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prana\Downloads\"/>
    </mc:Choice>
  </mc:AlternateContent>
  <xr:revisionPtr revIDLastSave="0" documentId="13_ncr:1_{19D0F150-DF90-49E2-B2E5-9CC47A74FC27}" xr6:coauthVersionLast="47" xr6:coauthVersionMax="47" xr10:uidLastSave="{00000000-0000-0000-0000-000000000000}"/>
  <bookViews>
    <workbookView xWindow="-108" yWindow="-108" windowWidth="23256" windowHeight="12456" activeTab="2" xr2:uid="{898BC839-F2CA-4348-948C-D75AD4BD2CFC}"/>
  </bookViews>
  <sheets>
    <sheet name="Data" sheetId="1" r:id="rId1"/>
    <sheet name="Analyze" sheetId="3" r:id="rId2"/>
    <sheet name="Dashboard" sheetId="2" r:id="rId3"/>
  </sheets>
  <definedNames>
    <definedName name="_xlchart.v5.0" hidden="1">Analyze!$E$29</definedName>
    <definedName name="_xlchart.v5.1" hidden="1">Analyze!$E$30:$E$46</definedName>
    <definedName name="_xlchart.v5.2" hidden="1">Analyze!$F$29</definedName>
    <definedName name="_xlchart.v5.3" hidden="1">Analyze!$F$30:$F$46</definedName>
    <definedName name="_xlchart.v5.4" hidden="1">Analyze!$E$29</definedName>
    <definedName name="_xlchart.v5.5" hidden="1">Analyze!$E$30:$E$46</definedName>
    <definedName name="_xlchart.v5.6" hidden="1">Analyze!$F$29</definedName>
    <definedName name="_xlchart.v5.7" hidden="1">Analyze!$F$30:$F$46</definedName>
    <definedName name="age">#REF!</definedName>
    <definedName name="count">#REF!</definedName>
    <definedName name="NativeTimeline_Order_Date">#N/A</definedName>
    <definedName name="Slicer_Customer_Type">#N/A</definedName>
    <definedName name="Slicer_Region">#N/A</definedName>
    <definedName name="Slicer_Sales_Channel">#N/A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1" i="3" l="1"/>
  <c r="F31" i="3"/>
  <c r="E32" i="3"/>
  <c r="F32" i="3"/>
  <c r="E33" i="3"/>
  <c r="F33" i="3"/>
  <c r="E34" i="3"/>
  <c r="F34" i="3"/>
  <c r="E35" i="3"/>
  <c r="F35" i="3"/>
  <c r="E36" i="3"/>
  <c r="F36" i="3"/>
  <c r="E37" i="3"/>
  <c r="F37" i="3"/>
  <c r="E38" i="3"/>
  <c r="F38" i="3"/>
  <c r="E39" i="3"/>
  <c r="F39" i="3"/>
  <c r="E40" i="3"/>
  <c r="F40" i="3"/>
  <c r="E41" i="3"/>
  <c r="F41" i="3"/>
  <c r="E42" i="3"/>
  <c r="F42" i="3"/>
  <c r="E43" i="3"/>
  <c r="F43" i="3"/>
  <c r="E44" i="3"/>
  <c r="F44" i="3"/>
  <c r="E45" i="3"/>
  <c r="F45" i="3"/>
  <c r="E46" i="3"/>
  <c r="F46" i="3"/>
  <c r="F30" i="3"/>
  <c r="E30" i="3"/>
  <c r="D12" i="3"/>
  <c r="D9" i="3"/>
  <c r="D6" i="3"/>
  <c r="D3" i="3"/>
  <c r="T2708" i="1"/>
  <c r="S2708" i="1"/>
  <c r="R2708" i="1"/>
  <c r="Q2708" i="1"/>
  <c r="N2708" i="1"/>
  <c r="M2708" i="1"/>
  <c r="O2708" i="1" s="1"/>
  <c r="P2708" i="1" s="1"/>
  <c r="T2707" i="1"/>
  <c r="S2707" i="1"/>
  <c r="R2707" i="1"/>
  <c r="Q2707" i="1"/>
  <c r="N2707" i="1"/>
  <c r="M2707" i="1"/>
  <c r="O2707" i="1" s="1"/>
  <c r="P2707" i="1" s="1"/>
  <c r="T2706" i="1"/>
  <c r="S2706" i="1"/>
  <c r="R2706" i="1"/>
  <c r="Q2706" i="1"/>
  <c r="N2706" i="1"/>
  <c r="M2706" i="1"/>
  <c r="O2706" i="1" s="1"/>
  <c r="P2706" i="1" s="1"/>
  <c r="T2705" i="1"/>
  <c r="S2705" i="1"/>
  <c r="R2705" i="1"/>
  <c r="Q2705" i="1"/>
  <c r="N2705" i="1"/>
  <c r="M2705" i="1"/>
  <c r="O2705" i="1" s="1"/>
  <c r="P2705" i="1" s="1"/>
  <c r="T2704" i="1"/>
  <c r="S2704" i="1"/>
  <c r="R2704" i="1"/>
  <c r="Q2704" i="1"/>
  <c r="N2704" i="1"/>
  <c r="M2704" i="1"/>
  <c r="O2704" i="1" s="1"/>
  <c r="P2704" i="1" s="1"/>
  <c r="T2703" i="1"/>
  <c r="S2703" i="1"/>
  <c r="R2703" i="1"/>
  <c r="Q2703" i="1"/>
  <c r="N2703" i="1"/>
  <c r="M2703" i="1"/>
  <c r="O2703" i="1" s="1"/>
  <c r="P2703" i="1" s="1"/>
  <c r="T2702" i="1"/>
  <c r="S2702" i="1"/>
  <c r="R2702" i="1"/>
  <c r="Q2702" i="1"/>
  <c r="N2702" i="1"/>
  <c r="M2702" i="1"/>
  <c r="O2702" i="1" s="1"/>
  <c r="P2702" i="1" s="1"/>
  <c r="T2701" i="1"/>
  <c r="S2701" i="1"/>
  <c r="R2701" i="1"/>
  <c r="Q2701" i="1"/>
  <c r="N2701" i="1"/>
  <c r="M2701" i="1"/>
  <c r="O2701" i="1" s="1"/>
  <c r="P2701" i="1" s="1"/>
  <c r="T2700" i="1"/>
  <c r="S2700" i="1"/>
  <c r="R2700" i="1"/>
  <c r="Q2700" i="1"/>
  <c r="N2700" i="1"/>
  <c r="M2700" i="1"/>
  <c r="O2700" i="1" s="1"/>
  <c r="P2700" i="1" s="1"/>
  <c r="T2699" i="1"/>
  <c r="S2699" i="1"/>
  <c r="R2699" i="1"/>
  <c r="Q2699" i="1"/>
  <c r="N2699" i="1"/>
  <c r="M2699" i="1"/>
  <c r="O2699" i="1" s="1"/>
  <c r="P2699" i="1" s="1"/>
  <c r="T2698" i="1"/>
  <c r="S2698" i="1"/>
  <c r="R2698" i="1"/>
  <c r="Q2698" i="1"/>
  <c r="N2698" i="1"/>
  <c r="M2698" i="1"/>
  <c r="O2698" i="1" s="1"/>
  <c r="P2698" i="1" s="1"/>
  <c r="T2697" i="1"/>
  <c r="S2697" i="1"/>
  <c r="R2697" i="1"/>
  <c r="Q2697" i="1"/>
  <c r="N2697" i="1"/>
  <c r="M2697" i="1"/>
  <c r="O2697" i="1" s="1"/>
  <c r="P2697" i="1" s="1"/>
  <c r="T2696" i="1"/>
  <c r="S2696" i="1"/>
  <c r="R2696" i="1"/>
  <c r="Q2696" i="1"/>
  <c r="N2696" i="1"/>
  <c r="M2696" i="1"/>
  <c r="O2696" i="1" s="1"/>
  <c r="P2696" i="1" s="1"/>
  <c r="T2695" i="1"/>
  <c r="S2695" i="1"/>
  <c r="R2695" i="1"/>
  <c r="Q2695" i="1"/>
  <c r="N2695" i="1"/>
  <c r="M2695" i="1"/>
  <c r="O2695" i="1" s="1"/>
  <c r="P2695" i="1" s="1"/>
  <c r="T2694" i="1"/>
  <c r="S2694" i="1"/>
  <c r="R2694" i="1"/>
  <c r="Q2694" i="1"/>
  <c r="N2694" i="1"/>
  <c r="M2694" i="1"/>
  <c r="O2694" i="1" s="1"/>
  <c r="P2694" i="1" s="1"/>
  <c r="T2693" i="1"/>
  <c r="S2693" i="1"/>
  <c r="R2693" i="1"/>
  <c r="Q2693" i="1"/>
  <c r="N2693" i="1"/>
  <c r="M2693" i="1"/>
  <c r="O2693" i="1" s="1"/>
  <c r="P2693" i="1" s="1"/>
  <c r="T2692" i="1"/>
  <c r="S2692" i="1"/>
  <c r="R2692" i="1"/>
  <c r="Q2692" i="1"/>
  <c r="N2692" i="1"/>
  <c r="M2692" i="1"/>
  <c r="O2692" i="1" s="1"/>
  <c r="P2692" i="1" s="1"/>
  <c r="T2691" i="1"/>
  <c r="S2691" i="1"/>
  <c r="R2691" i="1"/>
  <c r="Q2691" i="1"/>
  <c r="N2691" i="1"/>
  <c r="M2691" i="1"/>
  <c r="O2691" i="1" s="1"/>
  <c r="P2691" i="1" s="1"/>
  <c r="T2690" i="1"/>
  <c r="S2690" i="1"/>
  <c r="R2690" i="1"/>
  <c r="Q2690" i="1"/>
  <c r="N2690" i="1"/>
  <c r="M2690" i="1"/>
  <c r="O2690" i="1" s="1"/>
  <c r="P2690" i="1" s="1"/>
  <c r="T2689" i="1"/>
  <c r="S2689" i="1"/>
  <c r="R2689" i="1"/>
  <c r="Q2689" i="1"/>
  <c r="N2689" i="1"/>
  <c r="M2689" i="1"/>
  <c r="O2689" i="1" s="1"/>
  <c r="P2689" i="1" s="1"/>
  <c r="T2688" i="1"/>
  <c r="S2688" i="1"/>
  <c r="R2688" i="1"/>
  <c r="Q2688" i="1"/>
  <c r="N2688" i="1"/>
  <c r="M2688" i="1"/>
  <c r="O2688" i="1" s="1"/>
  <c r="P2688" i="1" s="1"/>
  <c r="T2687" i="1"/>
  <c r="S2687" i="1"/>
  <c r="R2687" i="1"/>
  <c r="Q2687" i="1"/>
  <c r="N2687" i="1"/>
  <c r="M2687" i="1"/>
  <c r="O2687" i="1" s="1"/>
  <c r="P2687" i="1" s="1"/>
  <c r="T2686" i="1"/>
  <c r="S2686" i="1"/>
  <c r="R2686" i="1"/>
  <c r="Q2686" i="1"/>
  <c r="N2686" i="1"/>
  <c r="M2686" i="1"/>
  <c r="O2686" i="1" s="1"/>
  <c r="P2686" i="1" s="1"/>
  <c r="T2685" i="1"/>
  <c r="S2685" i="1"/>
  <c r="R2685" i="1"/>
  <c r="Q2685" i="1"/>
  <c r="N2685" i="1"/>
  <c r="M2685" i="1"/>
  <c r="O2685" i="1" s="1"/>
  <c r="P2685" i="1" s="1"/>
  <c r="T2684" i="1"/>
  <c r="S2684" i="1"/>
  <c r="R2684" i="1"/>
  <c r="Q2684" i="1"/>
  <c r="N2684" i="1"/>
  <c r="M2684" i="1"/>
  <c r="O2684" i="1" s="1"/>
  <c r="P2684" i="1" s="1"/>
  <c r="T2683" i="1"/>
  <c r="S2683" i="1"/>
  <c r="R2683" i="1"/>
  <c r="Q2683" i="1"/>
  <c r="N2683" i="1"/>
  <c r="M2683" i="1"/>
  <c r="O2683" i="1" s="1"/>
  <c r="P2683" i="1" s="1"/>
  <c r="T2682" i="1"/>
  <c r="S2682" i="1"/>
  <c r="R2682" i="1"/>
  <c r="Q2682" i="1"/>
  <c r="N2682" i="1"/>
  <c r="M2682" i="1"/>
  <c r="O2682" i="1" s="1"/>
  <c r="P2682" i="1" s="1"/>
  <c r="T2681" i="1"/>
  <c r="S2681" i="1"/>
  <c r="R2681" i="1"/>
  <c r="Q2681" i="1"/>
  <c r="N2681" i="1"/>
  <c r="M2681" i="1"/>
  <c r="O2681" i="1" s="1"/>
  <c r="P2681" i="1" s="1"/>
  <c r="T2680" i="1"/>
  <c r="S2680" i="1"/>
  <c r="R2680" i="1"/>
  <c r="Q2680" i="1"/>
  <c r="N2680" i="1"/>
  <c r="M2680" i="1"/>
  <c r="O2680" i="1" s="1"/>
  <c r="P2680" i="1" s="1"/>
  <c r="T2679" i="1"/>
  <c r="S2679" i="1"/>
  <c r="R2679" i="1"/>
  <c r="Q2679" i="1"/>
  <c r="N2679" i="1"/>
  <c r="M2679" i="1"/>
  <c r="O2679" i="1" s="1"/>
  <c r="P2679" i="1" s="1"/>
  <c r="T2678" i="1"/>
  <c r="S2678" i="1"/>
  <c r="R2678" i="1"/>
  <c r="Q2678" i="1"/>
  <c r="N2678" i="1"/>
  <c r="M2678" i="1"/>
  <c r="O2678" i="1" s="1"/>
  <c r="P2678" i="1" s="1"/>
  <c r="T2677" i="1"/>
  <c r="S2677" i="1"/>
  <c r="R2677" i="1"/>
  <c r="Q2677" i="1"/>
  <c r="N2677" i="1"/>
  <c r="M2677" i="1"/>
  <c r="O2677" i="1" s="1"/>
  <c r="P2677" i="1" s="1"/>
  <c r="T2676" i="1"/>
  <c r="S2676" i="1"/>
  <c r="R2676" i="1"/>
  <c r="Q2676" i="1"/>
  <c r="N2676" i="1"/>
  <c r="M2676" i="1"/>
  <c r="O2676" i="1" s="1"/>
  <c r="P2676" i="1" s="1"/>
  <c r="T2675" i="1"/>
  <c r="S2675" i="1"/>
  <c r="R2675" i="1"/>
  <c r="Q2675" i="1"/>
  <c r="N2675" i="1"/>
  <c r="M2675" i="1"/>
  <c r="O2675" i="1" s="1"/>
  <c r="P2675" i="1" s="1"/>
  <c r="T2674" i="1"/>
  <c r="S2674" i="1"/>
  <c r="R2674" i="1"/>
  <c r="Q2674" i="1"/>
  <c r="N2674" i="1"/>
  <c r="M2674" i="1"/>
  <c r="O2674" i="1" s="1"/>
  <c r="P2674" i="1" s="1"/>
  <c r="T2673" i="1"/>
  <c r="S2673" i="1"/>
  <c r="R2673" i="1"/>
  <c r="Q2673" i="1"/>
  <c r="N2673" i="1"/>
  <c r="M2673" i="1"/>
  <c r="O2673" i="1" s="1"/>
  <c r="P2673" i="1" s="1"/>
  <c r="T2672" i="1"/>
  <c r="S2672" i="1"/>
  <c r="R2672" i="1"/>
  <c r="Q2672" i="1"/>
  <c r="N2672" i="1"/>
  <c r="M2672" i="1"/>
  <c r="O2672" i="1" s="1"/>
  <c r="P2672" i="1" s="1"/>
  <c r="T2671" i="1"/>
  <c r="S2671" i="1"/>
  <c r="R2671" i="1"/>
  <c r="Q2671" i="1"/>
  <c r="N2671" i="1"/>
  <c r="M2671" i="1"/>
  <c r="O2671" i="1" s="1"/>
  <c r="P2671" i="1" s="1"/>
  <c r="T2670" i="1"/>
  <c r="S2670" i="1"/>
  <c r="R2670" i="1"/>
  <c r="Q2670" i="1"/>
  <c r="N2670" i="1"/>
  <c r="M2670" i="1"/>
  <c r="O2670" i="1" s="1"/>
  <c r="P2670" i="1" s="1"/>
  <c r="T2669" i="1"/>
  <c r="S2669" i="1"/>
  <c r="R2669" i="1"/>
  <c r="Q2669" i="1"/>
  <c r="N2669" i="1"/>
  <c r="M2669" i="1"/>
  <c r="O2669" i="1" s="1"/>
  <c r="P2669" i="1" s="1"/>
  <c r="T2668" i="1"/>
  <c r="S2668" i="1"/>
  <c r="R2668" i="1"/>
  <c r="Q2668" i="1"/>
  <c r="N2668" i="1"/>
  <c r="M2668" i="1"/>
  <c r="O2668" i="1" s="1"/>
  <c r="P2668" i="1" s="1"/>
  <c r="T2667" i="1"/>
  <c r="S2667" i="1"/>
  <c r="R2667" i="1"/>
  <c r="Q2667" i="1"/>
  <c r="N2667" i="1"/>
  <c r="M2667" i="1"/>
  <c r="O2667" i="1" s="1"/>
  <c r="P2667" i="1" s="1"/>
  <c r="T2666" i="1"/>
  <c r="S2666" i="1"/>
  <c r="R2666" i="1"/>
  <c r="Q2666" i="1"/>
  <c r="N2666" i="1"/>
  <c r="M2666" i="1"/>
  <c r="O2666" i="1" s="1"/>
  <c r="P2666" i="1" s="1"/>
  <c r="T2665" i="1"/>
  <c r="S2665" i="1"/>
  <c r="R2665" i="1"/>
  <c r="Q2665" i="1"/>
  <c r="N2665" i="1"/>
  <c r="M2665" i="1"/>
  <c r="O2665" i="1" s="1"/>
  <c r="P2665" i="1" s="1"/>
  <c r="T2664" i="1"/>
  <c r="S2664" i="1"/>
  <c r="R2664" i="1"/>
  <c r="Q2664" i="1"/>
  <c r="N2664" i="1"/>
  <c r="M2664" i="1"/>
  <c r="O2664" i="1" s="1"/>
  <c r="P2664" i="1" s="1"/>
  <c r="T2663" i="1"/>
  <c r="S2663" i="1"/>
  <c r="R2663" i="1"/>
  <c r="Q2663" i="1"/>
  <c r="N2663" i="1"/>
  <c r="M2663" i="1"/>
  <c r="O2663" i="1" s="1"/>
  <c r="P2663" i="1" s="1"/>
  <c r="T2662" i="1"/>
  <c r="S2662" i="1"/>
  <c r="R2662" i="1"/>
  <c r="Q2662" i="1"/>
  <c r="N2662" i="1"/>
  <c r="M2662" i="1"/>
  <c r="O2662" i="1" s="1"/>
  <c r="P2662" i="1" s="1"/>
  <c r="T2661" i="1"/>
  <c r="S2661" i="1"/>
  <c r="R2661" i="1"/>
  <c r="Q2661" i="1"/>
  <c r="N2661" i="1"/>
  <c r="M2661" i="1"/>
  <c r="O2661" i="1" s="1"/>
  <c r="P2661" i="1" s="1"/>
  <c r="T2660" i="1"/>
  <c r="S2660" i="1"/>
  <c r="R2660" i="1"/>
  <c r="Q2660" i="1"/>
  <c r="N2660" i="1"/>
  <c r="M2660" i="1"/>
  <c r="O2660" i="1" s="1"/>
  <c r="P2660" i="1" s="1"/>
  <c r="T2659" i="1"/>
  <c r="S2659" i="1"/>
  <c r="R2659" i="1"/>
  <c r="Q2659" i="1"/>
  <c r="N2659" i="1"/>
  <c r="M2659" i="1"/>
  <c r="O2659" i="1" s="1"/>
  <c r="P2659" i="1" s="1"/>
  <c r="T2658" i="1"/>
  <c r="S2658" i="1"/>
  <c r="R2658" i="1"/>
  <c r="Q2658" i="1"/>
  <c r="N2658" i="1"/>
  <c r="M2658" i="1"/>
  <c r="O2658" i="1" s="1"/>
  <c r="P2658" i="1" s="1"/>
  <c r="T2657" i="1"/>
  <c r="S2657" i="1"/>
  <c r="R2657" i="1"/>
  <c r="Q2657" i="1"/>
  <c r="N2657" i="1"/>
  <c r="M2657" i="1"/>
  <c r="O2657" i="1" s="1"/>
  <c r="P2657" i="1" s="1"/>
  <c r="T2656" i="1"/>
  <c r="S2656" i="1"/>
  <c r="R2656" i="1"/>
  <c r="Q2656" i="1"/>
  <c r="N2656" i="1"/>
  <c r="M2656" i="1"/>
  <c r="O2656" i="1" s="1"/>
  <c r="P2656" i="1" s="1"/>
  <c r="T2655" i="1"/>
  <c r="S2655" i="1"/>
  <c r="R2655" i="1"/>
  <c r="Q2655" i="1"/>
  <c r="N2655" i="1"/>
  <c r="M2655" i="1"/>
  <c r="O2655" i="1" s="1"/>
  <c r="P2655" i="1" s="1"/>
  <c r="T2654" i="1"/>
  <c r="S2654" i="1"/>
  <c r="R2654" i="1"/>
  <c r="Q2654" i="1"/>
  <c r="N2654" i="1"/>
  <c r="M2654" i="1"/>
  <c r="O2654" i="1" s="1"/>
  <c r="P2654" i="1" s="1"/>
  <c r="T2653" i="1"/>
  <c r="S2653" i="1"/>
  <c r="R2653" i="1"/>
  <c r="Q2653" i="1"/>
  <c r="N2653" i="1"/>
  <c r="M2653" i="1"/>
  <c r="O2653" i="1" s="1"/>
  <c r="P2653" i="1" s="1"/>
  <c r="T2652" i="1"/>
  <c r="S2652" i="1"/>
  <c r="R2652" i="1"/>
  <c r="Q2652" i="1"/>
  <c r="N2652" i="1"/>
  <c r="M2652" i="1"/>
  <c r="O2652" i="1" s="1"/>
  <c r="P2652" i="1" s="1"/>
  <c r="T2651" i="1"/>
  <c r="S2651" i="1"/>
  <c r="R2651" i="1"/>
  <c r="Q2651" i="1"/>
  <c r="N2651" i="1"/>
  <c r="M2651" i="1"/>
  <c r="O2651" i="1" s="1"/>
  <c r="P2651" i="1" s="1"/>
  <c r="T2650" i="1"/>
  <c r="S2650" i="1"/>
  <c r="R2650" i="1"/>
  <c r="Q2650" i="1"/>
  <c r="N2650" i="1"/>
  <c r="M2650" i="1"/>
  <c r="O2650" i="1" s="1"/>
  <c r="P2650" i="1" s="1"/>
  <c r="T2649" i="1"/>
  <c r="S2649" i="1"/>
  <c r="R2649" i="1"/>
  <c r="Q2649" i="1"/>
  <c r="N2649" i="1"/>
  <c r="M2649" i="1"/>
  <c r="O2649" i="1" s="1"/>
  <c r="P2649" i="1" s="1"/>
  <c r="T2648" i="1"/>
  <c r="S2648" i="1"/>
  <c r="R2648" i="1"/>
  <c r="Q2648" i="1"/>
  <c r="N2648" i="1"/>
  <c r="M2648" i="1"/>
  <c r="O2648" i="1" s="1"/>
  <c r="P2648" i="1" s="1"/>
  <c r="T2647" i="1"/>
  <c r="S2647" i="1"/>
  <c r="R2647" i="1"/>
  <c r="Q2647" i="1"/>
  <c r="N2647" i="1"/>
  <c r="M2647" i="1"/>
  <c r="O2647" i="1" s="1"/>
  <c r="P2647" i="1" s="1"/>
  <c r="T2646" i="1"/>
  <c r="S2646" i="1"/>
  <c r="R2646" i="1"/>
  <c r="Q2646" i="1"/>
  <c r="N2646" i="1"/>
  <c r="M2646" i="1"/>
  <c r="O2646" i="1" s="1"/>
  <c r="P2646" i="1" s="1"/>
  <c r="T2645" i="1"/>
  <c r="S2645" i="1"/>
  <c r="R2645" i="1"/>
  <c r="Q2645" i="1"/>
  <c r="N2645" i="1"/>
  <c r="M2645" i="1"/>
  <c r="O2645" i="1" s="1"/>
  <c r="P2645" i="1" s="1"/>
  <c r="T2644" i="1"/>
  <c r="S2644" i="1"/>
  <c r="R2644" i="1"/>
  <c r="Q2644" i="1"/>
  <c r="N2644" i="1"/>
  <c r="M2644" i="1"/>
  <c r="O2644" i="1" s="1"/>
  <c r="P2644" i="1" s="1"/>
  <c r="T2643" i="1"/>
  <c r="S2643" i="1"/>
  <c r="R2643" i="1"/>
  <c r="Q2643" i="1"/>
  <c r="N2643" i="1"/>
  <c r="M2643" i="1"/>
  <c r="O2643" i="1" s="1"/>
  <c r="P2643" i="1" s="1"/>
  <c r="T2642" i="1"/>
  <c r="S2642" i="1"/>
  <c r="R2642" i="1"/>
  <c r="Q2642" i="1"/>
  <c r="N2642" i="1"/>
  <c r="M2642" i="1"/>
  <c r="O2642" i="1" s="1"/>
  <c r="P2642" i="1" s="1"/>
  <c r="T2641" i="1"/>
  <c r="S2641" i="1"/>
  <c r="R2641" i="1"/>
  <c r="Q2641" i="1"/>
  <c r="N2641" i="1"/>
  <c r="M2641" i="1"/>
  <c r="O2641" i="1" s="1"/>
  <c r="P2641" i="1" s="1"/>
  <c r="T2640" i="1"/>
  <c r="S2640" i="1"/>
  <c r="R2640" i="1"/>
  <c r="Q2640" i="1"/>
  <c r="N2640" i="1"/>
  <c r="M2640" i="1"/>
  <c r="O2640" i="1" s="1"/>
  <c r="P2640" i="1" s="1"/>
  <c r="T2639" i="1"/>
  <c r="S2639" i="1"/>
  <c r="R2639" i="1"/>
  <c r="Q2639" i="1"/>
  <c r="N2639" i="1"/>
  <c r="M2639" i="1"/>
  <c r="O2639" i="1" s="1"/>
  <c r="P2639" i="1" s="1"/>
  <c r="T2638" i="1"/>
  <c r="S2638" i="1"/>
  <c r="R2638" i="1"/>
  <c r="Q2638" i="1"/>
  <c r="N2638" i="1"/>
  <c r="M2638" i="1"/>
  <c r="O2638" i="1" s="1"/>
  <c r="P2638" i="1" s="1"/>
  <c r="T2637" i="1"/>
  <c r="S2637" i="1"/>
  <c r="R2637" i="1"/>
  <c r="Q2637" i="1"/>
  <c r="N2637" i="1"/>
  <c r="M2637" i="1"/>
  <c r="O2637" i="1" s="1"/>
  <c r="P2637" i="1" s="1"/>
  <c r="T2636" i="1"/>
  <c r="S2636" i="1"/>
  <c r="R2636" i="1"/>
  <c r="Q2636" i="1"/>
  <c r="N2636" i="1"/>
  <c r="M2636" i="1"/>
  <c r="O2636" i="1" s="1"/>
  <c r="P2636" i="1" s="1"/>
  <c r="T2635" i="1"/>
  <c r="S2635" i="1"/>
  <c r="R2635" i="1"/>
  <c r="Q2635" i="1"/>
  <c r="N2635" i="1"/>
  <c r="M2635" i="1"/>
  <c r="O2635" i="1" s="1"/>
  <c r="P2635" i="1" s="1"/>
  <c r="T2634" i="1"/>
  <c r="S2634" i="1"/>
  <c r="R2634" i="1"/>
  <c r="Q2634" i="1"/>
  <c r="N2634" i="1"/>
  <c r="M2634" i="1"/>
  <c r="O2634" i="1" s="1"/>
  <c r="P2634" i="1" s="1"/>
  <c r="T2633" i="1"/>
  <c r="S2633" i="1"/>
  <c r="R2633" i="1"/>
  <c r="Q2633" i="1"/>
  <c r="N2633" i="1"/>
  <c r="M2633" i="1"/>
  <c r="O2633" i="1" s="1"/>
  <c r="P2633" i="1" s="1"/>
  <c r="T2632" i="1"/>
  <c r="S2632" i="1"/>
  <c r="R2632" i="1"/>
  <c r="Q2632" i="1"/>
  <c r="N2632" i="1"/>
  <c r="M2632" i="1"/>
  <c r="O2632" i="1" s="1"/>
  <c r="P2632" i="1" s="1"/>
  <c r="T2631" i="1"/>
  <c r="S2631" i="1"/>
  <c r="R2631" i="1"/>
  <c r="Q2631" i="1"/>
  <c r="N2631" i="1"/>
  <c r="M2631" i="1"/>
  <c r="O2631" i="1" s="1"/>
  <c r="P2631" i="1" s="1"/>
  <c r="T2630" i="1"/>
  <c r="S2630" i="1"/>
  <c r="R2630" i="1"/>
  <c r="Q2630" i="1"/>
  <c r="N2630" i="1"/>
  <c r="M2630" i="1"/>
  <c r="O2630" i="1" s="1"/>
  <c r="P2630" i="1" s="1"/>
  <c r="T2629" i="1"/>
  <c r="S2629" i="1"/>
  <c r="R2629" i="1"/>
  <c r="Q2629" i="1"/>
  <c r="N2629" i="1"/>
  <c r="M2629" i="1"/>
  <c r="O2629" i="1" s="1"/>
  <c r="P2629" i="1" s="1"/>
  <c r="T2628" i="1"/>
  <c r="S2628" i="1"/>
  <c r="R2628" i="1"/>
  <c r="Q2628" i="1"/>
  <c r="N2628" i="1"/>
  <c r="M2628" i="1"/>
  <c r="O2628" i="1" s="1"/>
  <c r="P2628" i="1" s="1"/>
  <c r="T2627" i="1"/>
  <c r="S2627" i="1"/>
  <c r="R2627" i="1"/>
  <c r="Q2627" i="1"/>
  <c r="N2627" i="1"/>
  <c r="M2627" i="1"/>
  <c r="O2627" i="1" s="1"/>
  <c r="P2627" i="1" s="1"/>
  <c r="T2626" i="1"/>
  <c r="S2626" i="1"/>
  <c r="R2626" i="1"/>
  <c r="Q2626" i="1"/>
  <c r="N2626" i="1"/>
  <c r="M2626" i="1"/>
  <c r="O2626" i="1" s="1"/>
  <c r="P2626" i="1" s="1"/>
  <c r="T2625" i="1"/>
  <c r="S2625" i="1"/>
  <c r="R2625" i="1"/>
  <c r="Q2625" i="1"/>
  <c r="N2625" i="1"/>
  <c r="M2625" i="1"/>
  <c r="O2625" i="1" s="1"/>
  <c r="P2625" i="1" s="1"/>
  <c r="T2624" i="1"/>
  <c r="S2624" i="1"/>
  <c r="R2624" i="1"/>
  <c r="Q2624" i="1"/>
  <c r="N2624" i="1"/>
  <c r="M2624" i="1"/>
  <c r="O2624" i="1" s="1"/>
  <c r="P2624" i="1" s="1"/>
  <c r="T2623" i="1"/>
  <c r="S2623" i="1"/>
  <c r="R2623" i="1"/>
  <c r="Q2623" i="1"/>
  <c r="N2623" i="1"/>
  <c r="M2623" i="1"/>
  <c r="O2623" i="1" s="1"/>
  <c r="P2623" i="1" s="1"/>
  <c r="T2622" i="1"/>
  <c r="S2622" i="1"/>
  <c r="R2622" i="1"/>
  <c r="Q2622" i="1"/>
  <c r="N2622" i="1"/>
  <c r="M2622" i="1"/>
  <c r="O2622" i="1" s="1"/>
  <c r="P2622" i="1" s="1"/>
  <c r="T2621" i="1"/>
  <c r="S2621" i="1"/>
  <c r="R2621" i="1"/>
  <c r="Q2621" i="1"/>
  <c r="N2621" i="1"/>
  <c r="M2621" i="1"/>
  <c r="O2621" i="1" s="1"/>
  <c r="P2621" i="1" s="1"/>
  <c r="T2620" i="1"/>
  <c r="S2620" i="1"/>
  <c r="R2620" i="1"/>
  <c r="Q2620" i="1"/>
  <c r="N2620" i="1"/>
  <c r="M2620" i="1"/>
  <c r="O2620" i="1" s="1"/>
  <c r="P2620" i="1" s="1"/>
  <c r="T2619" i="1"/>
  <c r="S2619" i="1"/>
  <c r="R2619" i="1"/>
  <c r="Q2619" i="1"/>
  <c r="N2619" i="1"/>
  <c r="M2619" i="1"/>
  <c r="O2619" i="1" s="1"/>
  <c r="P2619" i="1" s="1"/>
  <c r="T2618" i="1"/>
  <c r="S2618" i="1"/>
  <c r="R2618" i="1"/>
  <c r="Q2618" i="1"/>
  <c r="N2618" i="1"/>
  <c r="M2618" i="1"/>
  <c r="O2618" i="1" s="1"/>
  <c r="P2618" i="1" s="1"/>
  <c r="T2617" i="1"/>
  <c r="S2617" i="1"/>
  <c r="R2617" i="1"/>
  <c r="Q2617" i="1"/>
  <c r="N2617" i="1"/>
  <c r="M2617" i="1"/>
  <c r="O2617" i="1" s="1"/>
  <c r="P2617" i="1" s="1"/>
  <c r="T2616" i="1"/>
  <c r="S2616" i="1"/>
  <c r="R2616" i="1"/>
  <c r="Q2616" i="1"/>
  <c r="N2616" i="1"/>
  <c r="M2616" i="1"/>
  <c r="O2616" i="1" s="1"/>
  <c r="P2616" i="1" s="1"/>
  <c r="T2615" i="1"/>
  <c r="S2615" i="1"/>
  <c r="R2615" i="1"/>
  <c r="Q2615" i="1"/>
  <c r="N2615" i="1"/>
  <c r="M2615" i="1"/>
  <c r="O2615" i="1" s="1"/>
  <c r="P2615" i="1" s="1"/>
  <c r="T2614" i="1"/>
  <c r="S2614" i="1"/>
  <c r="R2614" i="1"/>
  <c r="Q2614" i="1"/>
  <c r="N2614" i="1"/>
  <c r="M2614" i="1"/>
  <c r="O2614" i="1" s="1"/>
  <c r="P2614" i="1" s="1"/>
  <c r="T2613" i="1"/>
  <c r="S2613" i="1"/>
  <c r="R2613" i="1"/>
  <c r="Q2613" i="1"/>
  <c r="N2613" i="1"/>
  <c r="M2613" i="1"/>
  <c r="O2613" i="1" s="1"/>
  <c r="P2613" i="1" s="1"/>
  <c r="T2612" i="1"/>
  <c r="S2612" i="1"/>
  <c r="R2612" i="1"/>
  <c r="Q2612" i="1"/>
  <c r="N2612" i="1"/>
  <c r="M2612" i="1"/>
  <c r="O2612" i="1" s="1"/>
  <c r="P2612" i="1" s="1"/>
  <c r="T2611" i="1"/>
  <c r="S2611" i="1"/>
  <c r="R2611" i="1"/>
  <c r="Q2611" i="1"/>
  <c r="N2611" i="1"/>
  <c r="M2611" i="1"/>
  <c r="O2611" i="1" s="1"/>
  <c r="P2611" i="1" s="1"/>
  <c r="T2610" i="1"/>
  <c r="S2610" i="1"/>
  <c r="R2610" i="1"/>
  <c r="Q2610" i="1"/>
  <c r="N2610" i="1"/>
  <c r="M2610" i="1"/>
  <c r="O2610" i="1" s="1"/>
  <c r="P2610" i="1" s="1"/>
  <c r="T2609" i="1"/>
  <c r="S2609" i="1"/>
  <c r="R2609" i="1"/>
  <c r="Q2609" i="1"/>
  <c r="N2609" i="1"/>
  <c r="M2609" i="1"/>
  <c r="O2609" i="1" s="1"/>
  <c r="P2609" i="1" s="1"/>
  <c r="T2608" i="1"/>
  <c r="S2608" i="1"/>
  <c r="R2608" i="1"/>
  <c r="Q2608" i="1"/>
  <c r="N2608" i="1"/>
  <c r="M2608" i="1"/>
  <c r="O2608" i="1" s="1"/>
  <c r="P2608" i="1" s="1"/>
  <c r="T2607" i="1"/>
  <c r="S2607" i="1"/>
  <c r="R2607" i="1"/>
  <c r="Q2607" i="1"/>
  <c r="N2607" i="1"/>
  <c r="M2607" i="1"/>
  <c r="O2607" i="1" s="1"/>
  <c r="P2607" i="1" s="1"/>
  <c r="T2606" i="1"/>
  <c r="S2606" i="1"/>
  <c r="R2606" i="1"/>
  <c r="Q2606" i="1"/>
  <c r="N2606" i="1"/>
  <c r="M2606" i="1"/>
  <c r="O2606" i="1" s="1"/>
  <c r="P2606" i="1" s="1"/>
  <c r="T2605" i="1"/>
  <c r="S2605" i="1"/>
  <c r="R2605" i="1"/>
  <c r="Q2605" i="1"/>
  <c r="N2605" i="1"/>
  <c r="M2605" i="1"/>
  <c r="O2605" i="1" s="1"/>
  <c r="P2605" i="1" s="1"/>
  <c r="T2604" i="1"/>
  <c r="S2604" i="1"/>
  <c r="R2604" i="1"/>
  <c r="Q2604" i="1"/>
  <c r="N2604" i="1"/>
  <c r="M2604" i="1"/>
  <c r="O2604" i="1" s="1"/>
  <c r="P2604" i="1" s="1"/>
  <c r="T2603" i="1"/>
  <c r="S2603" i="1"/>
  <c r="R2603" i="1"/>
  <c r="Q2603" i="1"/>
  <c r="N2603" i="1"/>
  <c r="M2603" i="1"/>
  <c r="O2603" i="1" s="1"/>
  <c r="P2603" i="1" s="1"/>
  <c r="T2602" i="1"/>
  <c r="S2602" i="1"/>
  <c r="R2602" i="1"/>
  <c r="Q2602" i="1"/>
  <c r="N2602" i="1"/>
  <c r="M2602" i="1"/>
  <c r="O2602" i="1" s="1"/>
  <c r="P2602" i="1" s="1"/>
  <c r="T2601" i="1"/>
  <c r="S2601" i="1"/>
  <c r="R2601" i="1"/>
  <c r="Q2601" i="1"/>
  <c r="N2601" i="1"/>
  <c r="M2601" i="1"/>
  <c r="O2601" i="1" s="1"/>
  <c r="P2601" i="1" s="1"/>
  <c r="T2600" i="1"/>
  <c r="S2600" i="1"/>
  <c r="R2600" i="1"/>
  <c r="Q2600" i="1"/>
  <c r="N2600" i="1"/>
  <c r="M2600" i="1"/>
  <c r="O2600" i="1" s="1"/>
  <c r="P2600" i="1" s="1"/>
  <c r="T2599" i="1"/>
  <c r="S2599" i="1"/>
  <c r="R2599" i="1"/>
  <c r="Q2599" i="1"/>
  <c r="N2599" i="1"/>
  <c r="M2599" i="1"/>
  <c r="O2599" i="1" s="1"/>
  <c r="P2599" i="1" s="1"/>
  <c r="T2598" i="1"/>
  <c r="S2598" i="1"/>
  <c r="R2598" i="1"/>
  <c r="Q2598" i="1"/>
  <c r="N2598" i="1"/>
  <c r="M2598" i="1"/>
  <c r="O2598" i="1" s="1"/>
  <c r="P2598" i="1" s="1"/>
  <c r="T2597" i="1"/>
  <c r="S2597" i="1"/>
  <c r="R2597" i="1"/>
  <c r="Q2597" i="1"/>
  <c r="N2597" i="1"/>
  <c r="M2597" i="1"/>
  <c r="O2597" i="1" s="1"/>
  <c r="P2597" i="1" s="1"/>
  <c r="T2596" i="1"/>
  <c r="S2596" i="1"/>
  <c r="R2596" i="1"/>
  <c r="Q2596" i="1"/>
  <c r="N2596" i="1"/>
  <c r="M2596" i="1"/>
  <c r="O2596" i="1" s="1"/>
  <c r="P2596" i="1" s="1"/>
  <c r="T2595" i="1"/>
  <c r="S2595" i="1"/>
  <c r="R2595" i="1"/>
  <c r="Q2595" i="1"/>
  <c r="N2595" i="1"/>
  <c r="M2595" i="1"/>
  <c r="O2595" i="1" s="1"/>
  <c r="P2595" i="1" s="1"/>
  <c r="T2594" i="1"/>
  <c r="S2594" i="1"/>
  <c r="R2594" i="1"/>
  <c r="Q2594" i="1"/>
  <c r="N2594" i="1"/>
  <c r="M2594" i="1"/>
  <c r="O2594" i="1" s="1"/>
  <c r="P2594" i="1" s="1"/>
  <c r="T2593" i="1"/>
  <c r="S2593" i="1"/>
  <c r="R2593" i="1"/>
  <c r="Q2593" i="1"/>
  <c r="N2593" i="1"/>
  <c r="M2593" i="1"/>
  <c r="O2593" i="1" s="1"/>
  <c r="P2593" i="1" s="1"/>
  <c r="T2592" i="1"/>
  <c r="S2592" i="1"/>
  <c r="R2592" i="1"/>
  <c r="Q2592" i="1"/>
  <c r="N2592" i="1"/>
  <c r="M2592" i="1"/>
  <c r="O2592" i="1" s="1"/>
  <c r="P2592" i="1" s="1"/>
  <c r="T2591" i="1"/>
  <c r="S2591" i="1"/>
  <c r="R2591" i="1"/>
  <c r="Q2591" i="1"/>
  <c r="N2591" i="1"/>
  <c r="M2591" i="1"/>
  <c r="O2591" i="1" s="1"/>
  <c r="P2591" i="1" s="1"/>
  <c r="T2590" i="1"/>
  <c r="S2590" i="1"/>
  <c r="R2590" i="1"/>
  <c r="Q2590" i="1"/>
  <c r="N2590" i="1"/>
  <c r="M2590" i="1"/>
  <c r="O2590" i="1" s="1"/>
  <c r="P2590" i="1" s="1"/>
  <c r="T2589" i="1"/>
  <c r="S2589" i="1"/>
  <c r="R2589" i="1"/>
  <c r="Q2589" i="1"/>
  <c r="N2589" i="1"/>
  <c r="M2589" i="1"/>
  <c r="O2589" i="1" s="1"/>
  <c r="P2589" i="1" s="1"/>
  <c r="T2588" i="1"/>
  <c r="S2588" i="1"/>
  <c r="R2588" i="1"/>
  <c r="Q2588" i="1"/>
  <c r="N2588" i="1"/>
  <c r="M2588" i="1"/>
  <c r="O2588" i="1" s="1"/>
  <c r="P2588" i="1" s="1"/>
  <c r="T2587" i="1"/>
  <c r="S2587" i="1"/>
  <c r="R2587" i="1"/>
  <c r="Q2587" i="1"/>
  <c r="N2587" i="1"/>
  <c r="M2587" i="1"/>
  <c r="O2587" i="1" s="1"/>
  <c r="P2587" i="1" s="1"/>
  <c r="T2586" i="1"/>
  <c r="S2586" i="1"/>
  <c r="R2586" i="1"/>
  <c r="Q2586" i="1"/>
  <c r="N2586" i="1"/>
  <c r="M2586" i="1"/>
  <c r="O2586" i="1" s="1"/>
  <c r="P2586" i="1" s="1"/>
  <c r="T2585" i="1"/>
  <c r="S2585" i="1"/>
  <c r="R2585" i="1"/>
  <c r="Q2585" i="1"/>
  <c r="N2585" i="1"/>
  <c r="M2585" i="1"/>
  <c r="O2585" i="1" s="1"/>
  <c r="P2585" i="1" s="1"/>
  <c r="T2584" i="1"/>
  <c r="S2584" i="1"/>
  <c r="R2584" i="1"/>
  <c r="Q2584" i="1"/>
  <c r="N2584" i="1"/>
  <c r="M2584" i="1"/>
  <c r="O2584" i="1" s="1"/>
  <c r="P2584" i="1" s="1"/>
  <c r="T2583" i="1"/>
  <c r="S2583" i="1"/>
  <c r="R2583" i="1"/>
  <c r="Q2583" i="1"/>
  <c r="N2583" i="1"/>
  <c r="M2583" i="1"/>
  <c r="O2583" i="1" s="1"/>
  <c r="P2583" i="1" s="1"/>
  <c r="T2582" i="1"/>
  <c r="S2582" i="1"/>
  <c r="R2582" i="1"/>
  <c r="Q2582" i="1"/>
  <c r="N2582" i="1"/>
  <c r="M2582" i="1"/>
  <c r="O2582" i="1" s="1"/>
  <c r="P2582" i="1" s="1"/>
  <c r="T2581" i="1"/>
  <c r="S2581" i="1"/>
  <c r="R2581" i="1"/>
  <c r="Q2581" i="1"/>
  <c r="N2581" i="1"/>
  <c r="M2581" i="1"/>
  <c r="O2581" i="1" s="1"/>
  <c r="P2581" i="1" s="1"/>
  <c r="T2580" i="1"/>
  <c r="S2580" i="1"/>
  <c r="R2580" i="1"/>
  <c r="Q2580" i="1"/>
  <c r="N2580" i="1"/>
  <c r="M2580" i="1"/>
  <c r="O2580" i="1" s="1"/>
  <c r="P2580" i="1" s="1"/>
  <c r="T2579" i="1"/>
  <c r="S2579" i="1"/>
  <c r="R2579" i="1"/>
  <c r="Q2579" i="1"/>
  <c r="N2579" i="1"/>
  <c r="M2579" i="1"/>
  <c r="O2579" i="1" s="1"/>
  <c r="P2579" i="1" s="1"/>
  <c r="T2578" i="1"/>
  <c r="S2578" i="1"/>
  <c r="R2578" i="1"/>
  <c r="Q2578" i="1"/>
  <c r="N2578" i="1"/>
  <c r="M2578" i="1"/>
  <c r="O2578" i="1" s="1"/>
  <c r="P2578" i="1" s="1"/>
  <c r="T2577" i="1"/>
  <c r="S2577" i="1"/>
  <c r="R2577" i="1"/>
  <c r="Q2577" i="1"/>
  <c r="N2577" i="1"/>
  <c r="M2577" i="1"/>
  <c r="O2577" i="1" s="1"/>
  <c r="P2577" i="1" s="1"/>
  <c r="T2576" i="1"/>
  <c r="S2576" i="1"/>
  <c r="R2576" i="1"/>
  <c r="Q2576" i="1"/>
  <c r="N2576" i="1"/>
  <c r="M2576" i="1"/>
  <c r="O2576" i="1" s="1"/>
  <c r="P2576" i="1" s="1"/>
  <c r="T2575" i="1"/>
  <c r="S2575" i="1"/>
  <c r="R2575" i="1"/>
  <c r="Q2575" i="1"/>
  <c r="N2575" i="1"/>
  <c r="M2575" i="1"/>
  <c r="O2575" i="1" s="1"/>
  <c r="P2575" i="1" s="1"/>
  <c r="T2574" i="1"/>
  <c r="S2574" i="1"/>
  <c r="R2574" i="1"/>
  <c r="Q2574" i="1"/>
  <c r="N2574" i="1"/>
  <c r="M2574" i="1"/>
  <c r="O2574" i="1" s="1"/>
  <c r="P2574" i="1" s="1"/>
  <c r="T2573" i="1"/>
  <c r="S2573" i="1"/>
  <c r="R2573" i="1"/>
  <c r="Q2573" i="1"/>
  <c r="N2573" i="1"/>
  <c r="M2573" i="1"/>
  <c r="O2573" i="1" s="1"/>
  <c r="P2573" i="1" s="1"/>
  <c r="T2572" i="1"/>
  <c r="S2572" i="1"/>
  <c r="R2572" i="1"/>
  <c r="Q2572" i="1"/>
  <c r="N2572" i="1"/>
  <c r="M2572" i="1"/>
  <c r="O2572" i="1" s="1"/>
  <c r="P2572" i="1" s="1"/>
  <c r="T2571" i="1"/>
  <c r="S2571" i="1"/>
  <c r="R2571" i="1"/>
  <c r="Q2571" i="1"/>
  <c r="N2571" i="1"/>
  <c r="M2571" i="1"/>
  <c r="O2571" i="1" s="1"/>
  <c r="P2571" i="1" s="1"/>
  <c r="T2570" i="1"/>
  <c r="S2570" i="1"/>
  <c r="R2570" i="1"/>
  <c r="Q2570" i="1"/>
  <c r="N2570" i="1"/>
  <c r="M2570" i="1"/>
  <c r="O2570" i="1" s="1"/>
  <c r="P2570" i="1" s="1"/>
  <c r="T2569" i="1"/>
  <c r="S2569" i="1"/>
  <c r="R2569" i="1"/>
  <c r="Q2569" i="1"/>
  <c r="N2569" i="1"/>
  <c r="M2569" i="1"/>
  <c r="O2569" i="1" s="1"/>
  <c r="P2569" i="1" s="1"/>
  <c r="T2568" i="1"/>
  <c r="S2568" i="1"/>
  <c r="R2568" i="1"/>
  <c r="Q2568" i="1"/>
  <c r="N2568" i="1"/>
  <c r="M2568" i="1"/>
  <c r="O2568" i="1" s="1"/>
  <c r="P2568" i="1" s="1"/>
  <c r="T2567" i="1"/>
  <c r="S2567" i="1"/>
  <c r="R2567" i="1"/>
  <c r="Q2567" i="1"/>
  <c r="N2567" i="1"/>
  <c r="M2567" i="1"/>
  <c r="O2567" i="1" s="1"/>
  <c r="P2567" i="1" s="1"/>
  <c r="T2566" i="1"/>
  <c r="S2566" i="1"/>
  <c r="R2566" i="1"/>
  <c r="Q2566" i="1"/>
  <c r="N2566" i="1"/>
  <c r="M2566" i="1"/>
  <c r="O2566" i="1" s="1"/>
  <c r="P2566" i="1" s="1"/>
  <c r="T2565" i="1"/>
  <c r="S2565" i="1"/>
  <c r="R2565" i="1"/>
  <c r="Q2565" i="1"/>
  <c r="N2565" i="1"/>
  <c r="M2565" i="1"/>
  <c r="O2565" i="1" s="1"/>
  <c r="P2565" i="1" s="1"/>
  <c r="T2564" i="1"/>
  <c r="S2564" i="1"/>
  <c r="R2564" i="1"/>
  <c r="Q2564" i="1"/>
  <c r="N2564" i="1"/>
  <c r="M2564" i="1"/>
  <c r="O2564" i="1" s="1"/>
  <c r="P2564" i="1" s="1"/>
  <c r="T2563" i="1"/>
  <c r="S2563" i="1"/>
  <c r="R2563" i="1"/>
  <c r="Q2563" i="1"/>
  <c r="N2563" i="1"/>
  <c r="M2563" i="1"/>
  <c r="O2563" i="1" s="1"/>
  <c r="P2563" i="1" s="1"/>
  <c r="T2562" i="1"/>
  <c r="S2562" i="1"/>
  <c r="R2562" i="1"/>
  <c r="Q2562" i="1"/>
  <c r="N2562" i="1"/>
  <c r="M2562" i="1"/>
  <c r="O2562" i="1" s="1"/>
  <c r="P2562" i="1" s="1"/>
  <c r="T2561" i="1"/>
  <c r="S2561" i="1"/>
  <c r="R2561" i="1"/>
  <c r="Q2561" i="1"/>
  <c r="N2561" i="1"/>
  <c r="M2561" i="1"/>
  <c r="O2561" i="1" s="1"/>
  <c r="P2561" i="1" s="1"/>
  <c r="T2560" i="1"/>
  <c r="S2560" i="1"/>
  <c r="R2560" i="1"/>
  <c r="Q2560" i="1"/>
  <c r="N2560" i="1"/>
  <c r="M2560" i="1"/>
  <c r="O2560" i="1" s="1"/>
  <c r="P2560" i="1" s="1"/>
  <c r="T2559" i="1"/>
  <c r="S2559" i="1"/>
  <c r="R2559" i="1"/>
  <c r="Q2559" i="1"/>
  <c r="N2559" i="1"/>
  <c r="M2559" i="1"/>
  <c r="O2559" i="1" s="1"/>
  <c r="P2559" i="1" s="1"/>
  <c r="T2558" i="1"/>
  <c r="S2558" i="1"/>
  <c r="R2558" i="1"/>
  <c r="Q2558" i="1"/>
  <c r="N2558" i="1"/>
  <c r="M2558" i="1"/>
  <c r="O2558" i="1" s="1"/>
  <c r="P2558" i="1" s="1"/>
  <c r="T2557" i="1"/>
  <c r="S2557" i="1"/>
  <c r="R2557" i="1"/>
  <c r="Q2557" i="1"/>
  <c r="N2557" i="1"/>
  <c r="M2557" i="1"/>
  <c r="O2557" i="1" s="1"/>
  <c r="P2557" i="1" s="1"/>
  <c r="T2556" i="1"/>
  <c r="S2556" i="1"/>
  <c r="R2556" i="1"/>
  <c r="Q2556" i="1"/>
  <c r="N2556" i="1"/>
  <c r="M2556" i="1"/>
  <c r="O2556" i="1" s="1"/>
  <c r="P2556" i="1" s="1"/>
  <c r="T2555" i="1"/>
  <c r="S2555" i="1"/>
  <c r="R2555" i="1"/>
  <c r="Q2555" i="1"/>
  <c r="N2555" i="1"/>
  <c r="M2555" i="1"/>
  <c r="O2555" i="1" s="1"/>
  <c r="P2555" i="1" s="1"/>
  <c r="T2554" i="1"/>
  <c r="S2554" i="1"/>
  <c r="R2554" i="1"/>
  <c r="Q2554" i="1"/>
  <c r="N2554" i="1"/>
  <c r="M2554" i="1"/>
  <c r="O2554" i="1" s="1"/>
  <c r="P2554" i="1" s="1"/>
  <c r="T2553" i="1"/>
  <c r="S2553" i="1"/>
  <c r="R2553" i="1"/>
  <c r="Q2553" i="1"/>
  <c r="N2553" i="1"/>
  <c r="M2553" i="1"/>
  <c r="O2553" i="1" s="1"/>
  <c r="P2553" i="1" s="1"/>
  <c r="T2552" i="1"/>
  <c r="S2552" i="1"/>
  <c r="R2552" i="1"/>
  <c r="Q2552" i="1"/>
  <c r="N2552" i="1"/>
  <c r="M2552" i="1"/>
  <c r="O2552" i="1" s="1"/>
  <c r="P2552" i="1" s="1"/>
  <c r="T2551" i="1"/>
  <c r="S2551" i="1"/>
  <c r="R2551" i="1"/>
  <c r="Q2551" i="1"/>
  <c r="N2551" i="1"/>
  <c r="M2551" i="1"/>
  <c r="O2551" i="1" s="1"/>
  <c r="P2551" i="1" s="1"/>
  <c r="T2550" i="1"/>
  <c r="S2550" i="1"/>
  <c r="R2550" i="1"/>
  <c r="Q2550" i="1"/>
  <c r="N2550" i="1"/>
  <c r="M2550" i="1"/>
  <c r="O2550" i="1" s="1"/>
  <c r="P2550" i="1" s="1"/>
  <c r="T2549" i="1"/>
  <c r="S2549" i="1"/>
  <c r="R2549" i="1"/>
  <c r="Q2549" i="1"/>
  <c r="N2549" i="1"/>
  <c r="M2549" i="1"/>
  <c r="O2549" i="1" s="1"/>
  <c r="P2549" i="1" s="1"/>
  <c r="T2548" i="1"/>
  <c r="S2548" i="1"/>
  <c r="R2548" i="1"/>
  <c r="Q2548" i="1"/>
  <c r="N2548" i="1"/>
  <c r="M2548" i="1"/>
  <c r="O2548" i="1" s="1"/>
  <c r="P2548" i="1" s="1"/>
  <c r="T2547" i="1"/>
  <c r="S2547" i="1"/>
  <c r="R2547" i="1"/>
  <c r="Q2547" i="1"/>
  <c r="N2547" i="1"/>
  <c r="M2547" i="1"/>
  <c r="O2547" i="1" s="1"/>
  <c r="P2547" i="1" s="1"/>
  <c r="T2546" i="1"/>
  <c r="S2546" i="1"/>
  <c r="R2546" i="1"/>
  <c r="Q2546" i="1"/>
  <c r="N2546" i="1"/>
  <c r="M2546" i="1"/>
  <c r="O2546" i="1" s="1"/>
  <c r="P2546" i="1" s="1"/>
  <c r="T2545" i="1"/>
  <c r="S2545" i="1"/>
  <c r="R2545" i="1"/>
  <c r="Q2545" i="1"/>
  <c r="N2545" i="1"/>
  <c r="M2545" i="1"/>
  <c r="O2545" i="1" s="1"/>
  <c r="P2545" i="1" s="1"/>
  <c r="T2544" i="1"/>
  <c r="S2544" i="1"/>
  <c r="R2544" i="1"/>
  <c r="Q2544" i="1"/>
  <c r="N2544" i="1"/>
  <c r="M2544" i="1"/>
  <c r="O2544" i="1" s="1"/>
  <c r="P2544" i="1" s="1"/>
  <c r="T2543" i="1"/>
  <c r="S2543" i="1"/>
  <c r="R2543" i="1"/>
  <c r="Q2543" i="1"/>
  <c r="N2543" i="1"/>
  <c r="M2543" i="1"/>
  <c r="O2543" i="1" s="1"/>
  <c r="P2543" i="1" s="1"/>
  <c r="T2542" i="1"/>
  <c r="S2542" i="1"/>
  <c r="R2542" i="1"/>
  <c r="Q2542" i="1"/>
  <c r="N2542" i="1"/>
  <c r="M2542" i="1"/>
  <c r="O2542" i="1" s="1"/>
  <c r="P2542" i="1" s="1"/>
  <c r="T2541" i="1"/>
  <c r="S2541" i="1"/>
  <c r="R2541" i="1"/>
  <c r="Q2541" i="1"/>
  <c r="N2541" i="1"/>
  <c r="M2541" i="1"/>
  <c r="O2541" i="1" s="1"/>
  <c r="P2541" i="1" s="1"/>
  <c r="T2540" i="1"/>
  <c r="S2540" i="1"/>
  <c r="R2540" i="1"/>
  <c r="Q2540" i="1"/>
  <c r="N2540" i="1"/>
  <c r="M2540" i="1"/>
  <c r="O2540" i="1" s="1"/>
  <c r="P2540" i="1" s="1"/>
  <c r="T2539" i="1"/>
  <c r="S2539" i="1"/>
  <c r="R2539" i="1"/>
  <c r="Q2539" i="1"/>
  <c r="N2539" i="1"/>
  <c r="M2539" i="1"/>
  <c r="O2539" i="1" s="1"/>
  <c r="P2539" i="1" s="1"/>
  <c r="T2538" i="1"/>
  <c r="S2538" i="1"/>
  <c r="R2538" i="1"/>
  <c r="Q2538" i="1"/>
  <c r="N2538" i="1"/>
  <c r="M2538" i="1"/>
  <c r="O2538" i="1" s="1"/>
  <c r="P2538" i="1" s="1"/>
  <c r="T2537" i="1"/>
  <c r="S2537" i="1"/>
  <c r="R2537" i="1"/>
  <c r="Q2537" i="1"/>
  <c r="N2537" i="1"/>
  <c r="M2537" i="1"/>
  <c r="O2537" i="1" s="1"/>
  <c r="P2537" i="1" s="1"/>
  <c r="T2536" i="1"/>
  <c r="S2536" i="1"/>
  <c r="R2536" i="1"/>
  <c r="Q2536" i="1"/>
  <c r="N2536" i="1"/>
  <c r="M2536" i="1"/>
  <c r="O2536" i="1" s="1"/>
  <c r="P2536" i="1" s="1"/>
  <c r="T2535" i="1"/>
  <c r="S2535" i="1"/>
  <c r="R2535" i="1"/>
  <c r="Q2535" i="1"/>
  <c r="N2535" i="1"/>
  <c r="M2535" i="1"/>
  <c r="O2535" i="1" s="1"/>
  <c r="P2535" i="1" s="1"/>
  <c r="T2534" i="1"/>
  <c r="S2534" i="1"/>
  <c r="R2534" i="1"/>
  <c r="Q2534" i="1"/>
  <c r="N2534" i="1"/>
  <c r="M2534" i="1"/>
  <c r="O2534" i="1" s="1"/>
  <c r="P2534" i="1" s="1"/>
  <c r="T2533" i="1"/>
  <c r="S2533" i="1"/>
  <c r="R2533" i="1"/>
  <c r="Q2533" i="1"/>
  <c r="N2533" i="1"/>
  <c r="M2533" i="1"/>
  <c r="O2533" i="1" s="1"/>
  <c r="P2533" i="1" s="1"/>
  <c r="T2532" i="1"/>
  <c r="S2532" i="1"/>
  <c r="R2532" i="1"/>
  <c r="Q2532" i="1"/>
  <c r="N2532" i="1"/>
  <c r="M2532" i="1"/>
  <c r="O2532" i="1" s="1"/>
  <c r="P2532" i="1" s="1"/>
  <c r="T2531" i="1"/>
  <c r="S2531" i="1"/>
  <c r="R2531" i="1"/>
  <c r="Q2531" i="1"/>
  <c r="N2531" i="1"/>
  <c r="M2531" i="1"/>
  <c r="O2531" i="1" s="1"/>
  <c r="P2531" i="1" s="1"/>
  <c r="T2530" i="1"/>
  <c r="S2530" i="1"/>
  <c r="R2530" i="1"/>
  <c r="Q2530" i="1"/>
  <c r="N2530" i="1"/>
  <c r="M2530" i="1"/>
  <c r="O2530" i="1" s="1"/>
  <c r="P2530" i="1" s="1"/>
  <c r="T2529" i="1"/>
  <c r="S2529" i="1"/>
  <c r="R2529" i="1"/>
  <c r="Q2529" i="1"/>
  <c r="N2529" i="1"/>
  <c r="M2529" i="1"/>
  <c r="O2529" i="1" s="1"/>
  <c r="P2529" i="1" s="1"/>
  <c r="T2528" i="1"/>
  <c r="S2528" i="1"/>
  <c r="R2528" i="1"/>
  <c r="Q2528" i="1"/>
  <c r="N2528" i="1"/>
  <c r="M2528" i="1"/>
  <c r="O2528" i="1" s="1"/>
  <c r="P2528" i="1" s="1"/>
  <c r="T2527" i="1"/>
  <c r="S2527" i="1"/>
  <c r="R2527" i="1"/>
  <c r="Q2527" i="1"/>
  <c r="N2527" i="1"/>
  <c r="M2527" i="1"/>
  <c r="O2527" i="1" s="1"/>
  <c r="P2527" i="1" s="1"/>
  <c r="T2526" i="1"/>
  <c r="S2526" i="1"/>
  <c r="R2526" i="1"/>
  <c r="Q2526" i="1"/>
  <c r="N2526" i="1"/>
  <c r="M2526" i="1"/>
  <c r="O2526" i="1" s="1"/>
  <c r="P2526" i="1" s="1"/>
  <c r="T2525" i="1"/>
  <c r="S2525" i="1"/>
  <c r="R2525" i="1"/>
  <c r="Q2525" i="1"/>
  <c r="N2525" i="1"/>
  <c r="M2525" i="1"/>
  <c r="O2525" i="1" s="1"/>
  <c r="P2525" i="1" s="1"/>
  <c r="T2524" i="1"/>
  <c r="S2524" i="1"/>
  <c r="R2524" i="1"/>
  <c r="Q2524" i="1"/>
  <c r="N2524" i="1"/>
  <c r="M2524" i="1"/>
  <c r="O2524" i="1" s="1"/>
  <c r="P2524" i="1" s="1"/>
  <c r="T2523" i="1"/>
  <c r="S2523" i="1"/>
  <c r="R2523" i="1"/>
  <c r="Q2523" i="1"/>
  <c r="N2523" i="1"/>
  <c r="M2523" i="1"/>
  <c r="O2523" i="1" s="1"/>
  <c r="P2523" i="1" s="1"/>
  <c r="T2522" i="1"/>
  <c r="S2522" i="1"/>
  <c r="R2522" i="1"/>
  <c r="Q2522" i="1"/>
  <c r="N2522" i="1"/>
  <c r="M2522" i="1"/>
  <c r="O2522" i="1" s="1"/>
  <c r="P2522" i="1" s="1"/>
  <c r="T2521" i="1"/>
  <c r="S2521" i="1"/>
  <c r="R2521" i="1"/>
  <c r="Q2521" i="1"/>
  <c r="N2521" i="1"/>
  <c r="M2521" i="1"/>
  <c r="O2521" i="1" s="1"/>
  <c r="P2521" i="1" s="1"/>
  <c r="T2520" i="1"/>
  <c r="S2520" i="1"/>
  <c r="R2520" i="1"/>
  <c r="Q2520" i="1"/>
  <c r="N2520" i="1"/>
  <c r="M2520" i="1"/>
  <c r="O2520" i="1" s="1"/>
  <c r="P2520" i="1" s="1"/>
  <c r="T2519" i="1"/>
  <c r="S2519" i="1"/>
  <c r="R2519" i="1"/>
  <c r="Q2519" i="1"/>
  <c r="N2519" i="1"/>
  <c r="M2519" i="1"/>
  <c r="O2519" i="1" s="1"/>
  <c r="P2519" i="1" s="1"/>
  <c r="T2518" i="1"/>
  <c r="S2518" i="1"/>
  <c r="R2518" i="1"/>
  <c r="Q2518" i="1"/>
  <c r="N2518" i="1"/>
  <c r="M2518" i="1"/>
  <c r="O2518" i="1" s="1"/>
  <c r="P2518" i="1" s="1"/>
  <c r="T2517" i="1"/>
  <c r="S2517" i="1"/>
  <c r="R2517" i="1"/>
  <c r="Q2517" i="1"/>
  <c r="N2517" i="1"/>
  <c r="M2517" i="1"/>
  <c r="O2517" i="1" s="1"/>
  <c r="P2517" i="1" s="1"/>
  <c r="T2516" i="1"/>
  <c r="S2516" i="1"/>
  <c r="R2516" i="1"/>
  <c r="Q2516" i="1"/>
  <c r="N2516" i="1"/>
  <c r="M2516" i="1"/>
  <c r="O2516" i="1" s="1"/>
  <c r="P2516" i="1" s="1"/>
  <c r="T2515" i="1"/>
  <c r="S2515" i="1"/>
  <c r="R2515" i="1"/>
  <c r="Q2515" i="1"/>
  <c r="N2515" i="1"/>
  <c r="M2515" i="1"/>
  <c r="O2515" i="1" s="1"/>
  <c r="P2515" i="1" s="1"/>
  <c r="T2514" i="1"/>
  <c r="S2514" i="1"/>
  <c r="R2514" i="1"/>
  <c r="Q2514" i="1"/>
  <c r="N2514" i="1"/>
  <c r="M2514" i="1"/>
  <c r="O2514" i="1" s="1"/>
  <c r="P2514" i="1" s="1"/>
  <c r="T2513" i="1"/>
  <c r="S2513" i="1"/>
  <c r="R2513" i="1"/>
  <c r="Q2513" i="1"/>
  <c r="N2513" i="1"/>
  <c r="M2513" i="1"/>
  <c r="O2513" i="1" s="1"/>
  <c r="P2513" i="1" s="1"/>
  <c r="T2512" i="1"/>
  <c r="S2512" i="1"/>
  <c r="R2512" i="1"/>
  <c r="Q2512" i="1"/>
  <c r="N2512" i="1"/>
  <c r="M2512" i="1"/>
  <c r="O2512" i="1" s="1"/>
  <c r="P2512" i="1" s="1"/>
  <c r="T2511" i="1"/>
  <c r="S2511" i="1"/>
  <c r="R2511" i="1"/>
  <c r="Q2511" i="1"/>
  <c r="N2511" i="1"/>
  <c r="M2511" i="1"/>
  <c r="O2511" i="1" s="1"/>
  <c r="P2511" i="1" s="1"/>
  <c r="T2510" i="1"/>
  <c r="S2510" i="1"/>
  <c r="R2510" i="1"/>
  <c r="Q2510" i="1"/>
  <c r="N2510" i="1"/>
  <c r="M2510" i="1"/>
  <c r="O2510" i="1" s="1"/>
  <c r="P2510" i="1" s="1"/>
  <c r="T2509" i="1"/>
  <c r="S2509" i="1"/>
  <c r="R2509" i="1"/>
  <c r="Q2509" i="1"/>
  <c r="N2509" i="1"/>
  <c r="M2509" i="1"/>
  <c r="O2509" i="1" s="1"/>
  <c r="P2509" i="1" s="1"/>
  <c r="T2508" i="1"/>
  <c r="S2508" i="1"/>
  <c r="R2508" i="1"/>
  <c r="Q2508" i="1"/>
  <c r="N2508" i="1"/>
  <c r="M2508" i="1"/>
  <c r="O2508" i="1" s="1"/>
  <c r="P2508" i="1" s="1"/>
  <c r="T2507" i="1"/>
  <c r="S2507" i="1"/>
  <c r="R2507" i="1"/>
  <c r="Q2507" i="1"/>
  <c r="N2507" i="1"/>
  <c r="M2507" i="1"/>
  <c r="O2507" i="1" s="1"/>
  <c r="P2507" i="1" s="1"/>
  <c r="T2506" i="1"/>
  <c r="S2506" i="1"/>
  <c r="R2506" i="1"/>
  <c r="Q2506" i="1"/>
  <c r="N2506" i="1"/>
  <c r="M2506" i="1"/>
  <c r="O2506" i="1" s="1"/>
  <c r="P2506" i="1" s="1"/>
  <c r="T2505" i="1"/>
  <c r="S2505" i="1"/>
  <c r="R2505" i="1"/>
  <c r="Q2505" i="1"/>
  <c r="N2505" i="1"/>
  <c r="M2505" i="1"/>
  <c r="O2505" i="1" s="1"/>
  <c r="P2505" i="1" s="1"/>
  <c r="T2504" i="1"/>
  <c r="S2504" i="1"/>
  <c r="R2504" i="1"/>
  <c r="Q2504" i="1"/>
  <c r="N2504" i="1"/>
  <c r="M2504" i="1"/>
  <c r="O2504" i="1" s="1"/>
  <c r="P2504" i="1" s="1"/>
  <c r="T2503" i="1"/>
  <c r="S2503" i="1"/>
  <c r="R2503" i="1"/>
  <c r="Q2503" i="1"/>
  <c r="N2503" i="1"/>
  <c r="M2503" i="1"/>
  <c r="O2503" i="1" s="1"/>
  <c r="P2503" i="1" s="1"/>
  <c r="T2502" i="1"/>
  <c r="S2502" i="1"/>
  <c r="R2502" i="1"/>
  <c r="Q2502" i="1"/>
  <c r="N2502" i="1"/>
  <c r="M2502" i="1"/>
  <c r="O2502" i="1" s="1"/>
  <c r="P2502" i="1" s="1"/>
  <c r="T2501" i="1"/>
  <c r="S2501" i="1"/>
  <c r="R2501" i="1"/>
  <c r="Q2501" i="1"/>
  <c r="N2501" i="1"/>
  <c r="M2501" i="1"/>
  <c r="O2501" i="1" s="1"/>
  <c r="P2501" i="1" s="1"/>
  <c r="T2500" i="1"/>
  <c r="S2500" i="1"/>
  <c r="R2500" i="1"/>
  <c r="Q2500" i="1"/>
  <c r="N2500" i="1"/>
  <c r="M2500" i="1"/>
  <c r="O2500" i="1" s="1"/>
  <c r="P2500" i="1" s="1"/>
  <c r="T2499" i="1"/>
  <c r="S2499" i="1"/>
  <c r="R2499" i="1"/>
  <c r="Q2499" i="1"/>
  <c r="N2499" i="1"/>
  <c r="M2499" i="1"/>
  <c r="O2499" i="1" s="1"/>
  <c r="P2499" i="1" s="1"/>
  <c r="T2498" i="1"/>
  <c r="S2498" i="1"/>
  <c r="R2498" i="1"/>
  <c r="Q2498" i="1"/>
  <c r="N2498" i="1"/>
  <c r="M2498" i="1"/>
  <c r="O2498" i="1" s="1"/>
  <c r="P2498" i="1" s="1"/>
  <c r="T2497" i="1"/>
  <c r="S2497" i="1"/>
  <c r="R2497" i="1"/>
  <c r="Q2497" i="1"/>
  <c r="N2497" i="1"/>
  <c r="M2497" i="1"/>
  <c r="O2497" i="1" s="1"/>
  <c r="P2497" i="1" s="1"/>
  <c r="T2496" i="1"/>
  <c r="S2496" i="1"/>
  <c r="R2496" i="1"/>
  <c r="Q2496" i="1"/>
  <c r="N2496" i="1"/>
  <c r="M2496" i="1"/>
  <c r="O2496" i="1" s="1"/>
  <c r="P2496" i="1" s="1"/>
  <c r="T2495" i="1"/>
  <c r="S2495" i="1"/>
  <c r="R2495" i="1"/>
  <c r="Q2495" i="1"/>
  <c r="N2495" i="1"/>
  <c r="M2495" i="1"/>
  <c r="O2495" i="1" s="1"/>
  <c r="P2495" i="1" s="1"/>
  <c r="T2494" i="1"/>
  <c r="S2494" i="1"/>
  <c r="R2494" i="1"/>
  <c r="Q2494" i="1"/>
  <c r="N2494" i="1"/>
  <c r="M2494" i="1"/>
  <c r="O2494" i="1" s="1"/>
  <c r="P2494" i="1" s="1"/>
  <c r="T2493" i="1"/>
  <c r="S2493" i="1"/>
  <c r="R2493" i="1"/>
  <c r="Q2493" i="1"/>
  <c r="N2493" i="1"/>
  <c r="M2493" i="1"/>
  <c r="O2493" i="1" s="1"/>
  <c r="P2493" i="1" s="1"/>
  <c r="T2492" i="1"/>
  <c r="S2492" i="1"/>
  <c r="R2492" i="1"/>
  <c r="Q2492" i="1"/>
  <c r="N2492" i="1"/>
  <c r="M2492" i="1"/>
  <c r="O2492" i="1" s="1"/>
  <c r="P2492" i="1" s="1"/>
  <c r="T2491" i="1"/>
  <c r="S2491" i="1"/>
  <c r="R2491" i="1"/>
  <c r="Q2491" i="1"/>
  <c r="N2491" i="1"/>
  <c r="M2491" i="1"/>
  <c r="O2491" i="1" s="1"/>
  <c r="P2491" i="1" s="1"/>
  <c r="T2490" i="1"/>
  <c r="S2490" i="1"/>
  <c r="R2490" i="1"/>
  <c r="Q2490" i="1"/>
  <c r="N2490" i="1"/>
  <c r="M2490" i="1"/>
  <c r="O2490" i="1" s="1"/>
  <c r="P2490" i="1" s="1"/>
  <c r="T2489" i="1"/>
  <c r="S2489" i="1"/>
  <c r="R2489" i="1"/>
  <c r="Q2489" i="1"/>
  <c r="N2489" i="1"/>
  <c r="M2489" i="1"/>
  <c r="O2489" i="1" s="1"/>
  <c r="P2489" i="1" s="1"/>
  <c r="T2488" i="1"/>
  <c r="S2488" i="1"/>
  <c r="R2488" i="1"/>
  <c r="Q2488" i="1"/>
  <c r="N2488" i="1"/>
  <c r="M2488" i="1"/>
  <c r="O2488" i="1" s="1"/>
  <c r="P2488" i="1" s="1"/>
  <c r="T2487" i="1"/>
  <c r="S2487" i="1"/>
  <c r="R2487" i="1"/>
  <c r="Q2487" i="1"/>
  <c r="N2487" i="1"/>
  <c r="M2487" i="1"/>
  <c r="O2487" i="1" s="1"/>
  <c r="P2487" i="1" s="1"/>
  <c r="T2486" i="1"/>
  <c r="S2486" i="1"/>
  <c r="R2486" i="1"/>
  <c r="Q2486" i="1"/>
  <c r="N2486" i="1"/>
  <c r="M2486" i="1"/>
  <c r="O2486" i="1" s="1"/>
  <c r="P2486" i="1" s="1"/>
  <c r="T2485" i="1"/>
  <c r="S2485" i="1"/>
  <c r="R2485" i="1"/>
  <c r="Q2485" i="1"/>
  <c r="N2485" i="1"/>
  <c r="M2485" i="1"/>
  <c r="O2485" i="1" s="1"/>
  <c r="P2485" i="1" s="1"/>
  <c r="T2484" i="1"/>
  <c r="S2484" i="1"/>
  <c r="R2484" i="1"/>
  <c r="Q2484" i="1"/>
  <c r="N2484" i="1"/>
  <c r="M2484" i="1"/>
  <c r="O2484" i="1" s="1"/>
  <c r="P2484" i="1" s="1"/>
  <c r="T2483" i="1"/>
  <c r="S2483" i="1"/>
  <c r="R2483" i="1"/>
  <c r="Q2483" i="1"/>
  <c r="N2483" i="1"/>
  <c r="M2483" i="1"/>
  <c r="O2483" i="1" s="1"/>
  <c r="P2483" i="1" s="1"/>
  <c r="T2482" i="1"/>
  <c r="S2482" i="1"/>
  <c r="R2482" i="1"/>
  <c r="Q2482" i="1"/>
  <c r="N2482" i="1"/>
  <c r="M2482" i="1"/>
  <c r="O2482" i="1" s="1"/>
  <c r="P2482" i="1" s="1"/>
  <c r="T2481" i="1"/>
  <c r="S2481" i="1"/>
  <c r="R2481" i="1"/>
  <c r="Q2481" i="1"/>
  <c r="N2481" i="1"/>
  <c r="M2481" i="1"/>
  <c r="O2481" i="1" s="1"/>
  <c r="P2481" i="1" s="1"/>
  <c r="T2480" i="1"/>
  <c r="S2480" i="1"/>
  <c r="R2480" i="1"/>
  <c r="Q2480" i="1"/>
  <c r="N2480" i="1"/>
  <c r="M2480" i="1"/>
  <c r="O2480" i="1" s="1"/>
  <c r="P2480" i="1" s="1"/>
  <c r="T2479" i="1"/>
  <c r="S2479" i="1"/>
  <c r="R2479" i="1"/>
  <c r="Q2479" i="1"/>
  <c r="N2479" i="1"/>
  <c r="M2479" i="1"/>
  <c r="O2479" i="1" s="1"/>
  <c r="P2479" i="1" s="1"/>
  <c r="T2478" i="1"/>
  <c r="S2478" i="1"/>
  <c r="R2478" i="1"/>
  <c r="Q2478" i="1"/>
  <c r="N2478" i="1"/>
  <c r="M2478" i="1"/>
  <c r="O2478" i="1" s="1"/>
  <c r="P2478" i="1" s="1"/>
  <c r="T2477" i="1"/>
  <c r="S2477" i="1"/>
  <c r="R2477" i="1"/>
  <c r="Q2477" i="1"/>
  <c r="N2477" i="1"/>
  <c r="M2477" i="1"/>
  <c r="O2477" i="1" s="1"/>
  <c r="P2477" i="1" s="1"/>
  <c r="T2476" i="1"/>
  <c r="S2476" i="1"/>
  <c r="R2476" i="1"/>
  <c r="Q2476" i="1"/>
  <c r="N2476" i="1"/>
  <c r="M2476" i="1"/>
  <c r="O2476" i="1" s="1"/>
  <c r="P2476" i="1" s="1"/>
  <c r="T2475" i="1"/>
  <c r="S2475" i="1"/>
  <c r="R2475" i="1"/>
  <c r="Q2475" i="1"/>
  <c r="N2475" i="1"/>
  <c r="M2475" i="1"/>
  <c r="O2475" i="1" s="1"/>
  <c r="P2475" i="1" s="1"/>
  <c r="T2474" i="1"/>
  <c r="S2474" i="1"/>
  <c r="R2474" i="1"/>
  <c r="Q2474" i="1"/>
  <c r="N2474" i="1"/>
  <c r="M2474" i="1"/>
  <c r="O2474" i="1" s="1"/>
  <c r="P2474" i="1" s="1"/>
  <c r="T2473" i="1"/>
  <c r="S2473" i="1"/>
  <c r="R2473" i="1"/>
  <c r="Q2473" i="1"/>
  <c r="N2473" i="1"/>
  <c r="M2473" i="1"/>
  <c r="O2473" i="1" s="1"/>
  <c r="P2473" i="1" s="1"/>
  <c r="T2472" i="1"/>
  <c r="S2472" i="1"/>
  <c r="R2472" i="1"/>
  <c r="Q2472" i="1"/>
  <c r="N2472" i="1"/>
  <c r="M2472" i="1"/>
  <c r="O2472" i="1" s="1"/>
  <c r="P2472" i="1" s="1"/>
  <c r="T2471" i="1"/>
  <c r="S2471" i="1"/>
  <c r="R2471" i="1"/>
  <c r="Q2471" i="1"/>
  <c r="N2471" i="1"/>
  <c r="M2471" i="1"/>
  <c r="O2471" i="1" s="1"/>
  <c r="P2471" i="1" s="1"/>
  <c r="T2470" i="1"/>
  <c r="S2470" i="1"/>
  <c r="R2470" i="1"/>
  <c r="Q2470" i="1"/>
  <c r="N2470" i="1"/>
  <c r="M2470" i="1"/>
  <c r="O2470" i="1" s="1"/>
  <c r="P2470" i="1" s="1"/>
  <c r="T2469" i="1"/>
  <c r="S2469" i="1"/>
  <c r="R2469" i="1"/>
  <c r="Q2469" i="1"/>
  <c r="N2469" i="1"/>
  <c r="M2469" i="1"/>
  <c r="O2469" i="1" s="1"/>
  <c r="P2469" i="1" s="1"/>
  <c r="T2468" i="1"/>
  <c r="S2468" i="1"/>
  <c r="R2468" i="1"/>
  <c r="Q2468" i="1"/>
  <c r="N2468" i="1"/>
  <c r="M2468" i="1"/>
  <c r="O2468" i="1" s="1"/>
  <c r="P2468" i="1" s="1"/>
  <c r="T2467" i="1"/>
  <c r="S2467" i="1"/>
  <c r="R2467" i="1"/>
  <c r="Q2467" i="1"/>
  <c r="N2467" i="1"/>
  <c r="M2467" i="1"/>
  <c r="O2467" i="1" s="1"/>
  <c r="P2467" i="1" s="1"/>
  <c r="T2466" i="1"/>
  <c r="S2466" i="1"/>
  <c r="R2466" i="1"/>
  <c r="Q2466" i="1"/>
  <c r="N2466" i="1"/>
  <c r="M2466" i="1"/>
  <c r="O2466" i="1" s="1"/>
  <c r="P2466" i="1" s="1"/>
  <c r="T2465" i="1"/>
  <c r="S2465" i="1"/>
  <c r="R2465" i="1"/>
  <c r="Q2465" i="1"/>
  <c r="N2465" i="1"/>
  <c r="M2465" i="1"/>
  <c r="O2465" i="1" s="1"/>
  <c r="P2465" i="1" s="1"/>
  <c r="T2464" i="1"/>
  <c r="S2464" i="1"/>
  <c r="R2464" i="1"/>
  <c r="Q2464" i="1"/>
  <c r="N2464" i="1"/>
  <c r="M2464" i="1"/>
  <c r="O2464" i="1" s="1"/>
  <c r="P2464" i="1" s="1"/>
  <c r="T2463" i="1"/>
  <c r="S2463" i="1"/>
  <c r="R2463" i="1"/>
  <c r="Q2463" i="1"/>
  <c r="N2463" i="1"/>
  <c r="M2463" i="1"/>
  <c r="O2463" i="1" s="1"/>
  <c r="P2463" i="1" s="1"/>
  <c r="T2462" i="1"/>
  <c r="S2462" i="1"/>
  <c r="R2462" i="1"/>
  <c r="Q2462" i="1"/>
  <c r="N2462" i="1"/>
  <c r="M2462" i="1"/>
  <c r="O2462" i="1" s="1"/>
  <c r="P2462" i="1" s="1"/>
  <c r="T2461" i="1"/>
  <c r="S2461" i="1"/>
  <c r="R2461" i="1"/>
  <c r="Q2461" i="1"/>
  <c r="N2461" i="1"/>
  <c r="M2461" i="1"/>
  <c r="O2461" i="1" s="1"/>
  <c r="P2461" i="1" s="1"/>
  <c r="T2460" i="1"/>
  <c r="S2460" i="1"/>
  <c r="R2460" i="1"/>
  <c r="Q2460" i="1"/>
  <c r="N2460" i="1"/>
  <c r="M2460" i="1"/>
  <c r="O2460" i="1" s="1"/>
  <c r="P2460" i="1" s="1"/>
  <c r="T2459" i="1"/>
  <c r="S2459" i="1"/>
  <c r="R2459" i="1"/>
  <c r="Q2459" i="1"/>
  <c r="N2459" i="1"/>
  <c r="M2459" i="1"/>
  <c r="O2459" i="1" s="1"/>
  <c r="P2459" i="1" s="1"/>
  <c r="T2458" i="1"/>
  <c r="S2458" i="1"/>
  <c r="R2458" i="1"/>
  <c r="Q2458" i="1"/>
  <c r="N2458" i="1"/>
  <c r="M2458" i="1"/>
  <c r="O2458" i="1" s="1"/>
  <c r="P2458" i="1" s="1"/>
  <c r="T2457" i="1"/>
  <c r="S2457" i="1"/>
  <c r="R2457" i="1"/>
  <c r="Q2457" i="1"/>
  <c r="N2457" i="1"/>
  <c r="M2457" i="1"/>
  <c r="O2457" i="1" s="1"/>
  <c r="P2457" i="1" s="1"/>
  <c r="T2456" i="1"/>
  <c r="S2456" i="1"/>
  <c r="R2456" i="1"/>
  <c r="Q2456" i="1"/>
  <c r="N2456" i="1"/>
  <c r="M2456" i="1"/>
  <c r="O2456" i="1" s="1"/>
  <c r="P2456" i="1" s="1"/>
  <c r="T2455" i="1"/>
  <c r="S2455" i="1"/>
  <c r="R2455" i="1"/>
  <c r="Q2455" i="1"/>
  <c r="N2455" i="1"/>
  <c r="M2455" i="1"/>
  <c r="O2455" i="1" s="1"/>
  <c r="P2455" i="1" s="1"/>
  <c r="T2454" i="1"/>
  <c r="S2454" i="1"/>
  <c r="R2454" i="1"/>
  <c r="Q2454" i="1"/>
  <c r="N2454" i="1"/>
  <c r="M2454" i="1"/>
  <c r="O2454" i="1" s="1"/>
  <c r="P2454" i="1" s="1"/>
  <c r="T2453" i="1"/>
  <c r="S2453" i="1"/>
  <c r="R2453" i="1"/>
  <c r="Q2453" i="1"/>
  <c r="N2453" i="1"/>
  <c r="M2453" i="1"/>
  <c r="O2453" i="1" s="1"/>
  <c r="P2453" i="1" s="1"/>
  <c r="T2452" i="1"/>
  <c r="S2452" i="1"/>
  <c r="R2452" i="1"/>
  <c r="Q2452" i="1"/>
  <c r="N2452" i="1"/>
  <c r="M2452" i="1"/>
  <c r="O2452" i="1" s="1"/>
  <c r="P2452" i="1" s="1"/>
  <c r="T2451" i="1"/>
  <c r="S2451" i="1"/>
  <c r="R2451" i="1"/>
  <c r="Q2451" i="1"/>
  <c r="N2451" i="1"/>
  <c r="M2451" i="1"/>
  <c r="O2451" i="1" s="1"/>
  <c r="P2451" i="1" s="1"/>
  <c r="T2450" i="1"/>
  <c r="S2450" i="1"/>
  <c r="R2450" i="1"/>
  <c r="Q2450" i="1"/>
  <c r="N2450" i="1"/>
  <c r="M2450" i="1"/>
  <c r="O2450" i="1" s="1"/>
  <c r="P2450" i="1" s="1"/>
  <c r="T2449" i="1"/>
  <c r="S2449" i="1"/>
  <c r="R2449" i="1"/>
  <c r="Q2449" i="1"/>
  <c r="N2449" i="1"/>
  <c r="M2449" i="1"/>
  <c r="O2449" i="1" s="1"/>
  <c r="P2449" i="1" s="1"/>
  <c r="T2448" i="1"/>
  <c r="S2448" i="1"/>
  <c r="R2448" i="1"/>
  <c r="Q2448" i="1"/>
  <c r="N2448" i="1"/>
  <c r="M2448" i="1"/>
  <c r="O2448" i="1" s="1"/>
  <c r="P2448" i="1" s="1"/>
  <c r="T2447" i="1"/>
  <c r="S2447" i="1"/>
  <c r="R2447" i="1"/>
  <c r="Q2447" i="1"/>
  <c r="N2447" i="1"/>
  <c r="M2447" i="1"/>
  <c r="O2447" i="1" s="1"/>
  <c r="P2447" i="1" s="1"/>
  <c r="T2446" i="1"/>
  <c r="S2446" i="1"/>
  <c r="R2446" i="1"/>
  <c r="Q2446" i="1"/>
  <c r="N2446" i="1"/>
  <c r="M2446" i="1"/>
  <c r="O2446" i="1" s="1"/>
  <c r="P2446" i="1" s="1"/>
  <c r="T2445" i="1"/>
  <c r="S2445" i="1"/>
  <c r="R2445" i="1"/>
  <c r="Q2445" i="1"/>
  <c r="N2445" i="1"/>
  <c r="M2445" i="1"/>
  <c r="O2445" i="1" s="1"/>
  <c r="P2445" i="1" s="1"/>
  <c r="T2444" i="1"/>
  <c r="S2444" i="1"/>
  <c r="R2444" i="1"/>
  <c r="Q2444" i="1"/>
  <c r="N2444" i="1"/>
  <c r="M2444" i="1"/>
  <c r="O2444" i="1" s="1"/>
  <c r="P2444" i="1" s="1"/>
  <c r="T2443" i="1"/>
  <c r="S2443" i="1"/>
  <c r="R2443" i="1"/>
  <c r="Q2443" i="1"/>
  <c r="N2443" i="1"/>
  <c r="M2443" i="1"/>
  <c r="O2443" i="1" s="1"/>
  <c r="P2443" i="1" s="1"/>
  <c r="T2442" i="1"/>
  <c r="S2442" i="1"/>
  <c r="R2442" i="1"/>
  <c r="Q2442" i="1"/>
  <c r="N2442" i="1"/>
  <c r="M2442" i="1"/>
  <c r="O2442" i="1" s="1"/>
  <c r="P2442" i="1" s="1"/>
  <c r="T2441" i="1"/>
  <c r="S2441" i="1"/>
  <c r="R2441" i="1"/>
  <c r="Q2441" i="1"/>
  <c r="N2441" i="1"/>
  <c r="M2441" i="1"/>
  <c r="O2441" i="1" s="1"/>
  <c r="P2441" i="1" s="1"/>
  <c r="T2440" i="1"/>
  <c r="S2440" i="1"/>
  <c r="R2440" i="1"/>
  <c r="Q2440" i="1"/>
  <c r="N2440" i="1"/>
  <c r="M2440" i="1"/>
  <c r="O2440" i="1" s="1"/>
  <c r="P2440" i="1" s="1"/>
  <c r="T2439" i="1"/>
  <c r="S2439" i="1"/>
  <c r="R2439" i="1"/>
  <c r="Q2439" i="1"/>
  <c r="N2439" i="1"/>
  <c r="M2439" i="1"/>
  <c r="O2439" i="1" s="1"/>
  <c r="P2439" i="1" s="1"/>
  <c r="T2438" i="1"/>
  <c r="S2438" i="1"/>
  <c r="R2438" i="1"/>
  <c r="Q2438" i="1"/>
  <c r="N2438" i="1"/>
  <c r="M2438" i="1"/>
  <c r="O2438" i="1" s="1"/>
  <c r="P2438" i="1" s="1"/>
  <c r="T2437" i="1"/>
  <c r="S2437" i="1"/>
  <c r="R2437" i="1"/>
  <c r="Q2437" i="1"/>
  <c r="N2437" i="1"/>
  <c r="M2437" i="1"/>
  <c r="O2437" i="1" s="1"/>
  <c r="P2437" i="1" s="1"/>
  <c r="T2436" i="1"/>
  <c r="S2436" i="1"/>
  <c r="R2436" i="1"/>
  <c r="Q2436" i="1"/>
  <c r="N2436" i="1"/>
  <c r="M2436" i="1"/>
  <c r="O2436" i="1" s="1"/>
  <c r="P2436" i="1" s="1"/>
  <c r="T2435" i="1"/>
  <c r="S2435" i="1"/>
  <c r="R2435" i="1"/>
  <c r="Q2435" i="1"/>
  <c r="N2435" i="1"/>
  <c r="M2435" i="1"/>
  <c r="O2435" i="1" s="1"/>
  <c r="P2435" i="1" s="1"/>
  <c r="T2434" i="1"/>
  <c r="S2434" i="1"/>
  <c r="R2434" i="1"/>
  <c r="Q2434" i="1"/>
  <c r="N2434" i="1"/>
  <c r="M2434" i="1"/>
  <c r="O2434" i="1" s="1"/>
  <c r="P2434" i="1" s="1"/>
  <c r="T2433" i="1"/>
  <c r="S2433" i="1"/>
  <c r="R2433" i="1"/>
  <c r="Q2433" i="1"/>
  <c r="N2433" i="1"/>
  <c r="M2433" i="1"/>
  <c r="O2433" i="1" s="1"/>
  <c r="P2433" i="1" s="1"/>
  <c r="T2432" i="1"/>
  <c r="S2432" i="1"/>
  <c r="R2432" i="1"/>
  <c r="Q2432" i="1"/>
  <c r="N2432" i="1"/>
  <c r="M2432" i="1"/>
  <c r="O2432" i="1" s="1"/>
  <c r="P2432" i="1" s="1"/>
  <c r="T2431" i="1"/>
  <c r="S2431" i="1"/>
  <c r="R2431" i="1"/>
  <c r="Q2431" i="1"/>
  <c r="N2431" i="1"/>
  <c r="M2431" i="1"/>
  <c r="O2431" i="1" s="1"/>
  <c r="P2431" i="1" s="1"/>
  <c r="T2430" i="1"/>
  <c r="S2430" i="1"/>
  <c r="R2430" i="1"/>
  <c r="Q2430" i="1"/>
  <c r="N2430" i="1"/>
  <c r="M2430" i="1"/>
  <c r="O2430" i="1" s="1"/>
  <c r="P2430" i="1" s="1"/>
  <c r="T2429" i="1"/>
  <c r="S2429" i="1"/>
  <c r="R2429" i="1"/>
  <c r="Q2429" i="1"/>
  <c r="N2429" i="1"/>
  <c r="M2429" i="1"/>
  <c r="O2429" i="1" s="1"/>
  <c r="P2429" i="1" s="1"/>
  <c r="T2428" i="1"/>
  <c r="S2428" i="1"/>
  <c r="R2428" i="1"/>
  <c r="Q2428" i="1"/>
  <c r="N2428" i="1"/>
  <c r="M2428" i="1"/>
  <c r="O2428" i="1" s="1"/>
  <c r="P2428" i="1" s="1"/>
  <c r="T2427" i="1"/>
  <c r="S2427" i="1"/>
  <c r="R2427" i="1"/>
  <c r="Q2427" i="1"/>
  <c r="N2427" i="1"/>
  <c r="M2427" i="1"/>
  <c r="O2427" i="1" s="1"/>
  <c r="P2427" i="1" s="1"/>
  <c r="T2426" i="1"/>
  <c r="S2426" i="1"/>
  <c r="R2426" i="1"/>
  <c r="Q2426" i="1"/>
  <c r="N2426" i="1"/>
  <c r="M2426" i="1"/>
  <c r="O2426" i="1" s="1"/>
  <c r="P2426" i="1" s="1"/>
  <c r="T2425" i="1"/>
  <c r="S2425" i="1"/>
  <c r="R2425" i="1"/>
  <c r="Q2425" i="1"/>
  <c r="N2425" i="1"/>
  <c r="M2425" i="1"/>
  <c r="O2425" i="1" s="1"/>
  <c r="P2425" i="1" s="1"/>
  <c r="T2424" i="1"/>
  <c r="S2424" i="1"/>
  <c r="R2424" i="1"/>
  <c r="Q2424" i="1"/>
  <c r="N2424" i="1"/>
  <c r="M2424" i="1"/>
  <c r="O2424" i="1" s="1"/>
  <c r="P2424" i="1" s="1"/>
  <c r="T2423" i="1"/>
  <c r="S2423" i="1"/>
  <c r="R2423" i="1"/>
  <c r="Q2423" i="1"/>
  <c r="N2423" i="1"/>
  <c r="M2423" i="1"/>
  <c r="O2423" i="1" s="1"/>
  <c r="P2423" i="1" s="1"/>
  <c r="T2422" i="1"/>
  <c r="S2422" i="1"/>
  <c r="R2422" i="1"/>
  <c r="Q2422" i="1"/>
  <c r="N2422" i="1"/>
  <c r="M2422" i="1"/>
  <c r="O2422" i="1" s="1"/>
  <c r="P2422" i="1" s="1"/>
  <c r="T2421" i="1"/>
  <c r="S2421" i="1"/>
  <c r="R2421" i="1"/>
  <c r="Q2421" i="1"/>
  <c r="N2421" i="1"/>
  <c r="M2421" i="1"/>
  <c r="O2421" i="1" s="1"/>
  <c r="P2421" i="1" s="1"/>
  <c r="T2420" i="1"/>
  <c r="S2420" i="1"/>
  <c r="R2420" i="1"/>
  <c r="Q2420" i="1"/>
  <c r="N2420" i="1"/>
  <c r="M2420" i="1"/>
  <c r="O2420" i="1" s="1"/>
  <c r="P2420" i="1" s="1"/>
  <c r="T2419" i="1"/>
  <c r="S2419" i="1"/>
  <c r="R2419" i="1"/>
  <c r="Q2419" i="1"/>
  <c r="N2419" i="1"/>
  <c r="M2419" i="1"/>
  <c r="O2419" i="1" s="1"/>
  <c r="P2419" i="1" s="1"/>
  <c r="T2418" i="1"/>
  <c r="S2418" i="1"/>
  <c r="R2418" i="1"/>
  <c r="Q2418" i="1"/>
  <c r="N2418" i="1"/>
  <c r="M2418" i="1"/>
  <c r="O2418" i="1" s="1"/>
  <c r="P2418" i="1" s="1"/>
  <c r="T2417" i="1"/>
  <c r="S2417" i="1"/>
  <c r="R2417" i="1"/>
  <c r="Q2417" i="1"/>
  <c r="N2417" i="1"/>
  <c r="M2417" i="1"/>
  <c r="O2417" i="1" s="1"/>
  <c r="P2417" i="1" s="1"/>
  <c r="T2416" i="1"/>
  <c r="S2416" i="1"/>
  <c r="R2416" i="1"/>
  <c r="Q2416" i="1"/>
  <c r="N2416" i="1"/>
  <c r="M2416" i="1"/>
  <c r="O2416" i="1" s="1"/>
  <c r="P2416" i="1" s="1"/>
  <c r="T2415" i="1"/>
  <c r="S2415" i="1"/>
  <c r="R2415" i="1"/>
  <c r="Q2415" i="1"/>
  <c r="N2415" i="1"/>
  <c r="M2415" i="1"/>
  <c r="O2415" i="1" s="1"/>
  <c r="P2415" i="1" s="1"/>
  <c r="T2414" i="1"/>
  <c r="S2414" i="1"/>
  <c r="R2414" i="1"/>
  <c r="Q2414" i="1"/>
  <c r="N2414" i="1"/>
  <c r="M2414" i="1"/>
  <c r="O2414" i="1" s="1"/>
  <c r="P2414" i="1" s="1"/>
  <c r="T2413" i="1"/>
  <c r="S2413" i="1"/>
  <c r="R2413" i="1"/>
  <c r="Q2413" i="1"/>
  <c r="N2413" i="1"/>
  <c r="M2413" i="1"/>
  <c r="O2413" i="1" s="1"/>
  <c r="P2413" i="1" s="1"/>
  <c r="T2412" i="1"/>
  <c r="S2412" i="1"/>
  <c r="R2412" i="1"/>
  <c r="Q2412" i="1"/>
  <c r="N2412" i="1"/>
  <c r="M2412" i="1"/>
  <c r="O2412" i="1" s="1"/>
  <c r="P2412" i="1" s="1"/>
  <c r="T2411" i="1"/>
  <c r="S2411" i="1"/>
  <c r="R2411" i="1"/>
  <c r="Q2411" i="1"/>
  <c r="N2411" i="1"/>
  <c r="M2411" i="1"/>
  <c r="O2411" i="1" s="1"/>
  <c r="P2411" i="1" s="1"/>
  <c r="T2410" i="1"/>
  <c r="S2410" i="1"/>
  <c r="R2410" i="1"/>
  <c r="Q2410" i="1"/>
  <c r="N2410" i="1"/>
  <c r="M2410" i="1"/>
  <c r="O2410" i="1" s="1"/>
  <c r="P2410" i="1" s="1"/>
  <c r="T2409" i="1"/>
  <c r="S2409" i="1"/>
  <c r="R2409" i="1"/>
  <c r="Q2409" i="1"/>
  <c r="N2409" i="1"/>
  <c r="M2409" i="1"/>
  <c r="O2409" i="1" s="1"/>
  <c r="P2409" i="1" s="1"/>
  <c r="T2408" i="1"/>
  <c r="S2408" i="1"/>
  <c r="R2408" i="1"/>
  <c r="Q2408" i="1"/>
  <c r="N2408" i="1"/>
  <c r="M2408" i="1"/>
  <c r="O2408" i="1" s="1"/>
  <c r="P2408" i="1" s="1"/>
  <c r="T2407" i="1"/>
  <c r="S2407" i="1"/>
  <c r="R2407" i="1"/>
  <c r="Q2407" i="1"/>
  <c r="N2407" i="1"/>
  <c r="M2407" i="1"/>
  <c r="O2407" i="1" s="1"/>
  <c r="P2407" i="1" s="1"/>
  <c r="T2406" i="1"/>
  <c r="S2406" i="1"/>
  <c r="R2406" i="1"/>
  <c r="Q2406" i="1"/>
  <c r="N2406" i="1"/>
  <c r="M2406" i="1"/>
  <c r="O2406" i="1" s="1"/>
  <c r="P2406" i="1" s="1"/>
  <c r="T2405" i="1"/>
  <c r="S2405" i="1"/>
  <c r="R2405" i="1"/>
  <c r="Q2405" i="1"/>
  <c r="N2405" i="1"/>
  <c r="M2405" i="1"/>
  <c r="O2405" i="1" s="1"/>
  <c r="P2405" i="1" s="1"/>
  <c r="T2404" i="1"/>
  <c r="S2404" i="1"/>
  <c r="R2404" i="1"/>
  <c r="Q2404" i="1"/>
  <c r="N2404" i="1"/>
  <c r="M2404" i="1"/>
  <c r="O2404" i="1" s="1"/>
  <c r="P2404" i="1" s="1"/>
  <c r="T2403" i="1"/>
  <c r="S2403" i="1"/>
  <c r="R2403" i="1"/>
  <c r="Q2403" i="1"/>
  <c r="N2403" i="1"/>
  <c r="M2403" i="1"/>
  <c r="O2403" i="1" s="1"/>
  <c r="P2403" i="1" s="1"/>
  <c r="T2402" i="1"/>
  <c r="S2402" i="1"/>
  <c r="R2402" i="1"/>
  <c r="Q2402" i="1"/>
  <c r="N2402" i="1"/>
  <c r="M2402" i="1"/>
  <c r="O2402" i="1" s="1"/>
  <c r="P2402" i="1" s="1"/>
  <c r="T2401" i="1"/>
  <c r="S2401" i="1"/>
  <c r="R2401" i="1"/>
  <c r="Q2401" i="1"/>
  <c r="N2401" i="1"/>
  <c r="M2401" i="1"/>
  <c r="O2401" i="1" s="1"/>
  <c r="P2401" i="1" s="1"/>
  <c r="T2400" i="1"/>
  <c r="S2400" i="1"/>
  <c r="R2400" i="1"/>
  <c r="Q2400" i="1"/>
  <c r="N2400" i="1"/>
  <c r="M2400" i="1"/>
  <c r="O2400" i="1" s="1"/>
  <c r="P2400" i="1" s="1"/>
  <c r="T2399" i="1"/>
  <c r="S2399" i="1"/>
  <c r="R2399" i="1"/>
  <c r="Q2399" i="1"/>
  <c r="N2399" i="1"/>
  <c r="M2399" i="1"/>
  <c r="O2399" i="1" s="1"/>
  <c r="P2399" i="1" s="1"/>
  <c r="T2398" i="1"/>
  <c r="S2398" i="1"/>
  <c r="R2398" i="1"/>
  <c r="Q2398" i="1"/>
  <c r="N2398" i="1"/>
  <c r="M2398" i="1"/>
  <c r="O2398" i="1" s="1"/>
  <c r="P2398" i="1" s="1"/>
  <c r="T2397" i="1"/>
  <c r="S2397" i="1"/>
  <c r="R2397" i="1"/>
  <c r="Q2397" i="1"/>
  <c r="N2397" i="1"/>
  <c r="M2397" i="1"/>
  <c r="O2397" i="1" s="1"/>
  <c r="P2397" i="1" s="1"/>
  <c r="T2396" i="1"/>
  <c r="S2396" i="1"/>
  <c r="R2396" i="1"/>
  <c r="Q2396" i="1"/>
  <c r="N2396" i="1"/>
  <c r="M2396" i="1"/>
  <c r="O2396" i="1" s="1"/>
  <c r="P2396" i="1" s="1"/>
  <c r="T2395" i="1"/>
  <c r="S2395" i="1"/>
  <c r="R2395" i="1"/>
  <c r="Q2395" i="1"/>
  <c r="N2395" i="1"/>
  <c r="M2395" i="1"/>
  <c r="O2395" i="1" s="1"/>
  <c r="P2395" i="1" s="1"/>
  <c r="T2394" i="1"/>
  <c r="S2394" i="1"/>
  <c r="R2394" i="1"/>
  <c r="Q2394" i="1"/>
  <c r="N2394" i="1"/>
  <c r="M2394" i="1"/>
  <c r="O2394" i="1" s="1"/>
  <c r="P2394" i="1" s="1"/>
  <c r="T2393" i="1"/>
  <c r="S2393" i="1"/>
  <c r="R2393" i="1"/>
  <c r="Q2393" i="1"/>
  <c r="N2393" i="1"/>
  <c r="M2393" i="1"/>
  <c r="O2393" i="1" s="1"/>
  <c r="P2393" i="1" s="1"/>
  <c r="T2392" i="1"/>
  <c r="S2392" i="1"/>
  <c r="R2392" i="1"/>
  <c r="Q2392" i="1"/>
  <c r="N2392" i="1"/>
  <c r="M2392" i="1"/>
  <c r="O2392" i="1" s="1"/>
  <c r="P2392" i="1" s="1"/>
  <c r="T2391" i="1"/>
  <c r="S2391" i="1"/>
  <c r="R2391" i="1"/>
  <c r="Q2391" i="1"/>
  <c r="N2391" i="1"/>
  <c r="M2391" i="1"/>
  <c r="O2391" i="1" s="1"/>
  <c r="P2391" i="1" s="1"/>
  <c r="T2390" i="1"/>
  <c r="S2390" i="1"/>
  <c r="R2390" i="1"/>
  <c r="Q2390" i="1"/>
  <c r="N2390" i="1"/>
  <c r="M2390" i="1"/>
  <c r="O2390" i="1" s="1"/>
  <c r="P2390" i="1" s="1"/>
  <c r="T2389" i="1"/>
  <c r="S2389" i="1"/>
  <c r="R2389" i="1"/>
  <c r="Q2389" i="1"/>
  <c r="N2389" i="1"/>
  <c r="M2389" i="1"/>
  <c r="O2389" i="1" s="1"/>
  <c r="P2389" i="1" s="1"/>
  <c r="T2388" i="1"/>
  <c r="S2388" i="1"/>
  <c r="R2388" i="1"/>
  <c r="Q2388" i="1"/>
  <c r="N2388" i="1"/>
  <c r="M2388" i="1"/>
  <c r="O2388" i="1" s="1"/>
  <c r="P2388" i="1" s="1"/>
  <c r="T2387" i="1"/>
  <c r="S2387" i="1"/>
  <c r="R2387" i="1"/>
  <c r="Q2387" i="1"/>
  <c r="N2387" i="1"/>
  <c r="M2387" i="1"/>
  <c r="O2387" i="1" s="1"/>
  <c r="P2387" i="1" s="1"/>
  <c r="T2386" i="1"/>
  <c r="S2386" i="1"/>
  <c r="R2386" i="1"/>
  <c r="Q2386" i="1"/>
  <c r="N2386" i="1"/>
  <c r="M2386" i="1"/>
  <c r="O2386" i="1" s="1"/>
  <c r="P2386" i="1" s="1"/>
  <c r="T2385" i="1"/>
  <c r="S2385" i="1"/>
  <c r="R2385" i="1"/>
  <c r="Q2385" i="1"/>
  <c r="N2385" i="1"/>
  <c r="M2385" i="1"/>
  <c r="O2385" i="1" s="1"/>
  <c r="P2385" i="1" s="1"/>
  <c r="T2384" i="1"/>
  <c r="S2384" i="1"/>
  <c r="R2384" i="1"/>
  <c r="Q2384" i="1"/>
  <c r="N2384" i="1"/>
  <c r="M2384" i="1"/>
  <c r="O2384" i="1" s="1"/>
  <c r="P2384" i="1" s="1"/>
  <c r="T2383" i="1"/>
  <c r="S2383" i="1"/>
  <c r="R2383" i="1"/>
  <c r="Q2383" i="1"/>
  <c r="N2383" i="1"/>
  <c r="M2383" i="1"/>
  <c r="O2383" i="1" s="1"/>
  <c r="P2383" i="1" s="1"/>
  <c r="T2382" i="1"/>
  <c r="S2382" i="1"/>
  <c r="R2382" i="1"/>
  <c r="Q2382" i="1"/>
  <c r="N2382" i="1"/>
  <c r="M2382" i="1"/>
  <c r="O2382" i="1" s="1"/>
  <c r="P2382" i="1" s="1"/>
  <c r="T2381" i="1"/>
  <c r="S2381" i="1"/>
  <c r="R2381" i="1"/>
  <c r="Q2381" i="1"/>
  <c r="N2381" i="1"/>
  <c r="M2381" i="1"/>
  <c r="O2381" i="1" s="1"/>
  <c r="P2381" i="1" s="1"/>
  <c r="T2380" i="1"/>
  <c r="S2380" i="1"/>
  <c r="R2380" i="1"/>
  <c r="Q2380" i="1"/>
  <c r="N2380" i="1"/>
  <c r="M2380" i="1"/>
  <c r="O2380" i="1" s="1"/>
  <c r="P2380" i="1" s="1"/>
  <c r="T2379" i="1"/>
  <c r="S2379" i="1"/>
  <c r="R2379" i="1"/>
  <c r="Q2379" i="1"/>
  <c r="N2379" i="1"/>
  <c r="M2379" i="1"/>
  <c r="O2379" i="1" s="1"/>
  <c r="P2379" i="1" s="1"/>
  <c r="T2378" i="1"/>
  <c r="S2378" i="1"/>
  <c r="R2378" i="1"/>
  <c r="Q2378" i="1"/>
  <c r="N2378" i="1"/>
  <c r="M2378" i="1"/>
  <c r="O2378" i="1" s="1"/>
  <c r="P2378" i="1" s="1"/>
  <c r="T2377" i="1"/>
  <c r="S2377" i="1"/>
  <c r="R2377" i="1"/>
  <c r="Q2377" i="1"/>
  <c r="N2377" i="1"/>
  <c r="M2377" i="1"/>
  <c r="O2377" i="1" s="1"/>
  <c r="P2377" i="1" s="1"/>
  <c r="T2376" i="1"/>
  <c r="S2376" i="1"/>
  <c r="R2376" i="1"/>
  <c r="Q2376" i="1"/>
  <c r="N2376" i="1"/>
  <c r="M2376" i="1"/>
  <c r="O2376" i="1" s="1"/>
  <c r="P2376" i="1" s="1"/>
  <c r="T2375" i="1"/>
  <c r="S2375" i="1"/>
  <c r="R2375" i="1"/>
  <c r="Q2375" i="1"/>
  <c r="N2375" i="1"/>
  <c r="M2375" i="1"/>
  <c r="O2375" i="1" s="1"/>
  <c r="P2375" i="1" s="1"/>
  <c r="T2374" i="1"/>
  <c r="S2374" i="1"/>
  <c r="R2374" i="1"/>
  <c r="Q2374" i="1"/>
  <c r="N2374" i="1"/>
  <c r="M2374" i="1"/>
  <c r="O2374" i="1" s="1"/>
  <c r="P2374" i="1" s="1"/>
  <c r="T2373" i="1"/>
  <c r="S2373" i="1"/>
  <c r="R2373" i="1"/>
  <c r="Q2373" i="1"/>
  <c r="N2373" i="1"/>
  <c r="M2373" i="1"/>
  <c r="O2373" i="1" s="1"/>
  <c r="P2373" i="1" s="1"/>
  <c r="T2372" i="1"/>
  <c r="S2372" i="1"/>
  <c r="R2372" i="1"/>
  <c r="Q2372" i="1"/>
  <c r="N2372" i="1"/>
  <c r="M2372" i="1"/>
  <c r="O2372" i="1" s="1"/>
  <c r="P2372" i="1" s="1"/>
  <c r="T2371" i="1"/>
  <c r="S2371" i="1"/>
  <c r="R2371" i="1"/>
  <c r="Q2371" i="1"/>
  <c r="N2371" i="1"/>
  <c r="M2371" i="1"/>
  <c r="O2371" i="1" s="1"/>
  <c r="P2371" i="1" s="1"/>
  <c r="T2370" i="1"/>
  <c r="S2370" i="1"/>
  <c r="R2370" i="1"/>
  <c r="Q2370" i="1"/>
  <c r="N2370" i="1"/>
  <c r="M2370" i="1"/>
  <c r="O2370" i="1" s="1"/>
  <c r="P2370" i="1" s="1"/>
  <c r="T2369" i="1"/>
  <c r="S2369" i="1"/>
  <c r="R2369" i="1"/>
  <c r="Q2369" i="1"/>
  <c r="N2369" i="1"/>
  <c r="M2369" i="1"/>
  <c r="O2369" i="1" s="1"/>
  <c r="P2369" i="1" s="1"/>
  <c r="T2368" i="1"/>
  <c r="S2368" i="1"/>
  <c r="R2368" i="1"/>
  <c r="Q2368" i="1"/>
  <c r="N2368" i="1"/>
  <c r="M2368" i="1"/>
  <c r="O2368" i="1" s="1"/>
  <c r="P2368" i="1" s="1"/>
  <c r="T2367" i="1"/>
  <c r="S2367" i="1"/>
  <c r="R2367" i="1"/>
  <c r="Q2367" i="1"/>
  <c r="N2367" i="1"/>
  <c r="M2367" i="1"/>
  <c r="O2367" i="1" s="1"/>
  <c r="P2367" i="1" s="1"/>
  <c r="T2366" i="1"/>
  <c r="S2366" i="1"/>
  <c r="R2366" i="1"/>
  <c r="Q2366" i="1"/>
  <c r="N2366" i="1"/>
  <c r="M2366" i="1"/>
  <c r="O2366" i="1" s="1"/>
  <c r="P2366" i="1" s="1"/>
  <c r="T2365" i="1"/>
  <c r="S2365" i="1"/>
  <c r="R2365" i="1"/>
  <c r="Q2365" i="1"/>
  <c r="N2365" i="1"/>
  <c r="M2365" i="1"/>
  <c r="O2365" i="1" s="1"/>
  <c r="P2365" i="1" s="1"/>
  <c r="T2364" i="1"/>
  <c r="S2364" i="1"/>
  <c r="R2364" i="1"/>
  <c r="Q2364" i="1"/>
  <c r="N2364" i="1"/>
  <c r="M2364" i="1"/>
  <c r="O2364" i="1" s="1"/>
  <c r="P2364" i="1" s="1"/>
  <c r="T2363" i="1"/>
  <c r="S2363" i="1"/>
  <c r="R2363" i="1"/>
  <c r="Q2363" i="1"/>
  <c r="N2363" i="1"/>
  <c r="M2363" i="1"/>
  <c r="O2363" i="1" s="1"/>
  <c r="P2363" i="1" s="1"/>
  <c r="T2362" i="1"/>
  <c r="S2362" i="1"/>
  <c r="R2362" i="1"/>
  <c r="Q2362" i="1"/>
  <c r="N2362" i="1"/>
  <c r="M2362" i="1"/>
  <c r="O2362" i="1" s="1"/>
  <c r="P2362" i="1" s="1"/>
  <c r="T2361" i="1"/>
  <c r="S2361" i="1"/>
  <c r="R2361" i="1"/>
  <c r="Q2361" i="1"/>
  <c r="N2361" i="1"/>
  <c r="M2361" i="1"/>
  <c r="O2361" i="1" s="1"/>
  <c r="P2361" i="1" s="1"/>
  <c r="T2360" i="1"/>
  <c r="S2360" i="1"/>
  <c r="R2360" i="1"/>
  <c r="Q2360" i="1"/>
  <c r="N2360" i="1"/>
  <c r="M2360" i="1"/>
  <c r="O2360" i="1" s="1"/>
  <c r="P2360" i="1" s="1"/>
  <c r="T2359" i="1"/>
  <c r="S2359" i="1"/>
  <c r="R2359" i="1"/>
  <c r="Q2359" i="1"/>
  <c r="N2359" i="1"/>
  <c r="M2359" i="1"/>
  <c r="O2359" i="1" s="1"/>
  <c r="P2359" i="1" s="1"/>
  <c r="T2358" i="1"/>
  <c r="S2358" i="1"/>
  <c r="R2358" i="1"/>
  <c r="Q2358" i="1"/>
  <c r="N2358" i="1"/>
  <c r="M2358" i="1"/>
  <c r="O2358" i="1" s="1"/>
  <c r="P2358" i="1" s="1"/>
  <c r="T2357" i="1"/>
  <c r="S2357" i="1"/>
  <c r="R2357" i="1"/>
  <c r="Q2357" i="1"/>
  <c r="N2357" i="1"/>
  <c r="M2357" i="1"/>
  <c r="O2357" i="1" s="1"/>
  <c r="P2357" i="1" s="1"/>
  <c r="T2356" i="1"/>
  <c r="S2356" i="1"/>
  <c r="R2356" i="1"/>
  <c r="Q2356" i="1"/>
  <c r="N2356" i="1"/>
  <c r="M2356" i="1"/>
  <c r="O2356" i="1" s="1"/>
  <c r="P2356" i="1" s="1"/>
  <c r="T2355" i="1"/>
  <c r="S2355" i="1"/>
  <c r="R2355" i="1"/>
  <c r="Q2355" i="1"/>
  <c r="N2355" i="1"/>
  <c r="M2355" i="1"/>
  <c r="O2355" i="1" s="1"/>
  <c r="P2355" i="1" s="1"/>
  <c r="T2354" i="1"/>
  <c r="S2354" i="1"/>
  <c r="R2354" i="1"/>
  <c r="Q2354" i="1"/>
  <c r="N2354" i="1"/>
  <c r="M2354" i="1"/>
  <c r="O2354" i="1" s="1"/>
  <c r="P2354" i="1" s="1"/>
  <c r="T2353" i="1"/>
  <c r="S2353" i="1"/>
  <c r="R2353" i="1"/>
  <c r="Q2353" i="1"/>
  <c r="N2353" i="1"/>
  <c r="M2353" i="1"/>
  <c r="O2353" i="1" s="1"/>
  <c r="P2353" i="1" s="1"/>
  <c r="T2352" i="1"/>
  <c r="S2352" i="1"/>
  <c r="R2352" i="1"/>
  <c r="Q2352" i="1"/>
  <c r="N2352" i="1"/>
  <c r="M2352" i="1"/>
  <c r="O2352" i="1" s="1"/>
  <c r="P2352" i="1" s="1"/>
  <c r="T2351" i="1"/>
  <c r="S2351" i="1"/>
  <c r="R2351" i="1"/>
  <c r="Q2351" i="1"/>
  <c r="N2351" i="1"/>
  <c r="M2351" i="1"/>
  <c r="O2351" i="1" s="1"/>
  <c r="P2351" i="1" s="1"/>
  <c r="T2350" i="1"/>
  <c r="S2350" i="1"/>
  <c r="R2350" i="1"/>
  <c r="Q2350" i="1"/>
  <c r="N2350" i="1"/>
  <c r="M2350" i="1"/>
  <c r="O2350" i="1" s="1"/>
  <c r="P2350" i="1" s="1"/>
  <c r="T2349" i="1"/>
  <c r="S2349" i="1"/>
  <c r="R2349" i="1"/>
  <c r="Q2349" i="1"/>
  <c r="N2349" i="1"/>
  <c r="M2349" i="1"/>
  <c r="O2349" i="1" s="1"/>
  <c r="P2349" i="1" s="1"/>
  <c r="T2348" i="1"/>
  <c r="S2348" i="1"/>
  <c r="R2348" i="1"/>
  <c r="Q2348" i="1"/>
  <c r="N2348" i="1"/>
  <c r="M2348" i="1"/>
  <c r="O2348" i="1" s="1"/>
  <c r="P2348" i="1" s="1"/>
  <c r="T2347" i="1"/>
  <c r="S2347" i="1"/>
  <c r="R2347" i="1"/>
  <c r="Q2347" i="1"/>
  <c r="N2347" i="1"/>
  <c r="M2347" i="1"/>
  <c r="O2347" i="1" s="1"/>
  <c r="P2347" i="1" s="1"/>
  <c r="T2346" i="1"/>
  <c r="S2346" i="1"/>
  <c r="R2346" i="1"/>
  <c r="Q2346" i="1"/>
  <c r="N2346" i="1"/>
  <c r="M2346" i="1"/>
  <c r="O2346" i="1" s="1"/>
  <c r="P2346" i="1" s="1"/>
  <c r="T2345" i="1"/>
  <c r="S2345" i="1"/>
  <c r="R2345" i="1"/>
  <c r="Q2345" i="1"/>
  <c r="N2345" i="1"/>
  <c r="M2345" i="1"/>
  <c r="O2345" i="1" s="1"/>
  <c r="P2345" i="1" s="1"/>
  <c r="T2344" i="1"/>
  <c r="S2344" i="1"/>
  <c r="R2344" i="1"/>
  <c r="Q2344" i="1"/>
  <c r="N2344" i="1"/>
  <c r="M2344" i="1"/>
  <c r="O2344" i="1" s="1"/>
  <c r="P2344" i="1" s="1"/>
  <c r="T2343" i="1"/>
  <c r="S2343" i="1"/>
  <c r="R2343" i="1"/>
  <c r="Q2343" i="1"/>
  <c r="N2343" i="1"/>
  <c r="M2343" i="1"/>
  <c r="O2343" i="1" s="1"/>
  <c r="P2343" i="1" s="1"/>
  <c r="T2342" i="1"/>
  <c r="S2342" i="1"/>
  <c r="R2342" i="1"/>
  <c r="Q2342" i="1"/>
  <c r="N2342" i="1"/>
  <c r="M2342" i="1"/>
  <c r="O2342" i="1" s="1"/>
  <c r="P2342" i="1" s="1"/>
  <c r="T2341" i="1"/>
  <c r="S2341" i="1"/>
  <c r="R2341" i="1"/>
  <c r="Q2341" i="1"/>
  <c r="N2341" i="1"/>
  <c r="M2341" i="1"/>
  <c r="O2341" i="1" s="1"/>
  <c r="P2341" i="1" s="1"/>
  <c r="T2340" i="1"/>
  <c r="S2340" i="1"/>
  <c r="R2340" i="1"/>
  <c r="Q2340" i="1"/>
  <c r="N2340" i="1"/>
  <c r="M2340" i="1"/>
  <c r="O2340" i="1" s="1"/>
  <c r="P2340" i="1" s="1"/>
  <c r="T2339" i="1"/>
  <c r="S2339" i="1"/>
  <c r="R2339" i="1"/>
  <c r="Q2339" i="1"/>
  <c r="N2339" i="1"/>
  <c r="M2339" i="1"/>
  <c r="O2339" i="1" s="1"/>
  <c r="P2339" i="1" s="1"/>
  <c r="T2338" i="1"/>
  <c r="S2338" i="1"/>
  <c r="R2338" i="1"/>
  <c r="Q2338" i="1"/>
  <c r="N2338" i="1"/>
  <c r="M2338" i="1"/>
  <c r="O2338" i="1" s="1"/>
  <c r="P2338" i="1" s="1"/>
  <c r="T2337" i="1"/>
  <c r="S2337" i="1"/>
  <c r="R2337" i="1"/>
  <c r="Q2337" i="1"/>
  <c r="N2337" i="1"/>
  <c r="M2337" i="1"/>
  <c r="O2337" i="1" s="1"/>
  <c r="P2337" i="1" s="1"/>
  <c r="T2336" i="1"/>
  <c r="S2336" i="1"/>
  <c r="R2336" i="1"/>
  <c r="Q2336" i="1"/>
  <c r="N2336" i="1"/>
  <c r="M2336" i="1"/>
  <c r="O2336" i="1" s="1"/>
  <c r="P2336" i="1" s="1"/>
  <c r="T2335" i="1"/>
  <c r="S2335" i="1"/>
  <c r="R2335" i="1"/>
  <c r="Q2335" i="1"/>
  <c r="N2335" i="1"/>
  <c r="M2335" i="1"/>
  <c r="O2335" i="1" s="1"/>
  <c r="P2335" i="1" s="1"/>
  <c r="T2334" i="1"/>
  <c r="S2334" i="1"/>
  <c r="R2334" i="1"/>
  <c r="Q2334" i="1"/>
  <c r="N2334" i="1"/>
  <c r="M2334" i="1"/>
  <c r="O2334" i="1" s="1"/>
  <c r="P2334" i="1" s="1"/>
  <c r="T2333" i="1"/>
  <c r="S2333" i="1"/>
  <c r="R2333" i="1"/>
  <c r="Q2333" i="1"/>
  <c r="N2333" i="1"/>
  <c r="M2333" i="1"/>
  <c r="O2333" i="1" s="1"/>
  <c r="P2333" i="1" s="1"/>
  <c r="T2332" i="1"/>
  <c r="S2332" i="1"/>
  <c r="R2332" i="1"/>
  <c r="Q2332" i="1"/>
  <c r="N2332" i="1"/>
  <c r="M2332" i="1"/>
  <c r="O2332" i="1" s="1"/>
  <c r="P2332" i="1" s="1"/>
  <c r="T2331" i="1"/>
  <c r="S2331" i="1"/>
  <c r="R2331" i="1"/>
  <c r="Q2331" i="1"/>
  <c r="N2331" i="1"/>
  <c r="M2331" i="1"/>
  <c r="O2331" i="1" s="1"/>
  <c r="P2331" i="1" s="1"/>
  <c r="T2330" i="1"/>
  <c r="S2330" i="1"/>
  <c r="R2330" i="1"/>
  <c r="Q2330" i="1"/>
  <c r="N2330" i="1"/>
  <c r="M2330" i="1"/>
  <c r="O2330" i="1" s="1"/>
  <c r="P2330" i="1" s="1"/>
  <c r="T2329" i="1"/>
  <c r="S2329" i="1"/>
  <c r="R2329" i="1"/>
  <c r="Q2329" i="1"/>
  <c r="N2329" i="1"/>
  <c r="M2329" i="1"/>
  <c r="O2329" i="1" s="1"/>
  <c r="P2329" i="1" s="1"/>
  <c r="T2328" i="1"/>
  <c r="S2328" i="1"/>
  <c r="R2328" i="1"/>
  <c r="Q2328" i="1"/>
  <c r="N2328" i="1"/>
  <c r="M2328" i="1"/>
  <c r="O2328" i="1" s="1"/>
  <c r="P2328" i="1" s="1"/>
  <c r="T2327" i="1"/>
  <c r="S2327" i="1"/>
  <c r="R2327" i="1"/>
  <c r="Q2327" i="1"/>
  <c r="N2327" i="1"/>
  <c r="M2327" i="1"/>
  <c r="O2327" i="1" s="1"/>
  <c r="P2327" i="1" s="1"/>
  <c r="T2326" i="1"/>
  <c r="S2326" i="1"/>
  <c r="R2326" i="1"/>
  <c r="Q2326" i="1"/>
  <c r="N2326" i="1"/>
  <c r="M2326" i="1"/>
  <c r="O2326" i="1" s="1"/>
  <c r="P2326" i="1" s="1"/>
  <c r="T2325" i="1"/>
  <c r="S2325" i="1"/>
  <c r="R2325" i="1"/>
  <c r="Q2325" i="1"/>
  <c r="N2325" i="1"/>
  <c r="M2325" i="1"/>
  <c r="O2325" i="1" s="1"/>
  <c r="P2325" i="1" s="1"/>
  <c r="T2324" i="1"/>
  <c r="S2324" i="1"/>
  <c r="R2324" i="1"/>
  <c r="Q2324" i="1"/>
  <c r="N2324" i="1"/>
  <c r="M2324" i="1"/>
  <c r="O2324" i="1" s="1"/>
  <c r="P2324" i="1" s="1"/>
  <c r="T2323" i="1"/>
  <c r="S2323" i="1"/>
  <c r="R2323" i="1"/>
  <c r="Q2323" i="1"/>
  <c r="N2323" i="1"/>
  <c r="M2323" i="1"/>
  <c r="O2323" i="1" s="1"/>
  <c r="P2323" i="1" s="1"/>
  <c r="T2322" i="1"/>
  <c r="S2322" i="1"/>
  <c r="R2322" i="1"/>
  <c r="Q2322" i="1"/>
  <c r="N2322" i="1"/>
  <c r="M2322" i="1"/>
  <c r="O2322" i="1" s="1"/>
  <c r="P2322" i="1" s="1"/>
  <c r="T2321" i="1"/>
  <c r="S2321" i="1"/>
  <c r="R2321" i="1"/>
  <c r="Q2321" i="1"/>
  <c r="N2321" i="1"/>
  <c r="M2321" i="1"/>
  <c r="O2321" i="1" s="1"/>
  <c r="P2321" i="1" s="1"/>
  <c r="T2320" i="1"/>
  <c r="S2320" i="1"/>
  <c r="R2320" i="1"/>
  <c r="Q2320" i="1"/>
  <c r="N2320" i="1"/>
  <c r="M2320" i="1"/>
  <c r="O2320" i="1" s="1"/>
  <c r="P2320" i="1" s="1"/>
  <c r="T2319" i="1"/>
  <c r="S2319" i="1"/>
  <c r="R2319" i="1"/>
  <c r="Q2319" i="1"/>
  <c r="N2319" i="1"/>
  <c r="M2319" i="1"/>
  <c r="O2319" i="1" s="1"/>
  <c r="P2319" i="1" s="1"/>
  <c r="T2318" i="1"/>
  <c r="S2318" i="1"/>
  <c r="R2318" i="1"/>
  <c r="Q2318" i="1"/>
  <c r="N2318" i="1"/>
  <c r="M2318" i="1"/>
  <c r="O2318" i="1" s="1"/>
  <c r="P2318" i="1" s="1"/>
  <c r="T2317" i="1"/>
  <c r="S2317" i="1"/>
  <c r="R2317" i="1"/>
  <c r="Q2317" i="1"/>
  <c r="N2317" i="1"/>
  <c r="M2317" i="1"/>
  <c r="O2317" i="1" s="1"/>
  <c r="P2317" i="1" s="1"/>
  <c r="T2316" i="1"/>
  <c r="S2316" i="1"/>
  <c r="R2316" i="1"/>
  <c r="Q2316" i="1"/>
  <c r="N2316" i="1"/>
  <c r="M2316" i="1"/>
  <c r="O2316" i="1" s="1"/>
  <c r="P2316" i="1" s="1"/>
  <c r="T2315" i="1"/>
  <c r="S2315" i="1"/>
  <c r="R2315" i="1"/>
  <c r="Q2315" i="1"/>
  <c r="N2315" i="1"/>
  <c r="M2315" i="1"/>
  <c r="O2315" i="1" s="1"/>
  <c r="P2315" i="1" s="1"/>
  <c r="T2314" i="1"/>
  <c r="S2314" i="1"/>
  <c r="R2314" i="1"/>
  <c r="Q2314" i="1"/>
  <c r="N2314" i="1"/>
  <c r="M2314" i="1"/>
  <c r="O2314" i="1" s="1"/>
  <c r="P2314" i="1" s="1"/>
  <c r="T2313" i="1"/>
  <c r="S2313" i="1"/>
  <c r="R2313" i="1"/>
  <c r="Q2313" i="1"/>
  <c r="N2313" i="1"/>
  <c r="M2313" i="1"/>
  <c r="O2313" i="1" s="1"/>
  <c r="P2313" i="1" s="1"/>
  <c r="T2312" i="1"/>
  <c r="S2312" i="1"/>
  <c r="R2312" i="1"/>
  <c r="Q2312" i="1"/>
  <c r="N2312" i="1"/>
  <c r="M2312" i="1"/>
  <c r="O2312" i="1" s="1"/>
  <c r="P2312" i="1" s="1"/>
  <c r="T2311" i="1"/>
  <c r="S2311" i="1"/>
  <c r="R2311" i="1"/>
  <c r="Q2311" i="1"/>
  <c r="N2311" i="1"/>
  <c r="M2311" i="1"/>
  <c r="O2311" i="1" s="1"/>
  <c r="P2311" i="1" s="1"/>
  <c r="T2310" i="1"/>
  <c r="S2310" i="1"/>
  <c r="R2310" i="1"/>
  <c r="Q2310" i="1"/>
  <c r="N2310" i="1"/>
  <c r="M2310" i="1"/>
  <c r="O2310" i="1" s="1"/>
  <c r="P2310" i="1" s="1"/>
  <c r="T2309" i="1"/>
  <c r="S2309" i="1"/>
  <c r="R2309" i="1"/>
  <c r="Q2309" i="1"/>
  <c r="N2309" i="1"/>
  <c r="M2309" i="1"/>
  <c r="O2309" i="1" s="1"/>
  <c r="P2309" i="1" s="1"/>
  <c r="T2308" i="1"/>
  <c r="S2308" i="1"/>
  <c r="R2308" i="1"/>
  <c r="Q2308" i="1"/>
  <c r="N2308" i="1"/>
  <c r="M2308" i="1"/>
  <c r="O2308" i="1" s="1"/>
  <c r="P2308" i="1" s="1"/>
  <c r="T2307" i="1"/>
  <c r="S2307" i="1"/>
  <c r="R2307" i="1"/>
  <c r="Q2307" i="1"/>
  <c r="N2307" i="1"/>
  <c r="M2307" i="1"/>
  <c r="O2307" i="1" s="1"/>
  <c r="P2307" i="1" s="1"/>
  <c r="T2306" i="1"/>
  <c r="S2306" i="1"/>
  <c r="R2306" i="1"/>
  <c r="Q2306" i="1"/>
  <c r="N2306" i="1"/>
  <c r="M2306" i="1"/>
  <c r="O2306" i="1" s="1"/>
  <c r="P2306" i="1" s="1"/>
  <c r="T2305" i="1"/>
  <c r="S2305" i="1"/>
  <c r="R2305" i="1"/>
  <c r="Q2305" i="1"/>
  <c r="N2305" i="1"/>
  <c r="M2305" i="1"/>
  <c r="O2305" i="1" s="1"/>
  <c r="P2305" i="1" s="1"/>
  <c r="T2304" i="1"/>
  <c r="S2304" i="1"/>
  <c r="R2304" i="1"/>
  <c r="Q2304" i="1"/>
  <c r="N2304" i="1"/>
  <c r="M2304" i="1"/>
  <c r="O2304" i="1" s="1"/>
  <c r="P2304" i="1" s="1"/>
  <c r="T2303" i="1"/>
  <c r="S2303" i="1"/>
  <c r="R2303" i="1"/>
  <c r="Q2303" i="1"/>
  <c r="N2303" i="1"/>
  <c r="M2303" i="1"/>
  <c r="O2303" i="1" s="1"/>
  <c r="P2303" i="1" s="1"/>
  <c r="T2302" i="1"/>
  <c r="S2302" i="1"/>
  <c r="R2302" i="1"/>
  <c r="Q2302" i="1"/>
  <c r="N2302" i="1"/>
  <c r="M2302" i="1"/>
  <c r="O2302" i="1" s="1"/>
  <c r="P2302" i="1" s="1"/>
  <c r="T2301" i="1"/>
  <c r="S2301" i="1"/>
  <c r="R2301" i="1"/>
  <c r="Q2301" i="1"/>
  <c r="N2301" i="1"/>
  <c r="M2301" i="1"/>
  <c r="O2301" i="1" s="1"/>
  <c r="P2301" i="1" s="1"/>
  <c r="T2300" i="1"/>
  <c r="S2300" i="1"/>
  <c r="R2300" i="1"/>
  <c r="Q2300" i="1"/>
  <c r="N2300" i="1"/>
  <c r="M2300" i="1"/>
  <c r="O2300" i="1" s="1"/>
  <c r="P2300" i="1" s="1"/>
  <c r="T2299" i="1"/>
  <c r="S2299" i="1"/>
  <c r="R2299" i="1"/>
  <c r="Q2299" i="1"/>
  <c r="N2299" i="1"/>
  <c r="M2299" i="1"/>
  <c r="O2299" i="1" s="1"/>
  <c r="P2299" i="1" s="1"/>
  <c r="T2298" i="1"/>
  <c r="S2298" i="1"/>
  <c r="R2298" i="1"/>
  <c r="Q2298" i="1"/>
  <c r="N2298" i="1"/>
  <c r="M2298" i="1"/>
  <c r="O2298" i="1" s="1"/>
  <c r="P2298" i="1" s="1"/>
  <c r="T2297" i="1"/>
  <c r="S2297" i="1"/>
  <c r="R2297" i="1"/>
  <c r="Q2297" i="1"/>
  <c r="N2297" i="1"/>
  <c r="M2297" i="1"/>
  <c r="O2297" i="1" s="1"/>
  <c r="P2297" i="1" s="1"/>
  <c r="T2296" i="1"/>
  <c r="S2296" i="1"/>
  <c r="R2296" i="1"/>
  <c r="Q2296" i="1"/>
  <c r="N2296" i="1"/>
  <c r="M2296" i="1"/>
  <c r="O2296" i="1" s="1"/>
  <c r="P2296" i="1" s="1"/>
  <c r="T2295" i="1"/>
  <c r="S2295" i="1"/>
  <c r="R2295" i="1"/>
  <c r="Q2295" i="1"/>
  <c r="N2295" i="1"/>
  <c r="M2295" i="1"/>
  <c r="O2295" i="1" s="1"/>
  <c r="P2295" i="1" s="1"/>
  <c r="T2294" i="1"/>
  <c r="S2294" i="1"/>
  <c r="R2294" i="1"/>
  <c r="Q2294" i="1"/>
  <c r="N2294" i="1"/>
  <c r="M2294" i="1"/>
  <c r="O2294" i="1" s="1"/>
  <c r="P2294" i="1" s="1"/>
  <c r="T2293" i="1"/>
  <c r="S2293" i="1"/>
  <c r="R2293" i="1"/>
  <c r="Q2293" i="1"/>
  <c r="N2293" i="1"/>
  <c r="M2293" i="1"/>
  <c r="O2293" i="1" s="1"/>
  <c r="P2293" i="1" s="1"/>
  <c r="T2292" i="1"/>
  <c r="S2292" i="1"/>
  <c r="R2292" i="1"/>
  <c r="Q2292" i="1"/>
  <c r="N2292" i="1"/>
  <c r="M2292" i="1"/>
  <c r="O2292" i="1" s="1"/>
  <c r="P2292" i="1" s="1"/>
  <c r="T2291" i="1"/>
  <c r="S2291" i="1"/>
  <c r="R2291" i="1"/>
  <c r="Q2291" i="1"/>
  <c r="N2291" i="1"/>
  <c r="M2291" i="1"/>
  <c r="O2291" i="1" s="1"/>
  <c r="P2291" i="1" s="1"/>
  <c r="T2290" i="1"/>
  <c r="S2290" i="1"/>
  <c r="R2290" i="1"/>
  <c r="Q2290" i="1"/>
  <c r="N2290" i="1"/>
  <c r="M2290" i="1"/>
  <c r="O2290" i="1" s="1"/>
  <c r="P2290" i="1" s="1"/>
  <c r="T2289" i="1"/>
  <c r="S2289" i="1"/>
  <c r="R2289" i="1"/>
  <c r="Q2289" i="1"/>
  <c r="N2289" i="1"/>
  <c r="M2289" i="1"/>
  <c r="O2289" i="1" s="1"/>
  <c r="P2289" i="1" s="1"/>
  <c r="T2288" i="1"/>
  <c r="S2288" i="1"/>
  <c r="R2288" i="1"/>
  <c r="Q2288" i="1"/>
  <c r="N2288" i="1"/>
  <c r="M2288" i="1"/>
  <c r="O2288" i="1" s="1"/>
  <c r="P2288" i="1" s="1"/>
  <c r="T2287" i="1"/>
  <c r="S2287" i="1"/>
  <c r="R2287" i="1"/>
  <c r="Q2287" i="1"/>
  <c r="N2287" i="1"/>
  <c r="M2287" i="1"/>
  <c r="O2287" i="1" s="1"/>
  <c r="P2287" i="1" s="1"/>
  <c r="T2286" i="1"/>
  <c r="S2286" i="1"/>
  <c r="R2286" i="1"/>
  <c r="Q2286" i="1"/>
  <c r="N2286" i="1"/>
  <c r="M2286" i="1"/>
  <c r="O2286" i="1" s="1"/>
  <c r="P2286" i="1" s="1"/>
  <c r="T2285" i="1"/>
  <c r="S2285" i="1"/>
  <c r="R2285" i="1"/>
  <c r="Q2285" i="1"/>
  <c r="N2285" i="1"/>
  <c r="M2285" i="1"/>
  <c r="O2285" i="1" s="1"/>
  <c r="P2285" i="1" s="1"/>
  <c r="T2284" i="1"/>
  <c r="S2284" i="1"/>
  <c r="R2284" i="1"/>
  <c r="Q2284" i="1"/>
  <c r="N2284" i="1"/>
  <c r="M2284" i="1"/>
  <c r="O2284" i="1" s="1"/>
  <c r="P2284" i="1" s="1"/>
  <c r="T2283" i="1"/>
  <c r="S2283" i="1"/>
  <c r="R2283" i="1"/>
  <c r="Q2283" i="1"/>
  <c r="N2283" i="1"/>
  <c r="M2283" i="1"/>
  <c r="O2283" i="1" s="1"/>
  <c r="P2283" i="1" s="1"/>
  <c r="T2282" i="1"/>
  <c r="S2282" i="1"/>
  <c r="R2282" i="1"/>
  <c r="Q2282" i="1"/>
  <c r="N2282" i="1"/>
  <c r="M2282" i="1"/>
  <c r="O2282" i="1" s="1"/>
  <c r="P2282" i="1" s="1"/>
  <c r="T2281" i="1"/>
  <c r="S2281" i="1"/>
  <c r="R2281" i="1"/>
  <c r="Q2281" i="1"/>
  <c r="N2281" i="1"/>
  <c r="M2281" i="1"/>
  <c r="O2281" i="1" s="1"/>
  <c r="P2281" i="1" s="1"/>
  <c r="T2280" i="1"/>
  <c r="S2280" i="1"/>
  <c r="R2280" i="1"/>
  <c r="Q2280" i="1"/>
  <c r="N2280" i="1"/>
  <c r="M2280" i="1"/>
  <c r="O2280" i="1" s="1"/>
  <c r="P2280" i="1" s="1"/>
  <c r="T2279" i="1"/>
  <c r="S2279" i="1"/>
  <c r="R2279" i="1"/>
  <c r="Q2279" i="1"/>
  <c r="N2279" i="1"/>
  <c r="M2279" i="1"/>
  <c r="O2279" i="1" s="1"/>
  <c r="P2279" i="1" s="1"/>
  <c r="T2278" i="1"/>
  <c r="S2278" i="1"/>
  <c r="R2278" i="1"/>
  <c r="Q2278" i="1"/>
  <c r="N2278" i="1"/>
  <c r="M2278" i="1"/>
  <c r="O2278" i="1" s="1"/>
  <c r="P2278" i="1" s="1"/>
  <c r="T2277" i="1"/>
  <c r="S2277" i="1"/>
  <c r="R2277" i="1"/>
  <c r="Q2277" i="1"/>
  <c r="N2277" i="1"/>
  <c r="M2277" i="1"/>
  <c r="O2277" i="1" s="1"/>
  <c r="P2277" i="1" s="1"/>
  <c r="T2276" i="1"/>
  <c r="S2276" i="1"/>
  <c r="R2276" i="1"/>
  <c r="Q2276" i="1"/>
  <c r="N2276" i="1"/>
  <c r="M2276" i="1"/>
  <c r="O2276" i="1" s="1"/>
  <c r="P2276" i="1" s="1"/>
  <c r="T2275" i="1"/>
  <c r="S2275" i="1"/>
  <c r="R2275" i="1"/>
  <c r="Q2275" i="1"/>
  <c r="N2275" i="1"/>
  <c r="M2275" i="1"/>
  <c r="O2275" i="1" s="1"/>
  <c r="P2275" i="1" s="1"/>
  <c r="T2274" i="1"/>
  <c r="S2274" i="1"/>
  <c r="R2274" i="1"/>
  <c r="Q2274" i="1"/>
  <c r="N2274" i="1"/>
  <c r="M2274" i="1"/>
  <c r="O2274" i="1" s="1"/>
  <c r="P2274" i="1" s="1"/>
  <c r="T2273" i="1"/>
  <c r="S2273" i="1"/>
  <c r="R2273" i="1"/>
  <c r="Q2273" i="1"/>
  <c r="N2273" i="1"/>
  <c r="M2273" i="1"/>
  <c r="O2273" i="1" s="1"/>
  <c r="P2273" i="1" s="1"/>
  <c r="T2272" i="1"/>
  <c r="S2272" i="1"/>
  <c r="R2272" i="1"/>
  <c r="Q2272" i="1"/>
  <c r="N2272" i="1"/>
  <c r="M2272" i="1"/>
  <c r="O2272" i="1" s="1"/>
  <c r="P2272" i="1" s="1"/>
  <c r="T2271" i="1"/>
  <c r="S2271" i="1"/>
  <c r="R2271" i="1"/>
  <c r="Q2271" i="1"/>
  <c r="N2271" i="1"/>
  <c r="M2271" i="1"/>
  <c r="O2271" i="1" s="1"/>
  <c r="P2271" i="1" s="1"/>
  <c r="T2270" i="1"/>
  <c r="S2270" i="1"/>
  <c r="R2270" i="1"/>
  <c r="Q2270" i="1"/>
  <c r="N2270" i="1"/>
  <c r="M2270" i="1"/>
  <c r="O2270" i="1" s="1"/>
  <c r="P2270" i="1" s="1"/>
  <c r="T2269" i="1"/>
  <c r="S2269" i="1"/>
  <c r="R2269" i="1"/>
  <c r="Q2269" i="1"/>
  <c r="N2269" i="1"/>
  <c r="M2269" i="1"/>
  <c r="O2269" i="1" s="1"/>
  <c r="P2269" i="1" s="1"/>
  <c r="T2268" i="1"/>
  <c r="S2268" i="1"/>
  <c r="R2268" i="1"/>
  <c r="Q2268" i="1"/>
  <c r="N2268" i="1"/>
  <c r="M2268" i="1"/>
  <c r="O2268" i="1" s="1"/>
  <c r="P2268" i="1" s="1"/>
  <c r="T2267" i="1"/>
  <c r="S2267" i="1"/>
  <c r="R2267" i="1"/>
  <c r="Q2267" i="1"/>
  <c r="N2267" i="1"/>
  <c r="M2267" i="1"/>
  <c r="O2267" i="1" s="1"/>
  <c r="P2267" i="1" s="1"/>
  <c r="T2266" i="1"/>
  <c r="S2266" i="1"/>
  <c r="R2266" i="1"/>
  <c r="Q2266" i="1"/>
  <c r="N2266" i="1"/>
  <c r="M2266" i="1"/>
  <c r="O2266" i="1" s="1"/>
  <c r="P2266" i="1" s="1"/>
  <c r="T2265" i="1"/>
  <c r="S2265" i="1"/>
  <c r="R2265" i="1"/>
  <c r="Q2265" i="1"/>
  <c r="N2265" i="1"/>
  <c r="M2265" i="1"/>
  <c r="O2265" i="1" s="1"/>
  <c r="P2265" i="1" s="1"/>
  <c r="T2264" i="1"/>
  <c r="S2264" i="1"/>
  <c r="R2264" i="1"/>
  <c r="Q2264" i="1"/>
  <c r="N2264" i="1"/>
  <c r="M2264" i="1"/>
  <c r="O2264" i="1" s="1"/>
  <c r="P2264" i="1" s="1"/>
  <c r="T2263" i="1"/>
  <c r="S2263" i="1"/>
  <c r="R2263" i="1"/>
  <c r="Q2263" i="1"/>
  <c r="N2263" i="1"/>
  <c r="M2263" i="1"/>
  <c r="O2263" i="1" s="1"/>
  <c r="P2263" i="1" s="1"/>
  <c r="T2262" i="1"/>
  <c r="S2262" i="1"/>
  <c r="R2262" i="1"/>
  <c r="Q2262" i="1"/>
  <c r="N2262" i="1"/>
  <c r="M2262" i="1"/>
  <c r="O2262" i="1" s="1"/>
  <c r="P2262" i="1" s="1"/>
  <c r="T2261" i="1"/>
  <c r="S2261" i="1"/>
  <c r="R2261" i="1"/>
  <c r="Q2261" i="1"/>
  <c r="N2261" i="1"/>
  <c r="M2261" i="1"/>
  <c r="O2261" i="1" s="1"/>
  <c r="P2261" i="1" s="1"/>
  <c r="T2260" i="1"/>
  <c r="S2260" i="1"/>
  <c r="R2260" i="1"/>
  <c r="Q2260" i="1"/>
  <c r="N2260" i="1"/>
  <c r="M2260" i="1"/>
  <c r="O2260" i="1" s="1"/>
  <c r="P2260" i="1" s="1"/>
  <c r="T2259" i="1"/>
  <c r="S2259" i="1"/>
  <c r="R2259" i="1"/>
  <c r="Q2259" i="1"/>
  <c r="N2259" i="1"/>
  <c r="M2259" i="1"/>
  <c r="O2259" i="1" s="1"/>
  <c r="P2259" i="1" s="1"/>
  <c r="T2258" i="1"/>
  <c r="S2258" i="1"/>
  <c r="R2258" i="1"/>
  <c r="Q2258" i="1"/>
  <c r="N2258" i="1"/>
  <c r="M2258" i="1"/>
  <c r="O2258" i="1" s="1"/>
  <c r="P2258" i="1" s="1"/>
  <c r="T2257" i="1"/>
  <c r="S2257" i="1"/>
  <c r="R2257" i="1"/>
  <c r="Q2257" i="1"/>
  <c r="N2257" i="1"/>
  <c r="M2257" i="1"/>
  <c r="O2257" i="1" s="1"/>
  <c r="P2257" i="1" s="1"/>
  <c r="T2256" i="1"/>
  <c r="S2256" i="1"/>
  <c r="R2256" i="1"/>
  <c r="Q2256" i="1"/>
  <c r="N2256" i="1"/>
  <c r="M2256" i="1"/>
  <c r="O2256" i="1" s="1"/>
  <c r="P2256" i="1" s="1"/>
  <c r="T2255" i="1"/>
  <c r="S2255" i="1"/>
  <c r="R2255" i="1"/>
  <c r="Q2255" i="1"/>
  <c r="N2255" i="1"/>
  <c r="M2255" i="1"/>
  <c r="O2255" i="1" s="1"/>
  <c r="P2255" i="1" s="1"/>
  <c r="T2254" i="1"/>
  <c r="S2254" i="1"/>
  <c r="R2254" i="1"/>
  <c r="Q2254" i="1"/>
  <c r="N2254" i="1"/>
  <c r="M2254" i="1"/>
  <c r="O2254" i="1" s="1"/>
  <c r="P2254" i="1" s="1"/>
  <c r="T2253" i="1"/>
  <c r="S2253" i="1"/>
  <c r="R2253" i="1"/>
  <c r="Q2253" i="1"/>
  <c r="N2253" i="1"/>
  <c r="M2253" i="1"/>
  <c r="O2253" i="1" s="1"/>
  <c r="P2253" i="1" s="1"/>
  <c r="T2252" i="1"/>
  <c r="S2252" i="1"/>
  <c r="R2252" i="1"/>
  <c r="Q2252" i="1"/>
  <c r="N2252" i="1"/>
  <c r="M2252" i="1"/>
  <c r="O2252" i="1" s="1"/>
  <c r="P2252" i="1" s="1"/>
  <c r="T2251" i="1"/>
  <c r="S2251" i="1"/>
  <c r="R2251" i="1"/>
  <c r="Q2251" i="1"/>
  <c r="N2251" i="1"/>
  <c r="M2251" i="1"/>
  <c r="O2251" i="1" s="1"/>
  <c r="P2251" i="1" s="1"/>
  <c r="T2250" i="1"/>
  <c r="S2250" i="1"/>
  <c r="R2250" i="1"/>
  <c r="Q2250" i="1"/>
  <c r="N2250" i="1"/>
  <c r="M2250" i="1"/>
  <c r="O2250" i="1" s="1"/>
  <c r="P2250" i="1" s="1"/>
  <c r="T2249" i="1"/>
  <c r="S2249" i="1"/>
  <c r="R2249" i="1"/>
  <c r="Q2249" i="1"/>
  <c r="N2249" i="1"/>
  <c r="M2249" i="1"/>
  <c r="O2249" i="1" s="1"/>
  <c r="P2249" i="1" s="1"/>
  <c r="T2248" i="1"/>
  <c r="S2248" i="1"/>
  <c r="R2248" i="1"/>
  <c r="Q2248" i="1"/>
  <c r="N2248" i="1"/>
  <c r="M2248" i="1"/>
  <c r="O2248" i="1" s="1"/>
  <c r="P2248" i="1" s="1"/>
  <c r="T2247" i="1"/>
  <c r="S2247" i="1"/>
  <c r="R2247" i="1"/>
  <c r="Q2247" i="1"/>
  <c r="N2247" i="1"/>
  <c r="M2247" i="1"/>
  <c r="O2247" i="1" s="1"/>
  <c r="P2247" i="1" s="1"/>
  <c r="T2246" i="1"/>
  <c r="S2246" i="1"/>
  <c r="R2246" i="1"/>
  <c r="Q2246" i="1"/>
  <c r="N2246" i="1"/>
  <c r="M2246" i="1"/>
  <c r="O2246" i="1" s="1"/>
  <c r="P2246" i="1" s="1"/>
  <c r="T2245" i="1"/>
  <c r="S2245" i="1"/>
  <c r="R2245" i="1"/>
  <c r="Q2245" i="1"/>
  <c r="N2245" i="1"/>
  <c r="M2245" i="1"/>
  <c r="O2245" i="1" s="1"/>
  <c r="P2245" i="1" s="1"/>
  <c r="T2244" i="1"/>
  <c r="S2244" i="1"/>
  <c r="R2244" i="1"/>
  <c r="Q2244" i="1"/>
  <c r="N2244" i="1"/>
  <c r="M2244" i="1"/>
  <c r="O2244" i="1" s="1"/>
  <c r="P2244" i="1" s="1"/>
  <c r="T2243" i="1"/>
  <c r="S2243" i="1"/>
  <c r="R2243" i="1"/>
  <c r="Q2243" i="1"/>
  <c r="N2243" i="1"/>
  <c r="M2243" i="1"/>
  <c r="O2243" i="1" s="1"/>
  <c r="P2243" i="1" s="1"/>
  <c r="T2242" i="1"/>
  <c r="S2242" i="1"/>
  <c r="R2242" i="1"/>
  <c r="Q2242" i="1"/>
  <c r="N2242" i="1"/>
  <c r="M2242" i="1"/>
  <c r="O2242" i="1" s="1"/>
  <c r="P2242" i="1" s="1"/>
  <c r="T2241" i="1"/>
  <c r="S2241" i="1"/>
  <c r="R2241" i="1"/>
  <c r="Q2241" i="1"/>
  <c r="N2241" i="1"/>
  <c r="M2241" i="1"/>
  <c r="O2241" i="1" s="1"/>
  <c r="P2241" i="1" s="1"/>
  <c r="T2240" i="1"/>
  <c r="S2240" i="1"/>
  <c r="R2240" i="1"/>
  <c r="Q2240" i="1"/>
  <c r="N2240" i="1"/>
  <c r="M2240" i="1"/>
  <c r="O2240" i="1" s="1"/>
  <c r="P2240" i="1" s="1"/>
  <c r="T2239" i="1"/>
  <c r="S2239" i="1"/>
  <c r="R2239" i="1"/>
  <c r="Q2239" i="1"/>
  <c r="N2239" i="1"/>
  <c r="M2239" i="1"/>
  <c r="O2239" i="1" s="1"/>
  <c r="P2239" i="1" s="1"/>
  <c r="T2238" i="1"/>
  <c r="S2238" i="1"/>
  <c r="R2238" i="1"/>
  <c r="Q2238" i="1"/>
  <c r="N2238" i="1"/>
  <c r="M2238" i="1"/>
  <c r="O2238" i="1" s="1"/>
  <c r="P2238" i="1" s="1"/>
  <c r="T2237" i="1"/>
  <c r="S2237" i="1"/>
  <c r="R2237" i="1"/>
  <c r="Q2237" i="1"/>
  <c r="N2237" i="1"/>
  <c r="M2237" i="1"/>
  <c r="O2237" i="1" s="1"/>
  <c r="P2237" i="1" s="1"/>
  <c r="T2236" i="1"/>
  <c r="S2236" i="1"/>
  <c r="R2236" i="1"/>
  <c r="Q2236" i="1"/>
  <c r="N2236" i="1"/>
  <c r="M2236" i="1"/>
  <c r="O2236" i="1" s="1"/>
  <c r="P2236" i="1" s="1"/>
  <c r="T2235" i="1"/>
  <c r="S2235" i="1"/>
  <c r="R2235" i="1"/>
  <c r="Q2235" i="1"/>
  <c r="N2235" i="1"/>
  <c r="M2235" i="1"/>
  <c r="O2235" i="1" s="1"/>
  <c r="P2235" i="1" s="1"/>
  <c r="T2234" i="1"/>
  <c r="S2234" i="1"/>
  <c r="R2234" i="1"/>
  <c r="Q2234" i="1"/>
  <c r="N2234" i="1"/>
  <c r="M2234" i="1"/>
  <c r="O2234" i="1" s="1"/>
  <c r="P2234" i="1" s="1"/>
  <c r="T2233" i="1"/>
  <c r="S2233" i="1"/>
  <c r="R2233" i="1"/>
  <c r="Q2233" i="1"/>
  <c r="N2233" i="1"/>
  <c r="M2233" i="1"/>
  <c r="O2233" i="1" s="1"/>
  <c r="P2233" i="1" s="1"/>
  <c r="T2232" i="1"/>
  <c r="S2232" i="1"/>
  <c r="R2232" i="1"/>
  <c r="Q2232" i="1"/>
  <c r="N2232" i="1"/>
  <c r="M2232" i="1"/>
  <c r="O2232" i="1" s="1"/>
  <c r="P2232" i="1" s="1"/>
  <c r="T2231" i="1"/>
  <c r="S2231" i="1"/>
  <c r="R2231" i="1"/>
  <c r="Q2231" i="1"/>
  <c r="N2231" i="1"/>
  <c r="M2231" i="1"/>
  <c r="O2231" i="1" s="1"/>
  <c r="P2231" i="1" s="1"/>
  <c r="T2230" i="1"/>
  <c r="S2230" i="1"/>
  <c r="R2230" i="1"/>
  <c r="Q2230" i="1"/>
  <c r="N2230" i="1"/>
  <c r="M2230" i="1"/>
  <c r="O2230" i="1" s="1"/>
  <c r="P2230" i="1" s="1"/>
  <c r="T2229" i="1"/>
  <c r="S2229" i="1"/>
  <c r="R2229" i="1"/>
  <c r="Q2229" i="1"/>
  <c r="N2229" i="1"/>
  <c r="M2229" i="1"/>
  <c r="O2229" i="1" s="1"/>
  <c r="P2229" i="1" s="1"/>
  <c r="T2228" i="1"/>
  <c r="S2228" i="1"/>
  <c r="R2228" i="1"/>
  <c r="Q2228" i="1"/>
  <c r="N2228" i="1"/>
  <c r="M2228" i="1"/>
  <c r="O2228" i="1" s="1"/>
  <c r="P2228" i="1" s="1"/>
  <c r="T2227" i="1"/>
  <c r="S2227" i="1"/>
  <c r="R2227" i="1"/>
  <c r="Q2227" i="1"/>
  <c r="N2227" i="1"/>
  <c r="M2227" i="1"/>
  <c r="O2227" i="1" s="1"/>
  <c r="P2227" i="1" s="1"/>
  <c r="T2226" i="1"/>
  <c r="S2226" i="1"/>
  <c r="R2226" i="1"/>
  <c r="Q2226" i="1"/>
  <c r="N2226" i="1"/>
  <c r="M2226" i="1"/>
  <c r="O2226" i="1" s="1"/>
  <c r="P2226" i="1" s="1"/>
  <c r="T2225" i="1"/>
  <c r="S2225" i="1"/>
  <c r="R2225" i="1"/>
  <c r="Q2225" i="1"/>
  <c r="N2225" i="1"/>
  <c r="M2225" i="1"/>
  <c r="O2225" i="1" s="1"/>
  <c r="P2225" i="1" s="1"/>
  <c r="T2224" i="1"/>
  <c r="S2224" i="1"/>
  <c r="R2224" i="1"/>
  <c r="Q2224" i="1"/>
  <c r="N2224" i="1"/>
  <c r="M2224" i="1"/>
  <c r="O2224" i="1" s="1"/>
  <c r="P2224" i="1" s="1"/>
  <c r="T2223" i="1"/>
  <c r="S2223" i="1"/>
  <c r="R2223" i="1"/>
  <c r="Q2223" i="1"/>
  <c r="N2223" i="1"/>
  <c r="M2223" i="1"/>
  <c r="O2223" i="1" s="1"/>
  <c r="P2223" i="1" s="1"/>
  <c r="T2222" i="1"/>
  <c r="S2222" i="1"/>
  <c r="R2222" i="1"/>
  <c r="Q2222" i="1"/>
  <c r="N2222" i="1"/>
  <c r="M2222" i="1"/>
  <c r="O2222" i="1" s="1"/>
  <c r="P2222" i="1" s="1"/>
  <c r="T2221" i="1"/>
  <c r="S2221" i="1"/>
  <c r="R2221" i="1"/>
  <c r="Q2221" i="1"/>
  <c r="N2221" i="1"/>
  <c r="M2221" i="1"/>
  <c r="O2221" i="1" s="1"/>
  <c r="P2221" i="1" s="1"/>
  <c r="T2220" i="1"/>
  <c r="S2220" i="1"/>
  <c r="R2220" i="1"/>
  <c r="Q2220" i="1"/>
  <c r="N2220" i="1"/>
  <c r="M2220" i="1"/>
  <c r="O2220" i="1" s="1"/>
  <c r="P2220" i="1" s="1"/>
  <c r="T2219" i="1"/>
  <c r="S2219" i="1"/>
  <c r="R2219" i="1"/>
  <c r="Q2219" i="1"/>
  <c r="N2219" i="1"/>
  <c r="M2219" i="1"/>
  <c r="O2219" i="1" s="1"/>
  <c r="P2219" i="1" s="1"/>
  <c r="T2218" i="1"/>
  <c r="S2218" i="1"/>
  <c r="R2218" i="1"/>
  <c r="Q2218" i="1"/>
  <c r="N2218" i="1"/>
  <c r="M2218" i="1"/>
  <c r="O2218" i="1" s="1"/>
  <c r="P2218" i="1" s="1"/>
  <c r="T2217" i="1"/>
  <c r="S2217" i="1"/>
  <c r="R2217" i="1"/>
  <c r="Q2217" i="1"/>
  <c r="N2217" i="1"/>
  <c r="M2217" i="1"/>
  <c r="O2217" i="1" s="1"/>
  <c r="P2217" i="1" s="1"/>
  <c r="T2216" i="1"/>
  <c r="S2216" i="1"/>
  <c r="R2216" i="1"/>
  <c r="Q2216" i="1"/>
  <c r="N2216" i="1"/>
  <c r="M2216" i="1"/>
  <c r="O2216" i="1" s="1"/>
  <c r="P2216" i="1" s="1"/>
  <c r="T2215" i="1"/>
  <c r="S2215" i="1"/>
  <c r="R2215" i="1"/>
  <c r="Q2215" i="1"/>
  <c r="N2215" i="1"/>
  <c r="M2215" i="1"/>
  <c r="O2215" i="1" s="1"/>
  <c r="P2215" i="1" s="1"/>
  <c r="T2214" i="1"/>
  <c r="S2214" i="1"/>
  <c r="R2214" i="1"/>
  <c r="Q2214" i="1"/>
  <c r="N2214" i="1"/>
  <c r="M2214" i="1"/>
  <c r="O2214" i="1" s="1"/>
  <c r="P2214" i="1" s="1"/>
  <c r="T2213" i="1"/>
  <c r="S2213" i="1"/>
  <c r="R2213" i="1"/>
  <c r="Q2213" i="1"/>
  <c r="N2213" i="1"/>
  <c r="M2213" i="1"/>
  <c r="O2213" i="1" s="1"/>
  <c r="P2213" i="1" s="1"/>
  <c r="T2212" i="1"/>
  <c r="S2212" i="1"/>
  <c r="R2212" i="1"/>
  <c r="Q2212" i="1"/>
  <c r="N2212" i="1"/>
  <c r="M2212" i="1"/>
  <c r="O2212" i="1" s="1"/>
  <c r="P2212" i="1" s="1"/>
  <c r="T2211" i="1"/>
  <c r="S2211" i="1"/>
  <c r="R2211" i="1"/>
  <c r="Q2211" i="1"/>
  <c r="N2211" i="1"/>
  <c r="M2211" i="1"/>
  <c r="O2211" i="1" s="1"/>
  <c r="P2211" i="1" s="1"/>
  <c r="T2210" i="1"/>
  <c r="S2210" i="1"/>
  <c r="R2210" i="1"/>
  <c r="Q2210" i="1"/>
  <c r="N2210" i="1"/>
  <c r="M2210" i="1"/>
  <c r="O2210" i="1" s="1"/>
  <c r="P2210" i="1" s="1"/>
  <c r="T2209" i="1"/>
  <c r="S2209" i="1"/>
  <c r="R2209" i="1"/>
  <c r="Q2209" i="1"/>
  <c r="N2209" i="1"/>
  <c r="M2209" i="1"/>
  <c r="O2209" i="1" s="1"/>
  <c r="P2209" i="1" s="1"/>
  <c r="T2208" i="1"/>
  <c r="S2208" i="1"/>
  <c r="R2208" i="1"/>
  <c r="Q2208" i="1"/>
  <c r="N2208" i="1"/>
  <c r="M2208" i="1"/>
  <c r="O2208" i="1" s="1"/>
  <c r="P2208" i="1" s="1"/>
  <c r="T2207" i="1"/>
  <c r="S2207" i="1"/>
  <c r="R2207" i="1"/>
  <c r="Q2207" i="1"/>
  <c r="N2207" i="1"/>
  <c r="M2207" i="1"/>
  <c r="O2207" i="1" s="1"/>
  <c r="P2207" i="1" s="1"/>
  <c r="T2206" i="1"/>
  <c r="S2206" i="1"/>
  <c r="R2206" i="1"/>
  <c r="Q2206" i="1"/>
  <c r="N2206" i="1"/>
  <c r="M2206" i="1"/>
  <c r="O2206" i="1" s="1"/>
  <c r="P2206" i="1" s="1"/>
  <c r="T2205" i="1"/>
  <c r="S2205" i="1"/>
  <c r="R2205" i="1"/>
  <c r="Q2205" i="1"/>
  <c r="N2205" i="1"/>
  <c r="M2205" i="1"/>
  <c r="O2205" i="1" s="1"/>
  <c r="P2205" i="1" s="1"/>
  <c r="T2204" i="1"/>
  <c r="S2204" i="1"/>
  <c r="R2204" i="1"/>
  <c r="Q2204" i="1"/>
  <c r="N2204" i="1"/>
  <c r="M2204" i="1"/>
  <c r="O2204" i="1" s="1"/>
  <c r="P2204" i="1" s="1"/>
  <c r="T2203" i="1"/>
  <c r="S2203" i="1"/>
  <c r="R2203" i="1"/>
  <c r="Q2203" i="1"/>
  <c r="N2203" i="1"/>
  <c r="M2203" i="1"/>
  <c r="O2203" i="1" s="1"/>
  <c r="P2203" i="1" s="1"/>
  <c r="T2202" i="1"/>
  <c r="S2202" i="1"/>
  <c r="R2202" i="1"/>
  <c r="Q2202" i="1"/>
  <c r="N2202" i="1"/>
  <c r="M2202" i="1"/>
  <c r="O2202" i="1" s="1"/>
  <c r="P2202" i="1" s="1"/>
  <c r="T2201" i="1"/>
  <c r="S2201" i="1"/>
  <c r="R2201" i="1"/>
  <c r="Q2201" i="1"/>
  <c r="N2201" i="1"/>
  <c r="M2201" i="1"/>
  <c r="O2201" i="1" s="1"/>
  <c r="P2201" i="1" s="1"/>
  <c r="T2200" i="1"/>
  <c r="S2200" i="1"/>
  <c r="R2200" i="1"/>
  <c r="Q2200" i="1"/>
  <c r="N2200" i="1"/>
  <c r="M2200" i="1"/>
  <c r="O2200" i="1" s="1"/>
  <c r="P2200" i="1" s="1"/>
  <c r="T2199" i="1"/>
  <c r="S2199" i="1"/>
  <c r="R2199" i="1"/>
  <c r="Q2199" i="1"/>
  <c r="N2199" i="1"/>
  <c r="M2199" i="1"/>
  <c r="O2199" i="1" s="1"/>
  <c r="P2199" i="1" s="1"/>
  <c r="T2198" i="1"/>
  <c r="S2198" i="1"/>
  <c r="R2198" i="1"/>
  <c r="Q2198" i="1"/>
  <c r="N2198" i="1"/>
  <c r="M2198" i="1"/>
  <c r="O2198" i="1" s="1"/>
  <c r="P2198" i="1" s="1"/>
  <c r="T2197" i="1"/>
  <c r="S2197" i="1"/>
  <c r="R2197" i="1"/>
  <c r="Q2197" i="1"/>
  <c r="N2197" i="1"/>
  <c r="M2197" i="1"/>
  <c r="O2197" i="1" s="1"/>
  <c r="P2197" i="1" s="1"/>
  <c r="T2196" i="1"/>
  <c r="S2196" i="1"/>
  <c r="R2196" i="1"/>
  <c r="Q2196" i="1"/>
  <c r="N2196" i="1"/>
  <c r="M2196" i="1"/>
  <c r="O2196" i="1" s="1"/>
  <c r="P2196" i="1" s="1"/>
  <c r="T2195" i="1"/>
  <c r="S2195" i="1"/>
  <c r="R2195" i="1"/>
  <c r="Q2195" i="1"/>
  <c r="N2195" i="1"/>
  <c r="M2195" i="1"/>
  <c r="O2195" i="1" s="1"/>
  <c r="P2195" i="1" s="1"/>
  <c r="T2194" i="1"/>
  <c r="S2194" i="1"/>
  <c r="R2194" i="1"/>
  <c r="Q2194" i="1"/>
  <c r="N2194" i="1"/>
  <c r="M2194" i="1"/>
  <c r="O2194" i="1" s="1"/>
  <c r="P2194" i="1" s="1"/>
  <c r="T2193" i="1"/>
  <c r="S2193" i="1"/>
  <c r="R2193" i="1"/>
  <c r="Q2193" i="1"/>
  <c r="N2193" i="1"/>
  <c r="M2193" i="1"/>
  <c r="O2193" i="1" s="1"/>
  <c r="P2193" i="1" s="1"/>
  <c r="T2192" i="1"/>
  <c r="S2192" i="1"/>
  <c r="R2192" i="1"/>
  <c r="Q2192" i="1"/>
  <c r="N2192" i="1"/>
  <c r="M2192" i="1"/>
  <c r="O2192" i="1" s="1"/>
  <c r="P2192" i="1" s="1"/>
  <c r="T2191" i="1"/>
  <c r="S2191" i="1"/>
  <c r="R2191" i="1"/>
  <c r="Q2191" i="1"/>
  <c r="N2191" i="1"/>
  <c r="M2191" i="1"/>
  <c r="O2191" i="1" s="1"/>
  <c r="P2191" i="1" s="1"/>
  <c r="T2190" i="1"/>
  <c r="S2190" i="1"/>
  <c r="R2190" i="1"/>
  <c r="Q2190" i="1"/>
  <c r="N2190" i="1"/>
  <c r="M2190" i="1"/>
  <c r="O2190" i="1" s="1"/>
  <c r="P2190" i="1" s="1"/>
  <c r="T2189" i="1"/>
  <c r="S2189" i="1"/>
  <c r="R2189" i="1"/>
  <c r="Q2189" i="1"/>
  <c r="N2189" i="1"/>
  <c r="M2189" i="1"/>
  <c r="O2189" i="1" s="1"/>
  <c r="P2189" i="1" s="1"/>
  <c r="T2188" i="1"/>
  <c r="S2188" i="1"/>
  <c r="R2188" i="1"/>
  <c r="Q2188" i="1"/>
  <c r="N2188" i="1"/>
  <c r="M2188" i="1"/>
  <c r="O2188" i="1" s="1"/>
  <c r="P2188" i="1" s="1"/>
  <c r="T2187" i="1"/>
  <c r="S2187" i="1"/>
  <c r="R2187" i="1"/>
  <c r="Q2187" i="1"/>
  <c r="N2187" i="1"/>
  <c r="M2187" i="1"/>
  <c r="O2187" i="1" s="1"/>
  <c r="P2187" i="1" s="1"/>
  <c r="T2186" i="1"/>
  <c r="S2186" i="1"/>
  <c r="R2186" i="1"/>
  <c r="Q2186" i="1"/>
  <c r="N2186" i="1"/>
  <c r="M2186" i="1"/>
  <c r="O2186" i="1" s="1"/>
  <c r="P2186" i="1" s="1"/>
  <c r="T2185" i="1"/>
  <c r="S2185" i="1"/>
  <c r="R2185" i="1"/>
  <c r="Q2185" i="1"/>
  <c r="N2185" i="1"/>
  <c r="M2185" i="1"/>
  <c r="O2185" i="1" s="1"/>
  <c r="P2185" i="1" s="1"/>
  <c r="T2184" i="1"/>
  <c r="S2184" i="1"/>
  <c r="R2184" i="1"/>
  <c r="Q2184" i="1"/>
  <c r="N2184" i="1"/>
  <c r="M2184" i="1"/>
  <c r="O2184" i="1" s="1"/>
  <c r="P2184" i="1" s="1"/>
  <c r="T2183" i="1"/>
  <c r="S2183" i="1"/>
  <c r="R2183" i="1"/>
  <c r="Q2183" i="1"/>
  <c r="N2183" i="1"/>
  <c r="M2183" i="1"/>
  <c r="O2183" i="1" s="1"/>
  <c r="P2183" i="1" s="1"/>
  <c r="T2182" i="1"/>
  <c r="S2182" i="1"/>
  <c r="R2182" i="1"/>
  <c r="Q2182" i="1"/>
  <c r="N2182" i="1"/>
  <c r="M2182" i="1"/>
  <c r="O2182" i="1" s="1"/>
  <c r="P2182" i="1" s="1"/>
  <c r="T2181" i="1"/>
  <c r="S2181" i="1"/>
  <c r="R2181" i="1"/>
  <c r="Q2181" i="1"/>
  <c r="N2181" i="1"/>
  <c r="M2181" i="1"/>
  <c r="O2181" i="1" s="1"/>
  <c r="P2181" i="1" s="1"/>
  <c r="T2180" i="1"/>
  <c r="S2180" i="1"/>
  <c r="R2180" i="1"/>
  <c r="Q2180" i="1"/>
  <c r="N2180" i="1"/>
  <c r="M2180" i="1"/>
  <c r="O2180" i="1" s="1"/>
  <c r="P2180" i="1" s="1"/>
  <c r="T2179" i="1"/>
  <c r="S2179" i="1"/>
  <c r="R2179" i="1"/>
  <c r="Q2179" i="1"/>
  <c r="N2179" i="1"/>
  <c r="M2179" i="1"/>
  <c r="O2179" i="1" s="1"/>
  <c r="P2179" i="1" s="1"/>
  <c r="T2178" i="1"/>
  <c r="S2178" i="1"/>
  <c r="R2178" i="1"/>
  <c r="Q2178" i="1"/>
  <c r="N2178" i="1"/>
  <c r="M2178" i="1"/>
  <c r="O2178" i="1" s="1"/>
  <c r="P2178" i="1" s="1"/>
  <c r="T2177" i="1"/>
  <c r="S2177" i="1"/>
  <c r="R2177" i="1"/>
  <c r="Q2177" i="1"/>
  <c r="N2177" i="1"/>
  <c r="M2177" i="1"/>
  <c r="O2177" i="1" s="1"/>
  <c r="P2177" i="1" s="1"/>
  <c r="T2176" i="1"/>
  <c r="S2176" i="1"/>
  <c r="R2176" i="1"/>
  <c r="Q2176" i="1"/>
  <c r="N2176" i="1"/>
  <c r="M2176" i="1"/>
  <c r="O2176" i="1" s="1"/>
  <c r="P2176" i="1" s="1"/>
  <c r="T2175" i="1"/>
  <c r="S2175" i="1"/>
  <c r="R2175" i="1"/>
  <c r="Q2175" i="1"/>
  <c r="N2175" i="1"/>
  <c r="M2175" i="1"/>
  <c r="O2175" i="1" s="1"/>
  <c r="P2175" i="1" s="1"/>
  <c r="T2174" i="1"/>
  <c r="S2174" i="1"/>
  <c r="R2174" i="1"/>
  <c r="Q2174" i="1"/>
  <c r="N2174" i="1"/>
  <c r="M2174" i="1"/>
  <c r="O2174" i="1" s="1"/>
  <c r="P2174" i="1" s="1"/>
  <c r="T2173" i="1"/>
  <c r="S2173" i="1"/>
  <c r="R2173" i="1"/>
  <c r="Q2173" i="1"/>
  <c r="N2173" i="1"/>
  <c r="M2173" i="1"/>
  <c r="O2173" i="1" s="1"/>
  <c r="P2173" i="1" s="1"/>
  <c r="T2172" i="1"/>
  <c r="S2172" i="1"/>
  <c r="R2172" i="1"/>
  <c r="Q2172" i="1"/>
  <c r="N2172" i="1"/>
  <c r="M2172" i="1"/>
  <c r="O2172" i="1" s="1"/>
  <c r="P2172" i="1" s="1"/>
  <c r="T2171" i="1"/>
  <c r="S2171" i="1"/>
  <c r="R2171" i="1"/>
  <c r="Q2171" i="1"/>
  <c r="N2171" i="1"/>
  <c r="M2171" i="1"/>
  <c r="O2171" i="1" s="1"/>
  <c r="P2171" i="1" s="1"/>
  <c r="T2170" i="1"/>
  <c r="S2170" i="1"/>
  <c r="R2170" i="1"/>
  <c r="Q2170" i="1"/>
  <c r="N2170" i="1"/>
  <c r="M2170" i="1"/>
  <c r="O2170" i="1" s="1"/>
  <c r="P2170" i="1" s="1"/>
  <c r="T2169" i="1"/>
  <c r="S2169" i="1"/>
  <c r="R2169" i="1"/>
  <c r="Q2169" i="1"/>
  <c r="N2169" i="1"/>
  <c r="M2169" i="1"/>
  <c r="O2169" i="1" s="1"/>
  <c r="P2169" i="1" s="1"/>
  <c r="T2168" i="1"/>
  <c r="S2168" i="1"/>
  <c r="R2168" i="1"/>
  <c r="Q2168" i="1"/>
  <c r="N2168" i="1"/>
  <c r="M2168" i="1"/>
  <c r="O2168" i="1" s="1"/>
  <c r="P2168" i="1" s="1"/>
  <c r="T2167" i="1"/>
  <c r="S2167" i="1"/>
  <c r="R2167" i="1"/>
  <c r="Q2167" i="1"/>
  <c r="N2167" i="1"/>
  <c r="M2167" i="1"/>
  <c r="O2167" i="1" s="1"/>
  <c r="P2167" i="1" s="1"/>
  <c r="T2166" i="1"/>
  <c r="S2166" i="1"/>
  <c r="R2166" i="1"/>
  <c r="Q2166" i="1"/>
  <c r="N2166" i="1"/>
  <c r="M2166" i="1"/>
  <c r="O2166" i="1" s="1"/>
  <c r="P2166" i="1" s="1"/>
  <c r="T2165" i="1"/>
  <c r="S2165" i="1"/>
  <c r="R2165" i="1"/>
  <c r="Q2165" i="1"/>
  <c r="N2165" i="1"/>
  <c r="M2165" i="1"/>
  <c r="O2165" i="1" s="1"/>
  <c r="P2165" i="1" s="1"/>
  <c r="T2164" i="1"/>
  <c r="S2164" i="1"/>
  <c r="R2164" i="1"/>
  <c r="Q2164" i="1"/>
  <c r="N2164" i="1"/>
  <c r="M2164" i="1"/>
  <c r="O2164" i="1" s="1"/>
  <c r="P2164" i="1" s="1"/>
  <c r="T2163" i="1"/>
  <c r="S2163" i="1"/>
  <c r="R2163" i="1"/>
  <c r="Q2163" i="1"/>
  <c r="N2163" i="1"/>
  <c r="M2163" i="1"/>
  <c r="O2163" i="1" s="1"/>
  <c r="P2163" i="1" s="1"/>
  <c r="T2162" i="1"/>
  <c r="S2162" i="1"/>
  <c r="R2162" i="1"/>
  <c r="Q2162" i="1"/>
  <c r="N2162" i="1"/>
  <c r="M2162" i="1"/>
  <c r="O2162" i="1" s="1"/>
  <c r="P2162" i="1" s="1"/>
  <c r="T2161" i="1"/>
  <c r="S2161" i="1"/>
  <c r="R2161" i="1"/>
  <c r="Q2161" i="1"/>
  <c r="N2161" i="1"/>
  <c r="M2161" i="1"/>
  <c r="O2161" i="1" s="1"/>
  <c r="P2161" i="1" s="1"/>
  <c r="T2160" i="1"/>
  <c r="S2160" i="1"/>
  <c r="R2160" i="1"/>
  <c r="Q2160" i="1"/>
  <c r="N2160" i="1"/>
  <c r="M2160" i="1"/>
  <c r="O2160" i="1" s="1"/>
  <c r="P2160" i="1" s="1"/>
  <c r="T2159" i="1"/>
  <c r="S2159" i="1"/>
  <c r="R2159" i="1"/>
  <c r="Q2159" i="1"/>
  <c r="N2159" i="1"/>
  <c r="M2159" i="1"/>
  <c r="O2159" i="1" s="1"/>
  <c r="P2159" i="1" s="1"/>
  <c r="T2158" i="1"/>
  <c r="S2158" i="1"/>
  <c r="R2158" i="1"/>
  <c r="Q2158" i="1"/>
  <c r="N2158" i="1"/>
  <c r="M2158" i="1"/>
  <c r="O2158" i="1" s="1"/>
  <c r="P2158" i="1" s="1"/>
  <c r="T2157" i="1"/>
  <c r="S2157" i="1"/>
  <c r="R2157" i="1"/>
  <c r="Q2157" i="1"/>
  <c r="N2157" i="1"/>
  <c r="M2157" i="1"/>
  <c r="O2157" i="1" s="1"/>
  <c r="P2157" i="1" s="1"/>
  <c r="T2156" i="1"/>
  <c r="S2156" i="1"/>
  <c r="R2156" i="1"/>
  <c r="Q2156" i="1"/>
  <c r="N2156" i="1"/>
  <c r="M2156" i="1"/>
  <c r="O2156" i="1" s="1"/>
  <c r="P2156" i="1" s="1"/>
  <c r="T2155" i="1"/>
  <c r="S2155" i="1"/>
  <c r="R2155" i="1"/>
  <c r="Q2155" i="1"/>
  <c r="N2155" i="1"/>
  <c r="M2155" i="1"/>
  <c r="O2155" i="1" s="1"/>
  <c r="P2155" i="1" s="1"/>
  <c r="T2154" i="1"/>
  <c r="S2154" i="1"/>
  <c r="R2154" i="1"/>
  <c r="Q2154" i="1"/>
  <c r="N2154" i="1"/>
  <c r="M2154" i="1"/>
  <c r="O2154" i="1" s="1"/>
  <c r="P2154" i="1" s="1"/>
  <c r="T2153" i="1"/>
  <c r="S2153" i="1"/>
  <c r="R2153" i="1"/>
  <c r="Q2153" i="1"/>
  <c r="N2153" i="1"/>
  <c r="M2153" i="1"/>
  <c r="O2153" i="1" s="1"/>
  <c r="P2153" i="1" s="1"/>
  <c r="T2152" i="1"/>
  <c r="S2152" i="1"/>
  <c r="R2152" i="1"/>
  <c r="Q2152" i="1"/>
  <c r="N2152" i="1"/>
  <c r="M2152" i="1"/>
  <c r="O2152" i="1" s="1"/>
  <c r="P2152" i="1" s="1"/>
  <c r="T2151" i="1"/>
  <c r="S2151" i="1"/>
  <c r="R2151" i="1"/>
  <c r="Q2151" i="1"/>
  <c r="N2151" i="1"/>
  <c r="M2151" i="1"/>
  <c r="O2151" i="1" s="1"/>
  <c r="P2151" i="1" s="1"/>
  <c r="T2150" i="1"/>
  <c r="S2150" i="1"/>
  <c r="R2150" i="1"/>
  <c r="Q2150" i="1"/>
  <c r="N2150" i="1"/>
  <c r="M2150" i="1"/>
  <c r="O2150" i="1" s="1"/>
  <c r="P2150" i="1" s="1"/>
  <c r="T2149" i="1"/>
  <c r="S2149" i="1"/>
  <c r="R2149" i="1"/>
  <c r="Q2149" i="1"/>
  <c r="N2149" i="1"/>
  <c r="M2149" i="1"/>
  <c r="O2149" i="1" s="1"/>
  <c r="P2149" i="1" s="1"/>
  <c r="T2148" i="1"/>
  <c r="S2148" i="1"/>
  <c r="R2148" i="1"/>
  <c r="Q2148" i="1"/>
  <c r="N2148" i="1"/>
  <c r="M2148" i="1"/>
  <c r="O2148" i="1" s="1"/>
  <c r="P2148" i="1" s="1"/>
  <c r="T2147" i="1"/>
  <c r="S2147" i="1"/>
  <c r="R2147" i="1"/>
  <c r="Q2147" i="1"/>
  <c r="N2147" i="1"/>
  <c r="M2147" i="1"/>
  <c r="O2147" i="1" s="1"/>
  <c r="P2147" i="1" s="1"/>
  <c r="T2146" i="1"/>
  <c r="S2146" i="1"/>
  <c r="R2146" i="1"/>
  <c r="Q2146" i="1"/>
  <c r="N2146" i="1"/>
  <c r="M2146" i="1"/>
  <c r="O2146" i="1" s="1"/>
  <c r="P2146" i="1" s="1"/>
  <c r="T2145" i="1"/>
  <c r="S2145" i="1"/>
  <c r="R2145" i="1"/>
  <c r="Q2145" i="1"/>
  <c r="N2145" i="1"/>
  <c r="M2145" i="1"/>
  <c r="O2145" i="1" s="1"/>
  <c r="P2145" i="1" s="1"/>
  <c r="T2144" i="1"/>
  <c r="S2144" i="1"/>
  <c r="R2144" i="1"/>
  <c r="Q2144" i="1"/>
  <c r="N2144" i="1"/>
  <c r="M2144" i="1"/>
  <c r="O2144" i="1" s="1"/>
  <c r="P2144" i="1" s="1"/>
  <c r="T2143" i="1"/>
  <c r="S2143" i="1"/>
  <c r="R2143" i="1"/>
  <c r="Q2143" i="1"/>
  <c r="N2143" i="1"/>
  <c r="M2143" i="1"/>
  <c r="O2143" i="1" s="1"/>
  <c r="P2143" i="1" s="1"/>
  <c r="T2142" i="1"/>
  <c r="S2142" i="1"/>
  <c r="R2142" i="1"/>
  <c r="Q2142" i="1"/>
  <c r="N2142" i="1"/>
  <c r="M2142" i="1"/>
  <c r="O2142" i="1" s="1"/>
  <c r="P2142" i="1" s="1"/>
  <c r="T2141" i="1"/>
  <c r="S2141" i="1"/>
  <c r="R2141" i="1"/>
  <c r="Q2141" i="1"/>
  <c r="N2141" i="1"/>
  <c r="M2141" i="1"/>
  <c r="O2141" i="1" s="1"/>
  <c r="P2141" i="1" s="1"/>
  <c r="T2140" i="1"/>
  <c r="S2140" i="1"/>
  <c r="R2140" i="1"/>
  <c r="Q2140" i="1"/>
  <c r="N2140" i="1"/>
  <c r="M2140" i="1"/>
  <c r="O2140" i="1" s="1"/>
  <c r="P2140" i="1" s="1"/>
  <c r="T2139" i="1"/>
  <c r="S2139" i="1"/>
  <c r="R2139" i="1"/>
  <c r="Q2139" i="1"/>
  <c r="N2139" i="1"/>
  <c r="M2139" i="1"/>
  <c r="O2139" i="1" s="1"/>
  <c r="P2139" i="1" s="1"/>
  <c r="T2138" i="1"/>
  <c r="S2138" i="1"/>
  <c r="R2138" i="1"/>
  <c r="Q2138" i="1"/>
  <c r="N2138" i="1"/>
  <c r="M2138" i="1"/>
  <c r="O2138" i="1" s="1"/>
  <c r="P2138" i="1" s="1"/>
  <c r="T2137" i="1"/>
  <c r="S2137" i="1"/>
  <c r="R2137" i="1"/>
  <c r="Q2137" i="1"/>
  <c r="N2137" i="1"/>
  <c r="M2137" i="1"/>
  <c r="O2137" i="1" s="1"/>
  <c r="P2137" i="1" s="1"/>
  <c r="T2136" i="1"/>
  <c r="S2136" i="1"/>
  <c r="R2136" i="1"/>
  <c r="Q2136" i="1"/>
  <c r="N2136" i="1"/>
  <c r="M2136" i="1"/>
  <c r="O2136" i="1" s="1"/>
  <c r="P2136" i="1" s="1"/>
  <c r="T2135" i="1"/>
  <c r="S2135" i="1"/>
  <c r="R2135" i="1"/>
  <c r="Q2135" i="1"/>
  <c r="N2135" i="1"/>
  <c r="M2135" i="1"/>
  <c r="O2135" i="1" s="1"/>
  <c r="P2135" i="1" s="1"/>
  <c r="T2134" i="1"/>
  <c r="S2134" i="1"/>
  <c r="R2134" i="1"/>
  <c r="Q2134" i="1"/>
  <c r="N2134" i="1"/>
  <c r="M2134" i="1"/>
  <c r="O2134" i="1" s="1"/>
  <c r="P2134" i="1" s="1"/>
  <c r="T2133" i="1"/>
  <c r="S2133" i="1"/>
  <c r="R2133" i="1"/>
  <c r="Q2133" i="1"/>
  <c r="N2133" i="1"/>
  <c r="M2133" i="1"/>
  <c r="O2133" i="1" s="1"/>
  <c r="P2133" i="1" s="1"/>
  <c r="T2132" i="1"/>
  <c r="S2132" i="1"/>
  <c r="R2132" i="1"/>
  <c r="Q2132" i="1"/>
  <c r="N2132" i="1"/>
  <c r="M2132" i="1"/>
  <c r="O2132" i="1" s="1"/>
  <c r="P2132" i="1" s="1"/>
  <c r="T2131" i="1"/>
  <c r="S2131" i="1"/>
  <c r="R2131" i="1"/>
  <c r="Q2131" i="1"/>
  <c r="N2131" i="1"/>
  <c r="M2131" i="1"/>
  <c r="O2131" i="1" s="1"/>
  <c r="P2131" i="1" s="1"/>
  <c r="T2130" i="1"/>
  <c r="S2130" i="1"/>
  <c r="R2130" i="1"/>
  <c r="Q2130" i="1"/>
  <c r="N2130" i="1"/>
  <c r="M2130" i="1"/>
  <c r="O2130" i="1" s="1"/>
  <c r="P2130" i="1" s="1"/>
  <c r="T2129" i="1"/>
  <c r="S2129" i="1"/>
  <c r="R2129" i="1"/>
  <c r="Q2129" i="1"/>
  <c r="N2129" i="1"/>
  <c r="M2129" i="1"/>
  <c r="O2129" i="1" s="1"/>
  <c r="P2129" i="1" s="1"/>
  <c r="T2128" i="1"/>
  <c r="S2128" i="1"/>
  <c r="R2128" i="1"/>
  <c r="Q2128" i="1"/>
  <c r="N2128" i="1"/>
  <c r="M2128" i="1"/>
  <c r="O2128" i="1" s="1"/>
  <c r="P2128" i="1" s="1"/>
  <c r="T2127" i="1"/>
  <c r="S2127" i="1"/>
  <c r="R2127" i="1"/>
  <c r="Q2127" i="1"/>
  <c r="N2127" i="1"/>
  <c r="M2127" i="1"/>
  <c r="O2127" i="1" s="1"/>
  <c r="P2127" i="1" s="1"/>
  <c r="T2126" i="1"/>
  <c r="S2126" i="1"/>
  <c r="R2126" i="1"/>
  <c r="Q2126" i="1"/>
  <c r="N2126" i="1"/>
  <c r="M2126" i="1"/>
  <c r="O2126" i="1" s="1"/>
  <c r="P2126" i="1" s="1"/>
  <c r="T2125" i="1"/>
  <c r="S2125" i="1"/>
  <c r="R2125" i="1"/>
  <c r="Q2125" i="1"/>
  <c r="N2125" i="1"/>
  <c r="M2125" i="1"/>
  <c r="O2125" i="1" s="1"/>
  <c r="P2125" i="1" s="1"/>
  <c r="T2124" i="1"/>
  <c r="S2124" i="1"/>
  <c r="R2124" i="1"/>
  <c r="Q2124" i="1"/>
  <c r="N2124" i="1"/>
  <c r="M2124" i="1"/>
  <c r="O2124" i="1" s="1"/>
  <c r="P2124" i="1" s="1"/>
  <c r="T2123" i="1"/>
  <c r="S2123" i="1"/>
  <c r="R2123" i="1"/>
  <c r="Q2123" i="1"/>
  <c r="N2123" i="1"/>
  <c r="M2123" i="1"/>
  <c r="O2123" i="1" s="1"/>
  <c r="P2123" i="1" s="1"/>
  <c r="T2122" i="1"/>
  <c r="S2122" i="1"/>
  <c r="R2122" i="1"/>
  <c r="Q2122" i="1"/>
  <c r="N2122" i="1"/>
  <c r="M2122" i="1"/>
  <c r="O2122" i="1" s="1"/>
  <c r="P2122" i="1" s="1"/>
  <c r="T2121" i="1"/>
  <c r="S2121" i="1"/>
  <c r="R2121" i="1"/>
  <c r="Q2121" i="1"/>
  <c r="N2121" i="1"/>
  <c r="M2121" i="1"/>
  <c r="O2121" i="1" s="1"/>
  <c r="P2121" i="1" s="1"/>
  <c r="T2120" i="1"/>
  <c r="S2120" i="1"/>
  <c r="R2120" i="1"/>
  <c r="Q2120" i="1"/>
  <c r="N2120" i="1"/>
  <c r="M2120" i="1"/>
  <c r="O2120" i="1" s="1"/>
  <c r="P2120" i="1" s="1"/>
  <c r="T2119" i="1"/>
  <c r="S2119" i="1"/>
  <c r="R2119" i="1"/>
  <c r="Q2119" i="1"/>
  <c r="N2119" i="1"/>
  <c r="M2119" i="1"/>
  <c r="O2119" i="1" s="1"/>
  <c r="P2119" i="1" s="1"/>
  <c r="T2118" i="1"/>
  <c r="S2118" i="1"/>
  <c r="R2118" i="1"/>
  <c r="Q2118" i="1"/>
  <c r="N2118" i="1"/>
  <c r="M2118" i="1"/>
  <c r="O2118" i="1" s="1"/>
  <c r="P2118" i="1" s="1"/>
  <c r="T2117" i="1"/>
  <c r="S2117" i="1"/>
  <c r="R2117" i="1"/>
  <c r="Q2117" i="1"/>
  <c r="N2117" i="1"/>
  <c r="M2117" i="1"/>
  <c r="O2117" i="1" s="1"/>
  <c r="P2117" i="1" s="1"/>
  <c r="T2116" i="1"/>
  <c r="S2116" i="1"/>
  <c r="R2116" i="1"/>
  <c r="Q2116" i="1"/>
  <c r="N2116" i="1"/>
  <c r="M2116" i="1"/>
  <c r="O2116" i="1" s="1"/>
  <c r="P2116" i="1" s="1"/>
  <c r="T2115" i="1"/>
  <c r="S2115" i="1"/>
  <c r="R2115" i="1"/>
  <c r="Q2115" i="1"/>
  <c r="N2115" i="1"/>
  <c r="M2115" i="1"/>
  <c r="O2115" i="1" s="1"/>
  <c r="P2115" i="1" s="1"/>
  <c r="T2114" i="1"/>
  <c r="S2114" i="1"/>
  <c r="R2114" i="1"/>
  <c r="Q2114" i="1"/>
  <c r="N2114" i="1"/>
  <c r="M2114" i="1"/>
  <c r="O2114" i="1" s="1"/>
  <c r="P2114" i="1" s="1"/>
  <c r="T2113" i="1"/>
  <c r="S2113" i="1"/>
  <c r="R2113" i="1"/>
  <c r="Q2113" i="1"/>
  <c r="N2113" i="1"/>
  <c r="M2113" i="1"/>
  <c r="O2113" i="1" s="1"/>
  <c r="P2113" i="1" s="1"/>
  <c r="T2112" i="1"/>
  <c r="S2112" i="1"/>
  <c r="R2112" i="1"/>
  <c r="Q2112" i="1"/>
  <c r="N2112" i="1"/>
  <c r="M2112" i="1"/>
  <c r="O2112" i="1" s="1"/>
  <c r="P2112" i="1" s="1"/>
  <c r="T2111" i="1"/>
  <c r="S2111" i="1"/>
  <c r="R2111" i="1"/>
  <c r="Q2111" i="1"/>
  <c r="N2111" i="1"/>
  <c r="M2111" i="1"/>
  <c r="O2111" i="1" s="1"/>
  <c r="P2111" i="1" s="1"/>
  <c r="T2110" i="1"/>
  <c r="S2110" i="1"/>
  <c r="R2110" i="1"/>
  <c r="Q2110" i="1"/>
  <c r="N2110" i="1"/>
  <c r="M2110" i="1"/>
  <c r="O2110" i="1" s="1"/>
  <c r="P2110" i="1" s="1"/>
  <c r="T2109" i="1"/>
  <c r="S2109" i="1"/>
  <c r="R2109" i="1"/>
  <c r="Q2109" i="1"/>
  <c r="N2109" i="1"/>
  <c r="M2109" i="1"/>
  <c r="O2109" i="1" s="1"/>
  <c r="P2109" i="1" s="1"/>
  <c r="T2108" i="1"/>
  <c r="S2108" i="1"/>
  <c r="R2108" i="1"/>
  <c r="Q2108" i="1"/>
  <c r="N2108" i="1"/>
  <c r="M2108" i="1"/>
  <c r="O2108" i="1" s="1"/>
  <c r="P2108" i="1" s="1"/>
  <c r="T2107" i="1"/>
  <c r="S2107" i="1"/>
  <c r="R2107" i="1"/>
  <c r="Q2107" i="1"/>
  <c r="N2107" i="1"/>
  <c r="M2107" i="1"/>
  <c r="O2107" i="1" s="1"/>
  <c r="P2107" i="1" s="1"/>
  <c r="T2106" i="1"/>
  <c r="S2106" i="1"/>
  <c r="R2106" i="1"/>
  <c r="Q2106" i="1"/>
  <c r="N2106" i="1"/>
  <c r="M2106" i="1"/>
  <c r="O2106" i="1" s="1"/>
  <c r="P2106" i="1" s="1"/>
  <c r="T2105" i="1"/>
  <c r="S2105" i="1"/>
  <c r="R2105" i="1"/>
  <c r="Q2105" i="1"/>
  <c r="N2105" i="1"/>
  <c r="M2105" i="1"/>
  <c r="O2105" i="1" s="1"/>
  <c r="P2105" i="1" s="1"/>
  <c r="T2104" i="1"/>
  <c r="S2104" i="1"/>
  <c r="R2104" i="1"/>
  <c r="Q2104" i="1"/>
  <c r="N2104" i="1"/>
  <c r="M2104" i="1"/>
  <c r="O2104" i="1" s="1"/>
  <c r="P2104" i="1" s="1"/>
  <c r="T2103" i="1"/>
  <c r="S2103" i="1"/>
  <c r="R2103" i="1"/>
  <c r="Q2103" i="1"/>
  <c r="N2103" i="1"/>
  <c r="M2103" i="1"/>
  <c r="O2103" i="1" s="1"/>
  <c r="P2103" i="1" s="1"/>
  <c r="T2102" i="1"/>
  <c r="S2102" i="1"/>
  <c r="R2102" i="1"/>
  <c r="Q2102" i="1"/>
  <c r="N2102" i="1"/>
  <c r="M2102" i="1"/>
  <c r="O2102" i="1" s="1"/>
  <c r="P2102" i="1" s="1"/>
  <c r="T2101" i="1"/>
  <c r="S2101" i="1"/>
  <c r="R2101" i="1"/>
  <c r="Q2101" i="1"/>
  <c r="N2101" i="1"/>
  <c r="M2101" i="1"/>
  <c r="O2101" i="1" s="1"/>
  <c r="P2101" i="1" s="1"/>
  <c r="T2100" i="1"/>
  <c r="S2100" i="1"/>
  <c r="R2100" i="1"/>
  <c r="Q2100" i="1"/>
  <c r="N2100" i="1"/>
  <c r="M2100" i="1"/>
  <c r="O2100" i="1" s="1"/>
  <c r="P2100" i="1" s="1"/>
  <c r="T2099" i="1"/>
  <c r="S2099" i="1"/>
  <c r="R2099" i="1"/>
  <c r="Q2099" i="1"/>
  <c r="N2099" i="1"/>
  <c r="M2099" i="1"/>
  <c r="O2099" i="1" s="1"/>
  <c r="P2099" i="1" s="1"/>
  <c r="T2098" i="1"/>
  <c r="S2098" i="1"/>
  <c r="R2098" i="1"/>
  <c r="Q2098" i="1"/>
  <c r="N2098" i="1"/>
  <c r="M2098" i="1"/>
  <c r="O2098" i="1" s="1"/>
  <c r="P2098" i="1" s="1"/>
  <c r="T2097" i="1"/>
  <c r="S2097" i="1"/>
  <c r="R2097" i="1"/>
  <c r="Q2097" i="1"/>
  <c r="N2097" i="1"/>
  <c r="M2097" i="1"/>
  <c r="O2097" i="1" s="1"/>
  <c r="P2097" i="1" s="1"/>
  <c r="T2096" i="1"/>
  <c r="S2096" i="1"/>
  <c r="R2096" i="1"/>
  <c r="Q2096" i="1"/>
  <c r="N2096" i="1"/>
  <c r="M2096" i="1"/>
  <c r="O2096" i="1" s="1"/>
  <c r="P2096" i="1" s="1"/>
  <c r="T2095" i="1"/>
  <c r="S2095" i="1"/>
  <c r="R2095" i="1"/>
  <c r="Q2095" i="1"/>
  <c r="N2095" i="1"/>
  <c r="M2095" i="1"/>
  <c r="O2095" i="1" s="1"/>
  <c r="P2095" i="1" s="1"/>
  <c r="T2094" i="1"/>
  <c r="S2094" i="1"/>
  <c r="R2094" i="1"/>
  <c r="Q2094" i="1"/>
  <c r="N2094" i="1"/>
  <c r="M2094" i="1"/>
  <c r="O2094" i="1" s="1"/>
  <c r="P2094" i="1" s="1"/>
  <c r="T2093" i="1"/>
  <c r="S2093" i="1"/>
  <c r="R2093" i="1"/>
  <c r="Q2093" i="1"/>
  <c r="N2093" i="1"/>
  <c r="M2093" i="1"/>
  <c r="O2093" i="1" s="1"/>
  <c r="P2093" i="1" s="1"/>
  <c r="T2092" i="1"/>
  <c r="S2092" i="1"/>
  <c r="R2092" i="1"/>
  <c r="Q2092" i="1"/>
  <c r="N2092" i="1"/>
  <c r="M2092" i="1"/>
  <c r="O2092" i="1" s="1"/>
  <c r="P2092" i="1" s="1"/>
  <c r="T2091" i="1"/>
  <c r="S2091" i="1"/>
  <c r="R2091" i="1"/>
  <c r="Q2091" i="1"/>
  <c r="N2091" i="1"/>
  <c r="M2091" i="1"/>
  <c r="O2091" i="1" s="1"/>
  <c r="P2091" i="1" s="1"/>
  <c r="T2090" i="1"/>
  <c r="S2090" i="1"/>
  <c r="R2090" i="1"/>
  <c r="Q2090" i="1"/>
  <c r="N2090" i="1"/>
  <c r="M2090" i="1"/>
  <c r="O2090" i="1" s="1"/>
  <c r="P2090" i="1" s="1"/>
  <c r="T2089" i="1"/>
  <c r="S2089" i="1"/>
  <c r="R2089" i="1"/>
  <c r="Q2089" i="1"/>
  <c r="N2089" i="1"/>
  <c r="M2089" i="1"/>
  <c r="O2089" i="1" s="1"/>
  <c r="P2089" i="1" s="1"/>
  <c r="T2088" i="1"/>
  <c r="S2088" i="1"/>
  <c r="R2088" i="1"/>
  <c r="Q2088" i="1"/>
  <c r="N2088" i="1"/>
  <c r="M2088" i="1"/>
  <c r="O2088" i="1" s="1"/>
  <c r="P2088" i="1" s="1"/>
  <c r="T2087" i="1"/>
  <c r="S2087" i="1"/>
  <c r="R2087" i="1"/>
  <c r="Q2087" i="1"/>
  <c r="N2087" i="1"/>
  <c r="M2087" i="1"/>
  <c r="O2087" i="1" s="1"/>
  <c r="P2087" i="1" s="1"/>
  <c r="T2086" i="1"/>
  <c r="S2086" i="1"/>
  <c r="R2086" i="1"/>
  <c r="Q2086" i="1"/>
  <c r="N2086" i="1"/>
  <c r="M2086" i="1"/>
  <c r="O2086" i="1" s="1"/>
  <c r="P2086" i="1" s="1"/>
  <c r="T2085" i="1"/>
  <c r="S2085" i="1"/>
  <c r="R2085" i="1"/>
  <c r="Q2085" i="1"/>
  <c r="N2085" i="1"/>
  <c r="M2085" i="1"/>
  <c r="O2085" i="1" s="1"/>
  <c r="P2085" i="1" s="1"/>
  <c r="T2084" i="1"/>
  <c r="S2084" i="1"/>
  <c r="R2084" i="1"/>
  <c r="Q2084" i="1"/>
  <c r="N2084" i="1"/>
  <c r="M2084" i="1"/>
  <c r="O2084" i="1" s="1"/>
  <c r="P2084" i="1" s="1"/>
  <c r="T2083" i="1"/>
  <c r="S2083" i="1"/>
  <c r="R2083" i="1"/>
  <c r="Q2083" i="1"/>
  <c r="N2083" i="1"/>
  <c r="M2083" i="1"/>
  <c r="O2083" i="1" s="1"/>
  <c r="P2083" i="1" s="1"/>
  <c r="T2082" i="1"/>
  <c r="S2082" i="1"/>
  <c r="R2082" i="1"/>
  <c r="Q2082" i="1"/>
  <c r="N2082" i="1"/>
  <c r="M2082" i="1"/>
  <c r="O2082" i="1" s="1"/>
  <c r="P2082" i="1" s="1"/>
  <c r="T2081" i="1"/>
  <c r="S2081" i="1"/>
  <c r="R2081" i="1"/>
  <c r="Q2081" i="1"/>
  <c r="N2081" i="1"/>
  <c r="M2081" i="1"/>
  <c r="O2081" i="1" s="1"/>
  <c r="P2081" i="1" s="1"/>
  <c r="T2080" i="1"/>
  <c r="S2080" i="1"/>
  <c r="R2080" i="1"/>
  <c r="Q2080" i="1"/>
  <c r="N2080" i="1"/>
  <c r="M2080" i="1"/>
  <c r="O2080" i="1" s="1"/>
  <c r="P2080" i="1" s="1"/>
  <c r="T2079" i="1"/>
  <c r="S2079" i="1"/>
  <c r="R2079" i="1"/>
  <c r="Q2079" i="1"/>
  <c r="N2079" i="1"/>
  <c r="M2079" i="1"/>
  <c r="O2079" i="1" s="1"/>
  <c r="P2079" i="1" s="1"/>
  <c r="T2078" i="1"/>
  <c r="S2078" i="1"/>
  <c r="R2078" i="1"/>
  <c r="Q2078" i="1"/>
  <c r="N2078" i="1"/>
  <c r="M2078" i="1"/>
  <c r="O2078" i="1" s="1"/>
  <c r="P2078" i="1" s="1"/>
  <c r="T2077" i="1"/>
  <c r="S2077" i="1"/>
  <c r="R2077" i="1"/>
  <c r="Q2077" i="1"/>
  <c r="N2077" i="1"/>
  <c r="M2077" i="1"/>
  <c r="O2077" i="1" s="1"/>
  <c r="P2077" i="1" s="1"/>
  <c r="T2076" i="1"/>
  <c r="S2076" i="1"/>
  <c r="R2076" i="1"/>
  <c r="Q2076" i="1"/>
  <c r="N2076" i="1"/>
  <c r="M2076" i="1"/>
  <c r="O2076" i="1" s="1"/>
  <c r="P2076" i="1" s="1"/>
  <c r="T2075" i="1"/>
  <c r="S2075" i="1"/>
  <c r="R2075" i="1"/>
  <c r="Q2075" i="1"/>
  <c r="N2075" i="1"/>
  <c r="M2075" i="1"/>
  <c r="O2075" i="1" s="1"/>
  <c r="P2075" i="1" s="1"/>
  <c r="T2074" i="1"/>
  <c r="S2074" i="1"/>
  <c r="R2074" i="1"/>
  <c r="Q2074" i="1"/>
  <c r="N2074" i="1"/>
  <c r="M2074" i="1"/>
  <c r="O2074" i="1" s="1"/>
  <c r="P2074" i="1" s="1"/>
  <c r="T2073" i="1"/>
  <c r="S2073" i="1"/>
  <c r="R2073" i="1"/>
  <c r="Q2073" i="1"/>
  <c r="N2073" i="1"/>
  <c r="M2073" i="1"/>
  <c r="O2073" i="1" s="1"/>
  <c r="P2073" i="1" s="1"/>
  <c r="T2072" i="1"/>
  <c r="S2072" i="1"/>
  <c r="R2072" i="1"/>
  <c r="Q2072" i="1"/>
  <c r="N2072" i="1"/>
  <c r="M2072" i="1"/>
  <c r="O2072" i="1" s="1"/>
  <c r="P2072" i="1" s="1"/>
  <c r="T2071" i="1"/>
  <c r="S2071" i="1"/>
  <c r="R2071" i="1"/>
  <c r="Q2071" i="1"/>
  <c r="N2071" i="1"/>
  <c r="M2071" i="1"/>
  <c r="O2071" i="1" s="1"/>
  <c r="P2071" i="1" s="1"/>
  <c r="T2070" i="1"/>
  <c r="S2070" i="1"/>
  <c r="R2070" i="1"/>
  <c r="Q2070" i="1"/>
  <c r="N2070" i="1"/>
  <c r="M2070" i="1"/>
  <c r="O2070" i="1" s="1"/>
  <c r="P2070" i="1" s="1"/>
  <c r="T2069" i="1"/>
  <c r="S2069" i="1"/>
  <c r="R2069" i="1"/>
  <c r="Q2069" i="1"/>
  <c r="N2069" i="1"/>
  <c r="M2069" i="1"/>
  <c r="O2069" i="1" s="1"/>
  <c r="P2069" i="1" s="1"/>
  <c r="T2068" i="1"/>
  <c r="S2068" i="1"/>
  <c r="R2068" i="1"/>
  <c r="Q2068" i="1"/>
  <c r="N2068" i="1"/>
  <c r="M2068" i="1"/>
  <c r="O2068" i="1" s="1"/>
  <c r="P2068" i="1" s="1"/>
  <c r="T2067" i="1"/>
  <c r="S2067" i="1"/>
  <c r="R2067" i="1"/>
  <c r="Q2067" i="1"/>
  <c r="N2067" i="1"/>
  <c r="M2067" i="1"/>
  <c r="O2067" i="1" s="1"/>
  <c r="P2067" i="1" s="1"/>
  <c r="T2066" i="1"/>
  <c r="S2066" i="1"/>
  <c r="R2066" i="1"/>
  <c r="Q2066" i="1"/>
  <c r="N2066" i="1"/>
  <c r="M2066" i="1"/>
  <c r="O2066" i="1" s="1"/>
  <c r="P2066" i="1" s="1"/>
  <c r="T2065" i="1"/>
  <c r="S2065" i="1"/>
  <c r="R2065" i="1"/>
  <c r="Q2065" i="1"/>
  <c r="N2065" i="1"/>
  <c r="M2065" i="1"/>
  <c r="O2065" i="1" s="1"/>
  <c r="P2065" i="1" s="1"/>
  <c r="T2064" i="1"/>
  <c r="S2064" i="1"/>
  <c r="R2064" i="1"/>
  <c r="Q2064" i="1"/>
  <c r="N2064" i="1"/>
  <c r="M2064" i="1"/>
  <c r="O2064" i="1" s="1"/>
  <c r="P2064" i="1" s="1"/>
  <c r="T2063" i="1"/>
  <c r="S2063" i="1"/>
  <c r="R2063" i="1"/>
  <c r="Q2063" i="1"/>
  <c r="N2063" i="1"/>
  <c r="M2063" i="1"/>
  <c r="O2063" i="1" s="1"/>
  <c r="P2063" i="1" s="1"/>
  <c r="T2062" i="1"/>
  <c r="S2062" i="1"/>
  <c r="R2062" i="1"/>
  <c r="Q2062" i="1"/>
  <c r="N2062" i="1"/>
  <c r="M2062" i="1"/>
  <c r="O2062" i="1" s="1"/>
  <c r="P2062" i="1" s="1"/>
  <c r="T2061" i="1"/>
  <c r="S2061" i="1"/>
  <c r="R2061" i="1"/>
  <c r="Q2061" i="1"/>
  <c r="N2061" i="1"/>
  <c r="M2061" i="1"/>
  <c r="O2061" i="1" s="1"/>
  <c r="P2061" i="1" s="1"/>
  <c r="T2060" i="1"/>
  <c r="S2060" i="1"/>
  <c r="R2060" i="1"/>
  <c r="Q2060" i="1"/>
  <c r="N2060" i="1"/>
  <c r="M2060" i="1"/>
  <c r="O2060" i="1" s="1"/>
  <c r="P2060" i="1" s="1"/>
  <c r="T2059" i="1"/>
  <c r="S2059" i="1"/>
  <c r="R2059" i="1"/>
  <c r="Q2059" i="1"/>
  <c r="N2059" i="1"/>
  <c r="M2059" i="1"/>
  <c r="O2059" i="1" s="1"/>
  <c r="P2059" i="1" s="1"/>
  <c r="T2058" i="1"/>
  <c r="S2058" i="1"/>
  <c r="R2058" i="1"/>
  <c r="Q2058" i="1"/>
  <c r="N2058" i="1"/>
  <c r="M2058" i="1"/>
  <c r="O2058" i="1" s="1"/>
  <c r="P2058" i="1" s="1"/>
  <c r="T2057" i="1"/>
  <c r="S2057" i="1"/>
  <c r="R2057" i="1"/>
  <c r="Q2057" i="1"/>
  <c r="N2057" i="1"/>
  <c r="M2057" i="1"/>
  <c r="O2057" i="1" s="1"/>
  <c r="P2057" i="1" s="1"/>
  <c r="T2056" i="1"/>
  <c r="S2056" i="1"/>
  <c r="R2056" i="1"/>
  <c r="Q2056" i="1"/>
  <c r="N2056" i="1"/>
  <c r="M2056" i="1"/>
  <c r="O2056" i="1" s="1"/>
  <c r="P2056" i="1" s="1"/>
  <c r="T2055" i="1"/>
  <c r="S2055" i="1"/>
  <c r="R2055" i="1"/>
  <c r="Q2055" i="1"/>
  <c r="N2055" i="1"/>
  <c r="M2055" i="1"/>
  <c r="O2055" i="1" s="1"/>
  <c r="P2055" i="1" s="1"/>
  <c r="T2054" i="1"/>
  <c r="S2054" i="1"/>
  <c r="R2054" i="1"/>
  <c r="Q2054" i="1"/>
  <c r="N2054" i="1"/>
  <c r="M2054" i="1"/>
  <c r="O2054" i="1" s="1"/>
  <c r="P2054" i="1" s="1"/>
  <c r="T2053" i="1"/>
  <c r="S2053" i="1"/>
  <c r="R2053" i="1"/>
  <c r="Q2053" i="1"/>
  <c r="N2053" i="1"/>
  <c r="M2053" i="1"/>
  <c r="O2053" i="1" s="1"/>
  <c r="P2053" i="1" s="1"/>
  <c r="T2052" i="1"/>
  <c r="S2052" i="1"/>
  <c r="R2052" i="1"/>
  <c r="Q2052" i="1"/>
  <c r="N2052" i="1"/>
  <c r="M2052" i="1"/>
  <c r="O2052" i="1" s="1"/>
  <c r="P2052" i="1" s="1"/>
  <c r="T2051" i="1"/>
  <c r="S2051" i="1"/>
  <c r="R2051" i="1"/>
  <c r="Q2051" i="1"/>
  <c r="N2051" i="1"/>
  <c r="M2051" i="1"/>
  <c r="O2051" i="1" s="1"/>
  <c r="P2051" i="1" s="1"/>
  <c r="T2050" i="1"/>
  <c r="S2050" i="1"/>
  <c r="R2050" i="1"/>
  <c r="Q2050" i="1"/>
  <c r="N2050" i="1"/>
  <c r="M2050" i="1"/>
  <c r="O2050" i="1" s="1"/>
  <c r="P2050" i="1" s="1"/>
  <c r="T2049" i="1"/>
  <c r="S2049" i="1"/>
  <c r="R2049" i="1"/>
  <c r="Q2049" i="1"/>
  <c r="N2049" i="1"/>
  <c r="M2049" i="1"/>
  <c r="O2049" i="1" s="1"/>
  <c r="P2049" i="1" s="1"/>
  <c r="T2048" i="1"/>
  <c r="S2048" i="1"/>
  <c r="R2048" i="1"/>
  <c r="Q2048" i="1"/>
  <c r="N2048" i="1"/>
  <c r="M2048" i="1"/>
  <c r="O2048" i="1" s="1"/>
  <c r="P2048" i="1" s="1"/>
  <c r="T2047" i="1"/>
  <c r="S2047" i="1"/>
  <c r="R2047" i="1"/>
  <c r="Q2047" i="1"/>
  <c r="N2047" i="1"/>
  <c r="M2047" i="1"/>
  <c r="O2047" i="1" s="1"/>
  <c r="P2047" i="1" s="1"/>
  <c r="T2046" i="1"/>
  <c r="S2046" i="1"/>
  <c r="R2046" i="1"/>
  <c r="Q2046" i="1"/>
  <c r="N2046" i="1"/>
  <c r="M2046" i="1"/>
  <c r="O2046" i="1" s="1"/>
  <c r="P2046" i="1" s="1"/>
  <c r="T2045" i="1"/>
  <c r="S2045" i="1"/>
  <c r="R2045" i="1"/>
  <c r="Q2045" i="1"/>
  <c r="N2045" i="1"/>
  <c r="M2045" i="1"/>
  <c r="O2045" i="1" s="1"/>
  <c r="P2045" i="1" s="1"/>
  <c r="T2044" i="1"/>
  <c r="S2044" i="1"/>
  <c r="R2044" i="1"/>
  <c r="Q2044" i="1"/>
  <c r="N2044" i="1"/>
  <c r="M2044" i="1"/>
  <c r="O2044" i="1" s="1"/>
  <c r="P2044" i="1" s="1"/>
  <c r="T2043" i="1"/>
  <c r="S2043" i="1"/>
  <c r="R2043" i="1"/>
  <c r="Q2043" i="1"/>
  <c r="N2043" i="1"/>
  <c r="M2043" i="1"/>
  <c r="O2043" i="1" s="1"/>
  <c r="P2043" i="1" s="1"/>
  <c r="T2042" i="1"/>
  <c r="S2042" i="1"/>
  <c r="R2042" i="1"/>
  <c r="Q2042" i="1"/>
  <c r="N2042" i="1"/>
  <c r="M2042" i="1"/>
  <c r="O2042" i="1" s="1"/>
  <c r="P2042" i="1" s="1"/>
  <c r="T2041" i="1"/>
  <c r="S2041" i="1"/>
  <c r="R2041" i="1"/>
  <c r="Q2041" i="1"/>
  <c r="N2041" i="1"/>
  <c r="M2041" i="1"/>
  <c r="O2041" i="1" s="1"/>
  <c r="P2041" i="1" s="1"/>
  <c r="T2040" i="1"/>
  <c r="S2040" i="1"/>
  <c r="R2040" i="1"/>
  <c r="Q2040" i="1"/>
  <c r="N2040" i="1"/>
  <c r="M2040" i="1"/>
  <c r="O2040" i="1" s="1"/>
  <c r="P2040" i="1" s="1"/>
  <c r="T2039" i="1"/>
  <c r="S2039" i="1"/>
  <c r="R2039" i="1"/>
  <c r="Q2039" i="1"/>
  <c r="N2039" i="1"/>
  <c r="M2039" i="1"/>
  <c r="O2039" i="1" s="1"/>
  <c r="P2039" i="1" s="1"/>
  <c r="T2038" i="1"/>
  <c r="S2038" i="1"/>
  <c r="R2038" i="1"/>
  <c r="Q2038" i="1"/>
  <c r="N2038" i="1"/>
  <c r="M2038" i="1"/>
  <c r="O2038" i="1" s="1"/>
  <c r="P2038" i="1" s="1"/>
  <c r="T2037" i="1"/>
  <c r="S2037" i="1"/>
  <c r="R2037" i="1"/>
  <c r="Q2037" i="1"/>
  <c r="N2037" i="1"/>
  <c r="M2037" i="1"/>
  <c r="O2037" i="1" s="1"/>
  <c r="P2037" i="1" s="1"/>
  <c r="T2036" i="1"/>
  <c r="S2036" i="1"/>
  <c r="R2036" i="1"/>
  <c r="Q2036" i="1"/>
  <c r="N2036" i="1"/>
  <c r="M2036" i="1"/>
  <c r="O2036" i="1" s="1"/>
  <c r="P2036" i="1" s="1"/>
  <c r="T2035" i="1"/>
  <c r="S2035" i="1"/>
  <c r="R2035" i="1"/>
  <c r="Q2035" i="1"/>
  <c r="N2035" i="1"/>
  <c r="M2035" i="1"/>
  <c r="O2035" i="1" s="1"/>
  <c r="P2035" i="1" s="1"/>
  <c r="T2034" i="1"/>
  <c r="S2034" i="1"/>
  <c r="R2034" i="1"/>
  <c r="Q2034" i="1"/>
  <c r="N2034" i="1"/>
  <c r="M2034" i="1"/>
  <c r="O2034" i="1" s="1"/>
  <c r="P2034" i="1" s="1"/>
  <c r="T2033" i="1"/>
  <c r="S2033" i="1"/>
  <c r="R2033" i="1"/>
  <c r="Q2033" i="1"/>
  <c r="N2033" i="1"/>
  <c r="M2033" i="1"/>
  <c r="O2033" i="1" s="1"/>
  <c r="P2033" i="1" s="1"/>
  <c r="T2032" i="1"/>
  <c r="S2032" i="1"/>
  <c r="R2032" i="1"/>
  <c r="Q2032" i="1"/>
  <c r="N2032" i="1"/>
  <c r="M2032" i="1"/>
  <c r="O2032" i="1" s="1"/>
  <c r="P2032" i="1" s="1"/>
  <c r="T2031" i="1"/>
  <c r="S2031" i="1"/>
  <c r="R2031" i="1"/>
  <c r="Q2031" i="1"/>
  <c r="N2031" i="1"/>
  <c r="M2031" i="1"/>
  <c r="O2031" i="1" s="1"/>
  <c r="P2031" i="1" s="1"/>
  <c r="T2030" i="1"/>
  <c r="S2030" i="1"/>
  <c r="R2030" i="1"/>
  <c r="Q2030" i="1"/>
  <c r="N2030" i="1"/>
  <c r="M2030" i="1"/>
  <c r="O2030" i="1" s="1"/>
  <c r="P2030" i="1" s="1"/>
  <c r="T2029" i="1"/>
  <c r="S2029" i="1"/>
  <c r="R2029" i="1"/>
  <c r="Q2029" i="1"/>
  <c r="N2029" i="1"/>
  <c r="M2029" i="1"/>
  <c r="O2029" i="1" s="1"/>
  <c r="P2029" i="1" s="1"/>
  <c r="T2028" i="1"/>
  <c r="S2028" i="1"/>
  <c r="R2028" i="1"/>
  <c r="Q2028" i="1"/>
  <c r="N2028" i="1"/>
  <c r="M2028" i="1"/>
  <c r="O2028" i="1" s="1"/>
  <c r="P2028" i="1" s="1"/>
  <c r="T2027" i="1"/>
  <c r="S2027" i="1"/>
  <c r="R2027" i="1"/>
  <c r="Q2027" i="1"/>
  <c r="N2027" i="1"/>
  <c r="M2027" i="1"/>
  <c r="O2027" i="1" s="1"/>
  <c r="P2027" i="1" s="1"/>
  <c r="T2026" i="1"/>
  <c r="S2026" i="1"/>
  <c r="R2026" i="1"/>
  <c r="Q2026" i="1"/>
  <c r="N2026" i="1"/>
  <c r="M2026" i="1"/>
  <c r="O2026" i="1" s="1"/>
  <c r="P2026" i="1" s="1"/>
  <c r="T2025" i="1"/>
  <c r="S2025" i="1"/>
  <c r="R2025" i="1"/>
  <c r="Q2025" i="1"/>
  <c r="N2025" i="1"/>
  <c r="M2025" i="1"/>
  <c r="O2025" i="1" s="1"/>
  <c r="P2025" i="1" s="1"/>
  <c r="T2024" i="1"/>
  <c r="S2024" i="1"/>
  <c r="R2024" i="1"/>
  <c r="Q2024" i="1"/>
  <c r="N2024" i="1"/>
  <c r="M2024" i="1"/>
  <c r="O2024" i="1" s="1"/>
  <c r="P2024" i="1" s="1"/>
  <c r="T2023" i="1"/>
  <c r="S2023" i="1"/>
  <c r="R2023" i="1"/>
  <c r="Q2023" i="1"/>
  <c r="N2023" i="1"/>
  <c r="M2023" i="1"/>
  <c r="O2023" i="1" s="1"/>
  <c r="P2023" i="1" s="1"/>
  <c r="T2022" i="1"/>
  <c r="S2022" i="1"/>
  <c r="R2022" i="1"/>
  <c r="Q2022" i="1"/>
  <c r="N2022" i="1"/>
  <c r="M2022" i="1"/>
  <c r="O2022" i="1" s="1"/>
  <c r="P2022" i="1" s="1"/>
  <c r="T2021" i="1"/>
  <c r="S2021" i="1"/>
  <c r="R2021" i="1"/>
  <c r="Q2021" i="1"/>
  <c r="N2021" i="1"/>
  <c r="M2021" i="1"/>
  <c r="O2021" i="1" s="1"/>
  <c r="P2021" i="1" s="1"/>
  <c r="T2020" i="1"/>
  <c r="S2020" i="1"/>
  <c r="R2020" i="1"/>
  <c r="Q2020" i="1"/>
  <c r="N2020" i="1"/>
  <c r="M2020" i="1"/>
  <c r="O2020" i="1" s="1"/>
  <c r="P2020" i="1" s="1"/>
  <c r="T2019" i="1"/>
  <c r="S2019" i="1"/>
  <c r="R2019" i="1"/>
  <c r="Q2019" i="1"/>
  <c r="N2019" i="1"/>
  <c r="M2019" i="1"/>
  <c r="O2019" i="1" s="1"/>
  <c r="P2019" i="1" s="1"/>
  <c r="T2018" i="1"/>
  <c r="S2018" i="1"/>
  <c r="R2018" i="1"/>
  <c r="Q2018" i="1"/>
  <c r="N2018" i="1"/>
  <c r="M2018" i="1"/>
  <c r="O2018" i="1" s="1"/>
  <c r="P2018" i="1" s="1"/>
  <c r="T2017" i="1"/>
  <c r="S2017" i="1"/>
  <c r="R2017" i="1"/>
  <c r="Q2017" i="1"/>
  <c r="N2017" i="1"/>
  <c r="M2017" i="1"/>
  <c r="O2017" i="1" s="1"/>
  <c r="P2017" i="1" s="1"/>
  <c r="T2016" i="1"/>
  <c r="S2016" i="1"/>
  <c r="R2016" i="1"/>
  <c r="Q2016" i="1"/>
  <c r="N2016" i="1"/>
  <c r="M2016" i="1"/>
  <c r="O2016" i="1" s="1"/>
  <c r="P2016" i="1" s="1"/>
  <c r="T2015" i="1"/>
  <c r="S2015" i="1"/>
  <c r="R2015" i="1"/>
  <c r="Q2015" i="1"/>
  <c r="N2015" i="1"/>
  <c r="M2015" i="1"/>
  <c r="O2015" i="1" s="1"/>
  <c r="P2015" i="1" s="1"/>
  <c r="T2014" i="1"/>
  <c r="S2014" i="1"/>
  <c r="R2014" i="1"/>
  <c r="Q2014" i="1"/>
  <c r="N2014" i="1"/>
  <c r="M2014" i="1"/>
  <c r="O2014" i="1" s="1"/>
  <c r="P2014" i="1" s="1"/>
  <c r="T2013" i="1"/>
  <c r="S2013" i="1"/>
  <c r="R2013" i="1"/>
  <c r="Q2013" i="1"/>
  <c r="N2013" i="1"/>
  <c r="M2013" i="1"/>
  <c r="O2013" i="1" s="1"/>
  <c r="P2013" i="1" s="1"/>
  <c r="T2012" i="1"/>
  <c r="S2012" i="1"/>
  <c r="R2012" i="1"/>
  <c r="Q2012" i="1"/>
  <c r="N2012" i="1"/>
  <c r="M2012" i="1"/>
  <c r="O2012" i="1" s="1"/>
  <c r="P2012" i="1" s="1"/>
  <c r="T2011" i="1"/>
  <c r="S2011" i="1"/>
  <c r="R2011" i="1"/>
  <c r="Q2011" i="1"/>
  <c r="N2011" i="1"/>
  <c r="M2011" i="1"/>
  <c r="O2011" i="1" s="1"/>
  <c r="P2011" i="1" s="1"/>
  <c r="T2010" i="1"/>
  <c r="S2010" i="1"/>
  <c r="R2010" i="1"/>
  <c r="Q2010" i="1"/>
  <c r="N2010" i="1"/>
  <c r="M2010" i="1"/>
  <c r="O2010" i="1" s="1"/>
  <c r="P2010" i="1" s="1"/>
  <c r="T2009" i="1"/>
  <c r="S2009" i="1"/>
  <c r="R2009" i="1"/>
  <c r="Q2009" i="1"/>
  <c r="N2009" i="1"/>
  <c r="M2009" i="1"/>
  <c r="O2009" i="1" s="1"/>
  <c r="P2009" i="1" s="1"/>
  <c r="T2008" i="1"/>
  <c r="S2008" i="1"/>
  <c r="R2008" i="1"/>
  <c r="Q2008" i="1"/>
  <c r="N2008" i="1"/>
  <c r="M2008" i="1"/>
  <c r="O2008" i="1" s="1"/>
  <c r="P2008" i="1" s="1"/>
  <c r="T2007" i="1"/>
  <c r="S2007" i="1"/>
  <c r="R2007" i="1"/>
  <c r="Q2007" i="1"/>
  <c r="N2007" i="1"/>
  <c r="M2007" i="1"/>
  <c r="O2007" i="1" s="1"/>
  <c r="P2007" i="1" s="1"/>
  <c r="T2006" i="1"/>
  <c r="S2006" i="1"/>
  <c r="R2006" i="1"/>
  <c r="Q2006" i="1"/>
  <c r="N2006" i="1"/>
  <c r="M2006" i="1"/>
  <c r="O2006" i="1" s="1"/>
  <c r="P2006" i="1" s="1"/>
  <c r="T2005" i="1"/>
  <c r="S2005" i="1"/>
  <c r="R2005" i="1"/>
  <c r="Q2005" i="1"/>
  <c r="N2005" i="1"/>
  <c r="M2005" i="1"/>
  <c r="O2005" i="1" s="1"/>
  <c r="P2005" i="1" s="1"/>
  <c r="T2004" i="1"/>
  <c r="S2004" i="1"/>
  <c r="R2004" i="1"/>
  <c r="Q2004" i="1"/>
  <c r="N2004" i="1"/>
  <c r="M2004" i="1"/>
  <c r="O2004" i="1" s="1"/>
  <c r="P2004" i="1" s="1"/>
  <c r="T2003" i="1"/>
  <c r="S2003" i="1"/>
  <c r="R2003" i="1"/>
  <c r="Q2003" i="1"/>
  <c r="N2003" i="1"/>
  <c r="M2003" i="1"/>
  <c r="O2003" i="1" s="1"/>
  <c r="P2003" i="1" s="1"/>
  <c r="T2002" i="1"/>
  <c r="S2002" i="1"/>
  <c r="R2002" i="1"/>
  <c r="Q2002" i="1"/>
  <c r="N2002" i="1"/>
  <c r="M2002" i="1"/>
  <c r="O2002" i="1" s="1"/>
  <c r="P2002" i="1" s="1"/>
  <c r="T2001" i="1"/>
  <c r="S2001" i="1"/>
  <c r="R2001" i="1"/>
  <c r="Q2001" i="1"/>
  <c r="N2001" i="1"/>
  <c r="M2001" i="1"/>
  <c r="O2001" i="1" s="1"/>
  <c r="P2001" i="1" s="1"/>
  <c r="T2000" i="1"/>
  <c r="S2000" i="1"/>
  <c r="R2000" i="1"/>
  <c r="Q2000" i="1"/>
  <c r="N2000" i="1"/>
  <c r="M2000" i="1"/>
  <c r="O2000" i="1" s="1"/>
  <c r="P2000" i="1" s="1"/>
  <c r="T1999" i="1"/>
  <c r="S1999" i="1"/>
  <c r="R1999" i="1"/>
  <c r="Q1999" i="1"/>
  <c r="N1999" i="1"/>
  <c r="M1999" i="1"/>
  <c r="O1999" i="1" s="1"/>
  <c r="P1999" i="1" s="1"/>
  <c r="T1998" i="1"/>
  <c r="S1998" i="1"/>
  <c r="R1998" i="1"/>
  <c r="Q1998" i="1"/>
  <c r="N1998" i="1"/>
  <c r="M1998" i="1"/>
  <c r="O1998" i="1" s="1"/>
  <c r="P1998" i="1" s="1"/>
  <c r="T1997" i="1"/>
  <c r="S1997" i="1"/>
  <c r="R1997" i="1"/>
  <c r="Q1997" i="1"/>
  <c r="N1997" i="1"/>
  <c r="M1997" i="1"/>
  <c r="O1997" i="1" s="1"/>
  <c r="P1997" i="1" s="1"/>
  <c r="T1996" i="1"/>
  <c r="S1996" i="1"/>
  <c r="R1996" i="1"/>
  <c r="Q1996" i="1"/>
  <c r="N1996" i="1"/>
  <c r="M1996" i="1"/>
  <c r="O1996" i="1" s="1"/>
  <c r="P1996" i="1" s="1"/>
  <c r="T1995" i="1"/>
  <c r="S1995" i="1"/>
  <c r="R1995" i="1"/>
  <c r="Q1995" i="1"/>
  <c r="N1995" i="1"/>
  <c r="M1995" i="1"/>
  <c r="O1995" i="1" s="1"/>
  <c r="P1995" i="1" s="1"/>
  <c r="T1994" i="1"/>
  <c r="S1994" i="1"/>
  <c r="R1994" i="1"/>
  <c r="Q1994" i="1"/>
  <c r="N1994" i="1"/>
  <c r="M1994" i="1"/>
  <c r="O1994" i="1" s="1"/>
  <c r="P1994" i="1" s="1"/>
  <c r="T1993" i="1"/>
  <c r="S1993" i="1"/>
  <c r="R1993" i="1"/>
  <c r="Q1993" i="1"/>
  <c r="N1993" i="1"/>
  <c r="M1993" i="1"/>
  <c r="O1993" i="1" s="1"/>
  <c r="P1993" i="1" s="1"/>
  <c r="T1992" i="1"/>
  <c r="S1992" i="1"/>
  <c r="R1992" i="1"/>
  <c r="Q1992" i="1"/>
  <c r="N1992" i="1"/>
  <c r="M1992" i="1"/>
  <c r="O1992" i="1" s="1"/>
  <c r="P1992" i="1" s="1"/>
  <c r="T1991" i="1"/>
  <c r="S1991" i="1"/>
  <c r="R1991" i="1"/>
  <c r="Q1991" i="1"/>
  <c r="N1991" i="1"/>
  <c r="M1991" i="1"/>
  <c r="O1991" i="1" s="1"/>
  <c r="P1991" i="1" s="1"/>
  <c r="T1990" i="1"/>
  <c r="S1990" i="1"/>
  <c r="R1990" i="1"/>
  <c r="Q1990" i="1"/>
  <c r="N1990" i="1"/>
  <c r="M1990" i="1"/>
  <c r="O1990" i="1" s="1"/>
  <c r="P1990" i="1" s="1"/>
  <c r="T1989" i="1"/>
  <c r="S1989" i="1"/>
  <c r="R1989" i="1"/>
  <c r="Q1989" i="1"/>
  <c r="N1989" i="1"/>
  <c r="M1989" i="1"/>
  <c r="O1989" i="1" s="1"/>
  <c r="P1989" i="1" s="1"/>
  <c r="T1988" i="1"/>
  <c r="S1988" i="1"/>
  <c r="R1988" i="1"/>
  <c r="Q1988" i="1"/>
  <c r="N1988" i="1"/>
  <c r="M1988" i="1"/>
  <c r="O1988" i="1" s="1"/>
  <c r="P1988" i="1" s="1"/>
  <c r="T1987" i="1"/>
  <c r="S1987" i="1"/>
  <c r="R1987" i="1"/>
  <c r="Q1987" i="1"/>
  <c r="N1987" i="1"/>
  <c r="M1987" i="1"/>
  <c r="O1987" i="1" s="1"/>
  <c r="P1987" i="1" s="1"/>
  <c r="T1986" i="1"/>
  <c r="S1986" i="1"/>
  <c r="R1986" i="1"/>
  <c r="Q1986" i="1"/>
  <c r="N1986" i="1"/>
  <c r="M1986" i="1"/>
  <c r="O1986" i="1" s="1"/>
  <c r="P1986" i="1" s="1"/>
  <c r="T1985" i="1"/>
  <c r="S1985" i="1"/>
  <c r="R1985" i="1"/>
  <c r="Q1985" i="1"/>
  <c r="N1985" i="1"/>
  <c r="M1985" i="1"/>
  <c r="O1985" i="1" s="1"/>
  <c r="P1985" i="1" s="1"/>
  <c r="T1984" i="1"/>
  <c r="S1984" i="1"/>
  <c r="R1984" i="1"/>
  <c r="Q1984" i="1"/>
  <c r="N1984" i="1"/>
  <c r="M1984" i="1"/>
  <c r="O1984" i="1" s="1"/>
  <c r="P1984" i="1" s="1"/>
  <c r="T1983" i="1"/>
  <c r="S1983" i="1"/>
  <c r="R1983" i="1"/>
  <c r="Q1983" i="1"/>
  <c r="N1983" i="1"/>
  <c r="M1983" i="1"/>
  <c r="O1983" i="1" s="1"/>
  <c r="P1983" i="1" s="1"/>
  <c r="T1982" i="1"/>
  <c r="S1982" i="1"/>
  <c r="R1982" i="1"/>
  <c r="Q1982" i="1"/>
  <c r="N1982" i="1"/>
  <c r="M1982" i="1"/>
  <c r="O1982" i="1" s="1"/>
  <c r="P1982" i="1" s="1"/>
  <c r="T1981" i="1"/>
  <c r="S1981" i="1"/>
  <c r="R1981" i="1"/>
  <c r="Q1981" i="1"/>
  <c r="N1981" i="1"/>
  <c r="M1981" i="1"/>
  <c r="O1981" i="1" s="1"/>
  <c r="P1981" i="1" s="1"/>
  <c r="T1980" i="1"/>
  <c r="S1980" i="1"/>
  <c r="R1980" i="1"/>
  <c r="Q1980" i="1"/>
  <c r="N1980" i="1"/>
  <c r="M1980" i="1"/>
  <c r="O1980" i="1" s="1"/>
  <c r="P1980" i="1" s="1"/>
  <c r="T1979" i="1"/>
  <c r="S1979" i="1"/>
  <c r="R1979" i="1"/>
  <c r="Q1979" i="1"/>
  <c r="N1979" i="1"/>
  <c r="M1979" i="1"/>
  <c r="O1979" i="1" s="1"/>
  <c r="P1979" i="1" s="1"/>
  <c r="T1978" i="1"/>
  <c r="S1978" i="1"/>
  <c r="R1978" i="1"/>
  <c r="Q1978" i="1"/>
  <c r="N1978" i="1"/>
  <c r="M1978" i="1"/>
  <c r="O1978" i="1" s="1"/>
  <c r="P1978" i="1" s="1"/>
  <c r="T1977" i="1"/>
  <c r="S1977" i="1"/>
  <c r="R1977" i="1"/>
  <c r="Q1977" i="1"/>
  <c r="N1977" i="1"/>
  <c r="M1977" i="1"/>
  <c r="O1977" i="1" s="1"/>
  <c r="P1977" i="1" s="1"/>
  <c r="T1976" i="1"/>
  <c r="S1976" i="1"/>
  <c r="R1976" i="1"/>
  <c r="Q1976" i="1"/>
  <c r="N1976" i="1"/>
  <c r="M1976" i="1"/>
  <c r="O1976" i="1" s="1"/>
  <c r="P1976" i="1" s="1"/>
  <c r="T1975" i="1"/>
  <c r="S1975" i="1"/>
  <c r="R1975" i="1"/>
  <c r="Q1975" i="1"/>
  <c r="N1975" i="1"/>
  <c r="M1975" i="1"/>
  <c r="O1975" i="1" s="1"/>
  <c r="P1975" i="1" s="1"/>
  <c r="T1974" i="1"/>
  <c r="S1974" i="1"/>
  <c r="R1974" i="1"/>
  <c r="Q1974" i="1"/>
  <c r="N1974" i="1"/>
  <c r="M1974" i="1"/>
  <c r="O1974" i="1" s="1"/>
  <c r="P1974" i="1" s="1"/>
  <c r="T1973" i="1"/>
  <c r="S1973" i="1"/>
  <c r="R1973" i="1"/>
  <c r="Q1973" i="1"/>
  <c r="N1973" i="1"/>
  <c r="M1973" i="1"/>
  <c r="O1973" i="1" s="1"/>
  <c r="P1973" i="1" s="1"/>
  <c r="T1972" i="1"/>
  <c r="S1972" i="1"/>
  <c r="R1972" i="1"/>
  <c r="Q1972" i="1"/>
  <c r="N1972" i="1"/>
  <c r="M1972" i="1"/>
  <c r="O1972" i="1" s="1"/>
  <c r="P1972" i="1" s="1"/>
  <c r="T1971" i="1"/>
  <c r="S1971" i="1"/>
  <c r="R1971" i="1"/>
  <c r="Q1971" i="1"/>
  <c r="N1971" i="1"/>
  <c r="M1971" i="1"/>
  <c r="O1971" i="1" s="1"/>
  <c r="P1971" i="1" s="1"/>
  <c r="T1970" i="1"/>
  <c r="S1970" i="1"/>
  <c r="R1970" i="1"/>
  <c r="Q1970" i="1"/>
  <c r="N1970" i="1"/>
  <c r="M1970" i="1"/>
  <c r="O1970" i="1" s="1"/>
  <c r="P1970" i="1" s="1"/>
  <c r="T1969" i="1"/>
  <c r="S1969" i="1"/>
  <c r="R1969" i="1"/>
  <c r="Q1969" i="1"/>
  <c r="N1969" i="1"/>
  <c r="M1969" i="1"/>
  <c r="O1969" i="1" s="1"/>
  <c r="P1969" i="1" s="1"/>
  <c r="T1968" i="1"/>
  <c r="S1968" i="1"/>
  <c r="R1968" i="1"/>
  <c r="Q1968" i="1"/>
  <c r="N1968" i="1"/>
  <c r="M1968" i="1"/>
  <c r="O1968" i="1" s="1"/>
  <c r="P1968" i="1" s="1"/>
  <c r="T1967" i="1"/>
  <c r="S1967" i="1"/>
  <c r="R1967" i="1"/>
  <c r="Q1967" i="1"/>
  <c r="N1967" i="1"/>
  <c r="M1967" i="1"/>
  <c r="O1967" i="1" s="1"/>
  <c r="P1967" i="1" s="1"/>
  <c r="T1966" i="1"/>
  <c r="S1966" i="1"/>
  <c r="R1966" i="1"/>
  <c r="Q1966" i="1"/>
  <c r="N1966" i="1"/>
  <c r="M1966" i="1"/>
  <c r="O1966" i="1" s="1"/>
  <c r="P1966" i="1" s="1"/>
  <c r="T1965" i="1"/>
  <c r="S1965" i="1"/>
  <c r="R1965" i="1"/>
  <c r="Q1965" i="1"/>
  <c r="N1965" i="1"/>
  <c r="M1965" i="1"/>
  <c r="O1965" i="1" s="1"/>
  <c r="P1965" i="1" s="1"/>
  <c r="T1964" i="1"/>
  <c r="S1964" i="1"/>
  <c r="R1964" i="1"/>
  <c r="Q1964" i="1"/>
  <c r="N1964" i="1"/>
  <c r="M1964" i="1"/>
  <c r="O1964" i="1" s="1"/>
  <c r="P1964" i="1" s="1"/>
  <c r="T1963" i="1"/>
  <c r="S1963" i="1"/>
  <c r="R1963" i="1"/>
  <c r="Q1963" i="1"/>
  <c r="N1963" i="1"/>
  <c r="M1963" i="1"/>
  <c r="O1963" i="1" s="1"/>
  <c r="P1963" i="1" s="1"/>
  <c r="T1962" i="1"/>
  <c r="S1962" i="1"/>
  <c r="R1962" i="1"/>
  <c r="Q1962" i="1"/>
  <c r="N1962" i="1"/>
  <c r="M1962" i="1"/>
  <c r="O1962" i="1" s="1"/>
  <c r="P1962" i="1" s="1"/>
  <c r="T1961" i="1"/>
  <c r="S1961" i="1"/>
  <c r="R1961" i="1"/>
  <c r="Q1961" i="1"/>
  <c r="N1961" i="1"/>
  <c r="M1961" i="1"/>
  <c r="O1961" i="1" s="1"/>
  <c r="P1961" i="1" s="1"/>
  <c r="T1960" i="1"/>
  <c r="S1960" i="1"/>
  <c r="R1960" i="1"/>
  <c r="Q1960" i="1"/>
  <c r="N1960" i="1"/>
  <c r="M1960" i="1"/>
  <c r="O1960" i="1" s="1"/>
  <c r="P1960" i="1" s="1"/>
  <c r="T1959" i="1"/>
  <c r="S1959" i="1"/>
  <c r="R1959" i="1"/>
  <c r="Q1959" i="1"/>
  <c r="N1959" i="1"/>
  <c r="M1959" i="1"/>
  <c r="O1959" i="1" s="1"/>
  <c r="P1959" i="1" s="1"/>
  <c r="T1958" i="1"/>
  <c r="S1958" i="1"/>
  <c r="R1958" i="1"/>
  <c r="Q1958" i="1"/>
  <c r="N1958" i="1"/>
  <c r="M1958" i="1"/>
  <c r="O1958" i="1" s="1"/>
  <c r="P1958" i="1" s="1"/>
  <c r="T1957" i="1"/>
  <c r="S1957" i="1"/>
  <c r="R1957" i="1"/>
  <c r="Q1957" i="1"/>
  <c r="N1957" i="1"/>
  <c r="M1957" i="1"/>
  <c r="O1957" i="1" s="1"/>
  <c r="P1957" i="1" s="1"/>
  <c r="T1956" i="1"/>
  <c r="S1956" i="1"/>
  <c r="R1956" i="1"/>
  <c r="Q1956" i="1"/>
  <c r="N1956" i="1"/>
  <c r="M1956" i="1"/>
  <c r="O1956" i="1" s="1"/>
  <c r="P1956" i="1" s="1"/>
  <c r="T1955" i="1"/>
  <c r="S1955" i="1"/>
  <c r="R1955" i="1"/>
  <c r="Q1955" i="1"/>
  <c r="N1955" i="1"/>
  <c r="M1955" i="1"/>
  <c r="O1955" i="1" s="1"/>
  <c r="P1955" i="1" s="1"/>
  <c r="T1954" i="1"/>
  <c r="S1954" i="1"/>
  <c r="R1954" i="1"/>
  <c r="Q1954" i="1"/>
  <c r="N1954" i="1"/>
  <c r="M1954" i="1"/>
  <c r="O1954" i="1" s="1"/>
  <c r="P1954" i="1" s="1"/>
  <c r="T1953" i="1"/>
  <c r="S1953" i="1"/>
  <c r="R1953" i="1"/>
  <c r="Q1953" i="1"/>
  <c r="N1953" i="1"/>
  <c r="M1953" i="1"/>
  <c r="O1953" i="1" s="1"/>
  <c r="P1953" i="1" s="1"/>
  <c r="T1952" i="1"/>
  <c r="S1952" i="1"/>
  <c r="R1952" i="1"/>
  <c r="Q1952" i="1"/>
  <c r="N1952" i="1"/>
  <c r="M1952" i="1"/>
  <c r="O1952" i="1" s="1"/>
  <c r="P1952" i="1" s="1"/>
  <c r="T1951" i="1"/>
  <c r="S1951" i="1"/>
  <c r="R1951" i="1"/>
  <c r="Q1951" i="1"/>
  <c r="N1951" i="1"/>
  <c r="M1951" i="1"/>
  <c r="O1951" i="1" s="1"/>
  <c r="P1951" i="1" s="1"/>
  <c r="T1950" i="1"/>
  <c r="S1950" i="1"/>
  <c r="R1950" i="1"/>
  <c r="Q1950" i="1"/>
  <c r="N1950" i="1"/>
  <c r="M1950" i="1"/>
  <c r="O1950" i="1" s="1"/>
  <c r="P1950" i="1" s="1"/>
  <c r="T1949" i="1"/>
  <c r="S1949" i="1"/>
  <c r="R1949" i="1"/>
  <c r="Q1949" i="1"/>
  <c r="N1949" i="1"/>
  <c r="M1949" i="1"/>
  <c r="O1949" i="1" s="1"/>
  <c r="P1949" i="1" s="1"/>
  <c r="T1948" i="1"/>
  <c r="S1948" i="1"/>
  <c r="R1948" i="1"/>
  <c r="Q1948" i="1"/>
  <c r="N1948" i="1"/>
  <c r="M1948" i="1"/>
  <c r="O1948" i="1" s="1"/>
  <c r="P1948" i="1" s="1"/>
  <c r="T1947" i="1"/>
  <c r="S1947" i="1"/>
  <c r="R1947" i="1"/>
  <c r="Q1947" i="1"/>
  <c r="N1947" i="1"/>
  <c r="M1947" i="1"/>
  <c r="O1947" i="1" s="1"/>
  <c r="P1947" i="1" s="1"/>
  <c r="T1946" i="1"/>
  <c r="S1946" i="1"/>
  <c r="R1946" i="1"/>
  <c r="Q1946" i="1"/>
  <c r="N1946" i="1"/>
  <c r="M1946" i="1"/>
  <c r="O1946" i="1" s="1"/>
  <c r="P1946" i="1" s="1"/>
  <c r="T1945" i="1"/>
  <c r="S1945" i="1"/>
  <c r="R1945" i="1"/>
  <c r="Q1945" i="1"/>
  <c r="N1945" i="1"/>
  <c r="M1945" i="1"/>
  <c r="O1945" i="1" s="1"/>
  <c r="P1945" i="1" s="1"/>
  <c r="T1944" i="1"/>
  <c r="S1944" i="1"/>
  <c r="R1944" i="1"/>
  <c r="Q1944" i="1"/>
  <c r="N1944" i="1"/>
  <c r="M1944" i="1"/>
  <c r="O1944" i="1" s="1"/>
  <c r="P1944" i="1" s="1"/>
  <c r="T1943" i="1"/>
  <c r="S1943" i="1"/>
  <c r="R1943" i="1"/>
  <c r="Q1943" i="1"/>
  <c r="N1943" i="1"/>
  <c r="M1943" i="1"/>
  <c r="O1943" i="1" s="1"/>
  <c r="P1943" i="1" s="1"/>
  <c r="T1942" i="1"/>
  <c r="S1942" i="1"/>
  <c r="R1942" i="1"/>
  <c r="Q1942" i="1"/>
  <c r="N1942" i="1"/>
  <c r="M1942" i="1"/>
  <c r="O1942" i="1" s="1"/>
  <c r="P1942" i="1" s="1"/>
  <c r="T1941" i="1"/>
  <c r="S1941" i="1"/>
  <c r="R1941" i="1"/>
  <c r="Q1941" i="1"/>
  <c r="N1941" i="1"/>
  <c r="M1941" i="1"/>
  <c r="O1941" i="1" s="1"/>
  <c r="P1941" i="1" s="1"/>
  <c r="T1940" i="1"/>
  <c r="S1940" i="1"/>
  <c r="R1940" i="1"/>
  <c r="Q1940" i="1"/>
  <c r="N1940" i="1"/>
  <c r="M1940" i="1"/>
  <c r="O1940" i="1" s="1"/>
  <c r="P1940" i="1" s="1"/>
  <c r="T1939" i="1"/>
  <c r="S1939" i="1"/>
  <c r="R1939" i="1"/>
  <c r="Q1939" i="1"/>
  <c r="N1939" i="1"/>
  <c r="M1939" i="1"/>
  <c r="O1939" i="1" s="1"/>
  <c r="P1939" i="1" s="1"/>
  <c r="T1938" i="1"/>
  <c r="S1938" i="1"/>
  <c r="R1938" i="1"/>
  <c r="Q1938" i="1"/>
  <c r="N1938" i="1"/>
  <c r="M1938" i="1"/>
  <c r="O1938" i="1" s="1"/>
  <c r="P1938" i="1" s="1"/>
  <c r="T1937" i="1"/>
  <c r="S1937" i="1"/>
  <c r="R1937" i="1"/>
  <c r="Q1937" i="1"/>
  <c r="N1937" i="1"/>
  <c r="M1937" i="1"/>
  <c r="O1937" i="1" s="1"/>
  <c r="P1937" i="1" s="1"/>
  <c r="T1936" i="1"/>
  <c r="S1936" i="1"/>
  <c r="R1936" i="1"/>
  <c r="Q1936" i="1"/>
  <c r="N1936" i="1"/>
  <c r="M1936" i="1"/>
  <c r="O1936" i="1" s="1"/>
  <c r="P1936" i="1" s="1"/>
  <c r="T1935" i="1"/>
  <c r="S1935" i="1"/>
  <c r="R1935" i="1"/>
  <c r="Q1935" i="1"/>
  <c r="N1935" i="1"/>
  <c r="M1935" i="1"/>
  <c r="O1935" i="1" s="1"/>
  <c r="P1935" i="1" s="1"/>
  <c r="T1934" i="1"/>
  <c r="S1934" i="1"/>
  <c r="R1934" i="1"/>
  <c r="Q1934" i="1"/>
  <c r="N1934" i="1"/>
  <c r="M1934" i="1"/>
  <c r="O1934" i="1" s="1"/>
  <c r="P1934" i="1" s="1"/>
  <c r="T1933" i="1"/>
  <c r="S1933" i="1"/>
  <c r="R1933" i="1"/>
  <c r="Q1933" i="1"/>
  <c r="N1933" i="1"/>
  <c r="M1933" i="1"/>
  <c r="O1933" i="1" s="1"/>
  <c r="P1933" i="1" s="1"/>
  <c r="T1932" i="1"/>
  <c r="S1932" i="1"/>
  <c r="R1932" i="1"/>
  <c r="Q1932" i="1"/>
  <c r="N1932" i="1"/>
  <c r="M1932" i="1"/>
  <c r="O1932" i="1" s="1"/>
  <c r="P1932" i="1" s="1"/>
  <c r="T1931" i="1"/>
  <c r="S1931" i="1"/>
  <c r="R1931" i="1"/>
  <c r="Q1931" i="1"/>
  <c r="N1931" i="1"/>
  <c r="M1931" i="1"/>
  <c r="O1931" i="1" s="1"/>
  <c r="P1931" i="1" s="1"/>
  <c r="T1930" i="1"/>
  <c r="S1930" i="1"/>
  <c r="R1930" i="1"/>
  <c r="Q1930" i="1"/>
  <c r="N1930" i="1"/>
  <c r="M1930" i="1"/>
  <c r="O1930" i="1" s="1"/>
  <c r="P1930" i="1" s="1"/>
  <c r="T1929" i="1"/>
  <c r="S1929" i="1"/>
  <c r="R1929" i="1"/>
  <c r="Q1929" i="1"/>
  <c r="N1929" i="1"/>
  <c r="M1929" i="1"/>
  <c r="O1929" i="1" s="1"/>
  <c r="P1929" i="1" s="1"/>
  <c r="T1928" i="1"/>
  <c r="S1928" i="1"/>
  <c r="R1928" i="1"/>
  <c r="Q1928" i="1"/>
  <c r="N1928" i="1"/>
  <c r="M1928" i="1"/>
  <c r="O1928" i="1" s="1"/>
  <c r="P1928" i="1" s="1"/>
  <c r="T1927" i="1"/>
  <c r="S1927" i="1"/>
  <c r="R1927" i="1"/>
  <c r="Q1927" i="1"/>
  <c r="N1927" i="1"/>
  <c r="M1927" i="1"/>
  <c r="O1927" i="1" s="1"/>
  <c r="P1927" i="1" s="1"/>
  <c r="T1926" i="1"/>
  <c r="S1926" i="1"/>
  <c r="R1926" i="1"/>
  <c r="Q1926" i="1"/>
  <c r="N1926" i="1"/>
  <c r="M1926" i="1"/>
  <c r="O1926" i="1" s="1"/>
  <c r="P1926" i="1" s="1"/>
  <c r="T1925" i="1"/>
  <c r="S1925" i="1"/>
  <c r="R1925" i="1"/>
  <c r="Q1925" i="1"/>
  <c r="N1925" i="1"/>
  <c r="M1925" i="1"/>
  <c r="O1925" i="1" s="1"/>
  <c r="P1925" i="1" s="1"/>
  <c r="T1924" i="1"/>
  <c r="S1924" i="1"/>
  <c r="R1924" i="1"/>
  <c r="Q1924" i="1"/>
  <c r="N1924" i="1"/>
  <c r="M1924" i="1"/>
  <c r="O1924" i="1" s="1"/>
  <c r="P1924" i="1" s="1"/>
  <c r="T1923" i="1"/>
  <c r="S1923" i="1"/>
  <c r="R1923" i="1"/>
  <c r="Q1923" i="1"/>
  <c r="N1923" i="1"/>
  <c r="M1923" i="1"/>
  <c r="O1923" i="1" s="1"/>
  <c r="P1923" i="1" s="1"/>
  <c r="T1922" i="1"/>
  <c r="S1922" i="1"/>
  <c r="R1922" i="1"/>
  <c r="Q1922" i="1"/>
  <c r="N1922" i="1"/>
  <c r="M1922" i="1"/>
  <c r="O1922" i="1" s="1"/>
  <c r="P1922" i="1" s="1"/>
  <c r="T1921" i="1"/>
  <c r="S1921" i="1"/>
  <c r="R1921" i="1"/>
  <c r="Q1921" i="1"/>
  <c r="N1921" i="1"/>
  <c r="M1921" i="1"/>
  <c r="O1921" i="1" s="1"/>
  <c r="P1921" i="1" s="1"/>
  <c r="T1920" i="1"/>
  <c r="S1920" i="1"/>
  <c r="R1920" i="1"/>
  <c r="Q1920" i="1"/>
  <c r="N1920" i="1"/>
  <c r="M1920" i="1"/>
  <c r="O1920" i="1" s="1"/>
  <c r="P1920" i="1" s="1"/>
  <c r="T1919" i="1"/>
  <c r="S1919" i="1"/>
  <c r="R1919" i="1"/>
  <c r="Q1919" i="1"/>
  <c r="N1919" i="1"/>
  <c r="M1919" i="1"/>
  <c r="O1919" i="1" s="1"/>
  <c r="P1919" i="1" s="1"/>
  <c r="T1918" i="1"/>
  <c r="S1918" i="1"/>
  <c r="R1918" i="1"/>
  <c r="Q1918" i="1"/>
  <c r="N1918" i="1"/>
  <c r="M1918" i="1"/>
  <c r="O1918" i="1" s="1"/>
  <c r="P1918" i="1" s="1"/>
  <c r="T1917" i="1"/>
  <c r="S1917" i="1"/>
  <c r="R1917" i="1"/>
  <c r="Q1917" i="1"/>
  <c r="N1917" i="1"/>
  <c r="M1917" i="1"/>
  <c r="O1917" i="1" s="1"/>
  <c r="P1917" i="1" s="1"/>
  <c r="T1916" i="1"/>
  <c r="S1916" i="1"/>
  <c r="R1916" i="1"/>
  <c r="Q1916" i="1"/>
  <c r="N1916" i="1"/>
  <c r="M1916" i="1"/>
  <c r="O1916" i="1" s="1"/>
  <c r="P1916" i="1" s="1"/>
  <c r="T1915" i="1"/>
  <c r="S1915" i="1"/>
  <c r="R1915" i="1"/>
  <c r="Q1915" i="1"/>
  <c r="N1915" i="1"/>
  <c r="M1915" i="1"/>
  <c r="O1915" i="1" s="1"/>
  <c r="P1915" i="1" s="1"/>
  <c r="T1914" i="1"/>
  <c r="S1914" i="1"/>
  <c r="R1914" i="1"/>
  <c r="Q1914" i="1"/>
  <c r="N1914" i="1"/>
  <c r="M1914" i="1"/>
  <c r="O1914" i="1" s="1"/>
  <c r="P1914" i="1" s="1"/>
  <c r="T1913" i="1"/>
  <c r="S1913" i="1"/>
  <c r="R1913" i="1"/>
  <c r="Q1913" i="1"/>
  <c r="N1913" i="1"/>
  <c r="M1913" i="1"/>
  <c r="O1913" i="1" s="1"/>
  <c r="P1913" i="1" s="1"/>
  <c r="T1912" i="1"/>
  <c r="S1912" i="1"/>
  <c r="R1912" i="1"/>
  <c r="Q1912" i="1"/>
  <c r="N1912" i="1"/>
  <c r="M1912" i="1"/>
  <c r="O1912" i="1" s="1"/>
  <c r="P1912" i="1" s="1"/>
  <c r="T1911" i="1"/>
  <c r="S1911" i="1"/>
  <c r="R1911" i="1"/>
  <c r="Q1911" i="1"/>
  <c r="N1911" i="1"/>
  <c r="M1911" i="1"/>
  <c r="O1911" i="1" s="1"/>
  <c r="P1911" i="1" s="1"/>
  <c r="T1910" i="1"/>
  <c r="S1910" i="1"/>
  <c r="R1910" i="1"/>
  <c r="Q1910" i="1"/>
  <c r="N1910" i="1"/>
  <c r="M1910" i="1"/>
  <c r="O1910" i="1" s="1"/>
  <c r="P1910" i="1" s="1"/>
  <c r="T1909" i="1"/>
  <c r="S1909" i="1"/>
  <c r="R1909" i="1"/>
  <c r="Q1909" i="1"/>
  <c r="N1909" i="1"/>
  <c r="M1909" i="1"/>
  <c r="O1909" i="1" s="1"/>
  <c r="P1909" i="1" s="1"/>
  <c r="T1908" i="1"/>
  <c r="S1908" i="1"/>
  <c r="R1908" i="1"/>
  <c r="Q1908" i="1"/>
  <c r="N1908" i="1"/>
  <c r="M1908" i="1"/>
  <c r="O1908" i="1" s="1"/>
  <c r="P1908" i="1" s="1"/>
  <c r="T1907" i="1"/>
  <c r="S1907" i="1"/>
  <c r="R1907" i="1"/>
  <c r="Q1907" i="1"/>
  <c r="N1907" i="1"/>
  <c r="M1907" i="1"/>
  <c r="O1907" i="1" s="1"/>
  <c r="P1907" i="1" s="1"/>
  <c r="T1906" i="1"/>
  <c r="S1906" i="1"/>
  <c r="R1906" i="1"/>
  <c r="Q1906" i="1"/>
  <c r="N1906" i="1"/>
  <c r="M1906" i="1"/>
  <c r="O1906" i="1" s="1"/>
  <c r="P1906" i="1" s="1"/>
  <c r="T1905" i="1"/>
  <c r="S1905" i="1"/>
  <c r="R1905" i="1"/>
  <c r="Q1905" i="1"/>
  <c r="N1905" i="1"/>
  <c r="M1905" i="1"/>
  <c r="O1905" i="1" s="1"/>
  <c r="P1905" i="1" s="1"/>
  <c r="T1904" i="1"/>
  <c r="S1904" i="1"/>
  <c r="R1904" i="1"/>
  <c r="Q1904" i="1"/>
  <c r="N1904" i="1"/>
  <c r="M1904" i="1"/>
  <c r="O1904" i="1" s="1"/>
  <c r="P1904" i="1" s="1"/>
  <c r="T1903" i="1"/>
  <c r="S1903" i="1"/>
  <c r="R1903" i="1"/>
  <c r="Q1903" i="1"/>
  <c r="N1903" i="1"/>
  <c r="M1903" i="1"/>
  <c r="O1903" i="1" s="1"/>
  <c r="P1903" i="1" s="1"/>
  <c r="T1902" i="1"/>
  <c r="S1902" i="1"/>
  <c r="R1902" i="1"/>
  <c r="Q1902" i="1"/>
  <c r="N1902" i="1"/>
  <c r="M1902" i="1"/>
  <c r="O1902" i="1" s="1"/>
  <c r="P1902" i="1" s="1"/>
  <c r="T1901" i="1"/>
  <c r="S1901" i="1"/>
  <c r="R1901" i="1"/>
  <c r="Q1901" i="1"/>
  <c r="N1901" i="1"/>
  <c r="M1901" i="1"/>
  <c r="O1901" i="1" s="1"/>
  <c r="P1901" i="1" s="1"/>
  <c r="T1900" i="1"/>
  <c r="S1900" i="1"/>
  <c r="R1900" i="1"/>
  <c r="Q1900" i="1"/>
  <c r="N1900" i="1"/>
  <c r="M1900" i="1"/>
  <c r="O1900" i="1" s="1"/>
  <c r="P1900" i="1" s="1"/>
  <c r="T1899" i="1"/>
  <c r="S1899" i="1"/>
  <c r="R1899" i="1"/>
  <c r="Q1899" i="1"/>
  <c r="N1899" i="1"/>
  <c r="M1899" i="1"/>
  <c r="O1899" i="1" s="1"/>
  <c r="P1899" i="1" s="1"/>
  <c r="T1898" i="1"/>
  <c r="S1898" i="1"/>
  <c r="R1898" i="1"/>
  <c r="Q1898" i="1"/>
  <c r="N1898" i="1"/>
  <c r="M1898" i="1"/>
  <c r="O1898" i="1" s="1"/>
  <c r="P1898" i="1" s="1"/>
  <c r="T1897" i="1"/>
  <c r="S1897" i="1"/>
  <c r="R1897" i="1"/>
  <c r="Q1897" i="1"/>
  <c r="N1897" i="1"/>
  <c r="M1897" i="1"/>
  <c r="O1897" i="1" s="1"/>
  <c r="P1897" i="1" s="1"/>
  <c r="T1896" i="1"/>
  <c r="S1896" i="1"/>
  <c r="R1896" i="1"/>
  <c r="Q1896" i="1"/>
  <c r="N1896" i="1"/>
  <c r="M1896" i="1"/>
  <c r="O1896" i="1" s="1"/>
  <c r="P1896" i="1" s="1"/>
  <c r="T1895" i="1"/>
  <c r="S1895" i="1"/>
  <c r="R1895" i="1"/>
  <c r="Q1895" i="1"/>
  <c r="N1895" i="1"/>
  <c r="M1895" i="1"/>
  <c r="O1895" i="1" s="1"/>
  <c r="P1895" i="1" s="1"/>
  <c r="T1894" i="1"/>
  <c r="S1894" i="1"/>
  <c r="R1894" i="1"/>
  <c r="Q1894" i="1"/>
  <c r="N1894" i="1"/>
  <c r="M1894" i="1"/>
  <c r="O1894" i="1" s="1"/>
  <c r="P1894" i="1" s="1"/>
  <c r="T1893" i="1"/>
  <c r="S1893" i="1"/>
  <c r="R1893" i="1"/>
  <c r="Q1893" i="1"/>
  <c r="N1893" i="1"/>
  <c r="M1893" i="1"/>
  <c r="O1893" i="1" s="1"/>
  <c r="P1893" i="1" s="1"/>
  <c r="T1892" i="1"/>
  <c r="S1892" i="1"/>
  <c r="R1892" i="1"/>
  <c r="Q1892" i="1"/>
  <c r="N1892" i="1"/>
  <c r="M1892" i="1"/>
  <c r="O1892" i="1" s="1"/>
  <c r="P1892" i="1" s="1"/>
  <c r="T1891" i="1"/>
  <c r="S1891" i="1"/>
  <c r="R1891" i="1"/>
  <c r="Q1891" i="1"/>
  <c r="N1891" i="1"/>
  <c r="M1891" i="1"/>
  <c r="O1891" i="1" s="1"/>
  <c r="P1891" i="1" s="1"/>
  <c r="T1890" i="1"/>
  <c r="S1890" i="1"/>
  <c r="R1890" i="1"/>
  <c r="Q1890" i="1"/>
  <c r="N1890" i="1"/>
  <c r="M1890" i="1"/>
  <c r="O1890" i="1" s="1"/>
  <c r="P1890" i="1" s="1"/>
  <c r="T1889" i="1"/>
  <c r="S1889" i="1"/>
  <c r="R1889" i="1"/>
  <c r="Q1889" i="1"/>
  <c r="N1889" i="1"/>
  <c r="M1889" i="1"/>
  <c r="O1889" i="1" s="1"/>
  <c r="P1889" i="1" s="1"/>
  <c r="T1888" i="1"/>
  <c r="S1888" i="1"/>
  <c r="R1888" i="1"/>
  <c r="Q1888" i="1"/>
  <c r="N1888" i="1"/>
  <c r="M1888" i="1"/>
  <c r="O1888" i="1" s="1"/>
  <c r="P1888" i="1" s="1"/>
  <c r="T1887" i="1"/>
  <c r="S1887" i="1"/>
  <c r="R1887" i="1"/>
  <c r="Q1887" i="1"/>
  <c r="N1887" i="1"/>
  <c r="M1887" i="1"/>
  <c r="O1887" i="1" s="1"/>
  <c r="P1887" i="1" s="1"/>
  <c r="T1886" i="1"/>
  <c r="S1886" i="1"/>
  <c r="R1886" i="1"/>
  <c r="Q1886" i="1"/>
  <c r="N1886" i="1"/>
  <c r="M1886" i="1"/>
  <c r="O1886" i="1" s="1"/>
  <c r="P1886" i="1" s="1"/>
  <c r="T1885" i="1"/>
  <c r="S1885" i="1"/>
  <c r="R1885" i="1"/>
  <c r="Q1885" i="1"/>
  <c r="N1885" i="1"/>
  <c r="M1885" i="1"/>
  <c r="O1885" i="1" s="1"/>
  <c r="P1885" i="1" s="1"/>
  <c r="T1884" i="1"/>
  <c r="S1884" i="1"/>
  <c r="R1884" i="1"/>
  <c r="Q1884" i="1"/>
  <c r="N1884" i="1"/>
  <c r="M1884" i="1"/>
  <c r="O1884" i="1" s="1"/>
  <c r="P1884" i="1" s="1"/>
  <c r="T1883" i="1"/>
  <c r="S1883" i="1"/>
  <c r="R1883" i="1"/>
  <c r="Q1883" i="1"/>
  <c r="N1883" i="1"/>
  <c r="M1883" i="1"/>
  <c r="O1883" i="1" s="1"/>
  <c r="P1883" i="1" s="1"/>
  <c r="T1882" i="1"/>
  <c r="S1882" i="1"/>
  <c r="R1882" i="1"/>
  <c r="Q1882" i="1"/>
  <c r="N1882" i="1"/>
  <c r="M1882" i="1"/>
  <c r="O1882" i="1" s="1"/>
  <c r="P1882" i="1" s="1"/>
  <c r="T1881" i="1"/>
  <c r="S1881" i="1"/>
  <c r="R1881" i="1"/>
  <c r="Q1881" i="1"/>
  <c r="N1881" i="1"/>
  <c r="M1881" i="1"/>
  <c r="O1881" i="1" s="1"/>
  <c r="P1881" i="1" s="1"/>
  <c r="T1880" i="1"/>
  <c r="S1880" i="1"/>
  <c r="R1880" i="1"/>
  <c r="Q1880" i="1"/>
  <c r="N1880" i="1"/>
  <c r="M1880" i="1"/>
  <c r="O1880" i="1" s="1"/>
  <c r="P1880" i="1" s="1"/>
  <c r="T1879" i="1"/>
  <c r="S1879" i="1"/>
  <c r="R1879" i="1"/>
  <c r="Q1879" i="1"/>
  <c r="N1879" i="1"/>
  <c r="M1879" i="1"/>
  <c r="O1879" i="1" s="1"/>
  <c r="P1879" i="1" s="1"/>
  <c r="T1878" i="1"/>
  <c r="S1878" i="1"/>
  <c r="R1878" i="1"/>
  <c r="Q1878" i="1"/>
  <c r="N1878" i="1"/>
  <c r="M1878" i="1"/>
  <c r="O1878" i="1" s="1"/>
  <c r="P1878" i="1" s="1"/>
  <c r="T1877" i="1"/>
  <c r="S1877" i="1"/>
  <c r="R1877" i="1"/>
  <c r="Q1877" i="1"/>
  <c r="N1877" i="1"/>
  <c r="M1877" i="1"/>
  <c r="O1877" i="1" s="1"/>
  <c r="P1877" i="1" s="1"/>
  <c r="T1876" i="1"/>
  <c r="S1876" i="1"/>
  <c r="R1876" i="1"/>
  <c r="Q1876" i="1"/>
  <c r="N1876" i="1"/>
  <c r="M1876" i="1"/>
  <c r="O1876" i="1" s="1"/>
  <c r="P1876" i="1" s="1"/>
  <c r="T1875" i="1"/>
  <c r="S1875" i="1"/>
  <c r="R1875" i="1"/>
  <c r="Q1875" i="1"/>
  <c r="N1875" i="1"/>
  <c r="M1875" i="1"/>
  <c r="O1875" i="1" s="1"/>
  <c r="P1875" i="1" s="1"/>
  <c r="T1874" i="1"/>
  <c r="S1874" i="1"/>
  <c r="R1874" i="1"/>
  <c r="Q1874" i="1"/>
  <c r="N1874" i="1"/>
  <c r="M1874" i="1"/>
  <c r="O1874" i="1" s="1"/>
  <c r="P1874" i="1" s="1"/>
  <c r="T1873" i="1"/>
  <c r="S1873" i="1"/>
  <c r="R1873" i="1"/>
  <c r="Q1873" i="1"/>
  <c r="N1873" i="1"/>
  <c r="M1873" i="1"/>
  <c r="O1873" i="1" s="1"/>
  <c r="P1873" i="1" s="1"/>
  <c r="T1872" i="1"/>
  <c r="S1872" i="1"/>
  <c r="R1872" i="1"/>
  <c r="Q1872" i="1"/>
  <c r="N1872" i="1"/>
  <c r="M1872" i="1"/>
  <c r="O1872" i="1" s="1"/>
  <c r="P1872" i="1" s="1"/>
  <c r="T1871" i="1"/>
  <c r="S1871" i="1"/>
  <c r="R1871" i="1"/>
  <c r="Q1871" i="1"/>
  <c r="N1871" i="1"/>
  <c r="M1871" i="1"/>
  <c r="O1871" i="1" s="1"/>
  <c r="P1871" i="1" s="1"/>
  <c r="T1870" i="1"/>
  <c r="S1870" i="1"/>
  <c r="R1870" i="1"/>
  <c r="Q1870" i="1"/>
  <c r="N1870" i="1"/>
  <c r="M1870" i="1"/>
  <c r="O1870" i="1" s="1"/>
  <c r="P1870" i="1" s="1"/>
  <c r="T1869" i="1"/>
  <c r="S1869" i="1"/>
  <c r="R1869" i="1"/>
  <c r="Q1869" i="1"/>
  <c r="N1869" i="1"/>
  <c r="M1869" i="1"/>
  <c r="O1869" i="1" s="1"/>
  <c r="P1869" i="1" s="1"/>
  <c r="T1868" i="1"/>
  <c r="S1868" i="1"/>
  <c r="R1868" i="1"/>
  <c r="Q1868" i="1"/>
  <c r="N1868" i="1"/>
  <c r="M1868" i="1"/>
  <c r="O1868" i="1" s="1"/>
  <c r="P1868" i="1" s="1"/>
  <c r="T1867" i="1"/>
  <c r="S1867" i="1"/>
  <c r="R1867" i="1"/>
  <c r="Q1867" i="1"/>
  <c r="N1867" i="1"/>
  <c r="M1867" i="1"/>
  <c r="O1867" i="1" s="1"/>
  <c r="P1867" i="1" s="1"/>
  <c r="T1866" i="1"/>
  <c r="S1866" i="1"/>
  <c r="R1866" i="1"/>
  <c r="Q1866" i="1"/>
  <c r="N1866" i="1"/>
  <c r="M1866" i="1"/>
  <c r="O1866" i="1" s="1"/>
  <c r="P1866" i="1" s="1"/>
  <c r="T1865" i="1"/>
  <c r="S1865" i="1"/>
  <c r="R1865" i="1"/>
  <c r="Q1865" i="1"/>
  <c r="N1865" i="1"/>
  <c r="M1865" i="1"/>
  <c r="O1865" i="1" s="1"/>
  <c r="P1865" i="1" s="1"/>
  <c r="T1864" i="1"/>
  <c r="S1864" i="1"/>
  <c r="R1864" i="1"/>
  <c r="Q1864" i="1"/>
  <c r="N1864" i="1"/>
  <c r="M1864" i="1"/>
  <c r="O1864" i="1" s="1"/>
  <c r="P1864" i="1" s="1"/>
  <c r="T1863" i="1"/>
  <c r="S1863" i="1"/>
  <c r="R1863" i="1"/>
  <c r="Q1863" i="1"/>
  <c r="N1863" i="1"/>
  <c r="M1863" i="1"/>
  <c r="O1863" i="1" s="1"/>
  <c r="P1863" i="1" s="1"/>
  <c r="T1862" i="1"/>
  <c r="S1862" i="1"/>
  <c r="R1862" i="1"/>
  <c r="Q1862" i="1"/>
  <c r="N1862" i="1"/>
  <c r="M1862" i="1"/>
  <c r="O1862" i="1" s="1"/>
  <c r="P1862" i="1" s="1"/>
  <c r="T1861" i="1"/>
  <c r="S1861" i="1"/>
  <c r="R1861" i="1"/>
  <c r="Q1861" i="1"/>
  <c r="N1861" i="1"/>
  <c r="M1861" i="1"/>
  <c r="O1861" i="1" s="1"/>
  <c r="P1861" i="1" s="1"/>
  <c r="T1860" i="1"/>
  <c r="S1860" i="1"/>
  <c r="R1860" i="1"/>
  <c r="Q1860" i="1"/>
  <c r="N1860" i="1"/>
  <c r="M1860" i="1"/>
  <c r="O1860" i="1" s="1"/>
  <c r="P1860" i="1" s="1"/>
  <c r="T1859" i="1"/>
  <c r="S1859" i="1"/>
  <c r="R1859" i="1"/>
  <c r="Q1859" i="1"/>
  <c r="N1859" i="1"/>
  <c r="M1859" i="1"/>
  <c r="O1859" i="1" s="1"/>
  <c r="P1859" i="1" s="1"/>
  <c r="T1858" i="1"/>
  <c r="S1858" i="1"/>
  <c r="R1858" i="1"/>
  <c r="Q1858" i="1"/>
  <c r="N1858" i="1"/>
  <c r="M1858" i="1"/>
  <c r="O1858" i="1" s="1"/>
  <c r="P1858" i="1" s="1"/>
  <c r="T1857" i="1"/>
  <c r="S1857" i="1"/>
  <c r="R1857" i="1"/>
  <c r="Q1857" i="1"/>
  <c r="N1857" i="1"/>
  <c r="M1857" i="1"/>
  <c r="O1857" i="1" s="1"/>
  <c r="P1857" i="1" s="1"/>
  <c r="T1856" i="1"/>
  <c r="S1856" i="1"/>
  <c r="R1856" i="1"/>
  <c r="Q1856" i="1"/>
  <c r="N1856" i="1"/>
  <c r="M1856" i="1"/>
  <c r="O1856" i="1" s="1"/>
  <c r="P1856" i="1" s="1"/>
  <c r="T1855" i="1"/>
  <c r="S1855" i="1"/>
  <c r="R1855" i="1"/>
  <c r="Q1855" i="1"/>
  <c r="N1855" i="1"/>
  <c r="M1855" i="1"/>
  <c r="O1855" i="1" s="1"/>
  <c r="P1855" i="1" s="1"/>
  <c r="T1854" i="1"/>
  <c r="S1854" i="1"/>
  <c r="R1854" i="1"/>
  <c r="Q1854" i="1"/>
  <c r="N1854" i="1"/>
  <c r="M1854" i="1"/>
  <c r="O1854" i="1" s="1"/>
  <c r="P1854" i="1" s="1"/>
  <c r="T1853" i="1"/>
  <c r="S1853" i="1"/>
  <c r="R1853" i="1"/>
  <c r="Q1853" i="1"/>
  <c r="N1853" i="1"/>
  <c r="M1853" i="1"/>
  <c r="O1853" i="1" s="1"/>
  <c r="P1853" i="1" s="1"/>
  <c r="T1852" i="1"/>
  <c r="S1852" i="1"/>
  <c r="R1852" i="1"/>
  <c r="Q1852" i="1"/>
  <c r="N1852" i="1"/>
  <c r="M1852" i="1"/>
  <c r="O1852" i="1" s="1"/>
  <c r="P1852" i="1" s="1"/>
  <c r="T1851" i="1"/>
  <c r="S1851" i="1"/>
  <c r="R1851" i="1"/>
  <c r="Q1851" i="1"/>
  <c r="N1851" i="1"/>
  <c r="M1851" i="1"/>
  <c r="O1851" i="1" s="1"/>
  <c r="P1851" i="1" s="1"/>
  <c r="T1850" i="1"/>
  <c r="S1850" i="1"/>
  <c r="R1850" i="1"/>
  <c r="Q1850" i="1"/>
  <c r="N1850" i="1"/>
  <c r="M1850" i="1"/>
  <c r="O1850" i="1" s="1"/>
  <c r="P1850" i="1" s="1"/>
  <c r="T1849" i="1"/>
  <c r="S1849" i="1"/>
  <c r="R1849" i="1"/>
  <c r="Q1849" i="1"/>
  <c r="N1849" i="1"/>
  <c r="M1849" i="1"/>
  <c r="O1849" i="1" s="1"/>
  <c r="P1849" i="1" s="1"/>
  <c r="T1848" i="1"/>
  <c r="S1848" i="1"/>
  <c r="R1848" i="1"/>
  <c r="Q1848" i="1"/>
  <c r="N1848" i="1"/>
  <c r="M1848" i="1"/>
  <c r="O1848" i="1" s="1"/>
  <c r="P1848" i="1" s="1"/>
  <c r="T1847" i="1"/>
  <c r="S1847" i="1"/>
  <c r="R1847" i="1"/>
  <c r="Q1847" i="1"/>
  <c r="N1847" i="1"/>
  <c r="M1847" i="1"/>
  <c r="O1847" i="1" s="1"/>
  <c r="P1847" i="1" s="1"/>
  <c r="T1846" i="1"/>
  <c r="S1846" i="1"/>
  <c r="R1846" i="1"/>
  <c r="Q1846" i="1"/>
  <c r="N1846" i="1"/>
  <c r="M1846" i="1"/>
  <c r="O1846" i="1" s="1"/>
  <c r="P1846" i="1" s="1"/>
  <c r="T1845" i="1"/>
  <c r="S1845" i="1"/>
  <c r="R1845" i="1"/>
  <c r="Q1845" i="1"/>
  <c r="N1845" i="1"/>
  <c r="M1845" i="1"/>
  <c r="O1845" i="1" s="1"/>
  <c r="P1845" i="1" s="1"/>
  <c r="T1844" i="1"/>
  <c r="S1844" i="1"/>
  <c r="R1844" i="1"/>
  <c r="Q1844" i="1"/>
  <c r="N1844" i="1"/>
  <c r="M1844" i="1"/>
  <c r="O1844" i="1" s="1"/>
  <c r="P1844" i="1" s="1"/>
  <c r="T1843" i="1"/>
  <c r="S1843" i="1"/>
  <c r="R1843" i="1"/>
  <c r="Q1843" i="1"/>
  <c r="N1843" i="1"/>
  <c r="M1843" i="1"/>
  <c r="O1843" i="1" s="1"/>
  <c r="P1843" i="1" s="1"/>
  <c r="T1842" i="1"/>
  <c r="S1842" i="1"/>
  <c r="R1842" i="1"/>
  <c r="Q1842" i="1"/>
  <c r="N1842" i="1"/>
  <c r="M1842" i="1"/>
  <c r="O1842" i="1" s="1"/>
  <c r="P1842" i="1" s="1"/>
  <c r="T1841" i="1"/>
  <c r="S1841" i="1"/>
  <c r="R1841" i="1"/>
  <c r="Q1841" i="1"/>
  <c r="N1841" i="1"/>
  <c r="M1841" i="1"/>
  <c r="O1841" i="1" s="1"/>
  <c r="P1841" i="1" s="1"/>
  <c r="T1840" i="1"/>
  <c r="S1840" i="1"/>
  <c r="R1840" i="1"/>
  <c r="Q1840" i="1"/>
  <c r="N1840" i="1"/>
  <c r="M1840" i="1"/>
  <c r="O1840" i="1" s="1"/>
  <c r="P1840" i="1" s="1"/>
  <c r="T1839" i="1"/>
  <c r="S1839" i="1"/>
  <c r="R1839" i="1"/>
  <c r="Q1839" i="1"/>
  <c r="N1839" i="1"/>
  <c r="M1839" i="1"/>
  <c r="O1839" i="1" s="1"/>
  <c r="P1839" i="1" s="1"/>
  <c r="T1838" i="1"/>
  <c r="S1838" i="1"/>
  <c r="R1838" i="1"/>
  <c r="Q1838" i="1"/>
  <c r="N1838" i="1"/>
  <c r="M1838" i="1"/>
  <c r="O1838" i="1" s="1"/>
  <c r="P1838" i="1" s="1"/>
  <c r="T1837" i="1"/>
  <c r="S1837" i="1"/>
  <c r="R1837" i="1"/>
  <c r="Q1837" i="1"/>
  <c r="N1837" i="1"/>
  <c r="M1837" i="1"/>
  <c r="O1837" i="1" s="1"/>
  <c r="P1837" i="1" s="1"/>
  <c r="T1836" i="1"/>
  <c r="S1836" i="1"/>
  <c r="R1836" i="1"/>
  <c r="Q1836" i="1"/>
  <c r="N1836" i="1"/>
  <c r="M1836" i="1"/>
  <c r="O1836" i="1" s="1"/>
  <c r="P1836" i="1" s="1"/>
  <c r="T1835" i="1"/>
  <c r="S1835" i="1"/>
  <c r="R1835" i="1"/>
  <c r="Q1835" i="1"/>
  <c r="N1835" i="1"/>
  <c r="M1835" i="1"/>
  <c r="O1835" i="1" s="1"/>
  <c r="P1835" i="1" s="1"/>
  <c r="T1834" i="1"/>
  <c r="S1834" i="1"/>
  <c r="R1834" i="1"/>
  <c r="Q1834" i="1"/>
  <c r="N1834" i="1"/>
  <c r="M1834" i="1"/>
  <c r="O1834" i="1" s="1"/>
  <c r="P1834" i="1" s="1"/>
  <c r="T1833" i="1"/>
  <c r="S1833" i="1"/>
  <c r="R1833" i="1"/>
  <c r="Q1833" i="1"/>
  <c r="N1833" i="1"/>
  <c r="M1833" i="1"/>
  <c r="O1833" i="1" s="1"/>
  <c r="P1833" i="1" s="1"/>
  <c r="T1832" i="1"/>
  <c r="S1832" i="1"/>
  <c r="R1832" i="1"/>
  <c r="Q1832" i="1"/>
  <c r="N1832" i="1"/>
  <c r="M1832" i="1"/>
  <c r="O1832" i="1" s="1"/>
  <c r="P1832" i="1" s="1"/>
  <c r="T1831" i="1"/>
  <c r="S1831" i="1"/>
  <c r="R1831" i="1"/>
  <c r="Q1831" i="1"/>
  <c r="N1831" i="1"/>
  <c r="M1831" i="1"/>
  <c r="O1831" i="1" s="1"/>
  <c r="P1831" i="1" s="1"/>
  <c r="T1830" i="1"/>
  <c r="S1830" i="1"/>
  <c r="R1830" i="1"/>
  <c r="Q1830" i="1"/>
  <c r="N1830" i="1"/>
  <c r="M1830" i="1"/>
  <c r="O1830" i="1" s="1"/>
  <c r="P1830" i="1" s="1"/>
  <c r="T1829" i="1"/>
  <c r="S1829" i="1"/>
  <c r="R1829" i="1"/>
  <c r="Q1829" i="1"/>
  <c r="N1829" i="1"/>
  <c r="M1829" i="1"/>
  <c r="O1829" i="1" s="1"/>
  <c r="P1829" i="1" s="1"/>
  <c r="T1828" i="1"/>
  <c r="S1828" i="1"/>
  <c r="R1828" i="1"/>
  <c r="Q1828" i="1"/>
  <c r="N1828" i="1"/>
  <c r="M1828" i="1"/>
  <c r="O1828" i="1" s="1"/>
  <c r="P1828" i="1" s="1"/>
  <c r="T1827" i="1"/>
  <c r="S1827" i="1"/>
  <c r="R1827" i="1"/>
  <c r="Q1827" i="1"/>
  <c r="N1827" i="1"/>
  <c r="M1827" i="1"/>
  <c r="O1827" i="1" s="1"/>
  <c r="P1827" i="1" s="1"/>
  <c r="T1826" i="1"/>
  <c r="S1826" i="1"/>
  <c r="R1826" i="1"/>
  <c r="Q1826" i="1"/>
  <c r="N1826" i="1"/>
  <c r="M1826" i="1"/>
  <c r="O1826" i="1" s="1"/>
  <c r="P1826" i="1" s="1"/>
  <c r="T1825" i="1"/>
  <c r="S1825" i="1"/>
  <c r="R1825" i="1"/>
  <c r="Q1825" i="1"/>
  <c r="N1825" i="1"/>
  <c r="M1825" i="1"/>
  <c r="O1825" i="1" s="1"/>
  <c r="P1825" i="1" s="1"/>
  <c r="T1824" i="1"/>
  <c r="S1824" i="1"/>
  <c r="R1824" i="1"/>
  <c r="Q1824" i="1"/>
  <c r="N1824" i="1"/>
  <c r="M1824" i="1"/>
  <c r="O1824" i="1" s="1"/>
  <c r="P1824" i="1" s="1"/>
  <c r="T1823" i="1"/>
  <c r="S1823" i="1"/>
  <c r="R1823" i="1"/>
  <c r="Q1823" i="1"/>
  <c r="N1823" i="1"/>
  <c r="M1823" i="1"/>
  <c r="O1823" i="1" s="1"/>
  <c r="P1823" i="1" s="1"/>
  <c r="T1822" i="1"/>
  <c r="S1822" i="1"/>
  <c r="R1822" i="1"/>
  <c r="Q1822" i="1"/>
  <c r="N1822" i="1"/>
  <c r="M1822" i="1"/>
  <c r="O1822" i="1" s="1"/>
  <c r="P1822" i="1" s="1"/>
  <c r="T1821" i="1"/>
  <c r="S1821" i="1"/>
  <c r="R1821" i="1"/>
  <c r="Q1821" i="1"/>
  <c r="N1821" i="1"/>
  <c r="M1821" i="1"/>
  <c r="O1821" i="1" s="1"/>
  <c r="P1821" i="1" s="1"/>
  <c r="T1820" i="1"/>
  <c r="S1820" i="1"/>
  <c r="R1820" i="1"/>
  <c r="Q1820" i="1"/>
  <c r="N1820" i="1"/>
  <c r="M1820" i="1"/>
  <c r="O1820" i="1" s="1"/>
  <c r="P1820" i="1" s="1"/>
  <c r="T1819" i="1"/>
  <c r="S1819" i="1"/>
  <c r="R1819" i="1"/>
  <c r="Q1819" i="1"/>
  <c r="N1819" i="1"/>
  <c r="M1819" i="1"/>
  <c r="O1819" i="1" s="1"/>
  <c r="P1819" i="1" s="1"/>
  <c r="T1818" i="1"/>
  <c r="S1818" i="1"/>
  <c r="R1818" i="1"/>
  <c r="Q1818" i="1"/>
  <c r="N1818" i="1"/>
  <c r="M1818" i="1"/>
  <c r="O1818" i="1" s="1"/>
  <c r="P1818" i="1" s="1"/>
  <c r="T1817" i="1"/>
  <c r="S1817" i="1"/>
  <c r="R1817" i="1"/>
  <c r="Q1817" i="1"/>
  <c r="N1817" i="1"/>
  <c r="M1817" i="1"/>
  <c r="O1817" i="1" s="1"/>
  <c r="P1817" i="1" s="1"/>
  <c r="T1816" i="1"/>
  <c r="S1816" i="1"/>
  <c r="R1816" i="1"/>
  <c r="Q1816" i="1"/>
  <c r="N1816" i="1"/>
  <c r="M1816" i="1"/>
  <c r="O1816" i="1" s="1"/>
  <c r="P1816" i="1" s="1"/>
  <c r="T1815" i="1"/>
  <c r="S1815" i="1"/>
  <c r="R1815" i="1"/>
  <c r="Q1815" i="1"/>
  <c r="N1815" i="1"/>
  <c r="M1815" i="1"/>
  <c r="O1815" i="1" s="1"/>
  <c r="P1815" i="1" s="1"/>
  <c r="T1814" i="1"/>
  <c r="S1814" i="1"/>
  <c r="R1814" i="1"/>
  <c r="Q1814" i="1"/>
  <c r="N1814" i="1"/>
  <c r="M1814" i="1"/>
  <c r="O1814" i="1" s="1"/>
  <c r="P1814" i="1" s="1"/>
  <c r="T1813" i="1"/>
  <c r="S1813" i="1"/>
  <c r="R1813" i="1"/>
  <c r="Q1813" i="1"/>
  <c r="N1813" i="1"/>
  <c r="M1813" i="1"/>
  <c r="O1813" i="1" s="1"/>
  <c r="P1813" i="1" s="1"/>
  <c r="T1812" i="1"/>
  <c r="S1812" i="1"/>
  <c r="R1812" i="1"/>
  <c r="Q1812" i="1"/>
  <c r="N1812" i="1"/>
  <c r="M1812" i="1"/>
  <c r="O1812" i="1" s="1"/>
  <c r="P1812" i="1" s="1"/>
  <c r="T1811" i="1"/>
  <c r="S1811" i="1"/>
  <c r="R1811" i="1"/>
  <c r="Q1811" i="1"/>
  <c r="N1811" i="1"/>
  <c r="M1811" i="1"/>
  <c r="O1811" i="1" s="1"/>
  <c r="P1811" i="1" s="1"/>
  <c r="T1810" i="1"/>
  <c r="S1810" i="1"/>
  <c r="R1810" i="1"/>
  <c r="Q1810" i="1"/>
  <c r="N1810" i="1"/>
  <c r="M1810" i="1"/>
  <c r="O1810" i="1" s="1"/>
  <c r="P1810" i="1" s="1"/>
  <c r="T1809" i="1"/>
  <c r="S1809" i="1"/>
  <c r="R1809" i="1"/>
  <c r="Q1809" i="1"/>
  <c r="N1809" i="1"/>
  <c r="M1809" i="1"/>
  <c r="O1809" i="1" s="1"/>
  <c r="P1809" i="1" s="1"/>
  <c r="T1808" i="1"/>
  <c r="S1808" i="1"/>
  <c r="R1808" i="1"/>
  <c r="Q1808" i="1"/>
  <c r="N1808" i="1"/>
  <c r="M1808" i="1"/>
  <c r="O1808" i="1" s="1"/>
  <c r="P1808" i="1" s="1"/>
  <c r="T1807" i="1"/>
  <c r="S1807" i="1"/>
  <c r="R1807" i="1"/>
  <c r="Q1807" i="1"/>
  <c r="N1807" i="1"/>
  <c r="M1807" i="1"/>
  <c r="O1807" i="1" s="1"/>
  <c r="P1807" i="1" s="1"/>
  <c r="T1806" i="1"/>
  <c r="S1806" i="1"/>
  <c r="R1806" i="1"/>
  <c r="Q1806" i="1"/>
  <c r="N1806" i="1"/>
  <c r="M1806" i="1"/>
  <c r="O1806" i="1" s="1"/>
  <c r="P1806" i="1" s="1"/>
  <c r="T1805" i="1"/>
  <c r="S1805" i="1"/>
  <c r="R1805" i="1"/>
  <c r="Q1805" i="1"/>
  <c r="N1805" i="1"/>
  <c r="M1805" i="1"/>
  <c r="O1805" i="1" s="1"/>
  <c r="P1805" i="1" s="1"/>
  <c r="T1804" i="1"/>
  <c r="S1804" i="1"/>
  <c r="R1804" i="1"/>
  <c r="Q1804" i="1"/>
  <c r="N1804" i="1"/>
  <c r="M1804" i="1"/>
  <c r="O1804" i="1" s="1"/>
  <c r="P1804" i="1" s="1"/>
  <c r="T1803" i="1"/>
  <c r="S1803" i="1"/>
  <c r="R1803" i="1"/>
  <c r="Q1803" i="1"/>
  <c r="N1803" i="1"/>
  <c r="M1803" i="1"/>
  <c r="O1803" i="1" s="1"/>
  <c r="P1803" i="1" s="1"/>
  <c r="T1802" i="1"/>
  <c r="S1802" i="1"/>
  <c r="R1802" i="1"/>
  <c r="Q1802" i="1"/>
  <c r="N1802" i="1"/>
  <c r="M1802" i="1"/>
  <c r="O1802" i="1" s="1"/>
  <c r="P1802" i="1" s="1"/>
  <c r="T1801" i="1"/>
  <c r="S1801" i="1"/>
  <c r="R1801" i="1"/>
  <c r="Q1801" i="1"/>
  <c r="N1801" i="1"/>
  <c r="M1801" i="1"/>
  <c r="O1801" i="1" s="1"/>
  <c r="P1801" i="1" s="1"/>
  <c r="T1800" i="1"/>
  <c r="S1800" i="1"/>
  <c r="R1800" i="1"/>
  <c r="Q1800" i="1"/>
  <c r="N1800" i="1"/>
  <c r="M1800" i="1"/>
  <c r="O1800" i="1" s="1"/>
  <c r="P1800" i="1" s="1"/>
  <c r="T1799" i="1"/>
  <c r="S1799" i="1"/>
  <c r="R1799" i="1"/>
  <c r="Q1799" i="1"/>
  <c r="N1799" i="1"/>
  <c r="M1799" i="1"/>
  <c r="O1799" i="1" s="1"/>
  <c r="P1799" i="1" s="1"/>
  <c r="T1798" i="1"/>
  <c r="S1798" i="1"/>
  <c r="R1798" i="1"/>
  <c r="Q1798" i="1"/>
  <c r="N1798" i="1"/>
  <c r="M1798" i="1"/>
  <c r="O1798" i="1" s="1"/>
  <c r="P1798" i="1" s="1"/>
  <c r="T1797" i="1"/>
  <c r="S1797" i="1"/>
  <c r="R1797" i="1"/>
  <c r="Q1797" i="1"/>
  <c r="N1797" i="1"/>
  <c r="M1797" i="1"/>
  <c r="O1797" i="1" s="1"/>
  <c r="P1797" i="1" s="1"/>
  <c r="T1796" i="1"/>
  <c r="S1796" i="1"/>
  <c r="R1796" i="1"/>
  <c r="Q1796" i="1"/>
  <c r="N1796" i="1"/>
  <c r="M1796" i="1"/>
  <c r="O1796" i="1" s="1"/>
  <c r="P1796" i="1" s="1"/>
  <c r="T1795" i="1"/>
  <c r="S1795" i="1"/>
  <c r="R1795" i="1"/>
  <c r="Q1795" i="1"/>
  <c r="N1795" i="1"/>
  <c r="M1795" i="1"/>
  <c r="O1795" i="1" s="1"/>
  <c r="P1795" i="1" s="1"/>
  <c r="T1794" i="1"/>
  <c r="S1794" i="1"/>
  <c r="R1794" i="1"/>
  <c r="Q1794" i="1"/>
  <c r="N1794" i="1"/>
  <c r="M1794" i="1"/>
  <c r="O1794" i="1" s="1"/>
  <c r="P1794" i="1" s="1"/>
  <c r="T1793" i="1"/>
  <c r="S1793" i="1"/>
  <c r="R1793" i="1"/>
  <c r="Q1793" i="1"/>
  <c r="N1793" i="1"/>
  <c r="M1793" i="1"/>
  <c r="O1793" i="1" s="1"/>
  <c r="P1793" i="1" s="1"/>
  <c r="T1792" i="1"/>
  <c r="S1792" i="1"/>
  <c r="R1792" i="1"/>
  <c r="Q1792" i="1"/>
  <c r="N1792" i="1"/>
  <c r="M1792" i="1"/>
  <c r="O1792" i="1" s="1"/>
  <c r="P1792" i="1" s="1"/>
  <c r="T1791" i="1"/>
  <c r="S1791" i="1"/>
  <c r="R1791" i="1"/>
  <c r="Q1791" i="1"/>
  <c r="N1791" i="1"/>
  <c r="M1791" i="1"/>
  <c r="O1791" i="1" s="1"/>
  <c r="P1791" i="1" s="1"/>
  <c r="T1790" i="1"/>
  <c r="S1790" i="1"/>
  <c r="R1790" i="1"/>
  <c r="Q1790" i="1"/>
  <c r="N1790" i="1"/>
  <c r="M1790" i="1"/>
  <c r="O1790" i="1" s="1"/>
  <c r="P1790" i="1" s="1"/>
  <c r="T1789" i="1"/>
  <c r="S1789" i="1"/>
  <c r="R1789" i="1"/>
  <c r="Q1789" i="1"/>
  <c r="N1789" i="1"/>
  <c r="M1789" i="1"/>
  <c r="O1789" i="1" s="1"/>
  <c r="P1789" i="1" s="1"/>
  <c r="T1788" i="1"/>
  <c r="S1788" i="1"/>
  <c r="R1788" i="1"/>
  <c r="Q1788" i="1"/>
  <c r="N1788" i="1"/>
  <c r="M1788" i="1"/>
  <c r="O1788" i="1" s="1"/>
  <c r="P1788" i="1" s="1"/>
  <c r="T1787" i="1"/>
  <c r="S1787" i="1"/>
  <c r="R1787" i="1"/>
  <c r="Q1787" i="1"/>
  <c r="N1787" i="1"/>
  <c r="M1787" i="1"/>
  <c r="O1787" i="1" s="1"/>
  <c r="P1787" i="1" s="1"/>
  <c r="T1786" i="1"/>
  <c r="S1786" i="1"/>
  <c r="R1786" i="1"/>
  <c r="Q1786" i="1"/>
  <c r="N1786" i="1"/>
  <c r="M1786" i="1"/>
  <c r="O1786" i="1" s="1"/>
  <c r="P1786" i="1" s="1"/>
  <c r="T1785" i="1"/>
  <c r="S1785" i="1"/>
  <c r="R1785" i="1"/>
  <c r="Q1785" i="1"/>
  <c r="N1785" i="1"/>
  <c r="M1785" i="1"/>
  <c r="O1785" i="1" s="1"/>
  <c r="P1785" i="1" s="1"/>
  <c r="T1784" i="1"/>
  <c r="S1784" i="1"/>
  <c r="R1784" i="1"/>
  <c r="Q1784" i="1"/>
  <c r="N1784" i="1"/>
  <c r="M1784" i="1"/>
  <c r="O1784" i="1" s="1"/>
  <c r="P1784" i="1" s="1"/>
  <c r="T1783" i="1"/>
  <c r="S1783" i="1"/>
  <c r="R1783" i="1"/>
  <c r="Q1783" i="1"/>
  <c r="N1783" i="1"/>
  <c r="M1783" i="1"/>
  <c r="O1783" i="1" s="1"/>
  <c r="P1783" i="1" s="1"/>
  <c r="T1782" i="1"/>
  <c r="S1782" i="1"/>
  <c r="R1782" i="1"/>
  <c r="Q1782" i="1"/>
  <c r="N1782" i="1"/>
  <c r="M1782" i="1"/>
  <c r="O1782" i="1" s="1"/>
  <c r="P1782" i="1" s="1"/>
  <c r="T1781" i="1"/>
  <c r="S1781" i="1"/>
  <c r="R1781" i="1"/>
  <c r="Q1781" i="1"/>
  <c r="N1781" i="1"/>
  <c r="M1781" i="1"/>
  <c r="O1781" i="1" s="1"/>
  <c r="P1781" i="1" s="1"/>
  <c r="T1780" i="1"/>
  <c r="S1780" i="1"/>
  <c r="R1780" i="1"/>
  <c r="Q1780" i="1"/>
  <c r="N1780" i="1"/>
  <c r="M1780" i="1"/>
  <c r="O1780" i="1" s="1"/>
  <c r="P1780" i="1" s="1"/>
  <c r="T1779" i="1"/>
  <c r="S1779" i="1"/>
  <c r="R1779" i="1"/>
  <c r="Q1779" i="1"/>
  <c r="N1779" i="1"/>
  <c r="M1779" i="1"/>
  <c r="O1779" i="1" s="1"/>
  <c r="P1779" i="1" s="1"/>
  <c r="T1778" i="1"/>
  <c r="S1778" i="1"/>
  <c r="R1778" i="1"/>
  <c r="Q1778" i="1"/>
  <c r="N1778" i="1"/>
  <c r="M1778" i="1"/>
  <c r="O1778" i="1" s="1"/>
  <c r="P1778" i="1" s="1"/>
  <c r="T1777" i="1"/>
  <c r="S1777" i="1"/>
  <c r="R1777" i="1"/>
  <c r="Q1777" i="1"/>
  <c r="N1777" i="1"/>
  <c r="M1777" i="1"/>
  <c r="O1777" i="1" s="1"/>
  <c r="P1777" i="1" s="1"/>
  <c r="T1776" i="1"/>
  <c r="S1776" i="1"/>
  <c r="R1776" i="1"/>
  <c r="Q1776" i="1"/>
  <c r="N1776" i="1"/>
  <c r="M1776" i="1"/>
  <c r="O1776" i="1" s="1"/>
  <c r="P1776" i="1" s="1"/>
  <c r="T1775" i="1"/>
  <c r="S1775" i="1"/>
  <c r="R1775" i="1"/>
  <c r="Q1775" i="1"/>
  <c r="N1775" i="1"/>
  <c r="M1775" i="1"/>
  <c r="O1775" i="1" s="1"/>
  <c r="P1775" i="1" s="1"/>
  <c r="T1774" i="1"/>
  <c r="S1774" i="1"/>
  <c r="R1774" i="1"/>
  <c r="Q1774" i="1"/>
  <c r="N1774" i="1"/>
  <c r="M1774" i="1"/>
  <c r="O1774" i="1" s="1"/>
  <c r="P1774" i="1" s="1"/>
  <c r="T1773" i="1"/>
  <c r="S1773" i="1"/>
  <c r="R1773" i="1"/>
  <c r="Q1773" i="1"/>
  <c r="N1773" i="1"/>
  <c r="M1773" i="1"/>
  <c r="O1773" i="1" s="1"/>
  <c r="P1773" i="1" s="1"/>
  <c r="T1772" i="1"/>
  <c r="S1772" i="1"/>
  <c r="R1772" i="1"/>
  <c r="Q1772" i="1"/>
  <c r="N1772" i="1"/>
  <c r="M1772" i="1"/>
  <c r="O1772" i="1" s="1"/>
  <c r="P1772" i="1" s="1"/>
  <c r="T1771" i="1"/>
  <c r="S1771" i="1"/>
  <c r="R1771" i="1"/>
  <c r="Q1771" i="1"/>
  <c r="N1771" i="1"/>
  <c r="M1771" i="1"/>
  <c r="O1771" i="1" s="1"/>
  <c r="P1771" i="1" s="1"/>
  <c r="T1770" i="1"/>
  <c r="S1770" i="1"/>
  <c r="R1770" i="1"/>
  <c r="Q1770" i="1"/>
  <c r="N1770" i="1"/>
  <c r="M1770" i="1"/>
  <c r="O1770" i="1" s="1"/>
  <c r="P1770" i="1" s="1"/>
  <c r="T1769" i="1"/>
  <c r="S1769" i="1"/>
  <c r="R1769" i="1"/>
  <c r="Q1769" i="1"/>
  <c r="N1769" i="1"/>
  <c r="M1769" i="1"/>
  <c r="O1769" i="1" s="1"/>
  <c r="P1769" i="1" s="1"/>
  <c r="T1768" i="1"/>
  <c r="S1768" i="1"/>
  <c r="R1768" i="1"/>
  <c r="Q1768" i="1"/>
  <c r="N1768" i="1"/>
  <c r="M1768" i="1"/>
  <c r="O1768" i="1" s="1"/>
  <c r="P1768" i="1" s="1"/>
  <c r="T1767" i="1"/>
  <c r="S1767" i="1"/>
  <c r="R1767" i="1"/>
  <c r="Q1767" i="1"/>
  <c r="N1767" i="1"/>
  <c r="M1767" i="1"/>
  <c r="O1767" i="1" s="1"/>
  <c r="P1767" i="1" s="1"/>
  <c r="T1766" i="1"/>
  <c r="S1766" i="1"/>
  <c r="R1766" i="1"/>
  <c r="Q1766" i="1"/>
  <c r="N1766" i="1"/>
  <c r="M1766" i="1"/>
  <c r="O1766" i="1" s="1"/>
  <c r="P1766" i="1" s="1"/>
  <c r="T1765" i="1"/>
  <c r="S1765" i="1"/>
  <c r="R1765" i="1"/>
  <c r="Q1765" i="1"/>
  <c r="N1765" i="1"/>
  <c r="M1765" i="1"/>
  <c r="O1765" i="1" s="1"/>
  <c r="P1765" i="1" s="1"/>
  <c r="T1764" i="1"/>
  <c r="S1764" i="1"/>
  <c r="R1764" i="1"/>
  <c r="Q1764" i="1"/>
  <c r="N1764" i="1"/>
  <c r="M1764" i="1"/>
  <c r="O1764" i="1" s="1"/>
  <c r="P1764" i="1" s="1"/>
  <c r="T1763" i="1"/>
  <c r="S1763" i="1"/>
  <c r="R1763" i="1"/>
  <c r="Q1763" i="1"/>
  <c r="N1763" i="1"/>
  <c r="M1763" i="1"/>
  <c r="O1763" i="1" s="1"/>
  <c r="P1763" i="1" s="1"/>
  <c r="T1762" i="1"/>
  <c r="S1762" i="1"/>
  <c r="R1762" i="1"/>
  <c r="Q1762" i="1"/>
  <c r="N1762" i="1"/>
  <c r="M1762" i="1"/>
  <c r="O1762" i="1" s="1"/>
  <c r="P1762" i="1" s="1"/>
  <c r="T1761" i="1"/>
  <c r="S1761" i="1"/>
  <c r="R1761" i="1"/>
  <c r="Q1761" i="1"/>
  <c r="N1761" i="1"/>
  <c r="M1761" i="1"/>
  <c r="O1761" i="1" s="1"/>
  <c r="P1761" i="1" s="1"/>
  <c r="T1760" i="1"/>
  <c r="S1760" i="1"/>
  <c r="R1760" i="1"/>
  <c r="Q1760" i="1"/>
  <c r="N1760" i="1"/>
  <c r="M1760" i="1"/>
  <c r="O1760" i="1" s="1"/>
  <c r="P1760" i="1" s="1"/>
  <c r="T1759" i="1"/>
  <c r="S1759" i="1"/>
  <c r="R1759" i="1"/>
  <c r="Q1759" i="1"/>
  <c r="N1759" i="1"/>
  <c r="M1759" i="1"/>
  <c r="O1759" i="1" s="1"/>
  <c r="P1759" i="1" s="1"/>
  <c r="T1758" i="1"/>
  <c r="S1758" i="1"/>
  <c r="R1758" i="1"/>
  <c r="Q1758" i="1"/>
  <c r="N1758" i="1"/>
  <c r="M1758" i="1"/>
  <c r="O1758" i="1" s="1"/>
  <c r="P1758" i="1" s="1"/>
  <c r="T1757" i="1"/>
  <c r="S1757" i="1"/>
  <c r="R1757" i="1"/>
  <c r="Q1757" i="1"/>
  <c r="N1757" i="1"/>
  <c r="M1757" i="1"/>
  <c r="O1757" i="1" s="1"/>
  <c r="P1757" i="1" s="1"/>
  <c r="T1756" i="1"/>
  <c r="S1756" i="1"/>
  <c r="R1756" i="1"/>
  <c r="Q1756" i="1"/>
  <c r="N1756" i="1"/>
  <c r="M1756" i="1"/>
  <c r="O1756" i="1" s="1"/>
  <c r="P1756" i="1" s="1"/>
  <c r="T1755" i="1"/>
  <c r="S1755" i="1"/>
  <c r="R1755" i="1"/>
  <c r="Q1755" i="1"/>
  <c r="N1755" i="1"/>
  <c r="M1755" i="1"/>
  <c r="O1755" i="1" s="1"/>
  <c r="P1755" i="1" s="1"/>
  <c r="T1754" i="1"/>
  <c r="S1754" i="1"/>
  <c r="R1754" i="1"/>
  <c r="Q1754" i="1"/>
  <c r="N1754" i="1"/>
  <c r="M1754" i="1"/>
  <c r="O1754" i="1" s="1"/>
  <c r="P1754" i="1" s="1"/>
  <c r="T1753" i="1"/>
  <c r="S1753" i="1"/>
  <c r="R1753" i="1"/>
  <c r="Q1753" i="1"/>
  <c r="N1753" i="1"/>
  <c r="M1753" i="1"/>
  <c r="O1753" i="1" s="1"/>
  <c r="P1753" i="1" s="1"/>
  <c r="T1752" i="1"/>
  <c r="S1752" i="1"/>
  <c r="R1752" i="1"/>
  <c r="Q1752" i="1"/>
  <c r="N1752" i="1"/>
  <c r="M1752" i="1"/>
  <c r="O1752" i="1" s="1"/>
  <c r="P1752" i="1" s="1"/>
  <c r="T1751" i="1"/>
  <c r="S1751" i="1"/>
  <c r="R1751" i="1"/>
  <c r="Q1751" i="1"/>
  <c r="N1751" i="1"/>
  <c r="M1751" i="1"/>
  <c r="O1751" i="1" s="1"/>
  <c r="P1751" i="1" s="1"/>
  <c r="T1750" i="1"/>
  <c r="S1750" i="1"/>
  <c r="R1750" i="1"/>
  <c r="Q1750" i="1"/>
  <c r="N1750" i="1"/>
  <c r="M1750" i="1"/>
  <c r="O1750" i="1" s="1"/>
  <c r="P1750" i="1" s="1"/>
  <c r="T1749" i="1"/>
  <c r="S1749" i="1"/>
  <c r="R1749" i="1"/>
  <c r="Q1749" i="1"/>
  <c r="N1749" i="1"/>
  <c r="M1749" i="1"/>
  <c r="O1749" i="1" s="1"/>
  <c r="P1749" i="1" s="1"/>
  <c r="T1748" i="1"/>
  <c r="S1748" i="1"/>
  <c r="R1748" i="1"/>
  <c r="Q1748" i="1"/>
  <c r="N1748" i="1"/>
  <c r="M1748" i="1"/>
  <c r="O1748" i="1" s="1"/>
  <c r="P1748" i="1" s="1"/>
  <c r="T1747" i="1"/>
  <c r="S1747" i="1"/>
  <c r="R1747" i="1"/>
  <c r="Q1747" i="1"/>
  <c r="N1747" i="1"/>
  <c r="M1747" i="1"/>
  <c r="O1747" i="1" s="1"/>
  <c r="P1747" i="1" s="1"/>
  <c r="T1746" i="1"/>
  <c r="S1746" i="1"/>
  <c r="R1746" i="1"/>
  <c r="Q1746" i="1"/>
  <c r="N1746" i="1"/>
  <c r="M1746" i="1"/>
  <c r="O1746" i="1" s="1"/>
  <c r="P1746" i="1" s="1"/>
  <c r="T1745" i="1"/>
  <c r="S1745" i="1"/>
  <c r="R1745" i="1"/>
  <c r="Q1745" i="1"/>
  <c r="N1745" i="1"/>
  <c r="M1745" i="1"/>
  <c r="O1745" i="1" s="1"/>
  <c r="P1745" i="1" s="1"/>
  <c r="T1744" i="1"/>
  <c r="S1744" i="1"/>
  <c r="R1744" i="1"/>
  <c r="Q1744" i="1"/>
  <c r="N1744" i="1"/>
  <c r="M1744" i="1"/>
  <c r="O1744" i="1" s="1"/>
  <c r="P1744" i="1" s="1"/>
  <c r="T1743" i="1"/>
  <c r="S1743" i="1"/>
  <c r="R1743" i="1"/>
  <c r="Q1743" i="1"/>
  <c r="N1743" i="1"/>
  <c r="M1743" i="1"/>
  <c r="O1743" i="1" s="1"/>
  <c r="P1743" i="1" s="1"/>
  <c r="T1742" i="1"/>
  <c r="S1742" i="1"/>
  <c r="R1742" i="1"/>
  <c r="Q1742" i="1"/>
  <c r="N1742" i="1"/>
  <c r="M1742" i="1"/>
  <c r="O1742" i="1" s="1"/>
  <c r="P1742" i="1" s="1"/>
  <c r="T1741" i="1"/>
  <c r="S1741" i="1"/>
  <c r="R1741" i="1"/>
  <c r="Q1741" i="1"/>
  <c r="N1741" i="1"/>
  <c r="M1741" i="1"/>
  <c r="O1741" i="1" s="1"/>
  <c r="P1741" i="1" s="1"/>
  <c r="T1740" i="1"/>
  <c r="S1740" i="1"/>
  <c r="R1740" i="1"/>
  <c r="Q1740" i="1"/>
  <c r="N1740" i="1"/>
  <c r="M1740" i="1"/>
  <c r="O1740" i="1" s="1"/>
  <c r="P1740" i="1" s="1"/>
  <c r="T1739" i="1"/>
  <c r="S1739" i="1"/>
  <c r="R1739" i="1"/>
  <c r="Q1739" i="1"/>
  <c r="N1739" i="1"/>
  <c r="M1739" i="1"/>
  <c r="O1739" i="1" s="1"/>
  <c r="P1739" i="1" s="1"/>
  <c r="T1738" i="1"/>
  <c r="S1738" i="1"/>
  <c r="R1738" i="1"/>
  <c r="Q1738" i="1"/>
  <c r="N1738" i="1"/>
  <c r="M1738" i="1"/>
  <c r="O1738" i="1" s="1"/>
  <c r="P1738" i="1" s="1"/>
  <c r="T1737" i="1"/>
  <c r="S1737" i="1"/>
  <c r="R1737" i="1"/>
  <c r="Q1737" i="1"/>
  <c r="N1737" i="1"/>
  <c r="M1737" i="1"/>
  <c r="O1737" i="1" s="1"/>
  <c r="P1737" i="1" s="1"/>
  <c r="T1736" i="1"/>
  <c r="S1736" i="1"/>
  <c r="R1736" i="1"/>
  <c r="Q1736" i="1"/>
  <c r="N1736" i="1"/>
  <c r="M1736" i="1"/>
  <c r="O1736" i="1" s="1"/>
  <c r="P1736" i="1" s="1"/>
  <c r="T1735" i="1"/>
  <c r="S1735" i="1"/>
  <c r="R1735" i="1"/>
  <c r="Q1735" i="1"/>
  <c r="N1735" i="1"/>
  <c r="M1735" i="1"/>
  <c r="O1735" i="1" s="1"/>
  <c r="P1735" i="1" s="1"/>
  <c r="T1734" i="1"/>
  <c r="S1734" i="1"/>
  <c r="R1734" i="1"/>
  <c r="Q1734" i="1"/>
  <c r="N1734" i="1"/>
  <c r="M1734" i="1"/>
  <c r="O1734" i="1" s="1"/>
  <c r="P1734" i="1" s="1"/>
  <c r="T1733" i="1"/>
  <c r="S1733" i="1"/>
  <c r="R1733" i="1"/>
  <c r="Q1733" i="1"/>
  <c r="N1733" i="1"/>
  <c r="M1733" i="1"/>
  <c r="O1733" i="1" s="1"/>
  <c r="P1733" i="1" s="1"/>
  <c r="T1732" i="1"/>
  <c r="S1732" i="1"/>
  <c r="R1732" i="1"/>
  <c r="Q1732" i="1"/>
  <c r="N1732" i="1"/>
  <c r="M1732" i="1"/>
  <c r="O1732" i="1" s="1"/>
  <c r="P1732" i="1" s="1"/>
  <c r="T1731" i="1"/>
  <c r="S1731" i="1"/>
  <c r="R1731" i="1"/>
  <c r="Q1731" i="1"/>
  <c r="N1731" i="1"/>
  <c r="M1731" i="1"/>
  <c r="O1731" i="1" s="1"/>
  <c r="P1731" i="1" s="1"/>
  <c r="T1730" i="1"/>
  <c r="S1730" i="1"/>
  <c r="R1730" i="1"/>
  <c r="Q1730" i="1"/>
  <c r="N1730" i="1"/>
  <c r="M1730" i="1"/>
  <c r="O1730" i="1" s="1"/>
  <c r="P1730" i="1" s="1"/>
  <c r="T1729" i="1"/>
  <c r="S1729" i="1"/>
  <c r="R1729" i="1"/>
  <c r="Q1729" i="1"/>
  <c r="N1729" i="1"/>
  <c r="M1729" i="1"/>
  <c r="O1729" i="1" s="1"/>
  <c r="P1729" i="1" s="1"/>
  <c r="T1728" i="1"/>
  <c r="S1728" i="1"/>
  <c r="R1728" i="1"/>
  <c r="Q1728" i="1"/>
  <c r="N1728" i="1"/>
  <c r="M1728" i="1"/>
  <c r="O1728" i="1" s="1"/>
  <c r="P1728" i="1" s="1"/>
  <c r="T1727" i="1"/>
  <c r="S1727" i="1"/>
  <c r="R1727" i="1"/>
  <c r="Q1727" i="1"/>
  <c r="N1727" i="1"/>
  <c r="M1727" i="1"/>
  <c r="O1727" i="1" s="1"/>
  <c r="P1727" i="1" s="1"/>
  <c r="T1726" i="1"/>
  <c r="S1726" i="1"/>
  <c r="R1726" i="1"/>
  <c r="Q1726" i="1"/>
  <c r="N1726" i="1"/>
  <c r="M1726" i="1"/>
  <c r="O1726" i="1" s="1"/>
  <c r="P1726" i="1" s="1"/>
  <c r="T1725" i="1"/>
  <c r="S1725" i="1"/>
  <c r="R1725" i="1"/>
  <c r="Q1725" i="1"/>
  <c r="N1725" i="1"/>
  <c r="M1725" i="1"/>
  <c r="O1725" i="1" s="1"/>
  <c r="P1725" i="1" s="1"/>
  <c r="T1724" i="1"/>
  <c r="S1724" i="1"/>
  <c r="R1724" i="1"/>
  <c r="Q1724" i="1"/>
  <c r="N1724" i="1"/>
  <c r="M1724" i="1"/>
  <c r="O1724" i="1" s="1"/>
  <c r="P1724" i="1" s="1"/>
  <c r="T1723" i="1"/>
  <c r="S1723" i="1"/>
  <c r="R1723" i="1"/>
  <c r="Q1723" i="1"/>
  <c r="N1723" i="1"/>
  <c r="M1723" i="1"/>
  <c r="O1723" i="1" s="1"/>
  <c r="P1723" i="1" s="1"/>
  <c r="T1722" i="1"/>
  <c r="S1722" i="1"/>
  <c r="R1722" i="1"/>
  <c r="Q1722" i="1"/>
  <c r="N1722" i="1"/>
  <c r="M1722" i="1"/>
  <c r="O1722" i="1" s="1"/>
  <c r="P1722" i="1" s="1"/>
  <c r="T1721" i="1"/>
  <c r="S1721" i="1"/>
  <c r="R1721" i="1"/>
  <c r="Q1721" i="1"/>
  <c r="N1721" i="1"/>
  <c r="M1721" i="1"/>
  <c r="O1721" i="1" s="1"/>
  <c r="P1721" i="1" s="1"/>
  <c r="T1720" i="1"/>
  <c r="S1720" i="1"/>
  <c r="R1720" i="1"/>
  <c r="Q1720" i="1"/>
  <c r="N1720" i="1"/>
  <c r="M1720" i="1"/>
  <c r="O1720" i="1" s="1"/>
  <c r="P1720" i="1" s="1"/>
  <c r="T1719" i="1"/>
  <c r="S1719" i="1"/>
  <c r="R1719" i="1"/>
  <c r="Q1719" i="1"/>
  <c r="N1719" i="1"/>
  <c r="M1719" i="1"/>
  <c r="O1719" i="1" s="1"/>
  <c r="P1719" i="1" s="1"/>
  <c r="T1718" i="1"/>
  <c r="S1718" i="1"/>
  <c r="R1718" i="1"/>
  <c r="Q1718" i="1"/>
  <c r="N1718" i="1"/>
  <c r="M1718" i="1"/>
  <c r="O1718" i="1" s="1"/>
  <c r="P1718" i="1" s="1"/>
  <c r="T1717" i="1"/>
  <c r="S1717" i="1"/>
  <c r="R1717" i="1"/>
  <c r="Q1717" i="1"/>
  <c r="N1717" i="1"/>
  <c r="M1717" i="1"/>
  <c r="O1717" i="1" s="1"/>
  <c r="P1717" i="1" s="1"/>
  <c r="T1716" i="1"/>
  <c r="S1716" i="1"/>
  <c r="R1716" i="1"/>
  <c r="Q1716" i="1"/>
  <c r="N1716" i="1"/>
  <c r="M1716" i="1"/>
  <c r="O1716" i="1" s="1"/>
  <c r="P1716" i="1" s="1"/>
  <c r="T1715" i="1"/>
  <c r="S1715" i="1"/>
  <c r="R1715" i="1"/>
  <c r="Q1715" i="1"/>
  <c r="N1715" i="1"/>
  <c r="M1715" i="1"/>
  <c r="O1715" i="1" s="1"/>
  <c r="P1715" i="1" s="1"/>
  <c r="T1714" i="1"/>
  <c r="S1714" i="1"/>
  <c r="R1714" i="1"/>
  <c r="Q1714" i="1"/>
  <c r="N1714" i="1"/>
  <c r="M1714" i="1"/>
  <c r="O1714" i="1" s="1"/>
  <c r="P1714" i="1" s="1"/>
  <c r="T1713" i="1"/>
  <c r="S1713" i="1"/>
  <c r="R1713" i="1"/>
  <c r="Q1713" i="1"/>
  <c r="N1713" i="1"/>
  <c r="M1713" i="1"/>
  <c r="O1713" i="1" s="1"/>
  <c r="P1713" i="1" s="1"/>
  <c r="T1712" i="1"/>
  <c r="S1712" i="1"/>
  <c r="R1712" i="1"/>
  <c r="Q1712" i="1"/>
  <c r="N1712" i="1"/>
  <c r="M1712" i="1"/>
  <c r="O1712" i="1" s="1"/>
  <c r="P1712" i="1" s="1"/>
  <c r="T1711" i="1"/>
  <c r="S1711" i="1"/>
  <c r="R1711" i="1"/>
  <c r="Q1711" i="1"/>
  <c r="N1711" i="1"/>
  <c r="M1711" i="1"/>
  <c r="O1711" i="1" s="1"/>
  <c r="P1711" i="1" s="1"/>
  <c r="T1710" i="1"/>
  <c r="S1710" i="1"/>
  <c r="R1710" i="1"/>
  <c r="Q1710" i="1"/>
  <c r="N1710" i="1"/>
  <c r="M1710" i="1"/>
  <c r="O1710" i="1" s="1"/>
  <c r="P1710" i="1" s="1"/>
  <c r="T1709" i="1"/>
  <c r="S1709" i="1"/>
  <c r="R1709" i="1"/>
  <c r="Q1709" i="1"/>
  <c r="N1709" i="1"/>
  <c r="M1709" i="1"/>
  <c r="O1709" i="1" s="1"/>
  <c r="P1709" i="1" s="1"/>
  <c r="T1708" i="1"/>
  <c r="S1708" i="1"/>
  <c r="R1708" i="1"/>
  <c r="Q1708" i="1"/>
  <c r="N1708" i="1"/>
  <c r="M1708" i="1"/>
  <c r="O1708" i="1" s="1"/>
  <c r="P1708" i="1" s="1"/>
  <c r="T1707" i="1"/>
  <c r="S1707" i="1"/>
  <c r="R1707" i="1"/>
  <c r="Q1707" i="1"/>
  <c r="N1707" i="1"/>
  <c r="M1707" i="1"/>
  <c r="O1707" i="1" s="1"/>
  <c r="P1707" i="1" s="1"/>
  <c r="T1706" i="1"/>
  <c r="S1706" i="1"/>
  <c r="R1706" i="1"/>
  <c r="Q1706" i="1"/>
  <c r="N1706" i="1"/>
  <c r="M1706" i="1"/>
  <c r="O1706" i="1" s="1"/>
  <c r="P1706" i="1" s="1"/>
  <c r="T1705" i="1"/>
  <c r="S1705" i="1"/>
  <c r="R1705" i="1"/>
  <c r="Q1705" i="1"/>
  <c r="N1705" i="1"/>
  <c r="M1705" i="1"/>
  <c r="O1705" i="1" s="1"/>
  <c r="P1705" i="1" s="1"/>
  <c r="T1704" i="1"/>
  <c r="S1704" i="1"/>
  <c r="R1704" i="1"/>
  <c r="Q1704" i="1"/>
  <c r="N1704" i="1"/>
  <c r="M1704" i="1"/>
  <c r="O1704" i="1" s="1"/>
  <c r="P1704" i="1" s="1"/>
  <c r="T1703" i="1"/>
  <c r="S1703" i="1"/>
  <c r="R1703" i="1"/>
  <c r="Q1703" i="1"/>
  <c r="N1703" i="1"/>
  <c r="M1703" i="1"/>
  <c r="O1703" i="1" s="1"/>
  <c r="P1703" i="1" s="1"/>
  <c r="T1702" i="1"/>
  <c r="S1702" i="1"/>
  <c r="R1702" i="1"/>
  <c r="Q1702" i="1"/>
  <c r="N1702" i="1"/>
  <c r="M1702" i="1"/>
  <c r="O1702" i="1" s="1"/>
  <c r="P1702" i="1" s="1"/>
  <c r="T1701" i="1"/>
  <c r="S1701" i="1"/>
  <c r="R1701" i="1"/>
  <c r="Q1701" i="1"/>
  <c r="N1701" i="1"/>
  <c r="M1701" i="1"/>
  <c r="O1701" i="1" s="1"/>
  <c r="P1701" i="1" s="1"/>
  <c r="T1700" i="1"/>
  <c r="S1700" i="1"/>
  <c r="R1700" i="1"/>
  <c r="Q1700" i="1"/>
  <c r="N1700" i="1"/>
  <c r="M1700" i="1"/>
  <c r="O1700" i="1" s="1"/>
  <c r="P1700" i="1" s="1"/>
  <c r="T1699" i="1"/>
  <c r="S1699" i="1"/>
  <c r="R1699" i="1"/>
  <c r="Q1699" i="1"/>
  <c r="N1699" i="1"/>
  <c r="M1699" i="1"/>
  <c r="O1699" i="1" s="1"/>
  <c r="P1699" i="1" s="1"/>
  <c r="T1698" i="1"/>
  <c r="S1698" i="1"/>
  <c r="R1698" i="1"/>
  <c r="Q1698" i="1"/>
  <c r="N1698" i="1"/>
  <c r="M1698" i="1"/>
  <c r="O1698" i="1" s="1"/>
  <c r="P1698" i="1" s="1"/>
  <c r="T1697" i="1"/>
  <c r="S1697" i="1"/>
  <c r="R1697" i="1"/>
  <c r="Q1697" i="1"/>
  <c r="N1697" i="1"/>
  <c r="M1697" i="1"/>
  <c r="O1697" i="1" s="1"/>
  <c r="P1697" i="1" s="1"/>
  <c r="T1696" i="1"/>
  <c r="S1696" i="1"/>
  <c r="R1696" i="1"/>
  <c r="Q1696" i="1"/>
  <c r="N1696" i="1"/>
  <c r="M1696" i="1"/>
  <c r="O1696" i="1" s="1"/>
  <c r="P1696" i="1" s="1"/>
  <c r="T1695" i="1"/>
  <c r="S1695" i="1"/>
  <c r="R1695" i="1"/>
  <c r="Q1695" i="1"/>
  <c r="N1695" i="1"/>
  <c r="M1695" i="1"/>
  <c r="O1695" i="1" s="1"/>
  <c r="P1695" i="1" s="1"/>
  <c r="T1694" i="1"/>
  <c r="S1694" i="1"/>
  <c r="R1694" i="1"/>
  <c r="Q1694" i="1"/>
  <c r="N1694" i="1"/>
  <c r="M1694" i="1"/>
  <c r="O1694" i="1" s="1"/>
  <c r="P1694" i="1" s="1"/>
  <c r="T1693" i="1"/>
  <c r="S1693" i="1"/>
  <c r="R1693" i="1"/>
  <c r="Q1693" i="1"/>
  <c r="N1693" i="1"/>
  <c r="M1693" i="1"/>
  <c r="O1693" i="1" s="1"/>
  <c r="P1693" i="1" s="1"/>
  <c r="T1692" i="1"/>
  <c r="S1692" i="1"/>
  <c r="R1692" i="1"/>
  <c r="Q1692" i="1"/>
  <c r="N1692" i="1"/>
  <c r="M1692" i="1"/>
  <c r="O1692" i="1" s="1"/>
  <c r="P1692" i="1" s="1"/>
  <c r="T1691" i="1"/>
  <c r="S1691" i="1"/>
  <c r="R1691" i="1"/>
  <c r="Q1691" i="1"/>
  <c r="N1691" i="1"/>
  <c r="M1691" i="1"/>
  <c r="O1691" i="1" s="1"/>
  <c r="P1691" i="1" s="1"/>
  <c r="T1690" i="1"/>
  <c r="S1690" i="1"/>
  <c r="R1690" i="1"/>
  <c r="Q1690" i="1"/>
  <c r="N1690" i="1"/>
  <c r="M1690" i="1"/>
  <c r="O1690" i="1" s="1"/>
  <c r="P1690" i="1" s="1"/>
  <c r="T1689" i="1"/>
  <c r="S1689" i="1"/>
  <c r="R1689" i="1"/>
  <c r="Q1689" i="1"/>
  <c r="N1689" i="1"/>
  <c r="M1689" i="1"/>
  <c r="O1689" i="1" s="1"/>
  <c r="P1689" i="1" s="1"/>
  <c r="T1688" i="1"/>
  <c r="S1688" i="1"/>
  <c r="R1688" i="1"/>
  <c r="Q1688" i="1"/>
  <c r="N1688" i="1"/>
  <c r="M1688" i="1"/>
  <c r="O1688" i="1" s="1"/>
  <c r="P1688" i="1" s="1"/>
  <c r="T1687" i="1"/>
  <c r="S1687" i="1"/>
  <c r="R1687" i="1"/>
  <c r="Q1687" i="1"/>
  <c r="N1687" i="1"/>
  <c r="M1687" i="1"/>
  <c r="O1687" i="1" s="1"/>
  <c r="P1687" i="1" s="1"/>
  <c r="T1686" i="1"/>
  <c r="S1686" i="1"/>
  <c r="R1686" i="1"/>
  <c r="Q1686" i="1"/>
  <c r="N1686" i="1"/>
  <c r="M1686" i="1"/>
  <c r="O1686" i="1" s="1"/>
  <c r="P1686" i="1" s="1"/>
  <c r="T1685" i="1"/>
  <c r="S1685" i="1"/>
  <c r="R1685" i="1"/>
  <c r="Q1685" i="1"/>
  <c r="N1685" i="1"/>
  <c r="M1685" i="1"/>
  <c r="O1685" i="1" s="1"/>
  <c r="P1685" i="1" s="1"/>
  <c r="T1684" i="1"/>
  <c r="S1684" i="1"/>
  <c r="R1684" i="1"/>
  <c r="Q1684" i="1"/>
  <c r="N1684" i="1"/>
  <c r="M1684" i="1"/>
  <c r="O1684" i="1" s="1"/>
  <c r="P1684" i="1" s="1"/>
  <c r="T1683" i="1"/>
  <c r="S1683" i="1"/>
  <c r="R1683" i="1"/>
  <c r="Q1683" i="1"/>
  <c r="N1683" i="1"/>
  <c r="M1683" i="1"/>
  <c r="O1683" i="1" s="1"/>
  <c r="P1683" i="1" s="1"/>
  <c r="T1682" i="1"/>
  <c r="S1682" i="1"/>
  <c r="R1682" i="1"/>
  <c r="Q1682" i="1"/>
  <c r="N1682" i="1"/>
  <c r="M1682" i="1"/>
  <c r="O1682" i="1" s="1"/>
  <c r="P1682" i="1" s="1"/>
  <c r="T1681" i="1"/>
  <c r="S1681" i="1"/>
  <c r="R1681" i="1"/>
  <c r="Q1681" i="1"/>
  <c r="N1681" i="1"/>
  <c r="M1681" i="1"/>
  <c r="O1681" i="1" s="1"/>
  <c r="P1681" i="1" s="1"/>
  <c r="T1680" i="1"/>
  <c r="S1680" i="1"/>
  <c r="R1680" i="1"/>
  <c r="Q1680" i="1"/>
  <c r="N1680" i="1"/>
  <c r="M1680" i="1"/>
  <c r="O1680" i="1" s="1"/>
  <c r="P1680" i="1" s="1"/>
  <c r="T1679" i="1"/>
  <c r="S1679" i="1"/>
  <c r="R1679" i="1"/>
  <c r="Q1679" i="1"/>
  <c r="N1679" i="1"/>
  <c r="M1679" i="1"/>
  <c r="O1679" i="1" s="1"/>
  <c r="P1679" i="1" s="1"/>
  <c r="T1678" i="1"/>
  <c r="S1678" i="1"/>
  <c r="R1678" i="1"/>
  <c r="Q1678" i="1"/>
  <c r="N1678" i="1"/>
  <c r="M1678" i="1"/>
  <c r="O1678" i="1" s="1"/>
  <c r="P1678" i="1" s="1"/>
  <c r="T1677" i="1"/>
  <c r="S1677" i="1"/>
  <c r="R1677" i="1"/>
  <c r="Q1677" i="1"/>
  <c r="N1677" i="1"/>
  <c r="M1677" i="1"/>
  <c r="O1677" i="1" s="1"/>
  <c r="P1677" i="1" s="1"/>
  <c r="T1676" i="1"/>
  <c r="S1676" i="1"/>
  <c r="R1676" i="1"/>
  <c r="Q1676" i="1"/>
  <c r="N1676" i="1"/>
  <c r="M1676" i="1"/>
  <c r="O1676" i="1" s="1"/>
  <c r="P1676" i="1" s="1"/>
  <c r="T1675" i="1"/>
  <c r="S1675" i="1"/>
  <c r="R1675" i="1"/>
  <c r="Q1675" i="1"/>
  <c r="N1675" i="1"/>
  <c r="M1675" i="1"/>
  <c r="O1675" i="1" s="1"/>
  <c r="P1675" i="1" s="1"/>
  <c r="T1674" i="1"/>
  <c r="S1674" i="1"/>
  <c r="R1674" i="1"/>
  <c r="Q1674" i="1"/>
  <c r="N1674" i="1"/>
  <c r="M1674" i="1"/>
  <c r="O1674" i="1" s="1"/>
  <c r="P1674" i="1" s="1"/>
  <c r="T1673" i="1"/>
  <c r="S1673" i="1"/>
  <c r="R1673" i="1"/>
  <c r="Q1673" i="1"/>
  <c r="N1673" i="1"/>
  <c r="M1673" i="1"/>
  <c r="O1673" i="1" s="1"/>
  <c r="P1673" i="1" s="1"/>
  <c r="T1672" i="1"/>
  <c r="S1672" i="1"/>
  <c r="R1672" i="1"/>
  <c r="Q1672" i="1"/>
  <c r="N1672" i="1"/>
  <c r="M1672" i="1"/>
  <c r="O1672" i="1" s="1"/>
  <c r="P1672" i="1" s="1"/>
  <c r="T1671" i="1"/>
  <c r="S1671" i="1"/>
  <c r="R1671" i="1"/>
  <c r="Q1671" i="1"/>
  <c r="N1671" i="1"/>
  <c r="M1671" i="1"/>
  <c r="O1671" i="1" s="1"/>
  <c r="P1671" i="1" s="1"/>
  <c r="T1670" i="1"/>
  <c r="S1670" i="1"/>
  <c r="R1670" i="1"/>
  <c r="Q1670" i="1"/>
  <c r="N1670" i="1"/>
  <c r="M1670" i="1"/>
  <c r="O1670" i="1" s="1"/>
  <c r="P1670" i="1" s="1"/>
  <c r="T1669" i="1"/>
  <c r="S1669" i="1"/>
  <c r="R1669" i="1"/>
  <c r="Q1669" i="1"/>
  <c r="N1669" i="1"/>
  <c r="M1669" i="1"/>
  <c r="O1669" i="1" s="1"/>
  <c r="P1669" i="1" s="1"/>
  <c r="T1668" i="1"/>
  <c r="S1668" i="1"/>
  <c r="R1668" i="1"/>
  <c r="Q1668" i="1"/>
  <c r="N1668" i="1"/>
  <c r="M1668" i="1"/>
  <c r="O1668" i="1" s="1"/>
  <c r="P1668" i="1" s="1"/>
  <c r="T1667" i="1"/>
  <c r="S1667" i="1"/>
  <c r="R1667" i="1"/>
  <c r="Q1667" i="1"/>
  <c r="N1667" i="1"/>
  <c r="M1667" i="1"/>
  <c r="O1667" i="1" s="1"/>
  <c r="P1667" i="1" s="1"/>
  <c r="T1666" i="1"/>
  <c r="S1666" i="1"/>
  <c r="R1666" i="1"/>
  <c r="Q1666" i="1"/>
  <c r="N1666" i="1"/>
  <c r="M1666" i="1"/>
  <c r="O1666" i="1" s="1"/>
  <c r="P1666" i="1" s="1"/>
  <c r="T1665" i="1"/>
  <c r="S1665" i="1"/>
  <c r="R1665" i="1"/>
  <c r="Q1665" i="1"/>
  <c r="N1665" i="1"/>
  <c r="M1665" i="1"/>
  <c r="O1665" i="1" s="1"/>
  <c r="P1665" i="1" s="1"/>
  <c r="T1664" i="1"/>
  <c r="S1664" i="1"/>
  <c r="R1664" i="1"/>
  <c r="Q1664" i="1"/>
  <c r="N1664" i="1"/>
  <c r="M1664" i="1"/>
  <c r="O1664" i="1" s="1"/>
  <c r="P1664" i="1" s="1"/>
  <c r="T1663" i="1"/>
  <c r="S1663" i="1"/>
  <c r="R1663" i="1"/>
  <c r="Q1663" i="1"/>
  <c r="N1663" i="1"/>
  <c r="M1663" i="1"/>
  <c r="O1663" i="1" s="1"/>
  <c r="P1663" i="1" s="1"/>
  <c r="T1662" i="1"/>
  <c r="S1662" i="1"/>
  <c r="R1662" i="1"/>
  <c r="Q1662" i="1"/>
  <c r="N1662" i="1"/>
  <c r="M1662" i="1"/>
  <c r="O1662" i="1" s="1"/>
  <c r="P1662" i="1" s="1"/>
  <c r="T1661" i="1"/>
  <c r="S1661" i="1"/>
  <c r="R1661" i="1"/>
  <c r="Q1661" i="1"/>
  <c r="N1661" i="1"/>
  <c r="M1661" i="1"/>
  <c r="O1661" i="1" s="1"/>
  <c r="P1661" i="1" s="1"/>
  <c r="T1660" i="1"/>
  <c r="S1660" i="1"/>
  <c r="R1660" i="1"/>
  <c r="Q1660" i="1"/>
  <c r="N1660" i="1"/>
  <c r="M1660" i="1"/>
  <c r="O1660" i="1" s="1"/>
  <c r="P1660" i="1" s="1"/>
  <c r="T1659" i="1"/>
  <c r="S1659" i="1"/>
  <c r="R1659" i="1"/>
  <c r="Q1659" i="1"/>
  <c r="N1659" i="1"/>
  <c r="M1659" i="1"/>
  <c r="O1659" i="1" s="1"/>
  <c r="P1659" i="1" s="1"/>
  <c r="T1658" i="1"/>
  <c r="S1658" i="1"/>
  <c r="R1658" i="1"/>
  <c r="Q1658" i="1"/>
  <c r="N1658" i="1"/>
  <c r="M1658" i="1"/>
  <c r="O1658" i="1" s="1"/>
  <c r="P1658" i="1" s="1"/>
  <c r="T1657" i="1"/>
  <c r="S1657" i="1"/>
  <c r="R1657" i="1"/>
  <c r="Q1657" i="1"/>
  <c r="N1657" i="1"/>
  <c r="M1657" i="1"/>
  <c r="O1657" i="1" s="1"/>
  <c r="P1657" i="1" s="1"/>
  <c r="T1656" i="1"/>
  <c r="S1656" i="1"/>
  <c r="R1656" i="1"/>
  <c r="Q1656" i="1"/>
  <c r="N1656" i="1"/>
  <c r="M1656" i="1"/>
  <c r="O1656" i="1" s="1"/>
  <c r="P1656" i="1" s="1"/>
  <c r="T1655" i="1"/>
  <c r="S1655" i="1"/>
  <c r="R1655" i="1"/>
  <c r="Q1655" i="1"/>
  <c r="N1655" i="1"/>
  <c r="M1655" i="1"/>
  <c r="O1655" i="1" s="1"/>
  <c r="P1655" i="1" s="1"/>
  <c r="T1654" i="1"/>
  <c r="S1654" i="1"/>
  <c r="R1654" i="1"/>
  <c r="Q1654" i="1"/>
  <c r="N1654" i="1"/>
  <c r="M1654" i="1"/>
  <c r="O1654" i="1" s="1"/>
  <c r="P1654" i="1" s="1"/>
  <c r="T1653" i="1"/>
  <c r="S1653" i="1"/>
  <c r="R1653" i="1"/>
  <c r="Q1653" i="1"/>
  <c r="N1653" i="1"/>
  <c r="M1653" i="1"/>
  <c r="O1653" i="1" s="1"/>
  <c r="P1653" i="1" s="1"/>
  <c r="T1652" i="1"/>
  <c r="S1652" i="1"/>
  <c r="R1652" i="1"/>
  <c r="Q1652" i="1"/>
  <c r="N1652" i="1"/>
  <c r="M1652" i="1"/>
  <c r="O1652" i="1" s="1"/>
  <c r="P1652" i="1" s="1"/>
  <c r="T1651" i="1"/>
  <c r="S1651" i="1"/>
  <c r="R1651" i="1"/>
  <c r="Q1651" i="1"/>
  <c r="N1651" i="1"/>
  <c r="M1651" i="1"/>
  <c r="O1651" i="1" s="1"/>
  <c r="P1651" i="1" s="1"/>
  <c r="T1650" i="1"/>
  <c r="S1650" i="1"/>
  <c r="R1650" i="1"/>
  <c r="Q1650" i="1"/>
  <c r="N1650" i="1"/>
  <c r="M1650" i="1"/>
  <c r="O1650" i="1" s="1"/>
  <c r="P1650" i="1" s="1"/>
  <c r="T1649" i="1"/>
  <c r="S1649" i="1"/>
  <c r="R1649" i="1"/>
  <c r="Q1649" i="1"/>
  <c r="N1649" i="1"/>
  <c r="M1649" i="1"/>
  <c r="O1649" i="1" s="1"/>
  <c r="P1649" i="1" s="1"/>
  <c r="T1648" i="1"/>
  <c r="S1648" i="1"/>
  <c r="R1648" i="1"/>
  <c r="Q1648" i="1"/>
  <c r="N1648" i="1"/>
  <c r="M1648" i="1"/>
  <c r="O1648" i="1" s="1"/>
  <c r="P1648" i="1" s="1"/>
  <c r="T1647" i="1"/>
  <c r="S1647" i="1"/>
  <c r="R1647" i="1"/>
  <c r="Q1647" i="1"/>
  <c r="N1647" i="1"/>
  <c r="M1647" i="1"/>
  <c r="O1647" i="1" s="1"/>
  <c r="P1647" i="1" s="1"/>
  <c r="T1646" i="1"/>
  <c r="S1646" i="1"/>
  <c r="R1646" i="1"/>
  <c r="Q1646" i="1"/>
  <c r="N1646" i="1"/>
  <c r="M1646" i="1"/>
  <c r="O1646" i="1" s="1"/>
  <c r="P1646" i="1" s="1"/>
  <c r="T1645" i="1"/>
  <c r="S1645" i="1"/>
  <c r="R1645" i="1"/>
  <c r="Q1645" i="1"/>
  <c r="N1645" i="1"/>
  <c r="M1645" i="1"/>
  <c r="O1645" i="1" s="1"/>
  <c r="P1645" i="1" s="1"/>
  <c r="T1644" i="1"/>
  <c r="S1644" i="1"/>
  <c r="R1644" i="1"/>
  <c r="Q1644" i="1"/>
  <c r="N1644" i="1"/>
  <c r="M1644" i="1"/>
  <c r="O1644" i="1" s="1"/>
  <c r="P1644" i="1" s="1"/>
  <c r="T1643" i="1"/>
  <c r="S1643" i="1"/>
  <c r="R1643" i="1"/>
  <c r="Q1643" i="1"/>
  <c r="N1643" i="1"/>
  <c r="M1643" i="1"/>
  <c r="O1643" i="1" s="1"/>
  <c r="P1643" i="1" s="1"/>
  <c r="T1642" i="1"/>
  <c r="S1642" i="1"/>
  <c r="R1642" i="1"/>
  <c r="Q1642" i="1"/>
  <c r="N1642" i="1"/>
  <c r="M1642" i="1"/>
  <c r="O1642" i="1" s="1"/>
  <c r="P1642" i="1" s="1"/>
  <c r="T1641" i="1"/>
  <c r="S1641" i="1"/>
  <c r="R1641" i="1"/>
  <c r="Q1641" i="1"/>
  <c r="N1641" i="1"/>
  <c r="M1641" i="1"/>
  <c r="O1641" i="1" s="1"/>
  <c r="P1641" i="1" s="1"/>
  <c r="T1640" i="1"/>
  <c r="S1640" i="1"/>
  <c r="R1640" i="1"/>
  <c r="Q1640" i="1"/>
  <c r="N1640" i="1"/>
  <c r="M1640" i="1"/>
  <c r="O1640" i="1" s="1"/>
  <c r="P1640" i="1" s="1"/>
  <c r="T1639" i="1"/>
  <c r="S1639" i="1"/>
  <c r="R1639" i="1"/>
  <c r="Q1639" i="1"/>
  <c r="N1639" i="1"/>
  <c r="M1639" i="1"/>
  <c r="O1639" i="1" s="1"/>
  <c r="P1639" i="1" s="1"/>
  <c r="T1638" i="1"/>
  <c r="S1638" i="1"/>
  <c r="R1638" i="1"/>
  <c r="Q1638" i="1"/>
  <c r="N1638" i="1"/>
  <c r="M1638" i="1"/>
  <c r="O1638" i="1" s="1"/>
  <c r="P1638" i="1" s="1"/>
  <c r="T1637" i="1"/>
  <c r="S1637" i="1"/>
  <c r="R1637" i="1"/>
  <c r="Q1637" i="1"/>
  <c r="N1637" i="1"/>
  <c r="M1637" i="1"/>
  <c r="O1637" i="1" s="1"/>
  <c r="P1637" i="1" s="1"/>
  <c r="T1636" i="1"/>
  <c r="S1636" i="1"/>
  <c r="R1636" i="1"/>
  <c r="Q1636" i="1"/>
  <c r="N1636" i="1"/>
  <c r="M1636" i="1"/>
  <c r="O1636" i="1" s="1"/>
  <c r="P1636" i="1" s="1"/>
  <c r="T1635" i="1"/>
  <c r="S1635" i="1"/>
  <c r="R1635" i="1"/>
  <c r="Q1635" i="1"/>
  <c r="N1635" i="1"/>
  <c r="M1635" i="1"/>
  <c r="O1635" i="1" s="1"/>
  <c r="P1635" i="1" s="1"/>
  <c r="T1634" i="1"/>
  <c r="S1634" i="1"/>
  <c r="R1634" i="1"/>
  <c r="Q1634" i="1"/>
  <c r="N1634" i="1"/>
  <c r="M1634" i="1"/>
  <c r="O1634" i="1" s="1"/>
  <c r="P1634" i="1" s="1"/>
  <c r="T1633" i="1"/>
  <c r="S1633" i="1"/>
  <c r="R1633" i="1"/>
  <c r="Q1633" i="1"/>
  <c r="N1633" i="1"/>
  <c r="M1633" i="1"/>
  <c r="O1633" i="1" s="1"/>
  <c r="P1633" i="1" s="1"/>
  <c r="T1632" i="1"/>
  <c r="S1632" i="1"/>
  <c r="R1632" i="1"/>
  <c r="Q1632" i="1"/>
  <c r="N1632" i="1"/>
  <c r="M1632" i="1"/>
  <c r="O1632" i="1" s="1"/>
  <c r="P1632" i="1" s="1"/>
  <c r="T1631" i="1"/>
  <c r="S1631" i="1"/>
  <c r="R1631" i="1"/>
  <c r="Q1631" i="1"/>
  <c r="N1631" i="1"/>
  <c r="M1631" i="1"/>
  <c r="O1631" i="1" s="1"/>
  <c r="P1631" i="1" s="1"/>
  <c r="T1630" i="1"/>
  <c r="S1630" i="1"/>
  <c r="R1630" i="1"/>
  <c r="Q1630" i="1"/>
  <c r="N1630" i="1"/>
  <c r="M1630" i="1"/>
  <c r="O1630" i="1" s="1"/>
  <c r="P1630" i="1" s="1"/>
  <c r="T1629" i="1"/>
  <c r="S1629" i="1"/>
  <c r="R1629" i="1"/>
  <c r="Q1629" i="1"/>
  <c r="N1629" i="1"/>
  <c r="M1629" i="1"/>
  <c r="O1629" i="1" s="1"/>
  <c r="P1629" i="1" s="1"/>
  <c r="T1628" i="1"/>
  <c r="S1628" i="1"/>
  <c r="R1628" i="1"/>
  <c r="Q1628" i="1"/>
  <c r="N1628" i="1"/>
  <c r="M1628" i="1"/>
  <c r="O1628" i="1" s="1"/>
  <c r="P1628" i="1" s="1"/>
  <c r="T1627" i="1"/>
  <c r="S1627" i="1"/>
  <c r="R1627" i="1"/>
  <c r="Q1627" i="1"/>
  <c r="N1627" i="1"/>
  <c r="M1627" i="1"/>
  <c r="O1627" i="1" s="1"/>
  <c r="P1627" i="1" s="1"/>
  <c r="T1626" i="1"/>
  <c r="S1626" i="1"/>
  <c r="R1626" i="1"/>
  <c r="Q1626" i="1"/>
  <c r="N1626" i="1"/>
  <c r="M1626" i="1"/>
  <c r="O1626" i="1" s="1"/>
  <c r="P1626" i="1" s="1"/>
  <c r="T1625" i="1"/>
  <c r="S1625" i="1"/>
  <c r="R1625" i="1"/>
  <c r="Q1625" i="1"/>
  <c r="N1625" i="1"/>
  <c r="M1625" i="1"/>
  <c r="O1625" i="1" s="1"/>
  <c r="P1625" i="1" s="1"/>
  <c r="T1624" i="1"/>
  <c r="S1624" i="1"/>
  <c r="R1624" i="1"/>
  <c r="Q1624" i="1"/>
  <c r="N1624" i="1"/>
  <c r="M1624" i="1"/>
  <c r="O1624" i="1" s="1"/>
  <c r="P1624" i="1" s="1"/>
  <c r="T1623" i="1"/>
  <c r="S1623" i="1"/>
  <c r="R1623" i="1"/>
  <c r="Q1623" i="1"/>
  <c r="N1623" i="1"/>
  <c r="M1623" i="1"/>
  <c r="O1623" i="1" s="1"/>
  <c r="P1623" i="1" s="1"/>
  <c r="T1622" i="1"/>
  <c r="S1622" i="1"/>
  <c r="R1622" i="1"/>
  <c r="Q1622" i="1"/>
  <c r="N1622" i="1"/>
  <c r="M1622" i="1"/>
  <c r="O1622" i="1" s="1"/>
  <c r="P1622" i="1" s="1"/>
  <c r="T1621" i="1"/>
  <c r="S1621" i="1"/>
  <c r="R1621" i="1"/>
  <c r="Q1621" i="1"/>
  <c r="N1621" i="1"/>
  <c r="M1621" i="1"/>
  <c r="O1621" i="1" s="1"/>
  <c r="P1621" i="1" s="1"/>
  <c r="T1620" i="1"/>
  <c r="S1620" i="1"/>
  <c r="R1620" i="1"/>
  <c r="Q1620" i="1"/>
  <c r="N1620" i="1"/>
  <c r="M1620" i="1"/>
  <c r="O1620" i="1" s="1"/>
  <c r="P1620" i="1" s="1"/>
  <c r="T1619" i="1"/>
  <c r="S1619" i="1"/>
  <c r="R1619" i="1"/>
  <c r="Q1619" i="1"/>
  <c r="N1619" i="1"/>
  <c r="M1619" i="1"/>
  <c r="O1619" i="1" s="1"/>
  <c r="P1619" i="1" s="1"/>
  <c r="T1618" i="1"/>
  <c r="S1618" i="1"/>
  <c r="R1618" i="1"/>
  <c r="Q1618" i="1"/>
  <c r="N1618" i="1"/>
  <c r="M1618" i="1"/>
  <c r="O1618" i="1" s="1"/>
  <c r="P1618" i="1" s="1"/>
  <c r="T1617" i="1"/>
  <c r="S1617" i="1"/>
  <c r="R1617" i="1"/>
  <c r="Q1617" i="1"/>
  <c r="N1617" i="1"/>
  <c r="M1617" i="1"/>
  <c r="O1617" i="1" s="1"/>
  <c r="P1617" i="1" s="1"/>
  <c r="T1616" i="1"/>
  <c r="S1616" i="1"/>
  <c r="R1616" i="1"/>
  <c r="Q1616" i="1"/>
  <c r="N1616" i="1"/>
  <c r="M1616" i="1"/>
  <c r="O1616" i="1" s="1"/>
  <c r="P1616" i="1" s="1"/>
  <c r="T1615" i="1"/>
  <c r="S1615" i="1"/>
  <c r="R1615" i="1"/>
  <c r="Q1615" i="1"/>
  <c r="N1615" i="1"/>
  <c r="M1615" i="1"/>
  <c r="O1615" i="1" s="1"/>
  <c r="P1615" i="1" s="1"/>
  <c r="T1614" i="1"/>
  <c r="S1614" i="1"/>
  <c r="R1614" i="1"/>
  <c r="Q1614" i="1"/>
  <c r="N1614" i="1"/>
  <c r="M1614" i="1"/>
  <c r="O1614" i="1" s="1"/>
  <c r="P1614" i="1" s="1"/>
  <c r="T1613" i="1"/>
  <c r="S1613" i="1"/>
  <c r="R1613" i="1"/>
  <c r="Q1613" i="1"/>
  <c r="N1613" i="1"/>
  <c r="M1613" i="1"/>
  <c r="O1613" i="1" s="1"/>
  <c r="P1613" i="1" s="1"/>
  <c r="T1612" i="1"/>
  <c r="S1612" i="1"/>
  <c r="R1612" i="1"/>
  <c r="Q1612" i="1"/>
  <c r="N1612" i="1"/>
  <c r="M1612" i="1"/>
  <c r="O1612" i="1" s="1"/>
  <c r="P1612" i="1" s="1"/>
  <c r="T1611" i="1"/>
  <c r="S1611" i="1"/>
  <c r="R1611" i="1"/>
  <c r="Q1611" i="1"/>
  <c r="N1611" i="1"/>
  <c r="M1611" i="1"/>
  <c r="O1611" i="1" s="1"/>
  <c r="P1611" i="1" s="1"/>
  <c r="T1610" i="1"/>
  <c r="S1610" i="1"/>
  <c r="R1610" i="1"/>
  <c r="Q1610" i="1"/>
  <c r="N1610" i="1"/>
  <c r="M1610" i="1"/>
  <c r="O1610" i="1" s="1"/>
  <c r="P1610" i="1" s="1"/>
  <c r="T1609" i="1"/>
  <c r="S1609" i="1"/>
  <c r="R1609" i="1"/>
  <c r="Q1609" i="1"/>
  <c r="N1609" i="1"/>
  <c r="M1609" i="1"/>
  <c r="O1609" i="1" s="1"/>
  <c r="P1609" i="1" s="1"/>
  <c r="T1608" i="1"/>
  <c r="S1608" i="1"/>
  <c r="R1608" i="1"/>
  <c r="Q1608" i="1"/>
  <c r="N1608" i="1"/>
  <c r="M1608" i="1"/>
  <c r="O1608" i="1" s="1"/>
  <c r="P1608" i="1" s="1"/>
  <c r="T1607" i="1"/>
  <c r="S1607" i="1"/>
  <c r="R1607" i="1"/>
  <c r="Q1607" i="1"/>
  <c r="N1607" i="1"/>
  <c r="M1607" i="1"/>
  <c r="O1607" i="1" s="1"/>
  <c r="P1607" i="1" s="1"/>
  <c r="T1606" i="1"/>
  <c r="S1606" i="1"/>
  <c r="R1606" i="1"/>
  <c r="Q1606" i="1"/>
  <c r="N1606" i="1"/>
  <c r="M1606" i="1"/>
  <c r="O1606" i="1" s="1"/>
  <c r="P1606" i="1" s="1"/>
  <c r="T1605" i="1"/>
  <c r="S1605" i="1"/>
  <c r="R1605" i="1"/>
  <c r="Q1605" i="1"/>
  <c r="N1605" i="1"/>
  <c r="M1605" i="1"/>
  <c r="O1605" i="1" s="1"/>
  <c r="P1605" i="1" s="1"/>
  <c r="T1604" i="1"/>
  <c r="S1604" i="1"/>
  <c r="R1604" i="1"/>
  <c r="Q1604" i="1"/>
  <c r="N1604" i="1"/>
  <c r="M1604" i="1"/>
  <c r="O1604" i="1" s="1"/>
  <c r="P1604" i="1" s="1"/>
  <c r="T1603" i="1"/>
  <c r="S1603" i="1"/>
  <c r="R1603" i="1"/>
  <c r="Q1603" i="1"/>
  <c r="N1603" i="1"/>
  <c r="M1603" i="1"/>
  <c r="O1603" i="1" s="1"/>
  <c r="P1603" i="1" s="1"/>
  <c r="T1602" i="1"/>
  <c r="S1602" i="1"/>
  <c r="R1602" i="1"/>
  <c r="Q1602" i="1"/>
  <c r="N1602" i="1"/>
  <c r="M1602" i="1"/>
  <c r="O1602" i="1" s="1"/>
  <c r="P1602" i="1" s="1"/>
  <c r="T1601" i="1"/>
  <c r="S1601" i="1"/>
  <c r="R1601" i="1"/>
  <c r="Q1601" i="1"/>
  <c r="N1601" i="1"/>
  <c r="M1601" i="1"/>
  <c r="O1601" i="1" s="1"/>
  <c r="P1601" i="1" s="1"/>
  <c r="T1600" i="1"/>
  <c r="S1600" i="1"/>
  <c r="R1600" i="1"/>
  <c r="Q1600" i="1"/>
  <c r="N1600" i="1"/>
  <c r="M1600" i="1"/>
  <c r="O1600" i="1" s="1"/>
  <c r="P1600" i="1" s="1"/>
  <c r="T1599" i="1"/>
  <c r="S1599" i="1"/>
  <c r="R1599" i="1"/>
  <c r="Q1599" i="1"/>
  <c r="N1599" i="1"/>
  <c r="M1599" i="1"/>
  <c r="O1599" i="1" s="1"/>
  <c r="P1599" i="1" s="1"/>
  <c r="T1598" i="1"/>
  <c r="S1598" i="1"/>
  <c r="R1598" i="1"/>
  <c r="Q1598" i="1"/>
  <c r="N1598" i="1"/>
  <c r="M1598" i="1"/>
  <c r="O1598" i="1" s="1"/>
  <c r="P1598" i="1" s="1"/>
  <c r="T1597" i="1"/>
  <c r="S1597" i="1"/>
  <c r="R1597" i="1"/>
  <c r="Q1597" i="1"/>
  <c r="N1597" i="1"/>
  <c r="M1597" i="1"/>
  <c r="O1597" i="1" s="1"/>
  <c r="P1597" i="1" s="1"/>
  <c r="T1596" i="1"/>
  <c r="S1596" i="1"/>
  <c r="R1596" i="1"/>
  <c r="Q1596" i="1"/>
  <c r="N1596" i="1"/>
  <c r="M1596" i="1"/>
  <c r="O1596" i="1" s="1"/>
  <c r="P1596" i="1" s="1"/>
  <c r="T1595" i="1"/>
  <c r="S1595" i="1"/>
  <c r="R1595" i="1"/>
  <c r="Q1595" i="1"/>
  <c r="N1595" i="1"/>
  <c r="M1595" i="1"/>
  <c r="O1595" i="1" s="1"/>
  <c r="P1595" i="1" s="1"/>
  <c r="T1594" i="1"/>
  <c r="S1594" i="1"/>
  <c r="R1594" i="1"/>
  <c r="Q1594" i="1"/>
  <c r="N1594" i="1"/>
  <c r="M1594" i="1"/>
  <c r="O1594" i="1" s="1"/>
  <c r="P1594" i="1" s="1"/>
  <c r="T1593" i="1"/>
  <c r="S1593" i="1"/>
  <c r="R1593" i="1"/>
  <c r="Q1593" i="1"/>
  <c r="N1593" i="1"/>
  <c r="M1593" i="1"/>
  <c r="O1593" i="1" s="1"/>
  <c r="P1593" i="1" s="1"/>
  <c r="T1592" i="1"/>
  <c r="S1592" i="1"/>
  <c r="R1592" i="1"/>
  <c r="Q1592" i="1"/>
  <c r="N1592" i="1"/>
  <c r="M1592" i="1"/>
  <c r="O1592" i="1" s="1"/>
  <c r="P1592" i="1" s="1"/>
  <c r="T1591" i="1"/>
  <c r="S1591" i="1"/>
  <c r="R1591" i="1"/>
  <c r="Q1591" i="1"/>
  <c r="N1591" i="1"/>
  <c r="M1591" i="1"/>
  <c r="O1591" i="1" s="1"/>
  <c r="P1591" i="1" s="1"/>
  <c r="T1590" i="1"/>
  <c r="S1590" i="1"/>
  <c r="R1590" i="1"/>
  <c r="Q1590" i="1"/>
  <c r="N1590" i="1"/>
  <c r="M1590" i="1"/>
  <c r="O1590" i="1" s="1"/>
  <c r="P1590" i="1" s="1"/>
  <c r="T1589" i="1"/>
  <c r="S1589" i="1"/>
  <c r="R1589" i="1"/>
  <c r="Q1589" i="1"/>
  <c r="N1589" i="1"/>
  <c r="M1589" i="1"/>
  <c r="O1589" i="1" s="1"/>
  <c r="P1589" i="1" s="1"/>
  <c r="T1588" i="1"/>
  <c r="S1588" i="1"/>
  <c r="R1588" i="1"/>
  <c r="Q1588" i="1"/>
  <c r="N1588" i="1"/>
  <c r="M1588" i="1"/>
  <c r="O1588" i="1" s="1"/>
  <c r="P1588" i="1" s="1"/>
  <c r="T1587" i="1"/>
  <c r="S1587" i="1"/>
  <c r="R1587" i="1"/>
  <c r="Q1587" i="1"/>
  <c r="N1587" i="1"/>
  <c r="M1587" i="1"/>
  <c r="O1587" i="1" s="1"/>
  <c r="P1587" i="1" s="1"/>
  <c r="T1586" i="1"/>
  <c r="S1586" i="1"/>
  <c r="R1586" i="1"/>
  <c r="Q1586" i="1"/>
  <c r="N1586" i="1"/>
  <c r="M1586" i="1"/>
  <c r="O1586" i="1" s="1"/>
  <c r="P1586" i="1" s="1"/>
  <c r="T1585" i="1"/>
  <c r="S1585" i="1"/>
  <c r="R1585" i="1"/>
  <c r="Q1585" i="1"/>
  <c r="N1585" i="1"/>
  <c r="M1585" i="1"/>
  <c r="O1585" i="1" s="1"/>
  <c r="P1585" i="1" s="1"/>
  <c r="T1584" i="1"/>
  <c r="S1584" i="1"/>
  <c r="R1584" i="1"/>
  <c r="Q1584" i="1"/>
  <c r="N1584" i="1"/>
  <c r="M1584" i="1"/>
  <c r="O1584" i="1" s="1"/>
  <c r="P1584" i="1" s="1"/>
  <c r="T1583" i="1"/>
  <c r="S1583" i="1"/>
  <c r="R1583" i="1"/>
  <c r="Q1583" i="1"/>
  <c r="N1583" i="1"/>
  <c r="M1583" i="1"/>
  <c r="O1583" i="1" s="1"/>
  <c r="P1583" i="1" s="1"/>
  <c r="T1582" i="1"/>
  <c r="S1582" i="1"/>
  <c r="R1582" i="1"/>
  <c r="Q1582" i="1"/>
  <c r="N1582" i="1"/>
  <c r="M1582" i="1"/>
  <c r="O1582" i="1" s="1"/>
  <c r="P1582" i="1" s="1"/>
  <c r="T1581" i="1"/>
  <c r="S1581" i="1"/>
  <c r="R1581" i="1"/>
  <c r="Q1581" i="1"/>
  <c r="N1581" i="1"/>
  <c r="M1581" i="1"/>
  <c r="O1581" i="1" s="1"/>
  <c r="P1581" i="1" s="1"/>
  <c r="T1580" i="1"/>
  <c r="S1580" i="1"/>
  <c r="R1580" i="1"/>
  <c r="Q1580" i="1"/>
  <c r="N1580" i="1"/>
  <c r="M1580" i="1"/>
  <c r="O1580" i="1" s="1"/>
  <c r="P1580" i="1" s="1"/>
  <c r="T1579" i="1"/>
  <c r="S1579" i="1"/>
  <c r="R1579" i="1"/>
  <c r="Q1579" i="1"/>
  <c r="N1579" i="1"/>
  <c r="M1579" i="1"/>
  <c r="O1579" i="1" s="1"/>
  <c r="P1579" i="1" s="1"/>
  <c r="T1578" i="1"/>
  <c r="S1578" i="1"/>
  <c r="R1578" i="1"/>
  <c r="Q1578" i="1"/>
  <c r="N1578" i="1"/>
  <c r="M1578" i="1"/>
  <c r="O1578" i="1" s="1"/>
  <c r="P1578" i="1" s="1"/>
  <c r="T1577" i="1"/>
  <c r="S1577" i="1"/>
  <c r="R1577" i="1"/>
  <c r="Q1577" i="1"/>
  <c r="N1577" i="1"/>
  <c r="M1577" i="1"/>
  <c r="O1577" i="1" s="1"/>
  <c r="P1577" i="1" s="1"/>
  <c r="T1576" i="1"/>
  <c r="S1576" i="1"/>
  <c r="R1576" i="1"/>
  <c r="Q1576" i="1"/>
  <c r="N1576" i="1"/>
  <c r="M1576" i="1"/>
  <c r="O1576" i="1" s="1"/>
  <c r="P1576" i="1" s="1"/>
  <c r="T1575" i="1"/>
  <c r="S1575" i="1"/>
  <c r="R1575" i="1"/>
  <c r="Q1575" i="1"/>
  <c r="N1575" i="1"/>
  <c r="M1575" i="1"/>
  <c r="O1575" i="1" s="1"/>
  <c r="P1575" i="1" s="1"/>
  <c r="T1574" i="1"/>
  <c r="S1574" i="1"/>
  <c r="R1574" i="1"/>
  <c r="Q1574" i="1"/>
  <c r="N1574" i="1"/>
  <c r="M1574" i="1"/>
  <c r="O1574" i="1" s="1"/>
  <c r="P1574" i="1" s="1"/>
  <c r="T1573" i="1"/>
  <c r="S1573" i="1"/>
  <c r="R1573" i="1"/>
  <c r="Q1573" i="1"/>
  <c r="N1573" i="1"/>
  <c r="M1573" i="1"/>
  <c r="O1573" i="1" s="1"/>
  <c r="P1573" i="1" s="1"/>
  <c r="T1572" i="1"/>
  <c r="S1572" i="1"/>
  <c r="R1572" i="1"/>
  <c r="Q1572" i="1"/>
  <c r="N1572" i="1"/>
  <c r="M1572" i="1"/>
  <c r="O1572" i="1" s="1"/>
  <c r="P1572" i="1" s="1"/>
  <c r="T1571" i="1"/>
  <c r="S1571" i="1"/>
  <c r="R1571" i="1"/>
  <c r="Q1571" i="1"/>
  <c r="N1571" i="1"/>
  <c r="M1571" i="1"/>
  <c r="O1571" i="1" s="1"/>
  <c r="P1571" i="1" s="1"/>
  <c r="T1570" i="1"/>
  <c r="S1570" i="1"/>
  <c r="R1570" i="1"/>
  <c r="Q1570" i="1"/>
  <c r="N1570" i="1"/>
  <c r="M1570" i="1"/>
  <c r="O1570" i="1" s="1"/>
  <c r="P1570" i="1" s="1"/>
  <c r="T1569" i="1"/>
  <c r="S1569" i="1"/>
  <c r="R1569" i="1"/>
  <c r="Q1569" i="1"/>
  <c r="N1569" i="1"/>
  <c r="M1569" i="1"/>
  <c r="O1569" i="1" s="1"/>
  <c r="P1569" i="1" s="1"/>
  <c r="T1568" i="1"/>
  <c r="S1568" i="1"/>
  <c r="R1568" i="1"/>
  <c r="Q1568" i="1"/>
  <c r="N1568" i="1"/>
  <c r="M1568" i="1"/>
  <c r="O1568" i="1" s="1"/>
  <c r="P1568" i="1" s="1"/>
  <c r="T1567" i="1"/>
  <c r="S1567" i="1"/>
  <c r="R1567" i="1"/>
  <c r="Q1567" i="1"/>
  <c r="N1567" i="1"/>
  <c r="M1567" i="1"/>
  <c r="O1567" i="1" s="1"/>
  <c r="P1567" i="1" s="1"/>
  <c r="T1566" i="1"/>
  <c r="S1566" i="1"/>
  <c r="R1566" i="1"/>
  <c r="Q1566" i="1"/>
  <c r="N1566" i="1"/>
  <c r="M1566" i="1"/>
  <c r="O1566" i="1" s="1"/>
  <c r="P1566" i="1" s="1"/>
  <c r="T1565" i="1"/>
  <c r="S1565" i="1"/>
  <c r="R1565" i="1"/>
  <c r="Q1565" i="1"/>
  <c r="N1565" i="1"/>
  <c r="M1565" i="1"/>
  <c r="O1565" i="1" s="1"/>
  <c r="P1565" i="1" s="1"/>
  <c r="T1564" i="1"/>
  <c r="S1564" i="1"/>
  <c r="R1564" i="1"/>
  <c r="Q1564" i="1"/>
  <c r="N1564" i="1"/>
  <c r="M1564" i="1"/>
  <c r="O1564" i="1" s="1"/>
  <c r="P1564" i="1" s="1"/>
  <c r="T1563" i="1"/>
  <c r="S1563" i="1"/>
  <c r="R1563" i="1"/>
  <c r="Q1563" i="1"/>
  <c r="N1563" i="1"/>
  <c r="M1563" i="1"/>
  <c r="O1563" i="1" s="1"/>
  <c r="P1563" i="1" s="1"/>
  <c r="T1562" i="1"/>
  <c r="S1562" i="1"/>
  <c r="R1562" i="1"/>
  <c r="Q1562" i="1"/>
  <c r="N1562" i="1"/>
  <c r="M1562" i="1"/>
  <c r="O1562" i="1" s="1"/>
  <c r="P1562" i="1" s="1"/>
  <c r="T1561" i="1"/>
  <c r="S1561" i="1"/>
  <c r="R1561" i="1"/>
  <c r="Q1561" i="1"/>
  <c r="N1561" i="1"/>
  <c r="M1561" i="1"/>
  <c r="O1561" i="1" s="1"/>
  <c r="P1561" i="1" s="1"/>
  <c r="T1560" i="1"/>
  <c r="S1560" i="1"/>
  <c r="R1560" i="1"/>
  <c r="Q1560" i="1"/>
  <c r="N1560" i="1"/>
  <c r="M1560" i="1"/>
  <c r="O1560" i="1" s="1"/>
  <c r="P1560" i="1" s="1"/>
  <c r="T1559" i="1"/>
  <c r="S1559" i="1"/>
  <c r="R1559" i="1"/>
  <c r="Q1559" i="1"/>
  <c r="N1559" i="1"/>
  <c r="M1559" i="1"/>
  <c r="O1559" i="1" s="1"/>
  <c r="P1559" i="1" s="1"/>
  <c r="T1558" i="1"/>
  <c r="S1558" i="1"/>
  <c r="R1558" i="1"/>
  <c r="Q1558" i="1"/>
  <c r="N1558" i="1"/>
  <c r="M1558" i="1"/>
  <c r="O1558" i="1" s="1"/>
  <c r="P1558" i="1" s="1"/>
  <c r="T1557" i="1"/>
  <c r="S1557" i="1"/>
  <c r="R1557" i="1"/>
  <c r="Q1557" i="1"/>
  <c r="N1557" i="1"/>
  <c r="M1557" i="1"/>
  <c r="O1557" i="1" s="1"/>
  <c r="P1557" i="1" s="1"/>
  <c r="T1556" i="1"/>
  <c r="S1556" i="1"/>
  <c r="R1556" i="1"/>
  <c r="Q1556" i="1"/>
  <c r="N1556" i="1"/>
  <c r="M1556" i="1"/>
  <c r="O1556" i="1" s="1"/>
  <c r="P1556" i="1" s="1"/>
  <c r="T1555" i="1"/>
  <c r="S1555" i="1"/>
  <c r="R1555" i="1"/>
  <c r="Q1555" i="1"/>
  <c r="N1555" i="1"/>
  <c r="M1555" i="1"/>
  <c r="O1555" i="1" s="1"/>
  <c r="P1555" i="1" s="1"/>
  <c r="T1554" i="1"/>
  <c r="S1554" i="1"/>
  <c r="R1554" i="1"/>
  <c r="Q1554" i="1"/>
  <c r="N1554" i="1"/>
  <c r="M1554" i="1"/>
  <c r="O1554" i="1" s="1"/>
  <c r="P1554" i="1" s="1"/>
  <c r="T1553" i="1"/>
  <c r="S1553" i="1"/>
  <c r="R1553" i="1"/>
  <c r="Q1553" i="1"/>
  <c r="N1553" i="1"/>
  <c r="M1553" i="1"/>
  <c r="O1553" i="1" s="1"/>
  <c r="P1553" i="1" s="1"/>
  <c r="T1552" i="1"/>
  <c r="S1552" i="1"/>
  <c r="R1552" i="1"/>
  <c r="Q1552" i="1"/>
  <c r="N1552" i="1"/>
  <c r="M1552" i="1"/>
  <c r="O1552" i="1" s="1"/>
  <c r="P1552" i="1" s="1"/>
  <c r="T1551" i="1"/>
  <c r="S1551" i="1"/>
  <c r="R1551" i="1"/>
  <c r="Q1551" i="1"/>
  <c r="N1551" i="1"/>
  <c r="M1551" i="1"/>
  <c r="O1551" i="1" s="1"/>
  <c r="P1551" i="1" s="1"/>
  <c r="T1550" i="1"/>
  <c r="S1550" i="1"/>
  <c r="R1550" i="1"/>
  <c r="Q1550" i="1"/>
  <c r="N1550" i="1"/>
  <c r="M1550" i="1"/>
  <c r="O1550" i="1" s="1"/>
  <c r="P1550" i="1" s="1"/>
  <c r="T1549" i="1"/>
  <c r="S1549" i="1"/>
  <c r="R1549" i="1"/>
  <c r="Q1549" i="1"/>
  <c r="N1549" i="1"/>
  <c r="M1549" i="1"/>
  <c r="O1549" i="1" s="1"/>
  <c r="P1549" i="1" s="1"/>
  <c r="T1548" i="1"/>
  <c r="S1548" i="1"/>
  <c r="R1548" i="1"/>
  <c r="Q1548" i="1"/>
  <c r="N1548" i="1"/>
  <c r="M1548" i="1"/>
  <c r="O1548" i="1" s="1"/>
  <c r="P1548" i="1" s="1"/>
  <c r="T1547" i="1"/>
  <c r="S1547" i="1"/>
  <c r="R1547" i="1"/>
  <c r="Q1547" i="1"/>
  <c r="N1547" i="1"/>
  <c r="M1547" i="1"/>
  <c r="O1547" i="1" s="1"/>
  <c r="P1547" i="1" s="1"/>
  <c r="T1546" i="1"/>
  <c r="S1546" i="1"/>
  <c r="R1546" i="1"/>
  <c r="Q1546" i="1"/>
  <c r="N1546" i="1"/>
  <c r="M1546" i="1"/>
  <c r="O1546" i="1" s="1"/>
  <c r="P1546" i="1" s="1"/>
  <c r="T1545" i="1"/>
  <c r="S1545" i="1"/>
  <c r="R1545" i="1"/>
  <c r="Q1545" i="1"/>
  <c r="N1545" i="1"/>
  <c r="M1545" i="1"/>
  <c r="O1545" i="1" s="1"/>
  <c r="P1545" i="1" s="1"/>
  <c r="T1544" i="1"/>
  <c r="S1544" i="1"/>
  <c r="R1544" i="1"/>
  <c r="Q1544" i="1"/>
  <c r="N1544" i="1"/>
  <c r="M1544" i="1"/>
  <c r="O1544" i="1" s="1"/>
  <c r="P1544" i="1" s="1"/>
  <c r="T1543" i="1"/>
  <c r="S1543" i="1"/>
  <c r="R1543" i="1"/>
  <c r="Q1543" i="1"/>
  <c r="N1543" i="1"/>
  <c r="M1543" i="1"/>
  <c r="O1543" i="1" s="1"/>
  <c r="P1543" i="1" s="1"/>
  <c r="T1542" i="1"/>
  <c r="S1542" i="1"/>
  <c r="R1542" i="1"/>
  <c r="Q1542" i="1"/>
  <c r="N1542" i="1"/>
  <c r="M1542" i="1"/>
  <c r="O1542" i="1" s="1"/>
  <c r="P1542" i="1" s="1"/>
  <c r="T1541" i="1"/>
  <c r="S1541" i="1"/>
  <c r="R1541" i="1"/>
  <c r="Q1541" i="1"/>
  <c r="N1541" i="1"/>
  <c r="M1541" i="1"/>
  <c r="O1541" i="1" s="1"/>
  <c r="P1541" i="1" s="1"/>
  <c r="T1540" i="1"/>
  <c r="S1540" i="1"/>
  <c r="R1540" i="1"/>
  <c r="Q1540" i="1"/>
  <c r="N1540" i="1"/>
  <c r="M1540" i="1"/>
  <c r="O1540" i="1" s="1"/>
  <c r="P1540" i="1" s="1"/>
  <c r="T1539" i="1"/>
  <c r="S1539" i="1"/>
  <c r="R1539" i="1"/>
  <c r="Q1539" i="1"/>
  <c r="N1539" i="1"/>
  <c r="M1539" i="1"/>
  <c r="O1539" i="1" s="1"/>
  <c r="P1539" i="1" s="1"/>
  <c r="T1538" i="1"/>
  <c r="S1538" i="1"/>
  <c r="R1538" i="1"/>
  <c r="Q1538" i="1"/>
  <c r="N1538" i="1"/>
  <c r="M1538" i="1"/>
  <c r="O1538" i="1" s="1"/>
  <c r="P1538" i="1" s="1"/>
  <c r="T1537" i="1"/>
  <c r="S1537" i="1"/>
  <c r="R1537" i="1"/>
  <c r="Q1537" i="1"/>
  <c r="N1537" i="1"/>
  <c r="M1537" i="1"/>
  <c r="O1537" i="1" s="1"/>
  <c r="P1537" i="1" s="1"/>
  <c r="T1536" i="1"/>
  <c r="S1536" i="1"/>
  <c r="R1536" i="1"/>
  <c r="Q1536" i="1"/>
  <c r="N1536" i="1"/>
  <c r="M1536" i="1"/>
  <c r="O1536" i="1" s="1"/>
  <c r="P1536" i="1" s="1"/>
  <c r="T1535" i="1"/>
  <c r="S1535" i="1"/>
  <c r="R1535" i="1"/>
  <c r="Q1535" i="1"/>
  <c r="N1535" i="1"/>
  <c r="M1535" i="1"/>
  <c r="O1535" i="1" s="1"/>
  <c r="P1535" i="1" s="1"/>
  <c r="T1534" i="1"/>
  <c r="S1534" i="1"/>
  <c r="R1534" i="1"/>
  <c r="Q1534" i="1"/>
  <c r="N1534" i="1"/>
  <c r="M1534" i="1"/>
  <c r="O1534" i="1" s="1"/>
  <c r="P1534" i="1" s="1"/>
  <c r="T1533" i="1"/>
  <c r="S1533" i="1"/>
  <c r="R1533" i="1"/>
  <c r="Q1533" i="1"/>
  <c r="N1533" i="1"/>
  <c r="M1533" i="1"/>
  <c r="O1533" i="1" s="1"/>
  <c r="P1533" i="1" s="1"/>
  <c r="T1532" i="1"/>
  <c r="S1532" i="1"/>
  <c r="R1532" i="1"/>
  <c r="Q1532" i="1"/>
  <c r="N1532" i="1"/>
  <c r="M1532" i="1"/>
  <c r="O1532" i="1" s="1"/>
  <c r="P1532" i="1" s="1"/>
  <c r="T1531" i="1"/>
  <c r="S1531" i="1"/>
  <c r="R1531" i="1"/>
  <c r="Q1531" i="1"/>
  <c r="N1531" i="1"/>
  <c r="M1531" i="1"/>
  <c r="O1531" i="1" s="1"/>
  <c r="P1531" i="1" s="1"/>
  <c r="T1530" i="1"/>
  <c r="S1530" i="1"/>
  <c r="R1530" i="1"/>
  <c r="Q1530" i="1"/>
  <c r="N1530" i="1"/>
  <c r="M1530" i="1"/>
  <c r="O1530" i="1" s="1"/>
  <c r="P1530" i="1" s="1"/>
  <c r="T1529" i="1"/>
  <c r="S1529" i="1"/>
  <c r="R1529" i="1"/>
  <c r="Q1529" i="1"/>
  <c r="N1529" i="1"/>
  <c r="M1529" i="1"/>
  <c r="O1529" i="1" s="1"/>
  <c r="P1529" i="1" s="1"/>
  <c r="T1528" i="1"/>
  <c r="S1528" i="1"/>
  <c r="R1528" i="1"/>
  <c r="Q1528" i="1"/>
  <c r="N1528" i="1"/>
  <c r="M1528" i="1"/>
  <c r="O1528" i="1" s="1"/>
  <c r="P1528" i="1" s="1"/>
  <c r="T1527" i="1"/>
  <c r="S1527" i="1"/>
  <c r="R1527" i="1"/>
  <c r="Q1527" i="1"/>
  <c r="N1527" i="1"/>
  <c r="M1527" i="1"/>
  <c r="O1527" i="1" s="1"/>
  <c r="P1527" i="1" s="1"/>
  <c r="T1526" i="1"/>
  <c r="S1526" i="1"/>
  <c r="R1526" i="1"/>
  <c r="Q1526" i="1"/>
  <c r="N1526" i="1"/>
  <c r="M1526" i="1"/>
  <c r="O1526" i="1" s="1"/>
  <c r="P1526" i="1" s="1"/>
  <c r="T1525" i="1"/>
  <c r="S1525" i="1"/>
  <c r="R1525" i="1"/>
  <c r="Q1525" i="1"/>
  <c r="N1525" i="1"/>
  <c r="M1525" i="1"/>
  <c r="O1525" i="1" s="1"/>
  <c r="P1525" i="1" s="1"/>
  <c r="T1524" i="1"/>
  <c r="S1524" i="1"/>
  <c r="R1524" i="1"/>
  <c r="Q1524" i="1"/>
  <c r="N1524" i="1"/>
  <c r="M1524" i="1"/>
  <c r="O1524" i="1" s="1"/>
  <c r="P1524" i="1" s="1"/>
  <c r="T1523" i="1"/>
  <c r="S1523" i="1"/>
  <c r="R1523" i="1"/>
  <c r="Q1523" i="1"/>
  <c r="N1523" i="1"/>
  <c r="M1523" i="1"/>
  <c r="O1523" i="1" s="1"/>
  <c r="P1523" i="1" s="1"/>
  <c r="T1522" i="1"/>
  <c r="S1522" i="1"/>
  <c r="R1522" i="1"/>
  <c r="Q1522" i="1"/>
  <c r="N1522" i="1"/>
  <c r="M1522" i="1"/>
  <c r="O1522" i="1" s="1"/>
  <c r="P1522" i="1" s="1"/>
  <c r="T1521" i="1"/>
  <c r="S1521" i="1"/>
  <c r="R1521" i="1"/>
  <c r="Q1521" i="1"/>
  <c r="N1521" i="1"/>
  <c r="M1521" i="1"/>
  <c r="O1521" i="1" s="1"/>
  <c r="P1521" i="1" s="1"/>
  <c r="T1520" i="1"/>
  <c r="S1520" i="1"/>
  <c r="R1520" i="1"/>
  <c r="Q1520" i="1"/>
  <c r="N1520" i="1"/>
  <c r="M1520" i="1"/>
  <c r="O1520" i="1" s="1"/>
  <c r="P1520" i="1" s="1"/>
  <c r="T1519" i="1"/>
  <c r="S1519" i="1"/>
  <c r="R1519" i="1"/>
  <c r="Q1519" i="1"/>
  <c r="N1519" i="1"/>
  <c r="M1519" i="1"/>
  <c r="O1519" i="1" s="1"/>
  <c r="P1519" i="1" s="1"/>
  <c r="T1518" i="1"/>
  <c r="S1518" i="1"/>
  <c r="R1518" i="1"/>
  <c r="Q1518" i="1"/>
  <c r="N1518" i="1"/>
  <c r="M1518" i="1"/>
  <c r="O1518" i="1" s="1"/>
  <c r="P1518" i="1" s="1"/>
  <c r="T1517" i="1"/>
  <c r="S1517" i="1"/>
  <c r="R1517" i="1"/>
  <c r="Q1517" i="1"/>
  <c r="N1517" i="1"/>
  <c r="M1517" i="1"/>
  <c r="O1517" i="1" s="1"/>
  <c r="P1517" i="1" s="1"/>
  <c r="T1516" i="1"/>
  <c r="S1516" i="1"/>
  <c r="R1516" i="1"/>
  <c r="Q1516" i="1"/>
  <c r="N1516" i="1"/>
  <c r="M1516" i="1"/>
  <c r="O1516" i="1" s="1"/>
  <c r="P1516" i="1" s="1"/>
  <c r="T1515" i="1"/>
  <c r="S1515" i="1"/>
  <c r="R1515" i="1"/>
  <c r="Q1515" i="1"/>
  <c r="N1515" i="1"/>
  <c r="M1515" i="1"/>
  <c r="O1515" i="1" s="1"/>
  <c r="P1515" i="1" s="1"/>
  <c r="T1514" i="1"/>
  <c r="S1514" i="1"/>
  <c r="R1514" i="1"/>
  <c r="Q1514" i="1"/>
  <c r="N1514" i="1"/>
  <c r="M1514" i="1"/>
  <c r="O1514" i="1" s="1"/>
  <c r="P1514" i="1" s="1"/>
  <c r="T1513" i="1"/>
  <c r="S1513" i="1"/>
  <c r="R1513" i="1"/>
  <c r="Q1513" i="1"/>
  <c r="N1513" i="1"/>
  <c r="M1513" i="1"/>
  <c r="O1513" i="1" s="1"/>
  <c r="P1513" i="1" s="1"/>
  <c r="T1512" i="1"/>
  <c r="S1512" i="1"/>
  <c r="R1512" i="1"/>
  <c r="Q1512" i="1"/>
  <c r="N1512" i="1"/>
  <c r="M1512" i="1"/>
  <c r="O1512" i="1" s="1"/>
  <c r="P1512" i="1" s="1"/>
  <c r="T1511" i="1"/>
  <c r="S1511" i="1"/>
  <c r="R1511" i="1"/>
  <c r="Q1511" i="1"/>
  <c r="N1511" i="1"/>
  <c r="M1511" i="1"/>
  <c r="O1511" i="1" s="1"/>
  <c r="P1511" i="1" s="1"/>
  <c r="T1510" i="1"/>
  <c r="S1510" i="1"/>
  <c r="R1510" i="1"/>
  <c r="Q1510" i="1"/>
  <c r="N1510" i="1"/>
  <c r="M1510" i="1"/>
  <c r="O1510" i="1" s="1"/>
  <c r="P1510" i="1" s="1"/>
  <c r="T1509" i="1"/>
  <c r="S1509" i="1"/>
  <c r="R1509" i="1"/>
  <c r="Q1509" i="1"/>
  <c r="N1509" i="1"/>
  <c r="M1509" i="1"/>
  <c r="O1509" i="1" s="1"/>
  <c r="P1509" i="1" s="1"/>
  <c r="T1508" i="1"/>
  <c r="S1508" i="1"/>
  <c r="R1508" i="1"/>
  <c r="Q1508" i="1"/>
  <c r="N1508" i="1"/>
  <c r="M1508" i="1"/>
  <c r="O1508" i="1" s="1"/>
  <c r="P1508" i="1" s="1"/>
  <c r="T1507" i="1"/>
  <c r="S1507" i="1"/>
  <c r="R1507" i="1"/>
  <c r="Q1507" i="1"/>
  <c r="N1507" i="1"/>
  <c r="M1507" i="1"/>
  <c r="O1507" i="1" s="1"/>
  <c r="P1507" i="1" s="1"/>
  <c r="T1506" i="1"/>
  <c r="S1506" i="1"/>
  <c r="R1506" i="1"/>
  <c r="Q1506" i="1"/>
  <c r="N1506" i="1"/>
  <c r="M1506" i="1"/>
  <c r="O1506" i="1" s="1"/>
  <c r="P1506" i="1" s="1"/>
  <c r="T1505" i="1"/>
  <c r="S1505" i="1"/>
  <c r="R1505" i="1"/>
  <c r="Q1505" i="1"/>
  <c r="N1505" i="1"/>
  <c r="M1505" i="1"/>
  <c r="O1505" i="1" s="1"/>
  <c r="P1505" i="1" s="1"/>
  <c r="T1504" i="1"/>
  <c r="S1504" i="1"/>
  <c r="R1504" i="1"/>
  <c r="Q1504" i="1"/>
  <c r="N1504" i="1"/>
  <c r="M1504" i="1"/>
  <c r="O1504" i="1" s="1"/>
  <c r="P1504" i="1" s="1"/>
  <c r="T1503" i="1"/>
  <c r="S1503" i="1"/>
  <c r="R1503" i="1"/>
  <c r="Q1503" i="1"/>
  <c r="N1503" i="1"/>
  <c r="M1503" i="1"/>
  <c r="O1503" i="1" s="1"/>
  <c r="P1503" i="1" s="1"/>
  <c r="T1502" i="1"/>
  <c r="S1502" i="1"/>
  <c r="R1502" i="1"/>
  <c r="Q1502" i="1"/>
  <c r="N1502" i="1"/>
  <c r="M1502" i="1"/>
  <c r="O1502" i="1" s="1"/>
  <c r="P1502" i="1" s="1"/>
  <c r="T1501" i="1"/>
  <c r="S1501" i="1"/>
  <c r="R1501" i="1"/>
  <c r="Q1501" i="1"/>
  <c r="N1501" i="1"/>
  <c r="M1501" i="1"/>
  <c r="O1501" i="1" s="1"/>
  <c r="P1501" i="1" s="1"/>
  <c r="T1500" i="1"/>
  <c r="S1500" i="1"/>
  <c r="R1500" i="1"/>
  <c r="Q1500" i="1"/>
  <c r="N1500" i="1"/>
  <c r="M1500" i="1"/>
  <c r="O1500" i="1" s="1"/>
  <c r="P1500" i="1" s="1"/>
  <c r="T1499" i="1"/>
  <c r="S1499" i="1"/>
  <c r="R1499" i="1"/>
  <c r="Q1499" i="1"/>
  <c r="N1499" i="1"/>
  <c r="M1499" i="1"/>
  <c r="O1499" i="1" s="1"/>
  <c r="P1499" i="1" s="1"/>
  <c r="T1498" i="1"/>
  <c r="S1498" i="1"/>
  <c r="R1498" i="1"/>
  <c r="Q1498" i="1"/>
  <c r="N1498" i="1"/>
  <c r="M1498" i="1"/>
  <c r="O1498" i="1" s="1"/>
  <c r="P1498" i="1" s="1"/>
  <c r="T1497" i="1"/>
  <c r="S1497" i="1"/>
  <c r="R1497" i="1"/>
  <c r="Q1497" i="1"/>
  <c r="N1497" i="1"/>
  <c r="M1497" i="1"/>
  <c r="O1497" i="1" s="1"/>
  <c r="P1497" i="1" s="1"/>
  <c r="T1496" i="1"/>
  <c r="S1496" i="1"/>
  <c r="R1496" i="1"/>
  <c r="Q1496" i="1"/>
  <c r="N1496" i="1"/>
  <c r="M1496" i="1"/>
  <c r="O1496" i="1" s="1"/>
  <c r="P1496" i="1" s="1"/>
  <c r="T1495" i="1"/>
  <c r="S1495" i="1"/>
  <c r="R1495" i="1"/>
  <c r="Q1495" i="1"/>
  <c r="N1495" i="1"/>
  <c r="M1495" i="1"/>
  <c r="O1495" i="1" s="1"/>
  <c r="P1495" i="1" s="1"/>
  <c r="T1494" i="1"/>
  <c r="S1494" i="1"/>
  <c r="R1494" i="1"/>
  <c r="Q1494" i="1"/>
  <c r="N1494" i="1"/>
  <c r="M1494" i="1"/>
  <c r="O1494" i="1" s="1"/>
  <c r="P1494" i="1" s="1"/>
  <c r="T1493" i="1"/>
  <c r="S1493" i="1"/>
  <c r="R1493" i="1"/>
  <c r="Q1493" i="1"/>
  <c r="N1493" i="1"/>
  <c r="M1493" i="1"/>
  <c r="O1493" i="1" s="1"/>
  <c r="P1493" i="1" s="1"/>
  <c r="T1492" i="1"/>
  <c r="S1492" i="1"/>
  <c r="R1492" i="1"/>
  <c r="Q1492" i="1"/>
  <c r="N1492" i="1"/>
  <c r="M1492" i="1"/>
  <c r="O1492" i="1" s="1"/>
  <c r="P1492" i="1" s="1"/>
  <c r="T1491" i="1"/>
  <c r="S1491" i="1"/>
  <c r="R1491" i="1"/>
  <c r="Q1491" i="1"/>
  <c r="N1491" i="1"/>
  <c r="M1491" i="1"/>
  <c r="O1491" i="1" s="1"/>
  <c r="P1491" i="1" s="1"/>
  <c r="T1490" i="1"/>
  <c r="S1490" i="1"/>
  <c r="R1490" i="1"/>
  <c r="Q1490" i="1"/>
  <c r="N1490" i="1"/>
  <c r="M1490" i="1"/>
  <c r="O1490" i="1" s="1"/>
  <c r="P1490" i="1" s="1"/>
  <c r="T1489" i="1"/>
  <c r="S1489" i="1"/>
  <c r="R1489" i="1"/>
  <c r="Q1489" i="1"/>
  <c r="N1489" i="1"/>
  <c r="M1489" i="1"/>
  <c r="O1489" i="1" s="1"/>
  <c r="P1489" i="1" s="1"/>
  <c r="T1488" i="1"/>
  <c r="S1488" i="1"/>
  <c r="R1488" i="1"/>
  <c r="Q1488" i="1"/>
  <c r="N1488" i="1"/>
  <c r="M1488" i="1"/>
  <c r="O1488" i="1" s="1"/>
  <c r="P1488" i="1" s="1"/>
  <c r="T1487" i="1"/>
  <c r="S1487" i="1"/>
  <c r="R1487" i="1"/>
  <c r="Q1487" i="1"/>
  <c r="N1487" i="1"/>
  <c r="M1487" i="1"/>
  <c r="O1487" i="1" s="1"/>
  <c r="P1487" i="1" s="1"/>
  <c r="T1486" i="1"/>
  <c r="S1486" i="1"/>
  <c r="R1486" i="1"/>
  <c r="Q1486" i="1"/>
  <c r="N1486" i="1"/>
  <c r="M1486" i="1"/>
  <c r="O1486" i="1" s="1"/>
  <c r="P1486" i="1" s="1"/>
  <c r="T1485" i="1"/>
  <c r="S1485" i="1"/>
  <c r="R1485" i="1"/>
  <c r="Q1485" i="1"/>
  <c r="N1485" i="1"/>
  <c r="M1485" i="1"/>
  <c r="O1485" i="1" s="1"/>
  <c r="P1485" i="1" s="1"/>
  <c r="T1484" i="1"/>
  <c r="S1484" i="1"/>
  <c r="R1484" i="1"/>
  <c r="Q1484" i="1"/>
  <c r="N1484" i="1"/>
  <c r="M1484" i="1"/>
  <c r="O1484" i="1" s="1"/>
  <c r="P1484" i="1" s="1"/>
  <c r="T1483" i="1"/>
  <c r="S1483" i="1"/>
  <c r="R1483" i="1"/>
  <c r="Q1483" i="1"/>
  <c r="N1483" i="1"/>
  <c r="M1483" i="1"/>
  <c r="O1483" i="1" s="1"/>
  <c r="P1483" i="1" s="1"/>
  <c r="T1482" i="1"/>
  <c r="S1482" i="1"/>
  <c r="R1482" i="1"/>
  <c r="Q1482" i="1"/>
  <c r="N1482" i="1"/>
  <c r="M1482" i="1"/>
  <c r="O1482" i="1" s="1"/>
  <c r="P1482" i="1" s="1"/>
  <c r="T1481" i="1"/>
  <c r="S1481" i="1"/>
  <c r="R1481" i="1"/>
  <c r="Q1481" i="1"/>
  <c r="N1481" i="1"/>
  <c r="M1481" i="1"/>
  <c r="O1481" i="1" s="1"/>
  <c r="P1481" i="1" s="1"/>
  <c r="T1480" i="1"/>
  <c r="S1480" i="1"/>
  <c r="R1480" i="1"/>
  <c r="Q1480" i="1"/>
  <c r="N1480" i="1"/>
  <c r="M1480" i="1"/>
  <c r="O1480" i="1" s="1"/>
  <c r="P1480" i="1" s="1"/>
  <c r="T1479" i="1"/>
  <c r="S1479" i="1"/>
  <c r="R1479" i="1"/>
  <c r="Q1479" i="1"/>
  <c r="N1479" i="1"/>
  <c r="M1479" i="1"/>
  <c r="O1479" i="1" s="1"/>
  <c r="P1479" i="1" s="1"/>
  <c r="T1478" i="1"/>
  <c r="S1478" i="1"/>
  <c r="R1478" i="1"/>
  <c r="Q1478" i="1"/>
  <c r="N1478" i="1"/>
  <c r="M1478" i="1"/>
  <c r="O1478" i="1" s="1"/>
  <c r="P1478" i="1" s="1"/>
  <c r="T1477" i="1"/>
  <c r="S1477" i="1"/>
  <c r="R1477" i="1"/>
  <c r="Q1477" i="1"/>
  <c r="N1477" i="1"/>
  <c r="M1477" i="1"/>
  <c r="O1477" i="1" s="1"/>
  <c r="P1477" i="1" s="1"/>
  <c r="T1476" i="1"/>
  <c r="S1476" i="1"/>
  <c r="R1476" i="1"/>
  <c r="Q1476" i="1"/>
  <c r="N1476" i="1"/>
  <c r="M1476" i="1"/>
  <c r="O1476" i="1" s="1"/>
  <c r="P1476" i="1" s="1"/>
  <c r="T1475" i="1"/>
  <c r="S1475" i="1"/>
  <c r="R1475" i="1"/>
  <c r="Q1475" i="1"/>
  <c r="N1475" i="1"/>
  <c r="M1475" i="1"/>
  <c r="O1475" i="1" s="1"/>
  <c r="P1475" i="1" s="1"/>
  <c r="T1474" i="1"/>
  <c r="S1474" i="1"/>
  <c r="R1474" i="1"/>
  <c r="Q1474" i="1"/>
  <c r="N1474" i="1"/>
  <c r="M1474" i="1"/>
  <c r="O1474" i="1" s="1"/>
  <c r="P1474" i="1" s="1"/>
  <c r="T1473" i="1"/>
  <c r="S1473" i="1"/>
  <c r="R1473" i="1"/>
  <c r="Q1473" i="1"/>
  <c r="N1473" i="1"/>
  <c r="M1473" i="1"/>
  <c r="O1473" i="1" s="1"/>
  <c r="P1473" i="1" s="1"/>
  <c r="T1472" i="1"/>
  <c r="S1472" i="1"/>
  <c r="R1472" i="1"/>
  <c r="Q1472" i="1"/>
  <c r="N1472" i="1"/>
  <c r="M1472" i="1"/>
  <c r="O1472" i="1" s="1"/>
  <c r="P1472" i="1" s="1"/>
  <c r="T1471" i="1"/>
  <c r="S1471" i="1"/>
  <c r="R1471" i="1"/>
  <c r="Q1471" i="1"/>
  <c r="N1471" i="1"/>
  <c r="M1471" i="1"/>
  <c r="O1471" i="1" s="1"/>
  <c r="P1471" i="1" s="1"/>
  <c r="T1470" i="1"/>
  <c r="S1470" i="1"/>
  <c r="R1470" i="1"/>
  <c r="Q1470" i="1"/>
  <c r="N1470" i="1"/>
  <c r="M1470" i="1"/>
  <c r="O1470" i="1" s="1"/>
  <c r="P1470" i="1" s="1"/>
  <c r="T1469" i="1"/>
  <c r="S1469" i="1"/>
  <c r="R1469" i="1"/>
  <c r="Q1469" i="1"/>
  <c r="N1469" i="1"/>
  <c r="M1469" i="1"/>
  <c r="O1469" i="1" s="1"/>
  <c r="P1469" i="1" s="1"/>
  <c r="T1468" i="1"/>
  <c r="S1468" i="1"/>
  <c r="R1468" i="1"/>
  <c r="Q1468" i="1"/>
  <c r="N1468" i="1"/>
  <c r="M1468" i="1"/>
  <c r="O1468" i="1" s="1"/>
  <c r="P1468" i="1" s="1"/>
  <c r="T1467" i="1"/>
  <c r="S1467" i="1"/>
  <c r="R1467" i="1"/>
  <c r="Q1467" i="1"/>
  <c r="N1467" i="1"/>
  <c r="M1467" i="1"/>
  <c r="O1467" i="1" s="1"/>
  <c r="P1467" i="1" s="1"/>
  <c r="T1466" i="1"/>
  <c r="S1466" i="1"/>
  <c r="R1466" i="1"/>
  <c r="Q1466" i="1"/>
  <c r="N1466" i="1"/>
  <c r="M1466" i="1"/>
  <c r="O1466" i="1" s="1"/>
  <c r="P1466" i="1" s="1"/>
  <c r="T1465" i="1"/>
  <c r="S1465" i="1"/>
  <c r="R1465" i="1"/>
  <c r="Q1465" i="1"/>
  <c r="N1465" i="1"/>
  <c r="M1465" i="1"/>
  <c r="O1465" i="1" s="1"/>
  <c r="P1465" i="1" s="1"/>
  <c r="T1464" i="1"/>
  <c r="S1464" i="1"/>
  <c r="R1464" i="1"/>
  <c r="Q1464" i="1"/>
  <c r="N1464" i="1"/>
  <c r="M1464" i="1"/>
  <c r="O1464" i="1" s="1"/>
  <c r="P1464" i="1" s="1"/>
  <c r="T1463" i="1"/>
  <c r="S1463" i="1"/>
  <c r="R1463" i="1"/>
  <c r="Q1463" i="1"/>
  <c r="N1463" i="1"/>
  <c r="M1463" i="1"/>
  <c r="O1463" i="1" s="1"/>
  <c r="P1463" i="1" s="1"/>
  <c r="T1462" i="1"/>
  <c r="S1462" i="1"/>
  <c r="R1462" i="1"/>
  <c r="Q1462" i="1"/>
  <c r="N1462" i="1"/>
  <c r="M1462" i="1"/>
  <c r="O1462" i="1" s="1"/>
  <c r="P1462" i="1" s="1"/>
  <c r="T1461" i="1"/>
  <c r="S1461" i="1"/>
  <c r="R1461" i="1"/>
  <c r="Q1461" i="1"/>
  <c r="N1461" i="1"/>
  <c r="M1461" i="1"/>
  <c r="O1461" i="1" s="1"/>
  <c r="P1461" i="1" s="1"/>
  <c r="T1460" i="1"/>
  <c r="S1460" i="1"/>
  <c r="R1460" i="1"/>
  <c r="Q1460" i="1"/>
  <c r="N1460" i="1"/>
  <c r="M1460" i="1"/>
  <c r="O1460" i="1" s="1"/>
  <c r="P1460" i="1" s="1"/>
  <c r="T1459" i="1"/>
  <c r="S1459" i="1"/>
  <c r="R1459" i="1"/>
  <c r="Q1459" i="1"/>
  <c r="N1459" i="1"/>
  <c r="M1459" i="1"/>
  <c r="O1459" i="1" s="1"/>
  <c r="P1459" i="1" s="1"/>
  <c r="T1458" i="1"/>
  <c r="S1458" i="1"/>
  <c r="R1458" i="1"/>
  <c r="Q1458" i="1"/>
  <c r="N1458" i="1"/>
  <c r="M1458" i="1"/>
  <c r="O1458" i="1" s="1"/>
  <c r="P1458" i="1" s="1"/>
  <c r="T1457" i="1"/>
  <c r="S1457" i="1"/>
  <c r="R1457" i="1"/>
  <c r="Q1457" i="1"/>
  <c r="N1457" i="1"/>
  <c r="M1457" i="1"/>
  <c r="O1457" i="1" s="1"/>
  <c r="P1457" i="1" s="1"/>
  <c r="T1456" i="1"/>
  <c r="S1456" i="1"/>
  <c r="R1456" i="1"/>
  <c r="Q1456" i="1"/>
  <c r="N1456" i="1"/>
  <c r="M1456" i="1"/>
  <c r="O1456" i="1" s="1"/>
  <c r="P1456" i="1" s="1"/>
  <c r="T1455" i="1"/>
  <c r="S1455" i="1"/>
  <c r="R1455" i="1"/>
  <c r="Q1455" i="1"/>
  <c r="N1455" i="1"/>
  <c r="M1455" i="1"/>
  <c r="O1455" i="1" s="1"/>
  <c r="P1455" i="1" s="1"/>
  <c r="T1454" i="1"/>
  <c r="S1454" i="1"/>
  <c r="R1454" i="1"/>
  <c r="Q1454" i="1"/>
  <c r="N1454" i="1"/>
  <c r="M1454" i="1"/>
  <c r="O1454" i="1" s="1"/>
  <c r="P1454" i="1" s="1"/>
  <c r="T1453" i="1"/>
  <c r="S1453" i="1"/>
  <c r="R1453" i="1"/>
  <c r="Q1453" i="1"/>
  <c r="N1453" i="1"/>
  <c r="M1453" i="1"/>
  <c r="O1453" i="1" s="1"/>
  <c r="P1453" i="1" s="1"/>
  <c r="T1452" i="1"/>
  <c r="S1452" i="1"/>
  <c r="R1452" i="1"/>
  <c r="Q1452" i="1"/>
  <c r="N1452" i="1"/>
  <c r="M1452" i="1"/>
  <c r="O1452" i="1" s="1"/>
  <c r="P1452" i="1" s="1"/>
  <c r="T1451" i="1"/>
  <c r="S1451" i="1"/>
  <c r="R1451" i="1"/>
  <c r="Q1451" i="1"/>
  <c r="N1451" i="1"/>
  <c r="M1451" i="1"/>
  <c r="O1451" i="1" s="1"/>
  <c r="P1451" i="1" s="1"/>
  <c r="T1450" i="1"/>
  <c r="S1450" i="1"/>
  <c r="R1450" i="1"/>
  <c r="Q1450" i="1"/>
  <c r="N1450" i="1"/>
  <c r="M1450" i="1"/>
  <c r="O1450" i="1" s="1"/>
  <c r="P1450" i="1" s="1"/>
  <c r="T1449" i="1"/>
  <c r="S1449" i="1"/>
  <c r="R1449" i="1"/>
  <c r="Q1449" i="1"/>
  <c r="N1449" i="1"/>
  <c r="M1449" i="1"/>
  <c r="O1449" i="1" s="1"/>
  <c r="P1449" i="1" s="1"/>
  <c r="T1448" i="1"/>
  <c r="S1448" i="1"/>
  <c r="R1448" i="1"/>
  <c r="Q1448" i="1"/>
  <c r="N1448" i="1"/>
  <c r="M1448" i="1"/>
  <c r="O1448" i="1" s="1"/>
  <c r="P1448" i="1" s="1"/>
  <c r="T1447" i="1"/>
  <c r="S1447" i="1"/>
  <c r="R1447" i="1"/>
  <c r="Q1447" i="1"/>
  <c r="N1447" i="1"/>
  <c r="M1447" i="1"/>
  <c r="O1447" i="1" s="1"/>
  <c r="P1447" i="1" s="1"/>
  <c r="T1446" i="1"/>
  <c r="S1446" i="1"/>
  <c r="R1446" i="1"/>
  <c r="Q1446" i="1"/>
  <c r="N1446" i="1"/>
  <c r="M1446" i="1"/>
  <c r="O1446" i="1" s="1"/>
  <c r="P1446" i="1" s="1"/>
  <c r="T1445" i="1"/>
  <c r="S1445" i="1"/>
  <c r="R1445" i="1"/>
  <c r="Q1445" i="1"/>
  <c r="N1445" i="1"/>
  <c r="M1445" i="1"/>
  <c r="O1445" i="1" s="1"/>
  <c r="P1445" i="1" s="1"/>
  <c r="T1444" i="1"/>
  <c r="S1444" i="1"/>
  <c r="R1444" i="1"/>
  <c r="Q1444" i="1"/>
  <c r="N1444" i="1"/>
  <c r="M1444" i="1"/>
  <c r="O1444" i="1" s="1"/>
  <c r="P1444" i="1" s="1"/>
  <c r="T1443" i="1"/>
  <c r="S1443" i="1"/>
  <c r="R1443" i="1"/>
  <c r="Q1443" i="1"/>
  <c r="N1443" i="1"/>
  <c r="M1443" i="1"/>
  <c r="O1443" i="1" s="1"/>
  <c r="P1443" i="1" s="1"/>
  <c r="T1442" i="1"/>
  <c r="S1442" i="1"/>
  <c r="R1442" i="1"/>
  <c r="Q1442" i="1"/>
  <c r="N1442" i="1"/>
  <c r="M1442" i="1"/>
  <c r="O1442" i="1" s="1"/>
  <c r="P1442" i="1" s="1"/>
  <c r="T1441" i="1"/>
  <c r="S1441" i="1"/>
  <c r="R1441" i="1"/>
  <c r="Q1441" i="1"/>
  <c r="N1441" i="1"/>
  <c r="M1441" i="1"/>
  <c r="O1441" i="1" s="1"/>
  <c r="P1441" i="1" s="1"/>
  <c r="T1440" i="1"/>
  <c r="S1440" i="1"/>
  <c r="R1440" i="1"/>
  <c r="Q1440" i="1"/>
  <c r="N1440" i="1"/>
  <c r="M1440" i="1"/>
  <c r="O1440" i="1" s="1"/>
  <c r="P1440" i="1" s="1"/>
  <c r="T1439" i="1"/>
  <c r="S1439" i="1"/>
  <c r="R1439" i="1"/>
  <c r="Q1439" i="1"/>
  <c r="N1439" i="1"/>
  <c r="M1439" i="1"/>
  <c r="O1439" i="1" s="1"/>
  <c r="P1439" i="1" s="1"/>
  <c r="T1438" i="1"/>
  <c r="S1438" i="1"/>
  <c r="R1438" i="1"/>
  <c r="Q1438" i="1"/>
  <c r="N1438" i="1"/>
  <c r="M1438" i="1"/>
  <c r="O1438" i="1" s="1"/>
  <c r="P1438" i="1" s="1"/>
  <c r="T1437" i="1"/>
  <c r="S1437" i="1"/>
  <c r="R1437" i="1"/>
  <c r="Q1437" i="1"/>
  <c r="N1437" i="1"/>
  <c r="M1437" i="1"/>
  <c r="O1437" i="1" s="1"/>
  <c r="P1437" i="1" s="1"/>
  <c r="T1436" i="1"/>
  <c r="S1436" i="1"/>
  <c r="R1436" i="1"/>
  <c r="Q1436" i="1"/>
  <c r="N1436" i="1"/>
  <c r="M1436" i="1"/>
  <c r="O1436" i="1" s="1"/>
  <c r="P1436" i="1" s="1"/>
  <c r="T1435" i="1"/>
  <c r="S1435" i="1"/>
  <c r="R1435" i="1"/>
  <c r="Q1435" i="1"/>
  <c r="N1435" i="1"/>
  <c r="M1435" i="1"/>
  <c r="O1435" i="1" s="1"/>
  <c r="P1435" i="1" s="1"/>
  <c r="T1434" i="1"/>
  <c r="S1434" i="1"/>
  <c r="R1434" i="1"/>
  <c r="Q1434" i="1"/>
  <c r="N1434" i="1"/>
  <c r="M1434" i="1"/>
  <c r="O1434" i="1" s="1"/>
  <c r="P1434" i="1" s="1"/>
  <c r="T1433" i="1"/>
  <c r="S1433" i="1"/>
  <c r="R1433" i="1"/>
  <c r="Q1433" i="1"/>
  <c r="N1433" i="1"/>
  <c r="M1433" i="1"/>
  <c r="O1433" i="1" s="1"/>
  <c r="P1433" i="1" s="1"/>
  <c r="T1432" i="1"/>
  <c r="S1432" i="1"/>
  <c r="R1432" i="1"/>
  <c r="Q1432" i="1"/>
  <c r="N1432" i="1"/>
  <c r="M1432" i="1"/>
  <c r="O1432" i="1" s="1"/>
  <c r="P1432" i="1" s="1"/>
  <c r="T1431" i="1"/>
  <c r="S1431" i="1"/>
  <c r="R1431" i="1"/>
  <c r="Q1431" i="1"/>
  <c r="N1431" i="1"/>
  <c r="M1431" i="1"/>
  <c r="O1431" i="1" s="1"/>
  <c r="P1431" i="1" s="1"/>
  <c r="T1430" i="1"/>
  <c r="S1430" i="1"/>
  <c r="R1430" i="1"/>
  <c r="Q1430" i="1"/>
  <c r="N1430" i="1"/>
  <c r="M1430" i="1"/>
  <c r="O1430" i="1" s="1"/>
  <c r="P1430" i="1" s="1"/>
  <c r="T1429" i="1"/>
  <c r="S1429" i="1"/>
  <c r="R1429" i="1"/>
  <c r="Q1429" i="1"/>
  <c r="N1429" i="1"/>
  <c r="M1429" i="1"/>
  <c r="O1429" i="1" s="1"/>
  <c r="P1429" i="1" s="1"/>
  <c r="T1428" i="1"/>
  <c r="S1428" i="1"/>
  <c r="R1428" i="1"/>
  <c r="Q1428" i="1"/>
  <c r="N1428" i="1"/>
  <c r="M1428" i="1"/>
  <c r="O1428" i="1" s="1"/>
  <c r="P1428" i="1" s="1"/>
  <c r="T1427" i="1"/>
  <c r="S1427" i="1"/>
  <c r="R1427" i="1"/>
  <c r="Q1427" i="1"/>
  <c r="N1427" i="1"/>
  <c r="M1427" i="1"/>
  <c r="O1427" i="1" s="1"/>
  <c r="P1427" i="1" s="1"/>
  <c r="T1426" i="1"/>
  <c r="S1426" i="1"/>
  <c r="R1426" i="1"/>
  <c r="Q1426" i="1"/>
  <c r="N1426" i="1"/>
  <c r="M1426" i="1"/>
  <c r="O1426" i="1" s="1"/>
  <c r="P1426" i="1" s="1"/>
  <c r="T1425" i="1"/>
  <c r="S1425" i="1"/>
  <c r="R1425" i="1"/>
  <c r="Q1425" i="1"/>
  <c r="N1425" i="1"/>
  <c r="M1425" i="1"/>
  <c r="O1425" i="1" s="1"/>
  <c r="P1425" i="1" s="1"/>
  <c r="T1424" i="1"/>
  <c r="S1424" i="1"/>
  <c r="R1424" i="1"/>
  <c r="Q1424" i="1"/>
  <c r="N1424" i="1"/>
  <c r="M1424" i="1"/>
  <c r="O1424" i="1" s="1"/>
  <c r="P1424" i="1" s="1"/>
  <c r="T1423" i="1"/>
  <c r="S1423" i="1"/>
  <c r="R1423" i="1"/>
  <c r="Q1423" i="1"/>
  <c r="N1423" i="1"/>
  <c r="M1423" i="1"/>
  <c r="O1423" i="1" s="1"/>
  <c r="P1423" i="1" s="1"/>
  <c r="T1422" i="1"/>
  <c r="S1422" i="1"/>
  <c r="R1422" i="1"/>
  <c r="Q1422" i="1"/>
  <c r="N1422" i="1"/>
  <c r="M1422" i="1"/>
  <c r="O1422" i="1" s="1"/>
  <c r="P1422" i="1" s="1"/>
  <c r="T1421" i="1"/>
  <c r="S1421" i="1"/>
  <c r="R1421" i="1"/>
  <c r="Q1421" i="1"/>
  <c r="N1421" i="1"/>
  <c r="M1421" i="1"/>
  <c r="O1421" i="1" s="1"/>
  <c r="P1421" i="1" s="1"/>
  <c r="T1420" i="1"/>
  <c r="S1420" i="1"/>
  <c r="R1420" i="1"/>
  <c r="Q1420" i="1"/>
  <c r="N1420" i="1"/>
  <c r="M1420" i="1"/>
  <c r="O1420" i="1" s="1"/>
  <c r="P1420" i="1" s="1"/>
  <c r="T1419" i="1"/>
  <c r="S1419" i="1"/>
  <c r="R1419" i="1"/>
  <c r="Q1419" i="1"/>
  <c r="N1419" i="1"/>
  <c r="M1419" i="1"/>
  <c r="O1419" i="1" s="1"/>
  <c r="P1419" i="1" s="1"/>
  <c r="T1418" i="1"/>
  <c r="S1418" i="1"/>
  <c r="R1418" i="1"/>
  <c r="Q1418" i="1"/>
  <c r="N1418" i="1"/>
  <c r="M1418" i="1"/>
  <c r="O1418" i="1" s="1"/>
  <c r="P1418" i="1" s="1"/>
  <c r="T1417" i="1"/>
  <c r="S1417" i="1"/>
  <c r="R1417" i="1"/>
  <c r="Q1417" i="1"/>
  <c r="N1417" i="1"/>
  <c r="M1417" i="1"/>
  <c r="O1417" i="1" s="1"/>
  <c r="P1417" i="1" s="1"/>
  <c r="T1416" i="1"/>
  <c r="S1416" i="1"/>
  <c r="R1416" i="1"/>
  <c r="Q1416" i="1"/>
  <c r="N1416" i="1"/>
  <c r="M1416" i="1"/>
  <c r="O1416" i="1" s="1"/>
  <c r="P1416" i="1" s="1"/>
  <c r="T1415" i="1"/>
  <c r="S1415" i="1"/>
  <c r="R1415" i="1"/>
  <c r="Q1415" i="1"/>
  <c r="N1415" i="1"/>
  <c r="M1415" i="1"/>
  <c r="O1415" i="1" s="1"/>
  <c r="P1415" i="1" s="1"/>
  <c r="T1414" i="1"/>
  <c r="S1414" i="1"/>
  <c r="R1414" i="1"/>
  <c r="Q1414" i="1"/>
  <c r="N1414" i="1"/>
  <c r="M1414" i="1"/>
  <c r="O1414" i="1" s="1"/>
  <c r="P1414" i="1" s="1"/>
  <c r="T1413" i="1"/>
  <c r="S1413" i="1"/>
  <c r="R1413" i="1"/>
  <c r="Q1413" i="1"/>
  <c r="N1413" i="1"/>
  <c r="M1413" i="1"/>
  <c r="O1413" i="1" s="1"/>
  <c r="P1413" i="1" s="1"/>
  <c r="T1412" i="1"/>
  <c r="S1412" i="1"/>
  <c r="R1412" i="1"/>
  <c r="Q1412" i="1"/>
  <c r="N1412" i="1"/>
  <c r="M1412" i="1"/>
  <c r="O1412" i="1" s="1"/>
  <c r="P1412" i="1" s="1"/>
  <c r="T1411" i="1"/>
  <c r="S1411" i="1"/>
  <c r="R1411" i="1"/>
  <c r="Q1411" i="1"/>
  <c r="N1411" i="1"/>
  <c r="M1411" i="1"/>
  <c r="O1411" i="1" s="1"/>
  <c r="P1411" i="1" s="1"/>
  <c r="T1410" i="1"/>
  <c r="S1410" i="1"/>
  <c r="R1410" i="1"/>
  <c r="Q1410" i="1"/>
  <c r="N1410" i="1"/>
  <c r="M1410" i="1"/>
  <c r="O1410" i="1" s="1"/>
  <c r="P1410" i="1" s="1"/>
  <c r="T1409" i="1"/>
  <c r="S1409" i="1"/>
  <c r="R1409" i="1"/>
  <c r="Q1409" i="1"/>
  <c r="N1409" i="1"/>
  <c r="M1409" i="1"/>
  <c r="O1409" i="1" s="1"/>
  <c r="P1409" i="1" s="1"/>
  <c r="T1408" i="1"/>
  <c r="S1408" i="1"/>
  <c r="R1408" i="1"/>
  <c r="Q1408" i="1"/>
  <c r="N1408" i="1"/>
  <c r="M1408" i="1"/>
  <c r="O1408" i="1" s="1"/>
  <c r="P1408" i="1" s="1"/>
  <c r="T1407" i="1"/>
  <c r="S1407" i="1"/>
  <c r="R1407" i="1"/>
  <c r="Q1407" i="1"/>
  <c r="N1407" i="1"/>
  <c r="M1407" i="1"/>
  <c r="O1407" i="1" s="1"/>
  <c r="P1407" i="1" s="1"/>
  <c r="T1406" i="1"/>
  <c r="S1406" i="1"/>
  <c r="R1406" i="1"/>
  <c r="Q1406" i="1"/>
  <c r="N1406" i="1"/>
  <c r="M1406" i="1"/>
  <c r="O1406" i="1" s="1"/>
  <c r="P1406" i="1" s="1"/>
  <c r="T1405" i="1"/>
  <c r="S1405" i="1"/>
  <c r="R1405" i="1"/>
  <c r="Q1405" i="1"/>
  <c r="N1405" i="1"/>
  <c r="M1405" i="1"/>
  <c r="O1405" i="1" s="1"/>
  <c r="P1405" i="1" s="1"/>
  <c r="T1404" i="1"/>
  <c r="S1404" i="1"/>
  <c r="R1404" i="1"/>
  <c r="Q1404" i="1"/>
  <c r="N1404" i="1"/>
  <c r="M1404" i="1"/>
  <c r="O1404" i="1" s="1"/>
  <c r="P1404" i="1" s="1"/>
  <c r="T1403" i="1"/>
  <c r="S1403" i="1"/>
  <c r="R1403" i="1"/>
  <c r="Q1403" i="1"/>
  <c r="N1403" i="1"/>
  <c r="M1403" i="1"/>
  <c r="O1403" i="1" s="1"/>
  <c r="P1403" i="1" s="1"/>
  <c r="T1402" i="1"/>
  <c r="S1402" i="1"/>
  <c r="R1402" i="1"/>
  <c r="Q1402" i="1"/>
  <c r="N1402" i="1"/>
  <c r="M1402" i="1"/>
  <c r="O1402" i="1" s="1"/>
  <c r="P1402" i="1" s="1"/>
  <c r="T1401" i="1"/>
  <c r="S1401" i="1"/>
  <c r="R1401" i="1"/>
  <c r="Q1401" i="1"/>
  <c r="N1401" i="1"/>
  <c r="M1401" i="1"/>
  <c r="O1401" i="1" s="1"/>
  <c r="P1401" i="1" s="1"/>
  <c r="T1400" i="1"/>
  <c r="S1400" i="1"/>
  <c r="R1400" i="1"/>
  <c r="Q1400" i="1"/>
  <c r="N1400" i="1"/>
  <c r="M1400" i="1"/>
  <c r="O1400" i="1" s="1"/>
  <c r="P1400" i="1" s="1"/>
  <c r="T1399" i="1"/>
  <c r="S1399" i="1"/>
  <c r="R1399" i="1"/>
  <c r="Q1399" i="1"/>
  <c r="N1399" i="1"/>
  <c r="M1399" i="1"/>
  <c r="O1399" i="1" s="1"/>
  <c r="P1399" i="1" s="1"/>
  <c r="T1398" i="1"/>
  <c r="S1398" i="1"/>
  <c r="R1398" i="1"/>
  <c r="Q1398" i="1"/>
  <c r="N1398" i="1"/>
  <c r="M1398" i="1"/>
  <c r="O1398" i="1" s="1"/>
  <c r="P1398" i="1" s="1"/>
  <c r="T1397" i="1"/>
  <c r="S1397" i="1"/>
  <c r="R1397" i="1"/>
  <c r="Q1397" i="1"/>
  <c r="N1397" i="1"/>
  <c r="M1397" i="1"/>
  <c r="O1397" i="1" s="1"/>
  <c r="P1397" i="1" s="1"/>
  <c r="T1396" i="1"/>
  <c r="S1396" i="1"/>
  <c r="R1396" i="1"/>
  <c r="Q1396" i="1"/>
  <c r="N1396" i="1"/>
  <c r="M1396" i="1"/>
  <c r="O1396" i="1" s="1"/>
  <c r="P1396" i="1" s="1"/>
  <c r="T1395" i="1"/>
  <c r="S1395" i="1"/>
  <c r="R1395" i="1"/>
  <c r="Q1395" i="1"/>
  <c r="N1395" i="1"/>
  <c r="M1395" i="1"/>
  <c r="O1395" i="1" s="1"/>
  <c r="P1395" i="1" s="1"/>
  <c r="T1394" i="1"/>
  <c r="S1394" i="1"/>
  <c r="R1394" i="1"/>
  <c r="Q1394" i="1"/>
  <c r="N1394" i="1"/>
  <c r="M1394" i="1"/>
  <c r="O1394" i="1" s="1"/>
  <c r="P1394" i="1" s="1"/>
  <c r="T1393" i="1"/>
  <c r="S1393" i="1"/>
  <c r="R1393" i="1"/>
  <c r="Q1393" i="1"/>
  <c r="N1393" i="1"/>
  <c r="M1393" i="1"/>
  <c r="O1393" i="1" s="1"/>
  <c r="P1393" i="1" s="1"/>
  <c r="T1392" i="1"/>
  <c r="S1392" i="1"/>
  <c r="R1392" i="1"/>
  <c r="Q1392" i="1"/>
  <c r="N1392" i="1"/>
  <c r="M1392" i="1"/>
  <c r="O1392" i="1" s="1"/>
  <c r="P1392" i="1" s="1"/>
  <c r="T1391" i="1"/>
  <c r="S1391" i="1"/>
  <c r="R1391" i="1"/>
  <c r="Q1391" i="1"/>
  <c r="N1391" i="1"/>
  <c r="M1391" i="1"/>
  <c r="O1391" i="1" s="1"/>
  <c r="P1391" i="1" s="1"/>
  <c r="T1390" i="1"/>
  <c r="S1390" i="1"/>
  <c r="R1390" i="1"/>
  <c r="Q1390" i="1"/>
  <c r="N1390" i="1"/>
  <c r="M1390" i="1"/>
  <c r="O1390" i="1" s="1"/>
  <c r="P1390" i="1" s="1"/>
  <c r="T1389" i="1"/>
  <c r="S1389" i="1"/>
  <c r="R1389" i="1"/>
  <c r="Q1389" i="1"/>
  <c r="N1389" i="1"/>
  <c r="M1389" i="1"/>
  <c r="O1389" i="1" s="1"/>
  <c r="P1389" i="1" s="1"/>
  <c r="T1388" i="1"/>
  <c r="S1388" i="1"/>
  <c r="R1388" i="1"/>
  <c r="Q1388" i="1"/>
  <c r="N1388" i="1"/>
  <c r="M1388" i="1"/>
  <c r="O1388" i="1" s="1"/>
  <c r="P1388" i="1" s="1"/>
  <c r="T1387" i="1"/>
  <c r="S1387" i="1"/>
  <c r="R1387" i="1"/>
  <c r="Q1387" i="1"/>
  <c r="N1387" i="1"/>
  <c r="M1387" i="1"/>
  <c r="O1387" i="1" s="1"/>
  <c r="P1387" i="1" s="1"/>
  <c r="T1386" i="1"/>
  <c r="S1386" i="1"/>
  <c r="R1386" i="1"/>
  <c r="Q1386" i="1"/>
  <c r="N1386" i="1"/>
  <c r="M1386" i="1"/>
  <c r="O1386" i="1" s="1"/>
  <c r="P1386" i="1" s="1"/>
  <c r="T1385" i="1"/>
  <c r="S1385" i="1"/>
  <c r="R1385" i="1"/>
  <c r="Q1385" i="1"/>
  <c r="N1385" i="1"/>
  <c r="M1385" i="1"/>
  <c r="O1385" i="1" s="1"/>
  <c r="P1385" i="1" s="1"/>
  <c r="T1384" i="1"/>
  <c r="S1384" i="1"/>
  <c r="R1384" i="1"/>
  <c r="Q1384" i="1"/>
  <c r="N1384" i="1"/>
  <c r="M1384" i="1"/>
  <c r="O1384" i="1" s="1"/>
  <c r="P1384" i="1" s="1"/>
  <c r="T1383" i="1"/>
  <c r="S1383" i="1"/>
  <c r="R1383" i="1"/>
  <c r="Q1383" i="1"/>
  <c r="N1383" i="1"/>
  <c r="M1383" i="1"/>
  <c r="O1383" i="1" s="1"/>
  <c r="P1383" i="1" s="1"/>
  <c r="T1382" i="1"/>
  <c r="S1382" i="1"/>
  <c r="R1382" i="1"/>
  <c r="Q1382" i="1"/>
  <c r="N1382" i="1"/>
  <c r="M1382" i="1"/>
  <c r="O1382" i="1" s="1"/>
  <c r="P1382" i="1" s="1"/>
  <c r="T1381" i="1"/>
  <c r="S1381" i="1"/>
  <c r="R1381" i="1"/>
  <c r="Q1381" i="1"/>
  <c r="N1381" i="1"/>
  <c r="M1381" i="1"/>
  <c r="O1381" i="1" s="1"/>
  <c r="P1381" i="1" s="1"/>
  <c r="T1380" i="1"/>
  <c r="S1380" i="1"/>
  <c r="R1380" i="1"/>
  <c r="Q1380" i="1"/>
  <c r="N1380" i="1"/>
  <c r="M1380" i="1"/>
  <c r="O1380" i="1" s="1"/>
  <c r="P1380" i="1" s="1"/>
  <c r="T1379" i="1"/>
  <c r="S1379" i="1"/>
  <c r="R1379" i="1"/>
  <c r="Q1379" i="1"/>
  <c r="N1379" i="1"/>
  <c r="M1379" i="1"/>
  <c r="O1379" i="1" s="1"/>
  <c r="P1379" i="1" s="1"/>
  <c r="T1378" i="1"/>
  <c r="S1378" i="1"/>
  <c r="R1378" i="1"/>
  <c r="Q1378" i="1"/>
  <c r="N1378" i="1"/>
  <c r="M1378" i="1"/>
  <c r="O1378" i="1" s="1"/>
  <c r="P1378" i="1" s="1"/>
  <c r="T1377" i="1"/>
  <c r="S1377" i="1"/>
  <c r="R1377" i="1"/>
  <c r="Q1377" i="1"/>
  <c r="N1377" i="1"/>
  <c r="M1377" i="1"/>
  <c r="O1377" i="1" s="1"/>
  <c r="P1377" i="1" s="1"/>
  <c r="T1376" i="1"/>
  <c r="S1376" i="1"/>
  <c r="R1376" i="1"/>
  <c r="Q1376" i="1"/>
  <c r="N1376" i="1"/>
  <c r="M1376" i="1"/>
  <c r="O1376" i="1" s="1"/>
  <c r="P1376" i="1" s="1"/>
  <c r="T1375" i="1"/>
  <c r="S1375" i="1"/>
  <c r="R1375" i="1"/>
  <c r="Q1375" i="1"/>
  <c r="N1375" i="1"/>
  <c r="M1375" i="1"/>
  <c r="O1375" i="1" s="1"/>
  <c r="P1375" i="1" s="1"/>
  <c r="T1374" i="1"/>
  <c r="S1374" i="1"/>
  <c r="R1374" i="1"/>
  <c r="Q1374" i="1"/>
  <c r="N1374" i="1"/>
  <c r="M1374" i="1"/>
  <c r="O1374" i="1" s="1"/>
  <c r="P1374" i="1" s="1"/>
  <c r="T1373" i="1"/>
  <c r="S1373" i="1"/>
  <c r="R1373" i="1"/>
  <c r="Q1373" i="1"/>
  <c r="N1373" i="1"/>
  <c r="M1373" i="1"/>
  <c r="O1373" i="1" s="1"/>
  <c r="P1373" i="1" s="1"/>
  <c r="T1372" i="1"/>
  <c r="S1372" i="1"/>
  <c r="R1372" i="1"/>
  <c r="Q1372" i="1"/>
  <c r="N1372" i="1"/>
  <c r="M1372" i="1"/>
  <c r="O1372" i="1" s="1"/>
  <c r="P1372" i="1" s="1"/>
  <c r="T1371" i="1"/>
  <c r="S1371" i="1"/>
  <c r="R1371" i="1"/>
  <c r="Q1371" i="1"/>
  <c r="N1371" i="1"/>
  <c r="M1371" i="1"/>
  <c r="O1371" i="1" s="1"/>
  <c r="P1371" i="1" s="1"/>
  <c r="T1370" i="1"/>
  <c r="S1370" i="1"/>
  <c r="R1370" i="1"/>
  <c r="Q1370" i="1"/>
  <c r="N1370" i="1"/>
  <c r="M1370" i="1"/>
  <c r="O1370" i="1" s="1"/>
  <c r="P1370" i="1" s="1"/>
  <c r="T1369" i="1"/>
  <c r="S1369" i="1"/>
  <c r="R1369" i="1"/>
  <c r="Q1369" i="1"/>
  <c r="N1369" i="1"/>
  <c r="M1369" i="1"/>
  <c r="O1369" i="1" s="1"/>
  <c r="P1369" i="1" s="1"/>
  <c r="T1368" i="1"/>
  <c r="S1368" i="1"/>
  <c r="R1368" i="1"/>
  <c r="Q1368" i="1"/>
  <c r="N1368" i="1"/>
  <c r="M1368" i="1"/>
  <c r="O1368" i="1" s="1"/>
  <c r="P1368" i="1" s="1"/>
  <c r="T1367" i="1"/>
  <c r="S1367" i="1"/>
  <c r="R1367" i="1"/>
  <c r="Q1367" i="1"/>
  <c r="N1367" i="1"/>
  <c r="M1367" i="1"/>
  <c r="O1367" i="1" s="1"/>
  <c r="P1367" i="1" s="1"/>
  <c r="T1366" i="1"/>
  <c r="S1366" i="1"/>
  <c r="R1366" i="1"/>
  <c r="Q1366" i="1"/>
  <c r="N1366" i="1"/>
  <c r="M1366" i="1"/>
  <c r="O1366" i="1" s="1"/>
  <c r="P1366" i="1" s="1"/>
  <c r="T1365" i="1"/>
  <c r="S1365" i="1"/>
  <c r="R1365" i="1"/>
  <c r="Q1365" i="1"/>
  <c r="N1365" i="1"/>
  <c r="M1365" i="1"/>
  <c r="O1365" i="1" s="1"/>
  <c r="P1365" i="1" s="1"/>
  <c r="T1364" i="1"/>
  <c r="S1364" i="1"/>
  <c r="R1364" i="1"/>
  <c r="Q1364" i="1"/>
  <c r="N1364" i="1"/>
  <c r="M1364" i="1"/>
  <c r="O1364" i="1" s="1"/>
  <c r="P1364" i="1" s="1"/>
  <c r="T1363" i="1"/>
  <c r="S1363" i="1"/>
  <c r="R1363" i="1"/>
  <c r="Q1363" i="1"/>
  <c r="N1363" i="1"/>
  <c r="M1363" i="1"/>
  <c r="O1363" i="1" s="1"/>
  <c r="P1363" i="1" s="1"/>
  <c r="T1362" i="1"/>
  <c r="S1362" i="1"/>
  <c r="R1362" i="1"/>
  <c r="Q1362" i="1"/>
  <c r="N1362" i="1"/>
  <c r="M1362" i="1"/>
  <c r="O1362" i="1" s="1"/>
  <c r="P1362" i="1" s="1"/>
  <c r="T1361" i="1"/>
  <c r="S1361" i="1"/>
  <c r="R1361" i="1"/>
  <c r="Q1361" i="1"/>
  <c r="N1361" i="1"/>
  <c r="M1361" i="1"/>
  <c r="O1361" i="1" s="1"/>
  <c r="P1361" i="1" s="1"/>
  <c r="T1360" i="1"/>
  <c r="S1360" i="1"/>
  <c r="R1360" i="1"/>
  <c r="Q1360" i="1"/>
  <c r="N1360" i="1"/>
  <c r="M1360" i="1"/>
  <c r="O1360" i="1" s="1"/>
  <c r="P1360" i="1" s="1"/>
  <c r="T1359" i="1"/>
  <c r="S1359" i="1"/>
  <c r="R1359" i="1"/>
  <c r="Q1359" i="1"/>
  <c r="N1359" i="1"/>
  <c r="M1359" i="1"/>
  <c r="O1359" i="1" s="1"/>
  <c r="P1359" i="1" s="1"/>
  <c r="T1358" i="1"/>
  <c r="S1358" i="1"/>
  <c r="R1358" i="1"/>
  <c r="Q1358" i="1"/>
  <c r="N1358" i="1"/>
  <c r="M1358" i="1"/>
  <c r="O1358" i="1" s="1"/>
  <c r="P1358" i="1" s="1"/>
  <c r="T1357" i="1"/>
  <c r="S1357" i="1"/>
  <c r="R1357" i="1"/>
  <c r="Q1357" i="1"/>
  <c r="N1357" i="1"/>
  <c r="M1357" i="1"/>
  <c r="O1357" i="1" s="1"/>
  <c r="P1357" i="1" s="1"/>
  <c r="T1356" i="1"/>
  <c r="S1356" i="1"/>
  <c r="R1356" i="1"/>
  <c r="Q1356" i="1"/>
  <c r="N1356" i="1"/>
  <c r="M1356" i="1"/>
  <c r="O1356" i="1" s="1"/>
  <c r="P1356" i="1" s="1"/>
  <c r="T1355" i="1"/>
  <c r="S1355" i="1"/>
  <c r="R1355" i="1"/>
  <c r="Q1355" i="1"/>
  <c r="N1355" i="1"/>
  <c r="M1355" i="1"/>
  <c r="O1355" i="1" s="1"/>
  <c r="P1355" i="1" s="1"/>
  <c r="T1354" i="1"/>
  <c r="S1354" i="1"/>
  <c r="R1354" i="1"/>
  <c r="Q1354" i="1"/>
  <c r="N1354" i="1"/>
  <c r="M1354" i="1"/>
  <c r="O1354" i="1" s="1"/>
  <c r="P1354" i="1" s="1"/>
  <c r="T1353" i="1"/>
  <c r="S1353" i="1"/>
  <c r="R1353" i="1"/>
  <c r="Q1353" i="1"/>
  <c r="N1353" i="1"/>
  <c r="M1353" i="1"/>
  <c r="O1353" i="1" s="1"/>
  <c r="P1353" i="1" s="1"/>
  <c r="T1352" i="1"/>
  <c r="S1352" i="1"/>
  <c r="R1352" i="1"/>
  <c r="Q1352" i="1"/>
  <c r="N1352" i="1"/>
  <c r="M1352" i="1"/>
  <c r="O1352" i="1" s="1"/>
  <c r="P1352" i="1" s="1"/>
  <c r="T1351" i="1"/>
  <c r="S1351" i="1"/>
  <c r="R1351" i="1"/>
  <c r="Q1351" i="1"/>
  <c r="N1351" i="1"/>
  <c r="M1351" i="1"/>
  <c r="O1351" i="1" s="1"/>
  <c r="P1351" i="1" s="1"/>
  <c r="T1350" i="1"/>
  <c r="S1350" i="1"/>
  <c r="R1350" i="1"/>
  <c r="Q1350" i="1"/>
  <c r="N1350" i="1"/>
  <c r="M1350" i="1"/>
  <c r="O1350" i="1" s="1"/>
  <c r="P1350" i="1" s="1"/>
  <c r="T1349" i="1"/>
  <c r="S1349" i="1"/>
  <c r="R1349" i="1"/>
  <c r="Q1349" i="1"/>
  <c r="N1349" i="1"/>
  <c r="M1349" i="1"/>
  <c r="O1349" i="1" s="1"/>
  <c r="P1349" i="1" s="1"/>
  <c r="T1348" i="1"/>
  <c r="S1348" i="1"/>
  <c r="R1348" i="1"/>
  <c r="Q1348" i="1"/>
  <c r="N1348" i="1"/>
  <c r="M1348" i="1"/>
  <c r="O1348" i="1" s="1"/>
  <c r="P1348" i="1" s="1"/>
  <c r="T1347" i="1"/>
  <c r="S1347" i="1"/>
  <c r="R1347" i="1"/>
  <c r="Q1347" i="1"/>
  <c r="N1347" i="1"/>
  <c r="M1347" i="1"/>
  <c r="O1347" i="1" s="1"/>
  <c r="P1347" i="1" s="1"/>
  <c r="T1346" i="1"/>
  <c r="S1346" i="1"/>
  <c r="R1346" i="1"/>
  <c r="Q1346" i="1"/>
  <c r="N1346" i="1"/>
  <c r="M1346" i="1"/>
  <c r="O1346" i="1" s="1"/>
  <c r="P1346" i="1" s="1"/>
  <c r="T1345" i="1"/>
  <c r="S1345" i="1"/>
  <c r="R1345" i="1"/>
  <c r="Q1345" i="1"/>
  <c r="N1345" i="1"/>
  <c r="M1345" i="1"/>
  <c r="O1345" i="1" s="1"/>
  <c r="P1345" i="1" s="1"/>
  <c r="T1344" i="1"/>
  <c r="S1344" i="1"/>
  <c r="R1344" i="1"/>
  <c r="Q1344" i="1"/>
  <c r="N1344" i="1"/>
  <c r="M1344" i="1"/>
  <c r="O1344" i="1" s="1"/>
  <c r="P1344" i="1" s="1"/>
  <c r="T1343" i="1"/>
  <c r="S1343" i="1"/>
  <c r="R1343" i="1"/>
  <c r="Q1343" i="1"/>
  <c r="N1343" i="1"/>
  <c r="M1343" i="1"/>
  <c r="O1343" i="1" s="1"/>
  <c r="P1343" i="1" s="1"/>
  <c r="T1342" i="1"/>
  <c r="S1342" i="1"/>
  <c r="R1342" i="1"/>
  <c r="Q1342" i="1"/>
  <c r="N1342" i="1"/>
  <c r="M1342" i="1"/>
  <c r="O1342" i="1" s="1"/>
  <c r="P1342" i="1" s="1"/>
  <c r="T1341" i="1"/>
  <c r="S1341" i="1"/>
  <c r="R1341" i="1"/>
  <c r="Q1341" i="1"/>
  <c r="N1341" i="1"/>
  <c r="M1341" i="1"/>
  <c r="O1341" i="1" s="1"/>
  <c r="P1341" i="1" s="1"/>
  <c r="T1340" i="1"/>
  <c r="S1340" i="1"/>
  <c r="R1340" i="1"/>
  <c r="Q1340" i="1"/>
  <c r="N1340" i="1"/>
  <c r="M1340" i="1"/>
  <c r="O1340" i="1" s="1"/>
  <c r="P1340" i="1" s="1"/>
  <c r="T1339" i="1"/>
  <c r="S1339" i="1"/>
  <c r="R1339" i="1"/>
  <c r="Q1339" i="1"/>
  <c r="N1339" i="1"/>
  <c r="M1339" i="1"/>
  <c r="O1339" i="1" s="1"/>
  <c r="P1339" i="1" s="1"/>
  <c r="T1338" i="1"/>
  <c r="S1338" i="1"/>
  <c r="R1338" i="1"/>
  <c r="Q1338" i="1"/>
  <c r="N1338" i="1"/>
  <c r="M1338" i="1"/>
  <c r="O1338" i="1" s="1"/>
  <c r="P1338" i="1" s="1"/>
  <c r="T1337" i="1"/>
  <c r="S1337" i="1"/>
  <c r="R1337" i="1"/>
  <c r="Q1337" i="1"/>
  <c r="N1337" i="1"/>
  <c r="M1337" i="1"/>
  <c r="O1337" i="1" s="1"/>
  <c r="P1337" i="1" s="1"/>
  <c r="T1336" i="1"/>
  <c r="S1336" i="1"/>
  <c r="R1336" i="1"/>
  <c r="Q1336" i="1"/>
  <c r="N1336" i="1"/>
  <c r="M1336" i="1"/>
  <c r="O1336" i="1" s="1"/>
  <c r="P1336" i="1" s="1"/>
  <c r="T1335" i="1"/>
  <c r="S1335" i="1"/>
  <c r="R1335" i="1"/>
  <c r="Q1335" i="1"/>
  <c r="N1335" i="1"/>
  <c r="M1335" i="1"/>
  <c r="O1335" i="1" s="1"/>
  <c r="P1335" i="1" s="1"/>
  <c r="T1334" i="1"/>
  <c r="S1334" i="1"/>
  <c r="R1334" i="1"/>
  <c r="Q1334" i="1"/>
  <c r="N1334" i="1"/>
  <c r="M1334" i="1"/>
  <c r="O1334" i="1" s="1"/>
  <c r="P1334" i="1" s="1"/>
  <c r="T1333" i="1"/>
  <c r="S1333" i="1"/>
  <c r="R1333" i="1"/>
  <c r="Q1333" i="1"/>
  <c r="N1333" i="1"/>
  <c r="M1333" i="1"/>
  <c r="O1333" i="1" s="1"/>
  <c r="P1333" i="1" s="1"/>
  <c r="T1332" i="1"/>
  <c r="S1332" i="1"/>
  <c r="R1332" i="1"/>
  <c r="Q1332" i="1"/>
  <c r="N1332" i="1"/>
  <c r="M1332" i="1"/>
  <c r="O1332" i="1" s="1"/>
  <c r="P1332" i="1" s="1"/>
  <c r="T1331" i="1"/>
  <c r="S1331" i="1"/>
  <c r="R1331" i="1"/>
  <c r="Q1331" i="1"/>
  <c r="N1331" i="1"/>
  <c r="M1331" i="1"/>
  <c r="O1331" i="1" s="1"/>
  <c r="P1331" i="1" s="1"/>
  <c r="T1330" i="1"/>
  <c r="S1330" i="1"/>
  <c r="R1330" i="1"/>
  <c r="Q1330" i="1"/>
  <c r="N1330" i="1"/>
  <c r="M1330" i="1"/>
  <c r="O1330" i="1" s="1"/>
  <c r="P1330" i="1" s="1"/>
  <c r="T1329" i="1"/>
  <c r="S1329" i="1"/>
  <c r="R1329" i="1"/>
  <c r="Q1329" i="1"/>
  <c r="N1329" i="1"/>
  <c r="M1329" i="1"/>
  <c r="O1329" i="1" s="1"/>
  <c r="P1329" i="1" s="1"/>
  <c r="T1328" i="1"/>
  <c r="S1328" i="1"/>
  <c r="R1328" i="1"/>
  <c r="Q1328" i="1"/>
  <c r="N1328" i="1"/>
  <c r="M1328" i="1"/>
  <c r="O1328" i="1" s="1"/>
  <c r="P1328" i="1" s="1"/>
  <c r="T1327" i="1"/>
  <c r="S1327" i="1"/>
  <c r="R1327" i="1"/>
  <c r="Q1327" i="1"/>
  <c r="N1327" i="1"/>
  <c r="M1327" i="1"/>
  <c r="O1327" i="1" s="1"/>
  <c r="P1327" i="1" s="1"/>
  <c r="T1326" i="1"/>
  <c r="S1326" i="1"/>
  <c r="R1326" i="1"/>
  <c r="Q1326" i="1"/>
  <c r="N1326" i="1"/>
  <c r="M1326" i="1"/>
  <c r="O1326" i="1" s="1"/>
  <c r="P1326" i="1" s="1"/>
  <c r="T1325" i="1"/>
  <c r="S1325" i="1"/>
  <c r="R1325" i="1"/>
  <c r="Q1325" i="1"/>
  <c r="N1325" i="1"/>
  <c r="M1325" i="1"/>
  <c r="O1325" i="1" s="1"/>
  <c r="P1325" i="1" s="1"/>
  <c r="T1324" i="1"/>
  <c r="S1324" i="1"/>
  <c r="R1324" i="1"/>
  <c r="Q1324" i="1"/>
  <c r="N1324" i="1"/>
  <c r="M1324" i="1"/>
  <c r="O1324" i="1" s="1"/>
  <c r="P1324" i="1" s="1"/>
  <c r="T1323" i="1"/>
  <c r="S1323" i="1"/>
  <c r="R1323" i="1"/>
  <c r="Q1323" i="1"/>
  <c r="N1323" i="1"/>
  <c r="M1323" i="1"/>
  <c r="O1323" i="1" s="1"/>
  <c r="P1323" i="1" s="1"/>
  <c r="T1322" i="1"/>
  <c r="S1322" i="1"/>
  <c r="R1322" i="1"/>
  <c r="Q1322" i="1"/>
  <c r="N1322" i="1"/>
  <c r="M1322" i="1"/>
  <c r="O1322" i="1" s="1"/>
  <c r="P1322" i="1" s="1"/>
  <c r="T1321" i="1"/>
  <c r="S1321" i="1"/>
  <c r="R1321" i="1"/>
  <c r="Q1321" i="1"/>
  <c r="N1321" i="1"/>
  <c r="M1321" i="1"/>
  <c r="O1321" i="1" s="1"/>
  <c r="P1321" i="1" s="1"/>
  <c r="T1320" i="1"/>
  <c r="S1320" i="1"/>
  <c r="R1320" i="1"/>
  <c r="Q1320" i="1"/>
  <c r="N1320" i="1"/>
  <c r="M1320" i="1"/>
  <c r="O1320" i="1" s="1"/>
  <c r="P1320" i="1" s="1"/>
  <c r="T1319" i="1"/>
  <c r="S1319" i="1"/>
  <c r="R1319" i="1"/>
  <c r="Q1319" i="1"/>
  <c r="N1319" i="1"/>
  <c r="M1319" i="1"/>
  <c r="O1319" i="1" s="1"/>
  <c r="P1319" i="1" s="1"/>
  <c r="T1318" i="1"/>
  <c r="S1318" i="1"/>
  <c r="R1318" i="1"/>
  <c r="Q1318" i="1"/>
  <c r="N1318" i="1"/>
  <c r="M1318" i="1"/>
  <c r="O1318" i="1" s="1"/>
  <c r="P1318" i="1" s="1"/>
  <c r="T1317" i="1"/>
  <c r="S1317" i="1"/>
  <c r="R1317" i="1"/>
  <c r="Q1317" i="1"/>
  <c r="N1317" i="1"/>
  <c r="M1317" i="1"/>
  <c r="O1317" i="1" s="1"/>
  <c r="P1317" i="1" s="1"/>
  <c r="T1316" i="1"/>
  <c r="S1316" i="1"/>
  <c r="R1316" i="1"/>
  <c r="Q1316" i="1"/>
  <c r="N1316" i="1"/>
  <c r="M1316" i="1"/>
  <c r="O1316" i="1" s="1"/>
  <c r="P1316" i="1" s="1"/>
  <c r="T1315" i="1"/>
  <c r="S1315" i="1"/>
  <c r="R1315" i="1"/>
  <c r="Q1315" i="1"/>
  <c r="N1315" i="1"/>
  <c r="M1315" i="1"/>
  <c r="O1315" i="1" s="1"/>
  <c r="P1315" i="1" s="1"/>
  <c r="T1314" i="1"/>
  <c r="S1314" i="1"/>
  <c r="R1314" i="1"/>
  <c r="Q1314" i="1"/>
  <c r="N1314" i="1"/>
  <c r="M1314" i="1"/>
  <c r="O1314" i="1" s="1"/>
  <c r="P1314" i="1" s="1"/>
  <c r="T1313" i="1"/>
  <c r="S1313" i="1"/>
  <c r="R1313" i="1"/>
  <c r="Q1313" i="1"/>
  <c r="N1313" i="1"/>
  <c r="M1313" i="1"/>
  <c r="O1313" i="1" s="1"/>
  <c r="P1313" i="1" s="1"/>
  <c r="T1312" i="1"/>
  <c r="S1312" i="1"/>
  <c r="R1312" i="1"/>
  <c r="Q1312" i="1"/>
  <c r="N1312" i="1"/>
  <c r="M1312" i="1"/>
  <c r="O1312" i="1" s="1"/>
  <c r="P1312" i="1" s="1"/>
  <c r="T1311" i="1"/>
  <c r="S1311" i="1"/>
  <c r="R1311" i="1"/>
  <c r="Q1311" i="1"/>
  <c r="N1311" i="1"/>
  <c r="M1311" i="1"/>
  <c r="O1311" i="1" s="1"/>
  <c r="P1311" i="1" s="1"/>
  <c r="T1310" i="1"/>
  <c r="S1310" i="1"/>
  <c r="R1310" i="1"/>
  <c r="Q1310" i="1"/>
  <c r="N1310" i="1"/>
  <c r="M1310" i="1"/>
  <c r="O1310" i="1" s="1"/>
  <c r="P1310" i="1" s="1"/>
  <c r="T1309" i="1"/>
  <c r="S1309" i="1"/>
  <c r="R1309" i="1"/>
  <c r="Q1309" i="1"/>
  <c r="N1309" i="1"/>
  <c r="M1309" i="1"/>
  <c r="O1309" i="1" s="1"/>
  <c r="P1309" i="1" s="1"/>
  <c r="T1308" i="1"/>
  <c r="S1308" i="1"/>
  <c r="R1308" i="1"/>
  <c r="Q1308" i="1"/>
  <c r="N1308" i="1"/>
  <c r="M1308" i="1"/>
  <c r="O1308" i="1" s="1"/>
  <c r="P1308" i="1" s="1"/>
  <c r="T1307" i="1"/>
  <c r="S1307" i="1"/>
  <c r="R1307" i="1"/>
  <c r="Q1307" i="1"/>
  <c r="N1307" i="1"/>
  <c r="M1307" i="1"/>
  <c r="O1307" i="1" s="1"/>
  <c r="P1307" i="1" s="1"/>
  <c r="T1306" i="1"/>
  <c r="S1306" i="1"/>
  <c r="R1306" i="1"/>
  <c r="Q1306" i="1"/>
  <c r="N1306" i="1"/>
  <c r="M1306" i="1"/>
  <c r="O1306" i="1" s="1"/>
  <c r="P1306" i="1" s="1"/>
  <c r="T1305" i="1"/>
  <c r="S1305" i="1"/>
  <c r="R1305" i="1"/>
  <c r="Q1305" i="1"/>
  <c r="N1305" i="1"/>
  <c r="M1305" i="1"/>
  <c r="O1305" i="1" s="1"/>
  <c r="P1305" i="1" s="1"/>
  <c r="T1304" i="1"/>
  <c r="S1304" i="1"/>
  <c r="R1304" i="1"/>
  <c r="Q1304" i="1"/>
  <c r="N1304" i="1"/>
  <c r="M1304" i="1"/>
  <c r="O1304" i="1" s="1"/>
  <c r="P1304" i="1" s="1"/>
  <c r="T1303" i="1"/>
  <c r="S1303" i="1"/>
  <c r="R1303" i="1"/>
  <c r="Q1303" i="1"/>
  <c r="N1303" i="1"/>
  <c r="M1303" i="1"/>
  <c r="O1303" i="1" s="1"/>
  <c r="P1303" i="1" s="1"/>
  <c r="T1302" i="1"/>
  <c r="S1302" i="1"/>
  <c r="R1302" i="1"/>
  <c r="Q1302" i="1"/>
  <c r="N1302" i="1"/>
  <c r="M1302" i="1"/>
  <c r="O1302" i="1" s="1"/>
  <c r="P1302" i="1" s="1"/>
  <c r="T1301" i="1"/>
  <c r="S1301" i="1"/>
  <c r="R1301" i="1"/>
  <c r="Q1301" i="1"/>
  <c r="N1301" i="1"/>
  <c r="M1301" i="1"/>
  <c r="O1301" i="1" s="1"/>
  <c r="P1301" i="1" s="1"/>
  <c r="T1300" i="1"/>
  <c r="S1300" i="1"/>
  <c r="R1300" i="1"/>
  <c r="Q1300" i="1"/>
  <c r="N1300" i="1"/>
  <c r="M1300" i="1"/>
  <c r="O1300" i="1" s="1"/>
  <c r="P1300" i="1" s="1"/>
  <c r="T1299" i="1"/>
  <c r="S1299" i="1"/>
  <c r="R1299" i="1"/>
  <c r="Q1299" i="1"/>
  <c r="N1299" i="1"/>
  <c r="M1299" i="1"/>
  <c r="O1299" i="1" s="1"/>
  <c r="P1299" i="1" s="1"/>
  <c r="T1298" i="1"/>
  <c r="S1298" i="1"/>
  <c r="R1298" i="1"/>
  <c r="Q1298" i="1"/>
  <c r="N1298" i="1"/>
  <c r="M1298" i="1"/>
  <c r="O1298" i="1" s="1"/>
  <c r="P1298" i="1" s="1"/>
  <c r="T1297" i="1"/>
  <c r="S1297" i="1"/>
  <c r="R1297" i="1"/>
  <c r="Q1297" i="1"/>
  <c r="N1297" i="1"/>
  <c r="M1297" i="1"/>
  <c r="O1297" i="1" s="1"/>
  <c r="P1297" i="1" s="1"/>
  <c r="T1296" i="1"/>
  <c r="S1296" i="1"/>
  <c r="R1296" i="1"/>
  <c r="Q1296" i="1"/>
  <c r="N1296" i="1"/>
  <c r="M1296" i="1"/>
  <c r="O1296" i="1" s="1"/>
  <c r="P1296" i="1" s="1"/>
  <c r="T1295" i="1"/>
  <c r="S1295" i="1"/>
  <c r="R1295" i="1"/>
  <c r="Q1295" i="1"/>
  <c r="N1295" i="1"/>
  <c r="M1295" i="1"/>
  <c r="O1295" i="1" s="1"/>
  <c r="P1295" i="1" s="1"/>
  <c r="T1294" i="1"/>
  <c r="S1294" i="1"/>
  <c r="R1294" i="1"/>
  <c r="Q1294" i="1"/>
  <c r="N1294" i="1"/>
  <c r="M1294" i="1"/>
  <c r="O1294" i="1" s="1"/>
  <c r="P1294" i="1" s="1"/>
  <c r="T1293" i="1"/>
  <c r="S1293" i="1"/>
  <c r="R1293" i="1"/>
  <c r="Q1293" i="1"/>
  <c r="N1293" i="1"/>
  <c r="M1293" i="1"/>
  <c r="O1293" i="1" s="1"/>
  <c r="P1293" i="1" s="1"/>
  <c r="T1292" i="1"/>
  <c r="S1292" i="1"/>
  <c r="R1292" i="1"/>
  <c r="Q1292" i="1"/>
  <c r="N1292" i="1"/>
  <c r="M1292" i="1"/>
  <c r="O1292" i="1" s="1"/>
  <c r="P1292" i="1" s="1"/>
  <c r="T1291" i="1"/>
  <c r="S1291" i="1"/>
  <c r="R1291" i="1"/>
  <c r="Q1291" i="1"/>
  <c r="N1291" i="1"/>
  <c r="M1291" i="1"/>
  <c r="O1291" i="1" s="1"/>
  <c r="P1291" i="1" s="1"/>
  <c r="T1290" i="1"/>
  <c r="S1290" i="1"/>
  <c r="R1290" i="1"/>
  <c r="Q1290" i="1"/>
  <c r="N1290" i="1"/>
  <c r="M1290" i="1"/>
  <c r="O1290" i="1" s="1"/>
  <c r="P1290" i="1" s="1"/>
  <c r="T1289" i="1"/>
  <c r="S1289" i="1"/>
  <c r="R1289" i="1"/>
  <c r="Q1289" i="1"/>
  <c r="N1289" i="1"/>
  <c r="M1289" i="1"/>
  <c r="O1289" i="1" s="1"/>
  <c r="P1289" i="1" s="1"/>
  <c r="T1288" i="1"/>
  <c r="S1288" i="1"/>
  <c r="R1288" i="1"/>
  <c r="Q1288" i="1"/>
  <c r="N1288" i="1"/>
  <c r="M1288" i="1"/>
  <c r="O1288" i="1" s="1"/>
  <c r="P1288" i="1" s="1"/>
  <c r="T1287" i="1"/>
  <c r="S1287" i="1"/>
  <c r="R1287" i="1"/>
  <c r="Q1287" i="1"/>
  <c r="N1287" i="1"/>
  <c r="M1287" i="1"/>
  <c r="O1287" i="1" s="1"/>
  <c r="P1287" i="1" s="1"/>
  <c r="T1286" i="1"/>
  <c r="S1286" i="1"/>
  <c r="R1286" i="1"/>
  <c r="Q1286" i="1"/>
  <c r="N1286" i="1"/>
  <c r="M1286" i="1"/>
  <c r="O1286" i="1" s="1"/>
  <c r="P1286" i="1" s="1"/>
  <c r="T1285" i="1"/>
  <c r="S1285" i="1"/>
  <c r="R1285" i="1"/>
  <c r="Q1285" i="1"/>
  <c r="N1285" i="1"/>
  <c r="M1285" i="1"/>
  <c r="O1285" i="1" s="1"/>
  <c r="P1285" i="1" s="1"/>
  <c r="T1284" i="1"/>
  <c r="S1284" i="1"/>
  <c r="R1284" i="1"/>
  <c r="Q1284" i="1"/>
  <c r="N1284" i="1"/>
  <c r="M1284" i="1"/>
  <c r="O1284" i="1" s="1"/>
  <c r="P1284" i="1" s="1"/>
  <c r="T1283" i="1"/>
  <c r="S1283" i="1"/>
  <c r="R1283" i="1"/>
  <c r="Q1283" i="1"/>
  <c r="N1283" i="1"/>
  <c r="M1283" i="1"/>
  <c r="O1283" i="1" s="1"/>
  <c r="P1283" i="1" s="1"/>
  <c r="T1282" i="1"/>
  <c r="S1282" i="1"/>
  <c r="R1282" i="1"/>
  <c r="Q1282" i="1"/>
  <c r="N1282" i="1"/>
  <c r="M1282" i="1"/>
  <c r="O1282" i="1" s="1"/>
  <c r="P1282" i="1" s="1"/>
  <c r="T1281" i="1"/>
  <c r="S1281" i="1"/>
  <c r="R1281" i="1"/>
  <c r="Q1281" i="1"/>
  <c r="N1281" i="1"/>
  <c r="M1281" i="1"/>
  <c r="O1281" i="1" s="1"/>
  <c r="P1281" i="1" s="1"/>
  <c r="T1280" i="1"/>
  <c r="S1280" i="1"/>
  <c r="R1280" i="1"/>
  <c r="Q1280" i="1"/>
  <c r="N1280" i="1"/>
  <c r="M1280" i="1"/>
  <c r="T1279" i="1"/>
  <c r="S1279" i="1"/>
  <c r="R1279" i="1"/>
  <c r="Q1279" i="1"/>
  <c r="N1279" i="1"/>
  <c r="M1279" i="1"/>
  <c r="O1279" i="1" s="1"/>
  <c r="P1279" i="1" s="1"/>
  <c r="T1278" i="1"/>
  <c r="S1278" i="1"/>
  <c r="R1278" i="1"/>
  <c r="Q1278" i="1"/>
  <c r="N1278" i="1"/>
  <c r="M1278" i="1"/>
  <c r="O1278" i="1" s="1"/>
  <c r="P1278" i="1" s="1"/>
  <c r="T1277" i="1"/>
  <c r="S1277" i="1"/>
  <c r="R1277" i="1"/>
  <c r="Q1277" i="1"/>
  <c r="N1277" i="1"/>
  <c r="M1277" i="1"/>
  <c r="O1277" i="1" s="1"/>
  <c r="P1277" i="1" s="1"/>
  <c r="T1276" i="1"/>
  <c r="S1276" i="1"/>
  <c r="R1276" i="1"/>
  <c r="Q1276" i="1"/>
  <c r="N1276" i="1"/>
  <c r="M1276" i="1"/>
  <c r="O1276" i="1" s="1"/>
  <c r="P1276" i="1" s="1"/>
  <c r="T1275" i="1"/>
  <c r="S1275" i="1"/>
  <c r="R1275" i="1"/>
  <c r="Q1275" i="1"/>
  <c r="N1275" i="1"/>
  <c r="M1275" i="1"/>
  <c r="O1275" i="1" s="1"/>
  <c r="P1275" i="1" s="1"/>
  <c r="T1274" i="1"/>
  <c r="S1274" i="1"/>
  <c r="R1274" i="1"/>
  <c r="Q1274" i="1"/>
  <c r="N1274" i="1"/>
  <c r="M1274" i="1"/>
  <c r="O1274" i="1" s="1"/>
  <c r="P1274" i="1" s="1"/>
  <c r="T1273" i="1"/>
  <c r="S1273" i="1"/>
  <c r="R1273" i="1"/>
  <c r="Q1273" i="1"/>
  <c r="N1273" i="1"/>
  <c r="M1273" i="1"/>
  <c r="O1273" i="1" s="1"/>
  <c r="P1273" i="1" s="1"/>
  <c r="T1272" i="1"/>
  <c r="S1272" i="1"/>
  <c r="R1272" i="1"/>
  <c r="Q1272" i="1"/>
  <c r="N1272" i="1"/>
  <c r="M1272" i="1"/>
  <c r="O1272" i="1" s="1"/>
  <c r="P1272" i="1" s="1"/>
  <c r="T1271" i="1"/>
  <c r="S1271" i="1"/>
  <c r="R1271" i="1"/>
  <c r="Q1271" i="1"/>
  <c r="N1271" i="1"/>
  <c r="M1271" i="1"/>
  <c r="O1271" i="1" s="1"/>
  <c r="P1271" i="1" s="1"/>
  <c r="T1270" i="1"/>
  <c r="S1270" i="1"/>
  <c r="R1270" i="1"/>
  <c r="Q1270" i="1"/>
  <c r="N1270" i="1"/>
  <c r="M1270" i="1"/>
  <c r="O1270" i="1" s="1"/>
  <c r="P1270" i="1" s="1"/>
  <c r="T1269" i="1"/>
  <c r="S1269" i="1"/>
  <c r="R1269" i="1"/>
  <c r="Q1269" i="1"/>
  <c r="N1269" i="1"/>
  <c r="M1269" i="1"/>
  <c r="O1269" i="1" s="1"/>
  <c r="P1269" i="1" s="1"/>
  <c r="T1268" i="1"/>
  <c r="S1268" i="1"/>
  <c r="R1268" i="1"/>
  <c r="Q1268" i="1"/>
  <c r="N1268" i="1"/>
  <c r="M1268" i="1"/>
  <c r="O1268" i="1" s="1"/>
  <c r="P1268" i="1" s="1"/>
  <c r="T1267" i="1"/>
  <c r="S1267" i="1"/>
  <c r="R1267" i="1"/>
  <c r="Q1267" i="1"/>
  <c r="N1267" i="1"/>
  <c r="M1267" i="1"/>
  <c r="O1267" i="1" s="1"/>
  <c r="P1267" i="1" s="1"/>
  <c r="T1266" i="1"/>
  <c r="S1266" i="1"/>
  <c r="R1266" i="1"/>
  <c r="Q1266" i="1"/>
  <c r="N1266" i="1"/>
  <c r="M1266" i="1"/>
  <c r="O1266" i="1" s="1"/>
  <c r="P1266" i="1" s="1"/>
  <c r="T1265" i="1"/>
  <c r="S1265" i="1"/>
  <c r="R1265" i="1"/>
  <c r="Q1265" i="1"/>
  <c r="N1265" i="1"/>
  <c r="M1265" i="1"/>
  <c r="O1265" i="1" s="1"/>
  <c r="P1265" i="1" s="1"/>
  <c r="T1264" i="1"/>
  <c r="S1264" i="1"/>
  <c r="R1264" i="1"/>
  <c r="Q1264" i="1"/>
  <c r="N1264" i="1"/>
  <c r="M1264" i="1"/>
  <c r="O1264" i="1" s="1"/>
  <c r="P1264" i="1" s="1"/>
  <c r="T1263" i="1"/>
  <c r="S1263" i="1"/>
  <c r="R1263" i="1"/>
  <c r="Q1263" i="1"/>
  <c r="N1263" i="1"/>
  <c r="M1263" i="1"/>
  <c r="O1263" i="1" s="1"/>
  <c r="P1263" i="1" s="1"/>
  <c r="T1262" i="1"/>
  <c r="S1262" i="1"/>
  <c r="R1262" i="1"/>
  <c r="Q1262" i="1"/>
  <c r="N1262" i="1"/>
  <c r="M1262" i="1"/>
  <c r="O1262" i="1" s="1"/>
  <c r="P1262" i="1" s="1"/>
  <c r="T1261" i="1"/>
  <c r="S1261" i="1"/>
  <c r="R1261" i="1"/>
  <c r="Q1261" i="1"/>
  <c r="N1261" i="1"/>
  <c r="M1261" i="1"/>
  <c r="O1261" i="1" s="1"/>
  <c r="P1261" i="1" s="1"/>
  <c r="T1260" i="1"/>
  <c r="S1260" i="1"/>
  <c r="R1260" i="1"/>
  <c r="Q1260" i="1"/>
  <c r="N1260" i="1"/>
  <c r="M1260" i="1"/>
  <c r="O1260" i="1" s="1"/>
  <c r="P1260" i="1" s="1"/>
  <c r="T1259" i="1"/>
  <c r="S1259" i="1"/>
  <c r="R1259" i="1"/>
  <c r="Q1259" i="1"/>
  <c r="N1259" i="1"/>
  <c r="M1259" i="1"/>
  <c r="O1259" i="1" s="1"/>
  <c r="P1259" i="1" s="1"/>
  <c r="T1258" i="1"/>
  <c r="S1258" i="1"/>
  <c r="R1258" i="1"/>
  <c r="Q1258" i="1"/>
  <c r="N1258" i="1"/>
  <c r="M1258" i="1"/>
  <c r="O1258" i="1" s="1"/>
  <c r="P1258" i="1" s="1"/>
  <c r="T1257" i="1"/>
  <c r="S1257" i="1"/>
  <c r="R1257" i="1"/>
  <c r="Q1257" i="1"/>
  <c r="N1257" i="1"/>
  <c r="M1257" i="1"/>
  <c r="O1257" i="1" s="1"/>
  <c r="P1257" i="1" s="1"/>
  <c r="T1256" i="1"/>
  <c r="S1256" i="1"/>
  <c r="R1256" i="1"/>
  <c r="Q1256" i="1"/>
  <c r="N1256" i="1"/>
  <c r="M1256" i="1"/>
  <c r="O1256" i="1" s="1"/>
  <c r="P1256" i="1" s="1"/>
  <c r="T1255" i="1"/>
  <c r="S1255" i="1"/>
  <c r="R1255" i="1"/>
  <c r="Q1255" i="1"/>
  <c r="N1255" i="1"/>
  <c r="M1255" i="1"/>
  <c r="O1255" i="1" s="1"/>
  <c r="P1255" i="1" s="1"/>
  <c r="T1254" i="1"/>
  <c r="S1254" i="1"/>
  <c r="R1254" i="1"/>
  <c r="Q1254" i="1"/>
  <c r="N1254" i="1"/>
  <c r="M1254" i="1"/>
  <c r="O1254" i="1" s="1"/>
  <c r="P1254" i="1" s="1"/>
  <c r="T1253" i="1"/>
  <c r="S1253" i="1"/>
  <c r="R1253" i="1"/>
  <c r="Q1253" i="1"/>
  <c r="N1253" i="1"/>
  <c r="M1253" i="1"/>
  <c r="O1253" i="1" s="1"/>
  <c r="P1253" i="1" s="1"/>
  <c r="T1252" i="1"/>
  <c r="S1252" i="1"/>
  <c r="R1252" i="1"/>
  <c r="Q1252" i="1"/>
  <c r="N1252" i="1"/>
  <c r="M1252" i="1"/>
  <c r="O1252" i="1" s="1"/>
  <c r="P1252" i="1" s="1"/>
  <c r="T1251" i="1"/>
  <c r="S1251" i="1"/>
  <c r="R1251" i="1"/>
  <c r="Q1251" i="1"/>
  <c r="N1251" i="1"/>
  <c r="M1251" i="1"/>
  <c r="O1251" i="1" s="1"/>
  <c r="P1251" i="1" s="1"/>
  <c r="T1250" i="1"/>
  <c r="S1250" i="1"/>
  <c r="R1250" i="1"/>
  <c r="Q1250" i="1"/>
  <c r="N1250" i="1"/>
  <c r="M1250" i="1"/>
  <c r="O1250" i="1" s="1"/>
  <c r="P1250" i="1" s="1"/>
  <c r="T1249" i="1"/>
  <c r="S1249" i="1"/>
  <c r="R1249" i="1"/>
  <c r="Q1249" i="1"/>
  <c r="N1249" i="1"/>
  <c r="M1249" i="1"/>
  <c r="O1249" i="1" s="1"/>
  <c r="P1249" i="1" s="1"/>
  <c r="T1248" i="1"/>
  <c r="S1248" i="1"/>
  <c r="R1248" i="1"/>
  <c r="Q1248" i="1"/>
  <c r="N1248" i="1"/>
  <c r="M1248" i="1"/>
  <c r="O1248" i="1" s="1"/>
  <c r="P1248" i="1" s="1"/>
  <c r="T1247" i="1"/>
  <c r="S1247" i="1"/>
  <c r="R1247" i="1"/>
  <c r="Q1247" i="1"/>
  <c r="N1247" i="1"/>
  <c r="M1247" i="1"/>
  <c r="O1247" i="1" s="1"/>
  <c r="P1247" i="1" s="1"/>
  <c r="T1246" i="1"/>
  <c r="S1246" i="1"/>
  <c r="R1246" i="1"/>
  <c r="Q1246" i="1"/>
  <c r="N1246" i="1"/>
  <c r="M1246" i="1"/>
  <c r="O1246" i="1" s="1"/>
  <c r="P1246" i="1" s="1"/>
  <c r="T1245" i="1"/>
  <c r="S1245" i="1"/>
  <c r="R1245" i="1"/>
  <c r="Q1245" i="1"/>
  <c r="N1245" i="1"/>
  <c r="M1245" i="1"/>
  <c r="O1245" i="1" s="1"/>
  <c r="P1245" i="1" s="1"/>
  <c r="T1244" i="1"/>
  <c r="S1244" i="1"/>
  <c r="R1244" i="1"/>
  <c r="Q1244" i="1"/>
  <c r="N1244" i="1"/>
  <c r="M1244" i="1"/>
  <c r="O1244" i="1" s="1"/>
  <c r="P1244" i="1" s="1"/>
  <c r="T1243" i="1"/>
  <c r="S1243" i="1"/>
  <c r="R1243" i="1"/>
  <c r="Q1243" i="1"/>
  <c r="N1243" i="1"/>
  <c r="M1243" i="1"/>
  <c r="O1243" i="1" s="1"/>
  <c r="P1243" i="1" s="1"/>
  <c r="T1242" i="1"/>
  <c r="S1242" i="1"/>
  <c r="R1242" i="1"/>
  <c r="Q1242" i="1"/>
  <c r="N1242" i="1"/>
  <c r="M1242" i="1"/>
  <c r="O1242" i="1" s="1"/>
  <c r="P1242" i="1" s="1"/>
  <c r="T1241" i="1"/>
  <c r="S1241" i="1"/>
  <c r="R1241" i="1"/>
  <c r="Q1241" i="1"/>
  <c r="N1241" i="1"/>
  <c r="M1241" i="1"/>
  <c r="O1241" i="1" s="1"/>
  <c r="P1241" i="1" s="1"/>
  <c r="T1240" i="1"/>
  <c r="S1240" i="1"/>
  <c r="R1240" i="1"/>
  <c r="Q1240" i="1"/>
  <c r="N1240" i="1"/>
  <c r="M1240" i="1"/>
  <c r="O1240" i="1" s="1"/>
  <c r="P1240" i="1" s="1"/>
  <c r="T1239" i="1"/>
  <c r="S1239" i="1"/>
  <c r="R1239" i="1"/>
  <c r="Q1239" i="1"/>
  <c r="N1239" i="1"/>
  <c r="M1239" i="1"/>
  <c r="O1239" i="1" s="1"/>
  <c r="P1239" i="1" s="1"/>
  <c r="T1238" i="1"/>
  <c r="S1238" i="1"/>
  <c r="R1238" i="1"/>
  <c r="Q1238" i="1"/>
  <c r="N1238" i="1"/>
  <c r="M1238" i="1"/>
  <c r="O1238" i="1" s="1"/>
  <c r="P1238" i="1" s="1"/>
  <c r="T1237" i="1"/>
  <c r="S1237" i="1"/>
  <c r="R1237" i="1"/>
  <c r="Q1237" i="1"/>
  <c r="N1237" i="1"/>
  <c r="M1237" i="1"/>
  <c r="O1237" i="1" s="1"/>
  <c r="P1237" i="1" s="1"/>
  <c r="T1236" i="1"/>
  <c r="S1236" i="1"/>
  <c r="R1236" i="1"/>
  <c r="Q1236" i="1"/>
  <c r="N1236" i="1"/>
  <c r="M1236" i="1"/>
  <c r="O1236" i="1" s="1"/>
  <c r="P1236" i="1" s="1"/>
  <c r="T1235" i="1"/>
  <c r="S1235" i="1"/>
  <c r="R1235" i="1"/>
  <c r="Q1235" i="1"/>
  <c r="N1235" i="1"/>
  <c r="M1235" i="1"/>
  <c r="O1235" i="1" s="1"/>
  <c r="P1235" i="1" s="1"/>
  <c r="T1234" i="1"/>
  <c r="S1234" i="1"/>
  <c r="R1234" i="1"/>
  <c r="Q1234" i="1"/>
  <c r="N1234" i="1"/>
  <c r="M1234" i="1"/>
  <c r="O1234" i="1" s="1"/>
  <c r="P1234" i="1" s="1"/>
  <c r="T1233" i="1"/>
  <c r="S1233" i="1"/>
  <c r="R1233" i="1"/>
  <c r="Q1233" i="1"/>
  <c r="N1233" i="1"/>
  <c r="M1233" i="1"/>
  <c r="O1233" i="1" s="1"/>
  <c r="P1233" i="1" s="1"/>
  <c r="T1232" i="1"/>
  <c r="S1232" i="1"/>
  <c r="R1232" i="1"/>
  <c r="Q1232" i="1"/>
  <c r="N1232" i="1"/>
  <c r="M1232" i="1"/>
  <c r="O1232" i="1" s="1"/>
  <c r="P1232" i="1" s="1"/>
  <c r="T1231" i="1"/>
  <c r="S1231" i="1"/>
  <c r="R1231" i="1"/>
  <c r="Q1231" i="1"/>
  <c r="N1231" i="1"/>
  <c r="M1231" i="1"/>
  <c r="O1231" i="1" s="1"/>
  <c r="P1231" i="1" s="1"/>
  <c r="T1230" i="1"/>
  <c r="S1230" i="1"/>
  <c r="R1230" i="1"/>
  <c r="Q1230" i="1"/>
  <c r="N1230" i="1"/>
  <c r="M1230" i="1"/>
  <c r="O1230" i="1" s="1"/>
  <c r="P1230" i="1" s="1"/>
  <c r="T1229" i="1"/>
  <c r="S1229" i="1"/>
  <c r="R1229" i="1"/>
  <c r="Q1229" i="1"/>
  <c r="N1229" i="1"/>
  <c r="M1229" i="1"/>
  <c r="O1229" i="1" s="1"/>
  <c r="P1229" i="1" s="1"/>
  <c r="T1228" i="1"/>
  <c r="S1228" i="1"/>
  <c r="R1228" i="1"/>
  <c r="Q1228" i="1"/>
  <c r="N1228" i="1"/>
  <c r="M1228" i="1"/>
  <c r="O1228" i="1" s="1"/>
  <c r="P1228" i="1" s="1"/>
  <c r="T1227" i="1"/>
  <c r="S1227" i="1"/>
  <c r="R1227" i="1"/>
  <c r="Q1227" i="1"/>
  <c r="N1227" i="1"/>
  <c r="M1227" i="1"/>
  <c r="O1227" i="1" s="1"/>
  <c r="P1227" i="1" s="1"/>
  <c r="T1226" i="1"/>
  <c r="S1226" i="1"/>
  <c r="R1226" i="1"/>
  <c r="Q1226" i="1"/>
  <c r="N1226" i="1"/>
  <c r="M1226" i="1"/>
  <c r="O1226" i="1" s="1"/>
  <c r="P1226" i="1" s="1"/>
  <c r="T1225" i="1"/>
  <c r="S1225" i="1"/>
  <c r="R1225" i="1"/>
  <c r="Q1225" i="1"/>
  <c r="N1225" i="1"/>
  <c r="M1225" i="1"/>
  <c r="O1225" i="1" s="1"/>
  <c r="P1225" i="1" s="1"/>
  <c r="T1224" i="1"/>
  <c r="S1224" i="1"/>
  <c r="R1224" i="1"/>
  <c r="Q1224" i="1"/>
  <c r="N1224" i="1"/>
  <c r="M1224" i="1"/>
  <c r="O1224" i="1" s="1"/>
  <c r="P1224" i="1" s="1"/>
  <c r="T1223" i="1"/>
  <c r="S1223" i="1"/>
  <c r="R1223" i="1"/>
  <c r="Q1223" i="1"/>
  <c r="N1223" i="1"/>
  <c r="M1223" i="1"/>
  <c r="O1223" i="1" s="1"/>
  <c r="P1223" i="1" s="1"/>
  <c r="T1222" i="1"/>
  <c r="S1222" i="1"/>
  <c r="R1222" i="1"/>
  <c r="Q1222" i="1"/>
  <c r="N1222" i="1"/>
  <c r="M1222" i="1"/>
  <c r="O1222" i="1" s="1"/>
  <c r="P1222" i="1" s="1"/>
  <c r="T1221" i="1"/>
  <c r="S1221" i="1"/>
  <c r="R1221" i="1"/>
  <c r="Q1221" i="1"/>
  <c r="N1221" i="1"/>
  <c r="M1221" i="1"/>
  <c r="O1221" i="1" s="1"/>
  <c r="P1221" i="1" s="1"/>
  <c r="T1220" i="1"/>
  <c r="S1220" i="1"/>
  <c r="R1220" i="1"/>
  <c r="Q1220" i="1"/>
  <c r="N1220" i="1"/>
  <c r="M1220" i="1"/>
  <c r="O1220" i="1" s="1"/>
  <c r="P1220" i="1" s="1"/>
  <c r="T1219" i="1"/>
  <c r="S1219" i="1"/>
  <c r="R1219" i="1"/>
  <c r="Q1219" i="1"/>
  <c r="N1219" i="1"/>
  <c r="M1219" i="1"/>
  <c r="O1219" i="1" s="1"/>
  <c r="P1219" i="1" s="1"/>
  <c r="T1218" i="1"/>
  <c r="S1218" i="1"/>
  <c r="R1218" i="1"/>
  <c r="Q1218" i="1"/>
  <c r="N1218" i="1"/>
  <c r="M1218" i="1"/>
  <c r="O1218" i="1" s="1"/>
  <c r="P1218" i="1" s="1"/>
  <c r="T1217" i="1"/>
  <c r="S1217" i="1"/>
  <c r="R1217" i="1"/>
  <c r="Q1217" i="1"/>
  <c r="N1217" i="1"/>
  <c r="M1217" i="1"/>
  <c r="O1217" i="1" s="1"/>
  <c r="P1217" i="1" s="1"/>
  <c r="T1216" i="1"/>
  <c r="S1216" i="1"/>
  <c r="R1216" i="1"/>
  <c r="Q1216" i="1"/>
  <c r="N1216" i="1"/>
  <c r="M1216" i="1"/>
  <c r="O1216" i="1" s="1"/>
  <c r="P1216" i="1" s="1"/>
  <c r="T1215" i="1"/>
  <c r="S1215" i="1"/>
  <c r="R1215" i="1"/>
  <c r="Q1215" i="1"/>
  <c r="N1215" i="1"/>
  <c r="M1215" i="1"/>
  <c r="O1215" i="1" s="1"/>
  <c r="P1215" i="1" s="1"/>
  <c r="T1214" i="1"/>
  <c r="S1214" i="1"/>
  <c r="R1214" i="1"/>
  <c r="Q1214" i="1"/>
  <c r="N1214" i="1"/>
  <c r="M1214" i="1"/>
  <c r="O1214" i="1" s="1"/>
  <c r="P1214" i="1" s="1"/>
  <c r="T1213" i="1"/>
  <c r="S1213" i="1"/>
  <c r="R1213" i="1"/>
  <c r="Q1213" i="1"/>
  <c r="N1213" i="1"/>
  <c r="M1213" i="1"/>
  <c r="O1213" i="1" s="1"/>
  <c r="P1213" i="1" s="1"/>
  <c r="T1212" i="1"/>
  <c r="S1212" i="1"/>
  <c r="R1212" i="1"/>
  <c r="Q1212" i="1"/>
  <c r="N1212" i="1"/>
  <c r="M1212" i="1"/>
  <c r="O1212" i="1" s="1"/>
  <c r="P1212" i="1" s="1"/>
  <c r="T1211" i="1"/>
  <c r="S1211" i="1"/>
  <c r="R1211" i="1"/>
  <c r="Q1211" i="1"/>
  <c r="N1211" i="1"/>
  <c r="M1211" i="1"/>
  <c r="O1211" i="1" s="1"/>
  <c r="P1211" i="1" s="1"/>
  <c r="T1210" i="1"/>
  <c r="S1210" i="1"/>
  <c r="R1210" i="1"/>
  <c r="Q1210" i="1"/>
  <c r="N1210" i="1"/>
  <c r="M1210" i="1"/>
  <c r="O1210" i="1" s="1"/>
  <c r="P1210" i="1" s="1"/>
  <c r="T1209" i="1"/>
  <c r="S1209" i="1"/>
  <c r="R1209" i="1"/>
  <c r="Q1209" i="1"/>
  <c r="N1209" i="1"/>
  <c r="M1209" i="1"/>
  <c r="O1209" i="1" s="1"/>
  <c r="P1209" i="1" s="1"/>
  <c r="T1208" i="1"/>
  <c r="S1208" i="1"/>
  <c r="R1208" i="1"/>
  <c r="Q1208" i="1"/>
  <c r="N1208" i="1"/>
  <c r="M1208" i="1"/>
  <c r="O1208" i="1" s="1"/>
  <c r="P1208" i="1" s="1"/>
  <c r="T1207" i="1"/>
  <c r="S1207" i="1"/>
  <c r="R1207" i="1"/>
  <c r="Q1207" i="1"/>
  <c r="N1207" i="1"/>
  <c r="M1207" i="1"/>
  <c r="O1207" i="1" s="1"/>
  <c r="P1207" i="1" s="1"/>
  <c r="T1206" i="1"/>
  <c r="S1206" i="1"/>
  <c r="R1206" i="1"/>
  <c r="Q1206" i="1"/>
  <c r="N1206" i="1"/>
  <c r="M1206" i="1"/>
  <c r="O1206" i="1" s="1"/>
  <c r="P1206" i="1" s="1"/>
  <c r="T1205" i="1"/>
  <c r="S1205" i="1"/>
  <c r="R1205" i="1"/>
  <c r="Q1205" i="1"/>
  <c r="N1205" i="1"/>
  <c r="M1205" i="1"/>
  <c r="O1205" i="1" s="1"/>
  <c r="P1205" i="1" s="1"/>
  <c r="T1204" i="1"/>
  <c r="S1204" i="1"/>
  <c r="R1204" i="1"/>
  <c r="Q1204" i="1"/>
  <c r="N1204" i="1"/>
  <c r="M1204" i="1"/>
  <c r="O1204" i="1" s="1"/>
  <c r="P1204" i="1" s="1"/>
  <c r="T1203" i="1"/>
  <c r="S1203" i="1"/>
  <c r="R1203" i="1"/>
  <c r="Q1203" i="1"/>
  <c r="N1203" i="1"/>
  <c r="M1203" i="1"/>
  <c r="O1203" i="1" s="1"/>
  <c r="P1203" i="1" s="1"/>
  <c r="T1202" i="1"/>
  <c r="S1202" i="1"/>
  <c r="R1202" i="1"/>
  <c r="Q1202" i="1"/>
  <c r="N1202" i="1"/>
  <c r="M1202" i="1"/>
  <c r="O1202" i="1" s="1"/>
  <c r="P1202" i="1" s="1"/>
  <c r="T1201" i="1"/>
  <c r="S1201" i="1"/>
  <c r="R1201" i="1"/>
  <c r="Q1201" i="1"/>
  <c r="N1201" i="1"/>
  <c r="M1201" i="1"/>
  <c r="O1201" i="1" s="1"/>
  <c r="P1201" i="1" s="1"/>
  <c r="T1200" i="1"/>
  <c r="S1200" i="1"/>
  <c r="R1200" i="1"/>
  <c r="Q1200" i="1"/>
  <c r="N1200" i="1"/>
  <c r="M1200" i="1"/>
  <c r="O1200" i="1" s="1"/>
  <c r="P1200" i="1" s="1"/>
  <c r="T1199" i="1"/>
  <c r="S1199" i="1"/>
  <c r="R1199" i="1"/>
  <c r="Q1199" i="1"/>
  <c r="N1199" i="1"/>
  <c r="M1199" i="1"/>
  <c r="O1199" i="1" s="1"/>
  <c r="P1199" i="1" s="1"/>
  <c r="T1198" i="1"/>
  <c r="S1198" i="1"/>
  <c r="R1198" i="1"/>
  <c r="Q1198" i="1"/>
  <c r="N1198" i="1"/>
  <c r="M1198" i="1"/>
  <c r="O1198" i="1" s="1"/>
  <c r="P1198" i="1" s="1"/>
  <c r="T1197" i="1"/>
  <c r="S1197" i="1"/>
  <c r="R1197" i="1"/>
  <c r="Q1197" i="1"/>
  <c r="N1197" i="1"/>
  <c r="M1197" i="1"/>
  <c r="O1197" i="1" s="1"/>
  <c r="P1197" i="1" s="1"/>
  <c r="T1196" i="1"/>
  <c r="S1196" i="1"/>
  <c r="R1196" i="1"/>
  <c r="Q1196" i="1"/>
  <c r="N1196" i="1"/>
  <c r="M1196" i="1"/>
  <c r="O1196" i="1" s="1"/>
  <c r="P1196" i="1" s="1"/>
  <c r="T1195" i="1"/>
  <c r="S1195" i="1"/>
  <c r="R1195" i="1"/>
  <c r="Q1195" i="1"/>
  <c r="N1195" i="1"/>
  <c r="M1195" i="1"/>
  <c r="O1195" i="1" s="1"/>
  <c r="P1195" i="1" s="1"/>
  <c r="T1194" i="1"/>
  <c r="S1194" i="1"/>
  <c r="R1194" i="1"/>
  <c r="Q1194" i="1"/>
  <c r="N1194" i="1"/>
  <c r="M1194" i="1"/>
  <c r="O1194" i="1" s="1"/>
  <c r="P1194" i="1" s="1"/>
  <c r="T1193" i="1"/>
  <c r="S1193" i="1"/>
  <c r="R1193" i="1"/>
  <c r="Q1193" i="1"/>
  <c r="N1193" i="1"/>
  <c r="M1193" i="1"/>
  <c r="O1193" i="1" s="1"/>
  <c r="P1193" i="1" s="1"/>
  <c r="T1192" i="1"/>
  <c r="S1192" i="1"/>
  <c r="R1192" i="1"/>
  <c r="Q1192" i="1"/>
  <c r="N1192" i="1"/>
  <c r="M1192" i="1"/>
  <c r="O1192" i="1" s="1"/>
  <c r="P1192" i="1" s="1"/>
  <c r="T1191" i="1"/>
  <c r="S1191" i="1"/>
  <c r="R1191" i="1"/>
  <c r="Q1191" i="1"/>
  <c r="N1191" i="1"/>
  <c r="M1191" i="1"/>
  <c r="O1191" i="1" s="1"/>
  <c r="P1191" i="1" s="1"/>
  <c r="T1190" i="1"/>
  <c r="S1190" i="1"/>
  <c r="R1190" i="1"/>
  <c r="Q1190" i="1"/>
  <c r="N1190" i="1"/>
  <c r="M1190" i="1"/>
  <c r="O1190" i="1" s="1"/>
  <c r="P1190" i="1" s="1"/>
  <c r="T1189" i="1"/>
  <c r="S1189" i="1"/>
  <c r="R1189" i="1"/>
  <c r="Q1189" i="1"/>
  <c r="N1189" i="1"/>
  <c r="M1189" i="1"/>
  <c r="O1189" i="1" s="1"/>
  <c r="P1189" i="1" s="1"/>
  <c r="T1188" i="1"/>
  <c r="S1188" i="1"/>
  <c r="R1188" i="1"/>
  <c r="Q1188" i="1"/>
  <c r="N1188" i="1"/>
  <c r="M1188" i="1"/>
  <c r="O1188" i="1" s="1"/>
  <c r="P1188" i="1" s="1"/>
  <c r="T1187" i="1"/>
  <c r="S1187" i="1"/>
  <c r="R1187" i="1"/>
  <c r="Q1187" i="1"/>
  <c r="N1187" i="1"/>
  <c r="M1187" i="1"/>
  <c r="O1187" i="1" s="1"/>
  <c r="P1187" i="1" s="1"/>
  <c r="T1186" i="1"/>
  <c r="S1186" i="1"/>
  <c r="R1186" i="1"/>
  <c r="Q1186" i="1"/>
  <c r="N1186" i="1"/>
  <c r="M1186" i="1"/>
  <c r="O1186" i="1" s="1"/>
  <c r="P1186" i="1" s="1"/>
  <c r="T1185" i="1"/>
  <c r="S1185" i="1"/>
  <c r="R1185" i="1"/>
  <c r="Q1185" i="1"/>
  <c r="N1185" i="1"/>
  <c r="M1185" i="1"/>
  <c r="O1185" i="1" s="1"/>
  <c r="P1185" i="1" s="1"/>
  <c r="T1184" i="1"/>
  <c r="S1184" i="1"/>
  <c r="R1184" i="1"/>
  <c r="Q1184" i="1"/>
  <c r="N1184" i="1"/>
  <c r="M1184" i="1"/>
  <c r="O1184" i="1" s="1"/>
  <c r="P1184" i="1" s="1"/>
  <c r="T1183" i="1"/>
  <c r="S1183" i="1"/>
  <c r="R1183" i="1"/>
  <c r="Q1183" i="1"/>
  <c r="N1183" i="1"/>
  <c r="M1183" i="1"/>
  <c r="O1183" i="1" s="1"/>
  <c r="P1183" i="1" s="1"/>
  <c r="T1182" i="1"/>
  <c r="S1182" i="1"/>
  <c r="R1182" i="1"/>
  <c r="Q1182" i="1"/>
  <c r="N1182" i="1"/>
  <c r="M1182" i="1"/>
  <c r="O1182" i="1" s="1"/>
  <c r="P1182" i="1" s="1"/>
  <c r="T1181" i="1"/>
  <c r="S1181" i="1"/>
  <c r="R1181" i="1"/>
  <c r="Q1181" i="1"/>
  <c r="N1181" i="1"/>
  <c r="M1181" i="1"/>
  <c r="O1181" i="1" s="1"/>
  <c r="P1181" i="1" s="1"/>
  <c r="T1180" i="1"/>
  <c r="S1180" i="1"/>
  <c r="R1180" i="1"/>
  <c r="Q1180" i="1"/>
  <c r="N1180" i="1"/>
  <c r="M1180" i="1"/>
  <c r="O1180" i="1" s="1"/>
  <c r="P1180" i="1" s="1"/>
  <c r="T1179" i="1"/>
  <c r="S1179" i="1"/>
  <c r="R1179" i="1"/>
  <c r="Q1179" i="1"/>
  <c r="N1179" i="1"/>
  <c r="M1179" i="1"/>
  <c r="O1179" i="1" s="1"/>
  <c r="P1179" i="1" s="1"/>
  <c r="T1178" i="1"/>
  <c r="S1178" i="1"/>
  <c r="R1178" i="1"/>
  <c r="Q1178" i="1"/>
  <c r="N1178" i="1"/>
  <c r="M1178" i="1"/>
  <c r="O1178" i="1" s="1"/>
  <c r="P1178" i="1" s="1"/>
  <c r="T1177" i="1"/>
  <c r="S1177" i="1"/>
  <c r="R1177" i="1"/>
  <c r="Q1177" i="1"/>
  <c r="N1177" i="1"/>
  <c r="M1177" i="1"/>
  <c r="O1177" i="1" s="1"/>
  <c r="P1177" i="1" s="1"/>
  <c r="T1176" i="1"/>
  <c r="S1176" i="1"/>
  <c r="R1176" i="1"/>
  <c r="Q1176" i="1"/>
  <c r="N1176" i="1"/>
  <c r="M1176" i="1"/>
  <c r="O1176" i="1" s="1"/>
  <c r="P1176" i="1" s="1"/>
  <c r="T1175" i="1"/>
  <c r="S1175" i="1"/>
  <c r="R1175" i="1"/>
  <c r="Q1175" i="1"/>
  <c r="N1175" i="1"/>
  <c r="M1175" i="1"/>
  <c r="O1175" i="1" s="1"/>
  <c r="P1175" i="1" s="1"/>
  <c r="T1174" i="1"/>
  <c r="S1174" i="1"/>
  <c r="R1174" i="1"/>
  <c r="Q1174" i="1"/>
  <c r="N1174" i="1"/>
  <c r="M1174" i="1"/>
  <c r="O1174" i="1" s="1"/>
  <c r="P1174" i="1" s="1"/>
  <c r="T1173" i="1"/>
  <c r="S1173" i="1"/>
  <c r="R1173" i="1"/>
  <c r="Q1173" i="1"/>
  <c r="N1173" i="1"/>
  <c r="M1173" i="1"/>
  <c r="O1173" i="1" s="1"/>
  <c r="P1173" i="1" s="1"/>
  <c r="T1172" i="1"/>
  <c r="S1172" i="1"/>
  <c r="R1172" i="1"/>
  <c r="Q1172" i="1"/>
  <c r="N1172" i="1"/>
  <c r="M1172" i="1"/>
  <c r="O1172" i="1" s="1"/>
  <c r="P1172" i="1" s="1"/>
  <c r="T1171" i="1"/>
  <c r="S1171" i="1"/>
  <c r="R1171" i="1"/>
  <c r="Q1171" i="1"/>
  <c r="N1171" i="1"/>
  <c r="M1171" i="1"/>
  <c r="O1171" i="1" s="1"/>
  <c r="P1171" i="1" s="1"/>
  <c r="T1170" i="1"/>
  <c r="S1170" i="1"/>
  <c r="R1170" i="1"/>
  <c r="Q1170" i="1"/>
  <c r="N1170" i="1"/>
  <c r="M1170" i="1"/>
  <c r="O1170" i="1" s="1"/>
  <c r="P1170" i="1" s="1"/>
  <c r="T1169" i="1"/>
  <c r="S1169" i="1"/>
  <c r="R1169" i="1"/>
  <c r="Q1169" i="1"/>
  <c r="N1169" i="1"/>
  <c r="M1169" i="1"/>
  <c r="O1169" i="1" s="1"/>
  <c r="P1169" i="1" s="1"/>
  <c r="T1168" i="1"/>
  <c r="S1168" i="1"/>
  <c r="R1168" i="1"/>
  <c r="Q1168" i="1"/>
  <c r="N1168" i="1"/>
  <c r="M1168" i="1"/>
  <c r="O1168" i="1" s="1"/>
  <c r="P1168" i="1" s="1"/>
  <c r="T1167" i="1"/>
  <c r="S1167" i="1"/>
  <c r="R1167" i="1"/>
  <c r="Q1167" i="1"/>
  <c r="N1167" i="1"/>
  <c r="M1167" i="1"/>
  <c r="O1167" i="1" s="1"/>
  <c r="P1167" i="1" s="1"/>
  <c r="T1166" i="1"/>
  <c r="S1166" i="1"/>
  <c r="R1166" i="1"/>
  <c r="Q1166" i="1"/>
  <c r="N1166" i="1"/>
  <c r="M1166" i="1"/>
  <c r="O1166" i="1" s="1"/>
  <c r="P1166" i="1" s="1"/>
  <c r="T1165" i="1"/>
  <c r="S1165" i="1"/>
  <c r="R1165" i="1"/>
  <c r="Q1165" i="1"/>
  <c r="N1165" i="1"/>
  <c r="M1165" i="1"/>
  <c r="O1165" i="1" s="1"/>
  <c r="P1165" i="1" s="1"/>
  <c r="T1164" i="1"/>
  <c r="S1164" i="1"/>
  <c r="R1164" i="1"/>
  <c r="Q1164" i="1"/>
  <c r="N1164" i="1"/>
  <c r="M1164" i="1"/>
  <c r="O1164" i="1" s="1"/>
  <c r="P1164" i="1" s="1"/>
  <c r="T1163" i="1"/>
  <c r="S1163" i="1"/>
  <c r="R1163" i="1"/>
  <c r="Q1163" i="1"/>
  <c r="N1163" i="1"/>
  <c r="M1163" i="1"/>
  <c r="O1163" i="1" s="1"/>
  <c r="P1163" i="1" s="1"/>
  <c r="T1162" i="1"/>
  <c r="S1162" i="1"/>
  <c r="R1162" i="1"/>
  <c r="Q1162" i="1"/>
  <c r="N1162" i="1"/>
  <c r="M1162" i="1"/>
  <c r="O1162" i="1" s="1"/>
  <c r="P1162" i="1" s="1"/>
  <c r="T1161" i="1"/>
  <c r="S1161" i="1"/>
  <c r="R1161" i="1"/>
  <c r="Q1161" i="1"/>
  <c r="N1161" i="1"/>
  <c r="M1161" i="1"/>
  <c r="O1161" i="1" s="1"/>
  <c r="P1161" i="1" s="1"/>
  <c r="T1160" i="1"/>
  <c r="S1160" i="1"/>
  <c r="R1160" i="1"/>
  <c r="Q1160" i="1"/>
  <c r="N1160" i="1"/>
  <c r="M1160" i="1"/>
  <c r="O1160" i="1" s="1"/>
  <c r="P1160" i="1" s="1"/>
  <c r="T1159" i="1"/>
  <c r="S1159" i="1"/>
  <c r="R1159" i="1"/>
  <c r="Q1159" i="1"/>
  <c r="N1159" i="1"/>
  <c r="M1159" i="1"/>
  <c r="O1159" i="1" s="1"/>
  <c r="P1159" i="1" s="1"/>
  <c r="T1158" i="1"/>
  <c r="S1158" i="1"/>
  <c r="R1158" i="1"/>
  <c r="Q1158" i="1"/>
  <c r="N1158" i="1"/>
  <c r="M1158" i="1"/>
  <c r="O1158" i="1" s="1"/>
  <c r="P1158" i="1" s="1"/>
  <c r="T1157" i="1"/>
  <c r="S1157" i="1"/>
  <c r="R1157" i="1"/>
  <c r="Q1157" i="1"/>
  <c r="N1157" i="1"/>
  <c r="M1157" i="1"/>
  <c r="O1157" i="1" s="1"/>
  <c r="P1157" i="1" s="1"/>
  <c r="T1156" i="1"/>
  <c r="S1156" i="1"/>
  <c r="R1156" i="1"/>
  <c r="Q1156" i="1"/>
  <c r="N1156" i="1"/>
  <c r="M1156" i="1"/>
  <c r="O1156" i="1" s="1"/>
  <c r="P1156" i="1" s="1"/>
  <c r="T1155" i="1"/>
  <c r="S1155" i="1"/>
  <c r="R1155" i="1"/>
  <c r="Q1155" i="1"/>
  <c r="N1155" i="1"/>
  <c r="M1155" i="1"/>
  <c r="O1155" i="1" s="1"/>
  <c r="P1155" i="1" s="1"/>
  <c r="T1154" i="1"/>
  <c r="S1154" i="1"/>
  <c r="R1154" i="1"/>
  <c r="Q1154" i="1"/>
  <c r="N1154" i="1"/>
  <c r="M1154" i="1"/>
  <c r="O1154" i="1" s="1"/>
  <c r="P1154" i="1" s="1"/>
  <c r="T1153" i="1"/>
  <c r="S1153" i="1"/>
  <c r="R1153" i="1"/>
  <c r="Q1153" i="1"/>
  <c r="N1153" i="1"/>
  <c r="M1153" i="1"/>
  <c r="O1153" i="1" s="1"/>
  <c r="P1153" i="1" s="1"/>
  <c r="T1152" i="1"/>
  <c r="S1152" i="1"/>
  <c r="R1152" i="1"/>
  <c r="Q1152" i="1"/>
  <c r="N1152" i="1"/>
  <c r="M1152" i="1"/>
  <c r="O1152" i="1" s="1"/>
  <c r="P1152" i="1" s="1"/>
  <c r="T1151" i="1"/>
  <c r="S1151" i="1"/>
  <c r="R1151" i="1"/>
  <c r="Q1151" i="1"/>
  <c r="N1151" i="1"/>
  <c r="M1151" i="1"/>
  <c r="O1151" i="1" s="1"/>
  <c r="P1151" i="1" s="1"/>
  <c r="T1150" i="1"/>
  <c r="S1150" i="1"/>
  <c r="R1150" i="1"/>
  <c r="Q1150" i="1"/>
  <c r="N1150" i="1"/>
  <c r="M1150" i="1"/>
  <c r="O1150" i="1" s="1"/>
  <c r="P1150" i="1" s="1"/>
  <c r="T1149" i="1"/>
  <c r="S1149" i="1"/>
  <c r="R1149" i="1"/>
  <c r="Q1149" i="1"/>
  <c r="N1149" i="1"/>
  <c r="M1149" i="1"/>
  <c r="O1149" i="1" s="1"/>
  <c r="P1149" i="1" s="1"/>
  <c r="T1148" i="1"/>
  <c r="S1148" i="1"/>
  <c r="R1148" i="1"/>
  <c r="Q1148" i="1"/>
  <c r="N1148" i="1"/>
  <c r="M1148" i="1"/>
  <c r="O1148" i="1" s="1"/>
  <c r="P1148" i="1" s="1"/>
  <c r="T1147" i="1"/>
  <c r="S1147" i="1"/>
  <c r="R1147" i="1"/>
  <c r="Q1147" i="1"/>
  <c r="N1147" i="1"/>
  <c r="M1147" i="1"/>
  <c r="O1147" i="1" s="1"/>
  <c r="P1147" i="1" s="1"/>
  <c r="T1146" i="1"/>
  <c r="S1146" i="1"/>
  <c r="R1146" i="1"/>
  <c r="Q1146" i="1"/>
  <c r="N1146" i="1"/>
  <c r="M1146" i="1"/>
  <c r="O1146" i="1" s="1"/>
  <c r="P1146" i="1" s="1"/>
  <c r="T1145" i="1"/>
  <c r="S1145" i="1"/>
  <c r="R1145" i="1"/>
  <c r="Q1145" i="1"/>
  <c r="N1145" i="1"/>
  <c r="M1145" i="1"/>
  <c r="O1145" i="1" s="1"/>
  <c r="P1145" i="1" s="1"/>
  <c r="T1144" i="1"/>
  <c r="S1144" i="1"/>
  <c r="R1144" i="1"/>
  <c r="Q1144" i="1"/>
  <c r="N1144" i="1"/>
  <c r="M1144" i="1"/>
  <c r="O1144" i="1" s="1"/>
  <c r="P1144" i="1" s="1"/>
  <c r="T1143" i="1"/>
  <c r="S1143" i="1"/>
  <c r="R1143" i="1"/>
  <c r="Q1143" i="1"/>
  <c r="N1143" i="1"/>
  <c r="M1143" i="1"/>
  <c r="O1143" i="1" s="1"/>
  <c r="P1143" i="1" s="1"/>
  <c r="T1142" i="1"/>
  <c r="S1142" i="1"/>
  <c r="R1142" i="1"/>
  <c r="Q1142" i="1"/>
  <c r="N1142" i="1"/>
  <c r="M1142" i="1"/>
  <c r="O1142" i="1" s="1"/>
  <c r="P1142" i="1" s="1"/>
  <c r="T1141" i="1"/>
  <c r="S1141" i="1"/>
  <c r="R1141" i="1"/>
  <c r="Q1141" i="1"/>
  <c r="N1141" i="1"/>
  <c r="M1141" i="1"/>
  <c r="O1141" i="1" s="1"/>
  <c r="P1141" i="1" s="1"/>
  <c r="T1140" i="1"/>
  <c r="S1140" i="1"/>
  <c r="R1140" i="1"/>
  <c r="Q1140" i="1"/>
  <c r="N1140" i="1"/>
  <c r="M1140" i="1"/>
  <c r="O1140" i="1" s="1"/>
  <c r="P1140" i="1" s="1"/>
  <c r="T1139" i="1"/>
  <c r="S1139" i="1"/>
  <c r="R1139" i="1"/>
  <c r="Q1139" i="1"/>
  <c r="N1139" i="1"/>
  <c r="M1139" i="1"/>
  <c r="O1139" i="1" s="1"/>
  <c r="P1139" i="1" s="1"/>
  <c r="T1138" i="1"/>
  <c r="S1138" i="1"/>
  <c r="R1138" i="1"/>
  <c r="Q1138" i="1"/>
  <c r="N1138" i="1"/>
  <c r="M1138" i="1"/>
  <c r="O1138" i="1" s="1"/>
  <c r="P1138" i="1" s="1"/>
  <c r="T1137" i="1"/>
  <c r="S1137" i="1"/>
  <c r="R1137" i="1"/>
  <c r="Q1137" i="1"/>
  <c r="N1137" i="1"/>
  <c r="M1137" i="1"/>
  <c r="O1137" i="1" s="1"/>
  <c r="P1137" i="1" s="1"/>
  <c r="T1136" i="1"/>
  <c r="S1136" i="1"/>
  <c r="R1136" i="1"/>
  <c r="Q1136" i="1"/>
  <c r="N1136" i="1"/>
  <c r="M1136" i="1"/>
  <c r="O1136" i="1" s="1"/>
  <c r="P1136" i="1" s="1"/>
  <c r="T1135" i="1"/>
  <c r="S1135" i="1"/>
  <c r="R1135" i="1"/>
  <c r="Q1135" i="1"/>
  <c r="N1135" i="1"/>
  <c r="M1135" i="1"/>
  <c r="O1135" i="1" s="1"/>
  <c r="P1135" i="1" s="1"/>
  <c r="T1134" i="1"/>
  <c r="S1134" i="1"/>
  <c r="R1134" i="1"/>
  <c r="Q1134" i="1"/>
  <c r="N1134" i="1"/>
  <c r="M1134" i="1"/>
  <c r="O1134" i="1" s="1"/>
  <c r="P1134" i="1" s="1"/>
  <c r="T1133" i="1"/>
  <c r="S1133" i="1"/>
  <c r="R1133" i="1"/>
  <c r="Q1133" i="1"/>
  <c r="N1133" i="1"/>
  <c r="M1133" i="1"/>
  <c r="O1133" i="1" s="1"/>
  <c r="P1133" i="1" s="1"/>
  <c r="T1132" i="1"/>
  <c r="S1132" i="1"/>
  <c r="R1132" i="1"/>
  <c r="Q1132" i="1"/>
  <c r="N1132" i="1"/>
  <c r="M1132" i="1"/>
  <c r="O1132" i="1" s="1"/>
  <c r="P1132" i="1" s="1"/>
  <c r="T1131" i="1"/>
  <c r="S1131" i="1"/>
  <c r="R1131" i="1"/>
  <c r="Q1131" i="1"/>
  <c r="N1131" i="1"/>
  <c r="M1131" i="1"/>
  <c r="O1131" i="1" s="1"/>
  <c r="P1131" i="1" s="1"/>
  <c r="T1130" i="1"/>
  <c r="S1130" i="1"/>
  <c r="R1130" i="1"/>
  <c r="Q1130" i="1"/>
  <c r="N1130" i="1"/>
  <c r="M1130" i="1"/>
  <c r="O1130" i="1" s="1"/>
  <c r="P1130" i="1" s="1"/>
  <c r="T1129" i="1"/>
  <c r="S1129" i="1"/>
  <c r="R1129" i="1"/>
  <c r="Q1129" i="1"/>
  <c r="N1129" i="1"/>
  <c r="M1129" i="1"/>
  <c r="O1129" i="1" s="1"/>
  <c r="P1129" i="1" s="1"/>
  <c r="T1128" i="1"/>
  <c r="S1128" i="1"/>
  <c r="R1128" i="1"/>
  <c r="Q1128" i="1"/>
  <c r="N1128" i="1"/>
  <c r="M1128" i="1"/>
  <c r="O1128" i="1" s="1"/>
  <c r="P1128" i="1" s="1"/>
  <c r="T1127" i="1"/>
  <c r="S1127" i="1"/>
  <c r="R1127" i="1"/>
  <c r="Q1127" i="1"/>
  <c r="N1127" i="1"/>
  <c r="M1127" i="1"/>
  <c r="O1127" i="1" s="1"/>
  <c r="P1127" i="1" s="1"/>
  <c r="T1126" i="1"/>
  <c r="S1126" i="1"/>
  <c r="R1126" i="1"/>
  <c r="Q1126" i="1"/>
  <c r="N1126" i="1"/>
  <c r="M1126" i="1"/>
  <c r="O1126" i="1" s="1"/>
  <c r="P1126" i="1" s="1"/>
  <c r="T1125" i="1"/>
  <c r="S1125" i="1"/>
  <c r="R1125" i="1"/>
  <c r="Q1125" i="1"/>
  <c r="N1125" i="1"/>
  <c r="M1125" i="1"/>
  <c r="O1125" i="1" s="1"/>
  <c r="P1125" i="1" s="1"/>
  <c r="T1124" i="1"/>
  <c r="S1124" i="1"/>
  <c r="R1124" i="1"/>
  <c r="Q1124" i="1"/>
  <c r="N1124" i="1"/>
  <c r="M1124" i="1"/>
  <c r="O1124" i="1" s="1"/>
  <c r="P1124" i="1" s="1"/>
  <c r="T1123" i="1"/>
  <c r="S1123" i="1"/>
  <c r="R1123" i="1"/>
  <c r="Q1123" i="1"/>
  <c r="N1123" i="1"/>
  <c r="M1123" i="1"/>
  <c r="O1123" i="1" s="1"/>
  <c r="P1123" i="1" s="1"/>
  <c r="T1122" i="1"/>
  <c r="S1122" i="1"/>
  <c r="R1122" i="1"/>
  <c r="Q1122" i="1"/>
  <c r="N1122" i="1"/>
  <c r="M1122" i="1"/>
  <c r="O1122" i="1" s="1"/>
  <c r="P1122" i="1" s="1"/>
  <c r="T1121" i="1"/>
  <c r="S1121" i="1"/>
  <c r="R1121" i="1"/>
  <c r="Q1121" i="1"/>
  <c r="N1121" i="1"/>
  <c r="M1121" i="1"/>
  <c r="O1121" i="1" s="1"/>
  <c r="P1121" i="1" s="1"/>
  <c r="T1120" i="1"/>
  <c r="S1120" i="1"/>
  <c r="R1120" i="1"/>
  <c r="Q1120" i="1"/>
  <c r="N1120" i="1"/>
  <c r="M1120" i="1"/>
  <c r="O1120" i="1" s="1"/>
  <c r="P1120" i="1" s="1"/>
  <c r="T1119" i="1"/>
  <c r="S1119" i="1"/>
  <c r="R1119" i="1"/>
  <c r="Q1119" i="1"/>
  <c r="N1119" i="1"/>
  <c r="M1119" i="1"/>
  <c r="O1119" i="1" s="1"/>
  <c r="P1119" i="1" s="1"/>
  <c r="T1118" i="1"/>
  <c r="S1118" i="1"/>
  <c r="R1118" i="1"/>
  <c r="Q1118" i="1"/>
  <c r="N1118" i="1"/>
  <c r="M1118" i="1"/>
  <c r="O1118" i="1" s="1"/>
  <c r="P1118" i="1" s="1"/>
  <c r="T1117" i="1"/>
  <c r="S1117" i="1"/>
  <c r="R1117" i="1"/>
  <c r="Q1117" i="1"/>
  <c r="N1117" i="1"/>
  <c r="M1117" i="1"/>
  <c r="O1117" i="1" s="1"/>
  <c r="P1117" i="1" s="1"/>
  <c r="T1116" i="1"/>
  <c r="S1116" i="1"/>
  <c r="R1116" i="1"/>
  <c r="Q1116" i="1"/>
  <c r="N1116" i="1"/>
  <c r="M1116" i="1"/>
  <c r="O1116" i="1" s="1"/>
  <c r="P1116" i="1" s="1"/>
  <c r="T1115" i="1"/>
  <c r="S1115" i="1"/>
  <c r="R1115" i="1"/>
  <c r="Q1115" i="1"/>
  <c r="N1115" i="1"/>
  <c r="M1115" i="1"/>
  <c r="O1115" i="1" s="1"/>
  <c r="P1115" i="1" s="1"/>
  <c r="T1114" i="1"/>
  <c r="S1114" i="1"/>
  <c r="R1114" i="1"/>
  <c r="Q1114" i="1"/>
  <c r="N1114" i="1"/>
  <c r="M1114" i="1"/>
  <c r="O1114" i="1" s="1"/>
  <c r="P1114" i="1" s="1"/>
  <c r="T1113" i="1"/>
  <c r="S1113" i="1"/>
  <c r="R1113" i="1"/>
  <c r="Q1113" i="1"/>
  <c r="N1113" i="1"/>
  <c r="M1113" i="1"/>
  <c r="O1113" i="1" s="1"/>
  <c r="P1113" i="1" s="1"/>
  <c r="T1112" i="1"/>
  <c r="S1112" i="1"/>
  <c r="R1112" i="1"/>
  <c r="Q1112" i="1"/>
  <c r="N1112" i="1"/>
  <c r="M1112" i="1"/>
  <c r="O1112" i="1" s="1"/>
  <c r="P1112" i="1" s="1"/>
  <c r="T1111" i="1"/>
  <c r="S1111" i="1"/>
  <c r="R1111" i="1"/>
  <c r="Q1111" i="1"/>
  <c r="N1111" i="1"/>
  <c r="M1111" i="1"/>
  <c r="O1111" i="1" s="1"/>
  <c r="P1111" i="1" s="1"/>
  <c r="T1110" i="1"/>
  <c r="S1110" i="1"/>
  <c r="R1110" i="1"/>
  <c r="Q1110" i="1"/>
  <c r="N1110" i="1"/>
  <c r="M1110" i="1"/>
  <c r="O1110" i="1" s="1"/>
  <c r="P1110" i="1" s="1"/>
  <c r="T1109" i="1"/>
  <c r="S1109" i="1"/>
  <c r="R1109" i="1"/>
  <c r="Q1109" i="1"/>
  <c r="N1109" i="1"/>
  <c r="M1109" i="1"/>
  <c r="O1109" i="1" s="1"/>
  <c r="P1109" i="1" s="1"/>
  <c r="T1108" i="1"/>
  <c r="S1108" i="1"/>
  <c r="R1108" i="1"/>
  <c r="Q1108" i="1"/>
  <c r="N1108" i="1"/>
  <c r="M1108" i="1"/>
  <c r="O1108" i="1" s="1"/>
  <c r="P1108" i="1" s="1"/>
  <c r="T1107" i="1"/>
  <c r="S1107" i="1"/>
  <c r="R1107" i="1"/>
  <c r="Q1107" i="1"/>
  <c r="N1107" i="1"/>
  <c r="M1107" i="1"/>
  <c r="O1107" i="1" s="1"/>
  <c r="P1107" i="1" s="1"/>
  <c r="T1106" i="1"/>
  <c r="S1106" i="1"/>
  <c r="R1106" i="1"/>
  <c r="Q1106" i="1"/>
  <c r="N1106" i="1"/>
  <c r="M1106" i="1"/>
  <c r="O1106" i="1" s="1"/>
  <c r="P1106" i="1" s="1"/>
  <c r="T1105" i="1"/>
  <c r="S1105" i="1"/>
  <c r="R1105" i="1"/>
  <c r="Q1105" i="1"/>
  <c r="N1105" i="1"/>
  <c r="M1105" i="1"/>
  <c r="O1105" i="1" s="1"/>
  <c r="P1105" i="1" s="1"/>
  <c r="T1104" i="1"/>
  <c r="S1104" i="1"/>
  <c r="R1104" i="1"/>
  <c r="Q1104" i="1"/>
  <c r="N1104" i="1"/>
  <c r="M1104" i="1"/>
  <c r="O1104" i="1" s="1"/>
  <c r="P1104" i="1" s="1"/>
  <c r="T1103" i="1"/>
  <c r="S1103" i="1"/>
  <c r="R1103" i="1"/>
  <c r="Q1103" i="1"/>
  <c r="N1103" i="1"/>
  <c r="M1103" i="1"/>
  <c r="O1103" i="1" s="1"/>
  <c r="P1103" i="1" s="1"/>
  <c r="T1102" i="1"/>
  <c r="S1102" i="1"/>
  <c r="R1102" i="1"/>
  <c r="Q1102" i="1"/>
  <c r="N1102" i="1"/>
  <c r="M1102" i="1"/>
  <c r="O1102" i="1" s="1"/>
  <c r="P1102" i="1" s="1"/>
  <c r="T1101" i="1"/>
  <c r="S1101" i="1"/>
  <c r="R1101" i="1"/>
  <c r="Q1101" i="1"/>
  <c r="N1101" i="1"/>
  <c r="M1101" i="1"/>
  <c r="O1101" i="1" s="1"/>
  <c r="P1101" i="1" s="1"/>
  <c r="T1100" i="1"/>
  <c r="S1100" i="1"/>
  <c r="R1100" i="1"/>
  <c r="Q1100" i="1"/>
  <c r="N1100" i="1"/>
  <c r="M1100" i="1"/>
  <c r="O1100" i="1" s="1"/>
  <c r="P1100" i="1" s="1"/>
  <c r="T1099" i="1"/>
  <c r="S1099" i="1"/>
  <c r="R1099" i="1"/>
  <c r="Q1099" i="1"/>
  <c r="N1099" i="1"/>
  <c r="M1099" i="1"/>
  <c r="O1099" i="1" s="1"/>
  <c r="P1099" i="1" s="1"/>
  <c r="T1098" i="1"/>
  <c r="S1098" i="1"/>
  <c r="R1098" i="1"/>
  <c r="Q1098" i="1"/>
  <c r="N1098" i="1"/>
  <c r="M1098" i="1"/>
  <c r="O1098" i="1" s="1"/>
  <c r="P1098" i="1" s="1"/>
  <c r="T1097" i="1"/>
  <c r="S1097" i="1"/>
  <c r="R1097" i="1"/>
  <c r="Q1097" i="1"/>
  <c r="N1097" i="1"/>
  <c r="M1097" i="1"/>
  <c r="O1097" i="1" s="1"/>
  <c r="P1097" i="1" s="1"/>
  <c r="T1096" i="1"/>
  <c r="S1096" i="1"/>
  <c r="R1096" i="1"/>
  <c r="Q1096" i="1"/>
  <c r="N1096" i="1"/>
  <c r="M1096" i="1"/>
  <c r="O1096" i="1" s="1"/>
  <c r="P1096" i="1" s="1"/>
  <c r="T1095" i="1"/>
  <c r="S1095" i="1"/>
  <c r="R1095" i="1"/>
  <c r="Q1095" i="1"/>
  <c r="N1095" i="1"/>
  <c r="M1095" i="1"/>
  <c r="O1095" i="1" s="1"/>
  <c r="P1095" i="1" s="1"/>
  <c r="T1094" i="1"/>
  <c r="S1094" i="1"/>
  <c r="R1094" i="1"/>
  <c r="Q1094" i="1"/>
  <c r="N1094" i="1"/>
  <c r="M1094" i="1"/>
  <c r="O1094" i="1" s="1"/>
  <c r="P1094" i="1" s="1"/>
  <c r="T1093" i="1"/>
  <c r="S1093" i="1"/>
  <c r="R1093" i="1"/>
  <c r="Q1093" i="1"/>
  <c r="N1093" i="1"/>
  <c r="M1093" i="1"/>
  <c r="O1093" i="1" s="1"/>
  <c r="P1093" i="1" s="1"/>
  <c r="T1092" i="1"/>
  <c r="S1092" i="1"/>
  <c r="R1092" i="1"/>
  <c r="Q1092" i="1"/>
  <c r="N1092" i="1"/>
  <c r="M1092" i="1"/>
  <c r="O1092" i="1" s="1"/>
  <c r="P1092" i="1" s="1"/>
  <c r="T1091" i="1"/>
  <c r="S1091" i="1"/>
  <c r="R1091" i="1"/>
  <c r="Q1091" i="1"/>
  <c r="N1091" i="1"/>
  <c r="M1091" i="1"/>
  <c r="O1091" i="1" s="1"/>
  <c r="P1091" i="1" s="1"/>
  <c r="T1090" i="1"/>
  <c r="S1090" i="1"/>
  <c r="R1090" i="1"/>
  <c r="Q1090" i="1"/>
  <c r="N1090" i="1"/>
  <c r="M1090" i="1"/>
  <c r="O1090" i="1" s="1"/>
  <c r="P1090" i="1" s="1"/>
  <c r="T1089" i="1"/>
  <c r="S1089" i="1"/>
  <c r="R1089" i="1"/>
  <c r="Q1089" i="1"/>
  <c r="N1089" i="1"/>
  <c r="M1089" i="1"/>
  <c r="O1089" i="1" s="1"/>
  <c r="P1089" i="1" s="1"/>
  <c r="T1088" i="1"/>
  <c r="S1088" i="1"/>
  <c r="R1088" i="1"/>
  <c r="Q1088" i="1"/>
  <c r="N1088" i="1"/>
  <c r="M1088" i="1"/>
  <c r="O1088" i="1" s="1"/>
  <c r="P1088" i="1" s="1"/>
  <c r="T1087" i="1"/>
  <c r="S1087" i="1"/>
  <c r="R1087" i="1"/>
  <c r="Q1087" i="1"/>
  <c r="N1087" i="1"/>
  <c r="M1087" i="1"/>
  <c r="O1087" i="1" s="1"/>
  <c r="P1087" i="1" s="1"/>
  <c r="T1086" i="1"/>
  <c r="S1086" i="1"/>
  <c r="R1086" i="1"/>
  <c r="Q1086" i="1"/>
  <c r="N1086" i="1"/>
  <c r="M1086" i="1"/>
  <c r="O1086" i="1" s="1"/>
  <c r="P1086" i="1" s="1"/>
  <c r="T1085" i="1"/>
  <c r="S1085" i="1"/>
  <c r="R1085" i="1"/>
  <c r="Q1085" i="1"/>
  <c r="N1085" i="1"/>
  <c r="M1085" i="1"/>
  <c r="O1085" i="1" s="1"/>
  <c r="P1085" i="1" s="1"/>
  <c r="T1084" i="1"/>
  <c r="S1084" i="1"/>
  <c r="R1084" i="1"/>
  <c r="Q1084" i="1"/>
  <c r="N1084" i="1"/>
  <c r="M1084" i="1"/>
  <c r="O1084" i="1" s="1"/>
  <c r="P1084" i="1" s="1"/>
  <c r="T1083" i="1"/>
  <c r="S1083" i="1"/>
  <c r="R1083" i="1"/>
  <c r="Q1083" i="1"/>
  <c r="N1083" i="1"/>
  <c r="M1083" i="1"/>
  <c r="O1083" i="1" s="1"/>
  <c r="P1083" i="1" s="1"/>
  <c r="T1082" i="1"/>
  <c r="S1082" i="1"/>
  <c r="R1082" i="1"/>
  <c r="Q1082" i="1"/>
  <c r="N1082" i="1"/>
  <c r="M1082" i="1"/>
  <c r="O1082" i="1" s="1"/>
  <c r="P1082" i="1" s="1"/>
  <c r="T1081" i="1"/>
  <c r="S1081" i="1"/>
  <c r="R1081" i="1"/>
  <c r="Q1081" i="1"/>
  <c r="N1081" i="1"/>
  <c r="M1081" i="1"/>
  <c r="O1081" i="1" s="1"/>
  <c r="P1081" i="1" s="1"/>
  <c r="T1080" i="1"/>
  <c r="S1080" i="1"/>
  <c r="R1080" i="1"/>
  <c r="Q1080" i="1"/>
  <c r="N1080" i="1"/>
  <c r="M1080" i="1"/>
  <c r="O1080" i="1" s="1"/>
  <c r="P1080" i="1" s="1"/>
  <c r="T1079" i="1"/>
  <c r="S1079" i="1"/>
  <c r="R1079" i="1"/>
  <c r="Q1079" i="1"/>
  <c r="N1079" i="1"/>
  <c r="M1079" i="1"/>
  <c r="O1079" i="1" s="1"/>
  <c r="P1079" i="1" s="1"/>
  <c r="T1078" i="1"/>
  <c r="S1078" i="1"/>
  <c r="R1078" i="1"/>
  <c r="Q1078" i="1"/>
  <c r="N1078" i="1"/>
  <c r="M1078" i="1"/>
  <c r="O1078" i="1" s="1"/>
  <c r="P1078" i="1" s="1"/>
  <c r="T1077" i="1"/>
  <c r="S1077" i="1"/>
  <c r="R1077" i="1"/>
  <c r="Q1077" i="1"/>
  <c r="N1077" i="1"/>
  <c r="M1077" i="1"/>
  <c r="O1077" i="1" s="1"/>
  <c r="P1077" i="1" s="1"/>
  <c r="T1076" i="1"/>
  <c r="S1076" i="1"/>
  <c r="R1076" i="1"/>
  <c r="Q1076" i="1"/>
  <c r="N1076" i="1"/>
  <c r="M1076" i="1"/>
  <c r="O1076" i="1" s="1"/>
  <c r="P1076" i="1" s="1"/>
  <c r="T1075" i="1"/>
  <c r="S1075" i="1"/>
  <c r="R1075" i="1"/>
  <c r="Q1075" i="1"/>
  <c r="N1075" i="1"/>
  <c r="M1075" i="1"/>
  <c r="O1075" i="1" s="1"/>
  <c r="P1075" i="1" s="1"/>
  <c r="T1074" i="1"/>
  <c r="S1074" i="1"/>
  <c r="R1074" i="1"/>
  <c r="Q1074" i="1"/>
  <c r="N1074" i="1"/>
  <c r="M1074" i="1"/>
  <c r="O1074" i="1" s="1"/>
  <c r="P1074" i="1" s="1"/>
  <c r="T1073" i="1"/>
  <c r="S1073" i="1"/>
  <c r="R1073" i="1"/>
  <c r="Q1073" i="1"/>
  <c r="N1073" i="1"/>
  <c r="M1073" i="1"/>
  <c r="O1073" i="1" s="1"/>
  <c r="P1073" i="1" s="1"/>
  <c r="T1072" i="1"/>
  <c r="S1072" i="1"/>
  <c r="R1072" i="1"/>
  <c r="Q1072" i="1"/>
  <c r="N1072" i="1"/>
  <c r="M1072" i="1"/>
  <c r="O1072" i="1" s="1"/>
  <c r="P1072" i="1" s="1"/>
  <c r="T1071" i="1"/>
  <c r="S1071" i="1"/>
  <c r="R1071" i="1"/>
  <c r="Q1071" i="1"/>
  <c r="N1071" i="1"/>
  <c r="M1071" i="1"/>
  <c r="O1071" i="1" s="1"/>
  <c r="P1071" i="1" s="1"/>
  <c r="T1070" i="1"/>
  <c r="S1070" i="1"/>
  <c r="R1070" i="1"/>
  <c r="Q1070" i="1"/>
  <c r="N1070" i="1"/>
  <c r="M1070" i="1"/>
  <c r="O1070" i="1" s="1"/>
  <c r="P1070" i="1" s="1"/>
  <c r="T1069" i="1"/>
  <c r="S1069" i="1"/>
  <c r="R1069" i="1"/>
  <c r="Q1069" i="1"/>
  <c r="N1069" i="1"/>
  <c r="M1069" i="1"/>
  <c r="O1069" i="1" s="1"/>
  <c r="P1069" i="1" s="1"/>
  <c r="T1068" i="1"/>
  <c r="S1068" i="1"/>
  <c r="R1068" i="1"/>
  <c r="Q1068" i="1"/>
  <c r="N1068" i="1"/>
  <c r="M1068" i="1"/>
  <c r="O1068" i="1" s="1"/>
  <c r="P1068" i="1" s="1"/>
  <c r="T1067" i="1"/>
  <c r="S1067" i="1"/>
  <c r="R1067" i="1"/>
  <c r="Q1067" i="1"/>
  <c r="N1067" i="1"/>
  <c r="M1067" i="1"/>
  <c r="O1067" i="1" s="1"/>
  <c r="P1067" i="1" s="1"/>
  <c r="T1066" i="1"/>
  <c r="S1066" i="1"/>
  <c r="R1066" i="1"/>
  <c r="Q1066" i="1"/>
  <c r="N1066" i="1"/>
  <c r="M1066" i="1"/>
  <c r="O1066" i="1" s="1"/>
  <c r="P1066" i="1" s="1"/>
  <c r="T1065" i="1"/>
  <c r="S1065" i="1"/>
  <c r="R1065" i="1"/>
  <c r="Q1065" i="1"/>
  <c r="N1065" i="1"/>
  <c r="M1065" i="1"/>
  <c r="O1065" i="1" s="1"/>
  <c r="P1065" i="1" s="1"/>
  <c r="T1064" i="1"/>
  <c r="S1064" i="1"/>
  <c r="R1064" i="1"/>
  <c r="Q1064" i="1"/>
  <c r="N1064" i="1"/>
  <c r="M1064" i="1"/>
  <c r="O1064" i="1" s="1"/>
  <c r="P1064" i="1" s="1"/>
  <c r="T1063" i="1"/>
  <c r="S1063" i="1"/>
  <c r="R1063" i="1"/>
  <c r="Q1063" i="1"/>
  <c r="N1063" i="1"/>
  <c r="M1063" i="1"/>
  <c r="O1063" i="1" s="1"/>
  <c r="P1063" i="1" s="1"/>
  <c r="T1062" i="1"/>
  <c r="S1062" i="1"/>
  <c r="R1062" i="1"/>
  <c r="Q1062" i="1"/>
  <c r="N1062" i="1"/>
  <c r="M1062" i="1"/>
  <c r="O1062" i="1" s="1"/>
  <c r="P1062" i="1" s="1"/>
  <c r="T1061" i="1"/>
  <c r="S1061" i="1"/>
  <c r="R1061" i="1"/>
  <c r="Q1061" i="1"/>
  <c r="N1061" i="1"/>
  <c r="M1061" i="1"/>
  <c r="O1061" i="1" s="1"/>
  <c r="P1061" i="1" s="1"/>
  <c r="T1060" i="1"/>
  <c r="S1060" i="1"/>
  <c r="R1060" i="1"/>
  <c r="Q1060" i="1"/>
  <c r="N1060" i="1"/>
  <c r="M1060" i="1"/>
  <c r="O1060" i="1" s="1"/>
  <c r="P1060" i="1" s="1"/>
  <c r="T1059" i="1"/>
  <c r="S1059" i="1"/>
  <c r="R1059" i="1"/>
  <c r="Q1059" i="1"/>
  <c r="N1059" i="1"/>
  <c r="M1059" i="1"/>
  <c r="O1059" i="1" s="1"/>
  <c r="P1059" i="1" s="1"/>
  <c r="T1058" i="1"/>
  <c r="S1058" i="1"/>
  <c r="R1058" i="1"/>
  <c r="Q1058" i="1"/>
  <c r="N1058" i="1"/>
  <c r="M1058" i="1"/>
  <c r="O1058" i="1" s="1"/>
  <c r="P1058" i="1" s="1"/>
  <c r="T1057" i="1"/>
  <c r="S1057" i="1"/>
  <c r="R1057" i="1"/>
  <c r="Q1057" i="1"/>
  <c r="N1057" i="1"/>
  <c r="M1057" i="1"/>
  <c r="O1057" i="1" s="1"/>
  <c r="P1057" i="1" s="1"/>
  <c r="T1056" i="1"/>
  <c r="S1056" i="1"/>
  <c r="R1056" i="1"/>
  <c r="Q1056" i="1"/>
  <c r="N1056" i="1"/>
  <c r="M1056" i="1"/>
  <c r="O1056" i="1" s="1"/>
  <c r="P1056" i="1" s="1"/>
  <c r="T1055" i="1"/>
  <c r="S1055" i="1"/>
  <c r="R1055" i="1"/>
  <c r="Q1055" i="1"/>
  <c r="N1055" i="1"/>
  <c r="M1055" i="1"/>
  <c r="O1055" i="1" s="1"/>
  <c r="P1055" i="1" s="1"/>
  <c r="T1054" i="1"/>
  <c r="S1054" i="1"/>
  <c r="R1054" i="1"/>
  <c r="Q1054" i="1"/>
  <c r="N1054" i="1"/>
  <c r="M1054" i="1"/>
  <c r="O1054" i="1" s="1"/>
  <c r="P1054" i="1" s="1"/>
  <c r="T1053" i="1"/>
  <c r="S1053" i="1"/>
  <c r="R1053" i="1"/>
  <c r="Q1053" i="1"/>
  <c r="N1053" i="1"/>
  <c r="M1053" i="1"/>
  <c r="O1053" i="1" s="1"/>
  <c r="P1053" i="1" s="1"/>
  <c r="T1052" i="1"/>
  <c r="S1052" i="1"/>
  <c r="R1052" i="1"/>
  <c r="Q1052" i="1"/>
  <c r="N1052" i="1"/>
  <c r="M1052" i="1"/>
  <c r="O1052" i="1" s="1"/>
  <c r="P1052" i="1" s="1"/>
  <c r="T1051" i="1"/>
  <c r="S1051" i="1"/>
  <c r="R1051" i="1"/>
  <c r="Q1051" i="1"/>
  <c r="N1051" i="1"/>
  <c r="M1051" i="1"/>
  <c r="O1051" i="1" s="1"/>
  <c r="P1051" i="1" s="1"/>
  <c r="T1050" i="1"/>
  <c r="S1050" i="1"/>
  <c r="R1050" i="1"/>
  <c r="Q1050" i="1"/>
  <c r="N1050" i="1"/>
  <c r="M1050" i="1"/>
  <c r="O1050" i="1" s="1"/>
  <c r="P1050" i="1" s="1"/>
  <c r="T1049" i="1"/>
  <c r="S1049" i="1"/>
  <c r="R1049" i="1"/>
  <c r="Q1049" i="1"/>
  <c r="N1049" i="1"/>
  <c r="M1049" i="1"/>
  <c r="O1049" i="1" s="1"/>
  <c r="P1049" i="1" s="1"/>
  <c r="T1048" i="1"/>
  <c r="S1048" i="1"/>
  <c r="R1048" i="1"/>
  <c r="Q1048" i="1"/>
  <c r="N1048" i="1"/>
  <c r="M1048" i="1"/>
  <c r="O1048" i="1" s="1"/>
  <c r="P1048" i="1" s="1"/>
  <c r="T1047" i="1"/>
  <c r="S1047" i="1"/>
  <c r="R1047" i="1"/>
  <c r="Q1047" i="1"/>
  <c r="N1047" i="1"/>
  <c r="M1047" i="1"/>
  <c r="O1047" i="1" s="1"/>
  <c r="P1047" i="1" s="1"/>
  <c r="T1046" i="1"/>
  <c r="S1046" i="1"/>
  <c r="R1046" i="1"/>
  <c r="Q1046" i="1"/>
  <c r="N1046" i="1"/>
  <c r="M1046" i="1"/>
  <c r="O1046" i="1" s="1"/>
  <c r="P1046" i="1" s="1"/>
  <c r="T1045" i="1"/>
  <c r="S1045" i="1"/>
  <c r="R1045" i="1"/>
  <c r="Q1045" i="1"/>
  <c r="N1045" i="1"/>
  <c r="M1045" i="1"/>
  <c r="O1045" i="1" s="1"/>
  <c r="P1045" i="1" s="1"/>
  <c r="T1044" i="1"/>
  <c r="S1044" i="1"/>
  <c r="R1044" i="1"/>
  <c r="Q1044" i="1"/>
  <c r="N1044" i="1"/>
  <c r="M1044" i="1"/>
  <c r="O1044" i="1" s="1"/>
  <c r="P1044" i="1" s="1"/>
  <c r="T1043" i="1"/>
  <c r="S1043" i="1"/>
  <c r="R1043" i="1"/>
  <c r="Q1043" i="1"/>
  <c r="N1043" i="1"/>
  <c r="M1043" i="1"/>
  <c r="O1043" i="1" s="1"/>
  <c r="P1043" i="1" s="1"/>
  <c r="T1042" i="1"/>
  <c r="S1042" i="1"/>
  <c r="R1042" i="1"/>
  <c r="Q1042" i="1"/>
  <c r="N1042" i="1"/>
  <c r="M1042" i="1"/>
  <c r="O1042" i="1" s="1"/>
  <c r="P1042" i="1" s="1"/>
  <c r="T1041" i="1"/>
  <c r="S1041" i="1"/>
  <c r="R1041" i="1"/>
  <c r="Q1041" i="1"/>
  <c r="N1041" i="1"/>
  <c r="M1041" i="1"/>
  <c r="O1041" i="1" s="1"/>
  <c r="P1041" i="1" s="1"/>
  <c r="T1040" i="1"/>
  <c r="S1040" i="1"/>
  <c r="R1040" i="1"/>
  <c r="Q1040" i="1"/>
  <c r="N1040" i="1"/>
  <c r="M1040" i="1"/>
  <c r="O1040" i="1" s="1"/>
  <c r="P1040" i="1" s="1"/>
  <c r="T1039" i="1"/>
  <c r="S1039" i="1"/>
  <c r="R1039" i="1"/>
  <c r="Q1039" i="1"/>
  <c r="N1039" i="1"/>
  <c r="M1039" i="1"/>
  <c r="O1039" i="1" s="1"/>
  <c r="P1039" i="1" s="1"/>
  <c r="T1038" i="1"/>
  <c r="S1038" i="1"/>
  <c r="R1038" i="1"/>
  <c r="Q1038" i="1"/>
  <c r="N1038" i="1"/>
  <c r="M1038" i="1"/>
  <c r="O1038" i="1" s="1"/>
  <c r="P1038" i="1" s="1"/>
  <c r="T1037" i="1"/>
  <c r="S1037" i="1"/>
  <c r="R1037" i="1"/>
  <c r="Q1037" i="1"/>
  <c r="N1037" i="1"/>
  <c r="M1037" i="1"/>
  <c r="O1037" i="1" s="1"/>
  <c r="P1037" i="1" s="1"/>
  <c r="T1036" i="1"/>
  <c r="S1036" i="1"/>
  <c r="R1036" i="1"/>
  <c r="Q1036" i="1"/>
  <c r="N1036" i="1"/>
  <c r="M1036" i="1"/>
  <c r="O1036" i="1" s="1"/>
  <c r="P1036" i="1" s="1"/>
  <c r="T1035" i="1"/>
  <c r="S1035" i="1"/>
  <c r="R1035" i="1"/>
  <c r="Q1035" i="1"/>
  <c r="N1035" i="1"/>
  <c r="M1035" i="1"/>
  <c r="O1035" i="1" s="1"/>
  <c r="P1035" i="1" s="1"/>
  <c r="T1034" i="1"/>
  <c r="S1034" i="1"/>
  <c r="R1034" i="1"/>
  <c r="Q1034" i="1"/>
  <c r="N1034" i="1"/>
  <c r="M1034" i="1"/>
  <c r="O1034" i="1" s="1"/>
  <c r="P1034" i="1" s="1"/>
  <c r="T1033" i="1"/>
  <c r="S1033" i="1"/>
  <c r="R1033" i="1"/>
  <c r="Q1033" i="1"/>
  <c r="N1033" i="1"/>
  <c r="M1033" i="1"/>
  <c r="O1033" i="1" s="1"/>
  <c r="P1033" i="1" s="1"/>
  <c r="T1032" i="1"/>
  <c r="S1032" i="1"/>
  <c r="R1032" i="1"/>
  <c r="Q1032" i="1"/>
  <c r="N1032" i="1"/>
  <c r="M1032" i="1"/>
  <c r="O1032" i="1" s="1"/>
  <c r="P1032" i="1" s="1"/>
  <c r="T1031" i="1"/>
  <c r="S1031" i="1"/>
  <c r="R1031" i="1"/>
  <c r="Q1031" i="1"/>
  <c r="N1031" i="1"/>
  <c r="M1031" i="1"/>
  <c r="O1031" i="1" s="1"/>
  <c r="P1031" i="1" s="1"/>
  <c r="T1030" i="1"/>
  <c r="S1030" i="1"/>
  <c r="R1030" i="1"/>
  <c r="Q1030" i="1"/>
  <c r="N1030" i="1"/>
  <c r="M1030" i="1"/>
  <c r="O1030" i="1" s="1"/>
  <c r="P1030" i="1" s="1"/>
  <c r="T1029" i="1"/>
  <c r="S1029" i="1"/>
  <c r="R1029" i="1"/>
  <c r="Q1029" i="1"/>
  <c r="N1029" i="1"/>
  <c r="M1029" i="1"/>
  <c r="O1029" i="1" s="1"/>
  <c r="P1029" i="1" s="1"/>
  <c r="T1028" i="1"/>
  <c r="S1028" i="1"/>
  <c r="R1028" i="1"/>
  <c r="Q1028" i="1"/>
  <c r="N1028" i="1"/>
  <c r="M1028" i="1"/>
  <c r="O1028" i="1" s="1"/>
  <c r="P1028" i="1" s="1"/>
  <c r="T1027" i="1"/>
  <c r="S1027" i="1"/>
  <c r="R1027" i="1"/>
  <c r="Q1027" i="1"/>
  <c r="N1027" i="1"/>
  <c r="M1027" i="1"/>
  <c r="O1027" i="1" s="1"/>
  <c r="P1027" i="1" s="1"/>
  <c r="T1026" i="1"/>
  <c r="S1026" i="1"/>
  <c r="R1026" i="1"/>
  <c r="Q1026" i="1"/>
  <c r="N1026" i="1"/>
  <c r="M1026" i="1"/>
  <c r="O1026" i="1" s="1"/>
  <c r="P1026" i="1" s="1"/>
  <c r="T1025" i="1"/>
  <c r="S1025" i="1"/>
  <c r="R1025" i="1"/>
  <c r="Q1025" i="1"/>
  <c r="N1025" i="1"/>
  <c r="M1025" i="1"/>
  <c r="O1025" i="1" s="1"/>
  <c r="P1025" i="1" s="1"/>
  <c r="T1024" i="1"/>
  <c r="S1024" i="1"/>
  <c r="R1024" i="1"/>
  <c r="Q1024" i="1"/>
  <c r="N1024" i="1"/>
  <c r="M1024" i="1"/>
  <c r="O1024" i="1" s="1"/>
  <c r="P1024" i="1" s="1"/>
  <c r="T1023" i="1"/>
  <c r="S1023" i="1"/>
  <c r="R1023" i="1"/>
  <c r="Q1023" i="1"/>
  <c r="N1023" i="1"/>
  <c r="M1023" i="1"/>
  <c r="O1023" i="1" s="1"/>
  <c r="P1023" i="1" s="1"/>
  <c r="T1022" i="1"/>
  <c r="S1022" i="1"/>
  <c r="R1022" i="1"/>
  <c r="Q1022" i="1"/>
  <c r="N1022" i="1"/>
  <c r="M1022" i="1"/>
  <c r="O1022" i="1" s="1"/>
  <c r="P1022" i="1" s="1"/>
  <c r="T1021" i="1"/>
  <c r="S1021" i="1"/>
  <c r="R1021" i="1"/>
  <c r="Q1021" i="1"/>
  <c r="N1021" i="1"/>
  <c r="M1021" i="1"/>
  <c r="O1021" i="1" s="1"/>
  <c r="P1021" i="1" s="1"/>
  <c r="T1020" i="1"/>
  <c r="S1020" i="1"/>
  <c r="R1020" i="1"/>
  <c r="Q1020" i="1"/>
  <c r="N1020" i="1"/>
  <c r="M1020" i="1"/>
  <c r="O1020" i="1" s="1"/>
  <c r="P1020" i="1" s="1"/>
  <c r="T1019" i="1"/>
  <c r="S1019" i="1"/>
  <c r="R1019" i="1"/>
  <c r="Q1019" i="1"/>
  <c r="N1019" i="1"/>
  <c r="M1019" i="1"/>
  <c r="O1019" i="1" s="1"/>
  <c r="P1019" i="1" s="1"/>
  <c r="T1018" i="1"/>
  <c r="S1018" i="1"/>
  <c r="R1018" i="1"/>
  <c r="Q1018" i="1"/>
  <c r="N1018" i="1"/>
  <c r="M1018" i="1"/>
  <c r="O1018" i="1" s="1"/>
  <c r="P1018" i="1" s="1"/>
  <c r="T1017" i="1"/>
  <c r="S1017" i="1"/>
  <c r="R1017" i="1"/>
  <c r="Q1017" i="1"/>
  <c r="N1017" i="1"/>
  <c r="M1017" i="1"/>
  <c r="O1017" i="1" s="1"/>
  <c r="P1017" i="1" s="1"/>
  <c r="T1016" i="1"/>
  <c r="S1016" i="1"/>
  <c r="R1016" i="1"/>
  <c r="Q1016" i="1"/>
  <c r="N1016" i="1"/>
  <c r="M1016" i="1"/>
  <c r="O1016" i="1" s="1"/>
  <c r="P1016" i="1" s="1"/>
  <c r="T1015" i="1"/>
  <c r="S1015" i="1"/>
  <c r="R1015" i="1"/>
  <c r="Q1015" i="1"/>
  <c r="N1015" i="1"/>
  <c r="M1015" i="1"/>
  <c r="O1015" i="1" s="1"/>
  <c r="P1015" i="1" s="1"/>
  <c r="T1014" i="1"/>
  <c r="S1014" i="1"/>
  <c r="R1014" i="1"/>
  <c r="Q1014" i="1"/>
  <c r="N1014" i="1"/>
  <c r="M1014" i="1"/>
  <c r="O1014" i="1" s="1"/>
  <c r="P1014" i="1" s="1"/>
  <c r="T1013" i="1"/>
  <c r="S1013" i="1"/>
  <c r="R1013" i="1"/>
  <c r="Q1013" i="1"/>
  <c r="N1013" i="1"/>
  <c r="M1013" i="1"/>
  <c r="O1013" i="1" s="1"/>
  <c r="P1013" i="1" s="1"/>
  <c r="T1012" i="1"/>
  <c r="S1012" i="1"/>
  <c r="R1012" i="1"/>
  <c r="Q1012" i="1"/>
  <c r="N1012" i="1"/>
  <c r="M1012" i="1"/>
  <c r="O1012" i="1" s="1"/>
  <c r="P1012" i="1" s="1"/>
  <c r="T1011" i="1"/>
  <c r="S1011" i="1"/>
  <c r="R1011" i="1"/>
  <c r="Q1011" i="1"/>
  <c r="N1011" i="1"/>
  <c r="M1011" i="1"/>
  <c r="O1011" i="1" s="1"/>
  <c r="P1011" i="1" s="1"/>
  <c r="T1010" i="1"/>
  <c r="S1010" i="1"/>
  <c r="R1010" i="1"/>
  <c r="Q1010" i="1"/>
  <c r="N1010" i="1"/>
  <c r="M1010" i="1"/>
  <c r="O1010" i="1" s="1"/>
  <c r="P1010" i="1" s="1"/>
  <c r="T1009" i="1"/>
  <c r="S1009" i="1"/>
  <c r="R1009" i="1"/>
  <c r="Q1009" i="1"/>
  <c r="N1009" i="1"/>
  <c r="M1009" i="1"/>
  <c r="O1009" i="1" s="1"/>
  <c r="P1009" i="1" s="1"/>
  <c r="T1008" i="1"/>
  <c r="S1008" i="1"/>
  <c r="R1008" i="1"/>
  <c r="Q1008" i="1"/>
  <c r="N1008" i="1"/>
  <c r="M1008" i="1"/>
  <c r="O1008" i="1" s="1"/>
  <c r="P1008" i="1" s="1"/>
  <c r="T1007" i="1"/>
  <c r="S1007" i="1"/>
  <c r="R1007" i="1"/>
  <c r="Q1007" i="1"/>
  <c r="N1007" i="1"/>
  <c r="M1007" i="1"/>
  <c r="O1007" i="1" s="1"/>
  <c r="P1007" i="1" s="1"/>
  <c r="T1006" i="1"/>
  <c r="S1006" i="1"/>
  <c r="R1006" i="1"/>
  <c r="Q1006" i="1"/>
  <c r="N1006" i="1"/>
  <c r="M1006" i="1"/>
  <c r="O1006" i="1" s="1"/>
  <c r="P1006" i="1" s="1"/>
  <c r="T1005" i="1"/>
  <c r="S1005" i="1"/>
  <c r="R1005" i="1"/>
  <c r="Q1005" i="1"/>
  <c r="N1005" i="1"/>
  <c r="M1005" i="1"/>
  <c r="O1005" i="1" s="1"/>
  <c r="P1005" i="1" s="1"/>
  <c r="T1004" i="1"/>
  <c r="S1004" i="1"/>
  <c r="R1004" i="1"/>
  <c r="Q1004" i="1"/>
  <c r="N1004" i="1"/>
  <c r="M1004" i="1"/>
  <c r="O1004" i="1" s="1"/>
  <c r="P1004" i="1" s="1"/>
  <c r="T1003" i="1"/>
  <c r="S1003" i="1"/>
  <c r="R1003" i="1"/>
  <c r="Q1003" i="1"/>
  <c r="N1003" i="1"/>
  <c r="M1003" i="1"/>
  <c r="O1003" i="1" s="1"/>
  <c r="P1003" i="1" s="1"/>
  <c r="T1002" i="1"/>
  <c r="S1002" i="1"/>
  <c r="R1002" i="1"/>
  <c r="Q1002" i="1"/>
  <c r="N1002" i="1"/>
  <c r="M1002" i="1"/>
  <c r="O1002" i="1" s="1"/>
  <c r="P1002" i="1" s="1"/>
  <c r="T1001" i="1"/>
  <c r="S1001" i="1"/>
  <c r="R1001" i="1"/>
  <c r="Q1001" i="1"/>
  <c r="N1001" i="1"/>
  <c r="M1001" i="1"/>
  <c r="O1001" i="1" s="1"/>
  <c r="P1001" i="1" s="1"/>
  <c r="T1000" i="1"/>
  <c r="S1000" i="1"/>
  <c r="R1000" i="1"/>
  <c r="Q1000" i="1"/>
  <c r="N1000" i="1"/>
  <c r="M1000" i="1"/>
  <c r="O1000" i="1" s="1"/>
  <c r="P1000" i="1" s="1"/>
  <c r="T999" i="1"/>
  <c r="S999" i="1"/>
  <c r="R999" i="1"/>
  <c r="Q999" i="1"/>
  <c r="N999" i="1"/>
  <c r="M999" i="1"/>
  <c r="O999" i="1" s="1"/>
  <c r="P999" i="1" s="1"/>
  <c r="T998" i="1"/>
  <c r="S998" i="1"/>
  <c r="R998" i="1"/>
  <c r="Q998" i="1"/>
  <c r="N998" i="1"/>
  <c r="M998" i="1"/>
  <c r="O998" i="1" s="1"/>
  <c r="P998" i="1" s="1"/>
  <c r="T997" i="1"/>
  <c r="S997" i="1"/>
  <c r="R997" i="1"/>
  <c r="Q997" i="1"/>
  <c r="N997" i="1"/>
  <c r="M997" i="1"/>
  <c r="O997" i="1" s="1"/>
  <c r="P997" i="1" s="1"/>
  <c r="T996" i="1"/>
  <c r="S996" i="1"/>
  <c r="R996" i="1"/>
  <c r="Q996" i="1"/>
  <c r="N996" i="1"/>
  <c r="M996" i="1"/>
  <c r="O996" i="1" s="1"/>
  <c r="P996" i="1" s="1"/>
  <c r="T995" i="1"/>
  <c r="S995" i="1"/>
  <c r="R995" i="1"/>
  <c r="Q995" i="1"/>
  <c r="N995" i="1"/>
  <c r="M995" i="1"/>
  <c r="O995" i="1" s="1"/>
  <c r="P995" i="1" s="1"/>
  <c r="T994" i="1"/>
  <c r="S994" i="1"/>
  <c r="R994" i="1"/>
  <c r="Q994" i="1"/>
  <c r="N994" i="1"/>
  <c r="M994" i="1"/>
  <c r="O994" i="1" s="1"/>
  <c r="P994" i="1" s="1"/>
  <c r="T993" i="1"/>
  <c r="S993" i="1"/>
  <c r="R993" i="1"/>
  <c r="Q993" i="1"/>
  <c r="N993" i="1"/>
  <c r="M993" i="1"/>
  <c r="O993" i="1" s="1"/>
  <c r="P993" i="1" s="1"/>
  <c r="T992" i="1"/>
  <c r="S992" i="1"/>
  <c r="R992" i="1"/>
  <c r="Q992" i="1"/>
  <c r="N992" i="1"/>
  <c r="M992" i="1"/>
  <c r="O992" i="1" s="1"/>
  <c r="P992" i="1" s="1"/>
  <c r="T991" i="1"/>
  <c r="S991" i="1"/>
  <c r="R991" i="1"/>
  <c r="Q991" i="1"/>
  <c r="N991" i="1"/>
  <c r="M991" i="1"/>
  <c r="O991" i="1" s="1"/>
  <c r="P991" i="1" s="1"/>
  <c r="T990" i="1"/>
  <c r="S990" i="1"/>
  <c r="R990" i="1"/>
  <c r="Q990" i="1"/>
  <c r="N990" i="1"/>
  <c r="M990" i="1"/>
  <c r="O990" i="1" s="1"/>
  <c r="P990" i="1" s="1"/>
  <c r="T989" i="1"/>
  <c r="S989" i="1"/>
  <c r="R989" i="1"/>
  <c r="Q989" i="1"/>
  <c r="N989" i="1"/>
  <c r="M989" i="1"/>
  <c r="O989" i="1" s="1"/>
  <c r="P989" i="1" s="1"/>
  <c r="T988" i="1"/>
  <c r="S988" i="1"/>
  <c r="R988" i="1"/>
  <c r="Q988" i="1"/>
  <c r="N988" i="1"/>
  <c r="M988" i="1"/>
  <c r="O988" i="1" s="1"/>
  <c r="P988" i="1" s="1"/>
  <c r="T987" i="1"/>
  <c r="S987" i="1"/>
  <c r="R987" i="1"/>
  <c r="Q987" i="1"/>
  <c r="N987" i="1"/>
  <c r="M987" i="1"/>
  <c r="O987" i="1" s="1"/>
  <c r="P987" i="1" s="1"/>
  <c r="T986" i="1"/>
  <c r="S986" i="1"/>
  <c r="R986" i="1"/>
  <c r="Q986" i="1"/>
  <c r="N986" i="1"/>
  <c r="M986" i="1"/>
  <c r="O986" i="1" s="1"/>
  <c r="P986" i="1" s="1"/>
  <c r="T985" i="1"/>
  <c r="S985" i="1"/>
  <c r="R985" i="1"/>
  <c r="Q985" i="1"/>
  <c r="N985" i="1"/>
  <c r="M985" i="1"/>
  <c r="O985" i="1" s="1"/>
  <c r="P985" i="1" s="1"/>
  <c r="T984" i="1"/>
  <c r="S984" i="1"/>
  <c r="R984" i="1"/>
  <c r="Q984" i="1"/>
  <c r="N984" i="1"/>
  <c r="M984" i="1"/>
  <c r="O984" i="1" s="1"/>
  <c r="P984" i="1" s="1"/>
  <c r="T983" i="1"/>
  <c r="S983" i="1"/>
  <c r="R983" i="1"/>
  <c r="Q983" i="1"/>
  <c r="N983" i="1"/>
  <c r="M983" i="1"/>
  <c r="O983" i="1" s="1"/>
  <c r="P983" i="1" s="1"/>
  <c r="T982" i="1"/>
  <c r="S982" i="1"/>
  <c r="R982" i="1"/>
  <c r="Q982" i="1"/>
  <c r="N982" i="1"/>
  <c r="M982" i="1"/>
  <c r="O982" i="1" s="1"/>
  <c r="P982" i="1" s="1"/>
  <c r="T981" i="1"/>
  <c r="S981" i="1"/>
  <c r="R981" i="1"/>
  <c r="Q981" i="1"/>
  <c r="N981" i="1"/>
  <c r="M981" i="1"/>
  <c r="O981" i="1" s="1"/>
  <c r="P981" i="1" s="1"/>
  <c r="T980" i="1"/>
  <c r="S980" i="1"/>
  <c r="R980" i="1"/>
  <c r="Q980" i="1"/>
  <c r="N980" i="1"/>
  <c r="M980" i="1"/>
  <c r="O980" i="1" s="1"/>
  <c r="P980" i="1" s="1"/>
  <c r="T979" i="1"/>
  <c r="S979" i="1"/>
  <c r="R979" i="1"/>
  <c r="Q979" i="1"/>
  <c r="N979" i="1"/>
  <c r="M979" i="1"/>
  <c r="O979" i="1" s="1"/>
  <c r="P979" i="1" s="1"/>
  <c r="T978" i="1"/>
  <c r="S978" i="1"/>
  <c r="R978" i="1"/>
  <c r="Q978" i="1"/>
  <c r="N978" i="1"/>
  <c r="M978" i="1"/>
  <c r="O978" i="1" s="1"/>
  <c r="P978" i="1" s="1"/>
  <c r="T977" i="1"/>
  <c r="S977" i="1"/>
  <c r="R977" i="1"/>
  <c r="Q977" i="1"/>
  <c r="N977" i="1"/>
  <c r="M977" i="1"/>
  <c r="O977" i="1" s="1"/>
  <c r="P977" i="1" s="1"/>
  <c r="T976" i="1"/>
  <c r="S976" i="1"/>
  <c r="R976" i="1"/>
  <c r="Q976" i="1"/>
  <c r="N976" i="1"/>
  <c r="M976" i="1"/>
  <c r="O976" i="1" s="1"/>
  <c r="P976" i="1" s="1"/>
  <c r="T975" i="1"/>
  <c r="S975" i="1"/>
  <c r="R975" i="1"/>
  <c r="Q975" i="1"/>
  <c r="N975" i="1"/>
  <c r="M975" i="1"/>
  <c r="O975" i="1" s="1"/>
  <c r="P975" i="1" s="1"/>
  <c r="T974" i="1"/>
  <c r="S974" i="1"/>
  <c r="R974" i="1"/>
  <c r="Q974" i="1"/>
  <c r="N974" i="1"/>
  <c r="M974" i="1"/>
  <c r="O974" i="1" s="1"/>
  <c r="P974" i="1" s="1"/>
  <c r="T973" i="1"/>
  <c r="S973" i="1"/>
  <c r="R973" i="1"/>
  <c r="Q973" i="1"/>
  <c r="N973" i="1"/>
  <c r="M973" i="1"/>
  <c r="O973" i="1" s="1"/>
  <c r="P973" i="1" s="1"/>
  <c r="T972" i="1"/>
  <c r="S972" i="1"/>
  <c r="R972" i="1"/>
  <c r="Q972" i="1"/>
  <c r="N972" i="1"/>
  <c r="M972" i="1"/>
  <c r="O972" i="1" s="1"/>
  <c r="P972" i="1" s="1"/>
  <c r="T971" i="1"/>
  <c r="S971" i="1"/>
  <c r="R971" i="1"/>
  <c r="Q971" i="1"/>
  <c r="N971" i="1"/>
  <c r="M971" i="1"/>
  <c r="O971" i="1" s="1"/>
  <c r="P971" i="1" s="1"/>
  <c r="T970" i="1"/>
  <c r="S970" i="1"/>
  <c r="R970" i="1"/>
  <c r="Q970" i="1"/>
  <c r="N970" i="1"/>
  <c r="M970" i="1"/>
  <c r="O970" i="1" s="1"/>
  <c r="P970" i="1" s="1"/>
  <c r="T969" i="1"/>
  <c r="S969" i="1"/>
  <c r="R969" i="1"/>
  <c r="Q969" i="1"/>
  <c r="N969" i="1"/>
  <c r="M969" i="1"/>
  <c r="O969" i="1" s="1"/>
  <c r="P969" i="1" s="1"/>
  <c r="T968" i="1"/>
  <c r="S968" i="1"/>
  <c r="R968" i="1"/>
  <c r="Q968" i="1"/>
  <c r="N968" i="1"/>
  <c r="M968" i="1"/>
  <c r="O968" i="1" s="1"/>
  <c r="P968" i="1" s="1"/>
  <c r="T967" i="1"/>
  <c r="S967" i="1"/>
  <c r="R967" i="1"/>
  <c r="Q967" i="1"/>
  <c r="N967" i="1"/>
  <c r="M967" i="1"/>
  <c r="O967" i="1" s="1"/>
  <c r="P967" i="1" s="1"/>
  <c r="T966" i="1"/>
  <c r="S966" i="1"/>
  <c r="R966" i="1"/>
  <c r="Q966" i="1"/>
  <c r="N966" i="1"/>
  <c r="M966" i="1"/>
  <c r="O966" i="1" s="1"/>
  <c r="P966" i="1" s="1"/>
  <c r="T965" i="1"/>
  <c r="S965" i="1"/>
  <c r="R965" i="1"/>
  <c r="Q965" i="1"/>
  <c r="N965" i="1"/>
  <c r="M965" i="1"/>
  <c r="O965" i="1" s="1"/>
  <c r="P965" i="1" s="1"/>
  <c r="T964" i="1"/>
  <c r="S964" i="1"/>
  <c r="R964" i="1"/>
  <c r="Q964" i="1"/>
  <c r="N964" i="1"/>
  <c r="M964" i="1"/>
  <c r="O964" i="1" s="1"/>
  <c r="P964" i="1" s="1"/>
  <c r="T963" i="1"/>
  <c r="S963" i="1"/>
  <c r="R963" i="1"/>
  <c r="Q963" i="1"/>
  <c r="N963" i="1"/>
  <c r="M963" i="1"/>
  <c r="O963" i="1" s="1"/>
  <c r="P963" i="1" s="1"/>
  <c r="T962" i="1"/>
  <c r="S962" i="1"/>
  <c r="R962" i="1"/>
  <c r="Q962" i="1"/>
  <c r="N962" i="1"/>
  <c r="M962" i="1"/>
  <c r="O962" i="1" s="1"/>
  <c r="P962" i="1" s="1"/>
  <c r="T961" i="1"/>
  <c r="S961" i="1"/>
  <c r="R961" i="1"/>
  <c r="Q961" i="1"/>
  <c r="N961" i="1"/>
  <c r="M961" i="1"/>
  <c r="O961" i="1" s="1"/>
  <c r="P961" i="1" s="1"/>
  <c r="T960" i="1"/>
  <c r="S960" i="1"/>
  <c r="R960" i="1"/>
  <c r="Q960" i="1"/>
  <c r="N960" i="1"/>
  <c r="M960" i="1"/>
  <c r="O960" i="1" s="1"/>
  <c r="P960" i="1" s="1"/>
  <c r="T959" i="1"/>
  <c r="S959" i="1"/>
  <c r="R959" i="1"/>
  <c r="Q959" i="1"/>
  <c r="N959" i="1"/>
  <c r="M959" i="1"/>
  <c r="O959" i="1" s="1"/>
  <c r="P959" i="1" s="1"/>
  <c r="T958" i="1"/>
  <c r="S958" i="1"/>
  <c r="R958" i="1"/>
  <c r="Q958" i="1"/>
  <c r="N958" i="1"/>
  <c r="M958" i="1"/>
  <c r="O958" i="1" s="1"/>
  <c r="P958" i="1" s="1"/>
  <c r="T957" i="1"/>
  <c r="S957" i="1"/>
  <c r="R957" i="1"/>
  <c r="Q957" i="1"/>
  <c r="N957" i="1"/>
  <c r="M957" i="1"/>
  <c r="O957" i="1" s="1"/>
  <c r="P957" i="1" s="1"/>
  <c r="T956" i="1"/>
  <c r="S956" i="1"/>
  <c r="R956" i="1"/>
  <c r="Q956" i="1"/>
  <c r="N956" i="1"/>
  <c r="M956" i="1"/>
  <c r="O956" i="1" s="1"/>
  <c r="P956" i="1" s="1"/>
  <c r="T955" i="1"/>
  <c r="S955" i="1"/>
  <c r="R955" i="1"/>
  <c r="Q955" i="1"/>
  <c r="N955" i="1"/>
  <c r="M955" i="1"/>
  <c r="O955" i="1" s="1"/>
  <c r="P955" i="1" s="1"/>
  <c r="T954" i="1"/>
  <c r="S954" i="1"/>
  <c r="R954" i="1"/>
  <c r="Q954" i="1"/>
  <c r="N954" i="1"/>
  <c r="M954" i="1"/>
  <c r="O954" i="1" s="1"/>
  <c r="P954" i="1" s="1"/>
  <c r="T953" i="1"/>
  <c r="S953" i="1"/>
  <c r="R953" i="1"/>
  <c r="Q953" i="1"/>
  <c r="N953" i="1"/>
  <c r="M953" i="1"/>
  <c r="O953" i="1" s="1"/>
  <c r="P953" i="1" s="1"/>
  <c r="T952" i="1"/>
  <c r="S952" i="1"/>
  <c r="R952" i="1"/>
  <c r="Q952" i="1"/>
  <c r="N952" i="1"/>
  <c r="M952" i="1"/>
  <c r="O952" i="1" s="1"/>
  <c r="P952" i="1" s="1"/>
  <c r="T951" i="1"/>
  <c r="S951" i="1"/>
  <c r="R951" i="1"/>
  <c r="Q951" i="1"/>
  <c r="N951" i="1"/>
  <c r="M951" i="1"/>
  <c r="O951" i="1" s="1"/>
  <c r="P951" i="1" s="1"/>
  <c r="T950" i="1"/>
  <c r="S950" i="1"/>
  <c r="R950" i="1"/>
  <c r="Q950" i="1"/>
  <c r="N950" i="1"/>
  <c r="M950" i="1"/>
  <c r="O950" i="1" s="1"/>
  <c r="P950" i="1" s="1"/>
  <c r="T949" i="1"/>
  <c r="S949" i="1"/>
  <c r="R949" i="1"/>
  <c r="Q949" i="1"/>
  <c r="N949" i="1"/>
  <c r="M949" i="1"/>
  <c r="O949" i="1" s="1"/>
  <c r="P949" i="1" s="1"/>
  <c r="T948" i="1"/>
  <c r="S948" i="1"/>
  <c r="R948" i="1"/>
  <c r="Q948" i="1"/>
  <c r="N948" i="1"/>
  <c r="M948" i="1"/>
  <c r="O948" i="1" s="1"/>
  <c r="P948" i="1" s="1"/>
  <c r="T947" i="1"/>
  <c r="S947" i="1"/>
  <c r="R947" i="1"/>
  <c r="Q947" i="1"/>
  <c r="N947" i="1"/>
  <c r="M947" i="1"/>
  <c r="O947" i="1" s="1"/>
  <c r="P947" i="1" s="1"/>
  <c r="T946" i="1"/>
  <c r="S946" i="1"/>
  <c r="R946" i="1"/>
  <c r="Q946" i="1"/>
  <c r="N946" i="1"/>
  <c r="M946" i="1"/>
  <c r="O946" i="1" s="1"/>
  <c r="P946" i="1" s="1"/>
  <c r="T945" i="1"/>
  <c r="S945" i="1"/>
  <c r="R945" i="1"/>
  <c r="Q945" i="1"/>
  <c r="N945" i="1"/>
  <c r="M945" i="1"/>
  <c r="O945" i="1" s="1"/>
  <c r="P945" i="1" s="1"/>
  <c r="T944" i="1"/>
  <c r="S944" i="1"/>
  <c r="R944" i="1"/>
  <c r="Q944" i="1"/>
  <c r="N944" i="1"/>
  <c r="M944" i="1"/>
  <c r="O944" i="1" s="1"/>
  <c r="P944" i="1" s="1"/>
  <c r="T943" i="1"/>
  <c r="S943" i="1"/>
  <c r="R943" i="1"/>
  <c r="Q943" i="1"/>
  <c r="N943" i="1"/>
  <c r="M943" i="1"/>
  <c r="O943" i="1" s="1"/>
  <c r="P943" i="1" s="1"/>
  <c r="T942" i="1"/>
  <c r="S942" i="1"/>
  <c r="R942" i="1"/>
  <c r="Q942" i="1"/>
  <c r="N942" i="1"/>
  <c r="M942" i="1"/>
  <c r="O942" i="1" s="1"/>
  <c r="P942" i="1" s="1"/>
  <c r="T941" i="1"/>
  <c r="S941" i="1"/>
  <c r="R941" i="1"/>
  <c r="Q941" i="1"/>
  <c r="N941" i="1"/>
  <c r="M941" i="1"/>
  <c r="O941" i="1" s="1"/>
  <c r="P941" i="1" s="1"/>
  <c r="T940" i="1"/>
  <c r="S940" i="1"/>
  <c r="R940" i="1"/>
  <c r="Q940" i="1"/>
  <c r="N940" i="1"/>
  <c r="M940" i="1"/>
  <c r="O940" i="1" s="1"/>
  <c r="P940" i="1" s="1"/>
  <c r="T939" i="1"/>
  <c r="S939" i="1"/>
  <c r="R939" i="1"/>
  <c r="Q939" i="1"/>
  <c r="N939" i="1"/>
  <c r="M939" i="1"/>
  <c r="O939" i="1" s="1"/>
  <c r="P939" i="1" s="1"/>
  <c r="T938" i="1"/>
  <c r="S938" i="1"/>
  <c r="R938" i="1"/>
  <c r="Q938" i="1"/>
  <c r="N938" i="1"/>
  <c r="M938" i="1"/>
  <c r="O938" i="1" s="1"/>
  <c r="P938" i="1" s="1"/>
  <c r="T937" i="1"/>
  <c r="S937" i="1"/>
  <c r="R937" i="1"/>
  <c r="Q937" i="1"/>
  <c r="N937" i="1"/>
  <c r="M937" i="1"/>
  <c r="O937" i="1" s="1"/>
  <c r="P937" i="1" s="1"/>
  <c r="T936" i="1"/>
  <c r="S936" i="1"/>
  <c r="R936" i="1"/>
  <c r="Q936" i="1"/>
  <c r="N936" i="1"/>
  <c r="M936" i="1"/>
  <c r="O936" i="1" s="1"/>
  <c r="P936" i="1" s="1"/>
  <c r="T935" i="1"/>
  <c r="S935" i="1"/>
  <c r="R935" i="1"/>
  <c r="Q935" i="1"/>
  <c r="N935" i="1"/>
  <c r="M935" i="1"/>
  <c r="O935" i="1" s="1"/>
  <c r="P935" i="1" s="1"/>
  <c r="T934" i="1"/>
  <c r="S934" i="1"/>
  <c r="R934" i="1"/>
  <c r="Q934" i="1"/>
  <c r="N934" i="1"/>
  <c r="M934" i="1"/>
  <c r="O934" i="1" s="1"/>
  <c r="P934" i="1" s="1"/>
  <c r="T933" i="1"/>
  <c r="S933" i="1"/>
  <c r="R933" i="1"/>
  <c r="Q933" i="1"/>
  <c r="N933" i="1"/>
  <c r="M933" i="1"/>
  <c r="O933" i="1" s="1"/>
  <c r="P933" i="1" s="1"/>
  <c r="T932" i="1"/>
  <c r="S932" i="1"/>
  <c r="R932" i="1"/>
  <c r="Q932" i="1"/>
  <c r="N932" i="1"/>
  <c r="M932" i="1"/>
  <c r="O932" i="1" s="1"/>
  <c r="P932" i="1" s="1"/>
  <c r="T931" i="1"/>
  <c r="S931" i="1"/>
  <c r="R931" i="1"/>
  <c r="Q931" i="1"/>
  <c r="N931" i="1"/>
  <c r="M931" i="1"/>
  <c r="O931" i="1" s="1"/>
  <c r="P931" i="1" s="1"/>
  <c r="T930" i="1"/>
  <c r="S930" i="1"/>
  <c r="R930" i="1"/>
  <c r="Q930" i="1"/>
  <c r="N930" i="1"/>
  <c r="M930" i="1"/>
  <c r="O930" i="1" s="1"/>
  <c r="P930" i="1" s="1"/>
  <c r="T929" i="1"/>
  <c r="S929" i="1"/>
  <c r="R929" i="1"/>
  <c r="Q929" i="1"/>
  <c r="N929" i="1"/>
  <c r="M929" i="1"/>
  <c r="O929" i="1" s="1"/>
  <c r="P929" i="1" s="1"/>
  <c r="T928" i="1"/>
  <c r="S928" i="1"/>
  <c r="R928" i="1"/>
  <c r="Q928" i="1"/>
  <c r="N928" i="1"/>
  <c r="M928" i="1"/>
  <c r="O928" i="1" s="1"/>
  <c r="P928" i="1" s="1"/>
  <c r="T927" i="1"/>
  <c r="S927" i="1"/>
  <c r="R927" i="1"/>
  <c r="Q927" i="1"/>
  <c r="N927" i="1"/>
  <c r="M927" i="1"/>
  <c r="O927" i="1" s="1"/>
  <c r="P927" i="1" s="1"/>
  <c r="T926" i="1"/>
  <c r="S926" i="1"/>
  <c r="R926" i="1"/>
  <c r="Q926" i="1"/>
  <c r="N926" i="1"/>
  <c r="M926" i="1"/>
  <c r="O926" i="1" s="1"/>
  <c r="P926" i="1" s="1"/>
  <c r="T925" i="1"/>
  <c r="S925" i="1"/>
  <c r="R925" i="1"/>
  <c r="Q925" i="1"/>
  <c r="N925" i="1"/>
  <c r="M925" i="1"/>
  <c r="O925" i="1" s="1"/>
  <c r="P925" i="1" s="1"/>
  <c r="T924" i="1"/>
  <c r="S924" i="1"/>
  <c r="R924" i="1"/>
  <c r="Q924" i="1"/>
  <c r="N924" i="1"/>
  <c r="M924" i="1"/>
  <c r="O924" i="1" s="1"/>
  <c r="P924" i="1" s="1"/>
  <c r="T923" i="1"/>
  <c r="S923" i="1"/>
  <c r="R923" i="1"/>
  <c r="Q923" i="1"/>
  <c r="N923" i="1"/>
  <c r="M923" i="1"/>
  <c r="O923" i="1" s="1"/>
  <c r="P923" i="1" s="1"/>
  <c r="T922" i="1"/>
  <c r="S922" i="1"/>
  <c r="R922" i="1"/>
  <c r="Q922" i="1"/>
  <c r="N922" i="1"/>
  <c r="M922" i="1"/>
  <c r="O922" i="1" s="1"/>
  <c r="P922" i="1" s="1"/>
  <c r="T921" i="1"/>
  <c r="S921" i="1"/>
  <c r="R921" i="1"/>
  <c r="Q921" i="1"/>
  <c r="N921" i="1"/>
  <c r="M921" i="1"/>
  <c r="O921" i="1" s="1"/>
  <c r="P921" i="1" s="1"/>
  <c r="T920" i="1"/>
  <c r="S920" i="1"/>
  <c r="R920" i="1"/>
  <c r="Q920" i="1"/>
  <c r="N920" i="1"/>
  <c r="M920" i="1"/>
  <c r="O920" i="1" s="1"/>
  <c r="P920" i="1" s="1"/>
  <c r="T919" i="1"/>
  <c r="S919" i="1"/>
  <c r="R919" i="1"/>
  <c r="Q919" i="1"/>
  <c r="N919" i="1"/>
  <c r="M919" i="1"/>
  <c r="O919" i="1" s="1"/>
  <c r="P919" i="1" s="1"/>
  <c r="T918" i="1"/>
  <c r="S918" i="1"/>
  <c r="R918" i="1"/>
  <c r="Q918" i="1"/>
  <c r="N918" i="1"/>
  <c r="M918" i="1"/>
  <c r="O918" i="1" s="1"/>
  <c r="P918" i="1" s="1"/>
  <c r="T917" i="1"/>
  <c r="S917" i="1"/>
  <c r="R917" i="1"/>
  <c r="Q917" i="1"/>
  <c r="N917" i="1"/>
  <c r="M917" i="1"/>
  <c r="O917" i="1" s="1"/>
  <c r="P917" i="1" s="1"/>
  <c r="T916" i="1"/>
  <c r="S916" i="1"/>
  <c r="R916" i="1"/>
  <c r="Q916" i="1"/>
  <c r="N916" i="1"/>
  <c r="M916" i="1"/>
  <c r="O916" i="1" s="1"/>
  <c r="P916" i="1" s="1"/>
  <c r="T915" i="1"/>
  <c r="S915" i="1"/>
  <c r="R915" i="1"/>
  <c r="Q915" i="1"/>
  <c r="N915" i="1"/>
  <c r="M915" i="1"/>
  <c r="O915" i="1" s="1"/>
  <c r="P915" i="1" s="1"/>
  <c r="T914" i="1"/>
  <c r="S914" i="1"/>
  <c r="R914" i="1"/>
  <c r="Q914" i="1"/>
  <c r="N914" i="1"/>
  <c r="M914" i="1"/>
  <c r="O914" i="1" s="1"/>
  <c r="P914" i="1" s="1"/>
  <c r="T913" i="1"/>
  <c r="S913" i="1"/>
  <c r="R913" i="1"/>
  <c r="Q913" i="1"/>
  <c r="N913" i="1"/>
  <c r="M913" i="1"/>
  <c r="O913" i="1" s="1"/>
  <c r="P913" i="1" s="1"/>
  <c r="T912" i="1"/>
  <c r="S912" i="1"/>
  <c r="R912" i="1"/>
  <c r="Q912" i="1"/>
  <c r="N912" i="1"/>
  <c r="M912" i="1"/>
  <c r="O912" i="1" s="1"/>
  <c r="P912" i="1" s="1"/>
  <c r="T911" i="1"/>
  <c r="S911" i="1"/>
  <c r="R911" i="1"/>
  <c r="Q911" i="1"/>
  <c r="N911" i="1"/>
  <c r="M911" i="1"/>
  <c r="O911" i="1" s="1"/>
  <c r="P911" i="1" s="1"/>
  <c r="T910" i="1"/>
  <c r="S910" i="1"/>
  <c r="R910" i="1"/>
  <c r="Q910" i="1"/>
  <c r="N910" i="1"/>
  <c r="M910" i="1"/>
  <c r="O910" i="1" s="1"/>
  <c r="P910" i="1" s="1"/>
  <c r="T909" i="1"/>
  <c r="S909" i="1"/>
  <c r="R909" i="1"/>
  <c r="Q909" i="1"/>
  <c r="N909" i="1"/>
  <c r="M909" i="1"/>
  <c r="O909" i="1" s="1"/>
  <c r="P909" i="1" s="1"/>
  <c r="T908" i="1"/>
  <c r="S908" i="1"/>
  <c r="R908" i="1"/>
  <c r="Q908" i="1"/>
  <c r="N908" i="1"/>
  <c r="M908" i="1"/>
  <c r="O908" i="1" s="1"/>
  <c r="P908" i="1" s="1"/>
  <c r="T907" i="1"/>
  <c r="S907" i="1"/>
  <c r="R907" i="1"/>
  <c r="Q907" i="1"/>
  <c r="N907" i="1"/>
  <c r="M907" i="1"/>
  <c r="O907" i="1" s="1"/>
  <c r="P907" i="1" s="1"/>
  <c r="T906" i="1"/>
  <c r="S906" i="1"/>
  <c r="R906" i="1"/>
  <c r="Q906" i="1"/>
  <c r="N906" i="1"/>
  <c r="M906" i="1"/>
  <c r="O906" i="1" s="1"/>
  <c r="P906" i="1" s="1"/>
  <c r="T905" i="1"/>
  <c r="S905" i="1"/>
  <c r="R905" i="1"/>
  <c r="Q905" i="1"/>
  <c r="N905" i="1"/>
  <c r="M905" i="1"/>
  <c r="O905" i="1" s="1"/>
  <c r="P905" i="1" s="1"/>
  <c r="T904" i="1"/>
  <c r="S904" i="1"/>
  <c r="R904" i="1"/>
  <c r="Q904" i="1"/>
  <c r="N904" i="1"/>
  <c r="M904" i="1"/>
  <c r="O904" i="1" s="1"/>
  <c r="P904" i="1" s="1"/>
  <c r="T903" i="1"/>
  <c r="S903" i="1"/>
  <c r="R903" i="1"/>
  <c r="Q903" i="1"/>
  <c r="N903" i="1"/>
  <c r="M903" i="1"/>
  <c r="O903" i="1" s="1"/>
  <c r="P903" i="1" s="1"/>
  <c r="T902" i="1"/>
  <c r="S902" i="1"/>
  <c r="R902" i="1"/>
  <c r="Q902" i="1"/>
  <c r="N902" i="1"/>
  <c r="M902" i="1"/>
  <c r="O902" i="1" s="1"/>
  <c r="P902" i="1" s="1"/>
  <c r="T901" i="1"/>
  <c r="S901" i="1"/>
  <c r="R901" i="1"/>
  <c r="Q901" i="1"/>
  <c r="N901" i="1"/>
  <c r="M901" i="1"/>
  <c r="O901" i="1" s="1"/>
  <c r="P901" i="1" s="1"/>
  <c r="T900" i="1"/>
  <c r="S900" i="1"/>
  <c r="R900" i="1"/>
  <c r="Q900" i="1"/>
  <c r="N900" i="1"/>
  <c r="M900" i="1"/>
  <c r="O900" i="1" s="1"/>
  <c r="P900" i="1" s="1"/>
  <c r="T899" i="1"/>
  <c r="S899" i="1"/>
  <c r="R899" i="1"/>
  <c r="Q899" i="1"/>
  <c r="N899" i="1"/>
  <c r="M899" i="1"/>
  <c r="O899" i="1" s="1"/>
  <c r="P899" i="1" s="1"/>
  <c r="T898" i="1"/>
  <c r="S898" i="1"/>
  <c r="R898" i="1"/>
  <c r="Q898" i="1"/>
  <c r="N898" i="1"/>
  <c r="M898" i="1"/>
  <c r="O898" i="1" s="1"/>
  <c r="P898" i="1" s="1"/>
  <c r="T897" i="1"/>
  <c r="S897" i="1"/>
  <c r="R897" i="1"/>
  <c r="Q897" i="1"/>
  <c r="N897" i="1"/>
  <c r="M897" i="1"/>
  <c r="O897" i="1" s="1"/>
  <c r="P897" i="1" s="1"/>
  <c r="T896" i="1"/>
  <c r="S896" i="1"/>
  <c r="R896" i="1"/>
  <c r="Q896" i="1"/>
  <c r="N896" i="1"/>
  <c r="M896" i="1"/>
  <c r="O896" i="1" s="1"/>
  <c r="P896" i="1" s="1"/>
  <c r="T895" i="1"/>
  <c r="S895" i="1"/>
  <c r="R895" i="1"/>
  <c r="Q895" i="1"/>
  <c r="N895" i="1"/>
  <c r="M895" i="1"/>
  <c r="O895" i="1" s="1"/>
  <c r="P895" i="1" s="1"/>
  <c r="T894" i="1"/>
  <c r="S894" i="1"/>
  <c r="R894" i="1"/>
  <c r="Q894" i="1"/>
  <c r="N894" i="1"/>
  <c r="M894" i="1"/>
  <c r="O894" i="1" s="1"/>
  <c r="P894" i="1" s="1"/>
  <c r="T893" i="1"/>
  <c r="S893" i="1"/>
  <c r="R893" i="1"/>
  <c r="Q893" i="1"/>
  <c r="N893" i="1"/>
  <c r="M893" i="1"/>
  <c r="O893" i="1" s="1"/>
  <c r="P893" i="1" s="1"/>
  <c r="T892" i="1"/>
  <c r="S892" i="1"/>
  <c r="R892" i="1"/>
  <c r="Q892" i="1"/>
  <c r="N892" i="1"/>
  <c r="M892" i="1"/>
  <c r="O892" i="1" s="1"/>
  <c r="P892" i="1" s="1"/>
  <c r="T891" i="1"/>
  <c r="S891" i="1"/>
  <c r="R891" i="1"/>
  <c r="Q891" i="1"/>
  <c r="N891" i="1"/>
  <c r="M891" i="1"/>
  <c r="O891" i="1" s="1"/>
  <c r="P891" i="1" s="1"/>
  <c r="T890" i="1"/>
  <c r="S890" i="1"/>
  <c r="R890" i="1"/>
  <c r="Q890" i="1"/>
  <c r="N890" i="1"/>
  <c r="M890" i="1"/>
  <c r="O890" i="1" s="1"/>
  <c r="P890" i="1" s="1"/>
  <c r="T889" i="1"/>
  <c r="S889" i="1"/>
  <c r="R889" i="1"/>
  <c r="Q889" i="1"/>
  <c r="N889" i="1"/>
  <c r="M889" i="1"/>
  <c r="O889" i="1" s="1"/>
  <c r="P889" i="1" s="1"/>
  <c r="T888" i="1"/>
  <c r="S888" i="1"/>
  <c r="R888" i="1"/>
  <c r="Q888" i="1"/>
  <c r="N888" i="1"/>
  <c r="M888" i="1"/>
  <c r="O888" i="1" s="1"/>
  <c r="P888" i="1" s="1"/>
  <c r="T887" i="1"/>
  <c r="S887" i="1"/>
  <c r="R887" i="1"/>
  <c r="Q887" i="1"/>
  <c r="N887" i="1"/>
  <c r="M887" i="1"/>
  <c r="O887" i="1" s="1"/>
  <c r="P887" i="1" s="1"/>
  <c r="T886" i="1"/>
  <c r="S886" i="1"/>
  <c r="R886" i="1"/>
  <c r="Q886" i="1"/>
  <c r="N886" i="1"/>
  <c r="M886" i="1"/>
  <c r="O886" i="1" s="1"/>
  <c r="P886" i="1" s="1"/>
  <c r="T885" i="1"/>
  <c r="S885" i="1"/>
  <c r="R885" i="1"/>
  <c r="Q885" i="1"/>
  <c r="N885" i="1"/>
  <c r="M885" i="1"/>
  <c r="O885" i="1" s="1"/>
  <c r="P885" i="1" s="1"/>
  <c r="T884" i="1"/>
  <c r="S884" i="1"/>
  <c r="R884" i="1"/>
  <c r="Q884" i="1"/>
  <c r="N884" i="1"/>
  <c r="M884" i="1"/>
  <c r="O884" i="1" s="1"/>
  <c r="P884" i="1" s="1"/>
  <c r="T883" i="1"/>
  <c r="S883" i="1"/>
  <c r="R883" i="1"/>
  <c r="Q883" i="1"/>
  <c r="N883" i="1"/>
  <c r="M883" i="1"/>
  <c r="O883" i="1" s="1"/>
  <c r="P883" i="1" s="1"/>
  <c r="T882" i="1"/>
  <c r="S882" i="1"/>
  <c r="R882" i="1"/>
  <c r="Q882" i="1"/>
  <c r="N882" i="1"/>
  <c r="M882" i="1"/>
  <c r="O882" i="1" s="1"/>
  <c r="P882" i="1" s="1"/>
  <c r="T881" i="1"/>
  <c r="S881" i="1"/>
  <c r="R881" i="1"/>
  <c r="Q881" i="1"/>
  <c r="N881" i="1"/>
  <c r="M881" i="1"/>
  <c r="O881" i="1" s="1"/>
  <c r="P881" i="1" s="1"/>
  <c r="T880" i="1"/>
  <c r="S880" i="1"/>
  <c r="R880" i="1"/>
  <c r="Q880" i="1"/>
  <c r="N880" i="1"/>
  <c r="M880" i="1"/>
  <c r="O880" i="1" s="1"/>
  <c r="P880" i="1" s="1"/>
  <c r="T879" i="1"/>
  <c r="S879" i="1"/>
  <c r="R879" i="1"/>
  <c r="Q879" i="1"/>
  <c r="N879" i="1"/>
  <c r="M879" i="1"/>
  <c r="O879" i="1" s="1"/>
  <c r="P879" i="1" s="1"/>
  <c r="T878" i="1"/>
  <c r="S878" i="1"/>
  <c r="R878" i="1"/>
  <c r="Q878" i="1"/>
  <c r="N878" i="1"/>
  <c r="M878" i="1"/>
  <c r="O878" i="1" s="1"/>
  <c r="P878" i="1" s="1"/>
  <c r="T877" i="1"/>
  <c r="S877" i="1"/>
  <c r="R877" i="1"/>
  <c r="Q877" i="1"/>
  <c r="N877" i="1"/>
  <c r="M877" i="1"/>
  <c r="O877" i="1" s="1"/>
  <c r="P877" i="1" s="1"/>
  <c r="T876" i="1"/>
  <c r="S876" i="1"/>
  <c r="R876" i="1"/>
  <c r="Q876" i="1"/>
  <c r="N876" i="1"/>
  <c r="M876" i="1"/>
  <c r="O876" i="1" s="1"/>
  <c r="P876" i="1" s="1"/>
  <c r="T875" i="1"/>
  <c r="S875" i="1"/>
  <c r="R875" i="1"/>
  <c r="Q875" i="1"/>
  <c r="N875" i="1"/>
  <c r="M875" i="1"/>
  <c r="O875" i="1" s="1"/>
  <c r="P875" i="1" s="1"/>
  <c r="T874" i="1"/>
  <c r="S874" i="1"/>
  <c r="R874" i="1"/>
  <c r="Q874" i="1"/>
  <c r="N874" i="1"/>
  <c r="M874" i="1"/>
  <c r="O874" i="1" s="1"/>
  <c r="P874" i="1" s="1"/>
  <c r="T873" i="1"/>
  <c r="S873" i="1"/>
  <c r="R873" i="1"/>
  <c r="Q873" i="1"/>
  <c r="N873" i="1"/>
  <c r="M873" i="1"/>
  <c r="O873" i="1" s="1"/>
  <c r="P873" i="1" s="1"/>
  <c r="T872" i="1"/>
  <c r="S872" i="1"/>
  <c r="R872" i="1"/>
  <c r="Q872" i="1"/>
  <c r="N872" i="1"/>
  <c r="M872" i="1"/>
  <c r="O872" i="1" s="1"/>
  <c r="P872" i="1" s="1"/>
  <c r="T871" i="1"/>
  <c r="S871" i="1"/>
  <c r="R871" i="1"/>
  <c r="Q871" i="1"/>
  <c r="N871" i="1"/>
  <c r="M871" i="1"/>
  <c r="O871" i="1" s="1"/>
  <c r="P871" i="1" s="1"/>
  <c r="T870" i="1"/>
  <c r="S870" i="1"/>
  <c r="R870" i="1"/>
  <c r="Q870" i="1"/>
  <c r="N870" i="1"/>
  <c r="M870" i="1"/>
  <c r="O870" i="1" s="1"/>
  <c r="P870" i="1" s="1"/>
  <c r="T869" i="1"/>
  <c r="S869" i="1"/>
  <c r="R869" i="1"/>
  <c r="Q869" i="1"/>
  <c r="N869" i="1"/>
  <c r="M869" i="1"/>
  <c r="O869" i="1" s="1"/>
  <c r="P869" i="1" s="1"/>
  <c r="T868" i="1"/>
  <c r="S868" i="1"/>
  <c r="R868" i="1"/>
  <c r="Q868" i="1"/>
  <c r="N868" i="1"/>
  <c r="M868" i="1"/>
  <c r="O868" i="1" s="1"/>
  <c r="P868" i="1" s="1"/>
  <c r="T867" i="1"/>
  <c r="S867" i="1"/>
  <c r="R867" i="1"/>
  <c r="Q867" i="1"/>
  <c r="N867" i="1"/>
  <c r="M867" i="1"/>
  <c r="O867" i="1" s="1"/>
  <c r="P867" i="1" s="1"/>
  <c r="T866" i="1"/>
  <c r="S866" i="1"/>
  <c r="R866" i="1"/>
  <c r="Q866" i="1"/>
  <c r="N866" i="1"/>
  <c r="M866" i="1"/>
  <c r="O866" i="1" s="1"/>
  <c r="P866" i="1" s="1"/>
  <c r="T865" i="1"/>
  <c r="S865" i="1"/>
  <c r="R865" i="1"/>
  <c r="Q865" i="1"/>
  <c r="N865" i="1"/>
  <c r="M865" i="1"/>
  <c r="O865" i="1" s="1"/>
  <c r="P865" i="1" s="1"/>
  <c r="T864" i="1"/>
  <c r="S864" i="1"/>
  <c r="R864" i="1"/>
  <c r="Q864" i="1"/>
  <c r="N864" i="1"/>
  <c r="M864" i="1"/>
  <c r="O864" i="1" s="1"/>
  <c r="P864" i="1" s="1"/>
  <c r="T863" i="1"/>
  <c r="S863" i="1"/>
  <c r="R863" i="1"/>
  <c r="Q863" i="1"/>
  <c r="N863" i="1"/>
  <c r="M863" i="1"/>
  <c r="O863" i="1" s="1"/>
  <c r="P863" i="1" s="1"/>
  <c r="T862" i="1"/>
  <c r="S862" i="1"/>
  <c r="R862" i="1"/>
  <c r="Q862" i="1"/>
  <c r="N862" i="1"/>
  <c r="M862" i="1"/>
  <c r="O862" i="1" s="1"/>
  <c r="P862" i="1" s="1"/>
  <c r="T861" i="1"/>
  <c r="S861" i="1"/>
  <c r="R861" i="1"/>
  <c r="Q861" i="1"/>
  <c r="N861" i="1"/>
  <c r="M861" i="1"/>
  <c r="O861" i="1" s="1"/>
  <c r="P861" i="1" s="1"/>
  <c r="T860" i="1"/>
  <c r="S860" i="1"/>
  <c r="R860" i="1"/>
  <c r="Q860" i="1"/>
  <c r="N860" i="1"/>
  <c r="M860" i="1"/>
  <c r="O860" i="1" s="1"/>
  <c r="P860" i="1" s="1"/>
  <c r="T859" i="1"/>
  <c r="S859" i="1"/>
  <c r="R859" i="1"/>
  <c r="Q859" i="1"/>
  <c r="N859" i="1"/>
  <c r="M859" i="1"/>
  <c r="O859" i="1" s="1"/>
  <c r="P859" i="1" s="1"/>
  <c r="T858" i="1"/>
  <c r="S858" i="1"/>
  <c r="R858" i="1"/>
  <c r="Q858" i="1"/>
  <c r="N858" i="1"/>
  <c r="M858" i="1"/>
  <c r="O858" i="1" s="1"/>
  <c r="P858" i="1" s="1"/>
  <c r="T857" i="1"/>
  <c r="S857" i="1"/>
  <c r="R857" i="1"/>
  <c r="Q857" i="1"/>
  <c r="N857" i="1"/>
  <c r="M857" i="1"/>
  <c r="O857" i="1" s="1"/>
  <c r="P857" i="1" s="1"/>
  <c r="T856" i="1"/>
  <c r="S856" i="1"/>
  <c r="R856" i="1"/>
  <c r="Q856" i="1"/>
  <c r="N856" i="1"/>
  <c r="M856" i="1"/>
  <c r="O856" i="1" s="1"/>
  <c r="P856" i="1" s="1"/>
  <c r="T855" i="1"/>
  <c r="S855" i="1"/>
  <c r="R855" i="1"/>
  <c r="Q855" i="1"/>
  <c r="N855" i="1"/>
  <c r="M855" i="1"/>
  <c r="O855" i="1" s="1"/>
  <c r="P855" i="1" s="1"/>
  <c r="T854" i="1"/>
  <c r="S854" i="1"/>
  <c r="R854" i="1"/>
  <c r="Q854" i="1"/>
  <c r="N854" i="1"/>
  <c r="M854" i="1"/>
  <c r="O854" i="1" s="1"/>
  <c r="P854" i="1" s="1"/>
  <c r="T853" i="1"/>
  <c r="S853" i="1"/>
  <c r="R853" i="1"/>
  <c r="Q853" i="1"/>
  <c r="N853" i="1"/>
  <c r="M853" i="1"/>
  <c r="O853" i="1" s="1"/>
  <c r="P853" i="1" s="1"/>
  <c r="T852" i="1"/>
  <c r="S852" i="1"/>
  <c r="R852" i="1"/>
  <c r="Q852" i="1"/>
  <c r="N852" i="1"/>
  <c r="M852" i="1"/>
  <c r="O852" i="1" s="1"/>
  <c r="P852" i="1" s="1"/>
  <c r="T851" i="1"/>
  <c r="S851" i="1"/>
  <c r="R851" i="1"/>
  <c r="Q851" i="1"/>
  <c r="N851" i="1"/>
  <c r="M851" i="1"/>
  <c r="O851" i="1" s="1"/>
  <c r="P851" i="1" s="1"/>
  <c r="T850" i="1"/>
  <c r="S850" i="1"/>
  <c r="R850" i="1"/>
  <c r="Q850" i="1"/>
  <c r="N850" i="1"/>
  <c r="M850" i="1"/>
  <c r="O850" i="1" s="1"/>
  <c r="P850" i="1" s="1"/>
  <c r="T849" i="1"/>
  <c r="S849" i="1"/>
  <c r="R849" i="1"/>
  <c r="Q849" i="1"/>
  <c r="N849" i="1"/>
  <c r="M849" i="1"/>
  <c r="O849" i="1" s="1"/>
  <c r="P849" i="1" s="1"/>
  <c r="T848" i="1"/>
  <c r="S848" i="1"/>
  <c r="R848" i="1"/>
  <c r="Q848" i="1"/>
  <c r="N848" i="1"/>
  <c r="M848" i="1"/>
  <c r="O848" i="1" s="1"/>
  <c r="P848" i="1" s="1"/>
  <c r="T847" i="1"/>
  <c r="S847" i="1"/>
  <c r="R847" i="1"/>
  <c r="Q847" i="1"/>
  <c r="N847" i="1"/>
  <c r="M847" i="1"/>
  <c r="O847" i="1" s="1"/>
  <c r="P847" i="1" s="1"/>
  <c r="T846" i="1"/>
  <c r="S846" i="1"/>
  <c r="R846" i="1"/>
  <c r="Q846" i="1"/>
  <c r="N846" i="1"/>
  <c r="M846" i="1"/>
  <c r="O846" i="1" s="1"/>
  <c r="P846" i="1" s="1"/>
  <c r="T845" i="1"/>
  <c r="S845" i="1"/>
  <c r="R845" i="1"/>
  <c r="Q845" i="1"/>
  <c r="N845" i="1"/>
  <c r="M845" i="1"/>
  <c r="O845" i="1" s="1"/>
  <c r="P845" i="1" s="1"/>
  <c r="T844" i="1"/>
  <c r="S844" i="1"/>
  <c r="R844" i="1"/>
  <c r="Q844" i="1"/>
  <c r="N844" i="1"/>
  <c r="M844" i="1"/>
  <c r="O844" i="1" s="1"/>
  <c r="P844" i="1" s="1"/>
  <c r="T843" i="1"/>
  <c r="S843" i="1"/>
  <c r="R843" i="1"/>
  <c r="Q843" i="1"/>
  <c r="N843" i="1"/>
  <c r="M843" i="1"/>
  <c r="O843" i="1" s="1"/>
  <c r="P843" i="1" s="1"/>
  <c r="T842" i="1"/>
  <c r="S842" i="1"/>
  <c r="R842" i="1"/>
  <c r="Q842" i="1"/>
  <c r="N842" i="1"/>
  <c r="M842" i="1"/>
  <c r="O842" i="1" s="1"/>
  <c r="P842" i="1" s="1"/>
  <c r="T841" i="1"/>
  <c r="S841" i="1"/>
  <c r="R841" i="1"/>
  <c r="Q841" i="1"/>
  <c r="N841" i="1"/>
  <c r="M841" i="1"/>
  <c r="O841" i="1" s="1"/>
  <c r="P841" i="1" s="1"/>
  <c r="T840" i="1"/>
  <c r="S840" i="1"/>
  <c r="R840" i="1"/>
  <c r="Q840" i="1"/>
  <c r="N840" i="1"/>
  <c r="M840" i="1"/>
  <c r="O840" i="1" s="1"/>
  <c r="P840" i="1" s="1"/>
  <c r="T839" i="1"/>
  <c r="S839" i="1"/>
  <c r="R839" i="1"/>
  <c r="Q839" i="1"/>
  <c r="N839" i="1"/>
  <c r="M839" i="1"/>
  <c r="O839" i="1" s="1"/>
  <c r="P839" i="1" s="1"/>
  <c r="T838" i="1"/>
  <c r="S838" i="1"/>
  <c r="R838" i="1"/>
  <c r="Q838" i="1"/>
  <c r="N838" i="1"/>
  <c r="M838" i="1"/>
  <c r="O838" i="1" s="1"/>
  <c r="P838" i="1" s="1"/>
  <c r="T837" i="1"/>
  <c r="S837" i="1"/>
  <c r="R837" i="1"/>
  <c r="Q837" i="1"/>
  <c r="N837" i="1"/>
  <c r="M837" i="1"/>
  <c r="O837" i="1" s="1"/>
  <c r="P837" i="1" s="1"/>
  <c r="T836" i="1"/>
  <c r="S836" i="1"/>
  <c r="R836" i="1"/>
  <c r="Q836" i="1"/>
  <c r="N836" i="1"/>
  <c r="M836" i="1"/>
  <c r="O836" i="1" s="1"/>
  <c r="P836" i="1" s="1"/>
  <c r="T835" i="1"/>
  <c r="S835" i="1"/>
  <c r="R835" i="1"/>
  <c r="Q835" i="1"/>
  <c r="N835" i="1"/>
  <c r="M835" i="1"/>
  <c r="O835" i="1" s="1"/>
  <c r="P835" i="1" s="1"/>
  <c r="T834" i="1"/>
  <c r="S834" i="1"/>
  <c r="R834" i="1"/>
  <c r="Q834" i="1"/>
  <c r="N834" i="1"/>
  <c r="M834" i="1"/>
  <c r="O834" i="1" s="1"/>
  <c r="P834" i="1" s="1"/>
  <c r="T833" i="1"/>
  <c r="S833" i="1"/>
  <c r="R833" i="1"/>
  <c r="Q833" i="1"/>
  <c r="N833" i="1"/>
  <c r="M833" i="1"/>
  <c r="O833" i="1" s="1"/>
  <c r="P833" i="1" s="1"/>
  <c r="T832" i="1"/>
  <c r="S832" i="1"/>
  <c r="R832" i="1"/>
  <c r="Q832" i="1"/>
  <c r="N832" i="1"/>
  <c r="M832" i="1"/>
  <c r="O832" i="1" s="1"/>
  <c r="P832" i="1" s="1"/>
  <c r="T831" i="1"/>
  <c r="S831" i="1"/>
  <c r="R831" i="1"/>
  <c r="Q831" i="1"/>
  <c r="N831" i="1"/>
  <c r="M831" i="1"/>
  <c r="O831" i="1" s="1"/>
  <c r="P831" i="1" s="1"/>
  <c r="T830" i="1"/>
  <c r="S830" i="1"/>
  <c r="R830" i="1"/>
  <c r="Q830" i="1"/>
  <c r="N830" i="1"/>
  <c r="M830" i="1"/>
  <c r="O830" i="1" s="1"/>
  <c r="P830" i="1" s="1"/>
  <c r="T829" i="1"/>
  <c r="S829" i="1"/>
  <c r="R829" i="1"/>
  <c r="Q829" i="1"/>
  <c r="N829" i="1"/>
  <c r="M829" i="1"/>
  <c r="O829" i="1" s="1"/>
  <c r="P829" i="1" s="1"/>
  <c r="T828" i="1"/>
  <c r="S828" i="1"/>
  <c r="R828" i="1"/>
  <c r="Q828" i="1"/>
  <c r="N828" i="1"/>
  <c r="M828" i="1"/>
  <c r="O828" i="1" s="1"/>
  <c r="P828" i="1" s="1"/>
  <c r="T827" i="1"/>
  <c r="S827" i="1"/>
  <c r="R827" i="1"/>
  <c r="Q827" i="1"/>
  <c r="N827" i="1"/>
  <c r="M827" i="1"/>
  <c r="O827" i="1" s="1"/>
  <c r="P827" i="1" s="1"/>
  <c r="T826" i="1"/>
  <c r="S826" i="1"/>
  <c r="R826" i="1"/>
  <c r="Q826" i="1"/>
  <c r="N826" i="1"/>
  <c r="M826" i="1"/>
  <c r="O826" i="1" s="1"/>
  <c r="P826" i="1" s="1"/>
  <c r="T825" i="1"/>
  <c r="S825" i="1"/>
  <c r="R825" i="1"/>
  <c r="Q825" i="1"/>
  <c r="N825" i="1"/>
  <c r="M825" i="1"/>
  <c r="O825" i="1" s="1"/>
  <c r="P825" i="1" s="1"/>
  <c r="T824" i="1"/>
  <c r="S824" i="1"/>
  <c r="R824" i="1"/>
  <c r="Q824" i="1"/>
  <c r="N824" i="1"/>
  <c r="M824" i="1"/>
  <c r="O824" i="1" s="1"/>
  <c r="P824" i="1" s="1"/>
  <c r="T823" i="1"/>
  <c r="S823" i="1"/>
  <c r="R823" i="1"/>
  <c r="Q823" i="1"/>
  <c r="N823" i="1"/>
  <c r="M823" i="1"/>
  <c r="O823" i="1" s="1"/>
  <c r="P823" i="1" s="1"/>
  <c r="T822" i="1"/>
  <c r="S822" i="1"/>
  <c r="R822" i="1"/>
  <c r="Q822" i="1"/>
  <c r="N822" i="1"/>
  <c r="M822" i="1"/>
  <c r="O822" i="1" s="1"/>
  <c r="P822" i="1" s="1"/>
  <c r="T821" i="1"/>
  <c r="S821" i="1"/>
  <c r="R821" i="1"/>
  <c r="Q821" i="1"/>
  <c r="N821" i="1"/>
  <c r="M821" i="1"/>
  <c r="O821" i="1" s="1"/>
  <c r="P821" i="1" s="1"/>
  <c r="T820" i="1"/>
  <c r="S820" i="1"/>
  <c r="R820" i="1"/>
  <c r="Q820" i="1"/>
  <c r="N820" i="1"/>
  <c r="M820" i="1"/>
  <c r="O820" i="1" s="1"/>
  <c r="P820" i="1" s="1"/>
  <c r="T819" i="1"/>
  <c r="S819" i="1"/>
  <c r="R819" i="1"/>
  <c r="Q819" i="1"/>
  <c r="N819" i="1"/>
  <c r="M819" i="1"/>
  <c r="O819" i="1" s="1"/>
  <c r="P819" i="1" s="1"/>
  <c r="T818" i="1"/>
  <c r="S818" i="1"/>
  <c r="R818" i="1"/>
  <c r="Q818" i="1"/>
  <c r="N818" i="1"/>
  <c r="M818" i="1"/>
  <c r="O818" i="1" s="1"/>
  <c r="P818" i="1" s="1"/>
  <c r="T817" i="1"/>
  <c r="S817" i="1"/>
  <c r="R817" i="1"/>
  <c r="Q817" i="1"/>
  <c r="N817" i="1"/>
  <c r="M817" i="1"/>
  <c r="O817" i="1" s="1"/>
  <c r="P817" i="1" s="1"/>
  <c r="T816" i="1"/>
  <c r="S816" i="1"/>
  <c r="R816" i="1"/>
  <c r="Q816" i="1"/>
  <c r="N816" i="1"/>
  <c r="M816" i="1"/>
  <c r="O816" i="1" s="1"/>
  <c r="P816" i="1" s="1"/>
  <c r="T815" i="1"/>
  <c r="S815" i="1"/>
  <c r="R815" i="1"/>
  <c r="Q815" i="1"/>
  <c r="N815" i="1"/>
  <c r="M815" i="1"/>
  <c r="O815" i="1" s="1"/>
  <c r="P815" i="1" s="1"/>
  <c r="T814" i="1"/>
  <c r="S814" i="1"/>
  <c r="R814" i="1"/>
  <c r="Q814" i="1"/>
  <c r="N814" i="1"/>
  <c r="M814" i="1"/>
  <c r="O814" i="1" s="1"/>
  <c r="P814" i="1" s="1"/>
  <c r="T813" i="1"/>
  <c r="S813" i="1"/>
  <c r="R813" i="1"/>
  <c r="Q813" i="1"/>
  <c r="N813" i="1"/>
  <c r="M813" i="1"/>
  <c r="O813" i="1" s="1"/>
  <c r="P813" i="1" s="1"/>
  <c r="T812" i="1"/>
  <c r="S812" i="1"/>
  <c r="R812" i="1"/>
  <c r="Q812" i="1"/>
  <c r="N812" i="1"/>
  <c r="M812" i="1"/>
  <c r="O812" i="1" s="1"/>
  <c r="P812" i="1" s="1"/>
  <c r="T811" i="1"/>
  <c r="S811" i="1"/>
  <c r="R811" i="1"/>
  <c r="Q811" i="1"/>
  <c r="N811" i="1"/>
  <c r="M811" i="1"/>
  <c r="O811" i="1" s="1"/>
  <c r="P811" i="1" s="1"/>
  <c r="T810" i="1"/>
  <c r="S810" i="1"/>
  <c r="R810" i="1"/>
  <c r="Q810" i="1"/>
  <c r="N810" i="1"/>
  <c r="M810" i="1"/>
  <c r="O810" i="1" s="1"/>
  <c r="P810" i="1" s="1"/>
  <c r="T809" i="1"/>
  <c r="S809" i="1"/>
  <c r="R809" i="1"/>
  <c r="Q809" i="1"/>
  <c r="N809" i="1"/>
  <c r="M809" i="1"/>
  <c r="O809" i="1" s="1"/>
  <c r="P809" i="1" s="1"/>
  <c r="T808" i="1"/>
  <c r="S808" i="1"/>
  <c r="R808" i="1"/>
  <c r="Q808" i="1"/>
  <c r="N808" i="1"/>
  <c r="M808" i="1"/>
  <c r="O808" i="1" s="1"/>
  <c r="P808" i="1" s="1"/>
  <c r="T807" i="1"/>
  <c r="S807" i="1"/>
  <c r="R807" i="1"/>
  <c r="Q807" i="1"/>
  <c r="N807" i="1"/>
  <c r="M807" i="1"/>
  <c r="O807" i="1" s="1"/>
  <c r="P807" i="1" s="1"/>
  <c r="T806" i="1"/>
  <c r="S806" i="1"/>
  <c r="R806" i="1"/>
  <c r="Q806" i="1"/>
  <c r="N806" i="1"/>
  <c r="M806" i="1"/>
  <c r="O806" i="1" s="1"/>
  <c r="P806" i="1" s="1"/>
  <c r="T805" i="1"/>
  <c r="S805" i="1"/>
  <c r="R805" i="1"/>
  <c r="Q805" i="1"/>
  <c r="N805" i="1"/>
  <c r="M805" i="1"/>
  <c r="O805" i="1" s="1"/>
  <c r="P805" i="1" s="1"/>
  <c r="T804" i="1"/>
  <c r="S804" i="1"/>
  <c r="R804" i="1"/>
  <c r="Q804" i="1"/>
  <c r="N804" i="1"/>
  <c r="M804" i="1"/>
  <c r="O804" i="1" s="1"/>
  <c r="P804" i="1" s="1"/>
  <c r="T803" i="1"/>
  <c r="S803" i="1"/>
  <c r="R803" i="1"/>
  <c r="Q803" i="1"/>
  <c r="N803" i="1"/>
  <c r="M803" i="1"/>
  <c r="O803" i="1" s="1"/>
  <c r="P803" i="1" s="1"/>
  <c r="T802" i="1"/>
  <c r="S802" i="1"/>
  <c r="R802" i="1"/>
  <c r="Q802" i="1"/>
  <c r="N802" i="1"/>
  <c r="M802" i="1"/>
  <c r="O802" i="1" s="1"/>
  <c r="P802" i="1" s="1"/>
  <c r="T801" i="1"/>
  <c r="S801" i="1"/>
  <c r="R801" i="1"/>
  <c r="Q801" i="1"/>
  <c r="N801" i="1"/>
  <c r="M801" i="1"/>
  <c r="O801" i="1" s="1"/>
  <c r="P801" i="1" s="1"/>
  <c r="T800" i="1"/>
  <c r="S800" i="1"/>
  <c r="R800" i="1"/>
  <c r="Q800" i="1"/>
  <c r="N800" i="1"/>
  <c r="M800" i="1"/>
  <c r="O800" i="1" s="1"/>
  <c r="P800" i="1" s="1"/>
  <c r="T799" i="1"/>
  <c r="S799" i="1"/>
  <c r="R799" i="1"/>
  <c r="Q799" i="1"/>
  <c r="N799" i="1"/>
  <c r="M799" i="1"/>
  <c r="O799" i="1" s="1"/>
  <c r="P799" i="1" s="1"/>
  <c r="T798" i="1"/>
  <c r="S798" i="1"/>
  <c r="R798" i="1"/>
  <c r="Q798" i="1"/>
  <c r="N798" i="1"/>
  <c r="M798" i="1"/>
  <c r="O798" i="1" s="1"/>
  <c r="P798" i="1" s="1"/>
  <c r="T797" i="1"/>
  <c r="S797" i="1"/>
  <c r="R797" i="1"/>
  <c r="Q797" i="1"/>
  <c r="N797" i="1"/>
  <c r="M797" i="1"/>
  <c r="O797" i="1" s="1"/>
  <c r="P797" i="1" s="1"/>
  <c r="T796" i="1"/>
  <c r="S796" i="1"/>
  <c r="R796" i="1"/>
  <c r="Q796" i="1"/>
  <c r="N796" i="1"/>
  <c r="M796" i="1"/>
  <c r="O796" i="1" s="1"/>
  <c r="P796" i="1" s="1"/>
  <c r="T795" i="1"/>
  <c r="S795" i="1"/>
  <c r="R795" i="1"/>
  <c r="Q795" i="1"/>
  <c r="N795" i="1"/>
  <c r="M795" i="1"/>
  <c r="O795" i="1" s="1"/>
  <c r="P795" i="1" s="1"/>
  <c r="T794" i="1"/>
  <c r="S794" i="1"/>
  <c r="R794" i="1"/>
  <c r="Q794" i="1"/>
  <c r="N794" i="1"/>
  <c r="M794" i="1"/>
  <c r="O794" i="1" s="1"/>
  <c r="P794" i="1" s="1"/>
  <c r="T793" i="1"/>
  <c r="S793" i="1"/>
  <c r="R793" i="1"/>
  <c r="Q793" i="1"/>
  <c r="N793" i="1"/>
  <c r="M793" i="1"/>
  <c r="O793" i="1" s="1"/>
  <c r="P793" i="1" s="1"/>
  <c r="T792" i="1"/>
  <c r="S792" i="1"/>
  <c r="R792" i="1"/>
  <c r="Q792" i="1"/>
  <c r="N792" i="1"/>
  <c r="M792" i="1"/>
  <c r="O792" i="1" s="1"/>
  <c r="P792" i="1" s="1"/>
  <c r="T791" i="1"/>
  <c r="S791" i="1"/>
  <c r="R791" i="1"/>
  <c r="Q791" i="1"/>
  <c r="N791" i="1"/>
  <c r="M791" i="1"/>
  <c r="O791" i="1" s="1"/>
  <c r="P791" i="1" s="1"/>
  <c r="T790" i="1"/>
  <c r="S790" i="1"/>
  <c r="R790" i="1"/>
  <c r="Q790" i="1"/>
  <c r="N790" i="1"/>
  <c r="M790" i="1"/>
  <c r="O790" i="1" s="1"/>
  <c r="P790" i="1" s="1"/>
  <c r="T789" i="1"/>
  <c r="S789" i="1"/>
  <c r="R789" i="1"/>
  <c r="Q789" i="1"/>
  <c r="N789" i="1"/>
  <c r="M789" i="1"/>
  <c r="O789" i="1" s="1"/>
  <c r="P789" i="1" s="1"/>
  <c r="T788" i="1"/>
  <c r="S788" i="1"/>
  <c r="R788" i="1"/>
  <c r="Q788" i="1"/>
  <c r="N788" i="1"/>
  <c r="M788" i="1"/>
  <c r="O788" i="1" s="1"/>
  <c r="P788" i="1" s="1"/>
  <c r="T787" i="1"/>
  <c r="S787" i="1"/>
  <c r="R787" i="1"/>
  <c r="Q787" i="1"/>
  <c r="N787" i="1"/>
  <c r="M787" i="1"/>
  <c r="O787" i="1" s="1"/>
  <c r="P787" i="1" s="1"/>
  <c r="T786" i="1"/>
  <c r="S786" i="1"/>
  <c r="R786" i="1"/>
  <c r="Q786" i="1"/>
  <c r="N786" i="1"/>
  <c r="M786" i="1"/>
  <c r="O786" i="1" s="1"/>
  <c r="P786" i="1" s="1"/>
  <c r="T785" i="1"/>
  <c r="S785" i="1"/>
  <c r="R785" i="1"/>
  <c r="Q785" i="1"/>
  <c r="N785" i="1"/>
  <c r="M785" i="1"/>
  <c r="O785" i="1" s="1"/>
  <c r="P785" i="1" s="1"/>
  <c r="T784" i="1"/>
  <c r="S784" i="1"/>
  <c r="R784" i="1"/>
  <c r="Q784" i="1"/>
  <c r="N784" i="1"/>
  <c r="M784" i="1"/>
  <c r="O784" i="1" s="1"/>
  <c r="P784" i="1" s="1"/>
  <c r="T783" i="1"/>
  <c r="S783" i="1"/>
  <c r="R783" i="1"/>
  <c r="Q783" i="1"/>
  <c r="N783" i="1"/>
  <c r="M783" i="1"/>
  <c r="O783" i="1" s="1"/>
  <c r="P783" i="1" s="1"/>
  <c r="T782" i="1"/>
  <c r="S782" i="1"/>
  <c r="R782" i="1"/>
  <c r="Q782" i="1"/>
  <c r="N782" i="1"/>
  <c r="M782" i="1"/>
  <c r="O782" i="1" s="1"/>
  <c r="P782" i="1" s="1"/>
  <c r="T781" i="1"/>
  <c r="S781" i="1"/>
  <c r="R781" i="1"/>
  <c r="Q781" i="1"/>
  <c r="N781" i="1"/>
  <c r="M781" i="1"/>
  <c r="O781" i="1" s="1"/>
  <c r="P781" i="1" s="1"/>
  <c r="T780" i="1"/>
  <c r="S780" i="1"/>
  <c r="R780" i="1"/>
  <c r="Q780" i="1"/>
  <c r="N780" i="1"/>
  <c r="M780" i="1"/>
  <c r="O780" i="1" s="1"/>
  <c r="P780" i="1" s="1"/>
  <c r="T779" i="1"/>
  <c r="S779" i="1"/>
  <c r="R779" i="1"/>
  <c r="Q779" i="1"/>
  <c r="N779" i="1"/>
  <c r="M779" i="1"/>
  <c r="O779" i="1" s="1"/>
  <c r="P779" i="1" s="1"/>
  <c r="T778" i="1"/>
  <c r="S778" i="1"/>
  <c r="R778" i="1"/>
  <c r="Q778" i="1"/>
  <c r="N778" i="1"/>
  <c r="M778" i="1"/>
  <c r="O778" i="1" s="1"/>
  <c r="P778" i="1" s="1"/>
  <c r="T777" i="1"/>
  <c r="S777" i="1"/>
  <c r="R777" i="1"/>
  <c r="Q777" i="1"/>
  <c r="N777" i="1"/>
  <c r="M777" i="1"/>
  <c r="O777" i="1" s="1"/>
  <c r="P777" i="1" s="1"/>
  <c r="T776" i="1"/>
  <c r="S776" i="1"/>
  <c r="R776" i="1"/>
  <c r="Q776" i="1"/>
  <c r="N776" i="1"/>
  <c r="M776" i="1"/>
  <c r="O776" i="1" s="1"/>
  <c r="P776" i="1" s="1"/>
  <c r="T775" i="1"/>
  <c r="S775" i="1"/>
  <c r="R775" i="1"/>
  <c r="Q775" i="1"/>
  <c r="N775" i="1"/>
  <c r="M775" i="1"/>
  <c r="O775" i="1" s="1"/>
  <c r="P775" i="1" s="1"/>
  <c r="T774" i="1"/>
  <c r="S774" i="1"/>
  <c r="R774" i="1"/>
  <c r="Q774" i="1"/>
  <c r="N774" i="1"/>
  <c r="M774" i="1"/>
  <c r="O774" i="1" s="1"/>
  <c r="P774" i="1" s="1"/>
  <c r="T773" i="1"/>
  <c r="S773" i="1"/>
  <c r="R773" i="1"/>
  <c r="Q773" i="1"/>
  <c r="N773" i="1"/>
  <c r="M773" i="1"/>
  <c r="O773" i="1" s="1"/>
  <c r="P773" i="1" s="1"/>
  <c r="T772" i="1"/>
  <c r="S772" i="1"/>
  <c r="R772" i="1"/>
  <c r="Q772" i="1"/>
  <c r="N772" i="1"/>
  <c r="M772" i="1"/>
  <c r="O772" i="1" s="1"/>
  <c r="P772" i="1" s="1"/>
  <c r="T771" i="1"/>
  <c r="S771" i="1"/>
  <c r="R771" i="1"/>
  <c r="Q771" i="1"/>
  <c r="N771" i="1"/>
  <c r="M771" i="1"/>
  <c r="O771" i="1" s="1"/>
  <c r="P771" i="1" s="1"/>
  <c r="T770" i="1"/>
  <c r="S770" i="1"/>
  <c r="R770" i="1"/>
  <c r="Q770" i="1"/>
  <c r="N770" i="1"/>
  <c r="M770" i="1"/>
  <c r="O770" i="1" s="1"/>
  <c r="P770" i="1" s="1"/>
  <c r="T769" i="1"/>
  <c r="S769" i="1"/>
  <c r="R769" i="1"/>
  <c r="Q769" i="1"/>
  <c r="N769" i="1"/>
  <c r="M769" i="1"/>
  <c r="O769" i="1" s="1"/>
  <c r="P769" i="1" s="1"/>
  <c r="T768" i="1"/>
  <c r="S768" i="1"/>
  <c r="R768" i="1"/>
  <c r="Q768" i="1"/>
  <c r="N768" i="1"/>
  <c r="M768" i="1"/>
  <c r="O768" i="1" s="1"/>
  <c r="P768" i="1" s="1"/>
  <c r="T767" i="1"/>
  <c r="S767" i="1"/>
  <c r="R767" i="1"/>
  <c r="Q767" i="1"/>
  <c r="N767" i="1"/>
  <c r="M767" i="1"/>
  <c r="O767" i="1" s="1"/>
  <c r="P767" i="1" s="1"/>
  <c r="T766" i="1"/>
  <c r="S766" i="1"/>
  <c r="R766" i="1"/>
  <c r="Q766" i="1"/>
  <c r="N766" i="1"/>
  <c r="M766" i="1"/>
  <c r="O766" i="1" s="1"/>
  <c r="P766" i="1" s="1"/>
  <c r="T765" i="1"/>
  <c r="S765" i="1"/>
  <c r="R765" i="1"/>
  <c r="Q765" i="1"/>
  <c r="N765" i="1"/>
  <c r="M765" i="1"/>
  <c r="O765" i="1" s="1"/>
  <c r="P765" i="1" s="1"/>
  <c r="T764" i="1"/>
  <c r="S764" i="1"/>
  <c r="R764" i="1"/>
  <c r="Q764" i="1"/>
  <c r="N764" i="1"/>
  <c r="M764" i="1"/>
  <c r="O764" i="1" s="1"/>
  <c r="P764" i="1" s="1"/>
  <c r="T763" i="1"/>
  <c r="S763" i="1"/>
  <c r="R763" i="1"/>
  <c r="Q763" i="1"/>
  <c r="N763" i="1"/>
  <c r="M763" i="1"/>
  <c r="O763" i="1" s="1"/>
  <c r="P763" i="1" s="1"/>
  <c r="T762" i="1"/>
  <c r="S762" i="1"/>
  <c r="R762" i="1"/>
  <c r="Q762" i="1"/>
  <c r="N762" i="1"/>
  <c r="M762" i="1"/>
  <c r="O762" i="1" s="1"/>
  <c r="P762" i="1" s="1"/>
  <c r="T761" i="1"/>
  <c r="S761" i="1"/>
  <c r="R761" i="1"/>
  <c r="Q761" i="1"/>
  <c r="N761" i="1"/>
  <c r="M761" i="1"/>
  <c r="O761" i="1" s="1"/>
  <c r="P761" i="1" s="1"/>
  <c r="T760" i="1"/>
  <c r="S760" i="1"/>
  <c r="R760" i="1"/>
  <c r="Q760" i="1"/>
  <c r="N760" i="1"/>
  <c r="M760" i="1"/>
  <c r="O760" i="1" s="1"/>
  <c r="P760" i="1" s="1"/>
  <c r="T759" i="1"/>
  <c r="S759" i="1"/>
  <c r="R759" i="1"/>
  <c r="Q759" i="1"/>
  <c r="N759" i="1"/>
  <c r="M759" i="1"/>
  <c r="O759" i="1" s="1"/>
  <c r="P759" i="1" s="1"/>
  <c r="T758" i="1"/>
  <c r="S758" i="1"/>
  <c r="R758" i="1"/>
  <c r="Q758" i="1"/>
  <c r="N758" i="1"/>
  <c r="M758" i="1"/>
  <c r="O758" i="1" s="1"/>
  <c r="P758" i="1" s="1"/>
  <c r="T757" i="1"/>
  <c r="S757" i="1"/>
  <c r="R757" i="1"/>
  <c r="Q757" i="1"/>
  <c r="N757" i="1"/>
  <c r="M757" i="1"/>
  <c r="O757" i="1" s="1"/>
  <c r="P757" i="1" s="1"/>
  <c r="T756" i="1"/>
  <c r="S756" i="1"/>
  <c r="R756" i="1"/>
  <c r="Q756" i="1"/>
  <c r="N756" i="1"/>
  <c r="M756" i="1"/>
  <c r="O756" i="1" s="1"/>
  <c r="P756" i="1" s="1"/>
  <c r="T755" i="1"/>
  <c r="S755" i="1"/>
  <c r="R755" i="1"/>
  <c r="Q755" i="1"/>
  <c r="N755" i="1"/>
  <c r="M755" i="1"/>
  <c r="O755" i="1" s="1"/>
  <c r="P755" i="1" s="1"/>
  <c r="T754" i="1"/>
  <c r="S754" i="1"/>
  <c r="R754" i="1"/>
  <c r="Q754" i="1"/>
  <c r="N754" i="1"/>
  <c r="M754" i="1"/>
  <c r="O754" i="1" s="1"/>
  <c r="P754" i="1" s="1"/>
  <c r="T753" i="1"/>
  <c r="S753" i="1"/>
  <c r="R753" i="1"/>
  <c r="Q753" i="1"/>
  <c r="N753" i="1"/>
  <c r="M753" i="1"/>
  <c r="O753" i="1" s="1"/>
  <c r="P753" i="1" s="1"/>
  <c r="T752" i="1"/>
  <c r="S752" i="1"/>
  <c r="R752" i="1"/>
  <c r="Q752" i="1"/>
  <c r="N752" i="1"/>
  <c r="M752" i="1"/>
  <c r="O752" i="1" s="1"/>
  <c r="P752" i="1" s="1"/>
  <c r="T751" i="1"/>
  <c r="S751" i="1"/>
  <c r="R751" i="1"/>
  <c r="Q751" i="1"/>
  <c r="N751" i="1"/>
  <c r="M751" i="1"/>
  <c r="O751" i="1" s="1"/>
  <c r="P751" i="1" s="1"/>
  <c r="T750" i="1"/>
  <c r="S750" i="1"/>
  <c r="R750" i="1"/>
  <c r="Q750" i="1"/>
  <c r="N750" i="1"/>
  <c r="M750" i="1"/>
  <c r="O750" i="1" s="1"/>
  <c r="P750" i="1" s="1"/>
  <c r="T749" i="1"/>
  <c r="S749" i="1"/>
  <c r="R749" i="1"/>
  <c r="Q749" i="1"/>
  <c r="N749" i="1"/>
  <c r="M749" i="1"/>
  <c r="O749" i="1" s="1"/>
  <c r="P749" i="1" s="1"/>
  <c r="T748" i="1"/>
  <c r="S748" i="1"/>
  <c r="R748" i="1"/>
  <c r="Q748" i="1"/>
  <c r="N748" i="1"/>
  <c r="M748" i="1"/>
  <c r="O748" i="1" s="1"/>
  <c r="P748" i="1" s="1"/>
  <c r="T747" i="1"/>
  <c r="S747" i="1"/>
  <c r="R747" i="1"/>
  <c r="Q747" i="1"/>
  <c r="N747" i="1"/>
  <c r="M747" i="1"/>
  <c r="O747" i="1" s="1"/>
  <c r="P747" i="1" s="1"/>
  <c r="T746" i="1"/>
  <c r="S746" i="1"/>
  <c r="R746" i="1"/>
  <c r="Q746" i="1"/>
  <c r="N746" i="1"/>
  <c r="M746" i="1"/>
  <c r="O746" i="1" s="1"/>
  <c r="P746" i="1" s="1"/>
  <c r="T745" i="1"/>
  <c r="S745" i="1"/>
  <c r="R745" i="1"/>
  <c r="Q745" i="1"/>
  <c r="N745" i="1"/>
  <c r="M745" i="1"/>
  <c r="O745" i="1" s="1"/>
  <c r="P745" i="1" s="1"/>
  <c r="T744" i="1"/>
  <c r="S744" i="1"/>
  <c r="R744" i="1"/>
  <c r="Q744" i="1"/>
  <c r="N744" i="1"/>
  <c r="M744" i="1"/>
  <c r="O744" i="1" s="1"/>
  <c r="P744" i="1" s="1"/>
  <c r="T743" i="1"/>
  <c r="S743" i="1"/>
  <c r="R743" i="1"/>
  <c r="Q743" i="1"/>
  <c r="N743" i="1"/>
  <c r="M743" i="1"/>
  <c r="O743" i="1" s="1"/>
  <c r="P743" i="1" s="1"/>
  <c r="T742" i="1"/>
  <c r="S742" i="1"/>
  <c r="R742" i="1"/>
  <c r="Q742" i="1"/>
  <c r="N742" i="1"/>
  <c r="M742" i="1"/>
  <c r="O742" i="1" s="1"/>
  <c r="P742" i="1" s="1"/>
  <c r="T741" i="1"/>
  <c r="S741" i="1"/>
  <c r="R741" i="1"/>
  <c r="Q741" i="1"/>
  <c r="N741" i="1"/>
  <c r="M741" i="1"/>
  <c r="O741" i="1" s="1"/>
  <c r="P741" i="1" s="1"/>
  <c r="T740" i="1"/>
  <c r="S740" i="1"/>
  <c r="R740" i="1"/>
  <c r="Q740" i="1"/>
  <c r="N740" i="1"/>
  <c r="M740" i="1"/>
  <c r="O740" i="1" s="1"/>
  <c r="P740" i="1" s="1"/>
  <c r="T739" i="1"/>
  <c r="S739" i="1"/>
  <c r="R739" i="1"/>
  <c r="Q739" i="1"/>
  <c r="N739" i="1"/>
  <c r="M739" i="1"/>
  <c r="O739" i="1" s="1"/>
  <c r="P739" i="1" s="1"/>
  <c r="T738" i="1"/>
  <c r="S738" i="1"/>
  <c r="R738" i="1"/>
  <c r="Q738" i="1"/>
  <c r="N738" i="1"/>
  <c r="M738" i="1"/>
  <c r="O738" i="1" s="1"/>
  <c r="P738" i="1" s="1"/>
  <c r="T737" i="1"/>
  <c r="S737" i="1"/>
  <c r="R737" i="1"/>
  <c r="Q737" i="1"/>
  <c r="N737" i="1"/>
  <c r="M737" i="1"/>
  <c r="O737" i="1" s="1"/>
  <c r="P737" i="1" s="1"/>
  <c r="T736" i="1"/>
  <c r="S736" i="1"/>
  <c r="R736" i="1"/>
  <c r="Q736" i="1"/>
  <c r="N736" i="1"/>
  <c r="M736" i="1"/>
  <c r="O736" i="1" s="1"/>
  <c r="P736" i="1" s="1"/>
  <c r="T735" i="1"/>
  <c r="S735" i="1"/>
  <c r="R735" i="1"/>
  <c r="Q735" i="1"/>
  <c r="N735" i="1"/>
  <c r="M735" i="1"/>
  <c r="O735" i="1" s="1"/>
  <c r="P735" i="1" s="1"/>
  <c r="T734" i="1"/>
  <c r="S734" i="1"/>
  <c r="R734" i="1"/>
  <c r="Q734" i="1"/>
  <c r="N734" i="1"/>
  <c r="M734" i="1"/>
  <c r="O734" i="1" s="1"/>
  <c r="P734" i="1" s="1"/>
  <c r="T733" i="1"/>
  <c r="S733" i="1"/>
  <c r="R733" i="1"/>
  <c r="Q733" i="1"/>
  <c r="N733" i="1"/>
  <c r="M733" i="1"/>
  <c r="O733" i="1" s="1"/>
  <c r="P733" i="1" s="1"/>
  <c r="T732" i="1"/>
  <c r="S732" i="1"/>
  <c r="R732" i="1"/>
  <c r="Q732" i="1"/>
  <c r="N732" i="1"/>
  <c r="M732" i="1"/>
  <c r="O732" i="1" s="1"/>
  <c r="P732" i="1" s="1"/>
  <c r="T731" i="1"/>
  <c r="S731" i="1"/>
  <c r="R731" i="1"/>
  <c r="Q731" i="1"/>
  <c r="N731" i="1"/>
  <c r="M731" i="1"/>
  <c r="O731" i="1" s="1"/>
  <c r="P731" i="1" s="1"/>
  <c r="T730" i="1"/>
  <c r="S730" i="1"/>
  <c r="R730" i="1"/>
  <c r="Q730" i="1"/>
  <c r="N730" i="1"/>
  <c r="M730" i="1"/>
  <c r="O730" i="1" s="1"/>
  <c r="P730" i="1" s="1"/>
  <c r="T729" i="1"/>
  <c r="S729" i="1"/>
  <c r="R729" i="1"/>
  <c r="Q729" i="1"/>
  <c r="N729" i="1"/>
  <c r="M729" i="1"/>
  <c r="O729" i="1" s="1"/>
  <c r="P729" i="1" s="1"/>
  <c r="T728" i="1"/>
  <c r="S728" i="1"/>
  <c r="R728" i="1"/>
  <c r="Q728" i="1"/>
  <c r="N728" i="1"/>
  <c r="M728" i="1"/>
  <c r="O728" i="1" s="1"/>
  <c r="P728" i="1" s="1"/>
  <c r="T727" i="1"/>
  <c r="S727" i="1"/>
  <c r="R727" i="1"/>
  <c r="Q727" i="1"/>
  <c r="N727" i="1"/>
  <c r="M727" i="1"/>
  <c r="O727" i="1" s="1"/>
  <c r="P727" i="1" s="1"/>
  <c r="T726" i="1"/>
  <c r="S726" i="1"/>
  <c r="R726" i="1"/>
  <c r="Q726" i="1"/>
  <c r="N726" i="1"/>
  <c r="M726" i="1"/>
  <c r="O726" i="1" s="1"/>
  <c r="P726" i="1" s="1"/>
  <c r="T725" i="1"/>
  <c r="S725" i="1"/>
  <c r="R725" i="1"/>
  <c r="Q725" i="1"/>
  <c r="N725" i="1"/>
  <c r="M725" i="1"/>
  <c r="O725" i="1" s="1"/>
  <c r="P725" i="1" s="1"/>
  <c r="T724" i="1"/>
  <c r="S724" i="1"/>
  <c r="R724" i="1"/>
  <c r="Q724" i="1"/>
  <c r="N724" i="1"/>
  <c r="M724" i="1"/>
  <c r="O724" i="1" s="1"/>
  <c r="P724" i="1" s="1"/>
  <c r="T723" i="1"/>
  <c r="S723" i="1"/>
  <c r="R723" i="1"/>
  <c r="Q723" i="1"/>
  <c r="N723" i="1"/>
  <c r="M723" i="1"/>
  <c r="O723" i="1" s="1"/>
  <c r="P723" i="1" s="1"/>
  <c r="T722" i="1"/>
  <c r="S722" i="1"/>
  <c r="R722" i="1"/>
  <c r="Q722" i="1"/>
  <c r="N722" i="1"/>
  <c r="M722" i="1"/>
  <c r="O722" i="1" s="1"/>
  <c r="P722" i="1" s="1"/>
  <c r="T721" i="1"/>
  <c r="S721" i="1"/>
  <c r="R721" i="1"/>
  <c r="Q721" i="1"/>
  <c r="N721" i="1"/>
  <c r="M721" i="1"/>
  <c r="O721" i="1" s="1"/>
  <c r="P721" i="1" s="1"/>
  <c r="T720" i="1"/>
  <c r="S720" i="1"/>
  <c r="R720" i="1"/>
  <c r="Q720" i="1"/>
  <c r="N720" i="1"/>
  <c r="M720" i="1"/>
  <c r="O720" i="1" s="1"/>
  <c r="P720" i="1" s="1"/>
  <c r="T719" i="1"/>
  <c r="S719" i="1"/>
  <c r="R719" i="1"/>
  <c r="Q719" i="1"/>
  <c r="N719" i="1"/>
  <c r="M719" i="1"/>
  <c r="O719" i="1" s="1"/>
  <c r="P719" i="1" s="1"/>
  <c r="T718" i="1"/>
  <c r="S718" i="1"/>
  <c r="R718" i="1"/>
  <c r="Q718" i="1"/>
  <c r="N718" i="1"/>
  <c r="M718" i="1"/>
  <c r="O718" i="1" s="1"/>
  <c r="P718" i="1" s="1"/>
  <c r="T717" i="1"/>
  <c r="S717" i="1"/>
  <c r="R717" i="1"/>
  <c r="Q717" i="1"/>
  <c r="N717" i="1"/>
  <c r="M717" i="1"/>
  <c r="O717" i="1" s="1"/>
  <c r="P717" i="1" s="1"/>
  <c r="T716" i="1"/>
  <c r="S716" i="1"/>
  <c r="R716" i="1"/>
  <c r="Q716" i="1"/>
  <c r="N716" i="1"/>
  <c r="M716" i="1"/>
  <c r="O716" i="1" s="1"/>
  <c r="P716" i="1" s="1"/>
  <c r="T715" i="1"/>
  <c r="S715" i="1"/>
  <c r="R715" i="1"/>
  <c r="Q715" i="1"/>
  <c r="N715" i="1"/>
  <c r="M715" i="1"/>
  <c r="O715" i="1" s="1"/>
  <c r="P715" i="1" s="1"/>
  <c r="T714" i="1"/>
  <c r="S714" i="1"/>
  <c r="R714" i="1"/>
  <c r="Q714" i="1"/>
  <c r="N714" i="1"/>
  <c r="M714" i="1"/>
  <c r="O714" i="1" s="1"/>
  <c r="P714" i="1" s="1"/>
  <c r="T713" i="1"/>
  <c r="S713" i="1"/>
  <c r="R713" i="1"/>
  <c r="Q713" i="1"/>
  <c r="N713" i="1"/>
  <c r="M713" i="1"/>
  <c r="O713" i="1" s="1"/>
  <c r="P713" i="1" s="1"/>
  <c r="T712" i="1"/>
  <c r="S712" i="1"/>
  <c r="R712" i="1"/>
  <c r="Q712" i="1"/>
  <c r="N712" i="1"/>
  <c r="M712" i="1"/>
  <c r="O712" i="1" s="1"/>
  <c r="P712" i="1" s="1"/>
  <c r="T711" i="1"/>
  <c r="S711" i="1"/>
  <c r="R711" i="1"/>
  <c r="Q711" i="1"/>
  <c r="N711" i="1"/>
  <c r="M711" i="1"/>
  <c r="O711" i="1" s="1"/>
  <c r="P711" i="1" s="1"/>
  <c r="T710" i="1"/>
  <c r="S710" i="1"/>
  <c r="R710" i="1"/>
  <c r="Q710" i="1"/>
  <c r="N710" i="1"/>
  <c r="M710" i="1"/>
  <c r="O710" i="1" s="1"/>
  <c r="P710" i="1" s="1"/>
  <c r="T709" i="1"/>
  <c r="S709" i="1"/>
  <c r="R709" i="1"/>
  <c r="Q709" i="1"/>
  <c r="N709" i="1"/>
  <c r="M709" i="1"/>
  <c r="O709" i="1" s="1"/>
  <c r="P709" i="1" s="1"/>
  <c r="T708" i="1"/>
  <c r="S708" i="1"/>
  <c r="R708" i="1"/>
  <c r="Q708" i="1"/>
  <c r="N708" i="1"/>
  <c r="M708" i="1"/>
  <c r="O708" i="1" s="1"/>
  <c r="P708" i="1" s="1"/>
  <c r="T707" i="1"/>
  <c r="S707" i="1"/>
  <c r="R707" i="1"/>
  <c r="Q707" i="1"/>
  <c r="N707" i="1"/>
  <c r="M707" i="1"/>
  <c r="O707" i="1" s="1"/>
  <c r="P707" i="1" s="1"/>
  <c r="T706" i="1"/>
  <c r="S706" i="1"/>
  <c r="R706" i="1"/>
  <c r="Q706" i="1"/>
  <c r="N706" i="1"/>
  <c r="M706" i="1"/>
  <c r="O706" i="1" s="1"/>
  <c r="P706" i="1" s="1"/>
  <c r="T705" i="1"/>
  <c r="S705" i="1"/>
  <c r="R705" i="1"/>
  <c r="Q705" i="1"/>
  <c r="N705" i="1"/>
  <c r="M705" i="1"/>
  <c r="O705" i="1" s="1"/>
  <c r="P705" i="1" s="1"/>
  <c r="T704" i="1"/>
  <c r="S704" i="1"/>
  <c r="R704" i="1"/>
  <c r="Q704" i="1"/>
  <c r="N704" i="1"/>
  <c r="M704" i="1"/>
  <c r="O704" i="1" s="1"/>
  <c r="P704" i="1" s="1"/>
  <c r="T703" i="1"/>
  <c r="S703" i="1"/>
  <c r="R703" i="1"/>
  <c r="Q703" i="1"/>
  <c r="N703" i="1"/>
  <c r="M703" i="1"/>
  <c r="O703" i="1" s="1"/>
  <c r="P703" i="1" s="1"/>
  <c r="T702" i="1"/>
  <c r="S702" i="1"/>
  <c r="R702" i="1"/>
  <c r="Q702" i="1"/>
  <c r="N702" i="1"/>
  <c r="M702" i="1"/>
  <c r="O702" i="1" s="1"/>
  <c r="P702" i="1" s="1"/>
  <c r="T701" i="1"/>
  <c r="S701" i="1"/>
  <c r="R701" i="1"/>
  <c r="Q701" i="1"/>
  <c r="N701" i="1"/>
  <c r="M701" i="1"/>
  <c r="O701" i="1" s="1"/>
  <c r="P701" i="1" s="1"/>
  <c r="T700" i="1"/>
  <c r="S700" i="1"/>
  <c r="R700" i="1"/>
  <c r="Q700" i="1"/>
  <c r="N700" i="1"/>
  <c r="M700" i="1"/>
  <c r="O700" i="1" s="1"/>
  <c r="P700" i="1" s="1"/>
  <c r="T699" i="1"/>
  <c r="S699" i="1"/>
  <c r="R699" i="1"/>
  <c r="Q699" i="1"/>
  <c r="N699" i="1"/>
  <c r="M699" i="1"/>
  <c r="O699" i="1" s="1"/>
  <c r="P699" i="1" s="1"/>
  <c r="T698" i="1"/>
  <c r="S698" i="1"/>
  <c r="R698" i="1"/>
  <c r="Q698" i="1"/>
  <c r="N698" i="1"/>
  <c r="M698" i="1"/>
  <c r="O698" i="1" s="1"/>
  <c r="P698" i="1" s="1"/>
  <c r="T697" i="1"/>
  <c r="S697" i="1"/>
  <c r="R697" i="1"/>
  <c r="Q697" i="1"/>
  <c r="N697" i="1"/>
  <c r="M697" i="1"/>
  <c r="O697" i="1" s="1"/>
  <c r="P697" i="1" s="1"/>
  <c r="T696" i="1"/>
  <c r="S696" i="1"/>
  <c r="R696" i="1"/>
  <c r="Q696" i="1"/>
  <c r="N696" i="1"/>
  <c r="M696" i="1"/>
  <c r="O696" i="1" s="1"/>
  <c r="P696" i="1" s="1"/>
  <c r="T695" i="1"/>
  <c r="S695" i="1"/>
  <c r="R695" i="1"/>
  <c r="Q695" i="1"/>
  <c r="N695" i="1"/>
  <c r="M695" i="1"/>
  <c r="O695" i="1" s="1"/>
  <c r="P695" i="1" s="1"/>
  <c r="T694" i="1"/>
  <c r="S694" i="1"/>
  <c r="R694" i="1"/>
  <c r="Q694" i="1"/>
  <c r="N694" i="1"/>
  <c r="M694" i="1"/>
  <c r="O694" i="1" s="1"/>
  <c r="P694" i="1" s="1"/>
  <c r="T693" i="1"/>
  <c r="S693" i="1"/>
  <c r="R693" i="1"/>
  <c r="Q693" i="1"/>
  <c r="N693" i="1"/>
  <c r="M693" i="1"/>
  <c r="O693" i="1" s="1"/>
  <c r="P693" i="1" s="1"/>
  <c r="T692" i="1"/>
  <c r="S692" i="1"/>
  <c r="R692" i="1"/>
  <c r="Q692" i="1"/>
  <c r="N692" i="1"/>
  <c r="M692" i="1"/>
  <c r="O692" i="1" s="1"/>
  <c r="P692" i="1" s="1"/>
  <c r="T691" i="1"/>
  <c r="S691" i="1"/>
  <c r="R691" i="1"/>
  <c r="Q691" i="1"/>
  <c r="N691" i="1"/>
  <c r="M691" i="1"/>
  <c r="O691" i="1" s="1"/>
  <c r="P691" i="1" s="1"/>
  <c r="T690" i="1"/>
  <c r="S690" i="1"/>
  <c r="R690" i="1"/>
  <c r="Q690" i="1"/>
  <c r="N690" i="1"/>
  <c r="M690" i="1"/>
  <c r="O690" i="1" s="1"/>
  <c r="P690" i="1" s="1"/>
  <c r="T689" i="1"/>
  <c r="S689" i="1"/>
  <c r="R689" i="1"/>
  <c r="Q689" i="1"/>
  <c r="N689" i="1"/>
  <c r="M689" i="1"/>
  <c r="O689" i="1" s="1"/>
  <c r="P689" i="1" s="1"/>
  <c r="T688" i="1"/>
  <c r="S688" i="1"/>
  <c r="R688" i="1"/>
  <c r="Q688" i="1"/>
  <c r="N688" i="1"/>
  <c r="M688" i="1"/>
  <c r="O688" i="1" s="1"/>
  <c r="P688" i="1" s="1"/>
  <c r="T687" i="1"/>
  <c r="S687" i="1"/>
  <c r="R687" i="1"/>
  <c r="Q687" i="1"/>
  <c r="N687" i="1"/>
  <c r="M687" i="1"/>
  <c r="O687" i="1" s="1"/>
  <c r="P687" i="1" s="1"/>
  <c r="T686" i="1"/>
  <c r="S686" i="1"/>
  <c r="R686" i="1"/>
  <c r="Q686" i="1"/>
  <c r="N686" i="1"/>
  <c r="M686" i="1"/>
  <c r="O686" i="1" s="1"/>
  <c r="P686" i="1" s="1"/>
  <c r="T685" i="1"/>
  <c r="S685" i="1"/>
  <c r="R685" i="1"/>
  <c r="Q685" i="1"/>
  <c r="N685" i="1"/>
  <c r="M685" i="1"/>
  <c r="O685" i="1" s="1"/>
  <c r="P685" i="1" s="1"/>
  <c r="T684" i="1"/>
  <c r="S684" i="1"/>
  <c r="R684" i="1"/>
  <c r="Q684" i="1"/>
  <c r="N684" i="1"/>
  <c r="M684" i="1"/>
  <c r="O684" i="1" s="1"/>
  <c r="P684" i="1" s="1"/>
  <c r="T683" i="1"/>
  <c r="S683" i="1"/>
  <c r="R683" i="1"/>
  <c r="Q683" i="1"/>
  <c r="N683" i="1"/>
  <c r="M683" i="1"/>
  <c r="O683" i="1" s="1"/>
  <c r="P683" i="1" s="1"/>
  <c r="T682" i="1"/>
  <c r="S682" i="1"/>
  <c r="R682" i="1"/>
  <c r="Q682" i="1"/>
  <c r="N682" i="1"/>
  <c r="M682" i="1"/>
  <c r="O682" i="1" s="1"/>
  <c r="P682" i="1" s="1"/>
  <c r="T681" i="1"/>
  <c r="S681" i="1"/>
  <c r="R681" i="1"/>
  <c r="Q681" i="1"/>
  <c r="N681" i="1"/>
  <c r="M681" i="1"/>
  <c r="T680" i="1"/>
  <c r="S680" i="1"/>
  <c r="R680" i="1"/>
  <c r="Q680" i="1"/>
  <c r="N680" i="1"/>
  <c r="M680" i="1"/>
  <c r="O680" i="1" s="1"/>
  <c r="P680" i="1" s="1"/>
  <c r="T679" i="1"/>
  <c r="S679" i="1"/>
  <c r="R679" i="1"/>
  <c r="Q679" i="1"/>
  <c r="N679" i="1"/>
  <c r="M679" i="1"/>
  <c r="O679" i="1" s="1"/>
  <c r="P679" i="1" s="1"/>
  <c r="T678" i="1"/>
  <c r="S678" i="1"/>
  <c r="R678" i="1"/>
  <c r="Q678" i="1"/>
  <c r="N678" i="1"/>
  <c r="M678" i="1"/>
  <c r="O678" i="1" s="1"/>
  <c r="P678" i="1" s="1"/>
  <c r="T677" i="1"/>
  <c r="S677" i="1"/>
  <c r="R677" i="1"/>
  <c r="Q677" i="1"/>
  <c r="N677" i="1"/>
  <c r="M677" i="1"/>
  <c r="O677" i="1" s="1"/>
  <c r="P677" i="1" s="1"/>
  <c r="T676" i="1"/>
  <c r="S676" i="1"/>
  <c r="R676" i="1"/>
  <c r="Q676" i="1"/>
  <c r="N676" i="1"/>
  <c r="M676" i="1"/>
  <c r="O676" i="1" s="1"/>
  <c r="P676" i="1" s="1"/>
  <c r="T675" i="1"/>
  <c r="S675" i="1"/>
  <c r="R675" i="1"/>
  <c r="Q675" i="1"/>
  <c r="N675" i="1"/>
  <c r="M675" i="1"/>
  <c r="O675" i="1" s="1"/>
  <c r="P675" i="1" s="1"/>
  <c r="T674" i="1"/>
  <c r="S674" i="1"/>
  <c r="R674" i="1"/>
  <c r="Q674" i="1"/>
  <c r="N674" i="1"/>
  <c r="M674" i="1"/>
  <c r="O674" i="1" s="1"/>
  <c r="P674" i="1" s="1"/>
  <c r="T673" i="1"/>
  <c r="S673" i="1"/>
  <c r="R673" i="1"/>
  <c r="Q673" i="1"/>
  <c r="N673" i="1"/>
  <c r="M673" i="1"/>
  <c r="O673" i="1" s="1"/>
  <c r="P673" i="1" s="1"/>
  <c r="T672" i="1"/>
  <c r="S672" i="1"/>
  <c r="R672" i="1"/>
  <c r="Q672" i="1"/>
  <c r="N672" i="1"/>
  <c r="M672" i="1"/>
  <c r="O672" i="1" s="1"/>
  <c r="P672" i="1" s="1"/>
  <c r="T671" i="1"/>
  <c r="S671" i="1"/>
  <c r="R671" i="1"/>
  <c r="Q671" i="1"/>
  <c r="N671" i="1"/>
  <c r="M671" i="1"/>
  <c r="O671" i="1" s="1"/>
  <c r="P671" i="1" s="1"/>
  <c r="T670" i="1"/>
  <c r="S670" i="1"/>
  <c r="R670" i="1"/>
  <c r="Q670" i="1"/>
  <c r="N670" i="1"/>
  <c r="M670" i="1"/>
  <c r="O670" i="1" s="1"/>
  <c r="P670" i="1" s="1"/>
  <c r="T669" i="1"/>
  <c r="S669" i="1"/>
  <c r="R669" i="1"/>
  <c r="Q669" i="1"/>
  <c r="N669" i="1"/>
  <c r="M669" i="1"/>
  <c r="O669" i="1" s="1"/>
  <c r="P669" i="1" s="1"/>
  <c r="T668" i="1"/>
  <c r="S668" i="1"/>
  <c r="R668" i="1"/>
  <c r="Q668" i="1"/>
  <c r="N668" i="1"/>
  <c r="M668" i="1"/>
  <c r="O668" i="1" s="1"/>
  <c r="P668" i="1" s="1"/>
  <c r="T667" i="1"/>
  <c r="S667" i="1"/>
  <c r="R667" i="1"/>
  <c r="Q667" i="1"/>
  <c r="N667" i="1"/>
  <c r="M667" i="1"/>
  <c r="O667" i="1" s="1"/>
  <c r="P667" i="1" s="1"/>
  <c r="T666" i="1"/>
  <c r="S666" i="1"/>
  <c r="R666" i="1"/>
  <c r="Q666" i="1"/>
  <c r="N666" i="1"/>
  <c r="M666" i="1"/>
  <c r="O666" i="1" s="1"/>
  <c r="P666" i="1" s="1"/>
  <c r="T665" i="1"/>
  <c r="S665" i="1"/>
  <c r="R665" i="1"/>
  <c r="Q665" i="1"/>
  <c r="N665" i="1"/>
  <c r="M665" i="1"/>
  <c r="O665" i="1" s="1"/>
  <c r="P665" i="1" s="1"/>
  <c r="T664" i="1"/>
  <c r="S664" i="1"/>
  <c r="R664" i="1"/>
  <c r="Q664" i="1"/>
  <c r="N664" i="1"/>
  <c r="M664" i="1"/>
  <c r="O664" i="1" s="1"/>
  <c r="P664" i="1" s="1"/>
  <c r="T663" i="1"/>
  <c r="S663" i="1"/>
  <c r="R663" i="1"/>
  <c r="Q663" i="1"/>
  <c r="N663" i="1"/>
  <c r="M663" i="1"/>
  <c r="O663" i="1" s="1"/>
  <c r="P663" i="1" s="1"/>
  <c r="T662" i="1"/>
  <c r="S662" i="1"/>
  <c r="R662" i="1"/>
  <c r="Q662" i="1"/>
  <c r="N662" i="1"/>
  <c r="M662" i="1"/>
  <c r="O662" i="1" s="1"/>
  <c r="P662" i="1" s="1"/>
  <c r="T661" i="1"/>
  <c r="S661" i="1"/>
  <c r="R661" i="1"/>
  <c r="Q661" i="1"/>
  <c r="N661" i="1"/>
  <c r="M661" i="1"/>
  <c r="O661" i="1" s="1"/>
  <c r="P661" i="1" s="1"/>
  <c r="T660" i="1"/>
  <c r="S660" i="1"/>
  <c r="R660" i="1"/>
  <c r="Q660" i="1"/>
  <c r="N660" i="1"/>
  <c r="M660" i="1"/>
  <c r="O660" i="1" s="1"/>
  <c r="P660" i="1" s="1"/>
  <c r="T659" i="1"/>
  <c r="S659" i="1"/>
  <c r="R659" i="1"/>
  <c r="Q659" i="1"/>
  <c r="N659" i="1"/>
  <c r="M659" i="1"/>
  <c r="O659" i="1" s="1"/>
  <c r="P659" i="1" s="1"/>
  <c r="T658" i="1"/>
  <c r="S658" i="1"/>
  <c r="R658" i="1"/>
  <c r="Q658" i="1"/>
  <c r="N658" i="1"/>
  <c r="M658" i="1"/>
  <c r="O658" i="1" s="1"/>
  <c r="P658" i="1" s="1"/>
  <c r="T657" i="1"/>
  <c r="S657" i="1"/>
  <c r="R657" i="1"/>
  <c r="Q657" i="1"/>
  <c r="N657" i="1"/>
  <c r="M657" i="1"/>
  <c r="O657" i="1" s="1"/>
  <c r="P657" i="1" s="1"/>
  <c r="T656" i="1"/>
  <c r="S656" i="1"/>
  <c r="R656" i="1"/>
  <c r="Q656" i="1"/>
  <c r="N656" i="1"/>
  <c r="M656" i="1"/>
  <c r="O656" i="1" s="1"/>
  <c r="P656" i="1" s="1"/>
  <c r="T655" i="1"/>
  <c r="S655" i="1"/>
  <c r="R655" i="1"/>
  <c r="Q655" i="1"/>
  <c r="N655" i="1"/>
  <c r="M655" i="1"/>
  <c r="O655" i="1" s="1"/>
  <c r="P655" i="1" s="1"/>
  <c r="T654" i="1"/>
  <c r="S654" i="1"/>
  <c r="R654" i="1"/>
  <c r="Q654" i="1"/>
  <c r="N654" i="1"/>
  <c r="M654" i="1"/>
  <c r="O654" i="1" s="1"/>
  <c r="P654" i="1" s="1"/>
  <c r="T653" i="1"/>
  <c r="S653" i="1"/>
  <c r="R653" i="1"/>
  <c r="Q653" i="1"/>
  <c r="N653" i="1"/>
  <c r="M653" i="1"/>
  <c r="O653" i="1" s="1"/>
  <c r="P653" i="1" s="1"/>
  <c r="T652" i="1"/>
  <c r="S652" i="1"/>
  <c r="R652" i="1"/>
  <c r="Q652" i="1"/>
  <c r="N652" i="1"/>
  <c r="M652" i="1"/>
  <c r="O652" i="1" s="1"/>
  <c r="P652" i="1" s="1"/>
  <c r="T651" i="1"/>
  <c r="S651" i="1"/>
  <c r="R651" i="1"/>
  <c r="Q651" i="1"/>
  <c r="N651" i="1"/>
  <c r="M651" i="1"/>
  <c r="O651" i="1" s="1"/>
  <c r="P651" i="1" s="1"/>
  <c r="T650" i="1"/>
  <c r="S650" i="1"/>
  <c r="R650" i="1"/>
  <c r="Q650" i="1"/>
  <c r="N650" i="1"/>
  <c r="M650" i="1"/>
  <c r="O650" i="1" s="1"/>
  <c r="P650" i="1" s="1"/>
  <c r="T649" i="1"/>
  <c r="S649" i="1"/>
  <c r="R649" i="1"/>
  <c r="Q649" i="1"/>
  <c r="N649" i="1"/>
  <c r="M649" i="1"/>
  <c r="O649" i="1" s="1"/>
  <c r="P649" i="1" s="1"/>
  <c r="T648" i="1"/>
  <c r="S648" i="1"/>
  <c r="R648" i="1"/>
  <c r="Q648" i="1"/>
  <c r="N648" i="1"/>
  <c r="M648" i="1"/>
  <c r="O648" i="1" s="1"/>
  <c r="P648" i="1" s="1"/>
  <c r="T647" i="1"/>
  <c r="S647" i="1"/>
  <c r="R647" i="1"/>
  <c r="Q647" i="1"/>
  <c r="N647" i="1"/>
  <c r="M647" i="1"/>
  <c r="O647" i="1" s="1"/>
  <c r="P647" i="1" s="1"/>
  <c r="T646" i="1"/>
  <c r="S646" i="1"/>
  <c r="R646" i="1"/>
  <c r="Q646" i="1"/>
  <c r="N646" i="1"/>
  <c r="M646" i="1"/>
  <c r="O646" i="1" s="1"/>
  <c r="P646" i="1" s="1"/>
  <c r="T645" i="1"/>
  <c r="S645" i="1"/>
  <c r="R645" i="1"/>
  <c r="Q645" i="1"/>
  <c r="N645" i="1"/>
  <c r="M645" i="1"/>
  <c r="O645" i="1" s="1"/>
  <c r="P645" i="1" s="1"/>
  <c r="T644" i="1"/>
  <c r="S644" i="1"/>
  <c r="R644" i="1"/>
  <c r="Q644" i="1"/>
  <c r="N644" i="1"/>
  <c r="M644" i="1"/>
  <c r="O644" i="1" s="1"/>
  <c r="P644" i="1" s="1"/>
  <c r="T643" i="1"/>
  <c r="S643" i="1"/>
  <c r="R643" i="1"/>
  <c r="Q643" i="1"/>
  <c r="N643" i="1"/>
  <c r="M643" i="1"/>
  <c r="O643" i="1" s="1"/>
  <c r="P643" i="1" s="1"/>
  <c r="T642" i="1"/>
  <c r="S642" i="1"/>
  <c r="R642" i="1"/>
  <c r="Q642" i="1"/>
  <c r="N642" i="1"/>
  <c r="M642" i="1"/>
  <c r="O642" i="1" s="1"/>
  <c r="P642" i="1" s="1"/>
  <c r="T641" i="1"/>
  <c r="S641" i="1"/>
  <c r="R641" i="1"/>
  <c r="Q641" i="1"/>
  <c r="N641" i="1"/>
  <c r="M641" i="1"/>
  <c r="O641" i="1" s="1"/>
  <c r="P641" i="1" s="1"/>
  <c r="T640" i="1"/>
  <c r="S640" i="1"/>
  <c r="R640" i="1"/>
  <c r="Q640" i="1"/>
  <c r="N640" i="1"/>
  <c r="M640" i="1"/>
  <c r="O640" i="1" s="1"/>
  <c r="P640" i="1" s="1"/>
  <c r="T639" i="1"/>
  <c r="S639" i="1"/>
  <c r="R639" i="1"/>
  <c r="Q639" i="1"/>
  <c r="N639" i="1"/>
  <c r="M639" i="1"/>
  <c r="O639" i="1" s="1"/>
  <c r="P639" i="1" s="1"/>
  <c r="T638" i="1"/>
  <c r="S638" i="1"/>
  <c r="R638" i="1"/>
  <c r="Q638" i="1"/>
  <c r="N638" i="1"/>
  <c r="M638" i="1"/>
  <c r="O638" i="1" s="1"/>
  <c r="P638" i="1" s="1"/>
  <c r="T637" i="1"/>
  <c r="S637" i="1"/>
  <c r="R637" i="1"/>
  <c r="Q637" i="1"/>
  <c r="N637" i="1"/>
  <c r="M637" i="1"/>
  <c r="O637" i="1" s="1"/>
  <c r="P637" i="1" s="1"/>
  <c r="T636" i="1"/>
  <c r="S636" i="1"/>
  <c r="R636" i="1"/>
  <c r="Q636" i="1"/>
  <c r="N636" i="1"/>
  <c r="M636" i="1"/>
  <c r="O636" i="1" s="1"/>
  <c r="P636" i="1" s="1"/>
  <c r="T635" i="1"/>
  <c r="S635" i="1"/>
  <c r="R635" i="1"/>
  <c r="Q635" i="1"/>
  <c r="N635" i="1"/>
  <c r="M635" i="1"/>
  <c r="O635" i="1" s="1"/>
  <c r="P635" i="1" s="1"/>
  <c r="T634" i="1"/>
  <c r="S634" i="1"/>
  <c r="R634" i="1"/>
  <c r="Q634" i="1"/>
  <c r="N634" i="1"/>
  <c r="M634" i="1"/>
  <c r="O634" i="1" s="1"/>
  <c r="P634" i="1" s="1"/>
  <c r="T633" i="1"/>
  <c r="S633" i="1"/>
  <c r="R633" i="1"/>
  <c r="Q633" i="1"/>
  <c r="N633" i="1"/>
  <c r="M633" i="1"/>
  <c r="O633" i="1" s="1"/>
  <c r="P633" i="1" s="1"/>
  <c r="T632" i="1"/>
  <c r="S632" i="1"/>
  <c r="R632" i="1"/>
  <c r="Q632" i="1"/>
  <c r="N632" i="1"/>
  <c r="M632" i="1"/>
  <c r="O632" i="1" s="1"/>
  <c r="P632" i="1" s="1"/>
  <c r="T631" i="1"/>
  <c r="S631" i="1"/>
  <c r="R631" i="1"/>
  <c r="Q631" i="1"/>
  <c r="N631" i="1"/>
  <c r="M631" i="1"/>
  <c r="O631" i="1" s="1"/>
  <c r="P631" i="1" s="1"/>
  <c r="T630" i="1"/>
  <c r="S630" i="1"/>
  <c r="R630" i="1"/>
  <c r="Q630" i="1"/>
  <c r="N630" i="1"/>
  <c r="M630" i="1"/>
  <c r="O630" i="1" s="1"/>
  <c r="P630" i="1" s="1"/>
  <c r="T629" i="1"/>
  <c r="S629" i="1"/>
  <c r="R629" i="1"/>
  <c r="Q629" i="1"/>
  <c r="N629" i="1"/>
  <c r="M629" i="1"/>
  <c r="O629" i="1" s="1"/>
  <c r="P629" i="1" s="1"/>
  <c r="T628" i="1"/>
  <c r="S628" i="1"/>
  <c r="R628" i="1"/>
  <c r="Q628" i="1"/>
  <c r="N628" i="1"/>
  <c r="M628" i="1"/>
  <c r="O628" i="1" s="1"/>
  <c r="P628" i="1" s="1"/>
  <c r="T627" i="1"/>
  <c r="S627" i="1"/>
  <c r="R627" i="1"/>
  <c r="Q627" i="1"/>
  <c r="N627" i="1"/>
  <c r="M627" i="1"/>
  <c r="O627" i="1" s="1"/>
  <c r="P627" i="1" s="1"/>
  <c r="T626" i="1"/>
  <c r="S626" i="1"/>
  <c r="R626" i="1"/>
  <c r="Q626" i="1"/>
  <c r="N626" i="1"/>
  <c r="M626" i="1"/>
  <c r="O626" i="1" s="1"/>
  <c r="P626" i="1" s="1"/>
  <c r="T625" i="1"/>
  <c r="S625" i="1"/>
  <c r="R625" i="1"/>
  <c r="Q625" i="1"/>
  <c r="N625" i="1"/>
  <c r="M625" i="1"/>
  <c r="O625" i="1" s="1"/>
  <c r="P625" i="1" s="1"/>
  <c r="T624" i="1"/>
  <c r="S624" i="1"/>
  <c r="R624" i="1"/>
  <c r="Q624" i="1"/>
  <c r="N624" i="1"/>
  <c r="M624" i="1"/>
  <c r="O624" i="1" s="1"/>
  <c r="P624" i="1" s="1"/>
  <c r="T623" i="1"/>
  <c r="S623" i="1"/>
  <c r="R623" i="1"/>
  <c r="Q623" i="1"/>
  <c r="N623" i="1"/>
  <c r="M623" i="1"/>
  <c r="O623" i="1" s="1"/>
  <c r="P623" i="1" s="1"/>
  <c r="T622" i="1"/>
  <c r="S622" i="1"/>
  <c r="R622" i="1"/>
  <c r="Q622" i="1"/>
  <c r="N622" i="1"/>
  <c r="M622" i="1"/>
  <c r="O622" i="1" s="1"/>
  <c r="P622" i="1" s="1"/>
  <c r="T621" i="1"/>
  <c r="S621" i="1"/>
  <c r="R621" i="1"/>
  <c r="Q621" i="1"/>
  <c r="N621" i="1"/>
  <c r="M621" i="1"/>
  <c r="O621" i="1" s="1"/>
  <c r="P621" i="1" s="1"/>
  <c r="T620" i="1"/>
  <c r="S620" i="1"/>
  <c r="R620" i="1"/>
  <c r="Q620" i="1"/>
  <c r="N620" i="1"/>
  <c r="M620" i="1"/>
  <c r="O620" i="1" s="1"/>
  <c r="P620" i="1" s="1"/>
  <c r="T619" i="1"/>
  <c r="S619" i="1"/>
  <c r="R619" i="1"/>
  <c r="Q619" i="1"/>
  <c r="N619" i="1"/>
  <c r="M619" i="1"/>
  <c r="O619" i="1" s="1"/>
  <c r="P619" i="1" s="1"/>
  <c r="T618" i="1"/>
  <c r="S618" i="1"/>
  <c r="R618" i="1"/>
  <c r="Q618" i="1"/>
  <c r="N618" i="1"/>
  <c r="M618" i="1"/>
  <c r="O618" i="1" s="1"/>
  <c r="P618" i="1" s="1"/>
  <c r="T617" i="1"/>
  <c r="S617" i="1"/>
  <c r="R617" i="1"/>
  <c r="Q617" i="1"/>
  <c r="N617" i="1"/>
  <c r="M617" i="1"/>
  <c r="O617" i="1" s="1"/>
  <c r="P617" i="1" s="1"/>
  <c r="T616" i="1"/>
  <c r="S616" i="1"/>
  <c r="R616" i="1"/>
  <c r="Q616" i="1"/>
  <c r="N616" i="1"/>
  <c r="M616" i="1"/>
  <c r="O616" i="1" s="1"/>
  <c r="P616" i="1" s="1"/>
  <c r="T615" i="1"/>
  <c r="S615" i="1"/>
  <c r="R615" i="1"/>
  <c r="Q615" i="1"/>
  <c r="N615" i="1"/>
  <c r="M615" i="1"/>
  <c r="O615" i="1" s="1"/>
  <c r="P615" i="1" s="1"/>
  <c r="T614" i="1"/>
  <c r="S614" i="1"/>
  <c r="R614" i="1"/>
  <c r="Q614" i="1"/>
  <c r="N614" i="1"/>
  <c r="M614" i="1"/>
  <c r="O614" i="1" s="1"/>
  <c r="P614" i="1" s="1"/>
  <c r="T613" i="1"/>
  <c r="S613" i="1"/>
  <c r="R613" i="1"/>
  <c r="Q613" i="1"/>
  <c r="N613" i="1"/>
  <c r="M613" i="1"/>
  <c r="O613" i="1" s="1"/>
  <c r="P613" i="1" s="1"/>
  <c r="T612" i="1"/>
  <c r="S612" i="1"/>
  <c r="R612" i="1"/>
  <c r="Q612" i="1"/>
  <c r="N612" i="1"/>
  <c r="M612" i="1"/>
  <c r="O612" i="1" s="1"/>
  <c r="P612" i="1" s="1"/>
  <c r="T611" i="1"/>
  <c r="S611" i="1"/>
  <c r="R611" i="1"/>
  <c r="Q611" i="1"/>
  <c r="N611" i="1"/>
  <c r="M611" i="1"/>
  <c r="O611" i="1" s="1"/>
  <c r="P611" i="1" s="1"/>
  <c r="T610" i="1"/>
  <c r="S610" i="1"/>
  <c r="R610" i="1"/>
  <c r="Q610" i="1"/>
  <c r="N610" i="1"/>
  <c r="M610" i="1"/>
  <c r="O610" i="1" s="1"/>
  <c r="P610" i="1" s="1"/>
  <c r="T609" i="1"/>
  <c r="S609" i="1"/>
  <c r="R609" i="1"/>
  <c r="Q609" i="1"/>
  <c r="N609" i="1"/>
  <c r="M609" i="1"/>
  <c r="O609" i="1" s="1"/>
  <c r="P609" i="1" s="1"/>
  <c r="T608" i="1"/>
  <c r="S608" i="1"/>
  <c r="R608" i="1"/>
  <c r="Q608" i="1"/>
  <c r="N608" i="1"/>
  <c r="M608" i="1"/>
  <c r="O608" i="1" s="1"/>
  <c r="P608" i="1" s="1"/>
  <c r="T607" i="1"/>
  <c r="S607" i="1"/>
  <c r="R607" i="1"/>
  <c r="Q607" i="1"/>
  <c r="N607" i="1"/>
  <c r="M607" i="1"/>
  <c r="O607" i="1" s="1"/>
  <c r="P607" i="1" s="1"/>
  <c r="T606" i="1"/>
  <c r="S606" i="1"/>
  <c r="R606" i="1"/>
  <c r="Q606" i="1"/>
  <c r="N606" i="1"/>
  <c r="M606" i="1"/>
  <c r="O606" i="1" s="1"/>
  <c r="P606" i="1" s="1"/>
  <c r="T605" i="1"/>
  <c r="S605" i="1"/>
  <c r="R605" i="1"/>
  <c r="Q605" i="1"/>
  <c r="N605" i="1"/>
  <c r="M605" i="1"/>
  <c r="O605" i="1" s="1"/>
  <c r="P605" i="1" s="1"/>
  <c r="T604" i="1"/>
  <c r="S604" i="1"/>
  <c r="R604" i="1"/>
  <c r="Q604" i="1"/>
  <c r="N604" i="1"/>
  <c r="M604" i="1"/>
  <c r="O604" i="1" s="1"/>
  <c r="P604" i="1" s="1"/>
  <c r="T603" i="1"/>
  <c r="S603" i="1"/>
  <c r="R603" i="1"/>
  <c r="Q603" i="1"/>
  <c r="N603" i="1"/>
  <c r="M603" i="1"/>
  <c r="O603" i="1" s="1"/>
  <c r="P603" i="1" s="1"/>
  <c r="T602" i="1"/>
  <c r="S602" i="1"/>
  <c r="R602" i="1"/>
  <c r="Q602" i="1"/>
  <c r="N602" i="1"/>
  <c r="M602" i="1"/>
  <c r="O602" i="1" s="1"/>
  <c r="P602" i="1" s="1"/>
  <c r="T601" i="1"/>
  <c r="S601" i="1"/>
  <c r="R601" i="1"/>
  <c r="Q601" i="1"/>
  <c r="N601" i="1"/>
  <c r="M601" i="1"/>
  <c r="O601" i="1" s="1"/>
  <c r="P601" i="1" s="1"/>
  <c r="T600" i="1"/>
  <c r="S600" i="1"/>
  <c r="R600" i="1"/>
  <c r="Q600" i="1"/>
  <c r="N600" i="1"/>
  <c r="M600" i="1"/>
  <c r="O600" i="1" s="1"/>
  <c r="P600" i="1" s="1"/>
  <c r="T599" i="1"/>
  <c r="S599" i="1"/>
  <c r="R599" i="1"/>
  <c r="Q599" i="1"/>
  <c r="N599" i="1"/>
  <c r="M599" i="1"/>
  <c r="O599" i="1" s="1"/>
  <c r="P599" i="1" s="1"/>
  <c r="T598" i="1"/>
  <c r="S598" i="1"/>
  <c r="R598" i="1"/>
  <c r="Q598" i="1"/>
  <c r="N598" i="1"/>
  <c r="M598" i="1"/>
  <c r="O598" i="1" s="1"/>
  <c r="P598" i="1" s="1"/>
  <c r="T597" i="1"/>
  <c r="S597" i="1"/>
  <c r="R597" i="1"/>
  <c r="Q597" i="1"/>
  <c r="N597" i="1"/>
  <c r="M597" i="1"/>
  <c r="O597" i="1" s="1"/>
  <c r="P597" i="1" s="1"/>
  <c r="T596" i="1"/>
  <c r="S596" i="1"/>
  <c r="R596" i="1"/>
  <c r="Q596" i="1"/>
  <c r="N596" i="1"/>
  <c r="M596" i="1"/>
  <c r="O596" i="1" s="1"/>
  <c r="P596" i="1" s="1"/>
  <c r="T595" i="1"/>
  <c r="S595" i="1"/>
  <c r="R595" i="1"/>
  <c r="Q595" i="1"/>
  <c r="N595" i="1"/>
  <c r="M595" i="1"/>
  <c r="O595" i="1" s="1"/>
  <c r="P595" i="1" s="1"/>
  <c r="T594" i="1"/>
  <c r="S594" i="1"/>
  <c r="R594" i="1"/>
  <c r="Q594" i="1"/>
  <c r="N594" i="1"/>
  <c r="M594" i="1"/>
  <c r="O594" i="1" s="1"/>
  <c r="P594" i="1" s="1"/>
  <c r="T593" i="1"/>
  <c r="S593" i="1"/>
  <c r="R593" i="1"/>
  <c r="Q593" i="1"/>
  <c r="N593" i="1"/>
  <c r="M593" i="1"/>
  <c r="O593" i="1" s="1"/>
  <c r="P593" i="1" s="1"/>
  <c r="T592" i="1"/>
  <c r="S592" i="1"/>
  <c r="R592" i="1"/>
  <c r="Q592" i="1"/>
  <c r="N592" i="1"/>
  <c r="M592" i="1"/>
  <c r="O592" i="1" s="1"/>
  <c r="P592" i="1" s="1"/>
  <c r="T591" i="1"/>
  <c r="S591" i="1"/>
  <c r="R591" i="1"/>
  <c r="Q591" i="1"/>
  <c r="N591" i="1"/>
  <c r="M591" i="1"/>
  <c r="O591" i="1" s="1"/>
  <c r="P591" i="1" s="1"/>
  <c r="T590" i="1"/>
  <c r="S590" i="1"/>
  <c r="R590" i="1"/>
  <c r="Q590" i="1"/>
  <c r="N590" i="1"/>
  <c r="M590" i="1"/>
  <c r="O590" i="1" s="1"/>
  <c r="P590" i="1" s="1"/>
  <c r="T589" i="1"/>
  <c r="S589" i="1"/>
  <c r="R589" i="1"/>
  <c r="Q589" i="1"/>
  <c r="N589" i="1"/>
  <c r="M589" i="1"/>
  <c r="O589" i="1" s="1"/>
  <c r="P589" i="1" s="1"/>
  <c r="T588" i="1"/>
  <c r="S588" i="1"/>
  <c r="R588" i="1"/>
  <c r="Q588" i="1"/>
  <c r="N588" i="1"/>
  <c r="M588" i="1"/>
  <c r="O588" i="1" s="1"/>
  <c r="P588" i="1" s="1"/>
  <c r="T587" i="1"/>
  <c r="S587" i="1"/>
  <c r="R587" i="1"/>
  <c r="Q587" i="1"/>
  <c r="N587" i="1"/>
  <c r="M587" i="1"/>
  <c r="O587" i="1" s="1"/>
  <c r="P587" i="1" s="1"/>
  <c r="T586" i="1"/>
  <c r="S586" i="1"/>
  <c r="R586" i="1"/>
  <c r="Q586" i="1"/>
  <c r="N586" i="1"/>
  <c r="M586" i="1"/>
  <c r="O586" i="1" s="1"/>
  <c r="P586" i="1" s="1"/>
  <c r="T585" i="1"/>
  <c r="S585" i="1"/>
  <c r="R585" i="1"/>
  <c r="Q585" i="1"/>
  <c r="N585" i="1"/>
  <c r="M585" i="1"/>
  <c r="O585" i="1" s="1"/>
  <c r="P585" i="1" s="1"/>
  <c r="T584" i="1"/>
  <c r="S584" i="1"/>
  <c r="R584" i="1"/>
  <c r="Q584" i="1"/>
  <c r="N584" i="1"/>
  <c r="M584" i="1"/>
  <c r="O584" i="1" s="1"/>
  <c r="P584" i="1" s="1"/>
  <c r="T583" i="1"/>
  <c r="S583" i="1"/>
  <c r="R583" i="1"/>
  <c r="Q583" i="1"/>
  <c r="N583" i="1"/>
  <c r="M583" i="1"/>
  <c r="O583" i="1" s="1"/>
  <c r="P583" i="1" s="1"/>
  <c r="T582" i="1"/>
  <c r="S582" i="1"/>
  <c r="R582" i="1"/>
  <c r="Q582" i="1"/>
  <c r="N582" i="1"/>
  <c r="M582" i="1"/>
  <c r="O582" i="1" s="1"/>
  <c r="P582" i="1" s="1"/>
  <c r="T581" i="1"/>
  <c r="S581" i="1"/>
  <c r="R581" i="1"/>
  <c r="Q581" i="1"/>
  <c r="N581" i="1"/>
  <c r="M581" i="1"/>
  <c r="O581" i="1" s="1"/>
  <c r="P581" i="1" s="1"/>
  <c r="T580" i="1"/>
  <c r="S580" i="1"/>
  <c r="R580" i="1"/>
  <c r="Q580" i="1"/>
  <c r="N580" i="1"/>
  <c r="M580" i="1"/>
  <c r="O580" i="1" s="1"/>
  <c r="P580" i="1" s="1"/>
  <c r="T579" i="1"/>
  <c r="S579" i="1"/>
  <c r="R579" i="1"/>
  <c r="Q579" i="1"/>
  <c r="N579" i="1"/>
  <c r="M579" i="1"/>
  <c r="O579" i="1" s="1"/>
  <c r="P579" i="1" s="1"/>
  <c r="T578" i="1"/>
  <c r="S578" i="1"/>
  <c r="R578" i="1"/>
  <c r="Q578" i="1"/>
  <c r="N578" i="1"/>
  <c r="M578" i="1"/>
  <c r="O578" i="1" s="1"/>
  <c r="P578" i="1" s="1"/>
  <c r="T577" i="1"/>
  <c r="S577" i="1"/>
  <c r="R577" i="1"/>
  <c r="Q577" i="1"/>
  <c r="N577" i="1"/>
  <c r="M577" i="1"/>
  <c r="O577" i="1" s="1"/>
  <c r="P577" i="1" s="1"/>
  <c r="T576" i="1"/>
  <c r="S576" i="1"/>
  <c r="R576" i="1"/>
  <c r="Q576" i="1"/>
  <c r="N576" i="1"/>
  <c r="M576" i="1"/>
  <c r="O576" i="1" s="1"/>
  <c r="P576" i="1" s="1"/>
  <c r="T575" i="1"/>
  <c r="S575" i="1"/>
  <c r="R575" i="1"/>
  <c r="Q575" i="1"/>
  <c r="N575" i="1"/>
  <c r="M575" i="1"/>
  <c r="O575" i="1" s="1"/>
  <c r="P575" i="1" s="1"/>
  <c r="T574" i="1"/>
  <c r="S574" i="1"/>
  <c r="R574" i="1"/>
  <c r="Q574" i="1"/>
  <c r="N574" i="1"/>
  <c r="M574" i="1"/>
  <c r="O574" i="1" s="1"/>
  <c r="P574" i="1" s="1"/>
  <c r="T573" i="1"/>
  <c r="S573" i="1"/>
  <c r="R573" i="1"/>
  <c r="Q573" i="1"/>
  <c r="N573" i="1"/>
  <c r="M573" i="1"/>
  <c r="O573" i="1" s="1"/>
  <c r="P573" i="1" s="1"/>
  <c r="T572" i="1"/>
  <c r="S572" i="1"/>
  <c r="R572" i="1"/>
  <c r="Q572" i="1"/>
  <c r="N572" i="1"/>
  <c r="M572" i="1"/>
  <c r="O572" i="1" s="1"/>
  <c r="P572" i="1" s="1"/>
  <c r="T571" i="1"/>
  <c r="S571" i="1"/>
  <c r="R571" i="1"/>
  <c r="Q571" i="1"/>
  <c r="N571" i="1"/>
  <c r="M571" i="1"/>
  <c r="O571" i="1" s="1"/>
  <c r="P571" i="1" s="1"/>
  <c r="T570" i="1"/>
  <c r="S570" i="1"/>
  <c r="R570" i="1"/>
  <c r="Q570" i="1"/>
  <c r="N570" i="1"/>
  <c r="M570" i="1"/>
  <c r="O570" i="1" s="1"/>
  <c r="P570" i="1" s="1"/>
  <c r="T569" i="1"/>
  <c r="S569" i="1"/>
  <c r="R569" i="1"/>
  <c r="Q569" i="1"/>
  <c r="N569" i="1"/>
  <c r="M569" i="1"/>
  <c r="O569" i="1" s="1"/>
  <c r="P569" i="1" s="1"/>
  <c r="T568" i="1"/>
  <c r="S568" i="1"/>
  <c r="R568" i="1"/>
  <c r="Q568" i="1"/>
  <c r="N568" i="1"/>
  <c r="M568" i="1"/>
  <c r="O568" i="1" s="1"/>
  <c r="P568" i="1" s="1"/>
  <c r="T567" i="1"/>
  <c r="S567" i="1"/>
  <c r="R567" i="1"/>
  <c r="Q567" i="1"/>
  <c r="N567" i="1"/>
  <c r="M567" i="1"/>
  <c r="O567" i="1" s="1"/>
  <c r="P567" i="1" s="1"/>
  <c r="T566" i="1"/>
  <c r="S566" i="1"/>
  <c r="R566" i="1"/>
  <c r="Q566" i="1"/>
  <c r="N566" i="1"/>
  <c r="M566" i="1"/>
  <c r="O566" i="1" s="1"/>
  <c r="P566" i="1" s="1"/>
  <c r="T565" i="1"/>
  <c r="S565" i="1"/>
  <c r="R565" i="1"/>
  <c r="Q565" i="1"/>
  <c r="N565" i="1"/>
  <c r="M565" i="1"/>
  <c r="O565" i="1" s="1"/>
  <c r="P565" i="1" s="1"/>
  <c r="T564" i="1"/>
  <c r="S564" i="1"/>
  <c r="R564" i="1"/>
  <c r="Q564" i="1"/>
  <c r="N564" i="1"/>
  <c r="M564" i="1"/>
  <c r="O564" i="1" s="1"/>
  <c r="P564" i="1" s="1"/>
  <c r="T563" i="1"/>
  <c r="S563" i="1"/>
  <c r="R563" i="1"/>
  <c r="Q563" i="1"/>
  <c r="N563" i="1"/>
  <c r="M563" i="1"/>
  <c r="O563" i="1" s="1"/>
  <c r="P563" i="1" s="1"/>
  <c r="T562" i="1"/>
  <c r="S562" i="1"/>
  <c r="R562" i="1"/>
  <c r="Q562" i="1"/>
  <c r="N562" i="1"/>
  <c r="M562" i="1"/>
  <c r="O562" i="1" s="1"/>
  <c r="P562" i="1" s="1"/>
  <c r="T561" i="1"/>
  <c r="S561" i="1"/>
  <c r="R561" i="1"/>
  <c r="Q561" i="1"/>
  <c r="N561" i="1"/>
  <c r="M561" i="1"/>
  <c r="O561" i="1" s="1"/>
  <c r="P561" i="1" s="1"/>
  <c r="T560" i="1"/>
  <c r="S560" i="1"/>
  <c r="R560" i="1"/>
  <c r="Q560" i="1"/>
  <c r="N560" i="1"/>
  <c r="M560" i="1"/>
  <c r="O560" i="1" s="1"/>
  <c r="P560" i="1" s="1"/>
  <c r="T559" i="1"/>
  <c r="S559" i="1"/>
  <c r="R559" i="1"/>
  <c r="Q559" i="1"/>
  <c r="N559" i="1"/>
  <c r="M559" i="1"/>
  <c r="O559" i="1" s="1"/>
  <c r="P559" i="1" s="1"/>
  <c r="T558" i="1"/>
  <c r="S558" i="1"/>
  <c r="R558" i="1"/>
  <c r="Q558" i="1"/>
  <c r="N558" i="1"/>
  <c r="M558" i="1"/>
  <c r="O558" i="1" s="1"/>
  <c r="P558" i="1" s="1"/>
  <c r="T557" i="1"/>
  <c r="S557" i="1"/>
  <c r="R557" i="1"/>
  <c r="Q557" i="1"/>
  <c r="N557" i="1"/>
  <c r="M557" i="1"/>
  <c r="O557" i="1" s="1"/>
  <c r="P557" i="1" s="1"/>
  <c r="T556" i="1"/>
  <c r="S556" i="1"/>
  <c r="R556" i="1"/>
  <c r="Q556" i="1"/>
  <c r="N556" i="1"/>
  <c r="M556" i="1"/>
  <c r="O556" i="1" s="1"/>
  <c r="P556" i="1" s="1"/>
  <c r="T555" i="1"/>
  <c r="S555" i="1"/>
  <c r="R555" i="1"/>
  <c r="Q555" i="1"/>
  <c r="N555" i="1"/>
  <c r="M555" i="1"/>
  <c r="O555" i="1" s="1"/>
  <c r="P555" i="1" s="1"/>
  <c r="T554" i="1"/>
  <c r="S554" i="1"/>
  <c r="R554" i="1"/>
  <c r="Q554" i="1"/>
  <c r="N554" i="1"/>
  <c r="M554" i="1"/>
  <c r="O554" i="1" s="1"/>
  <c r="P554" i="1" s="1"/>
  <c r="T553" i="1"/>
  <c r="S553" i="1"/>
  <c r="R553" i="1"/>
  <c r="Q553" i="1"/>
  <c r="N553" i="1"/>
  <c r="M553" i="1"/>
  <c r="O553" i="1" s="1"/>
  <c r="P553" i="1" s="1"/>
  <c r="T552" i="1"/>
  <c r="S552" i="1"/>
  <c r="R552" i="1"/>
  <c r="Q552" i="1"/>
  <c r="N552" i="1"/>
  <c r="M552" i="1"/>
  <c r="O552" i="1" s="1"/>
  <c r="P552" i="1" s="1"/>
  <c r="T551" i="1"/>
  <c r="S551" i="1"/>
  <c r="R551" i="1"/>
  <c r="Q551" i="1"/>
  <c r="N551" i="1"/>
  <c r="M551" i="1"/>
  <c r="O551" i="1" s="1"/>
  <c r="P551" i="1" s="1"/>
  <c r="T550" i="1"/>
  <c r="S550" i="1"/>
  <c r="R550" i="1"/>
  <c r="Q550" i="1"/>
  <c r="N550" i="1"/>
  <c r="M550" i="1"/>
  <c r="O550" i="1" s="1"/>
  <c r="P550" i="1" s="1"/>
  <c r="T549" i="1"/>
  <c r="S549" i="1"/>
  <c r="R549" i="1"/>
  <c r="Q549" i="1"/>
  <c r="N549" i="1"/>
  <c r="M549" i="1"/>
  <c r="O549" i="1" s="1"/>
  <c r="P549" i="1" s="1"/>
  <c r="T548" i="1"/>
  <c r="S548" i="1"/>
  <c r="R548" i="1"/>
  <c r="Q548" i="1"/>
  <c r="N548" i="1"/>
  <c r="M548" i="1"/>
  <c r="O548" i="1" s="1"/>
  <c r="P548" i="1" s="1"/>
  <c r="T547" i="1"/>
  <c r="S547" i="1"/>
  <c r="R547" i="1"/>
  <c r="Q547" i="1"/>
  <c r="N547" i="1"/>
  <c r="M547" i="1"/>
  <c r="O547" i="1" s="1"/>
  <c r="P547" i="1" s="1"/>
  <c r="T546" i="1"/>
  <c r="S546" i="1"/>
  <c r="R546" i="1"/>
  <c r="Q546" i="1"/>
  <c r="N546" i="1"/>
  <c r="M546" i="1"/>
  <c r="O546" i="1" s="1"/>
  <c r="P546" i="1" s="1"/>
  <c r="T545" i="1"/>
  <c r="S545" i="1"/>
  <c r="R545" i="1"/>
  <c r="Q545" i="1"/>
  <c r="N545" i="1"/>
  <c r="M545" i="1"/>
  <c r="O545" i="1" s="1"/>
  <c r="P545" i="1" s="1"/>
  <c r="T544" i="1"/>
  <c r="S544" i="1"/>
  <c r="R544" i="1"/>
  <c r="Q544" i="1"/>
  <c r="N544" i="1"/>
  <c r="M544" i="1"/>
  <c r="O544" i="1" s="1"/>
  <c r="P544" i="1" s="1"/>
  <c r="T543" i="1"/>
  <c r="S543" i="1"/>
  <c r="R543" i="1"/>
  <c r="Q543" i="1"/>
  <c r="N543" i="1"/>
  <c r="M543" i="1"/>
  <c r="O543" i="1" s="1"/>
  <c r="P543" i="1" s="1"/>
  <c r="T542" i="1"/>
  <c r="S542" i="1"/>
  <c r="R542" i="1"/>
  <c r="Q542" i="1"/>
  <c r="N542" i="1"/>
  <c r="M542" i="1"/>
  <c r="O542" i="1" s="1"/>
  <c r="P542" i="1" s="1"/>
  <c r="T541" i="1"/>
  <c r="S541" i="1"/>
  <c r="R541" i="1"/>
  <c r="Q541" i="1"/>
  <c r="N541" i="1"/>
  <c r="M541" i="1"/>
  <c r="O541" i="1" s="1"/>
  <c r="P541" i="1" s="1"/>
  <c r="T540" i="1"/>
  <c r="S540" i="1"/>
  <c r="R540" i="1"/>
  <c r="Q540" i="1"/>
  <c r="N540" i="1"/>
  <c r="M540" i="1"/>
  <c r="O540" i="1" s="1"/>
  <c r="P540" i="1" s="1"/>
  <c r="T539" i="1"/>
  <c r="S539" i="1"/>
  <c r="R539" i="1"/>
  <c r="Q539" i="1"/>
  <c r="N539" i="1"/>
  <c r="M539" i="1"/>
  <c r="O539" i="1" s="1"/>
  <c r="P539" i="1" s="1"/>
  <c r="T538" i="1"/>
  <c r="S538" i="1"/>
  <c r="R538" i="1"/>
  <c r="Q538" i="1"/>
  <c r="N538" i="1"/>
  <c r="M538" i="1"/>
  <c r="O538" i="1" s="1"/>
  <c r="P538" i="1" s="1"/>
  <c r="T537" i="1"/>
  <c r="S537" i="1"/>
  <c r="R537" i="1"/>
  <c r="Q537" i="1"/>
  <c r="N537" i="1"/>
  <c r="M537" i="1"/>
  <c r="O537" i="1" s="1"/>
  <c r="P537" i="1" s="1"/>
  <c r="T536" i="1"/>
  <c r="S536" i="1"/>
  <c r="R536" i="1"/>
  <c r="Q536" i="1"/>
  <c r="N536" i="1"/>
  <c r="M536" i="1"/>
  <c r="O536" i="1" s="1"/>
  <c r="P536" i="1" s="1"/>
  <c r="T535" i="1"/>
  <c r="S535" i="1"/>
  <c r="R535" i="1"/>
  <c r="Q535" i="1"/>
  <c r="N535" i="1"/>
  <c r="M535" i="1"/>
  <c r="O535" i="1" s="1"/>
  <c r="P535" i="1" s="1"/>
  <c r="T534" i="1"/>
  <c r="S534" i="1"/>
  <c r="R534" i="1"/>
  <c r="Q534" i="1"/>
  <c r="N534" i="1"/>
  <c r="M534" i="1"/>
  <c r="O534" i="1" s="1"/>
  <c r="P534" i="1" s="1"/>
  <c r="T533" i="1"/>
  <c r="S533" i="1"/>
  <c r="R533" i="1"/>
  <c r="Q533" i="1"/>
  <c r="N533" i="1"/>
  <c r="M533" i="1"/>
  <c r="O533" i="1" s="1"/>
  <c r="P533" i="1" s="1"/>
  <c r="T532" i="1"/>
  <c r="S532" i="1"/>
  <c r="R532" i="1"/>
  <c r="Q532" i="1"/>
  <c r="N532" i="1"/>
  <c r="M532" i="1"/>
  <c r="O532" i="1" s="1"/>
  <c r="P532" i="1" s="1"/>
  <c r="T531" i="1"/>
  <c r="S531" i="1"/>
  <c r="R531" i="1"/>
  <c r="Q531" i="1"/>
  <c r="N531" i="1"/>
  <c r="M531" i="1"/>
  <c r="O531" i="1" s="1"/>
  <c r="P531" i="1" s="1"/>
  <c r="T530" i="1"/>
  <c r="S530" i="1"/>
  <c r="R530" i="1"/>
  <c r="Q530" i="1"/>
  <c r="N530" i="1"/>
  <c r="M530" i="1"/>
  <c r="O530" i="1" s="1"/>
  <c r="P530" i="1" s="1"/>
  <c r="T529" i="1"/>
  <c r="S529" i="1"/>
  <c r="R529" i="1"/>
  <c r="Q529" i="1"/>
  <c r="N529" i="1"/>
  <c r="M529" i="1"/>
  <c r="O529" i="1" s="1"/>
  <c r="P529" i="1" s="1"/>
  <c r="T528" i="1"/>
  <c r="S528" i="1"/>
  <c r="R528" i="1"/>
  <c r="Q528" i="1"/>
  <c r="N528" i="1"/>
  <c r="M528" i="1"/>
  <c r="O528" i="1" s="1"/>
  <c r="P528" i="1" s="1"/>
  <c r="T527" i="1"/>
  <c r="S527" i="1"/>
  <c r="R527" i="1"/>
  <c r="Q527" i="1"/>
  <c r="N527" i="1"/>
  <c r="M527" i="1"/>
  <c r="O527" i="1" s="1"/>
  <c r="P527" i="1" s="1"/>
  <c r="T526" i="1"/>
  <c r="S526" i="1"/>
  <c r="R526" i="1"/>
  <c r="Q526" i="1"/>
  <c r="N526" i="1"/>
  <c r="M526" i="1"/>
  <c r="O526" i="1" s="1"/>
  <c r="P526" i="1" s="1"/>
  <c r="T525" i="1"/>
  <c r="S525" i="1"/>
  <c r="R525" i="1"/>
  <c r="Q525" i="1"/>
  <c r="N525" i="1"/>
  <c r="M525" i="1"/>
  <c r="O525" i="1" s="1"/>
  <c r="P525" i="1" s="1"/>
  <c r="T524" i="1"/>
  <c r="S524" i="1"/>
  <c r="R524" i="1"/>
  <c r="Q524" i="1"/>
  <c r="N524" i="1"/>
  <c r="M524" i="1"/>
  <c r="O524" i="1" s="1"/>
  <c r="P524" i="1" s="1"/>
  <c r="T523" i="1"/>
  <c r="S523" i="1"/>
  <c r="R523" i="1"/>
  <c r="Q523" i="1"/>
  <c r="N523" i="1"/>
  <c r="M523" i="1"/>
  <c r="O523" i="1" s="1"/>
  <c r="P523" i="1" s="1"/>
  <c r="T522" i="1"/>
  <c r="S522" i="1"/>
  <c r="R522" i="1"/>
  <c r="Q522" i="1"/>
  <c r="N522" i="1"/>
  <c r="M522" i="1"/>
  <c r="O522" i="1" s="1"/>
  <c r="P522" i="1" s="1"/>
  <c r="T521" i="1"/>
  <c r="S521" i="1"/>
  <c r="R521" i="1"/>
  <c r="Q521" i="1"/>
  <c r="N521" i="1"/>
  <c r="M521" i="1"/>
  <c r="O521" i="1" s="1"/>
  <c r="P521" i="1" s="1"/>
  <c r="T520" i="1"/>
  <c r="S520" i="1"/>
  <c r="R520" i="1"/>
  <c r="Q520" i="1"/>
  <c r="N520" i="1"/>
  <c r="M520" i="1"/>
  <c r="O520" i="1" s="1"/>
  <c r="P520" i="1" s="1"/>
  <c r="T519" i="1"/>
  <c r="S519" i="1"/>
  <c r="R519" i="1"/>
  <c r="Q519" i="1"/>
  <c r="N519" i="1"/>
  <c r="M519" i="1"/>
  <c r="O519" i="1" s="1"/>
  <c r="P519" i="1" s="1"/>
  <c r="T518" i="1"/>
  <c r="S518" i="1"/>
  <c r="R518" i="1"/>
  <c r="Q518" i="1"/>
  <c r="N518" i="1"/>
  <c r="M518" i="1"/>
  <c r="O518" i="1" s="1"/>
  <c r="P518" i="1" s="1"/>
  <c r="T517" i="1"/>
  <c r="S517" i="1"/>
  <c r="R517" i="1"/>
  <c r="Q517" i="1"/>
  <c r="N517" i="1"/>
  <c r="M517" i="1"/>
  <c r="O517" i="1" s="1"/>
  <c r="P517" i="1" s="1"/>
  <c r="T516" i="1"/>
  <c r="S516" i="1"/>
  <c r="R516" i="1"/>
  <c r="Q516" i="1"/>
  <c r="N516" i="1"/>
  <c r="M516" i="1"/>
  <c r="O516" i="1" s="1"/>
  <c r="P516" i="1" s="1"/>
  <c r="T515" i="1"/>
  <c r="S515" i="1"/>
  <c r="R515" i="1"/>
  <c r="Q515" i="1"/>
  <c r="N515" i="1"/>
  <c r="M515" i="1"/>
  <c r="O515" i="1" s="1"/>
  <c r="P515" i="1" s="1"/>
  <c r="T514" i="1"/>
  <c r="S514" i="1"/>
  <c r="R514" i="1"/>
  <c r="Q514" i="1"/>
  <c r="N514" i="1"/>
  <c r="M514" i="1"/>
  <c r="O514" i="1" s="1"/>
  <c r="P514" i="1" s="1"/>
  <c r="T513" i="1"/>
  <c r="S513" i="1"/>
  <c r="R513" i="1"/>
  <c r="Q513" i="1"/>
  <c r="N513" i="1"/>
  <c r="M513" i="1"/>
  <c r="O513" i="1" s="1"/>
  <c r="P513" i="1" s="1"/>
  <c r="T512" i="1"/>
  <c r="S512" i="1"/>
  <c r="R512" i="1"/>
  <c r="Q512" i="1"/>
  <c r="N512" i="1"/>
  <c r="M512" i="1"/>
  <c r="O512" i="1" s="1"/>
  <c r="P512" i="1" s="1"/>
  <c r="T511" i="1"/>
  <c r="S511" i="1"/>
  <c r="R511" i="1"/>
  <c r="Q511" i="1"/>
  <c r="N511" i="1"/>
  <c r="M511" i="1"/>
  <c r="O511" i="1" s="1"/>
  <c r="P511" i="1" s="1"/>
  <c r="T510" i="1"/>
  <c r="S510" i="1"/>
  <c r="R510" i="1"/>
  <c r="Q510" i="1"/>
  <c r="N510" i="1"/>
  <c r="M510" i="1"/>
  <c r="O510" i="1" s="1"/>
  <c r="P510" i="1" s="1"/>
  <c r="T509" i="1"/>
  <c r="S509" i="1"/>
  <c r="R509" i="1"/>
  <c r="Q509" i="1"/>
  <c r="N509" i="1"/>
  <c r="M509" i="1"/>
  <c r="O509" i="1" s="1"/>
  <c r="P509" i="1" s="1"/>
  <c r="T508" i="1"/>
  <c r="S508" i="1"/>
  <c r="R508" i="1"/>
  <c r="Q508" i="1"/>
  <c r="N508" i="1"/>
  <c r="M508" i="1"/>
  <c r="O508" i="1" s="1"/>
  <c r="P508" i="1" s="1"/>
  <c r="T507" i="1"/>
  <c r="S507" i="1"/>
  <c r="R507" i="1"/>
  <c r="Q507" i="1"/>
  <c r="N507" i="1"/>
  <c r="M507" i="1"/>
  <c r="O507" i="1" s="1"/>
  <c r="P507" i="1" s="1"/>
  <c r="T506" i="1"/>
  <c r="S506" i="1"/>
  <c r="R506" i="1"/>
  <c r="Q506" i="1"/>
  <c r="N506" i="1"/>
  <c r="M506" i="1"/>
  <c r="O506" i="1" s="1"/>
  <c r="P506" i="1" s="1"/>
  <c r="T505" i="1"/>
  <c r="S505" i="1"/>
  <c r="R505" i="1"/>
  <c r="Q505" i="1"/>
  <c r="N505" i="1"/>
  <c r="M505" i="1"/>
  <c r="O505" i="1" s="1"/>
  <c r="P505" i="1" s="1"/>
  <c r="T504" i="1"/>
  <c r="S504" i="1"/>
  <c r="R504" i="1"/>
  <c r="Q504" i="1"/>
  <c r="N504" i="1"/>
  <c r="M504" i="1"/>
  <c r="O504" i="1" s="1"/>
  <c r="P504" i="1" s="1"/>
  <c r="T503" i="1"/>
  <c r="S503" i="1"/>
  <c r="R503" i="1"/>
  <c r="Q503" i="1"/>
  <c r="N503" i="1"/>
  <c r="M503" i="1"/>
  <c r="O503" i="1" s="1"/>
  <c r="P503" i="1" s="1"/>
  <c r="T502" i="1"/>
  <c r="S502" i="1"/>
  <c r="R502" i="1"/>
  <c r="Q502" i="1"/>
  <c r="N502" i="1"/>
  <c r="M502" i="1"/>
  <c r="O502" i="1" s="1"/>
  <c r="P502" i="1" s="1"/>
  <c r="T501" i="1"/>
  <c r="S501" i="1"/>
  <c r="R501" i="1"/>
  <c r="Q501" i="1"/>
  <c r="N501" i="1"/>
  <c r="M501" i="1"/>
  <c r="O501" i="1" s="1"/>
  <c r="P501" i="1" s="1"/>
  <c r="T500" i="1"/>
  <c r="S500" i="1"/>
  <c r="R500" i="1"/>
  <c r="Q500" i="1"/>
  <c r="N500" i="1"/>
  <c r="M500" i="1"/>
  <c r="O500" i="1" s="1"/>
  <c r="P500" i="1" s="1"/>
  <c r="T499" i="1"/>
  <c r="S499" i="1"/>
  <c r="R499" i="1"/>
  <c r="Q499" i="1"/>
  <c r="N499" i="1"/>
  <c r="M499" i="1"/>
  <c r="O499" i="1" s="1"/>
  <c r="P499" i="1" s="1"/>
  <c r="T498" i="1"/>
  <c r="S498" i="1"/>
  <c r="R498" i="1"/>
  <c r="Q498" i="1"/>
  <c r="N498" i="1"/>
  <c r="M498" i="1"/>
  <c r="O498" i="1" s="1"/>
  <c r="P498" i="1" s="1"/>
  <c r="T497" i="1"/>
  <c r="S497" i="1"/>
  <c r="R497" i="1"/>
  <c r="Q497" i="1"/>
  <c r="N497" i="1"/>
  <c r="M497" i="1"/>
  <c r="O497" i="1" s="1"/>
  <c r="P497" i="1" s="1"/>
  <c r="T496" i="1"/>
  <c r="S496" i="1"/>
  <c r="R496" i="1"/>
  <c r="Q496" i="1"/>
  <c r="N496" i="1"/>
  <c r="M496" i="1"/>
  <c r="O496" i="1" s="1"/>
  <c r="P496" i="1" s="1"/>
  <c r="T495" i="1"/>
  <c r="S495" i="1"/>
  <c r="R495" i="1"/>
  <c r="Q495" i="1"/>
  <c r="N495" i="1"/>
  <c r="M495" i="1"/>
  <c r="O495" i="1" s="1"/>
  <c r="P495" i="1" s="1"/>
  <c r="T494" i="1"/>
  <c r="S494" i="1"/>
  <c r="R494" i="1"/>
  <c r="Q494" i="1"/>
  <c r="N494" i="1"/>
  <c r="M494" i="1"/>
  <c r="O494" i="1" s="1"/>
  <c r="P494" i="1" s="1"/>
  <c r="T493" i="1"/>
  <c r="S493" i="1"/>
  <c r="R493" i="1"/>
  <c r="Q493" i="1"/>
  <c r="N493" i="1"/>
  <c r="M493" i="1"/>
  <c r="O493" i="1" s="1"/>
  <c r="P493" i="1" s="1"/>
  <c r="T492" i="1"/>
  <c r="S492" i="1"/>
  <c r="R492" i="1"/>
  <c r="Q492" i="1"/>
  <c r="N492" i="1"/>
  <c r="M492" i="1"/>
  <c r="O492" i="1" s="1"/>
  <c r="P492" i="1" s="1"/>
  <c r="T491" i="1"/>
  <c r="S491" i="1"/>
  <c r="R491" i="1"/>
  <c r="Q491" i="1"/>
  <c r="N491" i="1"/>
  <c r="M491" i="1"/>
  <c r="O491" i="1" s="1"/>
  <c r="P491" i="1" s="1"/>
  <c r="T490" i="1"/>
  <c r="S490" i="1"/>
  <c r="R490" i="1"/>
  <c r="Q490" i="1"/>
  <c r="N490" i="1"/>
  <c r="M490" i="1"/>
  <c r="O490" i="1" s="1"/>
  <c r="P490" i="1" s="1"/>
  <c r="T489" i="1"/>
  <c r="S489" i="1"/>
  <c r="R489" i="1"/>
  <c r="Q489" i="1"/>
  <c r="N489" i="1"/>
  <c r="M489" i="1"/>
  <c r="O489" i="1" s="1"/>
  <c r="P489" i="1" s="1"/>
  <c r="T488" i="1"/>
  <c r="S488" i="1"/>
  <c r="R488" i="1"/>
  <c r="Q488" i="1"/>
  <c r="N488" i="1"/>
  <c r="M488" i="1"/>
  <c r="O488" i="1" s="1"/>
  <c r="P488" i="1" s="1"/>
  <c r="T487" i="1"/>
  <c r="S487" i="1"/>
  <c r="R487" i="1"/>
  <c r="Q487" i="1"/>
  <c r="N487" i="1"/>
  <c r="M487" i="1"/>
  <c r="O487" i="1" s="1"/>
  <c r="P487" i="1" s="1"/>
  <c r="T486" i="1"/>
  <c r="S486" i="1"/>
  <c r="R486" i="1"/>
  <c r="Q486" i="1"/>
  <c r="N486" i="1"/>
  <c r="M486" i="1"/>
  <c r="O486" i="1" s="1"/>
  <c r="P486" i="1" s="1"/>
  <c r="T485" i="1"/>
  <c r="S485" i="1"/>
  <c r="R485" i="1"/>
  <c r="Q485" i="1"/>
  <c r="N485" i="1"/>
  <c r="M485" i="1"/>
  <c r="O485" i="1" s="1"/>
  <c r="P485" i="1" s="1"/>
  <c r="T484" i="1"/>
  <c r="S484" i="1"/>
  <c r="R484" i="1"/>
  <c r="Q484" i="1"/>
  <c r="N484" i="1"/>
  <c r="M484" i="1"/>
  <c r="O484" i="1" s="1"/>
  <c r="P484" i="1" s="1"/>
  <c r="T483" i="1"/>
  <c r="S483" i="1"/>
  <c r="R483" i="1"/>
  <c r="Q483" i="1"/>
  <c r="N483" i="1"/>
  <c r="M483" i="1"/>
  <c r="O483" i="1" s="1"/>
  <c r="P483" i="1" s="1"/>
  <c r="T482" i="1"/>
  <c r="S482" i="1"/>
  <c r="R482" i="1"/>
  <c r="Q482" i="1"/>
  <c r="N482" i="1"/>
  <c r="M482" i="1"/>
  <c r="O482" i="1" s="1"/>
  <c r="P482" i="1" s="1"/>
  <c r="T481" i="1"/>
  <c r="S481" i="1"/>
  <c r="R481" i="1"/>
  <c r="Q481" i="1"/>
  <c r="N481" i="1"/>
  <c r="M481" i="1"/>
  <c r="O481" i="1" s="1"/>
  <c r="P481" i="1" s="1"/>
  <c r="T480" i="1"/>
  <c r="S480" i="1"/>
  <c r="R480" i="1"/>
  <c r="Q480" i="1"/>
  <c r="N480" i="1"/>
  <c r="M480" i="1"/>
  <c r="O480" i="1" s="1"/>
  <c r="P480" i="1" s="1"/>
  <c r="T479" i="1"/>
  <c r="S479" i="1"/>
  <c r="R479" i="1"/>
  <c r="Q479" i="1"/>
  <c r="N479" i="1"/>
  <c r="M479" i="1"/>
  <c r="O479" i="1" s="1"/>
  <c r="P479" i="1" s="1"/>
  <c r="T478" i="1"/>
  <c r="S478" i="1"/>
  <c r="R478" i="1"/>
  <c r="Q478" i="1"/>
  <c r="N478" i="1"/>
  <c r="M478" i="1"/>
  <c r="O478" i="1" s="1"/>
  <c r="P478" i="1" s="1"/>
  <c r="T477" i="1"/>
  <c r="S477" i="1"/>
  <c r="R477" i="1"/>
  <c r="Q477" i="1"/>
  <c r="N477" i="1"/>
  <c r="M477" i="1"/>
  <c r="O477" i="1" s="1"/>
  <c r="P477" i="1" s="1"/>
  <c r="T476" i="1"/>
  <c r="S476" i="1"/>
  <c r="R476" i="1"/>
  <c r="Q476" i="1"/>
  <c r="N476" i="1"/>
  <c r="M476" i="1"/>
  <c r="O476" i="1" s="1"/>
  <c r="P476" i="1" s="1"/>
  <c r="T475" i="1"/>
  <c r="S475" i="1"/>
  <c r="R475" i="1"/>
  <c r="Q475" i="1"/>
  <c r="N475" i="1"/>
  <c r="M475" i="1"/>
  <c r="O475" i="1" s="1"/>
  <c r="P475" i="1" s="1"/>
  <c r="T474" i="1"/>
  <c r="S474" i="1"/>
  <c r="R474" i="1"/>
  <c r="Q474" i="1"/>
  <c r="N474" i="1"/>
  <c r="M474" i="1"/>
  <c r="O474" i="1" s="1"/>
  <c r="P474" i="1" s="1"/>
  <c r="T473" i="1"/>
  <c r="S473" i="1"/>
  <c r="R473" i="1"/>
  <c r="Q473" i="1"/>
  <c r="N473" i="1"/>
  <c r="M473" i="1"/>
  <c r="O473" i="1" s="1"/>
  <c r="P473" i="1" s="1"/>
  <c r="T472" i="1"/>
  <c r="S472" i="1"/>
  <c r="R472" i="1"/>
  <c r="Q472" i="1"/>
  <c r="N472" i="1"/>
  <c r="M472" i="1"/>
  <c r="O472" i="1" s="1"/>
  <c r="P472" i="1" s="1"/>
  <c r="T471" i="1"/>
  <c r="S471" i="1"/>
  <c r="R471" i="1"/>
  <c r="Q471" i="1"/>
  <c r="N471" i="1"/>
  <c r="M471" i="1"/>
  <c r="O471" i="1" s="1"/>
  <c r="P471" i="1" s="1"/>
  <c r="T470" i="1"/>
  <c r="S470" i="1"/>
  <c r="R470" i="1"/>
  <c r="Q470" i="1"/>
  <c r="N470" i="1"/>
  <c r="M470" i="1"/>
  <c r="O470" i="1" s="1"/>
  <c r="P470" i="1" s="1"/>
  <c r="T469" i="1"/>
  <c r="S469" i="1"/>
  <c r="R469" i="1"/>
  <c r="Q469" i="1"/>
  <c r="N469" i="1"/>
  <c r="M469" i="1"/>
  <c r="O469" i="1" s="1"/>
  <c r="P469" i="1" s="1"/>
  <c r="T468" i="1"/>
  <c r="S468" i="1"/>
  <c r="R468" i="1"/>
  <c r="Q468" i="1"/>
  <c r="N468" i="1"/>
  <c r="M468" i="1"/>
  <c r="O468" i="1" s="1"/>
  <c r="P468" i="1" s="1"/>
  <c r="T467" i="1"/>
  <c r="S467" i="1"/>
  <c r="R467" i="1"/>
  <c r="Q467" i="1"/>
  <c r="N467" i="1"/>
  <c r="M467" i="1"/>
  <c r="O467" i="1" s="1"/>
  <c r="P467" i="1" s="1"/>
  <c r="T466" i="1"/>
  <c r="S466" i="1"/>
  <c r="R466" i="1"/>
  <c r="Q466" i="1"/>
  <c r="N466" i="1"/>
  <c r="M466" i="1"/>
  <c r="O466" i="1" s="1"/>
  <c r="P466" i="1" s="1"/>
  <c r="T465" i="1"/>
  <c r="S465" i="1"/>
  <c r="R465" i="1"/>
  <c r="Q465" i="1"/>
  <c r="N465" i="1"/>
  <c r="M465" i="1"/>
  <c r="O465" i="1" s="1"/>
  <c r="P465" i="1" s="1"/>
  <c r="T464" i="1"/>
  <c r="S464" i="1"/>
  <c r="R464" i="1"/>
  <c r="Q464" i="1"/>
  <c r="N464" i="1"/>
  <c r="M464" i="1"/>
  <c r="O464" i="1" s="1"/>
  <c r="P464" i="1" s="1"/>
  <c r="T463" i="1"/>
  <c r="S463" i="1"/>
  <c r="R463" i="1"/>
  <c r="Q463" i="1"/>
  <c r="N463" i="1"/>
  <c r="M463" i="1"/>
  <c r="O463" i="1" s="1"/>
  <c r="P463" i="1" s="1"/>
  <c r="T462" i="1"/>
  <c r="S462" i="1"/>
  <c r="R462" i="1"/>
  <c r="Q462" i="1"/>
  <c r="N462" i="1"/>
  <c r="M462" i="1"/>
  <c r="O462" i="1" s="1"/>
  <c r="P462" i="1" s="1"/>
  <c r="T461" i="1"/>
  <c r="S461" i="1"/>
  <c r="R461" i="1"/>
  <c r="Q461" i="1"/>
  <c r="N461" i="1"/>
  <c r="M461" i="1"/>
  <c r="O461" i="1" s="1"/>
  <c r="P461" i="1" s="1"/>
  <c r="T460" i="1"/>
  <c r="S460" i="1"/>
  <c r="R460" i="1"/>
  <c r="Q460" i="1"/>
  <c r="N460" i="1"/>
  <c r="M460" i="1"/>
  <c r="O460" i="1" s="1"/>
  <c r="P460" i="1" s="1"/>
  <c r="T459" i="1"/>
  <c r="S459" i="1"/>
  <c r="R459" i="1"/>
  <c r="Q459" i="1"/>
  <c r="N459" i="1"/>
  <c r="M459" i="1"/>
  <c r="O459" i="1" s="1"/>
  <c r="P459" i="1" s="1"/>
  <c r="T458" i="1"/>
  <c r="S458" i="1"/>
  <c r="R458" i="1"/>
  <c r="Q458" i="1"/>
  <c r="N458" i="1"/>
  <c r="M458" i="1"/>
  <c r="O458" i="1" s="1"/>
  <c r="P458" i="1" s="1"/>
  <c r="T457" i="1"/>
  <c r="S457" i="1"/>
  <c r="R457" i="1"/>
  <c r="Q457" i="1"/>
  <c r="N457" i="1"/>
  <c r="M457" i="1"/>
  <c r="O457" i="1" s="1"/>
  <c r="P457" i="1" s="1"/>
  <c r="T456" i="1"/>
  <c r="S456" i="1"/>
  <c r="R456" i="1"/>
  <c r="Q456" i="1"/>
  <c r="N456" i="1"/>
  <c r="M456" i="1"/>
  <c r="O456" i="1" s="1"/>
  <c r="P456" i="1" s="1"/>
  <c r="T455" i="1"/>
  <c r="S455" i="1"/>
  <c r="R455" i="1"/>
  <c r="Q455" i="1"/>
  <c r="N455" i="1"/>
  <c r="M455" i="1"/>
  <c r="O455" i="1" s="1"/>
  <c r="P455" i="1" s="1"/>
  <c r="T454" i="1"/>
  <c r="S454" i="1"/>
  <c r="R454" i="1"/>
  <c r="Q454" i="1"/>
  <c r="N454" i="1"/>
  <c r="M454" i="1"/>
  <c r="O454" i="1" s="1"/>
  <c r="P454" i="1" s="1"/>
  <c r="T453" i="1"/>
  <c r="S453" i="1"/>
  <c r="R453" i="1"/>
  <c r="Q453" i="1"/>
  <c r="N453" i="1"/>
  <c r="M453" i="1"/>
  <c r="O453" i="1" s="1"/>
  <c r="P453" i="1" s="1"/>
  <c r="T452" i="1"/>
  <c r="S452" i="1"/>
  <c r="R452" i="1"/>
  <c r="Q452" i="1"/>
  <c r="N452" i="1"/>
  <c r="M452" i="1"/>
  <c r="O452" i="1" s="1"/>
  <c r="P452" i="1" s="1"/>
  <c r="T451" i="1"/>
  <c r="S451" i="1"/>
  <c r="R451" i="1"/>
  <c r="Q451" i="1"/>
  <c r="N451" i="1"/>
  <c r="M451" i="1"/>
  <c r="O451" i="1" s="1"/>
  <c r="P451" i="1" s="1"/>
  <c r="T450" i="1"/>
  <c r="S450" i="1"/>
  <c r="R450" i="1"/>
  <c r="Q450" i="1"/>
  <c r="N450" i="1"/>
  <c r="M450" i="1"/>
  <c r="O450" i="1" s="1"/>
  <c r="P450" i="1" s="1"/>
  <c r="T449" i="1"/>
  <c r="S449" i="1"/>
  <c r="R449" i="1"/>
  <c r="Q449" i="1"/>
  <c r="N449" i="1"/>
  <c r="M449" i="1"/>
  <c r="O449" i="1" s="1"/>
  <c r="P449" i="1" s="1"/>
  <c r="T448" i="1"/>
  <c r="S448" i="1"/>
  <c r="R448" i="1"/>
  <c r="Q448" i="1"/>
  <c r="N448" i="1"/>
  <c r="M448" i="1"/>
  <c r="O448" i="1" s="1"/>
  <c r="P448" i="1" s="1"/>
  <c r="T447" i="1"/>
  <c r="S447" i="1"/>
  <c r="R447" i="1"/>
  <c r="Q447" i="1"/>
  <c r="N447" i="1"/>
  <c r="M447" i="1"/>
  <c r="O447" i="1" s="1"/>
  <c r="P447" i="1" s="1"/>
  <c r="T446" i="1"/>
  <c r="S446" i="1"/>
  <c r="R446" i="1"/>
  <c r="Q446" i="1"/>
  <c r="N446" i="1"/>
  <c r="M446" i="1"/>
  <c r="O446" i="1" s="1"/>
  <c r="P446" i="1" s="1"/>
  <c r="T445" i="1"/>
  <c r="S445" i="1"/>
  <c r="R445" i="1"/>
  <c r="Q445" i="1"/>
  <c r="N445" i="1"/>
  <c r="M445" i="1"/>
  <c r="O445" i="1" s="1"/>
  <c r="P445" i="1" s="1"/>
  <c r="T444" i="1"/>
  <c r="S444" i="1"/>
  <c r="R444" i="1"/>
  <c r="Q444" i="1"/>
  <c r="N444" i="1"/>
  <c r="M444" i="1"/>
  <c r="O444" i="1" s="1"/>
  <c r="P444" i="1" s="1"/>
  <c r="T443" i="1"/>
  <c r="S443" i="1"/>
  <c r="R443" i="1"/>
  <c r="Q443" i="1"/>
  <c r="N443" i="1"/>
  <c r="M443" i="1"/>
  <c r="O443" i="1" s="1"/>
  <c r="P443" i="1" s="1"/>
  <c r="T442" i="1"/>
  <c r="S442" i="1"/>
  <c r="R442" i="1"/>
  <c r="Q442" i="1"/>
  <c r="N442" i="1"/>
  <c r="M442" i="1"/>
  <c r="O442" i="1" s="1"/>
  <c r="P442" i="1" s="1"/>
  <c r="T441" i="1"/>
  <c r="S441" i="1"/>
  <c r="R441" i="1"/>
  <c r="Q441" i="1"/>
  <c r="N441" i="1"/>
  <c r="M441" i="1"/>
  <c r="O441" i="1" s="1"/>
  <c r="P441" i="1" s="1"/>
  <c r="T440" i="1"/>
  <c r="S440" i="1"/>
  <c r="R440" i="1"/>
  <c r="Q440" i="1"/>
  <c r="N440" i="1"/>
  <c r="M440" i="1"/>
  <c r="O440" i="1" s="1"/>
  <c r="P440" i="1" s="1"/>
  <c r="T439" i="1"/>
  <c r="S439" i="1"/>
  <c r="R439" i="1"/>
  <c r="Q439" i="1"/>
  <c r="N439" i="1"/>
  <c r="M439" i="1"/>
  <c r="O439" i="1" s="1"/>
  <c r="P439" i="1" s="1"/>
  <c r="T438" i="1"/>
  <c r="S438" i="1"/>
  <c r="R438" i="1"/>
  <c r="Q438" i="1"/>
  <c r="N438" i="1"/>
  <c r="M438" i="1"/>
  <c r="O438" i="1" s="1"/>
  <c r="P438" i="1" s="1"/>
  <c r="T437" i="1"/>
  <c r="S437" i="1"/>
  <c r="R437" i="1"/>
  <c r="Q437" i="1"/>
  <c r="N437" i="1"/>
  <c r="M437" i="1"/>
  <c r="O437" i="1" s="1"/>
  <c r="P437" i="1" s="1"/>
  <c r="T436" i="1"/>
  <c r="S436" i="1"/>
  <c r="R436" i="1"/>
  <c r="Q436" i="1"/>
  <c r="N436" i="1"/>
  <c r="M436" i="1"/>
  <c r="O436" i="1" s="1"/>
  <c r="P436" i="1" s="1"/>
  <c r="T435" i="1"/>
  <c r="S435" i="1"/>
  <c r="R435" i="1"/>
  <c r="Q435" i="1"/>
  <c r="N435" i="1"/>
  <c r="M435" i="1"/>
  <c r="O435" i="1" s="1"/>
  <c r="P435" i="1" s="1"/>
  <c r="T434" i="1"/>
  <c r="S434" i="1"/>
  <c r="R434" i="1"/>
  <c r="Q434" i="1"/>
  <c r="N434" i="1"/>
  <c r="M434" i="1"/>
  <c r="O434" i="1" s="1"/>
  <c r="P434" i="1" s="1"/>
  <c r="T433" i="1"/>
  <c r="S433" i="1"/>
  <c r="R433" i="1"/>
  <c r="Q433" i="1"/>
  <c r="N433" i="1"/>
  <c r="M433" i="1"/>
  <c r="O433" i="1" s="1"/>
  <c r="P433" i="1" s="1"/>
  <c r="T432" i="1"/>
  <c r="S432" i="1"/>
  <c r="R432" i="1"/>
  <c r="Q432" i="1"/>
  <c r="N432" i="1"/>
  <c r="M432" i="1"/>
  <c r="O432" i="1" s="1"/>
  <c r="P432" i="1" s="1"/>
  <c r="T431" i="1"/>
  <c r="S431" i="1"/>
  <c r="R431" i="1"/>
  <c r="Q431" i="1"/>
  <c r="N431" i="1"/>
  <c r="M431" i="1"/>
  <c r="O431" i="1" s="1"/>
  <c r="P431" i="1" s="1"/>
  <c r="T430" i="1"/>
  <c r="S430" i="1"/>
  <c r="R430" i="1"/>
  <c r="Q430" i="1"/>
  <c r="N430" i="1"/>
  <c r="M430" i="1"/>
  <c r="O430" i="1" s="1"/>
  <c r="P430" i="1" s="1"/>
  <c r="T429" i="1"/>
  <c r="S429" i="1"/>
  <c r="R429" i="1"/>
  <c r="Q429" i="1"/>
  <c r="N429" i="1"/>
  <c r="M429" i="1"/>
  <c r="O429" i="1" s="1"/>
  <c r="P429" i="1" s="1"/>
  <c r="T428" i="1"/>
  <c r="S428" i="1"/>
  <c r="R428" i="1"/>
  <c r="Q428" i="1"/>
  <c r="N428" i="1"/>
  <c r="M428" i="1"/>
  <c r="O428" i="1" s="1"/>
  <c r="P428" i="1" s="1"/>
  <c r="T427" i="1"/>
  <c r="S427" i="1"/>
  <c r="R427" i="1"/>
  <c r="Q427" i="1"/>
  <c r="N427" i="1"/>
  <c r="M427" i="1"/>
  <c r="O427" i="1" s="1"/>
  <c r="P427" i="1" s="1"/>
  <c r="T426" i="1"/>
  <c r="S426" i="1"/>
  <c r="R426" i="1"/>
  <c r="Q426" i="1"/>
  <c r="N426" i="1"/>
  <c r="M426" i="1"/>
  <c r="O426" i="1" s="1"/>
  <c r="P426" i="1" s="1"/>
  <c r="T425" i="1"/>
  <c r="S425" i="1"/>
  <c r="R425" i="1"/>
  <c r="Q425" i="1"/>
  <c r="N425" i="1"/>
  <c r="M425" i="1"/>
  <c r="O425" i="1" s="1"/>
  <c r="P425" i="1" s="1"/>
  <c r="T424" i="1"/>
  <c r="S424" i="1"/>
  <c r="R424" i="1"/>
  <c r="Q424" i="1"/>
  <c r="N424" i="1"/>
  <c r="M424" i="1"/>
  <c r="O424" i="1" s="1"/>
  <c r="P424" i="1" s="1"/>
  <c r="T423" i="1"/>
  <c r="S423" i="1"/>
  <c r="R423" i="1"/>
  <c r="Q423" i="1"/>
  <c r="N423" i="1"/>
  <c r="M423" i="1"/>
  <c r="O423" i="1" s="1"/>
  <c r="P423" i="1" s="1"/>
  <c r="T422" i="1"/>
  <c r="S422" i="1"/>
  <c r="R422" i="1"/>
  <c r="Q422" i="1"/>
  <c r="N422" i="1"/>
  <c r="M422" i="1"/>
  <c r="O422" i="1" s="1"/>
  <c r="P422" i="1" s="1"/>
  <c r="T421" i="1"/>
  <c r="S421" i="1"/>
  <c r="R421" i="1"/>
  <c r="Q421" i="1"/>
  <c r="N421" i="1"/>
  <c r="M421" i="1"/>
  <c r="O421" i="1" s="1"/>
  <c r="P421" i="1" s="1"/>
  <c r="T420" i="1"/>
  <c r="S420" i="1"/>
  <c r="R420" i="1"/>
  <c r="Q420" i="1"/>
  <c r="N420" i="1"/>
  <c r="M420" i="1"/>
  <c r="O420" i="1" s="1"/>
  <c r="P420" i="1" s="1"/>
  <c r="T419" i="1"/>
  <c r="S419" i="1"/>
  <c r="R419" i="1"/>
  <c r="Q419" i="1"/>
  <c r="N419" i="1"/>
  <c r="M419" i="1"/>
  <c r="O419" i="1" s="1"/>
  <c r="P419" i="1" s="1"/>
  <c r="T418" i="1"/>
  <c r="S418" i="1"/>
  <c r="R418" i="1"/>
  <c r="Q418" i="1"/>
  <c r="N418" i="1"/>
  <c r="M418" i="1"/>
  <c r="O418" i="1" s="1"/>
  <c r="P418" i="1" s="1"/>
  <c r="T417" i="1"/>
  <c r="S417" i="1"/>
  <c r="R417" i="1"/>
  <c r="Q417" i="1"/>
  <c r="N417" i="1"/>
  <c r="M417" i="1"/>
  <c r="O417" i="1" s="1"/>
  <c r="P417" i="1" s="1"/>
  <c r="T416" i="1"/>
  <c r="S416" i="1"/>
  <c r="R416" i="1"/>
  <c r="Q416" i="1"/>
  <c r="N416" i="1"/>
  <c r="M416" i="1"/>
  <c r="O416" i="1" s="1"/>
  <c r="P416" i="1" s="1"/>
  <c r="T415" i="1"/>
  <c r="S415" i="1"/>
  <c r="R415" i="1"/>
  <c r="Q415" i="1"/>
  <c r="N415" i="1"/>
  <c r="M415" i="1"/>
  <c r="O415" i="1" s="1"/>
  <c r="P415" i="1" s="1"/>
  <c r="T414" i="1"/>
  <c r="S414" i="1"/>
  <c r="R414" i="1"/>
  <c r="Q414" i="1"/>
  <c r="N414" i="1"/>
  <c r="M414" i="1"/>
  <c r="O414" i="1" s="1"/>
  <c r="P414" i="1" s="1"/>
  <c r="T413" i="1"/>
  <c r="S413" i="1"/>
  <c r="R413" i="1"/>
  <c r="Q413" i="1"/>
  <c r="N413" i="1"/>
  <c r="M413" i="1"/>
  <c r="O413" i="1" s="1"/>
  <c r="P413" i="1" s="1"/>
  <c r="T412" i="1"/>
  <c r="S412" i="1"/>
  <c r="R412" i="1"/>
  <c r="Q412" i="1"/>
  <c r="N412" i="1"/>
  <c r="M412" i="1"/>
  <c r="O412" i="1" s="1"/>
  <c r="P412" i="1" s="1"/>
  <c r="T411" i="1"/>
  <c r="S411" i="1"/>
  <c r="R411" i="1"/>
  <c r="Q411" i="1"/>
  <c r="N411" i="1"/>
  <c r="M411" i="1"/>
  <c r="O411" i="1" s="1"/>
  <c r="P411" i="1" s="1"/>
  <c r="T410" i="1"/>
  <c r="S410" i="1"/>
  <c r="R410" i="1"/>
  <c r="Q410" i="1"/>
  <c r="N410" i="1"/>
  <c r="M410" i="1"/>
  <c r="O410" i="1" s="1"/>
  <c r="P410" i="1" s="1"/>
  <c r="T409" i="1"/>
  <c r="S409" i="1"/>
  <c r="R409" i="1"/>
  <c r="Q409" i="1"/>
  <c r="N409" i="1"/>
  <c r="M409" i="1"/>
  <c r="O409" i="1" s="1"/>
  <c r="P409" i="1" s="1"/>
  <c r="T408" i="1"/>
  <c r="S408" i="1"/>
  <c r="R408" i="1"/>
  <c r="Q408" i="1"/>
  <c r="N408" i="1"/>
  <c r="M408" i="1"/>
  <c r="O408" i="1" s="1"/>
  <c r="P408" i="1" s="1"/>
  <c r="T407" i="1"/>
  <c r="S407" i="1"/>
  <c r="R407" i="1"/>
  <c r="Q407" i="1"/>
  <c r="N407" i="1"/>
  <c r="M407" i="1"/>
  <c r="O407" i="1" s="1"/>
  <c r="P407" i="1" s="1"/>
  <c r="T406" i="1"/>
  <c r="S406" i="1"/>
  <c r="R406" i="1"/>
  <c r="Q406" i="1"/>
  <c r="N406" i="1"/>
  <c r="M406" i="1"/>
  <c r="O406" i="1" s="1"/>
  <c r="P406" i="1" s="1"/>
  <c r="T405" i="1"/>
  <c r="S405" i="1"/>
  <c r="R405" i="1"/>
  <c r="Q405" i="1"/>
  <c r="N405" i="1"/>
  <c r="M405" i="1"/>
  <c r="O405" i="1" s="1"/>
  <c r="P405" i="1" s="1"/>
  <c r="T404" i="1"/>
  <c r="S404" i="1"/>
  <c r="R404" i="1"/>
  <c r="Q404" i="1"/>
  <c r="N404" i="1"/>
  <c r="M404" i="1"/>
  <c r="O404" i="1" s="1"/>
  <c r="P404" i="1" s="1"/>
  <c r="T403" i="1"/>
  <c r="S403" i="1"/>
  <c r="R403" i="1"/>
  <c r="Q403" i="1"/>
  <c r="N403" i="1"/>
  <c r="M403" i="1"/>
  <c r="O403" i="1" s="1"/>
  <c r="P403" i="1" s="1"/>
  <c r="T402" i="1"/>
  <c r="S402" i="1"/>
  <c r="R402" i="1"/>
  <c r="Q402" i="1"/>
  <c r="N402" i="1"/>
  <c r="M402" i="1"/>
  <c r="O402" i="1" s="1"/>
  <c r="P402" i="1" s="1"/>
  <c r="T401" i="1"/>
  <c r="S401" i="1"/>
  <c r="R401" i="1"/>
  <c r="Q401" i="1"/>
  <c r="N401" i="1"/>
  <c r="M401" i="1"/>
  <c r="O401" i="1" s="1"/>
  <c r="P401" i="1" s="1"/>
  <c r="T400" i="1"/>
  <c r="S400" i="1"/>
  <c r="R400" i="1"/>
  <c r="Q400" i="1"/>
  <c r="N400" i="1"/>
  <c r="M400" i="1"/>
  <c r="O400" i="1" s="1"/>
  <c r="P400" i="1" s="1"/>
  <c r="T399" i="1"/>
  <c r="S399" i="1"/>
  <c r="R399" i="1"/>
  <c r="Q399" i="1"/>
  <c r="N399" i="1"/>
  <c r="M399" i="1"/>
  <c r="O399" i="1" s="1"/>
  <c r="P399" i="1" s="1"/>
  <c r="T398" i="1"/>
  <c r="S398" i="1"/>
  <c r="R398" i="1"/>
  <c r="Q398" i="1"/>
  <c r="N398" i="1"/>
  <c r="M398" i="1"/>
  <c r="O398" i="1" s="1"/>
  <c r="P398" i="1" s="1"/>
  <c r="T397" i="1"/>
  <c r="S397" i="1"/>
  <c r="R397" i="1"/>
  <c r="Q397" i="1"/>
  <c r="N397" i="1"/>
  <c r="M397" i="1"/>
  <c r="O397" i="1" s="1"/>
  <c r="P397" i="1" s="1"/>
  <c r="T396" i="1"/>
  <c r="S396" i="1"/>
  <c r="R396" i="1"/>
  <c r="Q396" i="1"/>
  <c r="N396" i="1"/>
  <c r="M396" i="1"/>
  <c r="O396" i="1" s="1"/>
  <c r="P396" i="1" s="1"/>
  <c r="T395" i="1"/>
  <c r="S395" i="1"/>
  <c r="R395" i="1"/>
  <c r="Q395" i="1"/>
  <c r="N395" i="1"/>
  <c r="M395" i="1"/>
  <c r="O395" i="1" s="1"/>
  <c r="P395" i="1" s="1"/>
  <c r="T394" i="1"/>
  <c r="S394" i="1"/>
  <c r="R394" i="1"/>
  <c r="Q394" i="1"/>
  <c r="N394" i="1"/>
  <c r="M394" i="1"/>
  <c r="O394" i="1" s="1"/>
  <c r="P394" i="1" s="1"/>
  <c r="T393" i="1"/>
  <c r="S393" i="1"/>
  <c r="R393" i="1"/>
  <c r="Q393" i="1"/>
  <c r="N393" i="1"/>
  <c r="M393" i="1"/>
  <c r="O393" i="1" s="1"/>
  <c r="P393" i="1" s="1"/>
  <c r="T392" i="1"/>
  <c r="S392" i="1"/>
  <c r="R392" i="1"/>
  <c r="Q392" i="1"/>
  <c r="N392" i="1"/>
  <c r="M392" i="1"/>
  <c r="O392" i="1" s="1"/>
  <c r="P392" i="1" s="1"/>
  <c r="T391" i="1"/>
  <c r="S391" i="1"/>
  <c r="R391" i="1"/>
  <c r="Q391" i="1"/>
  <c r="N391" i="1"/>
  <c r="M391" i="1"/>
  <c r="O391" i="1" s="1"/>
  <c r="P391" i="1" s="1"/>
  <c r="T390" i="1"/>
  <c r="S390" i="1"/>
  <c r="R390" i="1"/>
  <c r="Q390" i="1"/>
  <c r="N390" i="1"/>
  <c r="M390" i="1"/>
  <c r="O390" i="1" s="1"/>
  <c r="P390" i="1" s="1"/>
  <c r="T389" i="1"/>
  <c r="S389" i="1"/>
  <c r="R389" i="1"/>
  <c r="Q389" i="1"/>
  <c r="N389" i="1"/>
  <c r="M389" i="1"/>
  <c r="O389" i="1" s="1"/>
  <c r="P389" i="1" s="1"/>
  <c r="T388" i="1"/>
  <c r="S388" i="1"/>
  <c r="R388" i="1"/>
  <c r="Q388" i="1"/>
  <c r="N388" i="1"/>
  <c r="M388" i="1"/>
  <c r="O388" i="1" s="1"/>
  <c r="P388" i="1" s="1"/>
  <c r="T387" i="1"/>
  <c r="S387" i="1"/>
  <c r="R387" i="1"/>
  <c r="Q387" i="1"/>
  <c r="N387" i="1"/>
  <c r="M387" i="1"/>
  <c r="O387" i="1" s="1"/>
  <c r="P387" i="1" s="1"/>
  <c r="T386" i="1"/>
  <c r="S386" i="1"/>
  <c r="R386" i="1"/>
  <c r="Q386" i="1"/>
  <c r="N386" i="1"/>
  <c r="M386" i="1"/>
  <c r="O386" i="1" s="1"/>
  <c r="P386" i="1" s="1"/>
  <c r="T385" i="1"/>
  <c r="S385" i="1"/>
  <c r="R385" i="1"/>
  <c r="Q385" i="1"/>
  <c r="N385" i="1"/>
  <c r="M385" i="1"/>
  <c r="O385" i="1" s="1"/>
  <c r="P385" i="1" s="1"/>
  <c r="T384" i="1"/>
  <c r="S384" i="1"/>
  <c r="R384" i="1"/>
  <c r="Q384" i="1"/>
  <c r="N384" i="1"/>
  <c r="M384" i="1"/>
  <c r="O384" i="1" s="1"/>
  <c r="P384" i="1" s="1"/>
  <c r="T383" i="1"/>
  <c r="S383" i="1"/>
  <c r="R383" i="1"/>
  <c r="Q383" i="1"/>
  <c r="N383" i="1"/>
  <c r="M383" i="1"/>
  <c r="O383" i="1" s="1"/>
  <c r="P383" i="1" s="1"/>
  <c r="T382" i="1"/>
  <c r="S382" i="1"/>
  <c r="R382" i="1"/>
  <c r="Q382" i="1"/>
  <c r="N382" i="1"/>
  <c r="M382" i="1"/>
  <c r="O382" i="1" s="1"/>
  <c r="P382" i="1" s="1"/>
  <c r="T381" i="1"/>
  <c r="S381" i="1"/>
  <c r="R381" i="1"/>
  <c r="Q381" i="1"/>
  <c r="N381" i="1"/>
  <c r="M381" i="1"/>
  <c r="O381" i="1" s="1"/>
  <c r="P381" i="1" s="1"/>
  <c r="T380" i="1"/>
  <c r="S380" i="1"/>
  <c r="R380" i="1"/>
  <c r="Q380" i="1"/>
  <c r="N380" i="1"/>
  <c r="M380" i="1"/>
  <c r="O380" i="1" s="1"/>
  <c r="P380" i="1" s="1"/>
  <c r="T379" i="1"/>
  <c r="S379" i="1"/>
  <c r="R379" i="1"/>
  <c r="Q379" i="1"/>
  <c r="N379" i="1"/>
  <c r="M379" i="1"/>
  <c r="O379" i="1" s="1"/>
  <c r="P379" i="1" s="1"/>
  <c r="T378" i="1"/>
  <c r="S378" i="1"/>
  <c r="R378" i="1"/>
  <c r="Q378" i="1"/>
  <c r="N378" i="1"/>
  <c r="M378" i="1"/>
  <c r="O378" i="1" s="1"/>
  <c r="P378" i="1" s="1"/>
  <c r="T377" i="1"/>
  <c r="S377" i="1"/>
  <c r="R377" i="1"/>
  <c r="Q377" i="1"/>
  <c r="N377" i="1"/>
  <c r="M377" i="1"/>
  <c r="O377" i="1" s="1"/>
  <c r="P377" i="1" s="1"/>
  <c r="T376" i="1"/>
  <c r="S376" i="1"/>
  <c r="R376" i="1"/>
  <c r="Q376" i="1"/>
  <c r="N376" i="1"/>
  <c r="M376" i="1"/>
  <c r="O376" i="1" s="1"/>
  <c r="P376" i="1" s="1"/>
  <c r="T375" i="1"/>
  <c r="S375" i="1"/>
  <c r="R375" i="1"/>
  <c r="Q375" i="1"/>
  <c r="N375" i="1"/>
  <c r="M375" i="1"/>
  <c r="O375" i="1" s="1"/>
  <c r="P375" i="1" s="1"/>
  <c r="T374" i="1"/>
  <c r="S374" i="1"/>
  <c r="R374" i="1"/>
  <c r="Q374" i="1"/>
  <c r="N374" i="1"/>
  <c r="M374" i="1"/>
  <c r="O374" i="1" s="1"/>
  <c r="P374" i="1" s="1"/>
  <c r="T373" i="1"/>
  <c r="S373" i="1"/>
  <c r="R373" i="1"/>
  <c r="Q373" i="1"/>
  <c r="N373" i="1"/>
  <c r="M373" i="1"/>
  <c r="O373" i="1" s="1"/>
  <c r="P373" i="1" s="1"/>
  <c r="T372" i="1"/>
  <c r="S372" i="1"/>
  <c r="R372" i="1"/>
  <c r="Q372" i="1"/>
  <c r="N372" i="1"/>
  <c r="M372" i="1"/>
  <c r="O372" i="1" s="1"/>
  <c r="P372" i="1" s="1"/>
  <c r="T371" i="1"/>
  <c r="S371" i="1"/>
  <c r="R371" i="1"/>
  <c r="Q371" i="1"/>
  <c r="N371" i="1"/>
  <c r="M371" i="1"/>
  <c r="O371" i="1" s="1"/>
  <c r="P371" i="1" s="1"/>
  <c r="T370" i="1"/>
  <c r="S370" i="1"/>
  <c r="R370" i="1"/>
  <c r="Q370" i="1"/>
  <c r="N370" i="1"/>
  <c r="M370" i="1"/>
  <c r="O370" i="1" s="1"/>
  <c r="P370" i="1" s="1"/>
  <c r="T369" i="1"/>
  <c r="S369" i="1"/>
  <c r="R369" i="1"/>
  <c r="Q369" i="1"/>
  <c r="N369" i="1"/>
  <c r="M369" i="1"/>
  <c r="O369" i="1" s="1"/>
  <c r="P369" i="1" s="1"/>
  <c r="T368" i="1"/>
  <c r="S368" i="1"/>
  <c r="R368" i="1"/>
  <c r="Q368" i="1"/>
  <c r="N368" i="1"/>
  <c r="M368" i="1"/>
  <c r="O368" i="1" s="1"/>
  <c r="P368" i="1" s="1"/>
  <c r="T367" i="1"/>
  <c r="S367" i="1"/>
  <c r="R367" i="1"/>
  <c r="Q367" i="1"/>
  <c r="N367" i="1"/>
  <c r="M367" i="1"/>
  <c r="O367" i="1" s="1"/>
  <c r="P367" i="1" s="1"/>
  <c r="T366" i="1"/>
  <c r="S366" i="1"/>
  <c r="R366" i="1"/>
  <c r="Q366" i="1"/>
  <c r="N366" i="1"/>
  <c r="M366" i="1"/>
  <c r="O366" i="1" s="1"/>
  <c r="P366" i="1" s="1"/>
  <c r="T365" i="1"/>
  <c r="S365" i="1"/>
  <c r="R365" i="1"/>
  <c r="Q365" i="1"/>
  <c r="N365" i="1"/>
  <c r="M365" i="1"/>
  <c r="O365" i="1" s="1"/>
  <c r="P365" i="1" s="1"/>
  <c r="T364" i="1"/>
  <c r="S364" i="1"/>
  <c r="R364" i="1"/>
  <c r="Q364" i="1"/>
  <c r="N364" i="1"/>
  <c r="M364" i="1"/>
  <c r="O364" i="1" s="1"/>
  <c r="P364" i="1" s="1"/>
  <c r="T363" i="1"/>
  <c r="S363" i="1"/>
  <c r="R363" i="1"/>
  <c r="Q363" i="1"/>
  <c r="N363" i="1"/>
  <c r="M363" i="1"/>
  <c r="O363" i="1" s="1"/>
  <c r="P363" i="1" s="1"/>
  <c r="T362" i="1"/>
  <c r="S362" i="1"/>
  <c r="R362" i="1"/>
  <c r="Q362" i="1"/>
  <c r="N362" i="1"/>
  <c r="M362" i="1"/>
  <c r="O362" i="1" s="1"/>
  <c r="P362" i="1" s="1"/>
  <c r="T361" i="1"/>
  <c r="S361" i="1"/>
  <c r="R361" i="1"/>
  <c r="Q361" i="1"/>
  <c r="N361" i="1"/>
  <c r="M361" i="1"/>
  <c r="O361" i="1" s="1"/>
  <c r="P361" i="1" s="1"/>
  <c r="T360" i="1"/>
  <c r="S360" i="1"/>
  <c r="R360" i="1"/>
  <c r="Q360" i="1"/>
  <c r="N360" i="1"/>
  <c r="M360" i="1"/>
  <c r="O360" i="1" s="1"/>
  <c r="P360" i="1" s="1"/>
  <c r="T359" i="1"/>
  <c r="S359" i="1"/>
  <c r="R359" i="1"/>
  <c r="Q359" i="1"/>
  <c r="N359" i="1"/>
  <c r="M359" i="1"/>
  <c r="O359" i="1" s="1"/>
  <c r="P359" i="1" s="1"/>
  <c r="T358" i="1"/>
  <c r="S358" i="1"/>
  <c r="R358" i="1"/>
  <c r="Q358" i="1"/>
  <c r="N358" i="1"/>
  <c r="M358" i="1"/>
  <c r="O358" i="1" s="1"/>
  <c r="P358" i="1" s="1"/>
  <c r="T357" i="1"/>
  <c r="S357" i="1"/>
  <c r="R357" i="1"/>
  <c r="Q357" i="1"/>
  <c r="N357" i="1"/>
  <c r="M357" i="1"/>
  <c r="O357" i="1" s="1"/>
  <c r="P357" i="1" s="1"/>
  <c r="T356" i="1"/>
  <c r="S356" i="1"/>
  <c r="R356" i="1"/>
  <c r="Q356" i="1"/>
  <c r="N356" i="1"/>
  <c r="M356" i="1"/>
  <c r="O356" i="1" s="1"/>
  <c r="P356" i="1" s="1"/>
  <c r="T355" i="1"/>
  <c r="S355" i="1"/>
  <c r="R355" i="1"/>
  <c r="Q355" i="1"/>
  <c r="N355" i="1"/>
  <c r="M355" i="1"/>
  <c r="O355" i="1" s="1"/>
  <c r="P355" i="1" s="1"/>
  <c r="T354" i="1"/>
  <c r="S354" i="1"/>
  <c r="R354" i="1"/>
  <c r="Q354" i="1"/>
  <c r="N354" i="1"/>
  <c r="M354" i="1"/>
  <c r="O354" i="1" s="1"/>
  <c r="P354" i="1" s="1"/>
  <c r="T353" i="1"/>
  <c r="S353" i="1"/>
  <c r="R353" i="1"/>
  <c r="Q353" i="1"/>
  <c r="N353" i="1"/>
  <c r="M353" i="1"/>
  <c r="O353" i="1" s="1"/>
  <c r="P353" i="1" s="1"/>
  <c r="T352" i="1"/>
  <c r="S352" i="1"/>
  <c r="R352" i="1"/>
  <c r="Q352" i="1"/>
  <c r="N352" i="1"/>
  <c r="M352" i="1"/>
  <c r="O352" i="1" s="1"/>
  <c r="P352" i="1" s="1"/>
  <c r="T351" i="1"/>
  <c r="S351" i="1"/>
  <c r="R351" i="1"/>
  <c r="Q351" i="1"/>
  <c r="N351" i="1"/>
  <c r="M351" i="1"/>
  <c r="O351" i="1" s="1"/>
  <c r="P351" i="1" s="1"/>
  <c r="T350" i="1"/>
  <c r="S350" i="1"/>
  <c r="R350" i="1"/>
  <c r="Q350" i="1"/>
  <c r="N350" i="1"/>
  <c r="M350" i="1"/>
  <c r="O350" i="1" s="1"/>
  <c r="P350" i="1" s="1"/>
  <c r="T349" i="1"/>
  <c r="S349" i="1"/>
  <c r="R349" i="1"/>
  <c r="Q349" i="1"/>
  <c r="N349" i="1"/>
  <c r="M349" i="1"/>
  <c r="O349" i="1" s="1"/>
  <c r="P349" i="1" s="1"/>
  <c r="T348" i="1"/>
  <c r="S348" i="1"/>
  <c r="R348" i="1"/>
  <c r="Q348" i="1"/>
  <c r="N348" i="1"/>
  <c r="M348" i="1"/>
  <c r="O348" i="1" s="1"/>
  <c r="P348" i="1" s="1"/>
  <c r="T347" i="1"/>
  <c r="S347" i="1"/>
  <c r="R347" i="1"/>
  <c r="Q347" i="1"/>
  <c r="N347" i="1"/>
  <c r="M347" i="1"/>
  <c r="O347" i="1" s="1"/>
  <c r="P347" i="1" s="1"/>
  <c r="T346" i="1"/>
  <c r="S346" i="1"/>
  <c r="R346" i="1"/>
  <c r="Q346" i="1"/>
  <c r="N346" i="1"/>
  <c r="M346" i="1"/>
  <c r="O346" i="1" s="1"/>
  <c r="P346" i="1" s="1"/>
  <c r="T345" i="1"/>
  <c r="S345" i="1"/>
  <c r="R345" i="1"/>
  <c r="Q345" i="1"/>
  <c r="N345" i="1"/>
  <c r="M345" i="1"/>
  <c r="O345" i="1" s="1"/>
  <c r="P345" i="1" s="1"/>
  <c r="T344" i="1"/>
  <c r="S344" i="1"/>
  <c r="R344" i="1"/>
  <c r="Q344" i="1"/>
  <c r="N344" i="1"/>
  <c r="M344" i="1"/>
  <c r="O344" i="1" s="1"/>
  <c r="P344" i="1" s="1"/>
  <c r="T343" i="1"/>
  <c r="S343" i="1"/>
  <c r="R343" i="1"/>
  <c r="Q343" i="1"/>
  <c r="N343" i="1"/>
  <c r="M343" i="1"/>
  <c r="O343" i="1" s="1"/>
  <c r="P343" i="1" s="1"/>
  <c r="T342" i="1"/>
  <c r="S342" i="1"/>
  <c r="R342" i="1"/>
  <c r="Q342" i="1"/>
  <c r="N342" i="1"/>
  <c r="M342" i="1"/>
  <c r="O342" i="1" s="1"/>
  <c r="P342" i="1" s="1"/>
  <c r="T341" i="1"/>
  <c r="S341" i="1"/>
  <c r="R341" i="1"/>
  <c r="Q341" i="1"/>
  <c r="N341" i="1"/>
  <c r="M341" i="1"/>
  <c r="O341" i="1" s="1"/>
  <c r="P341" i="1" s="1"/>
  <c r="T340" i="1"/>
  <c r="S340" i="1"/>
  <c r="R340" i="1"/>
  <c r="Q340" i="1"/>
  <c r="N340" i="1"/>
  <c r="M340" i="1"/>
  <c r="O340" i="1" s="1"/>
  <c r="P340" i="1" s="1"/>
  <c r="T339" i="1"/>
  <c r="S339" i="1"/>
  <c r="R339" i="1"/>
  <c r="Q339" i="1"/>
  <c r="N339" i="1"/>
  <c r="M339" i="1"/>
  <c r="O339" i="1" s="1"/>
  <c r="P339" i="1" s="1"/>
  <c r="T338" i="1"/>
  <c r="S338" i="1"/>
  <c r="R338" i="1"/>
  <c r="Q338" i="1"/>
  <c r="N338" i="1"/>
  <c r="M338" i="1"/>
  <c r="O338" i="1" s="1"/>
  <c r="P338" i="1" s="1"/>
  <c r="T337" i="1"/>
  <c r="S337" i="1"/>
  <c r="R337" i="1"/>
  <c r="Q337" i="1"/>
  <c r="N337" i="1"/>
  <c r="M337" i="1"/>
  <c r="O337" i="1" s="1"/>
  <c r="P337" i="1" s="1"/>
  <c r="T336" i="1"/>
  <c r="S336" i="1"/>
  <c r="R336" i="1"/>
  <c r="Q336" i="1"/>
  <c r="N336" i="1"/>
  <c r="M336" i="1"/>
  <c r="O336" i="1" s="1"/>
  <c r="P336" i="1" s="1"/>
  <c r="T335" i="1"/>
  <c r="S335" i="1"/>
  <c r="R335" i="1"/>
  <c r="Q335" i="1"/>
  <c r="N335" i="1"/>
  <c r="M335" i="1"/>
  <c r="O335" i="1" s="1"/>
  <c r="P335" i="1" s="1"/>
  <c r="T334" i="1"/>
  <c r="S334" i="1"/>
  <c r="R334" i="1"/>
  <c r="Q334" i="1"/>
  <c r="N334" i="1"/>
  <c r="M334" i="1"/>
  <c r="O334" i="1" s="1"/>
  <c r="P334" i="1" s="1"/>
  <c r="T333" i="1"/>
  <c r="S333" i="1"/>
  <c r="R333" i="1"/>
  <c r="Q333" i="1"/>
  <c r="N333" i="1"/>
  <c r="M333" i="1"/>
  <c r="O333" i="1" s="1"/>
  <c r="P333" i="1" s="1"/>
  <c r="T332" i="1"/>
  <c r="S332" i="1"/>
  <c r="R332" i="1"/>
  <c r="Q332" i="1"/>
  <c r="N332" i="1"/>
  <c r="M332" i="1"/>
  <c r="O332" i="1" s="1"/>
  <c r="P332" i="1" s="1"/>
  <c r="T331" i="1"/>
  <c r="S331" i="1"/>
  <c r="R331" i="1"/>
  <c r="Q331" i="1"/>
  <c r="N331" i="1"/>
  <c r="M331" i="1"/>
  <c r="O331" i="1" s="1"/>
  <c r="P331" i="1" s="1"/>
  <c r="T330" i="1"/>
  <c r="S330" i="1"/>
  <c r="R330" i="1"/>
  <c r="Q330" i="1"/>
  <c r="N330" i="1"/>
  <c r="M330" i="1"/>
  <c r="O330" i="1" s="1"/>
  <c r="P330" i="1" s="1"/>
  <c r="T329" i="1"/>
  <c r="S329" i="1"/>
  <c r="R329" i="1"/>
  <c r="Q329" i="1"/>
  <c r="N329" i="1"/>
  <c r="M329" i="1"/>
  <c r="O329" i="1" s="1"/>
  <c r="P329" i="1" s="1"/>
  <c r="T328" i="1"/>
  <c r="S328" i="1"/>
  <c r="R328" i="1"/>
  <c r="Q328" i="1"/>
  <c r="N328" i="1"/>
  <c r="M328" i="1"/>
  <c r="O328" i="1" s="1"/>
  <c r="P328" i="1" s="1"/>
  <c r="T327" i="1"/>
  <c r="S327" i="1"/>
  <c r="R327" i="1"/>
  <c r="Q327" i="1"/>
  <c r="N327" i="1"/>
  <c r="M327" i="1"/>
  <c r="O327" i="1" s="1"/>
  <c r="P327" i="1" s="1"/>
  <c r="T326" i="1"/>
  <c r="S326" i="1"/>
  <c r="R326" i="1"/>
  <c r="Q326" i="1"/>
  <c r="N326" i="1"/>
  <c r="M326" i="1"/>
  <c r="O326" i="1" s="1"/>
  <c r="P326" i="1" s="1"/>
  <c r="T325" i="1"/>
  <c r="S325" i="1"/>
  <c r="R325" i="1"/>
  <c r="Q325" i="1"/>
  <c r="N325" i="1"/>
  <c r="M325" i="1"/>
  <c r="O325" i="1" s="1"/>
  <c r="P325" i="1" s="1"/>
  <c r="T324" i="1"/>
  <c r="S324" i="1"/>
  <c r="R324" i="1"/>
  <c r="Q324" i="1"/>
  <c r="N324" i="1"/>
  <c r="M324" i="1"/>
  <c r="O324" i="1" s="1"/>
  <c r="P324" i="1" s="1"/>
  <c r="T323" i="1"/>
  <c r="S323" i="1"/>
  <c r="R323" i="1"/>
  <c r="Q323" i="1"/>
  <c r="N323" i="1"/>
  <c r="M323" i="1"/>
  <c r="O323" i="1" s="1"/>
  <c r="P323" i="1" s="1"/>
  <c r="T322" i="1"/>
  <c r="S322" i="1"/>
  <c r="R322" i="1"/>
  <c r="Q322" i="1"/>
  <c r="N322" i="1"/>
  <c r="M322" i="1"/>
  <c r="O322" i="1" s="1"/>
  <c r="P322" i="1" s="1"/>
  <c r="T321" i="1"/>
  <c r="S321" i="1"/>
  <c r="R321" i="1"/>
  <c r="Q321" i="1"/>
  <c r="N321" i="1"/>
  <c r="M321" i="1"/>
  <c r="O321" i="1" s="1"/>
  <c r="P321" i="1" s="1"/>
  <c r="T320" i="1"/>
  <c r="S320" i="1"/>
  <c r="R320" i="1"/>
  <c r="Q320" i="1"/>
  <c r="N320" i="1"/>
  <c r="M320" i="1"/>
  <c r="O320" i="1" s="1"/>
  <c r="P320" i="1" s="1"/>
  <c r="T319" i="1"/>
  <c r="S319" i="1"/>
  <c r="R319" i="1"/>
  <c r="Q319" i="1"/>
  <c r="N319" i="1"/>
  <c r="M319" i="1"/>
  <c r="O319" i="1" s="1"/>
  <c r="P319" i="1" s="1"/>
  <c r="T318" i="1"/>
  <c r="S318" i="1"/>
  <c r="R318" i="1"/>
  <c r="Q318" i="1"/>
  <c r="N318" i="1"/>
  <c r="M318" i="1"/>
  <c r="O318" i="1" s="1"/>
  <c r="P318" i="1" s="1"/>
  <c r="T317" i="1"/>
  <c r="S317" i="1"/>
  <c r="R317" i="1"/>
  <c r="Q317" i="1"/>
  <c r="N317" i="1"/>
  <c r="M317" i="1"/>
  <c r="O317" i="1" s="1"/>
  <c r="P317" i="1" s="1"/>
  <c r="T316" i="1"/>
  <c r="S316" i="1"/>
  <c r="R316" i="1"/>
  <c r="Q316" i="1"/>
  <c r="N316" i="1"/>
  <c r="M316" i="1"/>
  <c r="O316" i="1" s="1"/>
  <c r="P316" i="1" s="1"/>
  <c r="T315" i="1"/>
  <c r="S315" i="1"/>
  <c r="R315" i="1"/>
  <c r="Q315" i="1"/>
  <c r="N315" i="1"/>
  <c r="M315" i="1"/>
  <c r="O315" i="1" s="1"/>
  <c r="P315" i="1" s="1"/>
  <c r="T314" i="1"/>
  <c r="S314" i="1"/>
  <c r="R314" i="1"/>
  <c r="Q314" i="1"/>
  <c r="N314" i="1"/>
  <c r="M314" i="1"/>
  <c r="O314" i="1" s="1"/>
  <c r="P314" i="1" s="1"/>
  <c r="T313" i="1"/>
  <c r="S313" i="1"/>
  <c r="R313" i="1"/>
  <c r="Q313" i="1"/>
  <c r="N313" i="1"/>
  <c r="M313" i="1"/>
  <c r="O313" i="1" s="1"/>
  <c r="P313" i="1" s="1"/>
  <c r="T312" i="1"/>
  <c r="S312" i="1"/>
  <c r="R312" i="1"/>
  <c r="Q312" i="1"/>
  <c r="N312" i="1"/>
  <c r="M312" i="1"/>
  <c r="O312" i="1" s="1"/>
  <c r="P312" i="1" s="1"/>
  <c r="T311" i="1"/>
  <c r="S311" i="1"/>
  <c r="R311" i="1"/>
  <c r="Q311" i="1"/>
  <c r="N311" i="1"/>
  <c r="M311" i="1"/>
  <c r="O311" i="1" s="1"/>
  <c r="P311" i="1" s="1"/>
  <c r="T310" i="1"/>
  <c r="S310" i="1"/>
  <c r="R310" i="1"/>
  <c r="Q310" i="1"/>
  <c r="N310" i="1"/>
  <c r="M310" i="1"/>
  <c r="O310" i="1" s="1"/>
  <c r="P310" i="1" s="1"/>
  <c r="T309" i="1"/>
  <c r="S309" i="1"/>
  <c r="R309" i="1"/>
  <c r="Q309" i="1"/>
  <c r="N309" i="1"/>
  <c r="M309" i="1"/>
  <c r="O309" i="1" s="1"/>
  <c r="P309" i="1" s="1"/>
  <c r="T308" i="1"/>
  <c r="S308" i="1"/>
  <c r="R308" i="1"/>
  <c r="Q308" i="1"/>
  <c r="N308" i="1"/>
  <c r="M308" i="1"/>
  <c r="O308" i="1" s="1"/>
  <c r="P308" i="1" s="1"/>
  <c r="T307" i="1"/>
  <c r="S307" i="1"/>
  <c r="R307" i="1"/>
  <c r="Q307" i="1"/>
  <c r="N307" i="1"/>
  <c r="M307" i="1"/>
  <c r="O307" i="1" s="1"/>
  <c r="P307" i="1" s="1"/>
  <c r="T306" i="1"/>
  <c r="S306" i="1"/>
  <c r="R306" i="1"/>
  <c r="Q306" i="1"/>
  <c r="N306" i="1"/>
  <c r="M306" i="1"/>
  <c r="O306" i="1" s="1"/>
  <c r="P306" i="1" s="1"/>
  <c r="T305" i="1"/>
  <c r="S305" i="1"/>
  <c r="R305" i="1"/>
  <c r="Q305" i="1"/>
  <c r="N305" i="1"/>
  <c r="M305" i="1"/>
  <c r="O305" i="1" s="1"/>
  <c r="P305" i="1" s="1"/>
  <c r="T304" i="1"/>
  <c r="S304" i="1"/>
  <c r="R304" i="1"/>
  <c r="Q304" i="1"/>
  <c r="N304" i="1"/>
  <c r="M304" i="1"/>
  <c r="O304" i="1" s="1"/>
  <c r="P304" i="1" s="1"/>
  <c r="T303" i="1"/>
  <c r="S303" i="1"/>
  <c r="R303" i="1"/>
  <c r="Q303" i="1"/>
  <c r="N303" i="1"/>
  <c r="M303" i="1"/>
  <c r="O303" i="1" s="1"/>
  <c r="P303" i="1" s="1"/>
  <c r="T302" i="1"/>
  <c r="S302" i="1"/>
  <c r="R302" i="1"/>
  <c r="Q302" i="1"/>
  <c r="N302" i="1"/>
  <c r="M302" i="1"/>
  <c r="O302" i="1" s="1"/>
  <c r="P302" i="1" s="1"/>
  <c r="T301" i="1"/>
  <c r="S301" i="1"/>
  <c r="R301" i="1"/>
  <c r="Q301" i="1"/>
  <c r="N301" i="1"/>
  <c r="M301" i="1"/>
  <c r="O301" i="1" s="1"/>
  <c r="P301" i="1" s="1"/>
  <c r="T300" i="1"/>
  <c r="S300" i="1"/>
  <c r="R300" i="1"/>
  <c r="Q300" i="1"/>
  <c r="N300" i="1"/>
  <c r="M300" i="1"/>
  <c r="O300" i="1" s="1"/>
  <c r="P300" i="1" s="1"/>
  <c r="T299" i="1"/>
  <c r="S299" i="1"/>
  <c r="R299" i="1"/>
  <c r="Q299" i="1"/>
  <c r="N299" i="1"/>
  <c r="M299" i="1"/>
  <c r="O299" i="1" s="1"/>
  <c r="P299" i="1" s="1"/>
  <c r="T298" i="1"/>
  <c r="S298" i="1"/>
  <c r="R298" i="1"/>
  <c r="Q298" i="1"/>
  <c r="N298" i="1"/>
  <c r="M298" i="1"/>
  <c r="O298" i="1" s="1"/>
  <c r="P298" i="1" s="1"/>
  <c r="T297" i="1"/>
  <c r="S297" i="1"/>
  <c r="R297" i="1"/>
  <c r="Q297" i="1"/>
  <c r="N297" i="1"/>
  <c r="M297" i="1"/>
  <c r="O297" i="1" s="1"/>
  <c r="P297" i="1" s="1"/>
  <c r="T296" i="1"/>
  <c r="S296" i="1"/>
  <c r="R296" i="1"/>
  <c r="Q296" i="1"/>
  <c r="N296" i="1"/>
  <c r="M296" i="1"/>
  <c r="O296" i="1" s="1"/>
  <c r="P296" i="1" s="1"/>
  <c r="T295" i="1"/>
  <c r="S295" i="1"/>
  <c r="R295" i="1"/>
  <c r="Q295" i="1"/>
  <c r="N295" i="1"/>
  <c r="M295" i="1"/>
  <c r="T294" i="1"/>
  <c r="S294" i="1"/>
  <c r="R294" i="1"/>
  <c r="Q294" i="1"/>
  <c r="N294" i="1"/>
  <c r="M294" i="1"/>
  <c r="O294" i="1" s="1"/>
  <c r="P294" i="1" s="1"/>
  <c r="T293" i="1"/>
  <c r="S293" i="1"/>
  <c r="R293" i="1"/>
  <c r="Q293" i="1"/>
  <c r="N293" i="1"/>
  <c r="M293" i="1"/>
  <c r="O293" i="1" s="1"/>
  <c r="P293" i="1" s="1"/>
  <c r="T292" i="1"/>
  <c r="S292" i="1"/>
  <c r="R292" i="1"/>
  <c r="Q292" i="1"/>
  <c r="N292" i="1"/>
  <c r="M292" i="1"/>
  <c r="O292" i="1" s="1"/>
  <c r="P292" i="1" s="1"/>
  <c r="T291" i="1"/>
  <c r="S291" i="1"/>
  <c r="R291" i="1"/>
  <c r="Q291" i="1"/>
  <c r="N291" i="1"/>
  <c r="M291" i="1"/>
  <c r="O291" i="1" s="1"/>
  <c r="P291" i="1" s="1"/>
  <c r="T290" i="1"/>
  <c r="S290" i="1"/>
  <c r="R290" i="1"/>
  <c r="Q290" i="1"/>
  <c r="N290" i="1"/>
  <c r="M290" i="1"/>
  <c r="O290" i="1" s="1"/>
  <c r="P290" i="1" s="1"/>
  <c r="T289" i="1"/>
  <c r="S289" i="1"/>
  <c r="R289" i="1"/>
  <c r="Q289" i="1"/>
  <c r="N289" i="1"/>
  <c r="M289" i="1"/>
  <c r="O289" i="1" s="1"/>
  <c r="P289" i="1" s="1"/>
  <c r="T288" i="1"/>
  <c r="S288" i="1"/>
  <c r="R288" i="1"/>
  <c r="Q288" i="1"/>
  <c r="N288" i="1"/>
  <c r="M288" i="1"/>
  <c r="O288" i="1" s="1"/>
  <c r="P288" i="1" s="1"/>
  <c r="T287" i="1"/>
  <c r="S287" i="1"/>
  <c r="R287" i="1"/>
  <c r="Q287" i="1"/>
  <c r="N287" i="1"/>
  <c r="M287" i="1"/>
  <c r="O287" i="1" s="1"/>
  <c r="P287" i="1" s="1"/>
  <c r="T286" i="1"/>
  <c r="S286" i="1"/>
  <c r="R286" i="1"/>
  <c r="Q286" i="1"/>
  <c r="N286" i="1"/>
  <c r="M286" i="1"/>
  <c r="O286" i="1" s="1"/>
  <c r="P286" i="1" s="1"/>
  <c r="T285" i="1"/>
  <c r="S285" i="1"/>
  <c r="R285" i="1"/>
  <c r="Q285" i="1"/>
  <c r="N285" i="1"/>
  <c r="M285" i="1"/>
  <c r="O285" i="1" s="1"/>
  <c r="P285" i="1" s="1"/>
  <c r="T284" i="1"/>
  <c r="S284" i="1"/>
  <c r="R284" i="1"/>
  <c r="Q284" i="1"/>
  <c r="N284" i="1"/>
  <c r="M284" i="1"/>
  <c r="O284" i="1" s="1"/>
  <c r="P284" i="1" s="1"/>
  <c r="T283" i="1"/>
  <c r="S283" i="1"/>
  <c r="R283" i="1"/>
  <c r="Q283" i="1"/>
  <c r="N283" i="1"/>
  <c r="M283" i="1"/>
  <c r="O283" i="1" s="1"/>
  <c r="P283" i="1" s="1"/>
  <c r="T282" i="1"/>
  <c r="S282" i="1"/>
  <c r="R282" i="1"/>
  <c r="Q282" i="1"/>
  <c r="N282" i="1"/>
  <c r="M282" i="1"/>
  <c r="O282" i="1" s="1"/>
  <c r="P282" i="1" s="1"/>
  <c r="T281" i="1"/>
  <c r="S281" i="1"/>
  <c r="R281" i="1"/>
  <c r="Q281" i="1"/>
  <c r="N281" i="1"/>
  <c r="M281" i="1"/>
  <c r="O281" i="1" s="1"/>
  <c r="P281" i="1" s="1"/>
  <c r="T280" i="1"/>
  <c r="S280" i="1"/>
  <c r="R280" i="1"/>
  <c r="Q280" i="1"/>
  <c r="N280" i="1"/>
  <c r="M280" i="1"/>
  <c r="O280" i="1" s="1"/>
  <c r="P280" i="1" s="1"/>
  <c r="T279" i="1"/>
  <c r="S279" i="1"/>
  <c r="R279" i="1"/>
  <c r="Q279" i="1"/>
  <c r="N279" i="1"/>
  <c r="M279" i="1"/>
  <c r="O279" i="1" s="1"/>
  <c r="P279" i="1" s="1"/>
  <c r="T278" i="1"/>
  <c r="S278" i="1"/>
  <c r="R278" i="1"/>
  <c r="Q278" i="1"/>
  <c r="N278" i="1"/>
  <c r="M278" i="1"/>
  <c r="O278" i="1" s="1"/>
  <c r="P278" i="1" s="1"/>
  <c r="T277" i="1"/>
  <c r="S277" i="1"/>
  <c r="R277" i="1"/>
  <c r="Q277" i="1"/>
  <c r="N277" i="1"/>
  <c r="M277" i="1"/>
  <c r="O277" i="1" s="1"/>
  <c r="P277" i="1" s="1"/>
  <c r="T276" i="1"/>
  <c r="S276" i="1"/>
  <c r="R276" i="1"/>
  <c r="Q276" i="1"/>
  <c r="N276" i="1"/>
  <c r="M276" i="1"/>
  <c r="O276" i="1" s="1"/>
  <c r="P276" i="1" s="1"/>
  <c r="T275" i="1"/>
  <c r="S275" i="1"/>
  <c r="R275" i="1"/>
  <c r="Q275" i="1"/>
  <c r="N275" i="1"/>
  <c r="M275" i="1"/>
  <c r="O275" i="1" s="1"/>
  <c r="P275" i="1" s="1"/>
  <c r="T274" i="1"/>
  <c r="S274" i="1"/>
  <c r="R274" i="1"/>
  <c r="Q274" i="1"/>
  <c r="N274" i="1"/>
  <c r="M274" i="1"/>
  <c r="O274" i="1" s="1"/>
  <c r="P274" i="1" s="1"/>
  <c r="T273" i="1"/>
  <c r="S273" i="1"/>
  <c r="R273" i="1"/>
  <c r="Q273" i="1"/>
  <c r="N273" i="1"/>
  <c r="M273" i="1"/>
  <c r="O273" i="1" s="1"/>
  <c r="P273" i="1" s="1"/>
  <c r="T272" i="1"/>
  <c r="S272" i="1"/>
  <c r="R272" i="1"/>
  <c r="Q272" i="1"/>
  <c r="N272" i="1"/>
  <c r="M272" i="1"/>
  <c r="O272" i="1" s="1"/>
  <c r="P272" i="1" s="1"/>
  <c r="T271" i="1"/>
  <c r="S271" i="1"/>
  <c r="R271" i="1"/>
  <c r="Q271" i="1"/>
  <c r="N271" i="1"/>
  <c r="M271" i="1"/>
  <c r="O271" i="1" s="1"/>
  <c r="P271" i="1" s="1"/>
  <c r="T270" i="1"/>
  <c r="S270" i="1"/>
  <c r="R270" i="1"/>
  <c r="Q270" i="1"/>
  <c r="N270" i="1"/>
  <c r="M270" i="1"/>
  <c r="O270" i="1" s="1"/>
  <c r="P270" i="1" s="1"/>
  <c r="T269" i="1"/>
  <c r="S269" i="1"/>
  <c r="R269" i="1"/>
  <c r="Q269" i="1"/>
  <c r="N269" i="1"/>
  <c r="M269" i="1"/>
  <c r="O269" i="1" s="1"/>
  <c r="P269" i="1" s="1"/>
  <c r="T268" i="1"/>
  <c r="S268" i="1"/>
  <c r="R268" i="1"/>
  <c r="Q268" i="1"/>
  <c r="N268" i="1"/>
  <c r="M268" i="1"/>
  <c r="O268" i="1" s="1"/>
  <c r="P268" i="1" s="1"/>
  <c r="T267" i="1"/>
  <c r="S267" i="1"/>
  <c r="R267" i="1"/>
  <c r="Q267" i="1"/>
  <c r="N267" i="1"/>
  <c r="M267" i="1"/>
  <c r="O267" i="1" s="1"/>
  <c r="P267" i="1" s="1"/>
  <c r="T266" i="1"/>
  <c r="S266" i="1"/>
  <c r="R266" i="1"/>
  <c r="Q266" i="1"/>
  <c r="N266" i="1"/>
  <c r="M266" i="1"/>
  <c r="O266" i="1" s="1"/>
  <c r="P266" i="1" s="1"/>
  <c r="T265" i="1"/>
  <c r="S265" i="1"/>
  <c r="R265" i="1"/>
  <c r="Q265" i="1"/>
  <c r="N265" i="1"/>
  <c r="M265" i="1"/>
  <c r="O265" i="1" s="1"/>
  <c r="P265" i="1" s="1"/>
  <c r="T264" i="1"/>
  <c r="S264" i="1"/>
  <c r="R264" i="1"/>
  <c r="Q264" i="1"/>
  <c r="N264" i="1"/>
  <c r="M264" i="1"/>
  <c r="O264" i="1" s="1"/>
  <c r="P264" i="1" s="1"/>
  <c r="T263" i="1"/>
  <c r="S263" i="1"/>
  <c r="R263" i="1"/>
  <c r="Q263" i="1"/>
  <c r="N263" i="1"/>
  <c r="M263" i="1"/>
  <c r="O263" i="1" s="1"/>
  <c r="P263" i="1" s="1"/>
  <c r="T262" i="1"/>
  <c r="S262" i="1"/>
  <c r="R262" i="1"/>
  <c r="Q262" i="1"/>
  <c r="N262" i="1"/>
  <c r="M262" i="1"/>
  <c r="O262" i="1" s="1"/>
  <c r="P262" i="1" s="1"/>
  <c r="T261" i="1"/>
  <c r="S261" i="1"/>
  <c r="R261" i="1"/>
  <c r="Q261" i="1"/>
  <c r="N261" i="1"/>
  <c r="M261" i="1"/>
  <c r="O261" i="1" s="1"/>
  <c r="P261" i="1" s="1"/>
  <c r="T260" i="1"/>
  <c r="S260" i="1"/>
  <c r="R260" i="1"/>
  <c r="Q260" i="1"/>
  <c r="N260" i="1"/>
  <c r="M260" i="1"/>
  <c r="O260" i="1" s="1"/>
  <c r="P260" i="1" s="1"/>
  <c r="T259" i="1"/>
  <c r="S259" i="1"/>
  <c r="R259" i="1"/>
  <c r="Q259" i="1"/>
  <c r="N259" i="1"/>
  <c r="M259" i="1"/>
  <c r="O259" i="1" s="1"/>
  <c r="P259" i="1" s="1"/>
  <c r="T258" i="1"/>
  <c r="S258" i="1"/>
  <c r="R258" i="1"/>
  <c r="Q258" i="1"/>
  <c r="N258" i="1"/>
  <c r="M258" i="1"/>
  <c r="O258" i="1" s="1"/>
  <c r="P258" i="1" s="1"/>
  <c r="T257" i="1"/>
  <c r="S257" i="1"/>
  <c r="R257" i="1"/>
  <c r="Q257" i="1"/>
  <c r="N257" i="1"/>
  <c r="M257" i="1"/>
  <c r="O257" i="1" s="1"/>
  <c r="P257" i="1" s="1"/>
  <c r="T256" i="1"/>
  <c r="S256" i="1"/>
  <c r="R256" i="1"/>
  <c r="Q256" i="1"/>
  <c r="N256" i="1"/>
  <c r="M256" i="1"/>
  <c r="O256" i="1" s="1"/>
  <c r="P256" i="1" s="1"/>
  <c r="T255" i="1"/>
  <c r="S255" i="1"/>
  <c r="R255" i="1"/>
  <c r="Q255" i="1"/>
  <c r="N255" i="1"/>
  <c r="M255" i="1"/>
  <c r="O255" i="1" s="1"/>
  <c r="P255" i="1" s="1"/>
  <c r="T254" i="1"/>
  <c r="S254" i="1"/>
  <c r="R254" i="1"/>
  <c r="Q254" i="1"/>
  <c r="N254" i="1"/>
  <c r="M254" i="1"/>
  <c r="O254" i="1" s="1"/>
  <c r="P254" i="1" s="1"/>
  <c r="T253" i="1"/>
  <c r="S253" i="1"/>
  <c r="R253" i="1"/>
  <c r="Q253" i="1"/>
  <c r="N253" i="1"/>
  <c r="M253" i="1"/>
  <c r="O253" i="1" s="1"/>
  <c r="P253" i="1" s="1"/>
  <c r="T252" i="1"/>
  <c r="S252" i="1"/>
  <c r="R252" i="1"/>
  <c r="Q252" i="1"/>
  <c r="N252" i="1"/>
  <c r="M252" i="1"/>
  <c r="O252" i="1" s="1"/>
  <c r="P252" i="1" s="1"/>
  <c r="T251" i="1"/>
  <c r="S251" i="1"/>
  <c r="R251" i="1"/>
  <c r="Q251" i="1"/>
  <c r="N251" i="1"/>
  <c r="M251" i="1"/>
  <c r="O251" i="1" s="1"/>
  <c r="P251" i="1" s="1"/>
  <c r="T250" i="1"/>
  <c r="S250" i="1"/>
  <c r="R250" i="1"/>
  <c r="Q250" i="1"/>
  <c r="N250" i="1"/>
  <c r="M250" i="1"/>
  <c r="O250" i="1" s="1"/>
  <c r="P250" i="1" s="1"/>
  <c r="T249" i="1"/>
  <c r="S249" i="1"/>
  <c r="R249" i="1"/>
  <c r="Q249" i="1"/>
  <c r="N249" i="1"/>
  <c r="M249" i="1"/>
  <c r="O249" i="1" s="1"/>
  <c r="P249" i="1" s="1"/>
  <c r="T248" i="1"/>
  <c r="S248" i="1"/>
  <c r="R248" i="1"/>
  <c r="Q248" i="1"/>
  <c r="N248" i="1"/>
  <c r="M248" i="1"/>
  <c r="O248" i="1" s="1"/>
  <c r="P248" i="1" s="1"/>
  <c r="T247" i="1"/>
  <c r="S247" i="1"/>
  <c r="R247" i="1"/>
  <c r="Q247" i="1"/>
  <c r="N247" i="1"/>
  <c r="M247" i="1"/>
  <c r="O247" i="1" s="1"/>
  <c r="P247" i="1" s="1"/>
  <c r="T246" i="1"/>
  <c r="S246" i="1"/>
  <c r="R246" i="1"/>
  <c r="Q246" i="1"/>
  <c r="N246" i="1"/>
  <c r="M246" i="1"/>
  <c r="O246" i="1" s="1"/>
  <c r="P246" i="1" s="1"/>
  <c r="T245" i="1"/>
  <c r="S245" i="1"/>
  <c r="R245" i="1"/>
  <c r="Q245" i="1"/>
  <c r="N245" i="1"/>
  <c r="M245" i="1"/>
  <c r="O245" i="1" s="1"/>
  <c r="P245" i="1" s="1"/>
  <c r="T244" i="1"/>
  <c r="S244" i="1"/>
  <c r="R244" i="1"/>
  <c r="Q244" i="1"/>
  <c r="N244" i="1"/>
  <c r="M244" i="1"/>
  <c r="O244" i="1" s="1"/>
  <c r="P244" i="1" s="1"/>
  <c r="T243" i="1"/>
  <c r="S243" i="1"/>
  <c r="R243" i="1"/>
  <c r="Q243" i="1"/>
  <c r="N243" i="1"/>
  <c r="M243" i="1"/>
  <c r="O243" i="1" s="1"/>
  <c r="P243" i="1" s="1"/>
  <c r="T242" i="1"/>
  <c r="S242" i="1"/>
  <c r="R242" i="1"/>
  <c r="Q242" i="1"/>
  <c r="N242" i="1"/>
  <c r="M242" i="1"/>
  <c r="O242" i="1" s="1"/>
  <c r="P242" i="1" s="1"/>
  <c r="T241" i="1"/>
  <c r="S241" i="1"/>
  <c r="R241" i="1"/>
  <c r="Q241" i="1"/>
  <c r="N241" i="1"/>
  <c r="M241" i="1"/>
  <c r="O241" i="1" s="1"/>
  <c r="P241" i="1" s="1"/>
  <c r="T240" i="1"/>
  <c r="S240" i="1"/>
  <c r="R240" i="1"/>
  <c r="Q240" i="1"/>
  <c r="N240" i="1"/>
  <c r="M240" i="1"/>
  <c r="O240" i="1" s="1"/>
  <c r="P240" i="1" s="1"/>
  <c r="T239" i="1"/>
  <c r="S239" i="1"/>
  <c r="R239" i="1"/>
  <c r="Q239" i="1"/>
  <c r="N239" i="1"/>
  <c r="M239" i="1"/>
  <c r="O239" i="1" s="1"/>
  <c r="P239" i="1" s="1"/>
  <c r="T238" i="1"/>
  <c r="S238" i="1"/>
  <c r="R238" i="1"/>
  <c r="Q238" i="1"/>
  <c r="N238" i="1"/>
  <c r="M238" i="1"/>
  <c r="O238" i="1" s="1"/>
  <c r="P238" i="1" s="1"/>
  <c r="T237" i="1"/>
  <c r="S237" i="1"/>
  <c r="R237" i="1"/>
  <c r="Q237" i="1"/>
  <c r="N237" i="1"/>
  <c r="M237" i="1"/>
  <c r="O237" i="1" s="1"/>
  <c r="P237" i="1" s="1"/>
  <c r="T236" i="1"/>
  <c r="S236" i="1"/>
  <c r="R236" i="1"/>
  <c r="Q236" i="1"/>
  <c r="N236" i="1"/>
  <c r="M236" i="1"/>
  <c r="O236" i="1" s="1"/>
  <c r="P236" i="1" s="1"/>
  <c r="T235" i="1"/>
  <c r="S235" i="1"/>
  <c r="R235" i="1"/>
  <c r="Q235" i="1"/>
  <c r="N235" i="1"/>
  <c r="M235" i="1"/>
  <c r="O235" i="1" s="1"/>
  <c r="P235" i="1" s="1"/>
  <c r="T234" i="1"/>
  <c r="S234" i="1"/>
  <c r="R234" i="1"/>
  <c r="Q234" i="1"/>
  <c r="N234" i="1"/>
  <c r="M234" i="1"/>
  <c r="O234" i="1" s="1"/>
  <c r="P234" i="1" s="1"/>
  <c r="T233" i="1"/>
  <c r="S233" i="1"/>
  <c r="R233" i="1"/>
  <c r="Q233" i="1"/>
  <c r="N233" i="1"/>
  <c r="M233" i="1"/>
  <c r="O233" i="1" s="1"/>
  <c r="P233" i="1" s="1"/>
  <c r="T232" i="1"/>
  <c r="S232" i="1"/>
  <c r="R232" i="1"/>
  <c r="Q232" i="1"/>
  <c r="N232" i="1"/>
  <c r="M232" i="1"/>
  <c r="O232" i="1" s="1"/>
  <c r="P232" i="1" s="1"/>
  <c r="T231" i="1"/>
  <c r="S231" i="1"/>
  <c r="R231" i="1"/>
  <c r="Q231" i="1"/>
  <c r="N231" i="1"/>
  <c r="M231" i="1"/>
  <c r="O231" i="1" s="1"/>
  <c r="P231" i="1" s="1"/>
  <c r="T230" i="1"/>
  <c r="S230" i="1"/>
  <c r="R230" i="1"/>
  <c r="Q230" i="1"/>
  <c r="N230" i="1"/>
  <c r="M230" i="1"/>
  <c r="O230" i="1" s="1"/>
  <c r="P230" i="1" s="1"/>
  <c r="T229" i="1"/>
  <c r="S229" i="1"/>
  <c r="R229" i="1"/>
  <c r="Q229" i="1"/>
  <c r="N229" i="1"/>
  <c r="M229" i="1"/>
  <c r="O229" i="1" s="1"/>
  <c r="P229" i="1" s="1"/>
  <c r="T228" i="1"/>
  <c r="S228" i="1"/>
  <c r="R228" i="1"/>
  <c r="Q228" i="1"/>
  <c r="N228" i="1"/>
  <c r="M228" i="1"/>
  <c r="O228" i="1" s="1"/>
  <c r="P228" i="1" s="1"/>
  <c r="T227" i="1"/>
  <c r="S227" i="1"/>
  <c r="R227" i="1"/>
  <c r="Q227" i="1"/>
  <c r="N227" i="1"/>
  <c r="M227" i="1"/>
  <c r="O227" i="1" s="1"/>
  <c r="P227" i="1" s="1"/>
  <c r="T226" i="1"/>
  <c r="S226" i="1"/>
  <c r="R226" i="1"/>
  <c r="Q226" i="1"/>
  <c r="N226" i="1"/>
  <c r="M226" i="1"/>
  <c r="O226" i="1" s="1"/>
  <c r="P226" i="1" s="1"/>
  <c r="T225" i="1"/>
  <c r="S225" i="1"/>
  <c r="R225" i="1"/>
  <c r="Q225" i="1"/>
  <c r="N225" i="1"/>
  <c r="M225" i="1"/>
  <c r="T224" i="1"/>
  <c r="S224" i="1"/>
  <c r="R224" i="1"/>
  <c r="Q224" i="1"/>
  <c r="N224" i="1"/>
  <c r="M224" i="1"/>
  <c r="O224" i="1" s="1"/>
  <c r="P224" i="1" s="1"/>
  <c r="T223" i="1"/>
  <c r="S223" i="1"/>
  <c r="R223" i="1"/>
  <c r="Q223" i="1"/>
  <c r="N223" i="1"/>
  <c r="M223" i="1"/>
  <c r="O223" i="1" s="1"/>
  <c r="P223" i="1" s="1"/>
  <c r="T222" i="1"/>
  <c r="S222" i="1"/>
  <c r="R222" i="1"/>
  <c r="Q222" i="1"/>
  <c r="N222" i="1"/>
  <c r="M222" i="1"/>
  <c r="O222" i="1" s="1"/>
  <c r="P222" i="1" s="1"/>
  <c r="T221" i="1"/>
  <c r="S221" i="1"/>
  <c r="R221" i="1"/>
  <c r="Q221" i="1"/>
  <c r="N221" i="1"/>
  <c r="M221" i="1"/>
  <c r="O221" i="1" s="1"/>
  <c r="P221" i="1" s="1"/>
  <c r="T220" i="1"/>
  <c r="S220" i="1"/>
  <c r="R220" i="1"/>
  <c r="Q220" i="1"/>
  <c r="N220" i="1"/>
  <c r="M220" i="1"/>
  <c r="O220" i="1" s="1"/>
  <c r="P220" i="1" s="1"/>
  <c r="T219" i="1"/>
  <c r="S219" i="1"/>
  <c r="R219" i="1"/>
  <c r="Q219" i="1"/>
  <c r="N219" i="1"/>
  <c r="M219" i="1"/>
  <c r="O219" i="1" s="1"/>
  <c r="P219" i="1" s="1"/>
  <c r="T218" i="1"/>
  <c r="S218" i="1"/>
  <c r="R218" i="1"/>
  <c r="Q218" i="1"/>
  <c r="N218" i="1"/>
  <c r="M218" i="1"/>
  <c r="O218" i="1" s="1"/>
  <c r="P218" i="1" s="1"/>
  <c r="T217" i="1"/>
  <c r="S217" i="1"/>
  <c r="R217" i="1"/>
  <c r="Q217" i="1"/>
  <c r="N217" i="1"/>
  <c r="M217" i="1"/>
  <c r="O217" i="1" s="1"/>
  <c r="P217" i="1" s="1"/>
  <c r="T216" i="1"/>
  <c r="S216" i="1"/>
  <c r="R216" i="1"/>
  <c r="Q216" i="1"/>
  <c r="N216" i="1"/>
  <c r="M216" i="1"/>
  <c r="O216" i="1" s="1"/>
  <c r="P216" i="1" s="1"/>
  <c r="T215" i="1"/>
  <c r="S215" i="1"/>
  <c r="R215" i="1"/>
  <c r="Q215" i="1"/>
  <c r="N215" i="1"/>
  <c r="M215" i="1"/>
  <c r="O215" i="1" s="1"/>
  <c r="P215" i="1" s="1"/>
  <c r="T214" i="1"/>
  <c r="S214" i="1"/>
  <c r="R214" i="1"/>
  <c r="Q214" i="1"/>
  <c r="N214" i="1"/>
  <c r="M214" i="1"/>
  <c r="O214" i="1" s="1"/>
  <c r="P214" i="1" s="1"/>
  <c r="T213" i="1"/>
  <c r="S213" i="1"/>
  <c r="R213" i="1"/>
  <c r="Q213" i="1"/>
  <c r="N213" i="1"/>
  <c r="M213" i="1"/>
  <c r="O213" i="1" s="1"/>
  <c r="P213" i="1" s="1"/>
  <c r="T212" i="1"/>
  <c r="S212" i="1"/>
  <c r="R212" i="1"/>
  <c r="Q212" i="1"/>
  <c r="N212" i="1"/>
  <c r="M212" i="1"/>
  <c r="O212" i="1" s="1"/>
  <c r="P212" i="1" s="1"/>
  <c r="T211" i="1"/>
  <c r="S211" i="1"/>
  <c r="R211" i="1"/>
  <c r="Q211" i="1"/>
  <c r="N211" i="1"/>
  <c r="M211" i="1"/>
  <c r="O211" i="1" s="1"/>
  <c r="P211" i="1" s="1"/>
  <c r="T210" i="1"/>
  <c r="S210" i="1"/>
  <c r="R210" i="1"/>
  <c r="Q210" i="1"/>
  <c r="N210" i="1"/>
  <c r="M210" i="1"/>
  <c r="O210" i="1" s="1"/>
  <c r="P210" i="1" s="1"/>
  <c r="T209" i="1"/>
  <c r="S209" i="1"/>
  <c r="R209" i="1"/>
  <c r="Q209" i="1"/>
  <c r="N209" i="1"/>
  <c r="M209" i="1"/>
  <c r="O209" i="1" s="1"/>
  <c r="P209" i="1" s="1"/>
  <c r="T208" i="1"/>
  <c r="S208" i="1"/>
  <c r="R208" i="1"/>
  <c r="Q208" i="1"/>
  <c r="N208" i="1"/>
  <c r="M208" i="1"/>
  <c r="O208" i="1" s="1"/>
  <c r="P208" i="1" s="1"/>
  <c r="T207" i="1"/>
  <c r="S207" i="1"/>
  <c r="R207" i="1"/>
  <c r="Q207" i="1"/>
  <c r="N207" i="1"/>
  <c r="M207" i="1"/>
  <c r="O207" i="1" s="1"/>
  <c r="P207" i="1" s="1"/>
  <c r="T206" i="1"/>
  <c r="S206" i="1"/>
  <c r="R206" i="1"/>
  <c r="Q206" i="1"/>
  <c r="N206" i="1"/>
  <c r="M206" i="1"/>
  <c r="O206" i="1" s="1"/>
  <c r="P206" i="1" s="1"/>
  <c r="T205" i="1"/>
  <c r="S205" i="1"/>
  <c r="R205" i="1"/>
  <c r="Q205" i="1"/>
  <c r="N205" i="1"/>
  <c r="M205" i="1"/>
  <c r="O205" i="1" s="1"/>
  <c r="P205" i="1" s="1"/>
  <c r="T204" i="1"/>
  <c r="S204" i="1"/>
  <c r="R204" i="1"/>
  <c r="Q204" i="1"/>
  <c r="N204" i="1"/>
  <c r="M204" i="1"/>
  <c r="O204" i="1" s="1"/>
  <c r="P204" i="1" s="1"/>
  <c r="T203" i="1"/>
  <c r="S203" i="1"/>
  <c r="R203" i="1"/>
  <c r="Q203" i="1"/>
  <c r="N203" i="1"/>
  <c r="M203" i="1"/>
  <c r="O203" i="1" s="1"/>
  <c r="P203" i="1" s="1"/>
  <c r="T202" i="1"/>
  <c r="S202" i="1"/>
  <c r="R202" i="1"/>
  <c r="Q202" i="1"/>
  <c r="N202" i="1"/>
  <c r="M202" i="1"/>
  <c r="O202" i="1" s="1"/>
  <c r="P202" i="1" s="1"/>
  <c r="T201" i="1"/>
  <c r="S201" i="1"/>
  <c r="R201" i="1"/>
  <c r="Q201" i="1"/>
  <c r="N201" i="1"/>
  <c r="M201" i="1"/>
  <c r="O201" i="1" s="1"/>
  <c r="P201" i="1" s="1"/>
  <c r="T200" i="1"/>
  <c r="S200" i="1"/>
  <c r="R200" i="1"/>
  <c r="Q200" i="1"/>
  <c r="N200" i="1"/>
  <c r="M200" i="1"/>
  <c r="O200" i="1" s="1"/>
  <c r="P200" i="1" s="1"/>
  <c r="T199" i="1"/>
  <c r="S199" i="1"/>
  <c r="R199" i="1"/>
  <c r="Q199" i="1"/>
  <c r="N199" i="1"/>
  <c r="M199" i="1"/>
  <c r="O199" i="1" s="1"/>
  <c r="P199" i="1" s="1"/>
  <c r="T198" i="1"/>
  <c r="S198" i="1"/>
  <c r="R198" i="1"/>
  <c r="Q198" i="1"/>
  <c r="N198" i="1"/>
  <c r="M198" i="1"/>
  <c r="O198" i="1" s="1"/>
  <c r="P198" i="1" s="1"/>
  <c r="T197" i="1"/>
  <c r="S197" i="1"/>
  <c r="R197" i="1"/>
  <c r="Q197" i="1"/>
  <c r="N197" i="1"/>
  <c r="M197" i="1"/>
  <c r="O197" i="1" s="1"/>
  <c r="P197" i="1" s="1"/>
  <c r="T196" i="1"/>
  <c r="S196" i="1"/>
  <c r="R196" i="1"/>
  <c r="Q196" i="1"/>
  <c r="N196" i="1"/>
  <c r="M196" i="1"/>
  <c r="O196" i="1" s="1"/>
  <c r="P196" i="1" s="1"/>
  <c r="T195" i="1"/>
  <c r="S195" i="1"/>
  <c r="R195" i="1"/>
  <c r="Q195" i="1"/>
  <c r="N195" i="1"/>
  <c r="M195" i="1"/>
  <c r="O195" i="1" s="1"/>
  <c r="P195" i="1" s="1"/>
  <c r="T194" i="1"/>
  <c r="S194" i="1"/>
  <c r="R194" i="1"/>
  <c r="Q194" i="1"/>
  <c r="N194" i="1"/>
  <c r="M194" i="1"/>
  <c r="O194" i="1" s="1"/>
  <c r="P194" i="1" s="1"/>
  <c r="T193" i="1"/>
  <c r="S193" i="1"/>
  <c r="R193" i="1"/>
  <c r="Q193" i="1"/>
  <c r="N193" i="1"/>
  <c r="M193" i="1"/>
  <c r="O193" i="1" s="1"/>
  <c r="P193" i="1" s="1"/>
  <c r="T192" i="1"/>
  <c r="S192" i="1"/>
  <c r="R192" i="1"/>
  <c r="Q192" i="1"/>
  <c r="N192" i="1"/>
  <c r="M192" i="1"/>
  <c r="O192" i="1" s="1"/>
  <c r="P192" i="1" s="1"/>
  <c r="T191" i="1"/>
  <c r="S191" i="1"/>
  <c r="R191" i="1"/>
  <c r="Q191" i="1"/>
  <c r="N191" i="1"/>
  <c r="M191" i="1"/>
  <c r="O191" i="1" s="1"/>
  <c r="P191" i="1" s="1"/>
  <c r="T190" i="1"/>
  <c r="S190" i="1"/>
  <c r="R190" i="1"/>
  <c r="Q190" i="1"/>
  <c r="N190" i="1"/>
  <c r="M190" i="1"/>
  <c r="O190" i="1" s="1"/>
  <c r="P190" i="1" s="1"/>
  <c r="T189" i="1"/>
  <c r="S189" i="1"/>
  <c r="R189" i="1"/>
  <c r="Q189" i="1"/>
  <c r="N189" i="1"/>
  <c r="M189" i="1"/>
  <c r="O189" i="1" s="1"/>
  <c r="P189" i="1" s="1"/>
  <c r="T188" i="1"/>
  <c r="S188" i="1"/>
  <c r="R188" i="1"/>
  <c r="Q188" i="1"/>
  <c r="N188" i="1"/>
  <c r="M188" i="1"/>
  <c r="O188" i="1" s="1"/>
  <c r="P188" i="1" s="1"/>
  <c r="T187" i="1"/>
  <c r="S187" i="1"/>
  <c r="R187" i="1"/>
  <c r="Q187" i="1"/>
  <c r="N187" i="1"/>
  <c r="M187" i="1"/>
  <c r="O187" i="1" s="1"/>
  <c r="P187" i="1" s="1"/>
  <c r="T186" i="1"/>
  <c r="S186" i="1"/>
  <c r="R186" i="1"/>
  <c r="Q186" i="1"/>
  <c r="N186" i="1"/>
  <c r="M186" i="1"/>
  <c r="O186" i="1" s="1"/>
  <c r="P186" i="1" s="1"/>
  <c r="T185" i="1"/>
  <c r="S185" i="1"/>
  <c r="R185" i="1"/>
  <c r="Q185" i="1"/>
  <c r="N185" i="1"/>
  <c r="M185" i="1"/>
  <c r="O185" i="1" s="1"/>
  <c r="P185" i="1" s="1"/>
  <c r="T184" i="1"/>
  <c r="S184" i="1"/>
  <c r="R184" i="1"/>
  <c r="Q184" i="1"/>
  <c r="N184" i="1"/>
  <c r="M184" i="1"/>
  <c r="O184" i="1" s="1"/>
  <c r="P184" i="1" s="1"/>
  <c r="T183" i="1"/>
  <c r="S183" i="1"/>
  <c r="R183" i="1"/>
  <c r="Q183" i="1"/>
  <c r="N183" i="1"/>
  <c r="M183" i="1"/>
  <c r="O183" i="1" s="1"/>
  <c r="P183" i="1" s="1"/>
  <c r="T182" i="1"/>
  <c r="S182" i="1"/>
  <c r="R182" i="1"/>
  <c r="Q182" i="1"/>
  <c r="N182" i="1"/>
  <c r="M182" i="1"/>
  <c r="O182" i="1" s="1"/>
  <c r="P182" i="1" s="1"/>
  <c r="T181" i="1"/>
  <c r="S181" i="1"/>
  <c r="R181" i="1"/>
  <c r="Q181" i="1"/>
  <c r="N181" i="1"/>
  <c r="M181" i="1"/>
  <c r="O181" i="1" s="1"/>
  <c r="P181" i="1" s="1"/>
  <c r="T180" i="1"/>
  <c r="S180" i="1"/>
  <c r="R180" i="1"/>
  <c r="Q180" i="1"/>
  <c r="N180" i="1"/>
  <c r="M180" i="1"/>
  <c r="O180" i="1" s="1"/>
  <c r="P180" i="1" s="1"/>
  <c r="T179" i="1"/>
  <c r="S179" i="1"/>
  <c r="R179" i="1"/>
  <c r="Q179" i="1"/>
  <c r="N179" i="1"/>
  <c r="M179" i="1"/>
  <c r="O179" i="1" s="1"/>
  <c r="P179" i="1" s="1"/>
  <c r="T178" i="1"/>
  <c r="S178" i="1"/>
  <c r="R178" i="1"/>
  <c r="Q178" i="1"/>
  <c r="N178" i="1"/>
  <c r="M178" i="1"/>
  <c r="O178" i="1" s="1"/>
  <c r="P178" i="1" s="1"/>
  <c r="T177" i="1"/>
  <c r="S177" i="1"/>
  <c r="R177" i="1"/>
  <c r="Q177" i="1"/>
  <c r="N177" i="1"/>
  <c r="M177" i="1"/>
  <c r="O177" i="1" s="1"/>
  <c r="P177" i="1" s="1"/>
  <c r="T176" i="1"/>
  <c r="S176" i="1"/>
  <c r="R176" i="1"/>
  <c r="Q176" i="1"/>
  <c r="N176" i="1"/>
  <c r="M176" i="1"/>
  <c r="O176" i="1" s="1"/>
  <c r="P176" i="1" s="1"/>
  <c r="T175" i="1"/>
  <c r="S175" i="1"/>
  <c r="R175" i="1"/>
  <c r="Q175" i="1"/>
  <c r="N175" i="1"/>
  <c r="M175" i="1"/>
  <c r="O175" i="1" s="1"/>
  <c r="P175" i="1" s="1"/>
  <c r="T174" i="1"/>
  <c r="S174" i="1"/>
  <c r="R174" i="1"/>
  <c r="Q174" i="1"/>
  <c r="N174" i="1"/>
  <c r="M174" i="1"/>
  <c r="O174" i="1" s="1"/>
  <c r="P174" i="1" s="1"/>
  <c r="T173" i="1"/>
  <c r="S173" i="1"/>
  <c r="R173" i="1"/>
  <c r="Q173" i="1"/>
  <c r="N173" i="1"/>
  <c r="M173" i="1"/>
  <c r="O173" i="1" s="1"/>
  <c r="P173" i="1" s="1"/>
  <c r="T172" i="1"/>
  <c r="S172" i="1"/>
  <c r="R172" i="1"/>
  <c r="Q172" i="1"/>
  <c r="N172" i="1"/>
  <c r="M172" i="1"/>
  <c r="O172" i="1" s="1"/>
  <c r="P172" i="1" s="1"/>
  <c r="T171" i="1"/>
  <c r="S171" i="1"/>
  <c r="R171" i="1"/>
  <c r="Q171" i="1"/>
  <c r="N171" i="1"/>
  <c r="M171" i="1"/>
  <c r="O171" i="1" s="1"/>
  <c r="P171" i="1" s="1"/>
  <c r="T170" i="1"/>
  <c r="S170" i="1"/>
  <c r="R170" i="1"/>
  <c r="Q170" i="1"/>
  <c r="N170" i="1"/>
  <c r="M170" i="1"/>
  <c r="O170" i="1" s="1"/>
  <c r="P170" i="1" s="1"/>
  <c r="T169" i="1"/>
  <c r="S169" i="1"/>
  <c r="R169" i="1"/>
  <c r="Q169" i="1"/>
  <c r="N169" i="1"/>
  <c r="M169" i="1"/>
  <c r="O169" i="1" s="1"/>
  <c r="P169" i="1" s="1"/>
  <c r="T168" i="1"/>
  <c r="S168" i="1"/>
  <c r="R168" i="1"/>
  <c r="Q168" i="1"/>
  <c r="N168" i="1"/>
  <c r="M168" i="1"/>
  <c r="O168" i="1" s="1"/>
  <c r="P168" i="1" s="1"/>
  <c r="T167" i="1"/>
  <c r="S167" i="1"/>
  <c r="R167" i="1"/>
  <c r="Q167" i="1"/>
  <c r="N167" i="1"/>
  <c r="M167" i="1"/>
  <c r="O167" i="1" s="1"/>
  <c r="P167" i="1" s="1"/>
  <c r="T166" i="1"/>
  <c r="S166" i="1"/>
  <c r="R166" i="1"/>
  <c r="Q166" i="1"/>
  <c r="N166" i="1"/>
  <c r="M166" i="1"/>
  <c r="O166" i="1" s="1"/>
  <c r="P166" i="1" s="1"/>
  <c r="T165" i="1"/>
  <c r="S165" i="1"/>
  <c r="R165" i="1"/>
  <c r="Q165" i="1"/>
  <c r="N165" i="1"/>
  <c r="M165" i="1"/>
  <c r="O165" i="1" s="1"/>
  <c r="P165" i="1" s="1"/>
  <c r="T164" i="1"/>
  <c r="S164" i="1"/>
  <c r="R164" i="1"/>
  <c r="Q164" i="1"/>
  <c r="N164" i="1"/>
  <c r="M164" i="1"/>
  <c r="O164" i="1" s="1"/>
  <c r="P164" i="1" s="1"/>
  <c r="T163" i="1"/>
  <c r="S163" i="1"/>
  <c r="R163" i="1"/>
  <c r="Q163" i="1"/>
  <c r="N163" i="1"/>
  <c r="M163" i="1"/>
  <c r="O163" i="1" s="1"/>
  <c r="P163" i="1" s="1"/>
  <c r="T162" i="1"/>
  <c r="S162" i="1"/>
  <c r="R162" i="1"/>
  <c r="Q162" i="1"/>
  <c r="N162" i="1"/>
  <c r="M162" i="1"/>
  <c r="O162" i="1" s="1"/>
  <c r="P162" i="1" s="1"/>
  <c r="T161" i="1"/>
  <c r="S161" i="1"/>
  <c r="R161" i="1"/>
  <c r="Q161" i="1"/>
  <c r="N161" i="1"/>
  <c r="M161" i="1"/>
  <c r="O161" i="1" s="1"/>
  <c r="P161" i="1" s="1"/>
  <c r="T160" i="1"/>
  <c r="S160" i="1"/>
  <c r="R160" i="1"/>
  <c r="Q160" i="1"/>
  <c r="N160" i="1"/>
  <c r="M160" i="1"/>
  <c r="O160" i="1" s="1"/>
  <c r="P160" i="1" s="1"/>
  <c r="T159" i="1"/>
  <c r="S159" i="1"/>
  <c r="R159" i="1"/>
  <c r="Q159" i="1"/>
  <c r="N159" i="1"/>
  <c r="M159" i="1"/>
  <c r="O159" i="1" s="1"/>
  <c r="P159" i="1" s="1"/>
  <c r="T158" i="1"/>
  <c r="S158" i="1"/>
  <c r="R158" i="1"/>
  <c r="Q158" i="1"/>
  <c r="N158" i="1"/>
  <c r="M158" i="1"/>
  <c r="O158" i="1" s="1"/>
  <c r="P158" i="1" s="1"/>
  <c r="T157" i="1"/>
  <c r="S157" i="1"/>
  <c r="R157" i="1"/>
  <c r="Q157" i="1"/>
  <c r="N157" i="1"/>
  <c r="M157" i="1"/>
  <c r="O157" i="1" s="1"/>
  <c r="P157" i="1" s="1"/>
  <c r="T156" i="1"/>
  <c r="S156" i="1"/>
  <c r="R156" i="1"/>
  <c r="Q156" i="1"/>
  <c r="N156" i="1"/>
  <c r="M156" i="1"/>
  <c r="O156" i="1" s="1"/>
  <c r="P156" i="1" s="1"/>
  <c r="T155" i="1"/>
  <c r="S155" i="1"/>
  <c r="R155" i="1"/>
  <c r="Q155" i="1"/>
  <c r="N155" i="1"/>
  <c r="M155" i="1"/>
  <c r="O155" i="1" s="1"/>
  <c r="P155" i="1" s="1"/>
  <c r="T154" i="1"/>
  <c r="S154" i="1"/>
  <c r="R154" i="1"/>
  <c r="Q154" i="1"/>
  <c r="N154" i="1"/>
  <c r="M154" i="1"/>
  <c r="O154" i="1" s="1"/>
  <c r="P154" i="1" s="1"/>
  <c r="T153" i="1"/>
  <c r="S153" i="1"/>
  <c r="R153" i="1"/>
  <c r="Q153" i="1"/>
  <c r="N153" i="1"/>
  <c r="M153" i="1"/>
  <c r="O153" i="1" s="1"/>
  <c r="P153" i="1" s="1"/>
  <c r="T152" i="1"/>
  <c r="S152" i="1"/>
  <c r="R152" i="1"/>
  <c r="Q152" i="1"/>
  <c r="N152" i="1"/>
  <c r="M152" i="1"/>
  <c r="O152" i="1" s="1"/>
  <c r="P152" i="1" s="1"/>
  <c r="T151" i="1"/>
  <c r="S151" i="1"/>
  <c r="R151" i="1"/>
  <c r="Q151" i="1"/>
  <c r="N151" i="1"/>
  <c r="M151" i="1"/>
  <c r="O151" i="1" s="1"/>
  <c r="P151" i="1" s="1"/>
  <c r="T150" i="1"/>
  <c r="S150" i="1"/>
  <c r="R150" i="1"/>
  <c r="Q150" i="1"/>
  <c r="N150" i="1"/>
  <c r="M150" i="1"/>
  <c r="O150" i="1" s="1"/>
  <c r="P150" i="1" s="1"/>
  <c r="T149" i="1"/>
  <c r="S149" i="1"/>
  <c r="R149" i="1"/>
  <c r="Q149" i="1"/>
  <c r="N149" i="1"/>
  <c r="M149" i="1"/>
  <c r="O149" i="1" s="1"/>
  <c r="P149" i="1" s="1"/>
  <c r="T148" i="1"/>
  <c r="S148" i="1"/>
  <c r="R148" i="1"/>
  <c r="Q148" i="1"/>
  <c r="N148" i="1"/>
  <c r="M148" i="1"/>
  <c r="O148" i="1" s="1"/>
  <c r="P148" i="1" s="1"/>
  <c r="T147" i="1"/>
  <c r="S147" i="1"/>
  <c r="R147" i="1"/>
  <c r="Q147" i="1"/>
  <c r="N147" i="1"/>
  <c r="M147" i="1"/>
  <c r="O147" i="1" s="1"/>
  <c r="P147" i="1" s="1"/>
  <c r="T146" i="1"/>
  <c r="S146" i="1"/>
  <c r="R146" i="1"/>
  <c r="Q146" i="1"/>
  <c r="N146" i="1"/>
  <c r="M146" i="1"/>
  <c r="O146" i="1" s="1"/>
  <c r="P146" i="1" s="1"/>
  <c r="T145" i="1"/>
  <c r="S145" i="1"/>
  <c r="R145" i="1"/>
  <c r="Q145" i="1"/>
  <c r="N145" i="1"/>
  <c r="M145" i="1"/>
  <c r="O145" i="1" s="1"/>
  <c r="P145" i="1" s="1"/>
  <c r="T144" i="1"/>
  <c r="S144" i="1"/>
  <c r="R144" i="1"/>
  <c r="Q144" i="1"/>
  <c r="N144" i="1"/>
  <c r="M144" i="1"/>
  <c r="O144" i="1" s="1"/>
  <c r="P144" i="1" s="1"/>
  <c r="T143" i="1"/>
  <c r="S143" i="1"/>
  <c r="R143" i="1"/>
  <c r="Q143" i="1"/>
  <c r="N143" i="1"/>
  <c r="M143" i="1"/>
  <c r="O143" i="1" s="1"/>
  <c r="P143" i="1" s="1"/>
  <c r="T142" i="1"/>
  <c r="S142" i="1"/>
  <c r="R142" i="1"/>
  <c r="Q142" i="1"/>
  <c r="N142" i="1"/>
  <c r="M142" i="1"/>
  <c r="O142" i="1" s="1"/>
  <c r="P142" i="1" s="1"/>
  <c r="T141" i="1"/>
  <c r="S141" i="1"/>
  <c r="R141" i="1"/>
  <c r="Q141" i="1"/>
  <c r="N141" i="1"/>
  <c r="M141" i="1"/>
  <c r="O141" i="1" s="1"/>
  <c r="P141" i="1" s="1"/>
  <c r="T140" i="1"/>
  <c r="S140" i="1"/>
  <c r="R140" i="1"/>
  <c r="Q140" i="1"/>
  <c r="N140" i="1"/>
  <c r="M140" i="1"/>
  <c r="O140" i="1" s="1"/>
  <c r="P140" i="1" s="1"/>
  <c r="T139" i="1"/>
  <c r="S139" i="1"/>
  <c r="R139" i="1"/>
  <c r="Q139" i="1"/>
  <c r="N139" i="1"/>
  <c r="M139" i="1"/>
  <c r="O139" i="1" s="1"/>
  <c r="P139" i="1" s="1"/>
  <c r="T138" i="1"/>
  <c r="S138" i="1"/>
  <c r="R138" i="1"/>
  <c r="Q138" i="1"/>
  <c r="N138" i="1"/>
  <c r="M138" i="1"/>
  <c r="O138" i="1" s="1"/>
  <c r="P138" i="1" s="1"/>
  <c r="T137" i="1"/>
  <c r="S137" i="1"/>
  <c r="R137" i="1"/>
  <c r="Q137" i="1"/>
  <c r="N137" i="1"/>
  <c r="M137" i="1"/>
  <c r="O137" i="1" s="1"/>
  <c r="P137" i="1" s="1"/>
  <c r="T136" i="1"/>
  <c r="S136" i="1"/>
  <c r="R136" i="1"/>
  <c r="Q136" i="1"/>
  <c r="N136" i="1"/>
  <c r="M136" i="1"/>
  <c r="O136" i="1" s="1"/>
  <c r="P136" i="1" s="1"/>
  <c r="T135" i="1"/>
  <c r="S135" i="1"/>
  <c r="R135" i="1"/>
  <c r="Q135" i="1"/>
  <c r="N135" i="1"/>
  <c r="M135" i="1"/>
  <c r="O135" i="1" s="1"/>
  <c r="P135" i="1" s="1"/>
  <c r="T134" i="1"/>
  <c r="S134" i="1"/>
  <c r="R134" i="1"/>
  <c r="Q134" i="1"/>
  <c r="N134" i="1"/>
  <c r="M134" i="1"/>
  <c r="O134" i="1" s="1"/>
  <c r="P134" i="1" s="1"/>
  <c r="T133" i="1"/>
  <c r="S133" i="1"/>
  <c r="R133" i="1"/>
  <c r="Q133" i="1"/>
  <c r="N133" i="1"/>
  <c r="M133" i="1"/>
  <c r="O133" i="1" s="1"/>
  <c r="P133" i="1" s="1"/>
  <c r="T132" i="1"/>
  <c r="S132" i="1"/>
  <c r="R132" i="1"/>
  <c r="Q132" i="1"/>
  <c r="N132" i="1"/>
  <c r="M132" i="1"/>
  <c r="O132" i="1" s="1"/>
  <c r="P132" i="1" s="1"/>
  <c r="T131" i="1"/>
  <c r="S131" i="1"/>
  <c r="R131" i="1"/>
  <c r="Q131" i="1"/>
  <c r="N131" i="1"/>
  <c r="M131" i="1"/>
  <c r="O131" i="1" s="1"/>
  <c r="P131" i="1" s="1"/>
  <c r="T130" i="1"/>
  <c r="S130" i="1"/>
  <c r="R130" i="1"/>
  <c r="Q130" i="1"/>
  <c r="N130" i="1"/>
  <c r="M130" i="1"/>
  <c r="O130" i="1" s="1"/>
  <c r="P130" i="1" s="1"/>
  <c r="T129" i="1"/>
  <c r="S129" i="1"/>
  <c r="R129" i="1"/>
  <c r="Q129" i="1"/>
  <c r="N129" i="1"/>
  <c r="M129" i="1"/>
  <c r="O129" i="1" s="1"/>
  <c r="P129" i="1" s="1"/>
  <c r="T128" i="1"/>
  <c r="S128" i="1"/>
  <c r="R128" i="1"/>
  <c r="Q128" i="1"/>
  <c r="N128" i="1"/>
  <c r="M128" i="1"/>
  <c r="O128" i="1" s="1"/>
  <c r="P128" i="1" s="1"/>
  <c r="T127" i="1"/>
  <c r="S127" i="1"/>
  <c r="R127" i="1"/>
  <c r="Q127" i="1"/>
  <c r="N127" i="1"/>
  <c r="M127" i="1"/>
  <c r="O127" i="1" s="1"/>
  <c r="P127" i="1" s="1"/>
  <c r="T126" i="1"/>
  <c r="S126" i="1"/>
  <c r="R126" i="1"/>
  <c r="Q126" i="1"/>
  <c r="N126" i="1"/>
  <c r="M126" i="1"/>
  <c r="O126" i="1" s="1"/>
  <c r="P126" i="1" s="1"/>
  <c r="T125" i="1"/>
  <c r="S125" i="1"/>
  <c r="R125" i="1"/>
  <c r="Q125" i="1"/>
  <c r="N125" i="1"/>
  <c r="M125" i="1"/>
  <c r="O125" i="1" s="1"/>
  <c r="P125" i="1" s="1"/>
  <c r="T124" i="1"/>
  <c r="S124" i="1"/>
  <c r="R124" i="1"/>
  <c r="Q124" i="1"/>
  <c r="N124" i="1"/>
  <c r="M124" i="1"/>
  <c r="O124" i="1" s="1"/>
  <c r="P124" i="1" s="1"/>
  <c r="T123" i="1"/>
  <c r="S123" i="1"/>
  <c r="R123" i="1"/>
  <c r="Q123" i="1"/>
  <c r="N123" i="1"/>
  <c r="M123" i="1"/>
  <c r="O123" i="1" s="1"/>
  <c r="P123" i="1" s="1"/>
  <c r="T122" i="1"/>
  <c r="S122" i="1"/>
  <c r="R122" i="1"/>
  <c r="Q122" i="1"/>
  <c r="N122" i="1"/>
  <c r="M122" i="1"/>
  <c r="O122" i="1" s="1"/>
  <c r="P122" i="1" s="1"/>
  <c r="T121" i="1"/>
  <c r="S121" i="1"/>
  <c r="R121" i="1"/>
  <c r="Q121" i="1"/>
  <c r="N121" i="1"/>
  <c r="M121" i="1"/>
  <c r="O121" i="1" s="1"/>
  <c r="P121" i="1" s="1"/>
  <c r="T120" i="1"/>
  <c r="S120" i="1"/>
  <c r="R120" i="1"/>
  <c r="Q120" i="1"/>
  <c r="N120" i="1"/>
  <c r="M120" i="1"/>
  <c r="O120" i="1" s="1"/>
  <c r="P120" i="1" s="1"/>
  <c r="T119" i="1"/>
  <c r="S119" i="1"/>
  <c r="R119" i="1"/>
  <c r="Q119" i="1"/>
  <c r="N119" i="1"/>
  <c r="M119" i="1"/>
  <c r="O119" i="1" s="1"/>
  <c r="P119" i="1" s="1"/>
  <c r="T118" i="1"/>
  <c r="S118" i="1"/>
  <c r="R118" i="1"/>
  <c r="Q118" i="1"/>
  <c r="N118" i="1"/>
  <c r="M118" i="1"/>
  <c r="O118" i="1" s="1"/>
  <c r="P118" i="1" s="1"/>
  <c r="T117" i="1"/>
  <c r="S117" i="1"/>
  <c r="R117" i="1"/>
  <c r="Q117" i="1"/>
  <c r="N117" i="1"/>
  <c r="M117" i="1"/>
  <c r="O117" i="1" s="1"/>
  <c r="P117" i="1" s="1"/>
  <c r="T116" i="1"/>
  <c r="S116" i="1"/>
  <c r="R116" i="1"/>
  <c r="Q116" i="1"/>
  <c r="N116" i="1"/>
  <c r="M116" i="1"/>
  <c r="O116" i="1" s="1"/>
  <c r="P116" i="1" s="1"/>
  <c r="T115" i="1"/>
  <c r="S115" i="1"/>
  <c r="R115" i="1"/>
  <c r="Q115" i="1"/>
  <c r="N115" i="1"/>
  <c r="M115" i="1"/>
  <c r="O115" i="1" s="1"/>
  <c r="P115" i="1" s="1"/>
  <c r="T114" i="1"/>
  <c r="S114" i="1"/>
  <c r="R114" i="1"/>
  <c r="Q114" i="1"/>
  <c r="N114" i="1"/>
  <c r="M114" i="1"/>
  <c r="O114" i="1" s="1"/>
  <c r="P114" i="1" s="1"/>
  <c r="T113" i="1"/>
  <c r="S113" i="1"/>
  <c r="R113" i="1"/>
  <c r="Q113" i="1"/>
  <c r="N113" i="1"/>
  <c r="M113" i="1"/>
  <c r="O113" i="1" s="1"/>
  <c r="P113" i="1" s="1"/>
  <c r="T112" i="1"/>
  <c r="S112" i="1"/>
  <c r="R112" i="1"/>
  <c r="Q112" i="1"/>
  <c r="N112" i="1"/>
  <c r="M112" i="1"/>
  <c r="O112" i="1" s="1"/>
  <c r="P112" i="1" s="1"/>
  <c r="T111" i="1"/>
  <c r="S111" i="1"/>
  <c r="R111" i="1"/>
  <c r="Q111" i="1"/>
  <c r="N111" i="1"/>
  <c r="M111" i="1"/>
  <c r="O111" i="1" s="1"/>
  <c r="P111" i="1" s="1"/>
  <c r="T110" i="1"/>
  <c r="S110" i="1"/>
  <c r="R110" i="1"/>
  <c r="Q110" i="1"/>
  <c r="N110" i="1"/>
  <c r="M110" i="1"/>
  <c r="O110" i="1" s="1"/>
  <c r="P110" i="1" s="1"/>
  <c r="T109" i="1"/>
  <c r="S109" i="1"/>
  <c r="R109" i="1"/>
  <c r="Q109" i="1"/>
  <c r="N109" i="1"/>
  <c r="M109" i="1"/>
  <c r="O109" i="1" s="1"/>
  <c r="P109" i="1" s="1"/>
  <c r="T108" i="1"/>
  <c r="S108" i="1"/>
  <c r="R108" i="1"/>
  <c r="Q108" i="1"/>
  <c r="N108" i="1"/>
  <c r="M108" i="1"/>
  <c r="O108" i="1" s="1"/>
  <c r="P108" i="1" s="1"/>
  <c r="T107" i="1"/>
  <c r="S107" i="1"/>
  <c r="R107" i="1"/>
  <c r="Q107" i="1"/>
  <c r="N107" i="1"/>
  <c r="M107" i="1"/>
  <c r="O107" i="1" s="1"/>
  <c r="P107" i="1" s="1"/>
  <c r="T106" i="1"/>
  <c r="S106" i="1"/>
  <c r="R106" i="1"/>
  <c r="Q106" i="1"/>
  <c r="N106" i="1"/>
  <c r="M106" i="1"/>
  <c r="O106" i="1" s="1"/>
  <c r="P106" i="1" s="1"/>
  <c r="T105" i="1"/>
  <c r="S105" i="1"/>
  <c r="R105" i="1"/>
  <c r="Q105" i="1"/>
  <c r="N105" i="1"/>
  <c r="M105" i="1"/>
  <c r="O105" i="1" s="1"/>
  <c r="P105" i="1" s="1"/>
  <c r="T104" i="1"/>
  <c r="S104" i="1"/>
  <c r="R104" i="1"/>
  <c r="Q104" i="1"/>
  <c r="N104" i="1"/>
  <c r="M104" i="1"/>
  <c r="O104" i="1" s="1"/>
  <c r="P104" i="1" s="1"/>
  <c r="T103" i="1"/>
  <c r="S103" i="1"/>
  <c r="R103" i="1"/>
  <c r="Q103" i="1"/>
  <c r="N103" i="1"/>
  <c r="M103" i="1"/>
  <c r="O103" i="1" s="1"/>
  <c r="P103" i="1" s="1"/>
  <c r="T102" i="1"/>
  <c r="S102" i="1"/>
  <c r="R102" i="1"/>
  <c r="Q102" i="1"/>
  <c r="N102" i="1"/>
  <c r="M102" i="1"/>
  <c r="O102" i="1" s="1"/>
  <c r="P102" i="1" s="1"/>
  <c r="T101" i="1"/>
  <c r="S101" i="1"/>
  <c r="R101" i="1"/>
  <c r="Q101" i="1"/>
  <c r="N101" i="1"/>
  <c r="M101" i="1"/>
  <c r="O101" i="1" s="1"/>
  <c r="P101" i="1" s="1"/>
  <c r="T100" i="1"/>
  <c r="S100" i="1"/>
  <c r="R100" i="1"/>
  <c r="Q100" i="1"/>
  <c r="N100" i="1"/>
  <c r="M100" i="1"/>
  <c r="O100" i="1" s="1"/>
  <c r="P100" i="1" s="1"/>
  <c r="T99" i="1"/>
  <c r="S99" i="1"/>
  <c r="R99" i="1"/>
  <c r="Q99" i="1"/>
  <c r="N99" i="1"/>
  <c r="M99" i="1"/>
  <c r="O99" i="1" s="1"/>
  <c r="P99" i="1" s="1"/>
  <c r="T98" i="1"/>
  <c r="S98" i="1"/>
  <c r="R98" i="1"/>
  <c r="Q98" i="1"/>
  <c r="N98" i="1"/>
  <c r="M98" i="1"/>
  <c r="O98" i="1" s="1"/>
  <c r="P98" i="1" s="1"/>
  <c r="T97" i="1"/>
  <c r="S97" i="1"/>
  <c r="R97" i="1"/>
  <c r="Q97" i="1"/>
  <c r="N97" i="1"/>
  <c r="M97" i="1"/>
  <c r="O97" i="1" s="1"/>
  <c r="P97" i="1" s="1"/>
  <c r="T96" i="1"/>
  <c r="S96" i="1"/>
  <c r="R96" i="1"/>
  <c r="Q96" i="1"/>
  <c r="N96" i="1"/>
  <c r="M96" i="1"/>
  <c r="O96" i="1" s="1"/>
  <c r="P96" i="1" s="1"/>
  <c r="T95" i="1"/>
  <c r="S95" i="1"/>
  <c r="R95" i="1"/>
  <c r="Q95" i="1"/>
  <c r="N95" i="1"/>
  <c r="M95" i="1"/>
  <c r="O95" i="1" s="1"/>
  <c r="P95" i="1" s="1"/>
  <c r="T94" i="1"/>
  <c r="S94" i="1"/>
  <c r="R94" i="1"/>
  <c r="Q94" i="1"/>
  <c r="N94" i="1"/>
  <c r="M94" i="1"/>
  <c r="O94" i="1" s="1"/>
  <c r="P94" i="1" s="1"/>
  <c r="T93" i="1"/>
  <c r="S93" i="1"/>
  <c r="R93" i="1"/>
  <c r="Q93" i="1"/>
  <c r="N93" i="1"/>
  <c r="M93" i="1"/>
  <c r="O93" i="1" s="1"/>
  <c r="P93" i="1" s="1"/>
  <c r="T92" i="1"/>
  <c r="S92" i="1"/>
  <c r="R92" i="1"/>
  <c r="Q92" i="1"/>
  <c r="N92" i="1"/>
  <c r="M92" i="1"/>
  <c r="O92" i="1" s="1"/>
  <c r="P92" i="1" s="1"/>
  <c r="T91" i="1"/>
  <c r="S91" i="1"/>
  <c r="R91" i="1"/>
  <c r="Q91" i="1"/>
  <c r="N91" i="1"/>
  <c r="M91" i="1"/>
  <c r="O91" i="1" s="1"/>
  <c r="P91" i="1" s="1"/>
  <c r="T90" i="1"/>
  <c r="S90" i="1"/>
  <c r="R90" i="1"/>
  <c r="Q90" i="1"/>
  <c r="N90" i="1"/>
  <c r="M90" i="1"/>
  <c r="O90" i="1" s="1"/>
  <c r="P90" i="1" s="1"/>
  <c r="T89" i="1"/>
  <c r="S89" i="1"/>
  <c r="R89" i="1"/>
  <c r="Q89" i="1"/>
  <c r="N89" i="1"/>
  <c r="M89" i="1"/>
  <c r="O89" i="1" s="1"/>
  <c r="P89" i="1" s="1"/>
  <c r="T88" i="1"/>
  <c r="S88" i="1"/>
  <c r="R88" i="1"/>
  <c r="Q88" i="1"/>
  <c r="N88" i="1"/>
  <c r="M88" i="1"/>
  <c r="O88" i="1" s="1"/>
  <c r="P88" i="1" s="1"/>
  <c r="T87" i="1"/>
  <c r="S87" i="1"/>
  <c r="R87" i="1"/>
  <c r="Q87" i="1"/>
  <c r="N87" i="1"/>
  <c r="M87" i="1"/>
  <c r="O87" i="1" s="1"/>
  <c r="P87" i="1" s="1"/>
  <c r="T86" i="1"/>
  <c r="S86" i="1"/>
  <c r="R86" i="1"/>
  <c r="Q86" i="1"/>
  <c r="N86" i="1"/>
  <c r="M86" i="1"/>
  <c r="O86" i="1" s="1"/>
  <c r="P86" i="1" s="1"/>
  <c r="T85" i="1"/>
  <c r="S85" i="1"/>
  <c r="R85" i="1"/>
  <c r="Q85" i="1"/>
  <c r="N85" i="1"/>
  <c r="M85" i="1"/>
  <c r="O85" i="1" s="1"/>
  <c r="P85" i="1" s="1"/>
  <c r="T84" i="1"/>
  <c r="S84" i="1"/>
  <c r="R84" i="1"/>
  <c r="Q84" i="1"/>
  <c r="N84" i="1"/>
  <c r="M84" i="1"/>
  <c r="O84" i="1" s="1"/>
  <c r="P84" i="1" s="1"/>
  <c r="T83" i="1"/>
  <c r="S83" i="1"/>
  <c r="R83" i="1"/>
  <c r="Q83" i="1"/>
  <c r="N83" i="1"/>
  <c r="M83" i="1"/>
  <c r="O83" i="1" s="1"/>
  <c r="P83" i="1" s="1"/>
  <c r="T82" i="1"/>
  <c r="S82" i="1"/>
  <c r="R82" i="1"/>
  <c r="Q82" i="1"/>
  <c r="N82" i="1"/>
  <c r="M82" i="1"/>
  <c r="O82" i="1" s="1"/>
  <c r="P82" i="1" s="1"/>
  <c r="T81" i="1"/>
  <c r="S81" i="1"/>
  <c r="R81" i="1"/>
  <c r="Q81" i="1"/>
  <c r="N81" i="1"/>
  <c r="M81" i="1"/>
  <c r="O81" i="1" s="1"/>
  <c r="P81" i="1" s="1"/>
  <c r="T80" i="1"/>
  <c r="S80" i="1"/>
  <c r="R80" i="1"/>
  <c r="Q80" i="1"/>
  <c r="N80" i="1"/>
  <c r="M80" i="1"/>
  <c r="O80" i="1" s="1"/>
  <c r="P80" i="1" s="1"/>
  <c r="T79" i="1"/>
  <c r="S79" i="1"/>
  <c r="R79" i="1"/>
  <c r="Q79" i="1"/>
  <c r="N79" i="1"/>
  <c r="M79" i="1"/>
  <c r="O79" i="1" s="1"/>
  <c r="P79" i="1" s="1"/>
  <c r="T78" i="1"/>
  <c r="S78" i="1"/>
  <c r="R78" i="1"/>
  <c r="Q78" i="1"/>
  <c r="N78" i="1"/>
  <c r="M78" i="1"/>
  <c r="O78" i="1" s="1"/>
  <c r="P78" i="1" s="1"/>
  <c r="T77" i="1"/>
  <c r="S77" i="1"/>
  <c r="R77" i="1"/>
  <c r="Q77" i="1"/>
  <c r="N77" i="1"/>
  <c r="M77" i="1"/>
  <c r="O77" i="1" s="1"/>
  <c r="P77" i="1" s="1"/>
  <c r="T76" i="1"/>
  <c r="S76" i="1"/>
  <c r="R76" i="1"/>
  <c r="Q76" i="1"/>
  <c r="N76" i="1"/>
  <c r="M76" i="1"/>
  <c r="O76" i="1" s="1"/>
  <c r="P76" i="1" s="1"/>
  <c r="T75" i="1"/>
  <c r="S75" i="1"/>
  <c r="R75" i="1"/>
  <c r="Q75" i="1"/>
  <c r="N75" i="1"/>
  <c r="M75" i="1"/>
  <c r="O75" i="1" s="1"/>
  <c r="P75" i="1" s="1"/>
  <c r="T74" i="1"/>
  <c r="S74" i="1"/>
  <c r="R74" i="1"/>
  <c r="Q74" i="1"/>
  <c r="N74" i="1"/>
  <c r="M74" i="1"/>
  <c r="O74" i="1" s="1"/>
  <c r="P74" i="1" s="1"/>
  <c r="T73" i="1"/>
  <c r="S73" i="1"/>
  <c r="R73" i="1"/>
  <c r="Q73" i="1"/>
  <c r="N73" i="1"/>
  <c r="M73" i="1"/>
  <c r="O73" i="1" s="1"/>
  <c r="P73" i="1" s="1"/>
  <c r="T72" i="1"/>
  <c r="S72" i="1"/>
  <c r="R72" i="1"/>
  <c r="Q72" i="1"/>
  <c r="N72" i="1"/>
  <c r="M72" i="1"/>
  <c r="O72" i="1" s="1"/>
  <c r="P72" i="1" s="1"/>
  <c r="T71" i="1"/>
  <c r="S71" i="1"/>
  <c r="R71" i="1"/>
  <c r="Q71" i="1"/>
  <c r="N71" i="1"/>
  <c r="M71" i="1"/>
  <c r="O71" i="1" s="1"/>
  <c r="P71" i="1" s="1"/>
  <c r="T70" i="1"/>
  <c r="S70" i="1"/>
  <c r="R70" i="1"/>
  <c r="Q70" i="1"/>
  <c r="N70" i="1"/>
  <c r="M70" i="1"/>
  <c r="O70" i="1" s="1"/>
  <c r="P70" i="1" s="1"/>
  <c r="T69" i="1"/>
  <c r="S69" i="1"/>
  <c r="R69" i="1"/>
  <c r="Q69" i="1"/>
  <c r="N69" i="1"/>
  <c r="M69" i="1"/>
  <c r="O69" i="1" s="1"/>
  <c r="P69" i="1" s="1"/>
  <c r="T68" i="1"/>
  <c r="S68" i="1"/>
  <c r="R68" i="1"/>
  <c r="Q68" i="1"/>
  <c r="N68" i="1"/>
  <c r="M68" i="1"/>
  <c r="O68" i="1" s="1"/>
  <c r="P68" i="1" s="1"/>
  <c r="T67" i="1"/>
  <c r="S67" i="1"/>
  <c r="R67" i="1"/>
  <c r="Q67" i="1"/>
  <c r="N67" i="1"/>
  <c r="M67" i="1"/>
  <c r="O67" i="1" s="1"/>
  <c r="P67" i="1" s="1"/>
  <c r="T66" i="1"/>
  <c r="S66" i="1"/>
  <c r="R66" i="1"/>
  <c r="Q66" i="1"/>
  <c r="N66" i="1"/>
  <c r="M66" i="1"/>
  <c r="O66" i="1" s="1"/>
  <c r="P66" i="1" s="1"/>
  <c r="T65" i="1"/>
  <c r="S65" i="1"/>
  <c r="R65" i="1"/>
  <c r="Q65" i="1"/>
  <c r="N65" i="1"/>
  <c r="M65" i="1"/>
  <c r="O65" i="1" s="1"/>
  <c r="P65" i="1" s="1"/>
  <c r="T64" i="1"/>
  <c r="S64" i="1"/>
  <c r="R64" i="1"/>
  <c r="Q64" i="1"/>
  <c r="N64" i="1"/>
  <c r="M64" i="1"/>
  <c r="O64" i="1" s="1"/>
  <c r="P64" i="1" s="1"/>
  <c r="T63" i="1"/>
  <c r="S63" i="1"/>
  <c r="R63" i="1"/>
  <c r="Q63" i="1"/>
  <c r="N63" i="1"/>
  <c r="M63" i="1"/>
  <c r="O63" i="1" s="1"/>
  <c r="P63" i="1" s="1"/>
  <c r="T62" i="1"/>
  <c r="S62" i="1"/>
  <c r="R62" i="1"/>
  <c r="Q62" i="1"/>
  <c r="N62" i="1"/>
  <c r="M62" i="1"/>
  <c r="O62" i="1" s="1"/>
  <c r="P62" i="1" s="1"/>
  <c r="T61" i="1"/>
  <c r="S61" i="1"/>
  <c r="R61" i="1"/>
  <c r="Q61" i="1"/>
  <c r="N61" i="1"/>
  <c r="M61" i="1"/>
  <c r="O61" i="1" s="1"/>
  <c r="P61" i="1" s="1"/>
  <c r="T60" i="1"/>
  <c r="S60" i="1"/>
  <c r="R60" i="1"/>
  <c r="Q60" i="1"/>
  <c r="N60" i="1"/>
  <c r="M60" i="1"/>
  <c r="O60" i="1" s="1"/>
  <c r="P60" i="1" s="1"/>
  <c r="T59" i="1"/>
  <c r="S59" i="1"/>
  <c r="R59" i="1"/>
  <c r="Q59" i="1"/>
  <c r="N59" i="1"/>
  <c r="M59" i="1"/>
  <c r="O59" i="1" s="1"/>
  <c r="P59" i="1" s="1"/>
  <c r="T58" i="1"/>
  <c r="S58" i="1"/>
  <c r="R58" i="1"/>
  <c r="Q58" i="1"/>
  <c r="N58" i="1"/>
  <c r="M58" i="1"/>
  <c r="O58" i="1" s="1"/>
  <c r="P58" i="1" s="1"/>
  <c r="T57" i="1"/>
  <c r="S57" i="1"/>
  <c r="R57" i="1"/>
  <c r="Q57" i="1"/>
  <c r="N57" i="1"/>
  <c r="M57" i="1"/>
  <c r="O57" i="1" s="1"/>
  <c r="P57" i="1" s="1"/>
  <c r="T56" i="1"/>
  <c r="S56" i="1"/>
  <c r="R56" i="1"/>
  <c r="Q56" i="1"/>
  <c r="N56" i="1"/>
  <c r="M56" i="1"/>
  <c r="O56" i="1" s="1"/>
  <c r="P56" i="1" s="1"/>
  <c r="T55" i="1"/>
  <c r="S55" i="1"/>
  <c r="R55" i="1"/>
  <c r="Q55" i="1"/>
  <c r="N55" i="1"/>
  <c r="M55" i="1"/>
  <c r="O55" i="1" s="1"/>
  <c r="P55" i="1" s="1"/>
  <c r="T54" i="1"/>
  <c r="S54" i="1"/>
  <c r="R54" i="1"/>
  <c r="Q54" i="1"/>
  <c r="N54" i="1"/>
  <c r="M54" i="1"/>
  <c r="O54" i="1" s="1"/>
  <c r="P54" i="1" s="1"/>
  <c r="T53" i="1"/>
  <c r="S53" i="1"/>
  <c r="R53" i="1"/>
  <c r="Q53" i="1"/>
  <c r="N53" i="1"/>
  <c r="M53" i="1"/>
  <c r="O53" i="1" s="1"/>
  <c r="P53" i="1" s="1"/>
  <c r="T52" i="1"/>
  <c r="S52" i="1"/>
  <c r="R52" i="1"/>
  <c r="Q52" i="1"/>
  <c r="N52" i="1"/>
  <c r="M52" i="1"/>
  <c r="O52" i="1" s="1"/>
  <c r="P52" i="1" s="1"/>
  <c r="T51" i="1"/>
  <c r="S51" i="1"/>
  <c r="R51" i="1"/>
  <c r="Q51" i="1"/>
  <c r="N51" i="1"/>
  <c r="M51" i="1"/>
  <c r="O51" i="1" s="1"/>
  <c r="P51" i="1" s="1"/>
  <c r="T50" i="1"/>
  <c r="S50" i="1"/>
  <c r="R50" i="1"/>
  <c r="Q50" i="1"/>
  <c r="N50" i="1"/>
  <c r="M50" i="1"/>
  <c r="O50" i="1" s="1"/>
  <c r="P50" i="1" s="1"/>
  <c r="T49" i="1"/>
  <c r="S49" i="1"/>
  <c r="R49" i="1"/>
  <c r="Q49" i="1"/>
  <c r="N49" i="1"/>
  <c r="M49" i="1"/>
  <c r="O49" i="1" s="1"/>
  <c r="P49" i="1" s="1"/>
  <c r="T48" i="1"/>
  <c r="S48" i="1"/>
  <c r="R48" i="1"/>
  <c r="Q48" i="1"/>
  <c r="N48" i="1"/>
  <c r="M48" i="1"/>
  <c r="O48" i="1" s="1"/>
  <c r="P48" i="1" s="1"/>
  <c r="T47" i="1"/>
  <c r="S47" i="1"/>
  <c r="R47" i="1"/>
  <c r="Q47" i="1"/>
  <c r="N47" i="1"/>
  <c r="M47" i="1"/>
  <c r="O47" i="1" s="1"/>
  <c r="P47" i="1" s="1"/>
  <c r="T46" i="1"/>
  <c r="S46" i="1"/>
  <c r="R46" i="1"/>
  <c r="Q46" i="1"/>
  <c r="N46" i="1"/>
  <c r="M46" i="1"/>
  <c r="O46" i="1" s="1"/>
  <c r="P46" i="1" s="1"/>
  <c r="T45" i="1"/>
  <c r="S45" i="1"/>
  <c r="R45" i="1"/>
  <c r="Q45" i="1"/>
  <c r="N45" i="1"/>
  <c r="M45" i="1"/>
  <c r="O45" i="1" s="1"/>
  <c r="P45" i="1" s="1"/>
  <c r="T44" i="1"/>
  <c r="S44" i="1"/>
  <c r="R44" i="1"/>
  <c r="Q44" i="1"/>
  <c r="N44" i="1"/>
  <c r="M44" i="1"/>
  <c r="O44" i="1" s="1"/>
  <c r="P44" i="1" s="1"/>
  <c r="T43" i="1"/>
  <c r="S43" i="1"/>
  <c r="R43" i="1"/>
  <c r="Q43" i="1"/>
  <c r="N43" i="1"/>
  <c r="M43" i="1"/>
  <c r="O43" i="1" s="1"/>
  <c r="P43" i="1" s="1"/>
  <c r="T42" i="1"/>
  <c r="S42" i="1"/>
  <c r="R42" i="1"/>
  <c r="Q42" i="1"/>
  <c r="N42" i="1"/>
  <c r="M42" i="1"/>
  <c r="O42" i="1" s="1"/>
  <c r="P42" i="1" s="1"/>
  <c r="T41" i="1"/>
  <c r="S41" i="1"/>
  <c r="R41" i="1"/>
  <c r="Q41" i="1"/>
  <c r="N41" i="1"/>
  <c r="M41" i="1"/>
  <c r="O41" i="1" s="1"/>
  <c r="P41" i="1" s="1"/>
  <c r="T40" i="1"/>
  <c r="S40" i="1"/>
  <c r="R40" i="1"/>
  <c r="Q40" i="1"/>
  <c r="N40" i="1"/>
  <c r="M40" i="1"/>
  <c r="O40" i="1" s="1"/>
  <c r="P40" i="1" s="1"/>
  <c r="T39" i="1"/>
  <c r="S39" i="1"/>
  <c r="R39" i="1"/>
  <c r="Q39" i="1"/>
  <c r="N39" i="1"/>
  <c r="M39" i="1"/>
  <c r="O39" i="1" s="1"/>
  <c r="P39" i="1" s="1"/>
  <c r="T38" i="1"/>
  <c r="S38" i="1"/>
  <c r="R38" i="1"/>
  <c r="Q38" i="1"/>
  <c r="N38" i="1"/>
  <c r="M38" i="1"/>
  <c r="O38" i="1" s="1"/>
  <c r="P38" i="1" s="1"/>
  <c r="T37" i="1"/>
  <c r="S37" i="1"/>
  <c r="R37" i="1"/>
  <c r="Q37" i="1"/>
  <c r="N37" i="1"/>
  <c r="M37" i="1"/>
  <c r="O37" i="1" s="1"/>
  <c r="P37" i="1" s="1"/>
  <c r="T36" i="1"/>
  <c r="S36" i="1"/>
  <c r="R36" i="1"/>
  <c r="Q36" i="1"/>
  <c r="N36" i="1"/>
  <c r="M36" i="1"/>
  <c r="O36" i="1" s="1"/>
  <c r="P36" i="1" s="1"/>
  <c r="T35" i="1"/>
  <c r="S35" i="1"/>
  <c r="R35" i="1"/>
  <c r="Q35" i="1"/>
  <c r="N35" i="1"/>
  <c r="M35" i="1"/>
  <c r="O35" i="1" s="1"/>
  <c r="P35" i="1" s="1"/>
  <c r="T34" i="1"/>
  <c r="S34" i="1"/>
  <c r="R34" i="1"/>
  <c r="Q34" i="1"/>
  <c r="N34" i="1"/>
  <c r="M34" i="1"/>
  <c r="O34" i="1" s="1"/>
  <c r="P34" i="1" s="1"/>
  <c r="T33" i="1"/>
  <c r="S33" i="1"/>
  <c r="R33" i="1"/>
  <c r="Q33" i="1"/>
  <c r="N33" i="1"/>
  <c r="M33" i="1"/>
  <c r="O33" i="1" s="1"/>
  <c r="P33" i="1" s="1"/>
  <c r="T32" i="1"/>
  <c r="S32" i="1"/>
  <c r="R32" i="1"/>
  <c r="Q32" i="1"/>
  <c r="N32" i="1"/>
  <c r="M32" i="1"/>
  <c r="O32" i="1" s="1"/>
  <c r="P32" i="1" s="1"/>
  <c r="T31" i="1"/>
  <c r="S31" i="1"/>
  <c r="R31" i="1"/>
  <c r="Q31" i="1"/>
  <c r="N31" i="1"/>
  <c r="M31" i="1"/>
  <c r="O31" i="1" s="1"/>
  <c r="P31" i="1" s="1"/>
  <c r="T30" i="1"/>
  <c r="S30" i="1"/>
  <c r="R30" i="1"/>
  <c r="Q30" i="1"/>
  <c r="N30" i="1"/>
  <c r="M30" i="1"/>
  <c r="O30" i="1" s="1"/>
  <c r="P30" i="1" s="1"/>
  <c r="T29" i="1"/>
  <c r="S29" i="1"/>
  <c r="R29" i="1"/>
  <c r="Q29" i="1"/>
  <c r="N29" i="1"/>
  <c r="M29" i="1"/>
  <c r="O29" i="1" s="1"/>
  <c r="P29" i="1" s="1"/>
  <c r="T28" i="1"/>
  <c r="S28" i="1"/>
  <c r="R28" i="1"/>
  <c r="Q28" i="1"/>
  <c r="N28" i="1"/>
  <c r="M28" i="1"/>
  <c r="O28" i="1" s="1"/>
  <c r="P28" i="1" s="1"/>
  <c r="T27" i="1"/>
  <c r="S27" i="1"/>
  <c r="R27" i="1"/>
  <c r="Q27" i="1"/>
  <c r="N27" i="1"/>
  <c r="M27" i="1"/>
  <c r="O27" i="1" s="1"/>
  <c r="P27" i="1" s="1"/>
  <c r="T26" i="1"/>
  <c r="S26" i="1"/>
  <c r="R26" i="1"/>
  <c r="Q26" i="1"/>
  <c r="N26" i="1"/>
  <c r="M26" i="1"/>
  <c r="O26" i="1" s="1"/>
  <c r="P26" i="1" s="1"/>
  <c r="T25" i="1"/>
  <c r="S25" i="1"/>
  <c r="R25" i="1"/>
  <c r="Q25" i="1"/>
  <c r="N25" i="1"/>
  <c r="M25" i="1"/>
  <c r="O25" i="1" s="1"/>
  <c r="P25" i="1" s="1"/>
  <c r="T24" i="1"/>
  <c r="S24" i="1"/>
  <c r="R24" i="1"/>
  <c r="Q24" i="1"/>
  <c r="N24" i="1"/>
  <c r="M24" i="1"/>
  <c r="O24" i="1" s="1"/>
  <c r="P24" i="1" s="1"/>
  <c r="T23" i="1"/>
  <c r="S23" i="1"/>
  <c r="R23" i="1"/>
  <c r="Q23" i="1"/>
  <c r="N23" i="1"/>
  <c r="M23" i="1"/>
  <c r="O23" i="1" s="1"/>
  <c r="P23" i="1" s="1"/>
  <c r="T22" i="1"/>
  <c r="S22" i="1"/>
  <c r="R22" i="1"/>
  <c r="Q22" i="1"/>
  <c r="N22" i="1"/>
  <c r="M22" i="1"/>
  <c r="O22" i="1" s="1"/>
  <c r="P22" i="1" s="1"/>
  <c r="T21" i="1"/>
  <c r="S21" i="1"/>
  <c r="R21" i="1"/>
  <c r="Q21" i="1"/>
  <c r="N21" i="1"/>
  <c r="M21" i="1"/>
  <c r="O21" i="1" s="1"/>
  <c r="P21" i="1" s="1"/>
  <c r="T20" i="1"/>
  <c r="S20" i="1"/>
  <c r="R20" i="1"/>
  <c r="Q20" i="1"/>
  <c r="N20" i="1"/>
  <c r="M20" i="1"/>
  <c r="O20" i="1" s="1"/>
  <c r="P20" i="1" s="1"/>
  <c r="T19" i="1"/>
  <c r="S19" i="1"/>
  <c r="R19" i="1"/>
  <c r="Q19" i="1"/>
  <c r="N19" i="1"/>
  <c r="M19" i="1"/>
  <c r="O19" i="1" s="1"/>
  <c r="P19" i="1" s="1"/>
  <c r="T18" i="1"/>
  <c r="S18" i="1"/>
  <c r="R18" i="1"/>
  <c r="Q18" i="1"/>
  <c r="N18" i="1"/>
  <c r="M18" i="1"/>
  <c r="O18" i="1" s="1"/>
  <c r="P18" i="1" s="1"/>
  <c r="T17" i="1"/>
  <c r="S17" i="1"/>
  <c r="R17" i="1"/>
  <c r="Q17" i="1"/>
  <c r="N17" i="1"/>
  <c r="M17" i="1"/>
  <c r="O17" i="1" s="1"/>
  <c r="P17" i="1" s="1"/>
  <c r="T16" i="1"/>
  <c r="S16" i="1"/>
  <c r="R16" i="1"/>
  <c r="Q16" i="1"/>
  <c r="N16" i="1"/>
  <c r="M16" i="1"/>
  <c r="O16" i="1" s="1"/>
  <c r="P16" i="1" s="1"/>
  <c r="T15" i="1"/>
  <c r="S15" i="1"/>
  <c r="R15" i="1"/>
  <c r="Q15" i="1"/>
  <c r="N15" i="1"/>
  <c r="M15" i="1"/>
  <c r="O15" i="1" s="1"/>
  <c r="P15" i="1" s="1"/>
  <c r="T14" i="1"/>
  <c r="S14" i="1"/>
  <c r="R14" i="1"/>
  <c r="Q14" i="1"/>
  <c r="N14" i="1"/>
  <c r="M14" i="1"/>
  <c r="O14" i="1" s="1"/>
  <c r="P14" i="1" s="1"/>
  <c r="T13" i="1"/>
  <c r="S13" i="1"/>
  <c r="R13" i="1"/>
  <c r="Q13" i="1"/>
  <c r="N13" i="1"/>
  <c r="M13" i="1"/>
  <c r="O13" i="1" s="1"/>
  <c r="P13" i="1" s="1"/>
  <c r="T12" i="1"/>
  <c r="S12" i="1"/>
  <c r="R12" i="1"/>
  <c r="Q12" i="1"/>
  <c r="N12" i="1"/>
  <c r="M12" i="1"/>
  <c r="O12" i="1" s="1"/>
  <c r="P12" i="1" s="1"/>
  <c r="T11" i="1"/>
  <c r="S11" i="1"/>
  <c r="R11" i="1"/>
  <c r="Q11" i="1"/>
  <c r="N11" i="1"/>
  <c r="M11" i="1"/>
  <c r="O11" i="1" s="1"/>
  <c r="P11" i="1" s="1"/>
  <c r="T10" i="1"/>
  <c r="S10" i="1"/>
  <c r="R10" i="1"/>
  <c r="Q10" i="1"/>
  <c r="N10" i="1"/>
  <c r="M10" i="1"/>
  <c r="O10" i="1" s="1"/>
  <c r="P10" i="1" s="1"/>
  <c r="T9" i="1"/>
  <c r="S9" i="1"/>
  <c r="R9" i="1"/>
  <c r="Q9" i="1"/>
  <c r="N9" i="1"/>
  <c r="M9" i="1"/>
  <c r="O9" i="1" s="1"/>
  <c r="P9" i="1" s="1"/>
  <c r="T8" i="1"/>
  <c r="S8" i="1"/>
  <c r="R8" i="1"/>
  <c r="Q8" i="1"/>
  <c r="N8" i="1"/>
  <c r="M8" i="1"/>
  <c r="O8" i="1" s="1"/>
  <c r="P8" i="1" s="1"/>
  <c r="T7" i="1"/>
  <c r="S7" i="1"/>
  <c r="R7" i="1"/>
  <c r="Q7" i="1"/>
  <c r="N7" i="1"/>
  <c r="M7" i="1"/>
  <c r="O7" i="1" s="1"/>
  <c r="P7" i="1" s="1"/>
  <c r="T6" i="1"/>
  <c r="S6" i="1"/>
  <c r="R6" i="1"/>
  <c r="Q6" i="1"/>
  <c r="N6" i="1"/>
  <c r="M6" i="1"/>
  <c r="O6" i="1" s="1"/>
  <c r="P6" i="1" s="1"/>
  <c r="T5" i="1"/>
  <c r="S5" i="1"/>
  <c r="R5" i="1"/>
  <c r="Q5" i="1"/>
  <c r="N5" i="1"/>
  <c r="M5" i="1"/>
  <c r="O5" i="1" s="1"/>
  <c r="P5" i="1" s="1"/>
  <c r="T4" i="1"/>
  <c r="S4" i="1"/>
  <c r="R4" i="1"/>
  <c r="Q4" i="1"/>
  <c r="N4" i="1"/>
  <c r="M4" i="1"/>
  <c r="O4" i="1" s="1"/>
  <c r="P4" i="1" s="1"/>
  <c r="T3" i="1"/>
  <c r="S3" i="1"/>
  <c r="R3" i="1"/>
  <c r="Q3" i="1"/>
  <c r="N3" i="1"/>
  <c r="M3" i="1"/>
  <c r="O3" i="1" s="1"/>
  <c r="P3" i="1" s="1"/>
  <c r="T2" i="1"/>
  <c r="S2" i="1"/>
  <c r="R2" i="1"/>
  <c r="Q2" i="1"/>
  <c r="N2" i="1"/>
  <c r="M2" i="1"/>
  <c r="O2" i="1" s="1"/>
  <c r="P2" i="1" s="1"/>
  <c r="O1280" i="1" l="1"/>
  <c r="P1280" i="1" s="1"/>
  <c r="O681" i="1"/>
  <c r="P681" i="1" s="1"/>
  <c r="O295" i="1"/>
  <c r="P295" i="1" s="1"/>
  <c r="O225" i="1"/>
  <c r="P225" i="1" s="1"/>
</calcChain>
</file>

<file path=xl/sharedStrings.xml><?xml version="1.0" encoding="utf-8"?>
<sst xmlns="http://schemas.openxmlformats.org/spreadsheetml/2006/main" count="19025" uniqueCount="2800">
  <si>
    <t>03392</t>
  </si>
  <si>
    <t>Southern Europe</t>
  </si>
  <si>
    <t>Spain</t>
  </si>
  <si>
    <t>Online Store</t>
  </si>
  <si>
    <t>Returning</t>
  </si>
  <si>
    <t>Cycling</t>
  </si>
  <si>
    <t>Commuter Helmet</t>
  </si>
  <si>
    <t>04836</t>
  </si>
  <si>
    <t>Central Europe</t>
  </si>
  <si>
    <t>Czechia</t>
  </si>
  <si>
    <t>Corporate</t>
  </si>
  <si>
    <t>Hiking</t>
  </si>
  <si>
    <t>Hiking Daypack 20L</t>
  </si>
  <si>
    <t>00163</t>
  </si>
  <si>
    <t>Northern Europe</t>
  </si>
  <si>
    <t>Sweden</t>
  </si>
  <si>
    <t>New</t>
  </si>
  <si>
    <t>Travel</t>
  </si>
  <si>
    <t>Insulated Bottle</t>
  </si>
  <si>
    <t>00542</t>
  </si>
  <si>
    <t>Business</t>
  </si>
  <si>
    <t>Trail Boots</t>
  </si>
  <si>
    <t>02002</t>
  </si>
  <si>
    <t>02005</t>
  </si>
  <si>
    <t>Ireland</t>
  </si>
  <si>
    <t>Retail Partners</t>
  </si>
  <si>
    <t>02937</t>
  </si>
  <si>
    <t>Western Europe</t>
  </si>
  <si>
    <t>Belgium</t>
  </si>
  <si>
    <t>Trail Bike Light</t>
  </si>
  <si>
    <t>03326</t>
  </si>
  <si>
    <t>Camping</t>
  </si>
  <si>
    <t>Alpine Tent 4P</t>
  </si>
  <si>
    <t>03863</t>
  </si>
  <si>
    <t>Denmark</t>
  </si>
  <si>
    <t>Compact Repair Kit</t>
  </si>
  <si>
    <t>04910</t>
  </si>
  <si>
    <t>05188</t>
  </si>
  <si>
    <t>Austria</t>
  </si>
  <si>
    <t>Marketplace</t>
  </si>
  <si>
    <t>00845</t>
  </si>
  <si>
    <t>Trail Tent 2P</t>
  </si>
  <si>
    <t>01077</t>
  </si>
  <si>
    <t>Cycling Pack 12L</t>
  </si>
  <si>
    <t>01237</t>
  </si>
  <si>
    <t>Netherlands</t>
  </si>
  <si>
    <t>Packing Cube Set</t>
  </si>
  <si>
    <t>01908</t>
  </si>
  <si>
    <t>United Kingdom</t>
  </si>
  <si>
    <t>Fitness</t>
  </si>
  <si>
    <t>Resistance Band Set</t>
  </si>
  <si>
    <t>02245</t>
  </si>
  <si>
    <t>Portugal</t>
  </si>
  <si>
    <t>Summit Backpack 45L</t>
  </si>
  <si>
    <t>02928</t>
  </si>
  <si>
    <t>Weighted Vest</t>
  </si>
  <si>
    <t>04249</t>
  </si>
  <si>
    <t>01734</t>
  </si>
  <si>
    <t>02331</t>
  </si>
  <si>
    <t>02475</t>
  </si>
  <si>
    <t>01433</t>
  </si>
  <si>
    <t>Finland</t>
  </si>
  <si>
    <t>03624</t>
  </si>
  <si>
    <t>04680</t>
  </si>
  <si>
    <t>Portable Camp Stove</t>
  </si>
  <si>
    <t>04803</t>
  </si>
  <si>
    <t>Switzerland</t>
  </si>
  <si>
    <t>Recovery Roller</t>
  </si>
  <si>
    <t>00248</t>
  </si>
  <si>
    <t>Germany</t>
  </si>
  <si>
    <t>01118</t>
  </si>
  <si>
    <t>Carry-On Duffel</t>
  </si>
  <si>
    <t>03023</t>
  </si>
  <si>
    <t>03903</t>
  </si>
  <si>
    <t>Training Mat</t>
  </si>
  <si>
    <t>00062</t>
  </si>
  <si>
    <t>00142</t>
  </si>
  <si>
    <t>00450</t>
  </si>
  <si>
    <t>04397</t>
  </si>
  <si>
    <t>Trekking Poles</t>
  </si>
  <si>
    <t>04798</t>
  </si>
  <si>
    <t>00136</t>
  </si>
  <si>
    <t>France</t>
  </si>
  <si>
    <t>Travel Backpack 35L</t>
  </si>
  <si>
    <t>02782</t>
  </si>
  <si>
    <t>04704</t>
  </si>
  <si>
    <t>Poland</t>
  </si>
  <si>
    <t>00069</t>
  </si>
  <si>
    <t>Italy</t>
  </si>
  <si>
    <t>00490</t>
  </si>
  <si>
    <t>Compact Sleeping Bag</t>
  </si>
  <si>
    <t>03685</t>
  </si>
  <si>
    <t>03796</t>
  </si>
  <si>
    <t>00387</t>
  </si>
  <si>
    <t>02796</t>
  </si>
  <si>
    <t>03703</t>
  </si>
  <si>
    <t>04674</t>
  </si>
  <si>
    <t>04789</t>
  </si>
  <si>
    <t>00804</t>
  </si>
  <si>
    <t>01780</t>
  </si>
  <si>
    <t>02844</t>
  </si>
  <si>
    <t>03068</t>
  </si>
  <si>
    <t>03096</t>
  </si>
  <si>
    <t>03129</t>
  </si>
  <si>
    <t>03948</t>
  </si>
  <si>
    <t>05036</t>
  </si>
  <si>
    <t>02681</t>
  </si>
  <si>
    <t>05101</t>
  </si>
  <si>
    <t>03871</t>
  </si>
  <si>
    <t>04643</t>
  </si>
  <si>
    <t>04703</t>
  </si>
  <si>
    <t>05068</t>
  </si>
  <si>
    <t>01539</t>
  </si>
  <si>
    <t>01709</t>
  </si>
  <si>
    <t>02702</t>
  </si>
  <si>
    <t>03176</t>
  </si>
  <si>
    <t>03705</t>
  </si>
  <si>
    <t>03736</t>
  </si>
  <si>
    <t>03967</t>
  </si>
  <si>
    <t>00170</t>
  </si>
  <si>
    <t>01040</t>
  </si>
  <si>
    <t>02380</t>
  </si>
  <si>
    <t>03219</t>
  </si>
  <si>
    <t>04425</t>
  </si>
  <si>
    <t>04508</t>
  </si>
  <si>
    <t>04806</t>
  </si>
  <si>
    <t>Norway</t>
  </si>
  <si>
    <t>00755</t>
  </si>
  <si>
    <t>03171</t>
  </si>
  <si>
    <t>04277</t>
  </si>
  <si>
    <t>04648</t>
  </si>
  <si>
    <t>00157</t>
  </si>
  <si>
    <t>02271</t>
  </si>
  <si>
    <t>03330</t>
  </si>
  <si>
    <t>04547</t>
  </si>
  <si>
    <t>01840</t>
  </si>
  <si>
    <t>01850</t>
  </si>
  <si>
    <t>01858</t>
  </si>
  <si>
    <t>02910</t>
  </si>
  <si>
    <t>03694</t>
  </si>
  <si>
    <t>00631</t>
  </si>
  <si>
    <t>01113</t>
  </si>
  <si>
    <t>01525</t>
  </si>
  <si>
    <t>03233</t>
  </si>
  <si>
    <t>04455</t>
  </si>
  <si>
    <t>01769</t>
  </si>
  <si>
    <t>03467</t>
  </si>
  <si>
    <t>03911</t>
  </si>
  <si>
    <t>04401</t>
  </si>
  <si>
    <t>04864</t>
  </si>
  <si>
    <t>00347</t>
  </si>
  <si>
    <t>02051</t>
  </si>
  <si>
    <t>02314</t>
  </si>
  <si>
    <t>03861</t>
  </si>
  <si>
    <t>00843</t>
  </si>
  <si>
    <t>00868</t>
  </si>
  <si>
    <t>00890</t>
  </si>
  <si>
    <t>02185</t>
  </si>
  <si>
    <t>02335</t>
  </si>
  <si>
    <t>02784</t>
  </si>
  <si>
    <t>03820</t>
  </si>
  <si>
    <t>00994</t>
  </si>
  <si>
    <t>01643</t>
  </si>
  <si>
    <t>01971</t>
  </si>
  <si>
    <t>02828</t>
  </si>
  <si>
    <t>05175</t>
  </si>
  <si>
    <t>01874</t>
  </si>
  <si>
    <t>02490</t>
  </si>
  <si>
    <t>05078</t>
  </si>
  <si>
    <t>00230</t>
  </si>
  <si>
    <t>01757</t>
  </si>
  <si>
    <t>01944</t>
  </si>
  <si>
    <t>03485</t>
  </si>
  <si>
    <t>04002</t>
  </si>
  <si>
    <t>00818</t>
  </si>
  <si>
    <t>01439</t>
  </si>
  <si>
    <t>01616</t>
  </si>
  <si>
    <t>01798</t>
  </si>
  <si>
    <t>04449</t>
  </si>
  <si>
    <t>04473</t>
  </si>
  <si>
    <t>00203</t>
  </si>
  <si>
    <t>01654</t>
  </si>
  <si>
    <t>02203</t>
  </si>
  <si>
    <t>03352</t>
  </si>
  <si>
    <t>00183</t>
  </si>
  <si>
    <t>03525</t>
  </si>
  <si>
    <t>04299</t>
  </si>
  <si>
    <t>00748</t>
  </si>
  <si>
    <t>03117</t>
  </si>
  <si>
    <t>03328</t>
  </si>
  <si>
    <t>03822</t>
  </si>
  <si>
    <t>04125</t>
  </si>
  <si>
    <t>04592</t>
  </si>
  <si>
    <t>00373</t>
  </si>
  <si>
    <t>00672</t>
  </si>
  <si>
    <t>01125</t>
  </si>
  <si>
    <t>01164</t>
  </si>
  <si>
    <t>01613</t>
  </si>
  <si>
    <t>02149</t>
  </si>
  <si>
    <t>02593</t>
  </si>
  <si>
    <t>02659</t>
  </si>
  <si>
    <t>03496</t>
  </si>
  <si>
    <t>03889</t>
  </si>
  <si>
    <t>01432</t>
  </si>
  <si>
    <t>01778</t>
  </si>
  <si>
    <t>02047</t>
  </si>
  <si>
    <t>02668</t>
  </si>
  <si>
    <t>02706</t>
  </si>
  <si>
    <t>02940</t>
  </si>
  <si>
    <t>01263</t>
  </si>
  <si>
    <t>01641</t>
  </si>
  <si>
    <t>02014</t>
  </si>
  <si>
    <t>02642</t>
  </si>
  <si>
    <t>02929</t>
  </si>
  <si>
    <t>03855</t>
  </si>
  <si>
    <t>04031</t>
  </si>
  <si>
    <t>00002</t>
  </si>
  <si>
    <t>04228</t>
  </si>
  <si>
    <t>00928</t>
  </si>
  <si>
    <t>00933</t>
  </si>
  <si>
    <t>01646</t>
  </si>
  <si>
    <t>00380</t>
  </si>
  <si>
    <t>01723</t>
  </si>
  <si>
    <t>02529</t>
  </si>
  <si>
    <t>02685</t>
  </si>
  <si>
    <t>02793</t>
  </si>
  <si>
    <t>00346</t>
  </si>
  <si>
    <t>00539</t>
  </si>
  <si>
    <t>01368</t>
  </si>
  <si>
    <t>03506</t>
  </si>
  <si>
    <t>01314</t>
  </si>
  <si>
    <t>02092</t>
  </si>
  <si>
    <t>05083</t>
  </si>
  <si>
    <t>00582</t>
  </si>
  <si>
    <t>00902</t>
  </si>
  <si>
    <t>02396</t>
  </si>
  <si>
    <t>02494</t>
  </si>
  <si>
    <t>02925</t>
  </si>
  <si>
    <t>03614</t>
  </si>
  <si>
    <t>04360</t>
  </si>
  <si>
    <t>04582</t>
  </si>
  <si>
    <t>04381</t>
  </si>
  <si>
    <t>04964</t>
  </si>
  <si>
    <t>00255</t>
  </si>
  <si>
    <t>02178</t>
  </si>
  <si>
    <t>03416</t>
  </si>
  <si>
    <t>03854</t>
  </si>
  <si>
    <t>03952</t>
  </si>
  <si>
    <t>04076</t>
  </si>
  <si>
    <t>04156</t>
  </si>
  <si>
    <t>04260</t>
  </si>
  <si>
    <t>04294</t>
  </si>
  <si>
    <t>01019</t>
  </si>
  <si>
    <t>01471</t>
  </si>
  <si>
    <t>02520</t>
  </si>
  <si>
    <t>04649</t>
  </si>
  <si>
    <t>04545</t>
  </si>
  <si>
    <t>00285</t>
  </si>
  <si>
    <t>01499</t>
  </si>
  <si>
    <t>02615</t>
  </si>
  <si>
    <t>00479</t>
  </si>
  <si>
    <t>04069</t>
  </si>
  <si>
    <t>04588</t>
  </si>
  <si>
    <t>00014</t>
  </si>
  <si>
    <t>00303</t>
  </si>
  <si>
    <t>01197</t>
  </si>
  <si>
    <t>02714</t>
  </si>
  <si>
    <t>02753</t>
  </si>
  <si>
    <t>03901</t>
  </si>
  <si>
    <t>00594</t>
  </si>
  <si>
    <t>00624</t>
  </si>
  <si>
    <t>01013</t>
  </si>
  <si>
    <t>01100</t>
  </si>
  <si>
    <t>02353</t>
  </si>
  <si>
    <t>03020</t>
  </si>
  <si>
    <t>03227</t>
  </si>
  <si>
    <t>03530</t>
  </si>
  <si>
    <t>00006</t>
  </si>
  <si>
    <t>02038</t>
  </si>
  <si>
    <t>04104</t>
  </si>
  <si>
    <t>01072</t>
  </si>
  <si>
    <t>02435</t>
  </si>
  <si>
    <t>04476</t>
  </si>
  <si>
    <t>00174</t>
  </si>
  <si>
    <t>00304</t>
  </si>
  <si>
    <t>00404</t>
  </si>
  <si>
    <t>00675</t>
  </si>
  <si>
    <t>00940</t>
  </si>
  <si>
    <t>02375</t>
  </si>
  <si>
    <t>04184</t>
  </si>
  <si>
    <t>04390</t>
  </si>
  <si>
    <t>01475</t>
  </si>
  <si>
    <t>03504</t>
  </si>
  <si>
    <t>01649</t>
  </si>
  <si>
    <t>02170</t>
  </si>
  <si>
    <t>03402</t>
  </si>
  <si>
    <t>03773</t>
  </si>
  <si>
    <t>04670</t>
  </si>
  <si>
    <t>00587</t>
  </si>
  <si>
    <t>01085</t>
  </si>
  <si>
    <t>01635</t>
  </si>
  <si>
    <t>04067</t>
  </si>
  <si>
    <t>00287</t>
  </si>
  <si>
    <t>00794</t>
  </si>
  <si>
    <t>01609</t>
  </si>
  <si>
    <t>04921</t>
  </si>
  <si>
    <t>02209</t>
  </si>
  <si>
    <t>04757</t>
  </si>
  <si>
    <t>05155</t>
  </si>
  <si>
    <t>01737</t>
  </si>
  <si>
    <t>01905</t>
  </si>
  <si>
    <t>02359</t>
  </si>
  <si>
    <t>03666</t>
  </si>
  <si>
    <t>00518</t>
  </si>
  <si>
    <t>00892</t>
  </si>
  <si>
    <t>01115</t>
  </si>
  <si>
    <t>01186</t>
  </si>
  <si>
    <t>02093</t>
  </si>
  <si>
    <t>02136</t>
  </si>
  <si>
    <t>03538</t>
  </si>
  <si>
    <t>03891</t>
  </si>
  <si>
    <t>03917</t>
  </si>
  <si>
    <t>04594</t>
  </si>
  <si>
    <t>04750</t>
  </si>
  <si>
    <t>04960</t>
  </si>
  <si>
    <t>04245</t>
  </si>
  <si>
    <t>04664</t>
  </si>
  <si>
    <t>00383</t>
  </si>
  <si>
    <t>00730</t>
  </si>
  <si>
    <t>00985</t>
  </si>
  <si>
    <t>01457</t>
  </si>
  <si>
    <t>02558</t>
  </si>
  <si>
    <t>03024</t>
  </si>
  <si>
    <t>03225</t>
  </si>
  <si>
    <t>03551</t>
  </si>
  <si>
    <t>04157</t>
  </si>
  <si>
    <t>04398</t>
  </si>
  <si>
    <t>04951</t>
  </si>
  <si>
    <t>01354</t>
  </si>
  <si>
    <t>02042</t>
  </si>
  <si>
    <t>03895</t>
  </si>
  <si>
    <t>05074</t>
  </si>
  <si>
    <t>00179</t>
  </si>
  <si>
    <t>00459</t>
  </si>
  <si>
    <t>00525</t>
  </si>
  <si>
    <t>03374</t>
  </si>
  <si>
    <t>03850</t>
  </si>
  <si>
    <t>04004</t>
  </si>
  <si>
    <t>00788</t>
  </si>
  <si>
    <t>01717</t>
  </si>
  <si>
    <t>01819</t>
  </si>
  <si>
    <t>01992</t>
  </si>
  <si>
    <t>02499</t>
  </si>
  <si>
    <t>02698</t>
  </si>
  <si>
    <t>04416</t>
  </si>
  <si>
    <t>04434</t>
  </si>
  <si>
    <t>04992</t>
  </si>
  <si>
    <t>00388</t>
  </si>
  <si>
    <t>00977</t>
  </si>
  <si>
    <t>00996</t>
  </si>
  <si>
    <t>01923</t>
  </si>
  <si>
    <t>04904</t>
  </si>
  <si>
    <t>01036</t>
  </si>
  <si>
    <t>01470</t>
  </si>
  <si>
    <t>02907</t>
  </si>
  <si>
    <t>02997</t>
  </si>
  <si>
    <t>03056</t>
  </si>
  <si>
    <t>00471</t>
  </si>
  <si>
    <t>00842</t>
  </si>
  <si>
    <t>03386</t>
  </si>
  <si>
    <t>04505</t>
  </si>
  <si>
    <t>01286</t>
  </si>
  <si>
    <t>02653</t>
  </si>
  <si>
    <t>04465</t>
  </si>
  <si>
    <t>04576</t>
  </si>
  <si>
    <t>00718</t>
  </si>
  <si>
    <t>01527</t>
  </si>
  <si>
    <t>01797</t>
  </si>
  <si>
    <t>02917</t>
  </si>
  <si>
    <t>04095</t>
  </si>
  <si>
    <t>05050</t>
  </si>
  <si>
    <t>00709</t>
  </si>
  <si>
    <t>01073</t>
  </si>
  <si>
    <t>02623</t>
  </si>
  <si>
    <t>02625</t>
  </si>
  <si>
    <t>03304</t>
  </si>
  <si>
    <t>04876</t>
  </si>
  <si>
    <t>00083</t>
  </si>
  <si>
    <t>00863</t>
  </si>
  <si>
    <t>02323</t>
  </si>
  <si>
    <t>03064</t>
  </si>
  <si>
    <t>04995</t>
  </si>
  <si>
    <t>00046</t>
  </si>
  <si>
    <t>00443</t>
  </si>
  <si>
    <t>00759</t>
  </si>
  <si>
    <t>01097</t>
  </si>
  <si>
    <t>02152</t>
  </si>
  <si>
    <t>02512</t>
  </si>
  <si>
    <t>02578</t>
  </si>
  <si>
    <t>03302</t>
  </si>
  <si>
    <t>03752</t>
  </si>
  <si>
    <t>04839</t>
  </si>
  <si>
    <t>00264</t>
  </si>
  <si>
    <t>02498</t>
  </si>
  <si>
    <t>03929</t>
  </si>
  <si>
    <t>04195</t>
  </si>
  <si>
    <t>04684</t>
  </si>
  <si>
    <t>00313</t>
  </si>
  <si>
    <t>01056</t>
  </si>
  <si>
    <t>02189</t>
  </si>
  <si>
    <t>02617</t>
  </si>
  <si>
    <t>02901</t>
  </si>
  <si>
    <t>02952</t>
  </si>
  <si>
    <t>03421</t>
  </si>
  <si>
    <t>03536</t>
  </si>
  <si>
    <t>03878</t>
  </si>
  <si>
    <t>02027</t>
  </si>
  <si>
    <t>03280</t>
  </si>
  <si>
    <t>05149</t>
  </si>
  <si>
    <t>00412</t>
  </si>
  <si>
    <t>01161</t>
  </si>
  <si>
    <t>01320</t>
  </si>
  <si>
    <t>02528</t>
  </si>
  <si>
    <t>02956</t>
  </si>
  <si>
    <t>02973</t>
  </si>
  <si>
    <t>03358</t>
  </si>
  <si>
    <t>00164</t>
  </si>
  <si>
    <t>00995</t>
  </si>
  <si>
    <t>04912</t>
  </si>
  <si>
    <t>00029</t>
  </si>
  <si>
    <t>00891</t>
  </si>
  <si>
    <t>01143</t>
  </si>
  <si>
    <t>02478</t>
  </si>
  <si>
    <t>03961</t>
  </si>
  <si>
    <t>04724</t>
  </si>
  <si>
    <t>02171</t>
  </si>
  <si>
    <t>02311</t>
  </si>
  <si>
    <t>03563</t>
  </si>
  <si>
    <t>03587</t>
  </si>
  <si>
    <t>03706</t>
  </si>
  <si>
    <t>04121</t>
  </si>
  <si>
    <t>01047</t>
  </si>
  <si>
    <t>01142</t>
  </si>
  <si>
    <t>02232</t>
  </si>
  <si>
    <t>02339</t>
  </si>
  <si>
    <t>03611</t>
  </si>
  <si>
    <t>03953</t>
  </si>
  <si>
    <t>04253</t>
  </si>
  <si>
    <t>04952</t>
  </si>
  <si>
    <t>05016</t>
  </si>
  <si>
    <t>00839</t>
  </si>
  <si>
    <t>01382</t>
  </si>
  <si>
    <t>01452</t>
  </si>
  <si>
    <t>01845</t>
  </si>
  <si>
    <t>03560</t>
  </si>
  <si>
    <t>04059</t>
  </si>
  <si>
    <t>04731</t>
  </si>
  <si>
    <t>00693</t>
  </si>
  <si>
    <t>01672</t>
  </si>
  <si>
    <t>02347</t>
  </si>
  <si>
    <t>02582</t>
  </si>
  <si>
    <t>02762</t>
  </si>
  <si>
    <t>04090</t>
  </si>
  <si>
    <t>04491</t>
  </si>
  <si>
    <t>04678</t>
  </si>
  <si>
    <t>01189</t>
  </si>
  <si>
    <t>01590</t>
  </si>
  <si>
    <t>02309</t>
  </si>
  <si>
    <t>03628</t>
  </si>
  <si>
    <t>03718</t>
  </si>
  <si>
    <t>04198</t>
  </si>
  <si>
    <t>04784</t>
  </si>
  <si>
    <t>00086</t>
  </si>
  <si>
    <t>01813</t>
  </si>
  <si>
    <t>02212</t>
  </si>
  <si>
    <t>04466</t>
  </si>
  <si>
    <t>04483</t>
  </si>
  <si>
    <t>00273</t>
  </si>
  <si>
    <t>00578</t>
  </si>
  <si>
    <t>01290</t>
  </si>
  <si>
    <t>01501</t>
  </si>
  <si>
    <t>01540</t>
  </si>
  <si>
    <t>02541</t>
  </si>
  <si>
    <t>04264</t>
  </si>
  <si>
    <t>04311</t>
  </si>
  <si>
    <t>04796</t>
  </si>
  <si>
    <t>00089</t>
  </si>
  <si>
    <t>00487</t>
  </si>
  <si>
    <t>01476</t>
  </si>
  <si>
    <t>02145</t>
  </si>
  <si>
    <t>02999</t>
  </si>
  <si>
    <t>04464</t>
  </si>
  <si>
    <t>04978</t>
  </si>
  <si>
    <t>00130</t>
  </si>
  <si>
    <t>00848</t>
  </si>
  <si>
    <t>01359</t>
  </si>
  <si>
    <t>02379</t>
  </si>
  <si>
    <t>02987</t>
  </si>
  <si>
    <t>03121</t>
  </si>
  <si>
    <t>04445</t>
  </si>
  <si>
    <t>00441</t>
  </si>
  <si>
    <t>04608</t>
  </si>
  <si>
    <t>04914</t>
  </si>
  <si>
    <t>00860</t>
  </si>
  <si>
    <t>00920</t>
  </si>
  <si>
    <t>01700</t>
  </si>
  <si>
    <t>01768</t>
  </si>
  <si>
    <t>01876</t>
  </si>
  <si>
    <t>02453</t>
  </si>
  <si>
    <t>02676</t>
  </si>
  <si>
    <t>02800</t>
  </si>
  <si>
    <t>02857</t>
  </si>
  <si>
    <t>03584</t>
  </si>
  <si>
    <t>03669</t>
  </si>
  <si>
    <t>04787</t>
  </si>
  <si>
    <t>00769</t>
  </si>
  <si>
    <t>01184</t>
  </si>
  <si>
    <t>01498</t>
  </si>
  <si>
    <t>02054</t>
  </si>
  <si>
    <t>02294</t>
  </si>
  <si>
    <t>02892</t>
  </si>
  <si>
    <t>03145</t>
  </si>
  <si>
    <t>03925</t>
  </si>
  <si>
    <t>02722</t>
  </si>
  <si>
    <t>02767</t>
  </si>
  <si>
    <t>03794</t>
  </si>
  <si>
    <t>03880</t>
  </si>
  <si>
    <t>00422</t>
  </si>
  <si>
    <t>00495</t>
  </si>
  <si>
    <t>01517</t>
  </si>
  <si>
    <t>02391</t>
  </si>
  <si>
    <t>03809</t>
  </si>
  <si>
    <t>03958</t>
  </si>
  <si>
    <t>04418</t>
  </si>
  <si>
    <t>04693</t>
  </si>
  <si>
    <t>00193</t>
  </si>
  <si>
    <t>02246</t>
  </si>
  <si>
    <t>02556</t>
  </si>
  <si>
    <t>00169</t>
  </si>
  <si>
    <t>00877</t>
  </si>
  <si>
    <t>02023</t>
  </si>
  <si>
    <t>02548</t>
  </si>
  <si>
    <t>02602</t>
  </si>
  <si>
    <t>03229</t>
  </si>
  <si>
    <t>03261</t>
  </si>
  <si>
    <t>03621</t>
  </si>
  <si>
    <t>04681</t>
  </si>
  <si>
    <t>04954</t>
  </si>
  <si>
    <t>01153</t>
  </si>
  <si>
    <t>01383</t>
  </si>
  <si>
    <t>02583</t>
  </si>
  <si>
    <t>04074</t>
  </si>
  <si>
    <t>04301</t>
  </si>
  <si>
    <t>04692</t>
  </si>
  <si>
    <t>01951</t>
  </si>
  <si>
    <t>02111</t>
  </si>
  <si>
    <t>02933</t>
  </si>
  <si>
    <t>03263</t>
  </si>
  <si>
    <t>04764</t>
  </si>
  <si>
    <t>00028</t>
  </si>
  <si>
    <t>00581</t>
  </si>
  <si>
    <t>00643</t>
  </si>
  <si>
    <t>01907</t>
  </si>
  <si>
    <t>01950</t>
  </si>
  <si>
    <t>02443</t>
  </si>
  <si>
    <t>02480</t>
  </si>
  <si>
    <t>02515</t>
  </si>
  <si>
    <t>02829</t>
  </si>
  <si>
    <t>04086</t>
  </si>
  <si>
    <t>04512</t>
  </si>
  <si>
    <t>04837</t>
  </si>
  <si>
    <t>01580</t>
  </si>
  <si>
    <t>01962</t>
  </si>
  <si>
    <t>02381</t>
  </si>
  <si>
    <t>02655</t>
  </si>
  <si>
    <t>02944</t>
  </si>
  <si>
    <t>04756</t>
  </si>
  <si>
    <t>00052</t>
  </si>
  <si>
    <t>00556</t>
  </si>
  <si>
    <t>01233</t>
  </si>
  <si>
    <t>01492</t>
  </si>
  <si>
    <t>01619</t>
  </si>
  <si>
    <t>01631</t>
  </si>
  <si>
    <t>01844</t>
  </si>
  <si>
    <t>04246</t>
  </si>
  <si>
    <t>05139</t>
  </si>
  <si>
    <t>00186</t>
  </si>
  <si>
    <t>01742</t>
  </si>
  <si>
    <t>03189</t>
  </si>
  <si>
    <t>03747</t>
  </si>
  <si>
    <t>03782</t>
  </si>
  <si>
    <t>04344</t>
  </si>
  <si>
    <t>04901</t>
  </si>
  <si>
    <t>04969</t>
  </si>
  <si>
    <t>00673</t>
  </si>
  <si>
    <t>00888</t>
  </si>
  <si>
    <t>01541</t>
  </si>
  <si>
    <t>01881</t>
  </si>
  <si>
    <t>02007</t>
  </si>
  <si>
    <t>02312</t>
  </si>
  <si>
    <t>04493</t>
  </si>
  <si>
    <t>02072</t>
  </si>
  <si>
    <t>02142</t>
  </si>
  <si>
    <t>02911</t>
  </si>
  <si>
    <t>04276</t>
  </si>
  <si>
    <t>05077</t>
  </si>
  <si>
    <t>01259</t>
  </si>
  <si>
    <t>01720</t>
  </si>
  <si>
    <t>01975</t>
  </si>
  <si>
    <t>02848</t>
  </si>
  <si>
    <t>02979</t>
  </si>
  <si>
    <t>02996</t>
  </si>
  <si>
    <t>00749</t>
  </si>
  <si>
    <t>01928</t>
  </si>
  <si>
    <t>02486</t>
  </si>
  <si>
    <t>02688</t>
  </si>
  <si>
    <t>02712</t>
  </si>
  <si>
    <t>03853</t>
  </si>
  <si>
    <t>04043</t>
  </si>
  <si>
    <t>00290</t>
  </si>
  <si>
    <t>02953</t>
  </si>
  <si>
    <t>03179</t>
  </si>
  <si>
    <t>03301</t>
  </si>
  <si>
    <t>03349</t>
  </si>
  <si>
    <t>04874</t>
  </si>
  <si>
    <t>01045</t>
  </si>
  <si>
    <t>01703</t>
  </si>
  <si>
    <t>02107</t>
  </si>
  <si>
    <t>02265</t>
  </si>
  <si>
    <t>02839</t>
  </si>
  <si>
    <t>04742</t>
  </si>
  <si>
    <t>04899</t>
  </si>
  <si>
    <t>05042</t>
  </si>
  <si>
    <t>02248</t>
  </si>
  <si>
    <t>02427</t>
  </si>
  <si>
    <t>02445</t>
  </si>
  <si>
    <t>03311</t>
  </si>
  <si>
    <t>03320</t>
  </si>
  <si>
    <t>03321</t>
  </si>
  <si>
    <t>05181</t>
  </si>
  <si>
    <t>05187</t>
  </si>
  <si>
    <t>00605</t>
  </si>
  <si>
    <t>03244</t>
  </si>
  <si>
    <t>04047</t>
  </si>
  <si>
    <t>04101</t>
  </si>
  <si>
    <t>04537</t>
  </si>
  <si>
    <t>00754</t>
  </si>
  <si>
    <t>01340</t>
  </si>
  <si>
    <t>01444</t>
  </si>
  <si>
    <t>02390</t>
  </si>
  <si>
    <t>03076</t>
  </si>
  <si>
    <t>03157</t>
  </si>
  <si>
    <t>04516</t>
  </si>
  <si>
    <t>05119</t>
  </si>
  <si>
    <t>00125</t>
  </si>
  <si>
    <t>00728</t>
  </si>
  <si>
    <t>01271</t>
  </si>
  <si>
    <t>01284</t>
  </si>
  <si>
    <t>01657</t>
  </si>
  <si>
    <t>02240</t>
  </si>
  <si>
    <t>03050</t>
  </si>
  <si>
    <t>03213</t>
  </si>
  <si>
    <t>03367</t>
  </si>
  <si>
    <t>03885</t>
  </si>
  <si>
    <t>04372</t>
  </si>
  <si>
    <t>04417</t>
  </si>
  <si>
    <t>01147</t>
  </si>
  <si>
    <t>01514</t>
  </si>
  <si>
    <t>01538</t>
  </si>
  <si>
    <t>01679</t>
  </si>
  <si>
    <t>01708</t>
  </si>
  <si>
    <t>02686</t>
  </si>
  <si>
    <t>03307</t>
  </si>
  <si>
    <t>03772</t>
  </si>
  <si>
    <t>03877</t>
  </si>
  <si>
    <t>04117</t>
  </si>
  <si>
    <t>04562</t>
  </si>
  <si>
    <t>04683</t>
  </si>
  <si>
    <t>00308</t>
  </si>
  <si>
    <t>00773</t>
  </si>
  <si>
    <t>01303</t>
  </si>
  <si>
    <t>01348</t>
  </si>
  <si>
    <t>01496</t>
  </si>
  <si>
    <t>01695</t>
  </si>
  <si>
    <t>02812</t>
  </si>
  <si>
    <t>03017</t>
  </si>
  <si>
    <t>03719</t>
  </si>
  <si>
    <t>03920</t>
  </si>
  <si>
    <t>04654</t>
  </si>
  <si>
    <t>04920</t>
  </si>
  <si>
    <t>05191</t>
  </si>
  <si>
    <t>00413</t>
  </si>
  <si>
    <t>01658</t>
  </si>
  <si>
    <t>02024</t>
  </si>
  <si>
    <t>03980</t>
  </si>
  <si>
    <t>04239</t>
  </si>
  <si>
    <t>04761</t>
  </si>
  <si>
    <t>05160</t>
  </si>
  <si>
    <t>02224</t>
  </si>
  <si>
    <t>02832</t>
  </si>
  <si>
    <t>03000</t>
  </si>
  <si>
    <t>03206</t>
  </si>
  <si>
    <t>03777</t>
  </si>
  <si>
    <t>04980</t>
  </si>
  <si>
    <t>01102</t>
  </si>
  <si>
    <t>01333</t>
  </si>
  <si>
    <t>01369</t>
  </si>
  <si>
    <t>01712</t>
  </si>
  <si>
    <t>02229</t>
  </si>
  <si>
    <t>03458</t>
  </si>
  <si>
    <t>04637</t>
  </si>
  <si>
    <t>04726</t>
  </si>
  <si>
    <t>04838</t>
  </si>
  <si>
    <t>05075</t>
  </si>
  <si>
    <t>00149</t>
  </si>
  <si>
    <t>00449</t>
  </si>
  <si>
    <t>01422</t>
  </si>
  <si>
    <t>03248</t>
  </si>
  <si>
    <t>03445</t>
  </si>
  <si>
    <t>03930</t>
  </si>
  <si>
    <t>03969</t>
  </si>
  <si>
    <t>04190</t>
  </si>
  <si>
    <t>04442</t>
  </si>
  <si>
    <t>00228</t>
  </si>
  <si>
    <t>02101</t>
  </si>
  <si>
    <t>02590</t>
  </si>
  <si>
    <t>02957</t>
  </si>
  <si>
    <t>04270</t>
  </si>
  <si>
    <t>04324</t>
  </si>
  <si>
    <t>05010</t>
  </si>
  <si>
    <t>05092</t>
  </si>
  <si>
    <t>01061</t>
  </si>
  <si>
    <t>01099</t>
  </si>
  <si>
    <t>03500</t>
  </si>
  <si>
    <t>03856</t>
  </si>
  <si>
    <t>04044</t>
  </si>
  <si>
    <t>04235</t>
  </si>
  <si>
    <t>00122</t>
  </si>
  <si>
    <t>00239</t>
  </si>
  <si>
    <t>00356</t>
  </si>
  <si>
    <t>00785</t>
  </si>
  <si>
    <t>02325</t>
  </si>
  <si>
    <t>02566</t>
  </si>
  <si>
    <t>03105</t>
  </si>
  <si>
    <t>03167</t>
  </si>
  <si>
    <t>04396</t>
  </si>
  <si>
    <t>04475</t>
  </si>
  <si>
    <t>04482</t>
  </si>
  <si>
    <t>05022</t>
  </si>
  <si>
    <t>01304</t>
  </si>
  <si>
    <t>03008</t>
  </si>
  <si>
    <t>04140</t>
  </si>
  <si>
    <t>04151</t>
  </si>
  <si>
    <t>04650</t>
  </si>
  <si>
    <t>04897</t>
  </si>
  <si>
    <t>00792</t>
  </si>
  <si>
    <t>01796</t>
  </si>
  <si>
    <t>03222</t>
  </si>
  <si>
    <t>03237</t>
  </si>
  <si>
    <t>03695</t>
  </si>
  <si>
    <t>05148</t>
  </si>
  <si>
    <t>00534</t>
  </si>
  <si>
    <t>00551</t>
  </si>
  <si>
    <t>02110</t>
  </si>
  <si>
    <t>02217</t>
  </si>
  <si>
    <t>02544</t>
  </si>
  <si>
    <t>03678</t>
  </si>
  <si>
    <t>03726</t>
  </si>
  <si>
    <t>03897</t>
  </si>
  <si>
    <t>01262</t>
  </si>
  <si>
    <t>02657</t>
  </si>
  <si>
    <t>03238</t>
  </si>
  <si>
    <t>03607</t>
  </si>
  <si>
    <t>05070</t>
  </si>
  <si>
    <t>05171</t>
  </si>
  <si>
    <t>00617</t>
  </si>
  <si>
    <t>00849</t>
  </si>
  <si>
    <t>00956</t>
  </si>
  <si>
    <t>01896</t>
  </si>
  <si>
    <t>02317</t>
  </si>
  <si>
    <t>02542</t>
  </si>
  <si>
    <t>04535</t>
  </si>
  <si>
    <t>04988</t>
  </si>
  <si>
    <t>00253</t>
  </si>
  <si>
    <t>01743</t>
  </si>
  <si>
    <t>01801</t>
  </si>
  <si>
    <t>02511</t>
  </si>
  <si>
    <t>03186</t>
  </si>
  <si>
    <t>03378</t>
  </si>
  <si>
    <t>04255</t>
  </si>
  <si>
    <t>04587</t>
  </si>
  <si>
    <t>00830</t>
  </si>
  <si>
    <t>04320</t>
  </si>
  <si>
    <t>04386</t>
  </si>
  <si>
    <t>04602</t>
  </si>
  <si>
    <t>05190</t>
  </si>
  <si>
    <t>00393</t>
  </si>
  <si>
    <t>00812</t>
  </si>
  <si>
    <t>01297</t>
  </si>
  <si>
    <t>01574</t>
  </si>
  <si>
    <t>03060</t>
  </si>
  <si>
    <t>03490</t>
  </si>
  <si>
    <t>03654</t>
  </si>
  <si>
    <t>04209</t>
  </si>
  <si>
    <t>04227</t>
  </si>
  <si>
    <t>04247</t>
  </si>
  <si>
    <t>05196</t>
  </si>
  <si>
    <t>00400</t>
  </si>
  <si>
    <t>00829</t>
  </si>
  <si>
    <t>01236</t>
  </si>
  <si>
    <t>01364</t>
  </si>
  <si>
    <t>02105</t>
  </si>
  <si>
    <t>04706</t>
  </si>
  <si>
    <t>00068</t>
  </si>
  <si>
    <t>01352</t>
  </si>
  <si>
    <t>02526</t>
  </si>
  <si>
    <t>03298</t>
  </si>
  <si>
    <t>03510</t>
  </si>
  <si>
    <t>03638</t>
  </si>
  <si>
    <t>03754</t>
  </si>
  <si>
    <t>04029</t>
  </si>
  <si>
    <t>04651</t>
  </si>
  <si>
    <t>04886</t>
  </si>
  <si>
    <t>00162</t>
  </si>
  <si>
    <t>00184</t>
  </si>
  <si>
    <t>00328</t>
  </si>
  <si>
    <t>00908</t>
  </si>
  <si>
    <t>03159</t>
  </si>
  <si>
    <t>04509</t>
  </si>
  <si>
    <t>04677</t>
  </si>
  <si>
    <t>04867</t>
  </si>
  <si>
    <t>01615</t>
  </si>
  <si>
    <t>01812</t>
  </si>
  <si>
    <t>03645</t>
  </si>
  <si>
    <t>03804</t>
  </si>
  <si>
    <t>04367</t>
  </si>
  <si>
    <t>04746</t>
  </si>
  <si>
    <t>04795</t>
  </si>
  <si>
    <t>04800</t>
  </si>
  <si>
    <t>05018</t>
  </si>
  <si>
    <t>00474</t>
  </si>
  <si>
    <t>01175</t>
  </si>
  <si>
    <t>02015</t>
  </si>
  <si>
    <t>02196</t>
  </si>
  <si>
    <t>03508</t>
  </si>
  <si>
    <t>03516</t>
  </si>
  <si>
    <t>03570</t>
  </si>
  <si>
    <t>04799</t>
  </si>
  <si>
    <t>05156</t>
  </si>
  <si>
    <t>00526</t>
  </si>
  <si>
    <t>00712</t>
  </si>
  <si>
    <t>01533</t>
  </si>
  <si>
    <t>01933</t>
  </si>
  <si>
    <t>03128</t>
  </si>
  <si>
    <t>04922</t>
  </si>
  <si>
    <t>05051</t>
  </si>
  <si>
    <t>05182</t>
  </si>
  <si>
    <t>01071</t>
  </si>
  <si>
    <t>01210</t>
  </si>
  <si>
    <t>01244</t>
  </si>
  <si>
    <t>01403</t>
  </si>
  <si>
    <t>01592</t>
  </si>
  <si>
    <t>02581</t>
  </si>
  <si>
    <t>03428</t>
  </si>
  <si>
    <t>00765</t>
  </si>
  <si>
    <t>00854</t>
  </si>
  <si>
    <t>01087</t>
  </si>
  <si>
    <t>01150</t>
  </si>
  <si>
    <t>01902</t>
  </si>
  <si>
    <t>03913</t>
  </si>
  <si>
    <t>04378</t>
  </si>
  <si>
    <t>04551</t>
  </si>
  <si>
    <t>00787</t>
  </si>
  <si>
    <t>01133</t>
  </si>
  <si>
    <t>02075</t>
  </si>
  <si>
    <t>02172</t>
  </si>
  <si>
    <t>02977</t>
  </si>
  <si>
    <t>03531</t>
  </si>
  <si>
    <t>03881</t>
  </si>
  <si>
    <t>04469</t>
  </si>
  <si>
    <t>05037</t>
  </si>
  <si>
    <t>00035</t>
  </si>
  <si>
    <t>00226</t>
  </si>
  <si>
    <t>01713</t>
  </si>
  <si>
    <t>02320</t>
  </si>
  <si>
    <t>02496</t>
  </si>
  <si>
    <t>02504</t>
  </si>
  <si>
    <t>02598</t>
  </si>
  <si>
    <t>02600</t>
  </si>
  <si>
    <t>02856</t>
  </si>
  <si>
    <t>03478</t>
  </si>
  <si>
    <t>03599</t>
  </si>
  <si>
    <t>00282</t>
  </si>
  <si>
    <t>00980</t>
  </si>
  <si>
    <t>01155</t>
  </si>
  <si>
    <t>01816</t>
  </si>
  <si>
    <t>02128</t>
  </si>
  <si>
    <t>02296</t>
  </si>
  <si>
    <t>02322</t>
  </si>
  <si>
    <t>03480</t>
  </si>
  <si>
    <t>04426</t>
  </si>
  <si>
    <t>04938</t>
  </si>
  <si>
    <t>00915</t>
  </si>
  <si>
    <t>01188</t>
  </si>
  <si>
    <t>01594</t>
  </si>
  <si>
    <t>03022</t>
  </si>
  <si>
    <t>00588</t>
  </si>
  <si>
    <t>01016</t>
  </si>
  <si>
    <t>01930</t>
  </si>
  <si>
    <t>02658</t>
  </si>
  <si>
    <t>02951</t>
  </si>
  <si>
    <t>04328</t>
  </si>
  <si>
    <t>04591</t>
  </si>
  <si>
    <t>00280</t>
  </si>
  <si>
    <t>00409</t>
  </si>
  <si>
    <t>01372</t>
  </si>
  <si>
    <t>02327</t>
  </si>
  <si>
    <t>02703</t>
  </si>
  <si>
    <t>02776</t>
  </si>
  <si>
    <t>03411</t>
  </si>
  <si>
    <t>03841</t>
  </si>
  <si>
    <t>05121</t>
  </si>
  <si>
    <t>00053</t>
  </si>
  <si>
    <t>00127</t>
  </si>
  <si>
    <t>01092</t>
  </si>
  <si>
    <t>01213</t>
  </si>
  <si>
    <t>01849</t>
  </si>
  <si>
    <t>02395</t>
  </si>
  <si>
    <t>04166</t>
  </si>
  <si>
    <t>01004</t>
  </si>
  <si>
    <t>01012</t>
  </si>
  <si>
    <t>02180</t>
  </si>
  <si>
    <t>03659</t>
  </si>
  <si>
    <t>03775</t>
  </si>
  <si>
    <t>04071</t>
  </si>
  <si>
    <t>05137</t>
  </si>
  <si>
    <t>00133</t>
  </si>
  <si>
    <t>01385</t>
  </si>
  <si>
    <t>01597</t>
  </si>
  <si>
    <t>02273</t>
  </si>
  <si>
    <t>02931</t>
  </si>
  <si>
    <t>04143</t>
  </si>
  <si>
    <t>04504</t>
  </si>
  <si>
    <t>00656</t>
  </si>
  <si>
    <t>00979</t>
  </si>
  <si>
    <t>01510</t>
  </si>
  <si>
    <t>01959</t>
  </si>
  <si>
    <t>02089</t>
  </si>
  <si>
    <t>02446</t>
  </si>
  <si>
    <t>02847</t>
  </si>
  <si>
    <t>03454</t>
  </si>
  <si>
    <t>04472</t>
  </si>
  <si>
    <t>04852</t>
  </si>
  <si>
    <t>04959</t>
  </si>
  <si>
    <t>05056</t>
  </si>
  <si>
    <t>01152</t>
  </si>
  <si>
    <t>03919</t>
  </si>
  <si>
    <t>04202</t>
  </si>
  <si>
    <t>04274</t>
  </si>
  <si>
    <t>04364</t>
  </si>
  <si>
    <t>04896</t>
  </si>
  <si>
    <t>05109</t>
  </si>
  <si>
    <t>00289</t>
  </si>
  <si>
    <t>04092</t>
  </si>
  <si>
    <t>04727</t>
  </si>
  <si>
    <t>04753</t>
  </si>
  <si>
    <t>00942</t>
  </si>
  <si>
    <t>01755</t>
  </si>
  <si>
    <t>03073</t>
  </si>
  <si>
    <t>04230</t>
  </si>
  <si>
    <t>00644</t>
  </si>
  <si>
    <t>01122</t>
  </si>
  <si>
    <t>02019</t>
  </si>
  <si>
    <t>02432</t>
  </si>
  <si>
    <t>02989</t>
  </si>
  <si>
    <t>03019</t>
  </si>
  <si>
    <t>03798</t>
  </si>
  <si>
    <t>03862</t>
  </si>
  <si>
    <t>04281</t>
  </si>
  <si>
    <t>00191</t>
  </si>
  <si>
    <t>01039</t>
  </si>
  <si>
    <t>02641</t>
  </si>
  <si>
    <t>03058</t>
  </si>
  <si>
    <t>03110</t>
  </si>
  <si>
    <t>03981</t>
  </si>
  <si>
    <t>04663</t>
  </si>
  <si>
    <t>05021</t>
  </si>
  <si>
    <t>05107</t>
  </si>
  <si>
    <t>00454</t>
  </si>
  <si>
    <t>00873</t>
  </si>
  <si>
    <t>01116</t>
  </si>
  <si>
    <t>01206</t>
  </si>
  <si>
    <t>01576</t>
  </si>
  <si>
    <t>02634</t>
  </si>
  <si>
    <t>02649</t>
  </si>
  <si>
    <t>02774</t>
  </si>
  <si>
    <t>03037</t>
  </si>
  <si>
    <t>03138</t>
  </si>
  <si>
    <t>03228</t>
  </si>
  <si>
    <t>03401</t>
  </si>
  <si>
    <t>03511</t>
  </si>
  <si>
    <t>04485</t>
  </si>
  <si>
    <t>00447</t>
  </si>
  <si>
    <t>01208</t>
  </si>
  <si>
    <t>01355</t>
  </si>
  <si>
    <t>01474</t>
  </si>
  <si>
    <t>01625</t>
  </si>
  <si>
    <t>01877</t>
  </si>
  <si>
    <t>01978</t>
  </si>
  <si>
    <t>03616</t>
  </si>
  <si>
    <t>03992</t>
  </si>
  <si>
    <t>04091</t>
  </si>
  <si>
    <t>04204</t>
  </si>
  <si>
    <t>04234</t>
  </si>
  <si>
    <t>04696</t>
  </si>
  <si>
    <t>04755</t>
  </si>
  <si>
    <t>05090</t>
  </si>
  <si>
    <t>00027</t>
  </si>
  <si>
    <t>00463</t>
  </si>
  <si>
    <t>00653</t>
  </si>
  <si>
    <t>01485</t>
  </si>
  <si>
    <t>01925</t>
  </si>
  <si>
    <t>01952</t>
  </si>
  <si>
    <t>02010</t>
  </si>
  <si>
    <t>02114</t>
  </si>
  <si>
    <t>03104</t>
  </si>
  <si>
    <t>03230</t>
  </si>
  <si>
    <t>03415</t>
  </si>
  <si>
    <t>04130</t>
  </si>
  <si>
    <t>04314</t>
  </si>
  <si>
    <t>00998</t>
  </si>
  <si>
    <t>01172</t>
  </si>
  <si>
    <t>01261</t>
  </si>
  <si>
    <t>01762</t>
  </si>
  <si>
    <t>01851</t>
  </si>
  <si>
    <t>03205</t>
  </si>
  <si>
    <t>01396</t>
  </si>
  <si>
    <t>01441</t>
  </si>
  <si>
    <t>01511</t>
  </si>
  <si>
    <t>01701</t>
  </si>
  <si>
    <t>01984</t>
  </si>
  <si>
    <t>02572</t>
  </si>
  <si>
    <t>02833</t>
  </si>
  <si>
    <t>03522</t>
  </si>
  <si>
    <t>00146</t>
  </si>
  <si>
    <t>00161</t>
  </si>
  <si>
    <t>00819</t>
  </si>
  <si>
    <t>02104</t>
  </si>
  <si>
    <t>02678</t>
  </si>
  <si>
    <t>03015</t>
  </si>
  <si>
    <t>03243</t>
  </si>
  <si>
    <t>03283</t>
  </si>
  <si>
    <t>03966</t>
  </si>
  <si>
    <t>01349</t>
  </si>
  <si>
    <t>02333</t>
  </si>
  <si>
    <t>02628</t>
  </si>
  <si>
    <t>02718</t>
  </si>
  <si>
    <t>03185</t>
  </si>
  <si>
    <t>04495</t>
  </si>
  <si>
    <t>00815</t>
  </si>
  <si>
    <t>01140</t>
  </si>
  <si>
    <t>01544</t>
  </si>
  <si>
    <t>02420</t>
  </si>
  <si>
    <t>02805</t>
  </si>
  <si>
    <t>03160</t>
  </si>
  <si>
    <t>03278</t>
  </si>
  <si>
    <t>03555</t>
  </si>
  <si>
    <t>03702</t>
  </si>
  <si>
    <t>04349</t>
  </si>
  <si>
    <t>04989</t>
  </si>
  <si>
    <t>00713</t>
  </si>
  <si>
    <t>03355</t>
  </si>
  <si>
    <t>03879</t>
  </si>
  <si>
    <t>03989</t>
  </si>
  <si>
    <t>04193</t>
  </si>
  <si>
    <t>04413</t>
  </si>
  <si>
    <t>04598</t>
  </si>
  <si>
    <t>00072</t>
  </si>
  <si>
    <t>00176</t>
  </si>
  <si>
    <t>00205</t>
  </si>
  <si>
    <t>00896</t>
  </si>
  <si>
    <t>01697</t>
  </si>
  <si>
    <t>02159</t>
  </si>
  <si>
    <t>02772</t>
  </si>
  <si>
    <t>03091</t>
  </si>
  <si>
    <t>04241</t>
  </si>
  <si>
    <t>05185</t>
  </si>
  <si>
    <t>01437</t>
  </si>
  <si>
    <t>02316</t>
  </si>
  <si>
    <t>02329</t>
  </si>
  <si>
    <t>03036</t>
  </si>
  <si>
    <t>03429</t>
  </si>
  <si>
    <t>03615</t>
  </si>
  <si>
    <t>03661</t>
  </si>
  <si>
    <t>03831</t>
  </si>
  <si>
    <t>04394</t>
  </si>
  <si>
    <t>00372</t>
  </si>
  <si>
    <t>00532</t>
  </si>
  <si>
    <t>00910</t>
  </si>
  <si>
    <t>00938</t>
  </si>
  <si>
    <t>01079</t>
  </si>
  <si>
    <t>01662</t>
  </si>
  <si>
    <t>02748</t>
  </si>
  <si>
    <t>03354</t>
  </si>
  <si>
    <t>03532</t>
  </si>
  <si>
    <t>03636</t>
  </si>
  <si>
    <t>03810</t>
  </si>
  <si>
    <t>04137</t>
  </si>
  <si>
    <t>04303</t>
  </si>
  <si>
    <t>04991</t>
  </si>
  <si>
    <t>00039</t>
  </si>
  <si>
    <t>00206</t>
  </si>
  <si>
    <t>00397</t>
  </si>
  <si>
    <t>00763</t>
  </si>
  <si>
    <t>01059</t>
  </si>
  <si>
    <t>01332</t>
  </si>
  <si>
    <t>01447</t>
  </si>
  <si>
    <t>02990</t>
  </si>
  <si>
    <t>03769</t>
  </si>
  <si>
    <t>04152</t>
  </si>
  <si>
    <t>04242</t>
  </si>
  <si>
    <t>04780</t>
  </si>
  <si>
    <t>00063</t>
  </si>
  <si>
    <t>00190</t>
  </si>
  <si>
    <t>00268</t>
  </si>
  <si>
    <t>00691</t>
  </si>
  <si>
    <t>00810</t>
  </si>
  <si>
    <t>00855</t>
  </si>
  <si>
    <t>01612</t>
  </si>
  <si>
    <t>01704</t>
  </si>
  <si>
    <t>01857</t>
  </si>
  <si>
    <t>01888</t>
  </si>
  <si>
    <t>02683</t>
  </si>
  <si>
    <t>04211</t>
  </si>
  <si>
    <t>04353</t>
  </si>
  <si>
    <t>05020</t>
  </si>
  <si>
    <t>00564</t>
  </si>
  <si>
    <t>00736</t>
  </si>
  <si>
    <t>01300</t>
  </si>
  <si>
    <t>01948</t>
  </si>
  <si>
    <t>02272</t>
  </si>
  <si>
    <t>02680</t>
  </si>
  <si>
    <t>04178</t>
  </si>
  <si>
    <t>04272</t>
  </si>
  <si>
    <t>04713</t>
  </si>
  <si>
    <t>05166</t>
  </si>
  <si>
    <t>00486</t>
  </si>
  <si>
    <t>01507</t>
  </si>
  <si>
    <t>01821</t>
  </si>
  <si>
    <t>02588</t>
  </si>
  <si>
    <t>02815</t>
  </si>
  <si>
    <t>03258</t>
  </si>
  <si>
    <t>03361</t>
  </si>
  <si>
    <t>03629</t>
  </si>
  <si>
    <t>03750</t>
  </si>
  <si>
    <t>05088</t>
  </si>
  <si>
    <t>01450</t>
  </si>
  <si>
    <t>02330</t>
  </si>
  <si>
    <t>04655</t>
  </si>
  <si>
    <t>00137</t>
  </si>
  <si>
    <t>00141</t>
  </si>
  <si>
    <t>00335</t>
  </si>
  <si>
    <t>00498</t>
  </si>
  <si>
    <t>02611</t>
  </si>
  <si>
    <t>03197</t>
  </si>
  <si>
    <t>04668</t>
  </si>
  <si>
    <t>04994</t>
  </si>
  <si>
    <t>00512</t>
  </si>
  <si>
    <t>00717</t>
  </si>
  <si>
    <t>00952</t>
  </si>
  <si>
    <t>01081</t>
  </si>
  <si>
    <t>02043</t>
  </si>
  <si>
    <t>04040</t>
  </si>
  <si>
    <t>02295</t>
  </si>
  <si>
    <t>02670</t>
  </si>
  <si>
    <t>02777</t>
  </si>
  <si>
    <t>02780</t>
  </si>
  <si>
    <t>03209</t>
  </si>
  <si>
    <t>03414</t>
  </si>
  <si>
    <t>03846</t>
  </si>
  <si>
    <t>04120</t>
  </si>
  <si>
    <t>04217</t>
  </si>
  <si>
    <t>04786</t>
  </si>
  <si>
    <t>00023</t>
  </si>
  <si>
    <t>00099</t>
  </si>
  <si>
    <t>00269</t>
  </si>
  <si>
    <t>01772</t>
  </si>
  <si>
    <t>01906</t>
  </si>
  <si>
    <t>02473</t>
  </si>
  <si>
    <t>02549</t>
  </si>
  <si>
    <t>03341</t>
  </si>
  <si>
    <t>03351</t>
  </si>
  <si>
    <t>03366</t>
  </si>
  <si>
    <t>03691</t>
  </si>
  <si>
    <t>03909</t>
  </si>
  <si>
    <t>04862</t>
  </si>
  <si>
    <t>05096</t>
  </si>
  <si>
    <t>05112</t>
  </si>
  <si>
    <t>00501</t>
  </si>
  <si>
    <t>00540</t>
  </si>
  <si>
    <t>02255</t>
  </si>
  <si>
    <t>03126</t>
  </si>
  <si>
    <t>03223</t>
  </si>
  <si>
    <t>03260</t>
  </si>
  <si>
    <t>03404</t>
  </si>
  <si>
    <t>04267</t>
  </si>
  <si>
    <t>05082</t>
  </si>
  <si>
    <t>05108</t>
  </si>
  <si>
    <t>01105</t>
  </si>
  <si>
    <t>02757</t>
  </si>
  <si>
    <t>03325</t>
  </si>
  <si>
    <t>04070</t>
  </si>
  <si>
    <t>04339</t>
  </si>
  <si>
    <t>00731</t>
  </si>
  <si>
    <t>01362</t>
  </si>
  <si>
    <t>01512</t>
  </si>
  <si>
    <t>01647</t>
  </si>
  <si>
    <t>02358</t>
  </si>
  <si>
    <t>02366</t>
  </si>
  <si>
    <t>03481</t>
  </si>
  <si>
    <t>03595</t>
  </si>
  <si>
    <t>03766</t>
  </si>
  <si>
    <t>03933</t>
  </si>
  <si>
    <t>03951</t>
  </si>
  <si>
    <t>04078</t>
  </si>
  <si>
    <t>04182</t>
  </si>
  <si>
    <t>00323</t>
  </si>
  <si>
    <t>00544</t>
  </si>
  <si>
    <t>01570</t>
  </si>
  <si>
    <t>01932</t>
  </si>
  <si>
    <t>04352</t>
  </si>
  <si>
    <t>04561</t>
  </si>
  <si>
    <t>04741</t>
  </si>
  <si>
    <t>04882</t>
  </si>
  <si>
    <t>04885</t>
  </si>
  <si>
    <t>04982</t>
  </si>
  <si>
    <t>00040</t>
  </si>
  <si>
    <t>00110</t>
  </si>
  <si>
    <t>01169</t>
  </si>
  <si>
    <t>02211</t>
  </si>
  <si>
    <t>03494</t>
  </si>
  <si>
    <t>03586</t>
  </si>
  <si>
    <t>03660</t>
  </si>
  <si>
    <t>04307</t>
  </si>
  <si>
    <t>05133</t>
  </si>
  <si>
    <t>00472</t>
  </si>
  <si>
    <t>00689</t>
  </si>
  <si>
    <t>00864</t>
  </si>
  <si>
    <t>01163</t>
  </si>
  <si>
    <t>01323</t>
  </si>
  <si>
    <t>02098</t>
  </si>
  <si>
    <t>02190</t>
  </si>
  <si>
    <t>02664</t>
  </si>
  <si>
    <t>02992</t>
  </si>
  <si>
    <t>03120</t>
  </si>
  <si>
    <t>00189</t>
  </si>
  <si>
    <t>00927</t>
  </si>
  <si>
    <t>01388</t>
  </si>
  <si>
    <t>03932</t>
  </si>
  <si>
    <t>04008</t>
  </si>
  <si>
    <t>04701</t>
  </si>
  <si>
    <t>04805</t>
  </si>
  <si>
    <t>00912</t>
  </si>
  <si>
    <t>01837</t>
  </si>
  <si>
    <t>02216</t>
  </si>
  <si>
    <t>02451</t>
  </si>
  <si>
    <t>02874</t>
  </si>
  <si>
    <t>02885</t>
  </si>
  <si>
    <t>03014</t>
  </si>
  <si>
    <t>03273</t>
  </si>
  <si>
    <t>05041</t>
  </si>
  <si>
    <t>00312</t>
  </si>
  <si>
    <t>00647</t>
  </si>
  <si>
    <t>00708</t>
  </si>
  <si>
    <t>00886</t>
  </si>
  <si>
    <t>00944</t>
  </si>
  <si>
    <t>01050</t>
  </si>
  <si>
    <t>01677</t>
  </si>
  <si>
    <t>02109</t>
  </si>
  <si>
    <t>03688</t>
  </si>
  <si>
    <t>00521</t>
  </si>
  <si>
    <t>00557</t>
  </si>
  <si>
    <t>00929</t>
  </si>
  <si>
    <t>01089</t>
  </si>
  <si>
    <t>01655</t>
  </si>
  <si>
    <t>01897</t>
  </si>
  <si>
    <t>02417</t>
  </si>
  <si>
    <t>03474</t>
  </si>
  <si>
    <t>04079</t>
  </si>
  <si>
    <t>00045</t>
  </si>
  <si>
    <t>02895</t>
  </si>
  <si>
    <t>05158</t>
  </si>
  <si>
    <t>01217</t>
  </si>
  <si>
    <t>02249</t>
  </si>
  <si>
    <t>02650</t>
  </si>
  <si>
    <t>03937</t>
  </si>
  <si>
    <t>04122</t>
  </si>
  <si>
    <t>04589</t>
  </si>
  <si>
    <t>04873</t>
  </si>
  <si>
    <t>00729</t>
  </si>
  <si>
    <t>00906</t>
  </si>
  <si>
    <t>01531</t>
  </si>
  <si>
    <t>01683</t>
  </si>
  <si>
    <t>02363</t>
  </si>
  <si>
    <t>03858</t>
  </si>
  <si>
    <t>04233</t>
  </si>
  <si>
    <t>05071</t>
  </si>
  <si>
    <t>05174</t>
  </si>
  <si>
    <t>00727</t>
  </si>
  <si>
    <t>01546</t>
  </si>
  <si>
    <t>03610</t>
  </si>
  <si>
    <t>03931</t>
  </si>
  <si>
    <t>03942</t>
  </si>
  <si>
    <t>04165</t>
  </si>
  <si>
    <t>01149</t>
  </si>
  <si>
    <t>01310</t>
  </si>
  <si>
    <t>02352</t>
  </si>
  <si>
    <t>02547</t>
  </si>
  <si>
    <t>02720</t>
  </si>
  <si>
    <t>03591</t>
  </si>
  <si>
    <t>03819</t>
  </si>
  <si>
    <t>04869</t>
  </si>
  <si>
    <t>04940</t>
  </si>
  <si>
    <t>05164</t>
  </si>
  <si>
    <t>00659</t>
  </si>
  <si>
    <t>00969</t>
  </si>
  <si>
    <t>01096</t>
  </si>
  <si>
    <t>01440</t>
  </si>
  <si>
    <t>02052</t>
  </si>
  <si>
    <t>02096</t>
  </si>
  <si>
    <t>02488</t>
  </si>
  <si>
    <t>03220</t>
  </si>
  <si>
    <t>03711</t>
  </si>
  <si>
    <t>03823</t>
  </si>
  <si>
    <t>04058</t>
  </si>
  <si>
    <t>04126</t>
  </si>
  <si>
    <t>05080</t>
  </si>
  <si>
    <t>00923</t>
  </si>
  <si>
    <t>01549</t>
  </si>
  <si>
    <t>01839</t>
  </si>
  <si>
    <t>02053</t>
  </si>
  <si>
    <t>02342</t>
  </si>
  <si>
    <t>02465</t>
  </si>
  <si>
    <t>03990</t>
  </si>
  <si>
    <t>04370</t>
  </si>
  <si>
    <t>04856</t>
  </si>
  <si>
    <t>00337</t>
  </si>
  <si>
    <t>01001</t>
  </si>
  <si>
    <t>02424</t>
  </si>
  <si>
    <t>02751</t>
  </si>
  <si>
    <t>00375</t>
  </si>
  <si>
    <t>00650</t>
  </si>
  <si>
    <t>00941</t>
  </si>
  <si>
    <t>02719</t>
  </si>
  <si>
    <t>03833</t>
  </si>
  <si>
    <t>00211</t>
  </si>
  <si>
    <t>00392</t>
  </si>
  <si>
    <t>01302</t>
  </si>
  <si>
    <t>01366</t>
  </si>
  <si>
    <t>01974</t>
  </si>
  <si>
    <t>02716</t>
  </si>
  <si>
    <t>03161</t>
  </si>
  <si>
    <t>03240</t>
  </si>
  <si>
    <t>03682</t>
  </si>
  <si>
    <t>04725</t>
  </si>
  <si>
    <t>00758</t>
  </si>
  <si>
    <t>01910</t>
  </si>
  <si>
    <t>01941</t>
  </si>
  <si>
    <t>02324</t>
  </si>
  <si>
    <t>02869</t>
  </si>
  <si>
    <t>03236</t>
  </si>
  <si>
    <t>03582</t>
  </si>
  <si>
    <t>03715</t>
  </si>
  <si>
    <t>03940</t>
  </si>
  <si>
    <t>04760</t>
  </si>
  <si>
    <t>04768</t>
  </si>
  <si>
    <t>05025</t>
  </si>
  <si>
    <t>00165</t>
  </si>
  <si>
    <t>00198</t>
  </si>
  <si>
    <t>01480</t>
  </si>
  <si>
    <t>01990</t>
  </si>
  <si>
    <t>02298</t>
  </si>
  <si>
    <t>02886</t>
  </si>
  <si>
    <t>02893</t>
  </si>
  <si>
    <t>02939</t>
  </si>
  <si>
    <t>03249</t>
  </si>
  <si>
    <t>03832</t>
  </si>
  <si>
    <t>03868</t>
  </si>
  <si>
    <t>04365</t>
  </si>
  <si>
    <t>00314</t>
  </si>
  <si>
    <t>00552</t>
  </si>
  <si>
    <t>01317</t>
  </si>
  <si>
    <t>01515</t>
  </si>
  <si>
    <t>01674</t>
  </si>
  <si>
    <t>02407</t>
  </si>
  <si>
    <t>02817</t>
  </si>
  <si>
    <t>03059</t>
  </si>
  <si>
    <t>03210</t>
  </si>
  <si>
    <t>03670</t>
  </si>
  <si>
    <t>04017</t>
  </si>
  <si>
    <t>05012</t>
  </si>
  <si>
    <t>00884</t>
  </si>
  <si>
    <t>01025</t>
  </si>
  <si>
    <t>01279</t>
  </si>
  <si>
    <t>01534</t>
  </si>
  <si>
    <t>02147</t>
  </si>
  <si>
    <t>02385</t>
  </si>
  <si>
    <t>02517</t>
  </si>
  <si>
    <t>02746</t>
  </si>
  <si>
    <t>03297</t>
  </si>
  <si>
    <t>00772</t>
  </si>
  <si>
    <t>00838</t>
  </si>
  <si>
    <t>01144</t>
  </si>
  <si>
    <t>01686</t>
  </si>
  <si>
    <t>02823</t>
  </si>
  <si>
    <t>02883</t>
  </si>
  <si>
    <t>03259</t>
  </si>
  <si>
    <t>03709</t>
  </si>
  <si>
    <t>00061</t>
  </si>
  <si>
    <t>00357</t>
  </si>
  <si>
    <t>01607</t>
  </si>
  <si>
    <t>03295</t>
  </si>
  <si>
    <t>04048</t>
  </si>
  <si>
    <t>04424</t>
  </si>
  <si>
    <t>04732</t>
  </si>
  <si>
    <t>00194</t>
  </si>
  <si>
    <t>00258</t>
  </si>
  <si>
    <t>00543</t>
  </si>
  <si>
    <t>00972</t>
  </si>
  <si>
    <t>01146</t>
  </si>
  <si>
    <t>01464</t>
  </si>
  <si>
    <t>01581</t>
  </si>
  <si>
    <t>01894</t>
  </si>
  <si>
    <t>02100</t>
  </si>
  <si>
    <t>02902</t>
  </si>
  <si>
    <t>03115</t>
  </si>
  <si>
    <t>03546</t>
  </si>
  <si>
    <t>04224</t>
  </si>
  <si>
    <t>04858</t>
  </si>
  <si>
    <t>00768</t>
  </si>
  <si>
    <t>01901</t>
  </si>
  <si>
    <t>02226</t>
  </si>
  <si>
    <t>02660</t>
  </si>
  <si>
    <t>03004</t>
  </si>
  <si>
    <t>04020</t>
  </si>
  <si>
    <t>04154</t>
  </si>
  <si>
    <t>04957</t>
  </si>
  <si>
    <t>00945</t>
  </si>
  <si>
    <t>01726</t>
  </si>
  <si>
    <t>01790</t>
  </si>
  <si>
    <t>02193</t>
  </si>
  <si>
    <t>02781</t>
  </si>
  <si>
    <t>03043</t>
  </si>
  <si>
    <t>03102</t>
  </si>
  <si>
    <t>03156</t>
  </si>
  <si>
    <t>03308</t>
  </si>
  <si>
    <t>03329</t>
  </si>
  <si>
    <t>04102</t>
  </si>
  <si>
    <t>04109</t>
  </si>
  <si>
    <t>04813</t>
  </si>
  <si>
    <t>05054</t>
  </si>
  <si>
    <t>00138</t>
  </si>
  <si>
    <t>00433</t>
  </si>
  <si>
    <t>00484</t>
  </si>
  <si>
    <t>00492</t>
  </si>
  <si>
    <t>00626</t>
  </si>
  <si>
    <t>01409</t>
  </si>
  <si>
    <t>01486</t>
  </si>
  <si>
    <t>01940</t>
  </si>
  <si>
    <t>02215</t>
  </si>
  <si>
    <t>02555</t>
  </si>
  <si>
    <t>04710</t>
  </si>
  <si>
    <t>04974</t>
  </si>
  <si>
    <t>05048</t>
  </si>
  <si>
    <t>00001</t>
  </si>
  <si>
    <t>00270</t>
  </si>
  <si>
    <t>02130</t>
  </si>
  <si>
    <t>02474</t>
  </si>
  <si>
    <t>02514</t>
  </si>
  <si>
    <t>02616</t>
  </si>
  <si>
    <t>02632</t>
  </si>
  <si>
    <t>03725</t>
  </si>
  <si>
    <t>03834</t>
  </si>
  <si>
    <t>00159</t>
  </si>
  <si>
    <t>00435</t>
  </si>
  <si>
    <t>01467</t>
  </si>
  <si>
    <t>01552</t>
  </si>
  <si>
    <t>01745</t>
  </si>
  <si>
    <t>02174</t>
  </si>
  <si>
    <t>03444</t>
  </si>
  <si>
    <t>03646</t>
  </si>
  <si>
    <t>04558</t>
  </si>
  <si>
    <t>04564</t>
  </si>
  <si>
    <t>04616</t>
  </si>
  <si>
    <t>00536</t>
  </si>
  <si>
    <t>00571</t>
  </si>
  <si>
    <t>00965</t>
  </si>
  <si>
    <t>01504</t>
  </si>
  <si>
    <t>02560</t>
  </si>
  <si>
    <t>02758</t>
  </si>
  <si>
    <t>04030</t>
  </si>
  <si>
    <t>04337</t>
  </si>
  <si>
    <t>05129</t>
  </si>
  <si>
    <t>00081</t>
  </si>
  <si>
    <t>00493</t>
  </si>
  <si>
    <t>00613</t>
  </si>
  <si>
    <t>00958</t>
  </si>
  <si>
    <t>01270</t>
  </si>
  <si>
    <t>01513</t>
  </si>
  <si>
    <t>02009</t>
  </si>
  <si>
    <t>02838</t>
  </si>
  <si>
    <t>03730</t>
  </si>
  <si>
    <t>04287</t>
  </si>
  <si>
    <t>04297</t>
  </si>
  <si>
    <t>05118</t>
  </si>
  <si>
    <t>00363</t>
  </si>
  <si>
    <t>04243</t>
  </si>
  <si>
    <t>04348</t>
  </si>
  <si>
    <t>04405</t>
  </si>
  <si>
    <t>04857</t>
  </si>
  <si>
    <t>00087</t>
  </si>
  <si>
    <t>00315</t>
  </si>
  <si>
    <t>00970</t>
  </si>
  <si>
    <t>01891</t>
  </si>
  <si>
    <t>02148</t>
  </si>
  <si>
    <t>02467</t>
  </si>
  <si>
    <t>03710</t>
  </si>
  <si>
    <t>03714</t>
  </si>
  <si>
    <t>03893</t>
  </si>
  <si>
    <t>04136</t>
  </si>
  <si>
    <t>04212</t>
  </si>
  <si>
    <t>04332</t>
  </si>
  <si>
    <t>00702</t>
  </si>
  <si>
    <t>01223</t>
  </si>
  <si>
    <t>01370</t>
  </si>
  <si>
    <t>03476</t>
  </si>
  <si>
    <t>04066</t>
  </si>
  <si>
    <t>04153</t>
  </si>
  <si>
    <t>00379</t>
  </si>
  <si>
    <t>00820</t>
  </si>
  <si>
    <t>02003</t>
  </si>
  <si>
    <t>02682</t>
  </si>
  <si>
    <t>03860</t>
  </si>
  <si>
    <t>04063</t>
  </si>
  <si>
    <t>04474</t>
  </si>
  <si>
    <t>00021</t>
  </si>
  <si>
    <t>00368</t>
  </si>
  <si>
    <t>00457</t>
  </si>
  <si>
    <t>01516</t>
  </si>
  <si>
    <t>02266</t>
  </si>
  <si>
    <t>02802</t>
  </si>
  <si>
    <t>03604</t>
  </si>
  <si>
    <t>03644</t>
  </si>
  <si>
    <t>04271</t>
  </si>
  <si>
    <t>00272</t>
  </si>
  <si>
    <t>01469</t>
  </si>
  <si>
    <t>02253</t>
  </si>
  <si>
    <t>02554</t>
  </si>
  <si>
    <t>02624</t>
  </si>
  <si>
    <t>03338</t>
  </si>
  <si>
    <t>04575</t>
  </si>
  <si>
    <t>04871</t>
  </si>
  <si>
    <t>04931</t>
  </si>
  <si>
    <t>04962</t>
  </si>
  <si>
    <t>05006</t>
  </si>
  <si>
    <t>05033</t>
  </si>
  <si>
    <t>05117</t>
  </si>
  <si>
    <t>00954</t>
  </si>
  <si>
    <t>01644</t>
  </si>
  <si>
    <t>02030</t>
  </si>
  <si>
    <t>02595</t>
  </si>
  <si>
    <t>02763</t>
  </si>
  <si>
    <t>03537</t>
  </si>
  <si>
    <t>03550</t>
  </si>
  <si>
    <t>03875</t>
  </si>
  <si>
    <t>04467</t>
  </si>
  <si>
    <t>00739</t>
  </si>
  <si>
    <t>02376</t>
  </si>
  <si>
    <t>03109</t>
  </si>
  <si>
    <t>04362</t>
  </si>
  <si>
    <t>00777</t>
  </si>
  <si>
    <t>00831</t>
  </si>
  <si>
    <t>02059</t>
  </si>
  <si>
    <t>02519</t>
  </si>
  <si>
    <t>02644</t>
  </si>
  <si>
    <t>04141</t>
  </si>
  <si>
    <t>04804</t>
  </si>
  <si>
    <t>05161</t>
  </si>
  <si>
    <t>00590</t>
  </si>
  <si>
    <t>01599</t>
  </si>
  <si>
    <t>01665</t>
  </si>
  <si>
    <t>02409</t>
  </si>
  <si>
    <t>02936</t>
  </si>
  <si>
    <t>03397</t>
  </si>
  <si>
    <t>04556</t>
  </si>
  <si>
    <t>04614</t>
  </si>
  <si>
    <t>04999</t>
  </si>
  <si>
    <t>00207</t>
  </si>
  <si>
    <t>00295</t>
  </si>
  <si>
    <t>00657</t>
  </si>
  <si>
    <t>00694</t>
  </si>
  <si>
    <t>01187</t>
  </si>
  <si>
    <t>01915</t>
  </si>
  <si>
    <t>02156</t>
  </si>
  <si>
    <t>02539</t>
  </si>
  <si>
    <t>03803</t>
  </si>
  <si>
    <t>00100</t>
  </si>
  <si>
    <t>00118</t>
  </si>
  <si>
    <t>00220</t>
  </si>
  <si>
    <t>01145</t>
  </si>
  <si>
    <t>01289</t>
  </si>
  <si>
    <t>01411</t>
  </si>
  <si>
    <t>01799</t>
  </si>
  <si>
    <t>01871</t>
  </si>
  <si>
    <t>04180</t>
  </si>
  <si>
    <t>04338</t>
  </si>
  <si>
    <t>04463</t>
  </si>
  <si>
    <t>00382</t>
  </si>
  <si>
    <t>01011</t>
  </si>
  <si>
    <t>01148</t>
  </si>
  <si>
    <t>01397</t>
  </si>
  <si>
    <t>02252</t>
  </si>
  <si>
    <t>02415</t>
  </si>
  <si>
    <t>02525</t>
  </si>
  <si>
    <t>02652</t>
  </si>
  <si>
    <t>04035</t>
  </si>
  <si>
    <t>04377</t>
  </si>
  <si>
    <t>04734</t>
  </si>
  <si>
    <t>04892</t>
  </si>
  <si>
    <t>05059</t>
  </si>
  <si>
    <t>00835</t>
  </si>
  <si>
    <t>01104</t>
  </si>
  <si>
    <t>01976</t>
  </si>
  <si>
    <t>02596</t>
  </si>
  <si>
    <t>02693</t>
  </si>
  <si>
    <t>03045</t>
  </si>
  <si>
    <t>03340</t>
  </si>
  <si>
    <t>03553</t>
  </si>
  <si>
    <t>03807</t>
  </si>
  <si>
    <t>04061</t>
  </si>
  <si>
    <t>04645</t>
  </si>
  <si>
    <t>05104</t>
  </si>
  <si>
    <t>00813</t>
  </si>
  <si>
    <t>00836</t>
  </si>
  <si>
    <t>01266</t>
  </si>
  <si>
    <t>02201</t>
  </si>
  <si>
    <t>02382</t>
  </si>
  <si>
    <t>01227</t>
  </si>
  <si>
    <t>01843</t>
  </si>
  <si>
    <t>02369</t>
  </si>
  <si>
    <t>02386</t>
  </si>
  <si>
    <t>02579</t>
  </si>
  <si>
    <t>03075</t>
  </si>
  <si>
    <t>03982</t>
  </si>
  <si>
    <t>04530</t>
  </si>
  <si>
    <t>04641</t>
  </si>
  <si>
    <t>04778</t>
  </si>
  <si>
    <t>05132</t>
  </si>
  <si>
    <t>00227</t>
  </si>
  <si>
    <t>00390</t>
  </si>
  <si>
    <t>00859</t>
  </si>
  <si>
    <t>01468</t>
  </si>
  <si>
    <t>02356</t>
  </si>
  <si>
    <t>03556</t>
  </si>
  <si>
    <t>00925</t>
  </si>
  <si>
    <t>01563</t>
  </si>
  <si>
    <t>01634</t>
  </si>
  <si>
    <t>02187</t>
  </si>
  <si>
    <t>02773</t>
  </si>
  <si>
    <t>05040</t>
  </si>
  <si>
    <t>00415</t>
  </si>
  <si>
    <t>01111</t>
  </si>
  <si>
    <t>01243</t>
  </si>
  <si>
    <t>01326</t>
  </si>
  <si>
    <t>01682</t>
  </si>
  <si>
    <t>02618</t>
  </si>
  <si>
    <t>03319</t>
  </si>
  <si>
    <t>04600</t>
  </si>
  <si>
    <t>05168</t>
  </si>
  <si>
    <t>00245</t>
  </si>
  <si>
    <t>00322</t>
  </si>
  <si>
    <t>01101</t>
  </si>
  <si>
    <t>01564</t>
  </si>
  <si>
    <t>03712</t>
  </si>
  <si>
    <t>00771</t>
  </si>
  <si>
    <t>02749</t>
  </si>
  <si>
    <t>04252</t>
  </si>
  <si>
    <t>04665</t>
  </si>
  <si>
    <t>04767</t>
  </si>
  <si>
    <t>04832</t>
  </si>
  <si>
    <t>00747</t>
  </si>
  <si>
    <t>02281</t>
  </si>
  <si>
    <t>02414</t>
  </si>
  <si>
    <t>03162</t>
  </si>
  <si>
    <t>03200</t>
  </si>
  <si>
    <t>03521</t>
  </si>
  <si>
    <t>04447</t>
  </si>
  <si>
    <t>00421</t>
  </si>
  <si>
    <t>00962</t>
  </si>
  <si>
    <t>01386</t>
  </si>
  <si>
    <t>03083</t>
  </si>
  <si>
    <t>03174</t>
  </si>
  <si>
    <t>04045</t>
  </si>
  <si>
    <t>04850</t>
  </si>
  <si>
    <t>00071</t>
  </si>
  <si>
    <t>00627</t>
  </si>
  <si>
    <t>00959</t>
  </si>
  <si>
    <t>00967</t>
  </si>
  <si>
    <t>01267</t>
  </si>
  <si>
    <t>01394</t>
  </si>
  <si>
    <t>01652</t>
  </si>
  <si>
    <t>02126</t>
  </si>
  <si>
    <t>02282</t>
  </si>
  <si>
    <t>02426</t>
  </si>
  <si>
    <t>02534</t>
  </si>
  <si>
    <t>02948</t>
  </si>
  <si>
    <t>03141</t>
  </si>
  <si>
    <t>03935</t>
  </si>
  <si>
    <t>04636</t>
  </si>
  <si>
    <t>04895</t>
  </si>
  <si>
    <t>05029</t>
  </si>
  <si>
    <t>01965</t>
  </si>
  <si>
    <t>03647</t>
  </si>
  <si>
    <t>03918</t>
  </si>
  <si>
    <t>04256</t>
  </si>
  <si>
    <t>05087</t>
  </si>
  <si>
    <t>01921</t>
  </si>
  <si>
    <t>01966</t>
  </si>
  <si>
    <t>02431</t>
  </si>
  <si>
    <t>03676</t>
  </si>
  <si>
    <t>03972</t>
  </si>
  <si>
    <t>04056</t>
  </si>
  <si>
    <t>04471</t>
  </si>
  <si>
    <t>01054</t>
  </si>
  <si>
    <t>01854</t>
  </si>
  <si>
    <t>02140</t>
  </si>
  <si>
    <t>02328</t>
  </si>
  <si>
    <t>04215</t>
  </si>
  <si>
    <t>04563</t>
  </si>
  <si>
    <t>04775</t>
  </si>
  <si>
    <t>00247</t>
  </si>
  <si>
    <t>00827</t>
  </si>
  <si>
    <t>01156</t>
  </si>
  <si>
    <t>01543</t>
  </si>
  <si>
    <t>02613</t>
  </si>
  <si>
    <t>03002</t>
  </si>
  <si>
    <t>03103</t>
  </si>
  <si>
    <t>03234</t>
  </si>
  <si>
    <t>03281</t>
  </si>
  <si>
    <t>03870</t>
  </si>
  <si>
    <t>03938</t>
  </si>
  <si>
    <t>04237</t>
  </si>
  <si>
    <t>04970</t>
  </si>
  <si>
    <t>00515</t>
  </si>
  <si>
    <t>00661</t>
  </si>
  <si>
    <t>01443</t>
  </si>
  <si>
    <t>01446</t>
  </si>
  <si>
    <t>01524</t>
  </si>
  <si>
    <t>01946</t>
  </si>
  <si>
    <t>02285</t>
  </si>
  <si>
    <t>02978</t>
  </si>
  <si>
    <t>03842</t>
  </si>
  <si>
    <t>04220</t>
  </si>
  <si>
    <t>00478</t>
  </si>
  <si>
    <t>00491</t>
  </si>
  <si>
    <t>00862</t>
  </si>
  <si>
    <t>00957</t>
  </si>
  <si>
    <t>01728</t>
  </si>
  <si>
    <t>02743</t>
  </si>
  <si>
    <t>03098</t>
  </si>
  <si>
    <t>03606</t>
  </si>
  <si>
    <t>03815</t>
  </si>
  <si>
    <t>03979</t>
  </si>
  <si>
    <t>04160</t>
  </si>
  <si>
    <t>04172</t>
  </si>
  <si>
    <t>04265</t>
  </si>
  <si>
    <t>04321</t>
  </si>
  <si>
    <t>04975</t>
  </si>
  <si>
    <t>00991</t>
  </si>
  <si>
    <t>01008</t>
  </si>
  <si>
    <t>01083</t>
  </si>
  <si>
    <t>01553</t>
  </si>
  <si>
    <t>01579</t>
  </si>
  <si>
    <t>01732</t>
  </si>
  <si>
    <t>02083</t>
  </si>
  <si>
    <t>02176</t>
  </si>
  <si>
    <t>02723</t>
  </si>
  <si>
    <t>03299</t>
  </si>
  <si>
    <t>03398</t>
  </si>
  <si>
    <t>04012</t>
  </si>
  <si>
    <t>04064</t>
  </si>
  <si>
    <t>04671</t>
  </si>
  <si>
    <t>01914</t>
  </si>
  <si>
    <t>01973</t>
  </si>
  <si>
    <t>02564</t>
  </si>
  <si>
    <t>02791</t>
  </si>
  <si>
    <t>03559</t>
  </si>
  <si>
    <t>03839</t>
  </si>
  <si>
    <t>04133</t>
  </si>
  <si>
    <t>04765</t>
  </si>
  <si>
    <t>01868</t>
  </si>
  <si>
    <t>00987</t>
  </si>
  <si>
    <t>02503</t>
  </si>
  <si>
    <t>04928</t>
  </si>
  <si>
    <t>00852</t>
  </si>
  <si>
    <t>02188</t>
  </si>
  <si>
    <t>02574</t>
  </si>
  <si>
    <t>02942</t>
  </si>
  <si>
    <t>03211</t>
  </si>
  <si>
    <t>03306</t>
  </si>
  <si>
    <t>03837</t>
  </si>
  <si>
    <t>04169</t>
  </si>
  <si>
    <t>04452</t>
  </si>
  <si>
    <t>04740</t>
  </si>
  <si>
    <t>05000</t>
  </si>
  <si>
    <t>05058</t>
  </si>
  <si>
    <t>00496</t>
  </si>
  <si>
    <t>01343</t>
  </si>
  <si>
    <t>01455</t>
  </si>
  <si>
    <t>01632</t>
  </si>
  <si>
    <t>01817</t>
  </si>
  <si>
    <t>02993</t>
  </si>
  <si>
    <t>04676</t>
  </si>
  <si>
    <t>05105</t>
  </si>
  <si>
    <t>00223</t>
  </si>
  <si>
    <t>01023</t>
  </si>
  <si>
    <t>01694</t>
  </si>
  <si>
    <t>02006</t>
  </si>
  <si>
    <t>03026</t>
  </si>
  <si>
    <t>03057</t>
  </si>
  <si>
    <t>03112</t>
  </si>
  <si>
    <t>03137</t>
  </si>
  <si>
    <t>03983</t>
  </si>
  <si>
    <t>04016</t>
  </si>
  <si>
    <t>04340</t>
  </si>
  <si>
    <t>04640</t>
  </si>
  <si>
    <t>04733</t>
  </si>
  <si>
    <t>04827</t>
  </si>
  <si>
    <t>05180</t>
  </si>
  <si>
    <t>00121</t>
  </si>
  <si>
    <t>00618</t>
  </si>
  <si>
    <t>02860</t>
  </si>
  <si>
    <t>03768</t>
  </si>
  <si>
    <t>03987</t>
  </si>
  <si>
    <t>04990</t>
  </si>
  <si>
    <t>00348</t>
  </si>
  <si>
    <t>01642</t>
  </si>
  <si>
    <t>02146</t>
  </si>
  <si>
    <t>02629</t>
  </si>
  <si>
    <t>02870</t>
  </si>
  <si>
    <t>02975</t>
  </si>
  <si>
    <t>03163</t>
  </si>
  <si>
    <t>00094</t>
  </si>
  <si>
    <t>00271</t>
  </si>
  <si>
    <t>01481</t>
  </si>
  <si>
    <t>01663</t>
  </si>
  <si>
    <t>02866</t>
  </si>
  <si>
    <t>03288</t>
  </si>
  <si>
    <t>03426</t>
  </si>
  <si>
    <t>04826</t>
  </si>
  <si>
    <t>00662</t>
  </si>
  <si>
    <t>01393</t>
  </si>
  <si>
    <t>01568</t>
  </si>
  <si>
    <t>02428</t>
  </si>
  <si>
    <t>02890</t>
  </si>
  <si>
    <t>02108</t>
  </si>
  <si>
    <t>02340</t>
  </si>
  <si>
    <t>03078</t>
  </si>
  <si>
    <t>03575</t>
  </si>
  <si>
    <t>03700</t>
  </si>
  <si>
    <t>03762</t>
  </si>
  <si>
    <t>02790</t>
  </si>
  <si>
    <t>04149</t>
  </si>
  <si>
    <t>01955</t>
  </si>
  <si>
    <t>02077</t>
  </si>
  <si>
    <t>02879</t>
  </si>
  <si>
    <t>03353</t>
  </si>
  <si>
    <t>03514</t>
  </si>
  <si>
    <t>03964</t>
  </si>
  <si>
    <t>04599</t>
  </si>
  <si>
    <t>05030</t>
  </si>
  <si>
    <t>01593</t>
  </si>
  <si>
    <t>01818</t>
  </si>
  <si>
    <t>02370</t>
  </si>
  <si>
    <t>02726</t>
  </si>
  <si>
    <t>02755</t>
  </si>
  <si>
    <t>03187</t>
  </si>
  <si>
    <t>03471</t>
  </si>
  <si>
    <t>03529</t>
  </si>
  <si>
    <t>03549</t>
  </si>
  <si>
    <t>04003</t>
  </si>
  <si>
    <t>04613</t>
  </si>
  <si>
    <t>00075</t>
  </si>
  <si>
    <t>00601</t>
  </si>
  <si>
    <t>01617</t>
  </si>
  <si>
    <t>02305</t>
  </si>
  <si>
    <t>02344</t>
  </si>
  <si>
    <t>02601</t>
  </si>
  <si>
    <t>02831</t>
  </si>
  <si>
    <t>02845</t>
  </si>
  <si>
    <t>03679</t>
  </si>
  <si>
    <t>03828</t>
  </si>
  <si>
    <t>04226</t>
  </si>
  <si>
    <t>00058</t>
  </si>
  <si>
    <t>01224</t>
  </si>
  <si>
    <t>04345</t>
  </si>
  <si>
    <t>01069</t>
  </si>
  <si>
    <t>01489</t>
  </si>
  <si>
    <t>02045</t>
  </si>
  <si>
    <t>02610</t>
  </si>
  <si>
    <t>04210</t>
  </si>
  <si>
    <t>04584</t>
  </si>
  <si>
    <t>00044</t>
  </si>
  <si>
    <t>00097</t>
  </si>
  <si>
    <t>01015</t>
  </si>
  <si>
    <t>01128</t>
  </si>
  <si>
    <t>03548</t>
  </si>
  <si>
    <t>00242</t>
  </si>
  <si>
    <t>00784</t>
  </si>
  <si>
    <t>01535</t>
  </si>
  <si>
    <t>01687</t>
  </si>
  <si>
    <t>02162</t>
  </si>
  <si>
    <t>02307</t>
  </si>
  <si>
    <t>03976</t>
  </si>
  <si>
    <t>05066</t>
  </si>
  <si>
    <t>00078</t>
  </si>
  <si>
    <t>00354</t>
  </si>
  <si>
    <t>01738</t>
  </si>
  <si>
    <t>01900</t>
  </si>
  <si>
    <t>03375</t>
  </si>
  <si>
    <t>03567</t>
  </si>
  <si>
    <t>04106</t>
  </si>
  <si>
    <t>04293</t>
  </si>
  <si>
    <t>04859</t>
  </si>
  <si>
    <t>00770</t>
  </si>
  <si>
    <t>01375</t>
  </si>
  <si>
    <t>02063</t>
  </si>
  <si>
    <t>02563</t>
  </si>
  <si>
    <t>02786</t>
  </si>
  <si>
    <t>03269</t>
  </si>
  <si>
    <t>03346</t>
  </si>
  <si>
    <t>04097</t>
  </si>
  <si>
    <t>04208</t>
  </si>
  <si>
    <t>04606</t>
  </si>
  <si>
    <t>00222</t>
  </si>
  <si>
    <t>00241</t>
  </si>
  <si>
    <t>00753</t>
  </si>
  <si>
    <t>02530</t>
  </si>
  <si>
    <t>00572</t>
  </si>
  <si>
    <t>00874</t>
  </si>
  <si>
    <t>00937</t>
  </si>
  <si>
    <t>01229</t>
  </si>
  <si>
    <t>02186</t>
  </si>
  <si>
    <t>02922</t>
  </si>
  <si>
    <t>03140</t>
  </si>
  <si>
    <t>03369</t>
  </si>
  <si>
    <t>04865</t>
  </si>
  <si>
    <t>00103</t>
  </si>
  <si>
    <t>04500</t>
  </si>
  <si>
    <t>05093</t>
  </si>
  <si>
    <t>05147</t>
  </si>
  <si>
    <t>00365</t>
  </si>
  <si>
    <t>00494</t>
  </si>
  <si>
    <t>00665</t>
  </si>
  <si>
    <t>02067</t>
  </si>
  <si>
    <t>02648</t>
  </si>
  <si>
    <t>03074</t>
  </si>
  <si>
    <t>00259</t>
  </si>
  <si>
    <t>00997</t>
  </si>
  <si>
    <t>02102</t>
  </si>
  <si>
    <t>02452</t>
  </si>
  <si>
    <t>02761</t>
  </si>
  <si>
    <t>03993</t>
  </si>
  <si>
    <t>04343</t>
  </si>
  <si>
    <t>04429</t>
  </si>
  <si>
    <t>04824</t>
  </si>
  <si>
    <t>04881</t>
  </si>
  <si>
    <t>05138</t>
  </si>
  <si>
    <t>01214</t>
  </si>
  <si>
    <t>01346</t>
  </si>
  <si>
    <t>01361</t>
  </si>
  <si>
    <t>02728</t>
  </si>
  <si>
    <t>02788</t>
  </si>
  <si>
    <t>02932</t>
  </si>
  <si>
    <t>03399</t>
  </si>
  <si>
    <t>03588</t>
  </si>
  <si>
    <t>03603</t>
  </si>
  <si>
    <t>03845</t>
  </si>
  <si>
    <t>04191</t>
  </si>
  <si>
    <t>04269</t>
  </si>
  <si>
    <t>00005</t>
  </si>
  <si>
    <t>00210</t>
  </si>
  <si>
    <t>00462</t>
  </si>
  <si>
    <t>00725</t>
  </si>
  <si>
    <t>00918</t>
  </si>
  <si>
    <t>01442</t>
  </si>
  <si>
    <t>04290</t>
  </si>
  <si>
    <t>04666</t>
  </si>
  <si>
    <t>00234</t>
  </si>
  <si>
    <t>00802</t>
  </si>
  <si>
    <t>01942</t>
  </si>
  <si>
    <t>02200</t>
  </si>
  <si>
    <t>02236</t>
  </si>
  <si>
    <t>04041</t>
  </si>
  <si>
    <t>04435</t>
  </si>
  <si>
    <t>00305</t>
  </si>
  <si>
    <t>00808</t>
  </si>
  <si>
    <t>01029</t>
  </si>
  <si>
    <t>01721</t>
  </si>
  <si>
    <t>02425</t>
  </si>
  <si>
    <t>03322</t>
  </si>
  <si>
    <t>03821</t>
  </si>
  <si>
    <t>03899</t>
  </si>
  <si>
    <t>04807</t>
  </si>
  <si>
    <t>00030</t>
  </si>
  <si>
    <t>03027</t>
  </si>
  <si>
    <t>03690</t>
  </si>
  <si>
    <t>00600</t>
  </si>
  <si>
    <t>01931</t>
  </si>
  <si>
    <t>02124</t>
  </si>
  <si>
    <t>02789</t>
  </si>
  <si>
    <t>02921</t>
  </si>
  <si>
    <t>03108</t>
  </si>
  <si>
    <t>03226</t>
  </si>
  <si>
    <t>03286</t>
  </si>
  <si>
    <t>04510</t>
  </si>
  <si>
    <t>02069</t>
  </si>
  <si>
    <t>00095</t>
  </si>
  <si>
    <t>00160</t>
  </si>
  <si>
    <t>00407</t>
  </si>
  <si>
    <t>01395</t>
  </si>
  <si>
    <t>02085</t>
  </si>
  <si>
    <t>03124</t>
  </si>
  <si>
    <t>03216</t>
  </si>
  <si>
    <t>03743</t>
  </si>
  <si>
    <t>03788</t>
  </si>
  <si>
    <t>04883</t>
  </si>
  <si>
    <t>01577</t>
  </si>
  <si>
    <t>02310</t>
  </si>
  <si>
    <t>02383</t>
  </si>
  <si>
    <t>02803</t>
  </si>
  <si>
    <t>04199</t>
  </si>
  <si>
    <t>04517</t>
  </si>
  <si>
    <t>00080</t>
  </si>
  <si>
    <t>00370</t>
  </si>
  <si>
    <t>00417</t>
  </si>
  <si>
    <t>00437</t>
  </si>
  <si>
    <t>00790</t>
  </si>
  <si>
    <t>01151</t>
  </si>
  <si>
    <t>01331</t>
  </si>
  <si>
    <t>02388</t>
  </si>
  <si>
    <t>02795</t>
  </si>
  <si>
    <t>02840</t>
  </si>
  <si>
    <t>02863</t>
  </si>
  <si>
    <t>04522</t>
  </si>
  <si>
    <t>05200</t>
  </si>
  <si>
    <t>00452</t>
  </si>
  <si>
    <t>00871</t>
  </si>
  <si>
    <t>00922</t>
  </si>
  <si>
    <t>01491</t>
  </si>
  <si>
    <t>01548</t>
  </si>
  <si>
    <t>02299</t>
  </si>
  <si>
    <t>03051</t>
  </si>
  <si>
    <t>04018</t>
  </si>
  <si>
    <t>04118</t>
  </si>
  <si>
    <t>04251</t>
  </si>
  <si>
    <t>04557</t>
  </si>
  <si>
    <t>04811</t>
  </si>
  <si>
    <t>00306</t>
  </si>
  <si>
    <t>01158</t>
  </si>
  <si>
    <t>01639</t>
  </si>
  <si>
    <t>02247</t>
  </si>
  <si>
    <t>03119</t>
  </si>
  <si>
    <t>03267</t>
  </si>
  <si>
    <t>03382</t>
  </si>
  <si>
    <t>03814</t>
  </si>
  <si>
    <t>03818</t>
  </si>
  <si>
    <t>04347</t>
  </si>
  <si>
    <t>04646</t>
  </si>
  <si>
    <t>05102</t>
  </si>
  <si>
    <t>05152</t>
  </si>
  <si>
    <t>00151</t>
  </si>
  <si>
    <t>01292</t>
  </si>
  <si>
    <t>01862</t>
  </si>
  <si>
    <t>02569</t>
  </si>
  <si>
    <t>03333</t>
  </si>
  <si>
    <t>03830</t>
  </si>
  <si>
    <t>04868</t>
  </si>
  <si>
    <t>02250</t>
  </si>
  <si>
    <t>02516</t>
  </si>
  <si>
    <t>00809</t>
  </si>
  <si>
    <t>01852</t>
  </si>
  <si>
    <t>03627</t>
  </si>
  <si>
    <t>04135</t>
  </si>
  <si>
    <t>04138</t>
  </si>
  <si>
    <t>04286</t>
  </si>
  <si>
    <t>04371</t>
  </si>
  <si>
    <t>00905</t>
  </si>
  <si>
    <t>01415</t>
  </si>
  <si>
    <t>02205</t>
  </si>
  <si>
    <t>02374</t>
  </si>
  <si>
    <t>04840</t>
  </si>
  <si>
    <t>04984</t>
  </si>
  <si>
    <t>00641</t>
  </si>
  <si>
    <t>01358</t>
  </si>
  <si>
    <t>03904</t>
  </si>
  <si>
    <t>04336</t>
  </si>
  <si>
    <t>04705</t>
  </si>
  <si>
    <t>01094</t>
  </si>
  <si>
    <t>03926</t>
  </si>
  <si>
    <t>00524</t>
  </si>
  <si>
    <t>02277</t>
  </si>
  <si>
    <t>02442</t>
  </si>
  <si>
    <t>02809</t>
  </si>
  <si>
    <t>02946</t>
  </si>
  <si>
    <t>04147</t>
  </si>
  <si>
    <t>04164</t>
  </si>
  <si>
    <t>04275</t>
  </si>
  <si>
    <t>05062</t>
  </si>
  <si>
    <t>01126</t>
  </si>
  <si>
    <t>01865</t>
  </si>
  <si>
    <t>02471</t>
  </si>
  <si>
    <t>03208</t>
  </si>
  <si>
    <t>04285</t>
  </si>
  <si>
    <t>00261</t>
  </si>
  <si>
    <t>00291</t>
  </si>
  <si>
    <t>00670</t>
  </si>
  <si>
    <t>01306</t>
  </si>
  <si>
    <t>02400</t>
  </si>
  <si>
    <t>03816</t>
  </si>
  <si>
    <t>04038</t>
  </si>
  <si>
    <t>04686</t>
  </si>
  <si>
    <t>05076</t>
  </si>
  <si>
    <t>01339</t>
  </si>
  <si>
    <t>01884</t>
  </si>
  <si>
    <t>03568</t>
  </si>
  <si>
    <t>04171</t>
  </si>
  <si>
    <t>04477</t>
  </si>
  <si>
    <t>03368</t>
  </si>
  <si>
    <t>03566</t>
  </si>
  <si>
    <t>04420</t>
  </si>
  <si>
    <t>00513</t>
  </si>
  <si>
    <t>00786</t>
  </si>
  <si>
    <t>03771</t>
  </si>
  <si>
    <t>03910</t>
  </si>
  <si>
    <t>00330</t>
  </si>
  <si>
    <t>00707</t>
  </si>
  <si>
    <t>00989</t>
  </si>
  <si>
    <t>01904</t>
  </si>
  <si>
    <t>02854</t>
  </si>
  <si>
    <t>03212</t>
  </si>
  <si>
    <t>04479</t>
  </si>
  <si>
    <t>04574</t>
  </si>
  <si>
    <t>04815</t>
  </si>
  <si>
    <t>05027</t>
  </si>
  <si>
    <t>01794</t>
  </si>
  <si>
    <t>01867</t>
  </si>
  <si>
    <t>02088</t>
  </si>
  <si>
    <t>02270</t>
  </si>
  <si>
    <t>03789</t>
  </si>
  <si>
    <t>04323</t>
  </si>
  <si>
    <t>00276</t>
  </si>
  <si>
    <t>00791</t>
  </si>
  <si>
    <t>01033</t>
  </si>
  <si>
    <t>01247</t>
  </si>
  <si>
    <t>01321</t>
  </si>
  <si>
    <t>02048</t>
  </si>
  <si>
    <t>02082</t>
  </si>
  <si>
    <t>02177</t>
  </si>
  <si>
    <t>03776</t>
  </si>
  <si>
    <t>04542</t>
  </si>
  <si>
    <t>00036</t>
  </si>
  <si>
    <t>00064</t>
  </si>
  <si>
    <t>00529</t>
  </si>
  <si>
    <t>01815</t>
  </si>
  <si>
    <t>01820</t>
  </si>
  <si>
    <t>02028</t>
  </si>
  <si>
    <t>02741</t>
  </si>
  <si>
    <t>03602</t>
  </si>
  <si>
    <t>04116</t>
  </si>
  <si>
    <t>04197</t>
  </si>
  <si>
    <t>00360</t>
  </si>
  <si>
    <t>00427</t>
  </si>
  <si>
    <t>01018</t>
  </si>
  <si>
    <t>01179</t>
  </si>
  <si>
    <t>02267</t>
  </si>
  <si>
    <t>02656</t>
  </si>
  <si>
    <t>02867</t>
  </si>
  <si>
    <t>03335</t>
  </si>
  <si>
    <t>03770</t>
  </si>
  <si>
    <t>04065</t>
  </si>
  <si>
    <t>04222</t>
  </si>
  <si>
    <t>04304</t>
  </si>
  <si>
    <t>00109</t>
  </si>
  <si>
    <t>00744</t>
  </si>
  <si>
    <t>00960</t>
  </si>
  <si>
    <t>01389</t>
  </si>
  <si>
    <t>01493</t>
  </si>
  <si>
    <t>01967</t>
  </si>
  <si>
    <t>02132</t>
  </si>
  <si>
    <t>02882</t>
  </si>
  <si>
    <t>03345</t>
  </si>
  <si>
    <t>04089</t>
  </si>
  <si>
    <t>04119</t>
  </si>
  <si>
    <t>04968</t>
  </si>
  <si>
    <t>05197</t>
  </si>
  <si>
    <t>00066</t>
  </si>
  <si>
    <t>00585</t>
  </si>
  <si>
    <t>00856</t>
  </si>
  <si>
    <t>01793</t>
  </si>
  <si>
    <t>04763</t>
  </si>
  <si>
    <t>01716</t>
  </si>
  <si>
    <t>01759</t>
  </si>
  <si>
    <t>01811</t>
  </si>
  <si>
    <t>02918</t>
  </si>
  <si>
    <t>04150</t>
  </si>
  <si>
    <t>04830</t>
  </si>
  <si>
    <t>04698</t>
  </si>
  <si>
    <t>04846</t>
  </si>
  <si>
    <t>05024</t>
  </si>
  <si>
    <t>01157</t>
  </si>
  <si>
    <t>01427</t>
  </si>
  <si>
    <t>01622</t>
  </si>
  <si>
    <t>01879</t>
  </si>
  <si>
    <t>02483</t>
  </si>
  <si>
    <t>04451</t>
  </si>
  <si>
    <t>00093</t>
  </si>
  <si>
    <t>00265</t>
  </si>
  <si>
    <t>00555</t>
  </si>
  <si>
    <t>01993</t>
  </si>
  <si>
    <t>03116</t>
  </si>
  <si>
    <t>03631</t>
  </si>
  <si>
    <t>04216</t>
  </si>
  <si>
    <t>04956</t>
  </si>
  <si>
    <t>00439</t>
  </si>
  <si>
    <t>01076</t>
  </si>
  <si>
    <t>01130</t>
  </si>
  <si>
    <t>02820</t>
  </si>
  <si>
    <t>04213</t>
  </si>
  <si>
    <t>04375</t>
  </si>
  <si>
    <t>05072</t>
  </si>
  <si>
    <t>00310</t>
  </si>
  <si>
    <t>00317</t>
  </si>
  <si>
    <t>00684</t>
  </si>
  <si>
    <t>01430</t>
  </si>
  <si>
    <t>02049</t>
  </si>
  <si>
    <t>02199</t>
  </si>
  <si>
    <t>02954</t>
  </si>
  <si>
    <t>03218</t>
  </si>
  <si>
    <t>03965</t>
  </si>
  <si>
    <t>02278</t>
  </si>
  <si>
    <t>03132</t>
  </si>
  <si>
    <t>03144</t>
  </si>
  <si>
    <t>03501</t>
  </si>
  <si>
    <t>00458</t>
  </si>
  <si>
    <t>01065</t>
  </si>
  <si>
    <t>01707</t>
  </si>
  <si>
    <t>01989</t>
  </si>
  <si>
    <t>02852</t>
  </si>
  <si>
    <t>04762</t>
  </si>
  <si>
    <t>04997</t>
  </si>
  <si>
    <t>01238</t>
  </si>
  <si>
    <t>02622</t>
  </si>
  <si>
    <t>03106</t>
  </si>
  <si>
    <t>03274</t>
  </si>
  <si>
    <t>03542</t>
  </si>
  <si>
    <t>03704</t>
  </si>
  <si>
    <t>04699</t>
  </si>
  <si>
    <t>01226</t>
  </si>
  <si>
    <t>01245</t>
  </si>
  <si>
    <t>01477</t>
  </si>
  <si>
    <t>01575</t>
  </si>
  <si>
    <t>02830</t>
  </si>
  <si>
    <t>02884</t>
  </si>
  <si>
    <t>03093</t>
  </si>
  <si>
    <t>03613</t>
  </si>
  <si>
    <t>04496</t>
  </si>
  <si>
    <t>05194</t>
  </si>
  <si>
    <t>00339</t>
  </si>
  <si>
    <t>01199</t>
  </si>
  <si>
    <t>01253</t>
  </si>
  <si>
    <t>01407</t>
  </si>
  <si>
    <t>02532</t>
  </si>
  <si>
    <t>00307</t>
  </si>
  <si>
    <t>03257</t>
  </si>
  <si>
    <t>03739</t>
  </si>
  <si>
    <t>00077</t>
  </si>
  <si>
    <t>00461</t>
  </si>
  <si>
    <t>00732</t>
  </si>
  <si>
    <t>00919</t>
  </si>
  <si>
    <t>00949</t>
  </si>
  <si>
    <t>01185</t>
  </si>
  <si>
    <t>01248</t>
  </si>
  <si>
    <t>02129</t>
  </si>
  <si>
    <t>02850</t>
  </si>
  <si>
    <t>03477</t>
  </si>
  <si>
    <t>04673</t>
  </si>
  <si>
    <t>04679</t>
  </si>
  <si>
    <t>04809</t>
  </si>
  <si>
    <t>04849</t>
  </si>
  <si>
    <t>00436</t>
  </si>
  <si>
    <t>00879</t>
  </si>
  <si>
    <t>00955</t>
  </si>
  <si>
    <t>01068</t>
  </si>
  <si>
    <t>01733</t>
  </si>
  <si>
    <t>03270</t>
  </si>
  <si>
    <t>03484</t>
  </si>
  <si>
    <t>03608</t>
  </si>
  <si>
    <t>04036</t>
  </si>
  <si>
    <t>00408</t>
  </si>
  <si>
    <t>00939</t>
  </si>
  <si>
    <t>01022</t>
  </si>
  <si>
    <t>01997</t>
  </si>
  <si>
    <t>03978</t>
  </si>
  <si>
    <t>04715</t>
  </si>
  <si>
    <t>00145</t>
  </si>
  <si>
    <t>00465</t>
  </si>
  <si>
    <t>01449</t>
  </si>
  <si>
    <t>01802</t>
  </si>
  <si>
    <t>02645</t>
  </si>
  <si>
    <t>03539</t>
  </si>
  <si>
    <t>04309</t>
  </si>
  <si>
    <t>04355</t>
  </si>
  <si>
    <t>05052</t>
  </si>
  <si>
    <t>00009</t>
  </si>
  <si>
    <t>00703</t>
  </si>
  <si>
    <t>01627</t>
  </si>
  <si>
    <t>01760</t>
  </si>
  <si>
    <t>02268</t>
  </si>
  <si>
    <t>02636</t>
  </si>
  <si>
    <t>03255</t>
  </si>
  <si>
    <t>04326</t>
  </si>
  <si>
    <t>04346</t>
  </si>
  <si>
    <t>00266</t>
  </si>
  <si>
    <t>00274</t>
  </si>
  <si>
    <t>01135</t>
  </si>
  <si>
    <t>02166</t>
  </si>
  <si>
    <t>03620</t>
  </si>
  <si>
    <t>03986</t>
  </si>
  <si>
    <t>04384</t>
  </si>
  <si>
    <t>04565</t>
  </si>
  <si>
    <t>04634</t>
  </si>
  <si>
    <t>00104</t>
  </si>
  <si>
    <t>00181</t>
  </si>
  <si>
    <t>00823</t>
  </si>
  <si>
    <t>01730</t>
  </si>
  <si>
    <t>02710</t>
  </si>
  <si>
    <t>03018</t>
  </si>
  <si>
    <t>03735</t>
  </si>
  <si>
    <t>04460</t>
  </si>
  <si>
    <t>00319</t>
  </si>
  <si>
    <t>00595</t>
  </si>
  <si>
    <t>01623</t>
  </si>
  <si>
    <t>02638</t>
  </si>
  <si>
    <t>02666</t>
  </si>
  <si>
    <t>03505</t>
  </si>
  <si>
    <t>03626</t>
  </si>
  <si>
    <t>03801</t>
  </si>
  <si>
    <t>04685</t>
  </si>
  <si>
    <t>04843</t>
  </si>
  <si>
    <t>04890</t>
  </si>
  <si>
    <t>04913</t>
  </si>
  <si>
    <t>05079</t>
  </si>
  <si>
    <t>00366</t>
  </si>
  <si>
    <t>00567</t>
  </si>
  <si>
    <t>01051</t>
  </si>
  <si>
    <t>01934</t>
  </si>
  <si>
    <t>02056</t>
  </si>
  <si>
    <t>02115</t>
  </si>
  <si>
    <t>02437</t>
  </si>
  <si>
    <t>03380</t>
  </si>
  <si>
    <t>03648</t>
  </si>
  <si>
    <t>03692</t>
  </si>
  <si>
    <t>04406</t>
  </si>
  <si>
    <t>04550</t>
  </si>
  <si>
    <t>04855</t>
  </si>
  <si>
    <t>05151</t>
  </si>
  <si>
    <t>05189</t>
  </si>
  <si>
    <t>00726</t>
  </si>
  <si>
    <t>02154</t>
  </si>
  <si>
    <t>04403</t>
  </si>
  <si>
    <t>04924</t>
  </si>
  <si>
    <t>00025</t>
  </si>
  <si>
    <t>00252</t>
  </si>
  <si>
    <t>01203</t>
  </si>
  <si>
    <t>01567</t>
  </si>
  <si>
    <t>02060</t>
  </si>
  <si>
    <t>02485</t>
  </si>
  <si>
    <t>03101</t>
  </si>
  <si>
    <t>03165</t>
  </si>
  <si>
    <t>04179</t>
  </si>
  <si>
    <t>04829</t>
  </si>
  <si>
    <t>04943</t>
  </si>
  <si>
    <t>00887</t>
  </si>
  <si>
    <t>01090</t>
  </si>
  <si>
    <t>02090</t>
  </si>
  <si>
    <t>02561</t>
  </si>
  <si>
    <t>02855</t>
  </si>
  <si>
    <t>04421</t>
  </si>
  <si>
    <t>00195</t>
  </si>
  <si>
    <t>00520</t>
  </si>
  <si>
    <t>00646</t>
  </si>
  <si>
    <t>00893</t>
  </si>
  <si>
    <t>00916</t>
  </si>
  <si>
    <t>01295</t>
  </si>
  <si>
    <t>03438</t>
  </si>
  <si>
    <t>03573</t>
  </si>
  <si>
    <t>04257</t>
  </si>
  <si>
    <t>04389</t>
  </si>
  <si>
    <t>04887</t>
  </si>
  <si>
    <t>05007</t>
  </si>
  <si>
    <t>05111</t>
  </si>
  <si>
    <t>05177</t>
  </si>
  <si>
    <t>00584</t>
  </si>
  <si>
    <t>00621</t>
  </si>
  <si>
    <t>00623</t>
  </si>
  <si>
    <t>01431</t>
  </si>
  <si>
    <t>01520</t>
  </si>
  <si>
    <t>01791</t>
  </si>
  <si>
    <t>02191</t>
  </si>
  <si>
    <t>02365</t>
  </si>
  <si>
    <t>02603</t>
  </si>
  <si>
    <t>04098</t>
  </si>
  <si>
    <t>01176</t>
  </si>
  <si>
    <t>01895</t>
  </si>
  <si>
    <t>03385</t>
  </si>
  <si>
    <t>03581</t>
  </si>
  <si>
    <t>04528</t>
  </si>
  <si>
    <t>04633</t>
  </si>
  <si>
    <t>05195</t>
  </si>
  <si>
    <t>02778</t>
  </si>
  <si>
    <t>00341</t>
  </si>
  <si>
    <t>00374</t>
  </si>
  <si>
    <t>00598</t>
  </si>
  <si>
    <t>00690</t>
  </si>
  <si>
    <t>01296</t>
  </si>
  <si>
    <t>01585</t>
  </si>
  <si>
    <t>02194</t>
  </si>
  <si>
    <t>02221</t>
  </si>
  <si>
    <t>03836</t>
  </si>
  <si>
    <t>04437</t>
  </si>
  <si>
    <t>04735</t>
  </si>
  <si>
    <t>00554</t>
  </si>
  <si>
    <t>01205</t>
  </si>
  <si>
    <t>01979</t>
  </si>
  <si>
    <t>02151</t>
  </si>
  <si>
    <t>02730</t>
  </si>
  <si>
    <t>02779</t>
  </si>
  <si>
    <t>02853</t>
  </si>
  <si>
    <t>03825</t>
  </si>
  <si>
    <t>04808</t>
  </si>
  <si>
    <t>05131</t>
  </si>
  <si>
    <t>01502</t>
  </si>
  <si>
    <t>02470</t>
  </si>
  <si>
    <t>03452</t>
  </si>
  <si>
    <t>04207</t>
  </si>
  <si>
    <t>00695</t>
  </si>
  <si>
    <t>01127</t>
  </si>
  <si>
    <t>01174</t>
  </si>
  <si>
    <t>03968</t>
  </si>
  <si>
    <t>04049</t>
  </si>
  <si>
    <t>00003</t>
  </si>
  <si>
    <t>01603</t>
  </si>
  <si>
    <t>02073</t>
  </si>
  <si>
    <t>02487</t>
  </si>
  <si>
    <t>03407</t>
  </si>
  <si>
    <t>04052</t>
  </si>
  <si>
    <t>00119</t>
  </si>
  <si>
    <t>00298</t>
  </si>
  <si>
    <t>00419</t>
  </si>
  <si>
    <t>01181</t>
  </si>
  <si>
    <t>01924</t>
  </si>
  <si>
    <t>03829</t>
  </si>
  <si>
    <t>05065</t>
  </si>
  <si>
    <t>05146</t>
  </si>
  <si>
    <t>00320</t>
  </si>
  <si>
    <t>01250</t>
  </si>
  <si>
    <t>02584</t>
  </si>
  <si>
    <t>02717</t>
  </si>
  <si>
    <t>02737</t>
  </si>
  <si>
    <t>03021</t>
  </si>
  <si>
    <t>05199</t>
  </si>
  <si>
    <t>01202</t>
  </si>
  <si>
    <t>01365</t>
  </si>
  <si>
    <t>02575</t>
  </si>
  <si>
    <t>02673</t>
  </si>
  <si>
    <t>04145</t>
  </si>
  <si>
    <t>04610</t>
  </si>
  <si>
    <t>04721</t>
  </si>
  <si>
    <t>00324</t>
  </si>
  <si>
    <t>00559</t>
  </si>
  <si>
    <t>01108</t>
  </si>
  <si>
    <t>01344</t>
  </si>
  <si>
    <t>01922</t>
  </si>
  <si>
    <t>02343</t>
  </si>
  <si>
    <t>02466</t>
  </si>
  <si>
    <t>02647</t>
  </si>
  <si>
    <t>02958</t>
  </si>
  <si>
    <t>03527</t>
  </si>
  <si>
    <t>03729</t>
  </si>
  <si>
    <t>04961</t>
  </si>
  <si>
    <t>05034</t>
  </si>
  <si>
    <t>00343</t>
  </si>
  <si>
    <t>00405</t>
  </si>
  <si>
    <t>00485</t>
  </si>
  <si>
    <t>00807</t>
  </si>
  <si>
    <t>01666</t>
  </si>
  <si>
    <t>03442</t>
  </si>
  <si>
    <t>04177</t>
  </si>
  <si>
    <t>04659</t>
  </si>
  <si>
    <t>04667</t>
  </si>
  <si>
    <t>00197</t>
  </si>
  <si>
    <t>00361</t>
  </si>
  <si>
    <t>00841</t>
  </si>
  <si>
    <t>00903</t>
  </si>
  <si>
    <t>01278</t>
  </si>
  <si>
    <t>02091</t>
  </si>
  <si>
    <t>03070</t>
  </si>
  <si>
    <t>04007</t>
  </si>
  <si>
    <t>04488</t>
  </si>
  <si>
    <t>05159</t>
  </si>
  <si>
    <t>00669</t>
  </si>
  <si>
    <t>00686</t>
  </si>
  <si>
    <t>00990</t>
  </si>
  <si>
    <t>01134</t>
  </si>
  <si>
    <t>01770</t>
  </si>
  <si>
    <t>03396</t>
  </si>
  <si>
    <t>04259</t>
  </si>
  <si>
    <t>04440</t>
  </si>
  <si>
    <t>05115</t>
  </si>
  <si>
    <t>05136</t>
  </si>
  <si>
    <t>00562</t>
  </si>
  <si>
    <t>00806</t>
  </si>
  <si>
    <t>03150</t>
  </si>
  <si>
    <t>04847</t>
  </si>
  <si>
    <t>00221</t>
  </si>
  <si>
    <t>00630</t>
  </si>
  <si>
    <t>01789</t>
  </si>
  <si>
    <t>01947</t>
  </si>
  <si>
    <t>02279</t>
  </si>
  <si>
    <t>02439</t>
  </si>
  <si>
    <t>02540</t>
  </si>
  <si>
    <t>02747</t>
  </si>
  <si>
    <t>03094</t>
  </si>
  <si>
    <t>03359</t>
  </si>
  <si>
    <t>03473</t>
  </si>
  <si>
    <t>03589</t>
  </si>
  <si>
    <t>04689</t>
  </si>
  <si>
    <t>04819</t>
  </si>
  <si>
    <t>05167</t>
  </si>
  <si>
    <t>00038</t>
  </si>
  <si>
    <t>00364</t>
  </si>
  <si>
    <t>02040</t>
  </si>
  <si>
    <t>02899</t>
  </si>
  <si>
    <t>03199</t>
  </si>
  <si>
    <t>04722</t>
  </si>
  <si>
    <t>01423</t>
  </si>
  <si>
    <t>01505</t>
  </si>
  <si>
    <t>01664</t>
  </si>
  <si>
    <t>02035</t>
  </si>
  <si>
    <t>02094</t>
  </si>
  <si>
    <t>02204</t>
  </si>
  <si>
    <t>03921</t>
  </si>
  <si>
    <t>03999</t>
  </si>
  <si>
    <t>04546</t>
  </si>
  <si>
    <t>00158</t>
  </si>
  <si>
    <t>01972</t>
  </si>
  <si>
    <t>03196</t>
  </si>
  <si>
    <t>03722</t>
  </si>
  <si>
    <t>04201</t>
  </si>
  <si>
    <t>04498</t>
  </si>
  <si>
    <t>04791</t>
  </si>
  <si>
    <t>00614</t>
  </si>
  <si>
    <t>02301</t>
  </si>
  <si>
    <t>04430</t>
  </si>
  <si>
    <t>00318</t>
  </si>
  <si>
    <t>00782</t>
  </si>
  <si>
    <t>01402</t>
  </si>
  <si>
    <t>01824</t>
  </si>
  <si>
    <t>02141</t>
  </si>
  <si>
    <t>03517</t>
  </si>
  <si>
    <t>04055</t>
  </si>
  <si>
    <t>04168</t>
  </si>
  <si>
    <t>04317</t>
  </si>
  <si>
    <t>04879</t>
  </si>
  <si>
    <t>00467</t>
  </si>
  <si>
    <t>00825</t>
  </si>
  <si>
    <t>02346</t>
  </si>
  <si>
    <t>03095</t>
  </si>
  <si>
    <t>03580</t>
  </si>
  <si>
    <t>04672</t>
  </si>
  <si>
    <t>00533</t>
  </si>
  <si>
    <t>02160</t>
  </si>
  <si>
    <t>02841</t>
  </si>
  <si>
    <t>03433</t>
  </si>
  <si>
    <t>03763</t>
  </si>
  <si>
    <t>00706</t>
  </si>
  <si>
    <t>01086</t>
  </si>
  <si>
    <t>01204</t>
  </si>
  <si>
    <t>01451</t>
  </si>
  <si>
    <t>01650</t>
  </si>
  <si>
    <t>01740</t>
  </si>
  <si>
    <t>03191</t>
  </si>
  <si>
    <t>03662</t>
  </si>
  <si>
    <t>03922</t>
  </si>
  <si>
    <t>04022</t>
  </si>
  <si>
    <t>04366</t>
  </si>
  <si>
    <t>04880</t>
  </si>
  <si>
    <t>05127</t>
  </si>
  <si>
    <t>00013</t>
  </si>
  <si>
    <t>00102</t>
  </si>
  <si>
    <t>00519</t>
  </si>
  <si>
    <t>00522</t>
  </si>
  <si>
    <t>00798</t>
  </si>
  <si>
    <t>01746</t>
  </si>
  <si>
    <t>03412</t>
  </si>
  <si>
    <t>00175</t>
  </si>
  <si>
    <t>01014</t>
  </si>
  <si>
    <t>01763</t>
  </si>
  <si>
    <t>01863</t>
  </si>
  <si>
    <t>03466</t>
  </si>
  <si>
    <t>03630</t>
  </si>
  <si>
    <t>03633</t>
  </si>
  <si>
    <t>00004</t>
  </si>
  <si>
    <t>00070</t>
  </si>
  <si>
    <t>00948</t>
  </si>
  <si>
    <t>01957</t>
  </si>
  <si>
    <t>03097</t>
  </si>
  <si>
    <t>03649</t>
  </si>
  <si>
    <t>03963</t>
  </si>
  <si>
    <t>04305</t>
  </si>
  <si>
    <t>04942</t>
  </si>
  <si>
    <t>00019</t>
  </si>
  <si>
    <t>04963</t>
  </si>
  <si>
    <t>05110</t>
  </si>
  <si>
    <t>00010</t>
  </si>
  <si>
    <t>00216</t>
  </si>
  <si>
    <t>01937</t>
  </si>
  <si>
    <t>04720</t>
  </si>
  <si>
    <t>00091</t>
  </si>
  <si>
    <t>00505</t>
  </si>
  <si>
    <t>00640</t>
  </si>
  <si>
    <t>01408</t>
  </si>
  <si>
    <t>02074</t>
  </si>
  <si>
    <t>02639</t>
  </si>
  <si>
    <t>02694</t>
  </si>
  <si>
    <t>02797</t>
  </si>
  <si>
    <t>02811</t>
  </si>
  <si>
    <t>04037</t>
  </si>
  <si>
    <t>04629</t>
  </si>
  <si>
    <t>02455</t>
  </si>
  <si>
    <t>03184</t>
  </si>
  <si>
    <t>03363</t>
  </si>
  <si>
    <t>03373</t>
  </si>
  <si>
    <t>03799</t>
  </si>
  <si>
    <t>05002</t>
  </si>
  <si>
    <t>02896</t>
  </si>
  <si>
    <t>03334</t>
  </si>
  <si>
    <t>03469</t>
  </si>
  <si>
    <t>00569</t>
  </si>
  <si>
    <t>02404</t>
  </si>
  <si>
    <t>04682</t>
  </si>
  <si>
    <t>04888</t>
  </si>
  <si>
    <t>04923</t>
  </si>
  <si>
    <t>00131</t>
  </si>
  <si>
    <t>00349</t>
  </si>
  <si>
    <t>01131</t>
  </si>
  <si>
    <t>02738</t>
  </si>
  <si>
    <t>04400</t>
  </si>
  <si>
    <t>03122</t>
  </si>
  <si>
    <t>04572</t>
  </si>
  <si>
    <t>04783</t>
  </si>
  <si>
    <t>05055</t>
  </si>
  <si>
    <t>05100</t>
  </si>
  <si>
    <t>00488</t>
  </si>
  <si>
    <t>00710</t>
  </si>
  <si>
    <t>01009</t>
  </si>
  <si>
    <t>01231</t>
  </si>
  <si>
    <t>01445</t>
  </si>
  <si>
    <t>02842</t>
  </si>
  <si>
    <t>03783</t>
  </si>
  <si>
    <t>04484</t>
  </si>
  <si>
    <t>04597</t>
  </si>
  <si>
    <t>04917</t>
  </si>
  <si>
    <t>00629</t>
  </si>
  <si>
    <t>01373</t>
  </si>
  <si>
    <t>01668</t>
  </si>
  <si>
    <t>02646</t>
  </si>
  <si>
    <t>03044</t>
  </si>
  <si>
    <t>03065</t>
  </si>
  <si>
    <t>03365</t>
  </si>
  <si>
    <t>04042</t>
  </si>
  <si>
    <t>04635</t>
  </si>
  <si>
    <t>04748</t>
  </si>
  <si>
    <t>00342</t>
  </si>
  <si>
    <t>00676</t>
  </si>
  <si>
    <t>01912</t>
  </si>
  <si>
    <t>02065</t>
  </si>
  <si>
    <t>03136</t>
  </si>
  <si>
    <t>03423</t>
  </si>
  <si>
    <t>03746</t>
  </si>
  <si>
    <t>01198</t>
  </si>
  <si>
    <t>02123</t>
  </si>
  <si>
    <t>02586</t>
  </si>
  <si>
    <t>03048</t>
  </si>
  <si>
    <t>03838</t>
  </si>
  <si>
    <t>04718</t>
  </si>
  <si>
    <t>04844</t>
  </si>
  <si>
    <t>00678</t>
  </si>
  <si>
    <t>01706</t>
  </si>
  <si>
    <t>03034</t>
  </si>
  <si>
    <t>03883</t>
  </si>
  <si>
    <t>04342</t>
  </si>
  <si>
    <t>04468</t>
  </si>
  <si>
    <t>00007</t>
  </si>
  <si>
    <t>00658</t>
  </si>
  <si>
    <t>01192</t>
  </si>
  <si>
    <t>03852</t>
  </si>
  <si>
    <t>04507</t>
  </si>
  <si>
    <t>00260</t>
  </si>
  <si>
    <t>01659</t>
  </si>
  <si>
    <t>03188</t>
  </si>
  <si>
    <t>03673</t>
  </si>
  <si>
    <t>03805</t>
  </si>
  <si>
    <t>03945</t>
  </si>
  <si>
    <t>04266</t>
  </si>
  <si>
    <t>00606</t>
  </si>
  <si>
    <t>01166</t>
  </si>
  <si>
    <t>01913</t>
  </si>
  <si>
    <t>02402</t>
  </si>
  <si>
    <t>03192</t>
  </si>
  <si>
    <t>03721</t>
  </si>
  <si>
    <t>03882</t>
  </si>
  <si>
    <t>04945</t>
  </si>
  <si>
    <t>05084</t>
  </si>
  <si>
    <t>00246</t>
  </si>
  <si>
    <t>00537</t>
  </si>
  <si>
    <t>00968</t>
  </si>
  <si>
    <t>01234</t>
  </si>
  <si>
    <t>02061</t>
  </si>
  <si>
    <t>02219</t>
  </si>
  <si>
    <t>02651</t>
  </si>
  <si>
    <t>03173</t>
  </si>
  <si>
    <t>03409</t>
  </si>
  <si>
    <t>03535</t>
  </si>
  <si>
    <t>05134</t>
  </si>
  <si>
    <t>02011</t>
  </si>
  <si>
    <t>02477</t>
  </si>
  <si>
    <t>02745</t>
  </si>
  <si>
    <t>04427</t>
  </si>
  <si>
    <t>00377</t>
  </si>
  <si>
    <t>01530</t>
  </si>
  <si>
    <t>02135</t>
  </si>
  <si>
    <t>02916</t>
  </si>
  <si>
    <t>03449</t>
  </si>
  <si>
    <t>03498</t>
  </si>
  <si>
    <t>04851</t>
  </si>
  <si>
    <t>04926</t>
  </si>
  <si>
    <t>05035</t>
  </si>
  <si>
    <t>05135</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</si>
  <si>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</si>
  <si>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</si>
  <si>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</si>
  <si>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</si>
  <si>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</si>
  <si>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</si>
  <si>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</si>
  <si>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</si>
  <si>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</si>
  <si>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</si>
  <si>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</si>
  <si>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</si>
  <si>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</si>
  <si>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</si>
  <si>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</si>
  <si>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</si>
  <si>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</si>
  <si>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</si>
  <si>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</si>
  <si>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</si>
  <si>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Sum of Revenue</t>
  </si>
  <si>
    <t>Sum of Gross Profit</t>
  </si>
  <si>
    <t>Sum of Units Sold</t>
  </si>
  <si>
    <t>Average of Revenue</t>
  </si>
  <si>
    <t>Row Labels</t>
  </si>
  <si>
    <t>Jan</t>
  </si>
  <si>
    <t>Feb</t>
  </si>
  <si>
    <t>Mar</t>
  </si>
  <si>
    <t>Apr</t>
  </si>
  <si>
    <t>May</t>
  </si>
  <si>
    <t>Jun</t>
  </si>
  <si>
    <t>Jul</t>
  </si>
  <si>
    <t>Aug</t>
  </si>
  <si>
    <t>Sep</t>
  </si>
  <si>
    <t>Oct</t>
  </si>
  <si>
    <t>Nov</t>
  </si>
  <si>
    <t>Dec</t>
  </si>
  <si>
    <t>Grand Total</t>
  </si>
  <si>
    <t xml:space="preserve">Revenue </t>
  </si>
  <si>
    <t xml:space="preserve">Gross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</si>
</sst>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k"/>
    <numFmt numFmtId="168" formatCode="\$#,##0"/>
  </numFmts>
  <fonts count="6">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s>
  <fills count="5">
    <fill>
      <patternFill patternType="none"/>
    </fill>
    <fill>
      <patternFill patternType="gray125"/>
    </fill>
    <fill>
      <patternFill patternType="solid">
        <fgColor rgb="FF1F4E78"/>
      </patternFill>
    </fill>
    <fill>
      <patternFill patternType="solid">
        <fgColor rgb="FF073673"/>
        <bgColor indexed="64"/>
      </patternFill>
    </fill>
    <fill>
      <patternFill patternType="solid">
        <fgColor theme="0" tint="-4.9989318521683403E-2"/>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1">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3" borderId="0" xfId="0" applyFill="1"/>
    <xf numFmtId="0" fontId="0" fillId="4" borderId="0" xfId="0" applyFill="1"/>
    <xf numFmtId="165" fontId="0" fillId="0" borderId="0" xfId="0" applyNumberFormat="1"/>
    <xf numFmtId="0" fontId="0" fillId="0" borderId="0" xfId="0" pivotButton="1"/>
    <xf numFmtId="1" fontId="0" fillId="0" borderId="0" xfId="0" applyNumberFormat="1"/>
    <xf numFmtId="0" fontId="0" fillId="0" borderId="0" xfId="0" applyAlignment="1">
      <alignment horizontal="left"/>
    </xf>
    <xf numFmtId="167" fontId="0" fillId="0" borderId="0" xfId="0" applyNumberFormat="1"/>
    <xf numFmtId="168" fontId="0" fillId="0" borderId="0" xfId="0" applyNumberFormat="1"/>
    <xf numFmtId="3" fontId="0" fillId="0" borderId="0" xfId="0" applyNumberFormat="1"/>
    <xf numFmtId="2" fontId="0" fillId="0" borderId="0" xfId="0" applyNumberFormat="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28">
    <dxf>
      <numFmt numFmtId="167" formatCode="\$#,##0,\k"/>
    </dxf>
    <dxf>
      <numFmt numFmtId="168" formatCode="\$#,##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27"/>
      <tableStyleElement type="headerRow" dxfId="26"/>
    </tableStyle>
    <tableStyle name="TimeSlicerStyleDark1 2" pivot="0" table="0" count="9" xr9:uid="{C96DA1F2-88E9-40CC-8E55-CFEE23594AD8}">
      <tableStyleElement type="wholeTable" dxfId="25"/>
      <tableStyleElement type="headerRow" dxfId="24"/>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Sales Dashboard.xlsx]Analyze!PivotTable5</c:name>
    <c:fmtId val="4"/>
  </c:pivotSource>
  <c:chart>
    <c:autoTitleDeleted val="0"/>
    <c:pivotFmts>
      <c:pivotFmt>
        <c:idx val="0"/>
        <c:spPr>
          <a:solidFill>
            <a:schemeClr val="accent1"/>
          </a:solidFill>
          <a:ln w="28575" cap="rnd">
            <a:solidFill>
              <a:srgbClr val="073673"/>
            </a:solidFill>
            <a:round/>
          </a:ln>
          <a:effectLst/>
        </c:spPr>
        <c:marker>
          <c:symbol val="circle"/>
          <c:size val="5"/>
          <c:spPr>
            <a:solidFill>
              <a:srgbClr val="073673"/>
            </a:solidFill>
            <a:ln w="9525">
              <a:solidFill>
                <a:srgbClr val="07367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73673"/>
            </a:solidFill>
            <a:round/>
          </a:ln>
          <a:effectLst/>
        </c:spPr>
        <c:marker>
          <c:symbol val="circle"/>
          <c:size val="5"/>
          <c:spPr>
            <a:solidFill>
              <a:srgbClr val="073673"/>
            </a:solidFill>
            <a:ln w="9525">
              <a:solidFill>
                <a:srgbClr val="07367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73673"/>
            </a:solidFill>
            <a:round/>
          </a:ln>
          <a:effectLst/>
        </c:spPr>
        <c:marker>
          <c:symbol val="circle"/>
          <c:size val="5"/>
          <c:spPr>
            <a:solidFill>
              <a:srgbClr val="073673"/>
            </a:solidFill>
            <a:ln w="9525">
              <a:solidFill>
                <a:srgbClr val="07367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Analyze!$C$14</c:f>
              <c:strCache>
                <c:ptCount val="1"/>
                <c:pt idx="0">
                  <c:v>Revenue </c:v>
                </c:pt>
              </c:strCache>
            </c:strRef>
          </c:tx>
          <c:spPr>
            <a:ln w="28575" cap="rnd">
              <a:solidFill>
                <a:srgbClr val="073673"/>
              </a:solidFill>
              <a:round/>
            </a:ln>
            <a:effectLst/>
          </c:spPr>
          <c:marker>
            <c:symbol val="circle"/>
            <c:size val="5"/>
            <c:spPr>
              <a:solidFill>
                <a:srgbClr val="073673"/>
              </a:solidFill>
              <a:ln w="9525">
                <a:solidFill>
                  <a:srgbClr val="07367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Analyze!$B$15:$B$27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Analyze!$C$15:$C$27</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1"/>
          <c:extLst>
            <c:ext xmlns:c16="http://schemas.microsoft.com/office/drawing/2014/chart" uri="{C3380CC4-5D6E-409C-BE32-E72D297353CC}">
              <c16:uniqueId val="{00000000-1998-4517-B5A9-36FF13FC9576}"/>
            </c:ext>
          </c:extLst>
        </c:ser>
        <c:ser>
          <c:idx val="1"/>
          <c:order val="1"/>
          <c:tx>
            <c:strRef>
              <c:f>Analyze!$D$14</c:f>
              <c:strCache>
                <c:ptCount val="1"/>
                <c:pt idx="0">
                  <c:v>Gross Profit </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Analyze!$B$15:$B$27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Analyze!$D$15:$D$27</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1"/>
          <c:extLst>
            <c:ext xmlns:c16="http://schemas.microsoft.com/office/drawing/2014/chart" uri="{C3380CC4-5D6E-409C-BE32-E72D297353CC}">
              <c16:uniqueId val="{00000001-1998-4517-B5A9-36FF13FC9576}"/>
            </c:ext>
          </c:extLst>
        </c:ser>
        <c:dLbls>
          <c:showLegendKey val="0"/>
          <c:showVal val="0"/>
          <c:showCatName val="0"/>
          <c:showSerName val="0"/>
          <c:showPercent val="0"/>
          <c:showBubbleSize val="0"/>
        </c:dLbls>
        <c:marker val="1"/>
        <c:smooth val="0"/>
        <c:axId val="1191024559"/>
        <c:axId val="889040239"/>
      </c:lineChart>
      <c:catAx>
        <c:axId val="119102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040239"/>
        <c:crosses val="autoZero"/>
        <c:auto val="1"/>
        <c:lblAlgn val="ctr"/>
        <c:lblOffset val="100"/>
        <c:noMultiLvlLbl val="0"/>
      </c:catAx>
      <c:valAx>
        <c:axId val="889040239"/>
        <c:scaling>
          <c:orientation val="minMax"/>
        </c:scaling>
        <c:delete val="1"/>
        <c:axPos val="l"/>
        <c:numFmt formatCode="\$#,##0,\k" sourceLinked="1"/>
        <c:majorTickMark val="none"/>
        <c:minorTickMark val="none"/>
        <c:tickLblPos val="nextTo"/>
        <c:crossAx val="119102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Sales Dashboard.xlsx]Analyze!PivotTable7</c:name>
    <c:fmtId val="6"/>
  </c:pivotSource>
  <c:chart>
    <c:autoTitleDeleted val="1"/>
    <c:pivotFmts>
      <c:pivotFmt>
        <c:idx val="0"/>
        <c:spPr>
          <a:solidFill>
            <a:srgbClr val="07367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7367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736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Analyze!$C$50</c:f>
              <c:strCache>
                <c:ptCount val="1"/>
                <c:pt idx="0">
                  <c:v>Total</c:v>
                </c:pt>
              </c:strCache>
            </c:strRef>
          </c:tx>
          <c:spPr>
            <a:solidFill>
              <a:srgbClr val="0736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Analyze!$B$51:$B$56</c:f>
              <c:strCache>
                <c:ptCount val="5"/>
                <c:pt idx="0">
                  <c:v>Camping</c:v>
                </c:pt>
                <c:pt idx="1">
                  <c:v>Hiking</c:v>
                </c:pt>
                <c:pt idx="2">
                  <c:v>Travel</c:v>
                </c:pt>
                <c:pt idx="3">
                  <c:v>Cycling</c:v>
                </c:pt>
                <c:pt idx="4">
                  <c:v>Fitness</c:v>
                </c:pt>
              </c:strCache>
            </c:strRef>
          </c:cat>
          <c:val>
            <c:numRef>
              <c:f>Analyze!$C$51:$C$56</c:f>
              <c:numCache>
                <c:formatCode>\$#,##0</c:formatCode>
                <c:ptCount val="5"/>
                <c:pt idx="0">
                  <c:v>198505.1335</c:v>
                </c:pt>
                <c:pt idx="1">
                  <c:v>179959.14399999997</c:v>
                </c:pt>
                <c:pt idx="2">
                  <c:v>123724.48550000004</c:v>
                </c:pt>
                <c:pt idx="3">
                  <c:v>87481.988500000065</c:v>
                </c:pt>
                <c:pt idx="4">
                  <c:v>55552.427999999942</c:v>
                </c:pt>
              </c:numCache>
            </c:numRef>
          </c:val>
          <c:extLst>
            <c:ext xmlns:c16="http://schemas.microsoft.com/office/drawing/2014/chart" uri="{C3380CC4-5D6E-409C-BE32-E72D297353CC}">
              <c16:uniqueId val="{00000000-2EDE-4723-86F0-4950302F7949}"/>
            </c:ext>
          </c:extLst>
        </c:ser>
        <c:dLbls>
          <c:showLegendKey val="0"/>
          <c:showVal val="0"/>
          <c:showCatName val="0"/>
          <c:showSerName val="0"/>
          <c:showPercent val="0"/>
          <c:showBubbleSize val="0"/>
        </c:dLbls>
        <c:gapWidth val="92"/>
        <c:axId val="896621088"/>
        <c:axId val="889004239"/>
      </c:barChart>
      <c:catAx>
        <c:axId val="8966210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004239"/>
        <c:crosses val="autoZero"/>
        <c:auto val="1"/>
        <c:lblAlgn val="ctr"/>
        <c:lblOffset val="100"/>
        <c:noMultiLvlLbl val="0"/>
      </c:catAx>
      <c:valAx>
        <c:axId val="889004239"/>
        <c:scaling>
          <c:orientation val="minMax"/>
        </c:scaling>
        <c:delete val="1"/>
        <c:axPos val="t"/>
        <c:numFmt formatCode="\$#,##0" sourceLinked="1"/>
        <c:majorTickMark val="none"/>
        <c:minorTickMark val="none"/>
        <c:tickLblPos val="nextTo"/>
        <c:crossAx val="89662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Sales Dashboard.xlsx]Analyze!PivotTable8</c:name>
    <c:fmtId val="5"/>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Analyze!$C$58</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Analyze!$B$59:$B$64</c:f>
              <c:strCache>
                <c:ptCount val="5"/>
                <c:pt idx="0">
                  <c:v>Trail Boots</c:v>
                </c:pt>
                <c:pt idx="1">
                  <c:v>Summit Backpack 45L</c:v>
                </c:pt>
                <c:pt idx="2">
                  <c:v>Compact Sleeping Bag</c:v>
                </c:pt>
                <c:pt idx="3">
                  <c:v>Hiking Daypack 20L</c:v>
                </c:pt>
                <c:pt idx="4">
                  <c:v>Trail Bike Light</c:v>
                </c:pt>
              </c:strCache>
            </c:strRef>
          </c:cat>
          <c:val>
            <c:numRef>
              <c:f>Analyze!$C$59:$C$64</c:f>
              <c:numCache>
                <c:formatCode>0</c:formatCode>
                <c:ptCount val="5"/>
                <c:pt idx="0">
                  <c:v>449</c:v>
                </c:pt>
                <c:pt idx="1">
                  <c:v>447</c:v>
                </c:pt>
                <c:pt idx="2">
                  <c:v>433</c:v>
                </c:pt>
                <c:pt idx="3">
                  <c:v>396</c:v>
                </c:pt>
                <c:pt idx="4">
                  <c:v>392</c:v>
                </c:pt>
              </c:numCache>
            </c:numRef>
          </c:val>
          <c:extLst>
            <c:ext xmlns:c16="http://schemas.microsoft.com/office/drawing/2014/chart" uri="{C3380CC4-5D6E-409C-BE32-E72D297353CC}">
              <c16:uniqueId val="{00000000-C73E-4FF7-84B2-0D00BEA20940}"/>
            </c:ext>
          </c:extLst>
        </c:ser>
        <c:dLbls>
          <c:showLegendKey val="0"/>
          <c:showVal val="0"/>
          <c:showCatName val="0"/>
          <c:showSerName val="0"/>
          <c:showPercent val="0"/>
          <c:showBubbleSize val="0"/>
        </c:dLbls>
        <c:gapWidth val="92"/>
        <c:axId val="896633152"/>
        <c:axId val="888983119"/>
      </c:barChart>
      <c:catAx>
        <c:axId val="8966331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983119"/>
        <c:crosses val="autoZero"/>
        <c:auto val="1"/>
        <c:lblAlgn val="ctr"/>
        <c:lblOffset val="100"/>
        <c:noMultiLvlLbl val="0"/>
      </c:catAx>
      <c:valAx>
        <c:axId val="888983119"/>
        <c:scaling>
          <c:orientation val="minMax"/>
        </c:scaling>
        <c:delete val="1"/>
        <c:axPos val="t"/>
        <c:numFmt formatCode="0" sourceLinked="1"/>
        <c:majorTickMark val="none"/>
        <c:minorTickMark val="none"/>
        <c:tickLblPos val="nextTo"/>
        <c:crossAx val="89663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AEE4-4488-B226-DE7BF875AF2B}">
          <cx:tx>
            <cx:txData>
              <cx:f/>
              <cx:v>Revenue</cx:v>
            </cx:txData>
          </cx:tx>
          <cx:dataId val="0"/>
          <cx:layoutPr>
            <cx:regionLabelLayout val="none"/>
            <cx:geography cultureLanguage="en-US" cultureRegion="GB" attribution="Powered by Bing">
              <cx:geoCache provider="{E9337A44-BEBE-4D9F-B70C-5C5E7DAFC167}">
                <cx:binary>7HvZctw4tu2vVNTzhYoAiYEdXR1xQDKVmZolS1X2C0OWZU4gwQEECH793fKgsrLVXT5xHVH1cPXi
MEEkgYU9rr3xz4flHw/q8X78aWlVN/3jYfn159KY/h+//DI9lI/t/XTUVg+jnvRHc/Sg21/0x4/V
w+MvH8Z7V3XFLyTA0S8P5f1oHpef//VP+LXiUZ/qh3tT6e5qfhz99eM0KzP9l7FXh3560HNnnqYX
8Eu//rwz98r//NNjZyrj3/j+8defX7zx80+/HP7Ov33zJwXLMvMHmBuFR5RQSgMRBZ/+8M8/Kd0V
X4YxOcI0hj9Bv37z/L6FeX+6jE+LuP/wYXycpp++/Ps87cWKn59Wk04+bzbRT2vbvfm0mV9egvmv
fx48gO0dPPkG70Ms/mzoEO5zPbr7H4g3jY9iHIZhEIhX8Q6OeChiFouXcP/5Ml7H++u8A8C/Pj5E
/Pzir0f8pr+vuq+7/wECHhyFcYADhp/EGP4A2W8EHIH80yhkUfzN+Gfl+izof7qc14H/Mu0A9y9P
D2HPbv562OWjKqq5/XHA0+CIRTjicRR/lnTyAvjoiNGYE4a/2J0ADM+3uH/Hel5H/nniAfbPzw/R
l9lfj/7x49jedz/SzuCjAERacBZ8Fnv+An0MWiHABLFnsX+J/nes53X0nyceoP/8/BD99G+A/o2r
zPo4qvvuw1cYfoDhYUciwOST8fmkAOGLExBHJAxiFoEWPB/Qt/L/nWt6/RReTD44iRdjh6eRbP96
XdiM993D4w89CEYiEcTkpQ6Qo4iKkDPBv5xA/PWbny3/n6/jdfC/zjvA/evjQ8g313895Jf6x8o+
JUcE4sYw4vQ124/jIxxGEQEN+Px3YPv/fDmvI/913gHyXx8fIn95+tcj/z/zZMbq/qvk/QCzw4+o
4AEPopfSjqMjcLWxEOGXIznA/DsW8jrozxMPUH9+fgj7//wNwvpkfXwofyjs8RGPwNZHGH8W6ZfW
HtOjMBRPUSh7VeK/Yz2vo/888QD95+eH6Cfv/nqhTx+79n5sfpzQU3oUE8YEpuQzvC9jTXEUx1iw
OIZD+dbHfsc6Xkf9eeIB6s/PD1FPT/561DdV92OtPAuPSMQ4Z/RLLvsSdfJ0KBCE0i8ifxjhf8d6
Xkf/eeIB+s/PD9Hf7P569Hfj449FH3ysYBTH7KsXfYk+4kcx5F6QY/0H+L9jQa/D/zzxAP7n54fw
7/4GIf75oyk/R/jTVxvw/+5rn8KciLKIR+RzCPmSW6BHjLA4EuLLaHwQYH7nml4/hReTD07ixdjh
aZz/DaKeSz2aubhXP+4owviICYJjTl+GPU9qAAMQ44ev51nfs5TXT+CPmQfw/zFwiP3l3yD0uXGP
Hx5/IMEGjCbjEVA59FUlgLgTnLKAmPRrovv10L/wa3+6nNfR/7qNA+y/Pj5E/uZvYINuu8o8fvjp
BOoFH/SPZNrCozgKRQhcw2tmCBGgOAMwU8GXyD8AT/FtGPT963r9KA7nHxzJ4fDh0RzLH+Gd/3MJ
4Ln8kd6b++xT3eSbKsB/H/20YajkHEz9At+rHuQzsrsPv/4M0einnX2uXzz9xAvYz7T6oO1z6vc8
4/F+Mr/+HAZHmIX8iSKCcyNPoat7fBog7AiyCEjlwgCDtRMYPtKBPS2hmCOOnnhsARUGCj4JC/BH
k54/DdEjCNWwiLkQAkMSGD9XqSA99oXunoH48v+furm91FVnpqed4Ojnn/rPLz4tlAcUUx4CexIB
x8U5iZ/GH+6vQbaf3v8/S6zCcSijKg2YPbEOtS6LJm+u6mZAVjqLB3Qc9sUlAmpGBjXHWdXMNuGO
mYsmCtp6qysWTJtxroROGlEasqU+X6475vchU/UGCfshHOksjamHTTCVjYx5IdJiWuhdgJcx0WN/
QnqPfi9aFx/7OK+vV9tFKe+iM8pQfKyaYtoHk5jl2KKPpHfLGWb+hk39h5xENtxUwdI72cXGOYmn
2WKZD8Ma7cuqqGUZkfl21W1xHtF8SnkRuuCSVrrpUlzYqknrICdiIwaHzIO2VVC+aVasyo2bO7Zt
Bt8kNFzaN2vr3hHdi0Ua0hktV0xwm8ZD7vkG2zjY4lkvvew8mhNSUD0k1erjZGTan1ky3BnfovGY
EJ9f93oq1swuNJ+TEvFIdtVS7TCao1yymk0ZbYbiop7MLWlL8pso5uh0YdPYSRdjGCx8IYuwixXs
duiSOZxL2TVjDQd2rxpPKznqwGbz0PELZVs1Sr7kLGuaJb+YyrZ/L5rRyTZqiVx6Fm0NRflF0YWl
3Y9FTG9pC854i/jQoqzk+fImRpheTZEyShpK8UNAuzplHg5HRmiY9rmJwqQbG1JnKogtl/Ps5nva
cnVaTojubVRESNKBjlLFUZ0NorcPJR2bXT3rWFbj2L1rchpLUTRYSzpylrQM0RNrGnpS1iO6ME3P
5p2Lc3vCXUvHlIfRbf60+JmxxBTTOMvJN0M2EsKufXypC1142Xc2ThtD63dknMpEuTpRU0POGrt4
Knk/VKdTHVfbxY5NUjfMJX6N4MTRUqVR1zJZiIJtLaijJIGicpiaWeZTFW/MuEwymrXfTO18smjx
W8GMTkFLZ+kDbSTt3Aa5at7QMUqLwZ+xxoeyiiOWaV6nrnf0OEZ5njZ5x6URPOm4kiOrN5H3ZSIm
4pIBsas8J1dsKfgpiFcajiSUquF11qwVllp0VqJgzVParW+LZSVppUEaytX74z4KaTpEdrOy2CUU
E7ax+dqm60qjdOmDatcX9akz+T5urpzq6M7nQysDs84ynChNu9yYvRiiImPhjPaGuEZWTXxDSz8e
A1c7SDMrkqp4MVu6qDtsbBIZskrIJ1Wm+yjKHBpLWbXIS2umvkgXhgvZq8JKDpuAQ/YnSOiLyVcX
fslPc50Lqa1xmyAKksKOCdWRjJG6jYOuunVaVTsX1Wlj8S33DTu1A+tkJzQoxEisVJyapAyrj2u9
tsko3Pu152yj7HhLRkzkOPArz8vfi9iqMz0YkJB27cd0FG0v52W5Kvu1vOwG73dF26RC+WBTMcbe
G1uvx0XYxoVEY1fJHpntgERwx9sQNLDr6O0ocGtl0fOE1EOVTKBuH2neBYVsGTayne1Ctm0RaJey
pu4SR5Xd9JNuU5dX5+sKqp6A8uaNLOslKjPhrbr1a08aSeapp1LYxlx0IkwNbk6Vtvkp8y63cmpp
VkTqeAnbJglncrVatF6hFYmkcsXj7Hq9VyV1W4QrdqwChgLpCeu3fcH9Oa6Uuw9zzE4GPWxVr8qE
8F5kM9GzPqvcGgayA4G/oz1bVVoj1dwYXi2DRN2iQjA8YbGpWz7IcIhwRmhTX4GgkF6uhryNAi92
GoQ7W9wQXbXTVMGpm17sjRr7ux6pHAxlGYR0Q8GKiqztayMFUYMkSJSTXLjCQebGcTl2q1KyB93Y
aF3inYqqOTHrokDcPZkSrTTV0kzsvijKfLP2KspI2dEt13Epc7ESuXKdd2CyWlJmE8VzkKhWd9Lk
cXsc2H7MlF1ycH5zIW3DyXk/xP0papcpKU2zXhcWRadzHOZZHICR660rTnVDxrQYo7lPdITC66rk
k5aLqyKaGsurd8yv/GJY5ngT0LY5K2iTJ1yBtIEank3N+LvzO6tg5ZSN2xB3WalZddYzdqnnQWdj
AO/myq4nDSLqQrguAgnMxzEJ9dKkqlnzZGBRm4qZkZQUNTObDmTVRH0yDgb91uUF2pfBpC9VgekG
1z6/XCewZ1XYZQykicwmkiHTp9VAQVbb7qK1i8rGqO0v5n7YNBaloXVpoBS4O4RSSkmR+dKGmR+a
5TQnQ73p5plAgDANCcJmzyZVXOcM/A6nN9VSvK+ED5PKWrSdeDwe02XiEq/UtnL0dayyviSXcQii
58v+HGo9l1B16/ehisxuXlB0U6vh49TgjxZjfdojqx/8Oncpx0ObzPU5F0t5POiGbSlI3vWAYNOS
ovWms+Es18WUp0XXoQ2fCNnGrG5PeaiDy4619V7QZd4pBcCTthgu6q7tL5EKYO1Ti99jMTCpu9xu
Aq3lENfRWcXjN3Hn9VuCh3LLpgjkcSZ3I1pXGeke/FdVeyKniIJKlPl2bqYVbEs/XA3zWNyotS7u
/DJ9nCtwNMQ5kyza5edV3wybMiZKDu3spGHs2i7900/O5ZbwoDpmpg0zUY/qvQ2Vlf2Cxv1gXJAM
0TSddbQ8DVsnkjLofRKW5X2Jxv4mCGx90zSuP2FYh6D33boLegiUOly7s5DObQZ40I2L2VtVgR7A
IeVJ1XkMJnsh4jSP+l72wbLXAa9PgwAceQWtLzvWtHan/aoeJkciqRsfyBy7217zu7roNmoM3d7i
EYOmxd0lt/mSVYbrzJQdv3UudhcdBMYXpepusaiU5CFPy2idJAK3fo18XmVBYfVWB7E+GcGs3AhR
LCdrX09ZpYtFJ0QMdJJu5dXbIYwQTg1oBz2ufNWfoDjvboxBKKO+oV3Shoyc9LhqdWrGxp2AIqk+
ZQxqag0NyirVY3y/jrH+HbugOhNkFW5nVGkzFKr13tmwEbL20/yunQp6zZYVlM8s+q5taXTp51hI
VtJpTym/9QbRbQje/AQLsIvjUgZX8YC9kf1Ulm9mXxZvHSvtx2Ypuqw305q2Y4sH2ceoOV/ndtiu
YnEfe9zZa4s7ftIMdXWco9hnJQx/aPk87IMQlx/Xgj3W7ZwnnWPzdpxbtil8Y06DwrFrE1KTcbD8
ScR77VPr2i4hPgqKRGlEtj6ycyhXKtCZKZlGKVOUv6nV04HXDoxgECotfdTR1E5xvOkmEtLMUEgZ
ZI7qepdTsZwshoZ7PpXnSzWPWybAMqIYdWCfzLrpbROer+NAHhrWU1iRbt90Zp0+go50RkZrUG6q
gdclBJZxtGfj8tuieVKPdfNoKNhmrUJ2ZwY7noD89ZdOmPc1t8VuKSBcqLmeEkSYTgekiYRgcb7t
Y602kajeQs14yYBsmjfC2rQoxW1h/UZHwQ6ojj1lViRC8/y4JFN/3Ls57dbmtJ3JAAgG05tuLm4G
oxOmyzPwd9LU9WUwzY2s0ZrM63QulNASl4YfF4THcs1Ldrx002Ungnk78PVeC3ReqWmUkC7ESU8c
2KSxzdMIYsrEBUGVDARnKJogviY8myKTdu14DCFItesmezbWYX9cT3ba6TJq9iDH7UXnQrcdLKoS
DO+fIANaV4wKb5DHXToHXFyVheoyn8do0651eabLNpe+iqeNX7t4WzFbp9VYVpIuGIxcudxR13US
Qp1CLo09RQJCunLFD83S1DK35MrXtMvawc/ZsoSpYioLF5cNAfWbAKKNLmjmLOBls2+m/COu+/1Q
FvEuhyQiQT5sb8p1yHfeYSGXuBjTtrFqb5qpkcbl8X7uXbFp6gqlusxVsq5dnywkzzPFXbWlGO3R
AvIdNnm/tXTtTguNChlRapMmGN/j0kcS14ukTThlI+1sSlbXnA5zaBMz1q30oM8TxA2CJd64+wDj
+qxFKLwAS/xbZ4bxpqtpfkwMgUjLN2rPfbRdV72k8BI4dGUG0BzVnfaQ6skxNu2+KCopAlXIkS+X
8yTirXbRG1USDBIdb8eYpzqcEyeWXZUPZZqP9bIZmvjOgD2JQ8RO8egryMAsk9QD8GNRzFlPy3A3
hsu0cSsCA6rnOqUlWrd93L1HAzOAMqpSvnTiFJMovxDCvxWsbLcBmGeeu7QcwwxcPirLM+rHaVtN
odlAtsQTt4T6OI9YsrKwzCjC62aMgmG7QMifjiQet8r3t1G4zkk7ILeNJ7MRcVneKtSod3FxVgkD
4tIzJ+BL1p50jXepYRNJ8ro0iYrza/DxduOj4RQ7+OGpt+Bt8m1cwJFgq6XlKBtmDUfa3dKhBhdX
VCHEKMNWcwjVAjdvljHeOAbvQWp9rMLGb8YmvFN1jUH9XLMrBjefoNk4yDhpJ1lDwClChMHHKmnw
tF94vSENLzO+1t2mKFcIu2P1pitQhgII8/M23452ymWUmzqdus5kuOj3launFDmh0oCMTTp4ojYI
zeXxWs+rXCJYPNj8HSFlEnam29eeUWmDim7XbhrkUo+VJLi79Koft806823ZGr319ZRvoXPIgOVG
Y0a8hniTQ6y8ZlPR+V29NCyp6sokFao/LGV4OUWbdmL1ZUGDeuuGttw2k/l97DFKwjZ8N8DeUoUb
ljowDadxezHbRwe5qkQhdYA23sV1kA44B+/b/94wuySsfdfUvd6uRG+dcsDk2D4JOvZBm/Yd4sTC
FMiESTvfNnogiYYcopmi1NMzN8fnlWC/hYt4nxdxlflpUqmi7MQ0dSNtvZw54HqSuMSLZL6RiNQU
Mu5x3YU9aCXq6zEBjx6nZRksJzVezMaqIZQBEX3i4xZSiHk2ci0iCwqtfeLt2CfrTEgKeW17UgaB
T2dqrgxTc1Ibe45X85YTXyXx4G6WvIsycF4WssoIaKWqll0wONnoakqoFVdwOtMGUCikB95kLpsi
U2LdrYxmTRRHW46NAf5gHJIJSDAIJ0q8LbVuS8m9gSyW2d9BI86rQkm9zFtD+CIdiVeIKPsw6SFO
BbrGDFluO5vU7XSizJ2Imya1dnKXBHgrsHjrmEZYn6icsmQo4zoNBr/uvG6RHEirT3C7xCkqEYQz
0wiJCqunJu2KOLryYKm7YNrjYRCZr5sxXdBwacvpou3dRaFmyPrAb4qhAh6gdUmec7cHe1Ok3C2f
6LoTq2rQgJllVQHml8XhmyokZyXwNZLRck4RcH5y9YNPTIlFhr2OtqKlfUJse921kQQ90cnk7GnU
u2aLaX4Rx/0ky0n073tSjzK0fXW+9HW5Raj+WHFIYuew73fD2pRpTFfgKBDsbYHedRl6MJkdDZhs
l+6dLR2kGjVAV5kI7TEK2L4Npwg4FvSAAwy2KtKr5Lq0susjJStN2mONPUkquoayZHjK6nCCDKAy
y0W+BnEaOzI8JR3NGYTxTxlpeAOSeyXEvPFNbs74uiKgPgqb5WgAaJa6T0JM3vA+P3OKZbmmD/kw
HdMaXbeQkW8HU11TNwH1GKjrsTThCVF+59viSugukLht996Mm4IWd4QFH4LWNBusdJiOqx6TqO1m
2ZIxTgcC5pDMotmx/GrkqoUodYEoqm2vSDfCasBK0HggcMTBcVkKGYemhoRKnEWzylzFG7n23XVN
2jfFyELZC1iK07hKFeQIzRwdx3b5zcZDIPuZVenSLWsyFk5IPgxpydVFXFYstUPXyyqaGWQP0UVY
1ntuilvu7PGKtJWsKy5VGZpdtLIgETj+2BVLassms005QHhh3wJbux1zd7EG9jooEE+Rfmxadz/x
2QM7VYF2F4EFrqK+FlV5U6/ifTTx4LjVnqdQ/vDbSoTxZrZQWAzVxpWAAomG/TiGx31NmsRGlgB/
10AiU6pWtkFxNVUNuE+B3lqh3jEWXwI5HaWAYpXaYt60GKVeFEaSsk1Qba6QsXdASzhJ+36US1e1
MmIFaDXLI0m8B3e1Nvlx47sLY2my8N+81h/HfABbxEMl87K9jFlXJRDYqUsSM7QJsRqOywjYlpUU
KbDEswz8dKz7qt2wqYg3zGPIMSDCK0cvCzSeBJU5m1VdSdwMjwsxd8U4bZaa3Pu2mSTJBaRLEQGa
sOLbEdiYNAQiLAFvPqSTatfEenGhquUdFAHel3ppZdhAxFia+sHynoPorn3qCmsg2IYQU3HgL/PB
26QjZlMwJaSvxc4t3ILLn69UwYAmCYYi0yEIvqrNjQKqJYk7ojPv2SyRqUFCg2FOFgzEcB7WOBlz
pCVTwy1ywbsmgmAqX6rwjQr7O0jb4hREjcO66vNBoxu9Ru+M6R54t6QFjoeEhXaR2FdWNkDIJD0n
o7Qh/wB9b04K07cQPdeb0bUXzBuVLgXILVDWVVLh7grBxMRTF6RuJLs86PYdtUCRMt8nFj6XdF3t
pYuWIgu8x1k4NhRi9SZIwhUV6epFJSeUg9wM6EOUay5JRdukE8uc8LCDbel6SmwHdEpJzG8NiSAU
CCExz4uE9MA2MPgaqsCrKSW2BSidRIqTpHD+So0xgZUGx0Ax3eTdWKc9dC1tyjo3yVT7WnofD6nr
0Ude2x0amkfRL+BO8GW+NLuRz/eF8C4ha3hXcaKTKCwvfN3JEZXbeTEn0I/cytWJNVEGcARye75o
tM630MKzgPOug01r5zblbek3ZSDiLAYGK+EkIrLG4Ez50lwDZyEDXWYK4W3tR3ZXl+rE98F7yK7d
cRWc2sUel/F4WRXR7dL46MTa4ok+zvcLBNiTevS4esB9vS+p/X0u4LSG+4rEv4l2fmejnN21ZtQp
5yvf4wB8kY7ynRnKOommoEtKPzfHTeB7OcDNjXTi3RaL9Xgx7I6S6L0x+K6pp3ILNaYU0BLbFUE4
oB8FxFl9qaC+oZqUjP6dGSfwFzX5HVLJFnZGaIqGVUgguZrUFN2YgOinjoX7ifUPPbjGNODNvFch
hwVgQnfR4IiEVINuGXYXDoi++/qJ9B3a8crPCPh59Ua48Er06HcaciH7BumMBAYKFT2EQ5SuH8rA
DGe5RXAO8zuhtU2EnQMZiFwnvMybrKxoCQfo2WZZxSAFisYToNdPFhWfQMvhaRcJnFR8fatX5CTR
ZSw1B+/Y8rbpZIuGR766xct8LDcjoxcRJ7Wc8uZqmQ3UZiIs8Vy80Xl02c7R5VKDocbNktkpSKhw
67Zr6YXR4Qr+tRrkFPRRoizzsnKm3QoIOSSqpwqCJIjVqMNXdq5W+HgpQ1fW6VxNKc0hbAq62Mu6
j5u0nHgoF+ZUEogpvi6BrwCe2+kLNUzvv60Fv6hMPujej1VRfrlC9/zff519vZf36RrYH8+fLuH9
8b+L/hFYm/Hx0Zzd94dvPhWPn1/94z7ZU8n2+XLZQQn483W+/1Af/q+D31k8JlDxfb7K92/F4/3j
OD0+3xf5VDt+mvC5dgwV/wBiBuiuZsBNQQdeANXZz9VjGCI0FBHcgwqhRTsMv6kex0dwHefpGhTF
mAO/RP+oHkPDNgufmsk4h3nAD/1vqsdPC/umdkyhXyoW8AloWiAYLqGE7GXtuM7npvIjWJsxgAVK
CCAmIhXSfeYjUDIJ97cakHY9b4mAJEB6g4WRA66BV3Ju+TA1bni7jHU5yhI1b3I3t5BgznX32xho
ldRaxW+jJuaXYs7J7xN27KMb0H0EFcmH/y9/xj+J09M9uf8sfsegSH/c0fj6/mfpI9AQFEFjIvS9
kYDgSDwLH/T9h1BcDQPoFQo4vAIS9rV1AUP/NNRC4/jpWgzlAcjMl9aFMHq6SENhCBpNn2SP/G+E
DwcvhI9DVwQTlArBCYMOBsqgKe/bxgWnbNUhRpHMtdf7fGHrRRwAHY+W2GRkHefzCKLaq74I0bGZ
52pbWU0/X5v53OjxxWp92z8B+/xGAT6vgTO4IQGaFnL6SUG+bZ5glQvbcSgSP0d4q9dgOOcYIj/I
fUX6zbm88qmnPoxv+jQ+bRdwhd1iaFWE/o+X211aNFEbxEgWM9QLWdM5YBWhFl3LP/nOv+EagypH
0JkCh8XgiivIz7e4NiYXDgq7RaKXnGYzsGBbEUGGeayMZeeOt3UkaT7UoRw6oISSwEOdfjdA8P9A
qa/PRu/om7yACmoasrEfEgHF5zeNxwsGV99RnAzOgJcqNIbinsktOHfGbdNkARpiBmRdWFVyALL4
7VIRCkVk3lXZojCQewUUOz7wjgFVuriiAwKigbvIpeBVAFH9Qn22gqmwEhesPxk7EwHHhdo6T2ZX
Aic0Bmsf7XmFoA/gT1A7PJ346ZYeyPuT3Q0If7KU3wpCSFTOEbDqZbE8sGEpNhApNPv//hF8KG6g
h6CNguKQQS+RiJ5k5JuvDMPsSIWaIuHFhLeoiNwJsC9RArSPuI1tOGYYUagxCKRrYN0wvnCiLZJq
hGi+wWZO2xDj/0vZtzXHqbPN/iKqEJIA3QIz47Mdx47j3FBxDpwkEEgIwa/fPXmrdsXjfHatm3Xj
LIOE9Bz66W7nNtUEPBEcpg+OzjHc/31EI2QBZCrcfwyjEmSZ1683RZ2VUuP1NhOlhTZxh1Y0CB0K
8Cnc1bINHt7fkOj0rOKJ7EiiOm4I8F5+/PlfG+KV5w0t1wDVlGseierSFsOvTZ1Vgxx/VB1DZ9wz
p56SqNZDRlGxvaQijJsdaRvAx8nC64vIilLtUVrGPJcTC9oc84/1e1puUX3A7B0NQGgMqrVQ6zH9
73sG6WCYgIPFwG6lJ9d63voWc+UeBydUj9sk7aFhVVNgIHutI/Hz/f16e36IYEj8BAGYolM4OT9B
M/Vyo0mQsY6W1yXb2EH1cr3tg5L+j238f0ZGBhnS6WEApR2i4WN1AEIj6pO/P03dl10Qz0GZ9WiV
h52SWjR7hwsO9hIJ1rMxjUvwaAQxaJY4q35tfBJ3vlrBglG9JjwDuh6Oex8H6GJJXXePRvjkLm4x
zspBj0LBEVrX8SJkktZFKFZ5U6kwBSOANwI0lEQ1Pl8wcr4buJ4YGk9fy52LIhvka2nCNV+UG4Ns
qProzrK4FLf4Yfxp2Vb+4nmKwRezgb4Y+gmNiaoMApWNh63NK9AVbgwOSX3m6rFeDu9/puhfe4cK
DaIMGsJG4PQ7dSlgoC2e8J3qAeQIEmnURWnk6zpLveOP/SAncOW4INlmbHzYHNH1bsQM6nYSK4Bk
aYCNNzOdXqZBlF+N6uO7eGzjuyR2rM84kPRoDyxLfJmGpkNJNqYdCI7/v474R74ix5N7Eg2Q6aMj
TxHyhTg+Hsa/7ibIHZjycIk80g+t2vO1d5c0KIeiEqZBlwFECoSHKD1YPtrCMHQlkgMkn+KxzEH/
azEGr1x8Aah4fqSxpsUSIO0UwNdI/cEtPB78N+8K+SjwWsQvkGxfv2uZTogzx8DaAjMqSIspFDdg
WL2/JcfM+fopcBchVCQEEjOaxsfP/teO6MbHVTkOVU50CRwjTPwVGZuaZkoP0y7pFpVpWlH8KI2n
u/ef/aZcipA8CHgZIeIMruSRXv/3w820OldLXeUWkMHLGNMGkyW9ghJZV49DNUtwmJAekH6lB4WD
HulvUcjnD97jbY7AG6T8GLHBORX8pGVIxpKD5IgyJsAYe1+bdrwCUVJnbO3RBIc9MN/3F/6vBx7V
2QzD3qN2+DQzb71zNDSAdNYa09V1iM9sPE6A8w3JvE3UBznp7VGKQiwMbVkMq4roNO5ZHJt6Xi3G
u3J0hSauzw3Kuf98YPEUlIEcoiwRo+B4/TWlF2KSC1ZVT5himCWcCphnJB+Ut/9cC9jGMeUoDAg9
ObBL2ifpKrAWITAf4EE3FkGIR73/hf71FKgOOO5dGuNenKxFlQjRjjVVDsbxVrBxK3fcVvKDy/fP
p6RgU6OA5key8+sd45ViYbogHCV6BnWGWyrPFjv7+/cX8/aOg86NfiSiEZhT/E9o/+uOh5FveAx+
SL50y7IfqKd7jX96wLgsPse1Xr+AQDTnpOvpBwv8s4LX4YWiCaF/VHz4Dzkpv7Rf6DiVCGLriF8O
DufwYMdg3st67XfDJtZ86OyWb3bu9zP7YaR4QBFUYmjUDB9cumO8PHkVCmgA4RttYwKE7WSzfWSa
ms3NcbP192oE9rpSps8EW/3/FJb/Z6Hx56i/fhaaFXSi2GtgHSgEXz8rbqrJhwwMh6HZxBfcdmGA
DM7AbtE5MJYDxV+SfQO2xQXoxk0CnkNbXik6lBR9wlx/0XZJyluF33Lv2awA03K0lXuFaaEs5mkG
RLdujVW5oAYQLXOYUWYB6UqTmdmbKiNT6Gw+swH7KFsRH0w40TOWghz4wbV/u68Mh4pFDLpwlAXJ
8ZD/dbr8pGvMWyORVQ5ldV9RkgeVnc82GqsPbuXbuInygcY4m3GYIGyexE10C9IzYsssUDr8tQyr
vQpsBbw1Er+HsbeH9+/N25WB3AOpQ4TeARKvo03V3ysTXCm6gYgM4BzIbhtoD1KmbUkWGBImH2wj
eVtgYVHo15GDI9in/EmWf+2jcknJOtOWmYymDdS2pL+wqdEXYIyW+3Lrw/0C8PiLkml0PxsxnYcY
vRQd4d35+8t+Gy6A1AHZEwQVQRSf9o3UpY1jIw5v4lb9FFWLOTR+AqtonEbwFmdabmAmhnwH2hr/
oER/u+XHuM4QMtC0vu1Zgfdjdjljy63uWN5u6OtNg0l4HfiPNvw0+DJKUijqkYUhpISfxEmIn0tV
dyZowSxp5x+kZ0FRJlH1wRE6gSNRLtOIowuEEREWBqnLyRlqO47x8BDqXG/K1VmQiPKwlhQQkVu9
X7KYdpyeOTC6m/Mg7pejbqIP1sI7T3hRtaloQF6vY5N7fO4511M/Xo22EzqrF++STwgGHCQxLnmY
2z5onpwUfZVt07YMd9U8dhqUHaWbD47r6YfCutDiJgw9ItRCSJGv7wZJYk3G2Y15m2zdTbW14Nj4
OrhylA8f7OHbD0VhbvAHIiYh7sdJxm8Z05XaAp0HRtkzHwSiGByRHyzoTYODww5DqVAwpOJjj3Dy
pdYaGM4sJ5uDrAUEWNYteGbpErRo9/hy61qu0hwykvmzNf2AeO4ChIJa1uarMhbc2IHaDZBP3ERh
ptwQTHlQN1aCBwuuUxH0ql8wmiwnmi0UhJ0s6Stbg7PXlh/Vl28Ka6wFwANAgxCBhONTvf464uhJ
NLbguVjZPhChpu9mwXSdrU1ywQxD6vU8uvdaNQ9l7carONL0f/Zt/2cOfPvVcMGQZlMCAIGjcXz9
CrOSiZMl1Tm0AHLflKVGvNiqDzLCP56CMhArxGc7PujkEmPQ3LbL0NscpGfQDyLM1Vzpwt37EfEP
iPV3PmeYTyQ8BXSMgQKixclpr+3QNHMvba4gWZqgvlnMmtmkmz4zx/xzshh3O6Xe3GtIEG76tvOP
2sd0OUxaaAglaIS5bxqgEMoQ+5cz41KtD07q8Pfotum63EoZ7zu5hdV+ap36Vk5u8Xkto2aFzoTz
Lidozh+BXztbrLrUN+Az9CJz01heNzWxT4OE8SLmias0OVRs/nrrJgaphV/j6kiVkc8YtHl7zn3o
VV72o3tRmm4/5OAbEEZnhkn85ET/KKs/GjSVDB/csDcZDrsYC8xnUCTgvyQ6ORLd5tD4HLV1KMWW
pzFRAmzzRJ41Y5k+zA3tQPkzg9+JRtQvpQKA0iNFjJmYt1l/9DLHT/b6kx5riASp/dh/olh7fT5r
ogTYeNznNLrvygySjcyBgIxK9aMnHYu9108CkgaAHENaTMdwhl4/Sa+JU1UggeyJgc9XG+ObAqeF
A5k1U510+VK7qs+nhPXrTkdzDBHbrJLoLpyr6OH9k0zeLBtx9CiZRlGKRcenVYY3dQm+aATC9VL2
IGdxTCxwXhYhshgefr9Nwo0/IEGBht6ETXSJ8QUB4sWAiiAFhc0XzD8YRX4O5g9y/9vzgXfD1A69
I8IFZJ8nUQtU8wXKzm7IK8/8vAfVotz5Np1/c90N8rwZhYzA6A8HsYeQTB2lR6mdd4yUwaWGUuCj
HPe/Cu/k0yGwYK9wbDH/T07al1nNxFaVAv83gu5xF5UbB3go5Eb2Xi4c3EPK0k+0L0E5Y0gWz63t
bZd1XRI8q2YNH+08RE+sj9vPqlunnRe9fJRzBMWSCObliYTGPwCnKh9KzqDsotNKriNwnYYMFTUW
5BkNHlhpgupuMN0qs0UF8YCUQtv0gi+eX0cA/r91DQl+KzrJMXcRBzVLpGUJbSe0OFmk++TcECt+
oHpONVIT83RXpxu0s5UaKM3BqIXas0a9hKmHUO0LSpr0osRwZAV7cyCoBIGC/Wqicfm8tZaVO3D1
oVtaRj7ojCKqfIVuotr2fVL33yB+WMDx0KReshkyoQ0pcUrcnowr/zEmQiKApWkzFy3gxHjf8zXE
JGAQkhV2SH2YG67scuVdCFVdqlb+jdfLcsTl6v4LwwQDcaqKQ3chKtmNmYNWpclaZ0t9iFydtmft
CFVe5l03iVxFwAuKkifiEbzaNTg0bavvZzpMj+VcjaCvYT4HnlK9oqAYMDu+6Xxjv1AkEV241HS/
QJC339J6ba+G0tRLXoVzWhex2vofoY+P8pxVreesAr0AgWqITTG143QpIIT1+TgMwS/InUafT02/
fQmgU4tATqyC6NzwCNOPrpeuzCIj02ZvHVgYGcqF5GXgm/8EGZ34xJN5WaC6Q+QHQjzP3y3B+ckG
0m5VTi2MBxXvNdgR7bZd950y2wEUEHsDQKn/Wi9x+zTqoZvzap3IlOsZM7s9Q9eDfj8OBih0KWDl
y6Ee29wmtFTXw6SEL7yP4hkAdnmkqc5K3YAXa9Ld1lNUDyFI4NPNPFO1QuolK1Q6a9n2BU+sH7M2
HUcLkpbBUsN4A8c1GsY6BPdcILMoMye/ho0HQMOHaFGAYrvJZ2V8FMyWDOD7bULXBCM62qvk4NI+
jjO/Bh2kAePU2XzFdKAYu5ZgUOd4Q7IktIxlnezA844kic5BXQWFBvFt2w2W2LBoebglYMY1Swf5
rDGXwSDYuA9Ul/i9V6V90E3gMLFRbf0VVEILZvq2uW+qlFOax4kf6z04ZSBjluiYrkoIGB5dZOvp
y+zCNYASWy/tTnRsNvmouqqCwirtZ2gFIFgB9QX9d153BGiH87GYLoF168em4SLMiYso7uQW6U8S
jB1od9dm/eVdCnWNNpE8JP3iHjrVT5CUaJT6eB3VP1tH6iqzPjFXVZpqlAdOBeek4cmzrOr5q9cp
9dmxBoOokrcWF5tYDqLSJrqHOVxjdtmtsY0ybdP+yi1a1BC0oxYF8xuxF+oatmJoYcLIFMTP/nmA
unaFMtmtd41noc7CZJrZhdYSqpUolMpehhXY6BDNzHQ/+JS2Wee6/r6JQEY6B+vMxwVusKCXohfJ
kKMFdiiwJ/TfxWisONigc+D+eKmXvYk9qNX1SN1UYIwwXK/SY0LilxY8oMDMihRNW4YHQSqSgOGm
lzWH7KD+6atxq3Z9Wpp9EI/JRdyL4CqiAAzzNSj1C3qrBE8FrwC6Q6dFgYkPyuQuVdGPqmYsyakO
grToYR0ALSCmM0cCLnjOUGbTHGGiFTuq695j0tm35X5Ok1qfh7UtoQVIndIQPajm0dqI1RA/K4x4
kpJ2NEcIh0yZCjvKzAm/YaasGhBJ1xqMhoLZrh/3TECWj8A/UsyW9Wx+NiKsQMCOFjpBThvb8MyP
XTjuRsr7+2Qb118SxES5T6ylX5ld6zGfK4rksUAZ2+bGR0LturgzhRymzRVKgeyPyJiA/2u3xnXF
bDq2QRs01S9zItPligskvTObhsbl3C6Y8TQCrWvWoksui3YOh6ILkXazGkyt39sQg/AeBWhkYS5Q
CTCzMKEi61ZUQXpw7Tx+3sKW7+uRXAOJ4tl6FMpPkKKOKrxRvtkFSfUS6ORF8eDQV5gYtaUvFK57
FsR+pyHrU9380DfJnbf9AyRTLSSqfbb1t82onyXrzgEZ7Zau+xU2UFmE7Jy7I0eY3A48vinjEGNL
IQuIoAuFs5zyYc5iLw5JHX9uR/VkkNyZNpcrKdvPQ9vcLKu75LGEnItAFzVcb+R5mB+6Su1S+gPM
/EyR5JzhN0Acvpe23jWK7pFZk33SpF3RsIlgV+Mp3+jEs9piGVnVl/RbVSNz9RrItS7D2xliTpXV
pJ7vobNH7Q2Iwp9h1nCZhiH+LQVhHD4ZVSZNqO6qMvFg6I+HJjEPs1P7EIolMqvhulwkwi7E7KBX
fWJentuAbVihAl9tekK98WCCDviirZdvYZ9MZ+GaHKCP/AZZ4G404rqK+CW+/z2N1CMPoINp3Jp1
NrpPdfWpjZNz3j2mFSSZaipmEotMIdNd4pTZnV5+wxECwpv0oVTCYRxpH4murlkNmXXrl+1At/rc
eJpiOrl8VoYcFheQTLPkfArpY2na72Tq89GCPSmdPvRLtC8x5IG8rt8nhH71QXRHQDtva0xnwiH8
HDW2ENBQ5jrlwK+DIsEywYHdooMd6s+0niFTh3o4cPDYUPW2GwNZ4TXuYsW/OrI8BeNXupC8Ctof
rZU/TYkBlzf9ddT6q6rtdmKBxwEkLKUEIxck1fO2IvRb2uDD+xXqwWDxF6Tui6pcL5cNLdoGz4Qo
/DngAO1Guf1s6LcFM/qFr7dLxZ8k7lN2pL6Dun5WzXy8X2Ct4gBoxXAHKKNlF6bDT0a6s9W7G0AC
Bz6OPKNVC7DATs9RYIYC89A72UxnA7S7SVuFebjNL7j4t0O6Sqhd+2E3Jwhx4+Dv52kZQZO2P7q5
c3MGDQ9mqURNKJJ8MuVu6K8Xq8OrKSyTPRJz+lTj6LDzcOHXoFGcpas5C0tPz1I9XXUOQ+YkvQJZ
Fhr2wTaZpMFN3HYbEjbFGLXxZyXqmENtup9oe+t8U9OvoxxgSclzMtU+N+a7c3GgM6N1Ep4vlUe3
xS0LIQ4FefiqU9x/iXsafIvADvmpIlmteUSSFVR21CCQfpsW7ABJIJgQKcQdGUeriBoSBZYorFnH
ey/qUZwbW4O0DG3OmuS1iYjJY/zJhQaiEAlBVxfZ7SvcF0gJMffa9IUrtTD5VLsOOu0xJlCNAzyT
9JhbTFQNeL2Exb/EUsZpQdthcbmAf8nBthXDwEJD18sMaW5B4G1YrnArwGQH3ybJ5/RIQRKIBi8e
M+2XMBxGlllqNrZLlVsB1A+QS2cQZS8+W/saOqoloiP0JCiyLlawd9dduE0WhjFbvyBGph000lg1
+a5C1n8ao9rfs3hx7R4UdgD/tm+nJSeyK0vQQkDRLsYpTX/Wc1t/s8yVOLt0GD9B7Bz4YpRd2uRT
2i0IX5AE54uma5o54EIXtvejwenZelloaHvmvKuhVszAEC4H1MfQYuVGSkAgbBohcodUrLtPW9jO
IA/WeQjS/27rmoUc/RcCXcxjDClAuswcylAGlvUfeecPbZjHP1FpfC/42KsMTIfYZhCnIFjqdegg
u3aagEUOOxIGo4qU/F5LRuFJEU2OZ9UoHQONRyRzQRfKW6SRBdXtEnVqRcyVrbuE1BV0sJU4ek8l
2B43IwJsl4eo0Y6uD7S6FBDIkYKGi1GZC2b+u+1HfL5hnKsn5lJOM57I+oXAZkbv4s5OXwJL3NWw
Gog6wHtaMX4s5xHL3kxoMxOZ9jpJFVI75FfBBHlBstX50FbbAFeNpRqhNRghodggVbrbMMQcd40n
26NsQYgqwLsovySj6V940ERRFvCefI9KSO8hRwv1LQMsfg2rFqLOldsUyjIqQQ5qxuNgr+5n0e5R
bLrqYhiVWOG7UIkZJ3QEL+Fo93QFLMSCzt6i2s6rWDT33ULUZTDK4SnptLsJIXBMUCRZ7DLmkMER
TV4g1DFDmEoQPYIjSW7DaAryZ1Tnc1dG3xC8I5GXZENmT2eH8o3xWYicyRSGFmOpq/NWueZr5Xvq
iqBtIPtIVQwqnY/o/BKyargLoSfGxWbwk4ijVn1ZOjm0WSuP011wbTgYGCVuYyarPv3aChB1oAxL
oRiXvV7ODRQwxwopVJeNjRvILABkkYK3ZfMpgEBBwMVkxdy2ief2toyXo0oOOkl6xrfJ3UxUpVW2
TP3ygj6jAZ+FbtbuQekfrkky1pBqqaB+0fgfvsYdTRRycBqNxYhRO6B4NaSoIQzEKAl2296RUvbf
NyEx7HNzEH0f4nK4Bg1pJrlwAfC0AIX3jwCF86eGqA2dQaJIelCGtRL9UgpkDGWnnouyjWrs6IJW
bA/bGwJ9Lwsl3QcDvLoyAWqN2enNcX5WadAX7yjTky6SZZt/AJwJbZEqKj7H1dLf4de6Z0mgT8s6
0JE+1wJlbmHRSHZZakb7m4x9eT9CdfJsJ7jgQE15jE0tQAM0QZrVcQakSLjrdrH1GRyRarmvwrXS
u2lgqGjjssNYQ4gGsMe6mhXqn4ZB+tlGG4QKcBNrnkhVy6dSgP6ascTjZ6vuJsyxYnU7BVJCcYvz
AsGQrqCN6wEVwMNEbdArUauWqwbyEwi91jTiubNo2XNaedwXhzLgHPIqqGfSUEM5gyF9+HOBI0VS
OB5OTzD6GSwwN5mEeRzP9QXEVT3LfbDYtEhaHAAIorwnRRep+KASftkaBfxkcm0NilYfXIboUjHf
4Om1DGe4uqCVnX80Huoc2FRwLjMcQXNpwoBDujQHcCYYS8ho84kOsCmDAMf/SPsVsT/tlxKVbefn
L6hoA7MjkGxBj7Vxj6xS8/puXfvqoQpj8zgYXSOBwXWM7YBY4EyMrUXiFlCpy8IGa2L3dRzD2Woh
XpzjzHWQuSoPJ55p6VaTDZzX5MCHNLwgFszQAq4mZMnbuE5NsWyiuquTFQYFUbsGmELZbhWZcRy9
iBGDS7ONBRbODgFlO6nQjBS6dsl1yNqg2hEyJs9jH/dlBiZ0+H1FPIv2sKgJn+d42n5Fq9MQ5ZbM
nG9+TK4t/CQgxVqq8tNaNyI6yHWynwNUEiMMrxocsXKKNex7WFKNcDtojwgXDdtfRM4wnujrsVmL
xQB9yih4Py8SgavNELNW+GD5UTSFqWYTop6Y7QHuI1OYL2abzS6N523dAUbVEzwh4rJG8urbT4AD
WHixInVNuMrVZg5j0m0FlMXVrSVAw3ZpWKK4qStHg90AyJ/jXCF/FcNcVXd80jgMsQEmmnWioU3e
wvAlymaYrAxZPRH5VdmZ/yQhkgzy0wwTHshOkcEDwNg+2prtAA3j8K3tBExTEu9UvspgG89mtXY/
gD/G19R39mYwMc5Uh5oYwh2JvyKULt147aB2Rj0Upn/4APAL+o/UGqQYjIzg7g6y0HEGfTJoi9qN
DGXbdLkwPSRCCo52aI4/4Ea8mdjgITSBtiLCsAL2zsef/zXmhpsSpsg9ulO0ns1uktioTg31BzPs
N7RkhhvARASrQhDLMAQ7gfejgNYToB64DbWVvl5JnCATGPbUw/WkiGpJLnUr6C3tAWsDa+93gVQP
EWRucGPQ4cUImlgBYTlaPYai6n0Q/s3s9M+7xfjDQQINE7Qqr7fA9/BHUyiHISQEfAWhbb3nQ3nf
p63/YHBFTmf5x23gYCOmUQrdBCyzXz8KDIk2mspKI3wssMlbzZT8FgND5aIGyCypGwp+LPCGo0FT
nFCR27mrnjcCHWgFxjQMBRIbXpmKrrvZd/1FakPgXS1Ah2GKysf3N+YPHegV3o7XRVsLJjmEQMch
7OvX9ZiFSyLdkAcM/hFNC+lrksAjxE8mOp+betrXEl4TLQLOBXScoPDGzXzRhOWTUBUc9VC+3AOi
qtDY0PA6NVUEIxkF1zI4JKaZ9GTM33/jf5xmsMpxeqCIwiz8lFCKqrCHJBQ8HBaI8ZfpJVSxmtj/
/pQohgoZU11Y0b/h74V0gii2MTK3tmyuAOzaAhIFt39/LW8n4BjjA247ClcwFYvD42H662qi8RBD
gj8Ul6dd1EPLHYk9+MTTT66iCBOQWlz3vk/ybYI2qtRDfD36I/auIgWfA3Blg33sXVV0ngyHNbRJ
mm9lsF0C9KsvpEzMwfiUf2awh9tBRxkX77/+21uFt+cQ3oCqA/XP6VGHDN+kMFqAg12D2gHfKwBc
CXag4ea/EuSPtwrNH/7ASwjSU8iOQ7a/Nkovkix2gcpDb0OyH5qqyisx4D5H8Y9hDpuPbvEpNQjP
Y/CaY1AWgS0q+HHpfz1vDgM08wTWUjEv3c3RBXU3MDbujo6T56Dm8P04b+H9kkQ6B1Q2FDRx0wEz
anX3/h6fErCOL4LKBmThVICsf8qZCcmqfAKsGraNs/0F6WYJccvS72NgbIDd+/gD6sfbb8rAJcWg
EmAPhqen7GRfhkfhOvonMU/9bcxM/1VBAX21sK79IC/961HIFsfQfPy0pyyTNKiBKywApgFjw9wR
JA6bdyVwcNigwmTq/X18GzbQ0GIbwziFcy4W9/qDokvylCIxQQYDsVQ6KVbUCmng/af8K5xC2YYT
ihQgQJs7SYJDt7RpSxswZ7wted4LXj6loJmVu8j1G4RUHSWwhWWxN3dkmxvo4jmIIZnEFFYWSQeP
u53UbryJNmDl2QQ5ym20pvGDM60JUPsreHJi+lB92VwIk9L3X/8fXwSyrwh0AXx7UClPNinQDRw4
XK1Bfdh4EXkP36qe9FclmeMv7z/q7bnGr0/Bd0PFAG1AdFKUjK6cyJrCmxN2Iu6snrrtPCAKdiEU
88iO6vaDWPWv5/2pthDWkefikw/TwlBUz+gB87lc+QGeZnOGkcC0C4VKb5sNoqEPSo5jSfE6sXKk
DUzXUXSBGMROIoizZEmIQZ6S4GajC4jKzy186q6TiSQHmF4BVpsr+3mFGB64ad/Jj2b7b4lwMYg6
4PXxYz0iIFA8OfLowC3IsCqPba9+1i0Rl+3QC0DDYwDjV9jDLQFosH6CR2HfhT8nUTFzpTTM9eDQ
wlid86ry604FOn2KSdt7TFYmA9BTJRiJpOFQBugbVwJUvWUYEZSTrH8kTQ2egGl6pndDykx8jnEn
PF84PCKfKYqJJGNNt/rrrikBU2NazwCxNnryeVJauConsC5KirnT8DbrRm+v4aw2MhiPLMlnMm8g
cIEFF8MGY+2j8BK177FBBWOJw485BEYIskP1ZZ5F9HtbSgDqbc2eTDPCfaKcW/Pb9Jt5UXjIfAZa
iPdF30HXmMN3L/4F5SZp4biS+rFgaILFk5vsAFZkZGGdJcKBw5eln8sRo/GleYb/8/gM9MPeVWgK
wwJZ3n6pZwtQdh1aDaowIL9oPxiQw642uqLqi+DUw4EbYphYlD23IpeSya9T04GGOkwcVrjhhpb7
bAG6HECuV88B/KOdPTc6FT9ZMg331QoK2A6egNuzb8H3h2PH1pN9uC4ARKPEjCV0ka4BYI5uMoMh
ShBlKySYT/ijt8tjxAYXYBDcYuY4upiMRQIqAzy+wZSB/5gP0h7ibSPxOfqG3DDZgxOy9puvClDG
ZZu7ue4/d8DDgPsBpLzC6uD3ox1wQFhbu2BnZtb8DmBeeA5i/QSstPL1Q1vRjWTdklaXjZMm6/SE
cepUMgxc4G3BpmyGT+ILMckGGyDuHt4PN2/DP/5oHBIoOSrpoTs+uY2jj2Bp2dQQ9MBydIfRfrSL
F2jH3n/Kn/D++tKjVkQZB5IUHhSnxyj0V9kAN2EFNgdmumodp8IEcfd9xf5MmcJg8RzteLOzm9Q7
D0OSvB+bCQ5RDB5pgR5ywITJZZsaf21RauUag1R4xpgqvIIEDtSISejCqsleoFHXR5/DsVAOcMn7
S/hHnEQXh5CFwiclSJmvV6BLOCzhlqlcNT2/oUtbFX00ThcVDTGCoTg67z/vjV4BohzorfBEnFQ8
9o8z/V9btlRDWKewS81JEdxvZ/yr3KtDebb9lheLxcj2g0/0jwyN5+EAQJ2TIu6kJ4lggM/UHM3w
Fiy+nd//uj8/P2S7/GzJik9L9kGB8/bQvX7USTrF9EyFkzvaGBqYWWIuIj5SApB/fK5Xqzm+wl+7
t1aIouFxNZf7hz2Wcjgcfn++/PTBQv5xro8rAbcVYv4UWe2kfx6WsALhFo8Zd+bRX435eufO+KXc
+xx0ktwU/gC2yTkG/XDcuQv24vn9U/K2MMGzoS9HL4ZXeKOZAzQzQdytQcwGEJn50qXnuEt6P9kt
/WCtbz/a/x5BcUDQnZ0K33U502CC2xf0M1H1ZEDGRtEPU67/viAUpGjn46Pc8FRqGI0KM1oYpKBO
bOTDWP0/zs5syU1s26JfRAQ97FdAUip7OxuX/ULYTpu+7/n6M/B9sZBChG+dCNdDnTACNrtZa84x
c+PzpMf0MxOQN9cvdS5NxrthazLjHQMHFYXVIXM2h1GfDEjkCFO72xG1jFv3tDMqJCgwrjQ5+JZm
0uDFOEH2ca6Cg4vU0ny4/jMuvUKs8TpfHvtv/U/d5K+RSvuOngEvkoK7Aox26oajHufvog7ljWd7
6Q3SDmCUUFSDHLwarJjGYsjZrKSxFA1HZMrzsRxnbWviWiojq7leYUxShyCODgfJaiJB6GOrvdVA
SZyBMB0s6IWLuES0aHk0qdsVklBeizYJFE73mfw1KmX7JcvK8CUMdPWefs9MecGwGpRK6SJMMeir
QQb2B7EPiqr995IGzAj8exbTHkXoNTagiWmfoUNayoANdeXF32kVZbXx8C89FZSploKdhre9trJ0
smiUibYSbfo+u/fN3PoUan2zgzIRv9WMTw2pw9hsDK4Lrxx7Iq+D0wsnl7VF0a4siQQTSpywDI2j
qKzSmyw/27i3S1/SUqxZcn6pqJJ9cTrbRkpKg04LCIjI9RgEGGDc0Q30KuZMlpmNoBwBwHzna0GG
q6yY0RjbcdrfiXKSm43P+sL3pGIiRqsEUmzx2J3+FilKGuWPlpnDcuzZKkVkJKrTwVbr0PvnT5fi
IFZC9pUUNf+oiP/6dAFYh6MSKhFgSsva5zWKQ5RRd3T7/l25jesETAXRRhbuTOPPevf3pRBBGez3
mau0mcP63CPMwiZdPknUfD7F5Icc1TmsPyX1bB7RmdNnlHLxeP1+/xw+V5/2UvjjEMxcRT1ktY0r
zRHFjc35Y2wTs3HAuc4PYEl15ON+U3rkEfyG5a3tgiCRD5I6RJ/4tPSP0QbEj+pE4Y9KeE2RYf0t
Uv1Yz3g/FaQn1cHvNVYwNCEjeR0WreU4TaNdLy/6vqyK30fwzRsj5cInqdk4KEBALUu4tbobX6nw
BCvE1+iFNr3T57Bf6Fn2jkb5e6fIg3gDgBBuPMMLwxNXsmKjxmaBO3PApkWL5Hhg0QG8gW6jU+L7
pqsQ0tmhvHHS5VB9PhXTRKH1YMMeYVVdfsxfo4bWcxJmYSw5Y4W+xiFAArRaGHKe6eMUuZncF3TU
G11G3IboO3mNklkAldeqT3nYCAQCGuy5Trqvuzxi8x5lsu/lyhy/gkxElWi0KarOblH17gAWp80B
26+iu7JfaMYtjEPru5oUyneCMbQfBS6dbAeQW33sUbmDGc0NE6uxT8cRM1mTwfVQChml2jhmb1OU
ZWxrykIzHfzE0jP8VbJplE6kj/hZzf+kBOx7kZQGymlfHh8TgKqF29uV8og8PGg9MJlS6FptVf7q
zI5wgjFTCwTWk9XUyHulkqyMLjZfu9ZQvvTBWP6nIRevFl9sOX2WLDv39yrTWedZEJ9v26GkJUnH
IL4VIgR0rdPw/ZzKgak7OPY1HwXPUPcO9U/JeCoSICLgZ1uQ2b0R1D9LnDu3dOeQYVbBVD2E1JQq
DyVO6XvTZDd8TfYwCIz/Mr96KbzYWGE0ydpnfoa2T2Qop1yWXaR7pshp2RAyEQPYQ/XtgwSxoic7
MAy4hFMjZY5ohumxgzms7SepR5yeJiYYXJEG8XvtZ8Hk0ZSuv5uwfBGxM3XHOyvFJAbMEnqiI6Cj
qh629PoewZQteelcy6GT+Xlbup3UqtFeSnVOtoyuEqOvXkJStsd2bg9zHSAsRNw+F55Ct+B2EJk/
eWVp92/wVxBbSfTJoD+OcXlMDd/K7rOxB1GV0Rd2EiqrH9QI5tmtGjlKiSYyw4e+i8xih5q/e0gr
MakH4jMWCdwoI4pGkmr/Cqm08G65tXurlNVyp6edYKyOSWMgXOx7RJNjJacEj0gFUgYdvOtukhP7
g0rRmNzW6lSrrpEiwzG6cpI8tOSjsbOlYf5ajkE3uq3cD5EX0RZCPJCzZXTCPEJCq47oNREZ2FQx
BkMET3I7aQxi3ddyjJH1hNhGpYu5K2Qz/cmMQoWNJI4crPCwPOrCVPr2IEVBm+2URB3L/Yydstp1
ZQP528dSZqPEbprYpctczfvMHHTCUfKiN29mXFmUaxoF2nJvh4jXGYgZzbWw0O4IuQGYX8nJ9K2u
Fb+/NdSy7VwpMVML1vPSG8r9Jcpg1kSIkbnKdYpMdSoMMMxBMh+mfqyJdkKyUT7aXY5mUqCrjm+S
zCdTA3WypXpJHVn5cS575L0Bn++0i2t7eAmsIoAR31PhJrwqGu4LNPVfehYsQjcScB4JiyRCrAwe
r4cgtATzH5id9iS6BJZWNKoB5oko+IhaOX8dioRtuNUoRnGvNwMTZS13DJbYpMyzs3tCply79v0f
5EK1742VqDaSlcH6Bagcu6ndQ9LbkaUR3g9KVMhQcmm9OopMaw9HgS++ImT0UfT08bOBwOZN0kb1
c5gNnLjlITEWNWmeu3D/Z4QWRqvcxl0GSD6RzeBjwkz/hi6ieL++1l7YubFVxx6FX5e6ubk6nBg4
bQ2SlyIXlb7tpmyfHjNJTj6uX0U7vwx/N44iyoGchrCfna4Qph3gKG+5DLif3ey1XummD9oRFIin
efm+ehCPykH6nNyMN+EeMNBeHIp9ulN2xd7YYTBx8ofpxt6hYdhYJy+0zU9/2fLL/1q76tIiDEbh
lyWO5aTeL5Bou19oWZyXZB95GHo2dgMXPF+nF1wtlgUNhyFaLpg5Pz47x6/u7tOn60/7fO0/vcJq
wxFNAZrBkStIFizmisidAEnN/vpFLr1RWjkQMWnrsB6sbkNptZZeEat1SQtyZ1U9E4omthxyF26F
sxL7bCpUgm7n6lbiBplcCBPITaS0PhqtIe/NeMyem7IovOs3dN4wgCQoLx1t2YCCsD62kk2Drh6e
C8LZAmlRUFPXLnuz+DH4M0B0UgKpec9D81pJ8LxvjDiQtobGcmY43ffiAcSjyfHGgNX15yv6ayyi
M6RP1kB67fs6lj/jRsxKt+nIWkJvZsDMZjoLnweEJl+lUDNvpR4L/kHoQbUr8WpxtAzmaOsDufCi
6Q5CKkUoRPFijSwqQrurR5By6Kka/Q3QaI7Mimd4ZxZ5xT4g0/WfQ5eWxOF1Pds0M1BSAeR5QMjV
yVr23Qjl6T/djLTJJTMs/379tV1os8C+XAqKnECXqsNqBsOfPFlKj6heSYw4v6fngTazaRTcY/mE
ThoFLZh6jO2+VTvV1LQfxujb6S4vJTLqmqZJvleZHT2TFTAv2m91ytkytiU+cWWeD6maaBmWWQPT
mgXDujpIIoQeb/t25YRlhaWk6qqy2RiNZ+AuuqToV+gEGtRJTSzYp/NSPs9Bh1cS22qS0M5P2kR7
yP2m/6inenhmW136bp+pouPYOZU/84bZFbJgqb9I4Wi2KLy0cacNwpaOhpJ0cIOpKDt2BQ/QzTFI
6Lvr7+HC4dziV9JQhOpjM4hXEwKVs6obBR2+dFHNgPObX2wt69zKypOXpu8mJLWy8nMmL/FbyFGZ
IIBezTZmpUu/ArsI5QEVaCYLzqrpRoiNVgXwYygRDEK6Y/OO3Gno5+g91dh7uYlIp29jS0SZE5Uz
8TkZNZjvzZwnPzaexzLuVh8zGiQ8tBw4WfjWLJU+heeX0PBzjbqFx1m2BbD50bwLVH28JTbEOpJp
Ju+SPJqe2zgc3xgQOHOURHqyctIoByogO9q30w0nqWQvFJ9Yo9bXH1o69RujbZlG178VHiHaLCZa
GArLEfaviUcGBkbNjG8IRUCw7yo/A7kjEejasXT4JNhsPJwLc4oAuUKhCJwy3ZTVW+q7IbYyf0xd
k7bQI4LdkoCHabzZeAVnPnQTjfdScoNCgjhz3eSeqyATcRClbhSlNHz8sQFNoAQGWPVqlGbSi/gc
cuIIWnxkqdznEykAUfs1mGVzYxo9f8K2vJSb0RiCiKDbcvqEZysdJ2FTl2s70f0XKYW9a9J2ejdm
QrsQaUZv1+/9grSJCRtRmULtARPYGsopupxWokYrLK/txt9ztKU72SaS/DsGUx7uslqYP02tzFUO
jm39bGBZ+E2WHAx3Gtd0iUnm0x8APgyA3X0N/MeMUpSZtVjMVwh3qu9BWgef9HmyftSDKY87siSk
zer5+Q6A+xAgTenrwa1Zf9CVXxdanVPmtXoh/UobOAos08qnirhgrwrTJZtYq3A56L3XxgZZaLY1
eFqKv9WRJil7JkN4ugHSRGlo9q2NwueF+Yalh4oZr5WBDG3r9L1OMREEAQEZxIwWyFM1P5T6h4lU
vJYVx9J+R5PUfG66IXivKUcigK8l9UFMdTFubB4uPCeV4uuiyoNgxCbm9Ic0qtzEI4FJbjsC2G9x
W2HCavU7Ku9bas4LaxPKPFSzcJARZ52ps1QtIkWsBs/YzLG5l0e7vc1nM30xrCR6UYDKdA6ff3Bg
NeicxFaap1QzgrtGMcsbK6/7I3rc/DERrXCSqCqOJNbMNwrnrmSjSXA+B1MAoyZN+0Vmk7DuB7ch
6oQW/KU7ETb9VRsJ04Ii0t4VMSAtq5FCTLV9eUSxqm9Rgs+rflx6UX3Y7A3o/qy2JZ3sa/WsFQhs
rLqfmMgh4+yJcqN0wsRX0EG2o/GplYPozo/nlv67VYkffdwPb0LuG3nXo6YmHFTKm/s8CvPcm5vM
Mp20nxBfmEGtaBuLwPmkjLzNouxKI8iw1PUUZTX9PIfMlES82ek9VYzAM5V6+n+8EttEtUh1GKjC
uvMmKo7oJPAmrh0U/UtCgiIkSMUkdms0n9umGjkM+03rkOQrNgA9F1AgNiuxSZ+LscAksT6FInhP
iRcjoIUu0Y0BCOiOlK8lnm4ufiMtjHejKJaoEgb4UyoQwzmxr1VvWBjMQ5Q1/qcqmUn/vj5VX/pZ
9N01neEi+ILXJ4+A1De6c6D2qZXEupdh/yHEhfqKlQhiYUM1/qHXBqafTGUSq3PltUtkMifAM1lH
v8qImICLu6WNvzChUP8HBwnXD2Hyet8vjWgrkxCfzhK+9pJRf9lRJzSOiU2f7foTuHApDpF0NyDl
AFdfN62I7NFAs/hEBwsgFDXIBk+NouShGMwtvYO1TMinW51FYmcCi1omBCTGp/Nk6HcNSYA6Ya+E
xkxP2ASznaCVGB9DIugecYN3MDDDEuOWVLRoPmrTx0DaCO1LEtfUZ4psDl8rBISKQ/pQ+KwReo28
yuI/erolLe6/eK5uLSuevsyqBvBasNcx8OVksvVo961m7lukKd/QsypfoKw0X1Lsme+KpPxURSm/
Y7mTv9UmeWOySPdzXyX9bhZ9BLwkn4GF+Ek1ONLQ1MGhiK1G3vtRq31qRCMbyLlktERtxa07rRZh
PcJ/BGZFSlFru1LZ05nrpSzsCZwX/i9lwCB5SAgOV/YhGp3OAbIP66bIietzggHkBnW1NKCzZiXG
L4H89T3ya7XC1xSMPwh7KTDKD2M7ohnt5y/GNEJBUDIsWk4hRxLbhdaskPoN2vg7VZlODjqSlglj
qZm+agGxrxuT2Pm0S5cM7tCCMV3ml1XBALc79iydYiiP0z9ydtY9vRbDvkwMclazKcDSSIz09fF7
QQbCOijT4FmobUtr8nRQJcNIEGnNNkRMuOkM5F/3Bi755zmWTeqyo2V6hPPWiPCk/magt+XRy+xI
VszUT7Us5j2iMf0Y4NHiOCdXpNSAT93Ygf6RKq9G/pLUQGN40QCwNVz9yHKQ1ShctHZGXCjklYV9
7tkM9V/dsORzVZVOTG04ytrnCSvM62QXkYpAU0igSeTRqB3oO6SEcU6Aw1WICquxLuZlN9jIQ+50
pBSwEcOq96ApfWyhmK9JqVYMUBbwpG32lDjzo3GnV10kbjCnBZ+tOMk/8ICSMWVHQvuIZs5qzpwk
8VM9mf7PpiXQeh8Ic3qC4FLdshKGRIf5mvSrbfGzbK3ay9e/ekZLiXIh/S3bhvV2TjP8TOpoNbgW
uIKdJZO/Q7k23uUIO75FgdU/ohYmHB1TGsUgQ3sq2GPep705HmbCzAm/LGifXB9dF4Y03TXk5wsj
CmXwaouJoDGwfbNqXH2WOq8CuvdBGUjx6izwnZhmG10tooOuX/RsSraQbiCuoPKDaltfz/5+E+FF
gUPi1qmUHX0rbm7x6bGbKa2tnev5dpJr2SrMPhnVAqWO1cBkhaWtQhqpa+dwpHY+6YofNC6U18gP
42+S3rGfNALA8PRYhxdUs+RMUK42HkJ1Vj5qVflt1mRAZZM2vxqVNf0CHtl+imt7/nL9ofwRw50M
D3QVCKEMjVkQ4OOfO/n7nKxYrdWUVelqEjEChzloq4FUC7I29rpSTdGDEmMo8UqlzCEa1LM/ADwY
B9qcdkcgVwnKcXYLKvyT08VRV5DwXmobR5I/qMP1j6R7T/+e+G8sV6udZ86HwdvTMD1PevJ9pFz1
ezIy9LkiU/0vljED5bVGc/oZlHH83s8ywCOs3Gx2ctTzuhso2PYISE0rJLHKkAVHkrpwQAwd4MQj
HEp28uLPEbLFDXLg/mCXBHqJahjCTNJ7cJDscqfqKQ0kW0K9eBAaoXQbI/S8kG6RikOtdkHM4fFd
m8p0q82tIUFG0/SZfuxjhb6LVul7O7TIbC5T2wMI2O86CkVu2FG7FNho8d/RbN4YFmd7iuWXLDRN
okfYW65NXC2LqJbie+Uy2VebZqijGg151tJtQN7nQe3HPVqVozXBw6zmjLZaujVz/Zm9V2+d32Ci
LjJ0nX+vzn8+02fRWMtvUJvhcQhQDAJGVs2vZqDbPrm5meIiH2ETYck0nAIQMYOskJCC6uF5kZd4
TUgk/ZD71k0ThPKD0OlD+p0c3teD0e2j3K+A6ozjgeRYwk58Sns01GRs/Em6Mwu93vN1B+RT15jq
m7ba2zk8hEJuwZUXtnpn13X7fv3Bn09SKpJI0EUcepH4y6uiShwDqGyEwcamEf7rLI/9ri06aw9b
tvr875fiwS6+QkSJKGROF09INkndRrjpOn2g4Zya475s8YEjYS82ylZ/1FKnr5IDGPJHPmGCEHib
p9dqLWkKqipmLc1nuLjVQGK8hIUlpQ7hKUkIDbYQOfV2cEtOzznHw8A9Es5DWWdQFmCYRICdbFVy
zMJtfpPLtDvORYqFfCiqL6qG1j+yeZ12oBBjF2bSE8Vv5TkQFtkrcVTe6FUf7Mck61JQDLl81Myp
OuakidxXU1Fu6UfOynQ0XiCnajxa1Mg0Pk7vV5nKyYLkn7mJNZm/5DBPcw/6kvSc+OhJ9qzVvXRI
x6bDcUwRLbrhgAy2MqA/DEJqDIIPNiaV7vJMlZux7YLQUXLDKL1x0OWbUrFxGVSDFWYASFLjXW1L
7ef10XG2RHMH5AGxhvH5URFZLdFsCes5nBPAPnEfPSqdPz6VnTUcxawmaC0FRZI52pp2Ll6U2ikf
wOIvWQOJyeFoI51gJXSlQ/vMMS4HJwhEDPaf+d+cjPOr3trlhjz3XC/OrbLPRfKGxwqM6Gp1iQq4
h9T5MB1qSXFD/IFyU9bs6R0UK+LWT/TCnfmDA4YEh3BaeDaDHAK46JQa80IsbZX8l69h9bUw+7Jp
Y97FObdeBjQdAOWQwvc0Iq5V0eo/LKLRjY/ywiZFBfi+3DYrzTmn2wiiMhfkCPO0q/wFpGhGLLAf
26YX0++6ncIByUI2NlO/D4s5hEPbhwPqna4a39hQNPkO3k0X7qSuRCAzEzzqO5QTgaFyGkVREYYl
BZfrw/LSy1qcBKbADGHy+1fjklpDktC5RCM+1fZ9E2XB26RWqYuZMzy2ojE8P8n0xwKw2vOkI5qE
IzPem3VPXHcsTV+v/5wL0zVlH8r+FCn/xB+dfufdHA0DILfMVaIu/mrGGWDwwPS/yYFgS3X9WueF
WSpYrIa8KfpndAGWnf5fW7UJlADfBpNKIPyRVFDzFm/dnmr1ALOiyakNR18ZlqCdbAgSWXrYuP4y
aa2GpWoildeZ1pYcvtWjJzUVeSjwGbea4uwlNqpwp0OhQfrNqljO8fBlorn9RAJMt1OaUj/MERGq
oZSpr81gTBubwgsfCWcHFBj8wWeyrrBIdV8puRbmHFBQ5QSmZNwY0NW3PpLloa5veqnfKOxAEJGu
EdiWPodq2At6xRx5CTyym8/qpNb/KSKg+ahIbWbt5VYC70LpwIJuKDeh02hJyv9NZzFLcjmIKShn
abW7/j4uPADWbUJ3bHrE7OFXryPsbBkdLa8jMCgutsBX78ykMo7Xr3JhhHMNni8AAtTBa7cw/pzJ
0iNCfCYb8tPcR0ThpTFibKAIG9/2pRtCtMPJTCc3AHXw6fi2C0GHWDDtkZMg7jiBI2u1Mde9XL+j
S5ch3xRBAogMVMiry5A/AbWtxY9UzOhk7UYXd5BptrK2Ljw3ip8Uyhk0i1R2Wer++liLsFDtNqLE
GStBDgFObnaapGcEERPNu/EpnCt+0BNywmet4EIIPVY75doA+EOiOQqkcuB4IEFbzWolf8ozMKZp
oUAGnLXZs/PCelA1shSTIpdcP9DFEx1Fyevknu1wLdpPI8KvrQrEhUeBwp0fSBeb1t16OVNKNAv4
tAhuJkamc+hZyb/UOTB/LAoN+2Hy2TMeY6zLj2Ws6cWuTfP+M38T/U2LAecDcJKzxrGtEXKKprJi
OTUC5C2tyoVxgVF5UaSjvVig4qs3FkTUDJEdutQs6mOn4sWfta2l/bwyToOJGi3zt07Jnr/q9Cpk
uQgkol1NTFcN2r8fAeOWc+epJASiqo0iYq+T8jEumvCxgJWbejDOw6+gcr/MiqR5JjXsrTluGfGr
OY5wSW0BE5hsJNYBP3lf1KhZdbhJhTV8KvV2QdBVyW8YzvNeH6buBhHRToqzX4Qj9Dt9FOVhoCy0
MaGdG+nwHnD6XUYJ2tGzY77c+hKaUJny4oCzk2bSbzFUxQFcVbqjvRU/11SHP+fB3ELlhU0a99OE
Jn74SGz1kzrA6LHrXv9dyxWMEbQxO7Mq5uPYhqBSSsvaWA+XN3X61LB9oyCizM//+MRP3ySoW2GU
OS9RkpDBtk1hP8BTFXepNpKDhLfsIKWDvdHwuXBRwPt86dgmyFjRV4N0LvO+MTrIS40/M+mDwXqA
xtMeqrGY3MqXcq+gQ+henzHPi8GE8jJAiHrj88Xyutoh96FJiH3XVO5YZ83XkEH0UiCS+88uB/0R
2iNYNAhw4rtphgBmqbaoipsbgK9wJ/vpuxm24Y8GwssjKgJ10ZxZ09dOzc0vG7/zwtNZ1CmobtDr
sEla/vtfk26FDKKKjbJy9R7tMxM9sX6pos//2WodZKxZavaj1OPpWZGC8csEiG6xnuuZ7flla+wi
pPrqTVFkWbyr2b3e1n6c/ILImME3ikfAztd/7/LYViOI0Y6ih60jCWLrn2sVU1UOOT83SrXai2UM
0Sl2rr0UZtrbkDfaN6uNoEmHKNGuX/l8SobHYSoKSh52CbK1elApFrLFFLn0FOSBLWQQPgYtVY4O
Ve3Gqn7pUqBclkYYB2HMeqfvBLo3dUGNKk6PzX0HSFE4pR33zgTfduOuLrx+FhkQK+xSF6XIqmcR
EnQYSDI9C6sAD4p4vbB/zJoa3EpCniABQ8JGC67V8lYqxoV75LNYHHBsXKihrh4nSK8U4KEMuEWp
q13Q9MLL9TxxhN4HG/uxc3GghQgMMQoyOoSdbJVOn6edxyh8gHcjQU9y2y1RZP/Ka4x6S+YphNtk
1DhAq/gTxX60fGPYWcxN802ZmhD1JQkQpsOOjthZHEUSfNuMLqWZ2WHgQsWr1WMwzjm47aCrdiJQ
K9+T4Kd+K804r50eab0gJYHd98Ycc+Hd0SpefNtL1hrj5fS2ykqgosj80k1GI3xnR9rdLQbUe4Mw
ws+oS2Qvm+P40/XP4HzJZ7uE1pdDP2catLKnF7UDKnvktYBwqQp/V1KNdLR4kP99e8Zl6AggKcYE
BnLo9DKj0g1Y6wSu7WhSsTBM5idznHGnY1ahG0mT9ghcE5ehXla3pWxUDNiYKOGlCAxREkQRWytn
ihr/oAwqJejrT2H5LE6nIR1JFYUqZC8Lz2D1hdqpzvGllLH2kG/wzUxDDAmgibzJhOvqtKkZHq5f
8MJ+FRutvBDkOBPxxldVTokEjomUg9pVQ1vuIUObwiPTwRAge5RZuHE4YDAISZeVHT3QrH2ndNUM
S69KUwijvhU4eZNa30I5S54iv+kAVnbpRin2wlaNYbYIwcE8LByB1XNh2g/6ViJWNSsqbQdlztyr
MtqKGOLIN3bLYYy1traJfNarWyMdh33dEMEIZD74jNDVvKM1vSWCO4fB0S/jTfGW2Olx/F1NNZmU
K/CHVcA9hPuU+Cdt62dShvHX0CjnX0VCQ3gvKNH4u6TEhLLri657oXCVFXvft0lQSGmlQI+AW/lF
qlvtA8l7o3t2MyuyO85oiRUaED83Xvj5DpN9JXUDxhl5bUgVTr+AoULkJteyBDClJ22kb1KaTJMx
HtVqSnbIfXVsjeG4V2pzeKyE1RpeL5faB0hkc3/9t5zP1cu8iZ7szw6BBt3pTylB8rIHB0bZBOV3
TL7Knei0n8NYtRt1xfPJhQstyAuKp/TW7OW//7UZkUIryogN5UL14LuKksR0felbXL+dS1dB4cQo
hcyz9MBPr9KofhxWLYehpAkZFH1u78YC/vP1q5w/NFKGaBbgO2TssZKfXkXtC5gQppK4UVjU7iKY
3EPCDG4b1fi4fqXz+6E/YGpMDktsObui0ytVnJsX9DzRsEme3wndoKZPEsLu+lUuzEAIqnXqiMsu
iG3tauZviaPSlMrHjzsk4iEqx+FXgFDEqxuwTQND80uQtrGDJ5fU5G7u3VTpeg/6auUGeU3HE7rO
XRpEcOGTztpY48+fNqIuhZ0sDBOIL+smEH0FxffTFPOpXn34SaoCwGy0z7GdtN82nsP5hwkDY6Hf
0ehDu7z+MDXoP0whieSAJmz5/GYlcWJFbW4Rf8a7IR5Jp5dY01zUsKrnm2Hz2iHTeWfrrP4zZYFO
H+ZzRCcKnDx0Y6evPs45GA40iljuInLu5Hk8mmqQbJ12z3sz7A4Fx3Ck/Uue8mosB1I3oTcCxJir
dfIm2AQ4kU1/BvQyIhZdjqlQgMxP2r770DhdemAw+h/Xn/v5G0YZjfmGThh9bQg/p7eKjRm/I0sW
fgcz2ocTh0WKGx2M/mrrqV5YxrhHTkSsZNguuOjptUjwY87NyDC0w4I4IKNIl2p9lLbKXV8YObDe
0DB+p8VsRc6yiXmYJpZn15d1xFM6ybTkdck97ZC5sWNrY9t36dfxGJZd8x+l/vql55PmD0qTZVRd
OrZfPUTGg4r397VFbfkK1r2+jeVejtxAw71kp1FwgNP92c5tLCQTB4ljoAEt2PhZ57MQGmA09jQY
2BLxZZw+M4In0lBqk4z4lS5F26ZnRxMc978uRWiskTWjZOfPZUCcXkUZ41amvZW79KWkH2UaFXe0
0mfa/Ya8UYQ7uyEutXgil0mckvn6huBf6WVuI0gRA5F8fawFB07t/1zBpTmBDtZcMBIQH9eop9yX
iCocgLnjUChvUFzB7q5ty7v+8Swfx8l+lf36QnZh0PAFnxW+o9SaRx/2rZva+fhWJZH2psEke7e0
Rj6igzadwJTrmxE8O4zLufj3t6ZrJjo85o4/p83Ttxb5vShykzMWYpWl2CryQ2l3BMQUBDldv9Oz
QxFiEE6yvLYlGpOd0+mlqBhkodTA4VDVAnBV5uSqQkTVbchOWWu3iKgIk86fLIcvjIn8wxZpLQay
ByZ5uyIThLM5uRFDB3TPpZomI0HJ1UG4RjKSITFmWvBkdhkhdhPq7u9pTYXMsQtN/4gCRIGH0AiG
73OrTXf0kLtDBQ5VdTPFVNHOZzlLTFAaE+Z/+t8zEh0xY6hWU0Sdc6B0n5E+mC0Okko2XoiU6HQH
8wFCLeqipG+FylS/hr7aGq4eDEAn/HaAdGfVw5Td6paKTjNnwnNxY0NjkwOJIOZ26BV8zK2eRF5o
FupjIwk/hgXSN3cdvCQQ+Hlo/8rCqb8xyzGVCDuKZ2D46EoxS/dm/bhwnWKohgOBi6LutNClky99
j61ouBMhiTgY4SON8RAERGZ3gyV9K6AkfgksX6WJXU//dVajfQRxIX0r5cjIQfoYYeF0amIJ5t1O
eiQhVyJfXR9KiIHsSKr7fqHdeGXfQvhkPwOSL5FnMD5oXWLpOMthdBh1ADyHLDDD2anUEgakXZSY
/cmQkz2pUcW3jLwBbhCz2H8lobe6I3cyYVbShIvrqQ11JgUFTiJivGwkFqlLJ9PcdUZF1lQaz3Cc
IdfymkaS0uM93dTya58VmQr0vJnBdLXx+Nqmlap7FlCBN3IYstzrREtgCerb2nIKtOiVh+mFloOh
TMCLGmzbpTNMZfc+E2/4Cg2d7nJcVm2+TxklAULAcix2ggzF4nYuQRdB6c0z+gEdfFkyCiiuez3k
7d5hlJmGB1eZ7hQpQqRcjXkJWI7Dozp65mJX8xJrTj/iuRn5iODaq04w2spXTUFy4gTCIGUICVX3
3olslmEL9uzqKP0mNkFmQ/GBPKIbX4TcVe+Jbuho+pBBMUI49d1ToJcVt1UaVNURG5YQRZTWP8st
yEU3D616McvbgDiyKSyXyPMEiATfU+gE/mC9QfiIC1cLhf1YznV/r/E0+eusYAmV03p93s14HMnE
reYBKXm6hBQwEK1Fa5cQaFYURGtQl2XKuz7xnE+xLEyKsuzCl9LdemXSEQHMXcpmV6kwxLj0ccO9
QCZ4X0WR/mkejeltSEtAJaQNOhmVlY0d8LksceEuLfYyqkHKcrw5nfkaUE+i7CnXZRAtsLOJ3OO7
zY6VOdjoMGbTU5O4PwD71VzNJjUM8zLFGxtploJExWEfH+2YovrP1x/MhXWUEqiG//H/eOGrjQFC
ppkuvQ52XS7tpyJPx5emkcXG4z/fFXH7nAEoGy3GEoSZp7dPIUbN5DDOXGmg9THMe18XhCLLr0Zg
7K3ceEdLdB/bM1RIQl8nHVlGFchPddZv1K7ONqpoq7GOIwVHea6waT79IYpa2u2g4mLytcn/IQiF
8PJibu4qk3yjf320fAr0F0gVYINOXej0UoNeDSn7zyW5oLQOpZb6v8vG+ufoAtp7S3OJGioGFUbX
6VV0MRlWQ0eJ5Mw22Q96oL9GURNsnP0vPDakNQvDzaLERTdxdRVz5IxbUp+p/T4hq6Oe98SbLdRT
a+MEdz4gEWktnTuUPBf0MLVGh9wimNs1bD6KJLKmvV8iyb3+bs5lN7wRYjFpDkIXXOT2pzfUGU3Y
xBH57QIGCWlJOXUbd5aT2d51fu6XTlGNXQWYhVwCR4qn4UulmUPhjsYQL6D5qjt2Wpf2Gx/Khbvn
K0EPSEWHeWrdQWnCKtXrfgAxUufmDlOivUsUyD8bd3++L2LVYVdEdZQi6dmgUWkeRmqxhD8NEZEG
Y5i8wJXBat+W1Z5GrvFIsVB8UkaNGO7cwCKnSm1I9kRpPFtKGr/xbEhPo14vXrVUmA6F9uHfHwVg
d/qCYuGRsN0/fUP+PMZ1nNBMEgFRJ7LcsgsXuGWuP4oLD5y//U/pln0ph6TTqyRq1RDOSeXWShUi
5UQ3PMppqmwMtwufDxIjUpX4Zym+rj5So0vMfoiVcgm8qaHjoLUzsqi6Sf/H3Hksx45kafpVynKP
bGgx1lULBEIHyaAWGxh5SUJLd4d6+vmiMnu68uZMVdduzNIsjZeMQASE+zn/+UVs1//q2v4JAblo
9C8XF+IERMc/5QDETcN+3tFNeIN+TkmOecqXYH5UmZPuTDLdz0oZxW0SJxkRFqb7bA+F89ANdMv/
/NT+vdX9Y1/DJwH1ghdwSW/5+QqmLa7fcQYfz8VbLDvM8aK/pIWSH/QiGawvNPMiHLux9o+4gllP
xtjl6WFws7lcVb6072MmNY9G0RAAWBdKD0uzUftZelO6LnHr/IEhK5xSE5D3WAZzKzbLMuqfhRyJ
RaVuBVXP26r69uOxN6MmaQAUM3txH//59/zzxWXQArmRSYNxkXH/dAvJ3J1aA7LhCqvZPGJrt/Et
zs0XA8XIvzjUn/sndOl4odI8wV7CgeSPd6sDhIykRXIoy8rMQ6+bix+2eWNf+xaDs53H/+CGj073
rzJF/i9HRmnCYBWUB/zgZwKw23cz9kCEC03mKJ/qHPNrwjXExvI6681Mi2ljx13x9M/P7J+XKeAz
Eh24jqxX+t9Hh/+AOGOHLbiDMET1FwFxNB4d5xlHL+dKxNlCKVH8KzHyn23yLlaz+H8CYDD15LL+
8QQX9Dx6aaOkKAqju6/8hZBkA52ntekSX1n7ObGSnpw2S7tLzQDJoF+05b0X1IpIMlmm52yM6Xaa
VsPVy4BHel9g6x1ZhIkKyAY4ye6Z/HQ/GlH3dym7C2NAJ81eSWwKsP0kjesskD+T81gzSCIOS1Oh
pbS8XLdJUxSnKS5cLSQOskO7pdoeSZivVUbk2pBpItow+1vzZlHvcvKg7ZBqFw/ZrieoNFuK+aXX
ei+9UBtjtZsSyoSwpllX/+5qB6eCx/4CnFzSoX4u9nqHUFICDMkmW4Q4AfQr5AoEKNsoFaJ/fof8
iXEAZOFf2KpcNPwHgsvy/g93SILUytezQYFpe+VVYSIMu3h09TuySbodHXeChMIzr+OmwB3wnx/7
T1sHx2Y1p3oA72Nu/dO9gt5LS1BUYp+CIuwAAwENnhlYv3UO//Fj+l/JV3P+bb0Uf/tPfv7REFyT
Jan86ce/XWU/SAVtvuV/Xl72f/7sjy/62037Vd/L/utLXr23P//lH17I+/9+/Ohdvv/hB0CDTM63
6quf776EKuXfD8Invfzl//SXf/n6+7s8zO3XX38hXKaWl3dLSOn55fdf7T//+suFb/sf//j2v//u
+r3iZeEX0wZV/fyCr3ch//qL+yvVIYAV/RSg2aV4G78u/27+epnpAGRd+DIXuj/LWA0ckP71F8f4
FWQSLhjNF0M7ho2//EU06vIrO/iVTZmJNqvNxQuGu+i/PtYfrs9/X6+/1Ko6N1ktxV9/+WmlvHi0
UVPRZvIEuIyEf7olyaSbyq5ynbBwZn0dj6TLN+pZlfYxHnq5Ybfa/sN5+f0D/OMBf/YR+e2IbLIm
k48L3fSnI2bsbBdVmBOqznzEneY9S1HFa/mDiNU99kO3fqtaVk/rOVDOD93q7xCQfMwVU7WLg0yv
nC8Q8xOxUSs0jC9YoJZrMbjJ2hb+v1C4cnl4Iv+hKLiUJqwNGHwyNOUi/lzhKgALV49jOtpkXFZY
FE6hcLvimiQ+Epy4pgT32GlO2rc0H3q7WG6LrNiS7jRu82V5nIEqL7GbUDcspl320IvQmljf6CXE
dWmlr05WE/RsgfgLi73JV8Ftb7MEu6ThWSo1D4t/kxCGi5G4tRHjZIe99Kz1oJLhsa5HKwKkxBMz
znamHuTDOk7mj8mU19OAg6FWYUnjaUYfWQbwj4nTYyK06c7sUfgr5MXbJRDAL+aUnIC9vIgpIwGa
XvNWLb6KhqU0hlCkRhnVrvCj1MmxSZGDdinH3A1c4WyDo6e1UwsZoN3i2atS6etAk9ee4foXJVg6
RHU+W19xoRVforHzjSIxMpLmMhFCrK11/6IF9rJ74fflBtToOZX02kwmXxa7vXdED/qI4aOYyuJQ
4A63zYHPtl63LCeIv8E+H+MnY0oGko6DKewmTpAekOxt+6a2VT2W8kQHi3UyaIdg6B6TudLvlqHF
pmkZ6jU5GdpVgdjjg6F9vo1na8v1C3Zd06ibhIzCVTnUzlUGEwTD0M8xw/6lDAgQc2pdGVEdWOkW
XWsDrpoW27zNtsOMjCViKXf2ToCGLgTqtI9kTOMniZzqvjNrc421GpmUab6WuXbJSYpTqKiXRBXd
fsyKapvPRXCR+rzXQV9FJI8uq7kOJgLEarw2S+vsLFm/VqSERLXoSahO++baIf0zJHa1I6kN0IYy
WUZpqdqrEj/MVe3H35TzyWcyOe9iZh41DGUFtgQ7cNe6VXO7YGQaVYkxrTSXOzT3jSbqvN5Cvmnn
UT+kyYbe7EftLdm76WtPY1oS/gc8flpSAwPdVrOOOB68ewjDXjpX6PfFjC4sZTMEcXZiEbVWYl8B
3mprCJ3guw5Ek1XttTVMv/Y60OP2rZtQC+YGEvDaT6oIg5JiryGUibTZgKmAI+eqb90bsm+sB4kl
PCfHIc23J1OtJYH1Oo5lu8F+wCHbe4E0283OSie0BFVXem6cEqN6iJFhXgXBjrUveez06a7RSewZ
rKTc9HLelU28y1IcbVu3H6PekAL0tC3xhk53fV9Na78b4zvKruIax1Vna9Z2c62huX+dTW98VUts
35az0a/HPq2ycB7SeEu0QRV6wa2ohTr2LvnVlTOPV8Ahtgrj1I9K04u3UlFUhljNf5STc+Nect3b
sl/rEqA6Nucr4LZHbLU+bUvYp6AevS0UO7V2QKVFaOZS3kLhApDT2o3V+/aWPCk/xE60I4SXofJa
ZHYWFWrqPgdEvKukt93XOBZP1SyzHUZ6JMxkZFQJp83cVTLGzZNdq/fFrNprA5OOnde7z7ll5o9d
4opbYamYlE0juWIJylYNgr91kfj1WjBbv6llgNS7mc2zv0z+26zV+TbjXr1F7Nye2qwuz2ZeDBeu
YLeKXWdeY3herAbiqVZm3L7nYyVwo2jkd5x2GGPMXnLDEA1CUuYxGjFl84Ka/I0wNc6lkndy1g0i
1B37WDmk3ypNv5HJ+KCZ9vPk6E9OwbxkRbWbXEFjSneFTS9JwToYd8LSJ/hDgKiOn4uoZIH8Mgjp
OwKMxoj9YjWSgmcApddtBWTNLNbYVx467R5736MnU1yCPaMvd5bX8lyLarCzUHTWDoHIvO1yzYB1
FheZE14Ypzdt5wBAW1OHlrVr1asneyPblLGyGSFcnNmgFkr9oQGa58z29beNfclukSbDCQPd/MlD
ASy9OPLjrPw0saWOss5vjnY7NrspsAtMlL3Y+3CMpNlYWhZH5PymZjiVRraupEX0i9NDEC7x9Iub
xLnyrby9JeqpuLFLnK2Sydb2CbW/FSbK/LFg94wzjK/iB+ERw5wh2jaiZm7H67ib0oNcRH2b5MpY
c1vjQBfkeGsKKLO6088bTW+WSOEEskncv4dNMva9UOq1NTaxwbnp4+5yxsqDyseobgM8a1PHDa2g
8TcDPjVXDJ3i766xB2KYXYIUDObhC0/NRseTeuCuH8fQtOciCfHyTtvQXMrgpOL0e2SO9dT0Ilhr
7PHvcvCao6mY7oSdtqijmabw/FvlwqUv8ypiGluVEcEP1U2bx/aHNpOJG1vjspvs4d4k4fmAd7Y6
JtDC122WL/AV1VdaJeW1mAi9db3R2MCrOvQkSKxzq5BnAcNkI5zque+bIpxc6ml2gybdYc6ir5Ky
bLF59nOSkan753pwWSZmbC+cMtBvG82U64Ko5wS/K19GVttdrqE2vToNohJHX1aqDDak3d+kAo/O
Yhzlfijik88OdEVlADsOg1GinwY2SZXnRVSirbxvvQvDWWZjEfnDIq7joLiTlU1/TBbpSZO40ljU
HZeBT33jAFjsZuXsqqEAdszlOKdrqenprhk98KfSMvaFbcTfypvGkLa4OWoi7XeG3fa7xiRFSvjW
PnPc5tihaXzK8NseWbK1aUwjoYhUOug5DtwYk/Yl3SlOWoeLAf1ulhOmOTHpYmSUCxukBD8Kuurp
ysYwMzTd74tgwwgRRhKwWU3n2RE1XuGG8CIcsK76FJqtX5p49rvDsNGqfA7tQrGrtY7NluQ612MP
t4nI6fZlyaZ41y1NsxP2GB/TKe5PyTDlzwkM0Y1oMTgp2P6O/UB6QAjoNm38rs8P+OG1H3aZxceR
UIEvbYrjKoQD3azNqhmvxmR2twwZ+zvbHW8lZgdRXSf3ozDq/WD642qxdRMjg3pYNXAdSQtxSBwr
TLnzWX6YZDJM8fImPzYIT2780XdXvrTsEwR8cajxhdkujnfOYoPIMUique0XX47dxRtHQ4fnpfWu
8K1so5SWhYksA3z7ZtJejbmJlDVimzx09W7IiQQzpvK5gCl+wvv7biE+/AHrKrFieakP9mB+1s3Y
HIQtQ9eprKd2GORtMiy7MuWwjd5/YpweNUtvhPFAnDlOUpTvaX6LdZG9JkdM3SpfCTa2xfev2Umx
iGDsei2spGF17LqjJGYo18fkRKax+xVbor0SYH1PWZYEz/5FDuPkc7BaktGfojav3XNq1uN5tOYi
CzHAT4ln8ALyqUeFz3KWt0cHY6GwyfIXr48pHs2xjCwf3o2JCfo1Q1AKQq3MWbubc2xUD7bQCPM2
ap28gdzZWso5mMg574vWvepKuEqO2a8ZPpUny5pfcpG6oXSJ68xhpW2ankF8oA8bRC73F8+jVeVl
wdrx2MmGNP9ue7VEdHmfhXLfq1g+IHi/XejFrsrC/9G61vtMxPdDc/EyNxLzqvCrh5Yi+0C82Utp
TxJMp9ajLDCKSB/9bBWQ+O6FhPh9jAS/bIpuGPd5FneMd3HXL0tH7bJYOptqnquoyU2cDrupvVmq
5Z4psL+hpSdsXUwuOZ0G58s+cyXJq5/7q7bU27vWxHdmxrT7xlZtG9pN/Km5WRa2YlrIdicNx+85
7JyKtYO6ctWxgYW5nEvixAgQTImMfnDtIj0VLl5QjltsEsPFb6Ub9roQ1RX2edU+aS8GkAqGs4Xh
L8Wob56xzbfD3E7tzSiHEqRU7hLDGzd5O/qbMqmcu3FqP6Gvm2E8S0Hb5OFuj5hhcgK5QgB6GEqp
X2PWjy1itZAOnnhvXquJHfEf041dZQeyHuQmYXR3JBZNwejQ+vQ0l05UjzYNl+idVVFqRCl6xm3Z
sEY2LpN1W7NPbW9V5/QS62NIE6g2L+VBTJ7yNwR9Ns8YcOkExy6nYpr8z0A2z0tZf+hMjiOro8EJ
LY/I8dHUhw8s6ql9Pau8NyXgeljiFfbiYYe0q9veBzJWJBQ2NfkNcynJuJe2pRhrJGqnumBHqsVu
romXCD1ywlRY5WPLrUeLucTym/wSZ03uC8txRmbSapEOe+KgzVAr9ddOfI/JNO2Hyic+o82m13Ec
gpsJcPCHVizYqPfNCLmy7MhhKBmeG8mEa0NTbYHq7kTlypXdWrd9EXzUvX5fyjQ52A1PQ7bQRsrZ
u8/SXO6wLzReSLLNth0t+VS5jzLwG0IGsjd0uPO1flnpvAAyeZrH05b4VbWuKtsnAjqgmw0p9ZsT
uRF7f25R/ppeHQVm8ylIsbsvEoIpRO3oWzspbkoePrwzgiUkarHYj5WKwz7jk3UqOPCZXt35qZyT
eQPr+IZm3bzrvWk7khWxwC6Y75zGqzbQ6sRrYxZ0yX7iblVcpFtdolix80urOTH1lwGphv1Cv8Tn
Gzb6eDlNPg8sNlc51nLyIv7kC6z7JD+0VVFtuIHWbpoX22CiBNan02iW+UbQh2N+iqKiKK5wRmHL
ChKSlk33sfHKnZ1ILnrsLqdsoXNd9ADvN9bFSyLCvcVA4ImaW50Gy533VV3FP3Dd6VeuX6qDpTvR
0hbiuS/UAZPVKYTRPa+8oLGihv480pyxPRA80Jr4O7f6o8iGdkvIpXa1gG/sJS5bG+iohE7Qy34R
btn+WKw+3/R593so0L8FEj40Ff/9jPv9AS/8n+GI26/mAsGJn9/q/0sIEfTt/40h3rfv2U+QI3//
G4Ro/4rxLsUzo+aLNJPE0v8CETXD/xU0GeMiRrEXyvLF1uh3FNG2fkU7bxsYTOCSANGTX/2OIpre
r9jfEs9AJBKDAyar/w6KaPyW6/DfSBl0NQuUjLG+B2vz4pLwE758CcTKsEj4VujthtvUsyGB4eok
dThKhLqEXrUYJMAwlgF1sZZTjIf61h9N+ysOzDJ5ZYytrK3bV5bi0VrmAu5Wh0pHgHmkxNIvxcoY
KE3fFSi3QoJs4DveW3PjXtSlAA0DG5+7MbLF7O9bLQ7YSUqrOWu0S9Z2qrILW3CysVFahriMCQvu
dPoHl2yVVb1ULuGuCEucde4S8pSBf6ELNNrurBHa7uOBBAAR6V1OUE6q55jxXqYSdtQx7X9MMbPB
B6DCyHArfaf+tmqRWpRLZt5dZ0bWvfpm4RpHiWPzNibtBMXXWAcgArLEpHOI8zbF7C5b1DoTnlki
xtB0c82bnOI+sc01KWXz3ai3pL9aUzu/4u1JyzCJQWn3KMibYpM7Q+Ae5mkc53VZ5NlDhjUutgxl
Nm7TOplxYCQiO4160ocoveXUTW+8mtJQtdMwPqRB42q3AXWC2vSxA+EXixX9Lq86w7kasgRZiyUF
TcOwBBezaywvXyXoKbEsg6hjbHSG/rOrkP3e4yxrVXR/CGJ2vtLBnvBzHF+dGpXeJvVnA4b5lKTL
WSEBKCiltWIMnc5AK79kRgBKKo304IwDuXtEyHrXCZpC685bOiJw4zzjW8jcbF8b1aXBvhhj83bE
XolSlMLm0EpcDNb2MCBnmRGu2auOWr67xrmXWiYehT3jUhR01dpyBr3blzhGsvHr1XLwzC6zwkov
/RclYMlcolxjCkdHpc8pLA/EO3Zb2GsHlFzsyYFhkx3yuupeoSXk302blnShtZ0Yn43TT2eQAchb
aqDdofKs7XejI1rrABF5jDc40lb+Svozjg5CqLyLGI9a6ZpI4iR9JBxq/DCbXEH+NnWiiwQ6uSXK
CoSyKyeOlXlDvc2bJZPBm9lZI9iv+rmmsu0yra+I6uGLcXaHxY2PzUQmEYOf0Tc2dRBM55r4GgN0
bxy0+xJTH3vvawYPmyS8esC8pOJN1WyUKUlI03SeTMJ4bOroy6MoZT/g/J3nA2+BnkdMb1MTO/Yu
1WY0giEK6AnVlmS/qj7twiqXkf1TTVofYtbYQCZonTQInib48JONN/hFi7cEU/vqi0KaN+w/Q7z5
7XZdzC52XpCfcdxKK1gafrvp+jGtgo3fDvoQmXjt1yfUp3DhLLdEU5wL/92zk8GJ7EzruOmHxHkx
e2q5fY1bKATEGd5a6+TilnNiZeCns/2qybg4OaUnQd5GmsySnOmPSRvpe+q4+cyLUt+ZoF/HNIn7
9YD2Zq9Ew6Nct5LS1zeHXVLV30Qu9dGCWi3ZwFIurj2gvXxlF3qWbvKmJ7VgiKVF7aujDa3zWH+e
BgM7wrIw1wQNz69T63vXjafXj7jIFgTVJEnzNpZ4cuDqmll4cdXApuhezJWq8dXvm6Z8AjsN9p0z
NlcOqZAjU8U2P1ujbBUcYd+ijkb3ERJskT6CLd776UTN3mDOnGAPOoAc+uaoVBTwDhA58Q01OT/C
mzkEIesr19E40Q3FSiRik2l2gX6CEGom93gTevMdtCQtjcx5cM6uUTUnw2+5BkCZD0Q4XOTywjnM
3sRsnAq3CVs5OhEwVHY3t0zjOYf+fLPUimgZMpPWPkRVlmP5WHgyv57N+VvPx/4ZfKFx1qgXtZyi
x6k1Ctkmfia08V6R3rWXnepPfPsyGnylXqdgLMMMB4t9EYxEr5Sq2bYFt+4gW0uQkp3Xh8XmgcZY
SWKACyt11bQBkVTYQ/Hk5sbQkS10CXDVnTL9Vs1c3bNi06u3cYDNf96Kbsu0AfAJWCW9GYMuKNZj
h/+Bg31ywHrhLvjnsSeYq7yr8tNCtEoKg1WoHz4ZoWhdvKzVoqAb4negDGtnwJt9U1Xf4IGqed1H
lmkuY7lYn++7sXO3epZ0GvCPiY+ohzWsvwpIels3ieteL2VZ0GFV/paVRJ2qsUA8JezkwCQO8g7A
/dsw13IFqqeqTZfSeoaJnjcfbI2wxAoycnfgDXJHgkUfJaD6ZSj92jYPGWpob8e4QGvCQXHFQpCQ
4VNrJvvLTYfvWF/6q6RsSBSnFHmc7SB+9fXCe9P8Cc8/W7QfEuo2g645I25Oj/0K10BgRMSjDocq
AoKyc9xXj3o5dHe2PYNu4rKWRTjttl+zLsU32Gx3ZoUHzPZ59q5R/8kfhiG9ewBJFfWjQVRAEy/e
SdX2gstyiXW9FZv+bWvO3ntFntltTh97x4JZAYUny3NhjM5R+qnBatPGV35ZLD+EvhjPakmKjQnF
7BYFeLBqZ3zlax3gpHLbZHiVcVazfnhBL7BfSJcHZCMWZpyFz8IgRd8OuwJZS/DaUJEloVlqebrO
CwNJupH1fh/Ss85XaRO7r0Wx8LCbyxCQZubU41qzDbOHRKbKb6ifNv3w2Ionv3fZ+1kO/Ev0xLKw
n8QMCHGANzd1SlrtypQ2mzFcVYgZtVsj2iXFfcJ5PNOK58KVAx7RxTIcbace4LRjBL0VUvjpqvMG
vGGarpH67dz4Yidl5XxVeQL1m1aeMZ1lARVADC+XbUoWRcoYipDDdUAxxvRi4hr4j0NgzHjEMIhG
wIW0hWUuyR3/xez40KtJd3JgX2dy7V1s2kkJNX4APqAIKqLG5uGKDAP0lzlmrX0hPk/1DcHyQNdJ
OQfDysHzExR7kptxipNllbZDFrDdtazd8A0Dpn8Kxi5lCXlRrdMoxhxxjy5ZdKar3Y1eZoioGQIv
WfvsmyKsXKM03prMNt4UfO7prIJZh81r2+3WoXHW2AOQPSGOGLDZ6hkYqrNLpZSdjHhinNXGsynB
0RUzR5PlvDgFeSBestlub9mR/eFgZyOWdTFVRx5qZcbONfdt+6lm6ZRbvUGMvy0m8t823mSxfZR4
y+8Qv1cJtiqSKUcaeO1qWHyE2OPowKJhTEHVase5CzLR2SUzkWAYzs7oVajlwDu3yiqCY9WqwF+b
FHgiUvWo72bIingGaJl7nOPW0VdZMeXESiT5HcR69lW7tZ1viqNrt8qNjnNodt7BsMSEqsNd6gEx
RCAmbkmGnxti7nPgTlL6KuHjMabTjxarMhGFfWwqkNO1pvsD1gva2JOPTp3x6rVJTBLgMnbXBXuo
sxqm5taOU6aNSCGA7ehGKTqmAfp9hO+pfkFlGHNBVpp52Ev6njVu9BTrC2XAe18n8h5lBNsyDtnF
VW8o9wuYSJAXScMbO1Rb6yl3tesCS6Y3GvegR+JOGEsYdwr5AjL/sQozOeRglXOtcDUFmQdSWjJ3
DhkhcZPWdQOUOA6ZxVS2GuuCDIGl67amlzChU4ujnfQ697toUQ7aExofULrWUtkT5s7CgfpZ+y9j
1ScRwAnTvjHN/KfO0nGMhGTEpgt82O7zIbUOULx9eL3ERKlV79Z8TGQX5pMPzsmMb+L8z5aElu2p
3Du5gxPAyNSV/WjJonm1y3bYFjLI3+yMUU9o4KfKSMjobn2iGme+cYoNOI5U1r42LdhVeqnXxcpR
Sn+LRVJCaPx7E5CWxmSeACWe4H/58boPFhIbBxhfPtSGkWkOEFiq0arAagtHEH/LGbOjnunTnv3f
36M8l6cAfQtwoMbQOapSPK8Qomi4XlD9CeKjTWt5TtG4PiljVvbacEkB8AbmJes0qKxj6RTZp2nF
jbyM8f3ziMSwDevSNrAAv2CNRm+ZKyZBYtebSX9P+U3iLo9/6M9jtmvjS0OYNshJOPHFFU5TzR5R
dr9uPS/dp2366biSUF7g/j0P3WggYIM3UPQ6iaWO1NxdmsXFRvPb9NbOnPyrtyv7Ww2OdlcFWf8W
TGlwn8xxssasjRQFT6tQ1NQLuiSd+fPZ5fH9isdJS8OWluUF29C6XTXpkhJImI1lt+362Xs1iJ8Z
IsbjDIMu/Zc/Gi4/N3433wxmkGLK0MiNX3i1TerpJfd1Goirs2pr2A2mXR8Y1k5QDfIRDxfj6Jee
J5mUJBCcEQmfdSqPbR70z5nnJY+GZrpH8zIpyRD17ZZq2lG9YX2udeaL047wBKpuTI9GI4BLKU76
rTub9dnULMh63O1FgsRpUvsJuRFCWWN4ZIzobZHIBE+dbm0apq03QpoqDWNhBael9D6bydBwi4hT
nUc0WKqjDya/k8PCMxInqkC9kZn+IWsmc8/u85WOGK66WjcwgzasNRSYCcCv0dyTnsM/iGAwZc1K
OnmAOAfM8Y5VsryqfFWtMZ0KWCKI07DZ64MagzJozZtxzt0XbAaSlRJJHlmtQWkLRWuFl2d1sVTt
z1WW1evUGoercSm/HMmrhllq+961yqOda+YO9RfKG1XZ687Qqi8/b6115onuJiiFu1DhATlucjQf
zjYtanltN0LckrMFZNga2qHXkgRiUoBjt6a81AvpQnQH9k4HTQPE0trgg059jbc1kzW/yQ8YcA23
pqjfCcqeDpQXclfMbn8qlaeHsMTsG7MS5dNA2EK3nnwg7dBho39GJj6j+YsF5YWJPK33g2zcWGXG
vcT9ucc1P7N2E0K/D7vOmrta6JKLb8VDiM97KY/GWILbj1mnB2vJTPy7JKoQCg9VDetkQHBv38Jq
GjV3/vBGu7wRbduqg+M6w1l4Gg8Rvuks99qS95/6lPYUzIUkgIdp83Mv6QntXhn1tvC86eNim8O4
gKqDp3dOGo1JBg0KtzFyNq+3Ez0cp0zdg6Zqe4pxQghT3YmJbYU3xo4Ivt1adWqvhbKHTRebr3bX
Gcc6bxi81AZhCd1IhhDG6G/6pHt4ZXso7PJ8Oqaxluwn+g/E5Vq7pkZhb+1zOYR+QbRDN6f0Boas
513vWcbjRGo54Uea6xRrV/KZJ7wMnlvSleUlEmkCjgqKc4Ldw5uT1G5Jdy6ah3mKH3qRyJtycvGx
G3uNB8crYBc99PVQObBAlC5Xys3Hc2YPWnwzO4PPWGUInmodtgeGBON2FgwJNlMy2ogVpD5H3ZSX
d9SDy8YYLdIyPMPpP0iY7N9VkfQgZt3wYxolGLaylvWcaeV2qEp7S+WpkSkbjPZhGrp2DTlBu2YD
7D6UoSGNYSpzEck0tGDLaF6ZtP7NVpv7eD+W5bhvaJJuKyaonlf6S+Qlc/mxZLKFrcYQYG+k1bGw
/Dkkuyll6luxUKgl3XkNGMpIsQ7T1VX+Vz/qs1jhIuw7kfQYKK8GF/eT7aS7yy0mg+qlc+Z51yhT
yPPcF/OmSeUb2zE+p4iM135RlWc0fHvFt90qHKSxpnQL9WWP7ugclhxjvEPi+WJcd9WkvS3Mdl/8
SuJoaFbrBvAT3ykve8mSWr/re4RdzlKYAGh69hpAVthpiQIv9LT7JiZLOAcqm3fUzOhdpaVRbdMn
NySkuNVpUEuxp52stxaEhDetIni5SKz0KucqSbKN80i68YD97uLUe7AeGY3CnPcqtbU7kbMTUfM4
PArWneEpdQD0S1Yp29SGaAv7KrblfGoyT0vXjL8YaQfC8ggK9w0EP56DSaPeB8YrnBR9h1a/j9eq
0Jpj0Awk1Q9t/ealFjVcOX8bqCc3nVlmT2ZpKQqrOItk4OSHCebiVZEs7rXplY9kftereiAzo/HR
txFzKTeiEjVpRWNoj5N4knadZifNr+WTsB3t0NW+fPVrtBK0BkVjnnPqiOmtdvwEENZTehnJWOUq
oh9ygbtIJ8Fmqa1sviNQX92ds6UCTCUOABZAqnfiwatcKkCmDeMSzhckKLYzvdv+b+bOa8ltpN2y
T5Qn4BJA3oIAbZEsXyXdIEqm4L3H059FdUyclv6Z7pibiblTG0lFEEh8Zu+1Y+inpochmiqVjRr8
miQX2svSWKRWjDE56FE8WidRavwPNPb2PVa84pk3bjtu7TKhlmJzHaG7ySPGAyPNCGq6um3qU99X
YQysj6LKi91sSgI563N9R2WiUp+NJsfMbBGzA9l1dBk+xUX2b+6p39Xgf03MoaVJCkoNBLZ9k+b+
TQ2OqCWcsPL/RP27HN1i0OR+Wa0425D2xqKtGsLKN8J2uTgZKoW/bRb+Nyrcm/Xi92k9qVAG3ly8
Wxqcz5uX4W9/t2uPXaNX64eLtP9MTsqwixYdiQVDV5JkmmFfmTlWcOjbBF8ipvo3289//P2Qg015
az3IfHOcP50Lk0tGctyA8JX5WNxmXOSV7x1R2lhh6sImCCNjYqkmdHSeM4p58Gcb8TqjguXWYw8h
YebE9t7IneGtJLZyWoRgKBK3DXAOoUQFUB3e0gLQu/iqmGL38Z+v4B+4TL4++Di3KEQLeJdr4R34
/RLGjozFbDMMXzU9Jv5QKx1moCpJlu9hYcnxuYYooPHyIkYe4Y6mfUvT1Oq2rcOAFnHgwIiJtgVG
Ik5qwhzCQSz5aaii0NjJ2CiEb2VdM99Xq+7anr6kpvgXvsEfNl8+AqUTNAq2Sjfcxn+Yr0SMTHvR
LbLgdZwau7gFyO+JsjQ0FvIMGIM+0/Wcai/jO4pLl4sb5frt0qPgebW6rCh2ayvm0dd/fQuiEXZ+
/y/X+Xfjwq8fEmCMRkQKOnkyZP4wLKG4GKQTElhvs2sddyT1ICcqxoifi9rjgRD25KcCF4NdLVu5
yL/uClUp7hOjiQw7iEnsZGLltOjM50VCQPznn9C8/QR/f5jcm0rclDxOBqJ9YHC/3wl1KhGdxU2G
EC3nHjCzJXe/5lFTj4FYeMI/ioar5k8itrJzZBioLjg34/SCQqiKT0gBIrlHDhay0DKQGGzZhXVY
QWSHJFAC/cY0dVsLMRKI5WZC8fcqZWi3HlxYG51Tl2bWFl3UOPtFQc9BUd24O+FWQDpabqRPWqf0
EUEfQ9ekYXkCacwVH3U8udPDhJrlWc2mzGFa9HX1b/fY7TH4/eL8ogmRqKLjVvhPKzmi5xqvVeJB
flbj41+HameQLbnTa2aQF94LstuS5ixHVHjtYoNA7Nb8osp4RpbSLDe8VjdnlId5w9KbX5s8RogP
9eWELdGcIggTve3+i/f6j9gbQIE61LSbGRCaCr/6U/u/sltB5skAb+QniS8icenOhj5Zw01C2VcF
WE0t89y1PT1hmyQGvA1lR9lRaiW/tug7rywwumSnSla00CkRsO55D2TpSbMX19oWtgYJjc2u0flN
NrB9couI32rMJGVR5AHinny3HVL3A4l2th4YHKXv7Ci05fmf7+Hfz2Pnl9efY8S63cb49bQ/TBnx
pC9k+4SpV7hTeWsCiKxL5vwA+rk+2gmymEirbMohqzeCRSiA0P/8A/wymvzPfcJPwEXGbA+XUOEm
xtj2+0O0xlANyhQZCZGRHRkdqM6pg1eXschfWykus2MdUNPH7wlBerOXx+3tZEUz9V3GKGDAb8vE
8g3my+HGyBm3bgtzGr6Wt2hgGugwPIhxCpvghhLd4XJFgNnQryeIa1ZRjJAUQhFIi1nr7l8+3J+X
lw07jFm87zePzc2S/vuHk7GNS87uf9BcNQiQ+xJ105Dz0zPkUGcaYXQrCeCxY+hk8QcADSaijtNm
YYBnPzSDSZW97lWara4Lw13gG2n6ZMxzv7AW0+WTGpb0ZA8ljw0OxBK2SmmULTbkST8ns+tsmGoz
+XcXEx1oXZZDzThSdgGUB+SJIf3cv5jq/iNLiU+MVME2oB1xaCNb+P0T5wI9C6yrH715Ww0CEuEZ
d6pbouCIKgGKB9Ozccs9Vp1zJHzJDts26TJdS2fWNybpM//8Ffy6f/5+f7HgwoKKWx+FAoQk54+K
h1D5hDpouZ0VvM4P1VCLpzRVpYPKWSe6ZkZU8zI2o84yus/DJCAzwQ3vwIUnCQOzvhu8iV07YYSQ
6j7h1aR9kBbEOjtmZurboc6Kzxapa3iSdVOch7Fs8icNxSIt4m1Hy0FTfzHqTj7LgZWDt2gaA8hf
/1aMsmbfoI2CoCP4J6MfCTfLt10ouEUg8UQeAa50oLKriIKSuIRxtxeEPGxAO4YIZbG6JruiIo6a
wrhk4JjTV8T8kZO1bApOkf5dlRV/WP5riWoUlhntS2do9qCW9K2LcoFeWIYggiuXppxNbViR9p7m
TeWXTqGsQ7mkN7WAMDL0crX+0qmFoTYCKip3ciyd3IMZgpa5ttGWG2iyArMvqMBlDvDfq7m6AmEX
tJS/nq3/Z2Ki/w91QrcS5/8sE9qsP7/HycffrYa33/CXTggxkIvdGR0QLk/qJZOD/C+zoW78l4b7
EAeohs0VzhQCnf8xGyLHwLxza8Al+mHO3v9lNnT/SyLY0cDkmfQpSIz+b2RCcKd+r5Vuk9FbDUDb
A2YSQrj1x7mA6dwlH0GVm6St3KeqTK+oStUevNJLWoqOKQwDvSVli9QmIeXL4HyYRe3eJ2SdBmSO
4kRyv2lW9pA0SUD82iarre5uvOkhRW+d10qWF0mmhFMQzZHNyOBhOF1uG6Xb03OAQoQLz6zxwc2n
vO32daxLppQBQd+5p6pzG1VnvCpsDKqzksVXu9C+V1O4t/r2E2zVGYrUUasd/NTjliF2nL/G6mc1
nxjfMIQgAvgYTccyZVHkvmSNeemYC3isa2B2MI5fdqou6Wjld1V/46fbjNFZs7PSC/U1KJLivlez
rxHx5KYMHZpX3GeHhWBed9iysTl1qLIdnuh0fVrzs5G05K8zX5Tie5ppL6tN2ppaL66q0TEXe6HQ
cSO5MuQ1bb+spWQFrnn1AieEl10UIx6pzsg6WoSajv3N4kwZXqOi3nEtJwa6KjnP5oU9V4PZgEVw
5XXyp4jEMyYmeGKKRZ91v4jQ10X33EYfkHs8PcTY8BRWGOeMdK8TvrzoBu7B8H6K14C2hnJGO8fU
QasGMYiDRZ6dNdsJ2X4PZ4imJhFo4yx9pEx3jjZdYw6zeYn3Y5J8y1rEqB9VzRmYaVAFEJCWIvEN
Y5dE9cNS6ns1CuxPV6tPawxMRX8AE5M+RPy1cWRuMvMIHQpheao4yeQCT+QeFS+bZ69kxrUM7Cry
WLEsGKq7MdONTSYi5DbtY5QnG0e/D0sZxI6Jk6K9j+zxqXUzhDZy2XUm8Yx1yj+JpfiC/KVid7Y8
RJV7MkeN3GWydkt3JaoGvPIMz62etMdOcpFJJn0356VnVFuRx6l/6tpPi602aovxvKSv7PN3EWLo
zinwG71xjuqHvs42qUQNnqKcIjHkpQtnVCW2N/EGLRbHW9aDYqwp+/KUWA0hWV11tZezaQ+fqTNf
OqL6ylb6bl/twoExTvalYOM/DpPfucUpYSVmlaclfmob4gWN3h/kxzLkL22k9hGwt5w4Zakx+02R
VFXuXceczzXRu3YJ1K0fsU5shZ6/sRV4YlN+MODOsMn0l6W/qOW5WvFiJPKhY8Gp1/kB/vV+Micy
7rXvKpdf2DJ8T9t3te47go3CfiVmsj1Y1avTOsdbwGxRXlvJ2t9Ei80wC8UWt6E97t0sfAjH4jOO
JN9KTwKsNek6d/ngrwgGBoYbH47RfldtdYx/fRk9y3OtRSMCVI90GM+Om6O7pF9iEb4pl4dESPOz
U9pPnZczmNJRBTRyHgbQAGnXySDRlTmGn0bFPSkhgTa7D/Mgmm0h15rQMq1kWjs/OWn0BWDr6kdN
5lzFAhdPrO4hrixsnREZGosrCMeL8+uMXNfXx/Zl4TlqZ84GLd8jNia7/MtaM9iQ71lY7htMexwi
TwkCiHCBr1esvo2iea7jb7rbXGIIZcaEKCAmIQtst1NtEiE4gkJrveaDnB85R/HhOMudzqaT7t/+
MWlu4FY5sC/jZORO84Ta+A4cq0VUH9VyA5GFxeFqGeN9EznvuCYab6yspwz0II7QJLD6jkE6mwNC
zLqnBdFMwSrp4TZKbOpst2q3WfDsHt18GqjuEQeGrcNwVhf2do15NJ1hAnmbJV8zoztVrgqGKry6
qOcoRu5cwEbPstDe2ny5z9L0lDryopeYVCwQgtEKpS/52cficZ1CHLXK/tmGt7SBLHX9bknjvVoM
K5hyNz2y1qNPlvP9OEjxxezVyGiBGeBmkQASu2XovRHR89ZubCQ2PE2WCO/CaW0vSdPMHpOHzqut
/M6RYbMP+wWPZY2s5tI3VoJTGK94pobATcDOaaYYD+whKw8UyguL8OKA4Ms+uL2yn2h7BxYe5B9L
oZ3DJQxZGZZ0wvacvLY9BAoJte6BGyQNuj5K7nBZzqcIK78fdVa1twlYwNZbN0EeIVdjxLX6oOhC
3opY8Bp9PTut2jZry5cn0H8P8S4yBXldtEvaNHh62gKyS7TsiTTgJmgHWOpRXFcHfWWyit6+7qMn
XYi92YhquxiPXVKZdwyoI1qseghaTqx7hlk8NmhPy0trWv3WjPvxWyzQra+EoesHhHYR0d74+gZp
lBdnYoswrWNz7UzUrov9LOQMfj91OB8XYnnm6NO8vf4i46tVahrIZ8NXk1kcs7onKNT1ucgwM7A5
ecucZYeeNSmgubXw4yX70s8IR+RU92xZ4rc8yqmyzTvolcPBupkTWPefLRKiv/cawJNaTCn5gjBp
2GK6rAXn2l90/AdWo1yuTK7vyL+xt1x3ygLb+FakKTnlmFm2q93kW1F199ISYwDFN8QYIfqA0rzf
Fs3tTzMH/INjW1wZp32Yej7vZI1vpIvjfdG4z2xxrsxHp41ZyeZu0CgUnFds0YrRJ9qHNsVrI6rl
m5HeJHw0SCcX2ehG69xlX1B37Tq+6o1ozsu801aKpfUzIk7UV6LVNrndviGK/DHa0UMmGy2IGS+j
Yc7PjBFfzKQ7dBECpEJ/WKF1mWa57+XwbNy85lhnmnD9PjvZ1wpRM8yxXctlT5J8R2zuzmZ7lszw
8O7mGedFdauZ5DHp5E5lhM0xZ0v1yafT2DBXOq4FBng0j7scBUizNOdKZkc1F9dIDZt8ujadRGoh
LhjWmevZgRiZE4UUbp2lByLj0bD0+sK1p4J4EhZxkDUyti/Y58fTOq4RmPKY+z8mIvyaCzFsumIi
YL5wtG7DyBKM46pZ4cEBzrvDODJvWcEBH4grYdIGsgyl1Vy1wl8nlQfWCmERC9Ao95HDzlAkGMg2
WGXVsalN50SRbH/LBAVkrIXVaWxvcoOo13ZVvcYPcGV4M8ZoJLekBwtfELO1syMsmjRbvJ1HAm7M
zoC+ufJiQheznsbbSkiPVbobplXuhzjT70Yylr4uydo8ViBWglisVEkdI6enJqzKyTMXxAquRlAX
1KZ5vEoDg3yDrGcP46h5a615ZWtj2hkdYzLetKLlvtbq5TldF/3cKjncjHzys9BJ4q4Ymz0oTXzI
CeGGlzdpf3F7p/HmqKKeKRpNXFLABtuBDf6zxs7pYPLRvTHWnAdgJY6foqw9IAiANqwawANibDcr
cFhOPlQP9jQzrtSn4tgmBm8PpzGXLeeHidQJasSc29FxVMm70XWztdV7Tb7pOf65ddTRqCN4uVf2
jLiSaZM5cEZDBUhrN3yxx0EdLFGufKmISaM2pEwhCnmjF504ldm0oM6/GVkJhHwvzC4/muYEpa4o
VkrFGjUgfEti539pzi2nG3aIqIbzXIr0vVW5e5h1ie/WmApFhYnE5seKxGCPDsPaCBaT6Eg0DkRT
+I4YLJam7iORBjs5I12JIkSLsC8aGF6DxrYsGm9BojNQB2DCHjqNc1hWF7edX61s9kn6vhhzZXEr
jfN8onxnEjiW6yZd0FAMWfjVtKYblVXzzKy8SzT9TsW8ARc3P2hD9exOxQsK622KsqW2Zo6n6pn3
6tHs3EArx96f2zkPYKx+EYOue7bQt3Pi1EGDLxu+fHfPGCraNECwHSkTDxWcibI7PMMuO9d6fFDd
B/cgdLZsqgOGm69VhrOoCK9dIwwKQK07AHCLj8DxlZcZY+H1gtlhEVlv64SHYRgNLr7TbjLD/abY
4fAeiEtsIAlePNRyz4bR4DObV+uZOEDmCewsPBv0wMaCg7+tUtglddq+rPmqHrMsQ4sdrejmc/tY
OMofEofA6TCvrk2L5LDOuPHdKCM/zQnrYK7Jy3asrVGrx+Um95OoCNDPj+0u1GAr9HPgFIB3y5Ir
k86apwyStMW8m1m2ThlXbzSGrayAqDQdX20pdlbRRReljz+GDluYS4UNY0Nrt3nCra5LTeAL65OW
T8gHpgeYspO2El0wj4hjNScb/IE6lPeEKE5lHx0Zml8i0Q1HeCL3DOQR6jjS3eUK+0jSxbtatD5r
gNDvgHesXoggM2BjdvN1t0655e3gnLHuUl8ZUbKXiWm+aS1HAkN9O/f0rLO3VqHJCyNHO0A9glvc
TMaArU7iF2HknmjlMF7ooVFsjQiHWgVQbE9QQHwU2H9fkFGoADRpfI+cNt3gonDe2AwuO1trMbuE
dUJMwjqrt8aN1nt7tMeX1F5gjMnB2Gty7LcDDtwEcrySbwaDtTPiFSzvpVBPZS6Qn1aQNDyGWzbt
zNQcdC0p3ibIU89RXhYfs5P338abt6VfB3HUbFAj26HRe8TxznAdsjI9itjNvzJ3n7HSZOO4s4gy
WjypCnVRk92/99IIn7I2jR71IeFFNHYhda4B6+95MBfz6wrBB6en7eilN2M48E1Vz3sQv0yRjdJ5
lm1jAODO5ksma+206gktGMAHwgAL/Sk0GuFXSSvOOD+w5bVOc7nBHrDZ2TVHfZqbeKD6tbHvOPTX
02pZdG2ubMs3CPckk6B82Ixaaz2Be4zfZ+W0GBHjpXsblETea62z8coAYT7gLbQCt8iqABDxYe1F
coCK1vae6lvj8Sa6yuhjB+kb5ZJxaUZezIyXN4abxK95aiFkssvoXhkjWnYLxa7XRVaWeWG1Dtxa
DpySVTZg3EJD366DQ2foiHo5ofXnnQCQ+djNIwP3qgzKpjODdMJ2wV1LcOMBmP7G7FaMNChtoZSj
Hejt50K097xnURnCD0CaGXrpYD2xraeFyUI/D9Ht6TMsd0pMdKDlqv9QxQj+oQ3Zh4Dvw4Vf/FyG
pL+MeXpIwmIMShp0+Ng6CGcBblRl71Vo5Cgz4+2kLMgLnNlOljykslOs9ifKruxLWc2S1tx4b4vi
Ut9yldhpR8+udZMqyZCRQ4mvGQ3mtKlLVNL5RFsZf67MStifonnX3oY4PKghDyYLt4bRjSPYpPXo
smvw+9w8ziX7v2Ra+X35dFcZ+XbMHDZ0NGBmXfh0o7f+8cF1Mpt/OQE6DwflL+ODvb6wP/QWYkaw
IsSuhSJ6iJ+1pGc4wNycQGX2Pk61ly2WjWHSIxo+vT4b9U/MMmtFpSUxIsGwuDD1cDZ6ZstNPGsV
xEEmGU6DLtD1lTolzRblUM4zlPQe2L6fKfCqtHB+ImvOX8pCYLqf2sBpOsqqIrT2utFRZRv0U1la
X+mkDlzKH4IoLw8bqiBord9m0fxhG/Y9hxxnPLGufNofC2QlrX4PxbpsbMYlKVyATVnRCfTNrSlL
ETwhtpc7e4UdOOkDx6UQrz0b/K5o6ElVfRpaIB0arjmMCvGuC20VtAhM/BV3kJ+h4/NkyHeHEd1y
78wcT3f6pbH1a5TV30XM2iwZeGdGIls2uQhdvwC9vuOt4wIbL7OgrYphG8cMURpU5AFE9WbPQlFs
CqPqHqJVTznyXY6Wwqv17jmr5rtwcKkqs+q1jRpfYW8BBztu+rJMdrqWnccMazZTiV4gCc/Ws95q
XkywRpyqcxRq6BqKPtvDO8D+hush6ExQGAzRv+HBvRtUaF84s6cgKruTBacPSVWlglJBlGfSu8ll
fKcxBwrsyEo/ohXygGc3mMyr+ZPsbbldb40nFI00wIl0yXrrqCLlM8z4yJNEuyMp+m7oRMngTNev
Q2mr8zyZ8zXrWmc3VbVvxMupqpETJYPBW0l+sqThJeOos8194DnOk2rr6hUgioPYgvntJPqJy5BP
KLdxj2hx7RJWNss7wcTpCRnmuIkQ+Gz6rr+02bqzk+ihKCnpzdF4JePECJpVXYgH5Hph1tcYyXQZ
hX+5BTbC3RKBZzdzVqeDfSJzjIK9jA8dcRI3Pir5kPO9nhfyuWC8mLim2EbFum6sPHZ2VdU4W6Na
YIWVrCWo490HEWffmym6N1aLdWb0yjvxLABKFo77ofKSudZicBSmvBshzR7YI24M3YIfSs5mIEV1
3xDvt4fWh/AsS3ZGmBMJUPZNsFjuSVHxNOW8fOVlxfJDJcHIKOhuyDC8KjLL/Elb2vsRO+mV0uAM
Uepk356LcYL05k7pQ6aEc2SR81Mf4ywY7fW7LbFX2XrkPs05YaxDVj0gyeWQbOdhG+Vt9UDYdEbt
UQ24XvTR3XbZahxrWUvWMyq6wo9J9h12ym0yDcxklrK6kR+h2+v3uQ2wOqlt3OSoOhfoMoZT1/e8
eHYlGtC9vrry2kvUkCVnsCPTq24XTy68lGU0f4z1+uutxDcSLg0MNAATOaUNoLfmRTpzto9Q93tL
v0W5D56A/AXY/ab9NbGYREezZl7jAcBQ5TvGwxjnQa59YGnTntxKTh7cuOaISLxF+KBbT3i/sp3b
r+MzkogKHdw8XNMSgpheZYcWRO9ZxsMSJKn7ZXAbCsOkfW0YiTFm5+Ad4OB45oQtMyf+r0bhySdF
5ZVqqOVUyH8cgMGeECj4pYb6Ws5HLE6N12aIyp0xAJzAoLQJNLuyggxjq5fapqLEXXIKFYayQ4O3
LDxougD3AovEZNPlzhsjeaHoNVB1GvumFWkgJcvClYaYseub5trdOe5i6VmFIzddM6AH6cZdy5lL
0DAuVfxaG4Nu3yz2bc9QpCZTpXvHoIVeqqnkqazwtoTJgFHBUjETA8ququ+6M69L6bnjwnswrT9j
wVqzypogcbWYRcmabm1jYMWex0IetYzNRCgdbYsV9bsROaesKe9mOzIP4Ejf2yXSTiM8wGOWTYcC
Q+E+1QrIWuGKv6Ooc5+dxepNQ6f/dLW8303GcJffLrsoeErMrjmOCbw1hAXBCLvKGNtvSg9h5eEh
gRgrpztgJoaXhM6RNU27LVxr9E2k/Uc2m9+H3Ome09D+GZeE0UXW8cYwmOJSbEeklF4WKTyQ6cBL
ssQS6s/kGX5rXPkBglvhThxN5FfTM7fBPeCvxK/N6CfVj3FXq/5oTrY8zVKcohEpKABb3tNYCIIS
jTElB0v3PNN8cgW9eBDTIUJvDIyEBrIqzDNJtPeGo1/tKHojy4qRg1Xs5BqlsGyMY3GLpW8baoG8
iO+gUx2twp42IKhK2nZmZUw68UylJkcVtpYiPWbdRJpMSnjx0Sn2TvZcZue+bq+0qb5rONtwcWze
/Xa+dcjhYIkLMU84XkNymF/Q/TIzxAjbni0tvo6W/jAI5plxmwXkfgiKG3VlFz5764QZTOU/UQND
hZrQElRiU5Ezs6mSbm9q/T3hF0/AmqODHKar3jbHdiLU2DKWy5CxNmq0H6GdcNInidw1SR9tUv6H
qzNEk4e/rNis0uI5MxefZEit1T4ptVH0uaW/iGErFvdJNelduSRX1KE/Svwqd25nKTAlRR0YkZyu
i4hOyH9wVznrWx9JRO81lrvyUoj8QUW9x6hwk6zqKMxlT5oMckXV7exZHSfVKZ/Ln2x0+FkEcjyM
rnateedN2ksDfAUFzyYtpl2RgbGUeRQUbffE1+pRKBWbEGW014XqfsluD7DiZAZYE+EiuVrVehog
rGHvvIsiBmLlylvDCeMfRhydkZgoz9AMBsB5dUAX8Obw2vR6dpAOkaludE9OA69y8TbIxA6IirmO
VUoSvMnDP6TVek2QGHmTWYV+NjgYinvnXTXVQzXyWeZZHcqBZVS0a1bsHfEsdgWuQpM/cuCeBjTJ
znP4gTnGcxrNx46Q2xelClhr8ZYItnMDFMhu4i363KAeeO71L3Du5k1hf5vi8Ctq6MAGhbmWgWHo
z/B/7FKcsXsc2QdvXE3sh9G5JgCuqtBteBWnKSUgMntN04OWWduTXfHgW5UBG7RpGL/ZtMq5tj4R
0ZQ+Nx1O49pZ0o0wI/3ZBPsas0KMbr4DqVUnmuWjVbqwcFQIXx1Q1XGxJLwc7mLy6B0m1ORdGE0P
m3oFSVeJaN/o7k/Ih7RNLG+9Etqbn1f4UTFUTl4KS87OCgCCpCCMdepuylsTVA9lfsB966txuGYJ
EFRdW7AP5tifwko8ZEN7FHn00KYx83TrGgtYo7Abd3C0es9S/YkEw/ioLDFtZzd6I+/zikj9oEct
qIZ8dgLGd8hIGCRhPc9Hrs98KpghvqRV86lpjFQXh74Td3dMUa6eHE5AP6mIKOiwN+2EadUncG97
gBW4FNdHEl08JOjFw9hZ6QPp3SzQFJY4iD0UU4YSd3XcbYusv66NAXoBh2Gy7vrlex82V00+lhAs
yV7ZyCKnj2vZCOcVdlZjZy3lo9sCBMLPqrIfXR9vKetxeGGaLzm6DkmabolvwtTsbhPGbU3UsOUG
9ZoCkECKS7YPssQ7nNGAG099Wfux9Wxn3RU72B2C3ktiCHgfdGDmVN++NesLgDOEufgDN/2QGa+i
t6ONaUf0MtMUhs6GoBvsm8rYJvZzHC2g1l6tnBQNCWTXirZRi03Oz+c76cQgf74r2nDyITcN1QCM
PlY1BhKTTwOszQj0RmWQt7Lk3e7nrdl/ByWlmfV7nrYf4SLutemmLTD9aMTEGjMByiD29HdY7zda
8nGLJalpN1OO4abfpnYX9Eh0CoYyuf2lKHKOCxAUFPRYE5OjI/n2HdTujUzCZ+ijkDx1JncA8ZyN
PeTaAfEa2+ywtrXHNHeipzbqmvuyYCBYA7M4oHVSO6QcxsYw2+SbhrRtR9gl5tiBc2jTdpMesKmH
HdgwWmD/mGjuCY+xddMS8FGXeDnjw+mOoVlOux4RUVAVpfVaJgbN29xx1Kfwm30FlziY4/pqpaX+
RZKKCzEFH+ohz6PPznKig5ZxRKeWVr0NOsQp6lX0V23q1o9zjgtqzdNrHumulyUp+Zyp5S7H2UkL
/vjuHlNx9jxT1JPMCSxD71jkyfcGdKZTVE9pK14c9JFs+vMv4VIHdaWx9co5RCtjeOg0y+Vl9crC
vNpVCwgu2BpEGtEmlInA5A9Hn9l0eCSzpsHTm383UuhvbvZqjNYBhuPnhDWy7+Cn9C1mnZxOfrAf
e9c9KnKJdzUcVeUwy9VC86olPC2dUlFQs/mqw3dOeYzC1cBM2PQRmXijZA3o4OHzGo2nZYr3NVsM
y6jwcJn9wzLNtoeq9r6d+j1G60uUW9dGOl+FIR/JzjymZo8Drt2lcsI9d8OliGEVe4IW7vPKdqgL
o6dZS4+F2b9bvF29pcXF3VuxJB9cbJmPTthTgQTP5j0BRL4rmEpXprmZZvaNA2saPTuHYaUxJRy+
yewT86vYaBT3G7pUlCSMeM1s7jw60c8+Zp4VTrzaIjNHvVD7ruIXy0xxmo/Si0V8sczhwe17li5r
uDPn7OugMvgcUf0ThOY3UwMnEdvJsZ0N/C6l2IeR7DGzzvtS6DvTarYOKbTKZu0TyoqNdnRKQ/VK
YXgxdSANaZvcz7iP83i5WBqBkaGcvaQo7lKT1ykwfJ6+lrg753Ym64Vv48kIp2Xxyo4JCZ50DRth
9l6vzs6Nx6NuzbeFYujVpfK1qs53taRlCfuvS11c07Dj3e/GT1psi03TuOwlw0fsUBstN76W1nKw
+uHal+QAM6sI4/rTsDA2RIZ6xvHtTV2z7YUTgGHRfGtodmRcmntnKZdtX8xmsKaG2sTwj7wpty4z
lWJfmPdj0R3stGg3NJMf2KFcT7PFV30gXm/s9M9Uh1uIUfi29WaI7A738axfQzVfDC26iinECNq/
G6K7liPuGEAajvqmhm2SaxfWhfXG6bMATWlCA6P8fJI3P1KQaeM+T5OfknWoXnkNhnRCOqONMVJq
6Gfc2GT7MWIpjEPKcG3W88dleHKdw5IYZJMUD3PxZGTiv5k7s93IkTTpPhELJJ2kk7exr5JCe+YN
IaWU3Bfn7nz6Oex/8E9VDaZ7+m6ARqMLXZkKRQR9sc/sGCQXb7ECuBFjMrdZc0nl2hZmxyiYzkrL
bBuPtruaYpe5Swnpdm7zrbLC+xR0PnM+VKsZaua64maLoszhFk7DtKuV3KewEdYq4+YekG400xw7
TuF9GXNxwfrxRI5pa8xWsSJlDSgWta5rBQOZVO9iKhAZMHFosKLuPa/1CUv9V9R0Jy+wHhmtwcT0
r2gcJ66rmnkYc03ul6vKa2jcGQq5F0pvZFntNWzmPqCmlFSitUm73t6X0LNWiUFUgDHD4lnBpaCq
4dL75peT9itA8C+qLj5DWZzhDnz3ufoyjHBPyj3aeNgIcO02vzo/vRmugxbVN48+vvl48I5JPeK0
iuAAtIyh8vXUp0z0fptGN2wd+d1m/kszAb209KJ4FfZdk6tL13X38ThDHmgGHAwBDKqKdbSfq3MV
I0FWExaXOs3fOeQeTdV85H38PrahYA4hz9NovepB4UUtLPhCpJGHzHg2ebQtBKj9rL9nF9dqVrFK
Rra/7n3vA/kYX3niQJqK1QN78cn29YMPB4IDxn5xZdAstGOoT+8ufYz8itm88vlEXW1fYB3dI9nJ
dZxBpIbMcSHB2vFPRrX0Qv5OeuZWGHiZrUKPz00mszmO1MiILk1by02JYrZqIRYz2qBRR5LiWVXa
OOIENmGL8pOUNZ2ATVWYhFFu8aZYuxrPMyRm8wKWL17zHhUvrZevK9v4nLsOQ1T83BtybyUDf+MA
aENkfnxOYs3bVzMVI7Bf8X0kIcrgYd1Ay1p3DbnnkGeV7cHY13h79o03OGvINr9JGT9pp0ecTm10
u2IfRMPPjuJe37mUNSMY3fBGx2myIbr+s2ymi8M9Id7VMEtWTo0lw3Nfgy7ZMCR1UTnaYasHjLO6
jD+MJn1xJyc+l1NgbzI7dz+FYf72YDeOsfUxjtyzihqXcJJeEk32YbKjZSD12bX2j8oE8MnkNO3c
tcGzgJtIscK9zwE2CcKa5Ofs4hJOCiNDcgR//8DHdTYCrGiMlB7SnI530Ao17I51juchpzVMx/d9
ew3iu6l7TWTqEF30jrC1TtHcHJQaHn1SKUez5tFyrfDZ7TzMET0mGG1hagzGkyemdzdV3p052XLD
BPdpriF/BMXZmoY7AO3PyuYtFPZOxjDYUcRWY+EZ+87glBOJH2F1awy8bnVAQ5sIYVT1zLOK+FGh
TSPJLRyMm4WvsYumN2hmPxVp+j2No0+tkf0aMByG8ltwbGgZ8o4u6BPO+3a3N0ZIP0ft1gsbn3L2
/Lo8Fmm1y+N5HaUvPXO9oH9M0APGbeZsNGl3EofIRguSx9wJjdVQoxl1BcVFpdub5BizSyyxhPnm
9iUO1ta9u0zYMaNF2U3FEFwTYAuPlEs2fBla82QT1P+WWTkfCpD335nMs20eD+XTjP3xt4h9dhib
0u+MnagYk/guKdxRb2zXchi16u4tw6R1h4u22NOuo3EU9OlZG51/1LMSOx84y0VzBLoUbhZ/hiV9
FLHBvVWEDXExxpm7IjSbg0Ht92pkJvo+etFHGOBlcdMPqZglAVGnjqLpGPQY0t5iB6wvQwzKB/QV
+W9RUP/TDq9tydtIrMCotsIoX2WduQzH7V6cLAgKDDSzryaikqzErxAZu9lyNlPvbeLSuq/a+E37
AyY277VNcJhaSamWS9SDLG17Y5Ssb4Lh+rMC2HHrA4RP8UGRLVVviVxlvXlN6+xBZS4m/fBgIEAc
0JGMPRPlYqucWRySoXtQiXxsYj95HL0adh4aOKSy6dRglN5MeRuvZN7fVZ71niTdubJ/pT0UlIEb
CJMZKH1jxzweUmdGOGBiRhWaybtvXkcQgsN4sQB5SWYukfdQyQEePLciDnbS+jZGZouxcUh7Y6OF
+inSz5k6yDR55bldoweDXYnmn0Yy6F1voPZFLXRcu8VC4+v5Q8jw3JlYTsFjA0ZgwM5pkWYeIDUo
JXdRWh9dmyEuJU42Xa5vTUCnK7cXxaoSbea03ToTx6a0xI5lPFQ+NwYWPhvckn0kxv2gQDDi7O+3
IjfD9wx/405UHKxhOE0j+ZJprsDa7Yc6OVeJvqWLmDSlZbgdDb896jbghjtBqm+Gp7wPLuHgB3Ck
aQKdfQga9pxG2ygd8WPHFHUTWAkeQtPwX1EG452AEojfjSxrMJq7oVzmAPjWspoQ7UD/EFE2f2tl
y5mloWtA+WytS2B+Reh83bjxdYm/D5P1NnfNue3w5pbuPtERZuU0+ApslkjkFeOHtCZrrUmxX1OP
lIRvzGejGvdDrveZ4c3cizN/BQdpAW7YQIFprsYaFn7Bj171HT5XIxiuqo8vsvtOSIOv0aXsg+Nq
6OpT/sGWy6Mz4n6rpvdyrrZVicXVZ0tnVJ6txqCqV4PiYFZYv2T6q6mhXCP1XUfJ+X9BXrtYRklJ
97e8bijRNVsU1zxPWUioSkxEHcPD7leszQGTCPpawr7aRkH0rDso4r4v5HfRUH5hordtIqs+Mf6/
wrd9ZcJNFM3JRxzXbqG3Wd4WvArGtP9IFvxb4Yp/WtT0vwO2/h/MWNgWGaz/OWTxlFfDd/nXlMU/
/sh/xiy8P1yiEhbJwCVS4SzJ2v+MWYg/hHSdJVzNzd2hOOj/xywc7w9fMtghLMzxciGv/lfMwv3D
ISblmpL/EFGy7X8nZgEP9r/HLJZOKeJ8QCAdUr7L//+nfPeEDOVNiI7ryjCyV8T08FdvViOUb0b8
zPUEfComDy7zISuN1SO71syofLIUdgL27oi9ZEQAcnr8ijE+F4txb9zcN7EsqJVhgPjZRiUHMkPO
VGdb8aAP8KkiTE9A8ey9z2Gk5ZiQcL0jOpGsCkHgoOWOxsiF4ytIKY7jcZa8RH5nVdvaQQ7bjYVi
0Me+6j9KryXhBhKOG30jcpq6lQlGs5i8hDpnrlTXuZwmAT5Seill4BU8qDbHOLDKKL7HgyBCPBCs
uDmSo2itQ+wt854sgHdP352kwZjZxjr0za442awg59GR8Bb4+OwPiwk1xxh6A7EBlkFlHhXDwBJ6
jeLkRFzNaNaao8nF6egKEGzRYL8tW68yfku9xuwGoCK0seNjjoERuZu45+D3jBK3YxydGz6vWGYd
jZZl955GEQlX1voBfTOo5bBRczq9M6pUj6Lko1yp3jQ5dOlseAeS64Cv84PmvYhchxUwcl9lNI0/
MxWoe3ZIbEsWQgKMi0bExq7Gn1Wu4YfciTpg22PRI1qwCvHX42JedTVo7nVX+a9BhO06puHaAN9a
UkkCu2mlauNeYqKbHhonP4eobKGONnHgHHgVpWLpdpJjyz0feNCG6yU31+mDo8kNo1o1YBH35zfc
3d7BrubububYHET0N7jGurMLuTVF8Tkb9gtVJjZyZY+Moe5dyimV7q+W2+29Yr6f+v7ZDIMTp5vX
vP1OSW2o6DX3km+HiUgame9JX16KgRwnZVk9BJzcmDBjhEdrAMrOkBXobvuuoBOvyvROjXrfOOpm
cbelIIcTUFDuFSgey662ozxVE1ekqJ/gvdi7gkD2yg/jfZfVl9kvmr1NvZPVBWqL0sGVN+rs54Ab
+hN4vOrX4ocTE985n3HLJpaQ/1aVsJ7DQRK5wNQ6jKZ8ytykHrCf8cxxnHSd7WBp452kfoL1uP9t
ZwjxfvpAqrI+ly4AnGFsx+dW+2usXTuIa6c4Gpo7iQfFiRCeB3XsgkvD1t+OzSMBdbaWeTM7wVtg
fZj6jhk1I7EN58r1aL55lrklNvCWYzcpGj5IDC52+KDtHM82NkM/mLeJ3T15WOMMEPlUbSMvIFPN
Pz1nuIVz9ySA8hspxLOIRke0MwNH/Zje5Z6786F9mnT1tIHB5NjZOMG0yzq1S3zv7OPOBlITcdE/
06a3mpnm0bfAHAhtvuUEYJYHkCL91uG1ODUVIl311MNXRvbrw7OAoxrpd9vD4hsoNlyUheSchFht
oCgH0yGxol8xMlsdxVvgmLgdknb4ES/Bjihcy/hpDKxnNaENxE7wibPtg6/aecDxbVcxcRnuKhsj
u2Ej6omnqWepEPPNcUI1LMRa+vWtmBjIeSVHQG9koSrRmbvL4GA61B5jxyndFV1tHzvOoZg4947R
TZspCbcw4e77xNh74fgNoJXbs9Pb9o1c9bixhVawizNwQD4FfPklH+LrbIpwjwbOQIDRJlRrNztP
eT89TvzVoxp+SKOyVn66ZIS8OzFnb7bn7quBSKak+KzN+qM7+08FDpyhHXd2QGvOjAKanALcolTZ
A1Lj2zu0BIbz5DOI/VVrzT0OygQbqFA5s27WdPID0jtleJ13c8jj2r6LwfoJY+cgyyJ9KkfFTCFA
KhC3Wib3ZnFxMZuQ8dvXQ/48VSTvygYXQKYlokutGsIww6NtUPNJpZ3VPiDhz6TpObkPF6BTp7L7
GIaSPajtm6dczlec7ytIWq9aNI/2eArGZjc08oUI1KYuSGMwSea+N41kwpBgyEfMF4mXuTGgtFpp
cj+n6jKn5iV39cFxeBpHQIHqFtcTkpFxcYt5G+R3uX0oRHOBEiLX1B0k67YsVs4QSdQmbDVpJ7cQ
efHX6TEIkFeZOuxSVfugxTSLSl506zkVu94OfzP0OuKGPVDWFZ5LCtw+CiowNubANLRW93JgwDlj
1VtjVXxxsBivYuULMohulG2rDA55O+6ntNnPXX3pGA+5YGLZV+fuPuncSxv+ajAMWWOzJpG364Zi
m3H+dlME+75YJ7G9n7P+UyXuxdTegwVADu7eDpLPzl1iHe7nbFMtV97L6Z7YETjCB7OwUfzPjj+s
PLi4UBkOAQ7+DFOWE3+IGbzlCpxjBXO4vc/CadXn3Pa0OX4kdUthqvM+tw2Ax/4dGBLTUhxuwpk3
2nMwgSQ71XWsrVSwyeJIezLFNt4zEDH7zcfLtrblhVsgUMr6vuiXxbYSxUvfuD/8mcmO8n4paWxS
s/ucm343tkb12UDwbuXrYI4cWACk+mh6bej721Y7UM/wHoRN9Q5RCXtVYj5o3BEbPT8E1rEA8tSa
KQ9ZtTGIKHZmu/UZuotiZhVMPhKv+cDuxgfe3s++fYWieYBmuLIg5SCNcCuV0YVW7w0zbxxD0iSw
EKyBpdNUK/m8MujFyroZOX+9fjVRQ401kS73bm4Wh5Ry060Bn6xBRw4cNHQf9aml6JWexYMW7xiA
/HMzT0dvdK/gSn67bGuZNWebicFFhxuJzrhDteyl2QOELYb0b05BBq7vX7lPnaIKuqSvg1sXPviR
fCMGdFRw7Qpktmn69K0EXZioqjJr4q6Q26N4rwQ+bC4caY/yYU/oGZhEegfHLgc/hmUQaZvUfAsC
QedrvaFbhw689q6HRpAYPElVd8SLzjdauDsR9F+R5/lrnORXbrmnkbu7J2JPMcwBg6WtZ9dTPJtI
/EfROdXGb90LnTFH0hURgqCH6sRxK75L+d08TLNZsO8tasGRf9cpvgl05jn9qsKcShzb20QU7zhp
wZo7fRQeRZsDv6AGDhrtkAzQn7mS+/yU8kcd2StoXo++p9ZC/xRMPBIaKKFO3ZI23aYOSaoMRD0Y
0tlepVNyp/yS9p5LTrQxAVdg+gfPtb56Lzowajxmg3Vh7nxqCwifKa0gLu1VSKyyFTsaPXdugSKO
awdOzkPQu9vOwMwDR6/zPfbl6tVbBPSETN9bnLaYTJukuE8Miz3KXo2eg/TFIDSjGiZnxDkb1d1Y
9BJKHPQNPjKgWnHE2bxoo0NiKxQ7E2cWv6g+JxRnNsp9Gm0zfMMMhkyU4ttpD41LPRPxk9wzyC7q
bcSFwGnBR5TDro6+IEtuZk2tAqdHMydlzOY6kdZgGAMsBtQJQ3vT8/h60kiizfnFsuR2FpGz85vb
yLn7lqTa26CI0QNaIzjVaERwHK41M99BfRtOtNfV/WACqO22WK82UBRXY+rs8vrTnya6Ui5y+Jiq
rQ78Df5Ivl7WvvC2ovwO3eGYFUAHaQXoqnNr5tE7ho59S5Yn1wr9DtOtBm7QGPa2c5ynfMm3dtHR
69q9Rdzw23GpJew74AgYkiqXYfY052hKVbQVETeMjPsM0iGSU5u/C4UwZJQPCYTNkvTrawLR+0hW
a40ZE5NFB3eZos5NaSGYyE48lYXHyWlTUuE8wuIEQLeOFa+vSt0P2e5dA5NLuuhBiCHyq/UaHDGg
1sgZBnPNlUPFHbs4IxJbQvrvSy5Os2w/6UKgvlx8df0w3krmrgJXkQ6dnY7CEyMFprA/KVATmjP5
IhwP59SPr9pyDwnEpFs59VA/zolhf+NrhnHLYH5BCYUcheie2LYmFpOeJygM54NNFFWi16uGCCbn
HdvDqQHkkgLa3ajS54R8Tk7RZjx9jvnE8Elc07jZyzrYt7m7H5rvyCy3xA8Y4f0K4/G+E+MuEiPu
dwd+WL4mUHSOZL7zGgSymFzs8NjKQ1E88lqZDzIrpPfv1WPT4a56s4OC6xk0dru8poW96n1JN062
m4ffIuFSYevnpvWuADUvPovlHeBB0mncPcfmwUrpQisI6vkiRW8VYtNaxk178QezUua6S2VuY2V4
mIcEVqaAxEFmjvIk44myerxH7oXKn5+THgrCzvJATyMAeY+KMzEbDJN7jj7mSlrpey4fcx9vQmxi
unbJApHCNN28+RCQzpX0H8oIr0x2Imj5AMFdbodZChNjWFSeyrzBHlReRU3BLQ6fteVpbuLN7zmy
lgw5mzYZVZwdcWbehRx/ynaDQy0ROU4lAhTRTNB9QgNVTrtn1JCuEkxp2OvHn7HPeg795TBzVCy4
FkfmR0Zk9pAiBG4b2yOk3nP8EeWzzZNecP/QjRVsRggqEMWHUw6aasXt5oKuSNNkkhwSt28xvxLw
bdz8qdApeVEPsCV77+ysnYn+hoL6XmvZN8xAf8kMFilu4uZkjTP2GdkLGNGV8W0EC5/NMi5Zpn6B
LtkLG2GU69qekGe89XxGTkoxRRa4zh3H8MnoZyw0vpogEKqtxLy9H/qd5Y0kiSZxdmfz6GCkx9d1
7Z3mrQQjWcBT0ACUVrOKI3Y5io+JMRXRsJcKe4q2FF7ymUk46b6qbLZdlKIxi9RD1Oa0TlUNrHs8
+2Xj7bV/6UJnIMkDYp1zKqHUZdZ3q9s9bZPediAOF1RHT/e/5+S4fHb9bvZr/pLUSTjAULm8uLUi
b4ITgSUBi4Lf/iBIPFDQ1VPYBQ49tA96HBdKamA24S6wXPD4sMx6H7hdbXo0E/RM2Po54A9pbAOc
py3t3PdVwV0qt7uC379kfF5gBw7uzL4LGhYLa7r2tt8nx4Iz63sY0pJ8iNxpiSWihSfrTlFGOhSE
pCjvy61LWCp2n46nNYHwbNXGFsCWfAjoQiDwAH0V6LwqgnfMTrO/bzrXGCh4pZ6PX3WmaiyuTQYP
Aqa5vW09yktoOGYKVaKg8XIMSSmhHrP+699XKP93RVH/VMf8P6hQ+miK/7NAuWs+yl/ff4bALP/+
/1MnA3rlQVih/EGyoiD+T2VR7h8WACqb46DpAqKyxF8pML6JIdR0ly76v1TOW38I8DAeyqWwBCy0
f6ssaiEt/ReJyeVCAPPRhA3lOSb/tNBm/qxNZgqiRoivfsEt4BafrHQmC+kGp7IpWlYGxK5/QaP6
bz/RdYRtCde2JfQb+uT++hNNuhI7ZLhhlZd0KmO+lFjJRxY8HLBNQ30eUOzbnz4NTtdAkMo/19z/
na2IasKpwnLg6QTLfyRv9J9/ywpXWBWaEEEmj8VxMShyQgGqz+FjtmdJ0r2WW8TLkF0q4UTTOxVd
4Iw4fk+iyT/H2h4wNAgxvQVspv7un7+8v1H5eHUQgpgM29yQhBQ+xWB/fnWi6r2QIC6tH5WmPHoo
W09vwrn1aMmrGFfP+ehv4NvpfvPPf7C1/N5/+fQ92+E7ZGH2DyDreXxr//yTieVwtmwYQtEVw6pW
mb7YR7mYm6WwrjePCQaxdpV4doN8WzfWWSU9mlLutJyPid5wfdaKcP6ja4Fx/hcUOuuvujnfRmg4
i5zvMSCncuHvoDZncqpiXBqhavhXcDrQ91E+acGoGlq1cHYXiTwYzWJrdj3MykvurPpd+QvpMyuM
9mfvdsmtgJVhYPFPIrYbzwjqf/kyg78T5UxPYCw2oQVapDFN728cJYL1XjAhLKxSN3SPyVJJxG+T
npeKhYOklJUxKE1rTtC8xmCkP1WZItbBp+zuG7/MLzqN3B9eF1NVbZVDezMmKQgdY4XktNUo76iG
yH0X/+hPqhPcHRuC8dZH3zCZpmYEIk2QaYoSVYTDZzP5Rjc/jDrIp5uDxP45hxU1CrUNUYyiyb4p
swcMVKjiFCALcUsDothbRs8Cu3xR+YgsdhJXpLq6qJkGAs/WnD7E3phM+0iW8JjCKMMM3LG4ReTx
Ok92T7Jxa4sPavI/yWFjxGwSBUGqz7lkDxqXO55ImDzrEFuXy1RD1iM6Cd85Y+6q5tgwqbDvyaqF
+kh/rCQ0XHVGS7DWJczoQZ1ttmU3Th+RjD1u1lTu9hvyp05y0XTXESyB3bNlweFvxPWAVXgwB4f0
Rl3Yt6ZFJs+7zAWfK9vk6szSaa4lZEMTw/jEfxtTzpTY4GQ5cjom2kx6i/gSDOk5pCqAshMskrON
foOyDSyTO4P5GXku2OXAnvkXo0Uvx59BcNEdI3WqQ5CJu27Gxvo8tGSMwGELsO5ZnOr73hTkla1K
5a+WxByGDB/4X7meJfgo5gTrwuonjOHBLD/xgTFzkHXqA1h28unBczrWaYAG7tkYuqngwBYjnpt+
y5JWw43+5TMEpoSOE87VjwBberpmmM6Ri7JsANP+pq2CGavvyOh00hE4jhlTkE5tJvFjN8GuCdM+
vs2Qdr+SahxBxTHmaagW99BeLevGKL9rTiHAow5Zzw2m594hUr1qaBlD4YipbooC0NJuNOGm4dZW
vlFEQmUCHdLeE7GoajpyYFkOVkU03vzMSbCITxGGFKsJEnfLRLWiQAsQhZF11knk/kdRoGsjglXZ
x9w5hk1Xb9jsWjNLv3TqumplgCBveQl6srZoNeRsirI/69k7gyCZv6wcBIjquYSKxB5+uRRiX03U
lGfZUTe3FgE5XbSfqTt0YyPuupALVuT17Zvb9GIjFtdsTj4ABdiJ13HbVTu3G/j99WQTasR6sYzk
VLHCfjXsoPQXKSBLPAGgSDpi/kVHCquFs7gpx9b6NUc0Bqy6JLTfrDIOMYll5Sgw76UN4oDb415m
n9gBKv32OBE/G6kT/AYqCyar488Hayw2VHrWJjcmQaEtIS0uujrz5cYhOLN157Z+Sh2iUbCXyvQt
q8xsQ9vRENGIZTPaAD1iL0mJLDK3ZgQRpmjbRQsdNdV73FifnDl1P5NJg3eabID0CshLRAPgkel3
dakqjxac2nSrc02gG+eY8gTV2V2WdjsvLV1C+L1TI+5axjf4oOaq5DRvezqRJ2IzYXwaHR1DWK36
7Dd1F2AmQkEXhY4R8VbZCA1/aiI/2E+yclEOm/mRImsSJanvnLOIKcyUtgYX7M7oqWJTdHJYQ25x
DemoR2ptk6KRMSFuXZrsXKY53y+pPna1rhvf4YfwZQ3JVl3tNpa7tlfRg8+QbZ9m9GUz+O/a7UDc
+waYvdvwzmA9bX3uVn3lvjIUpNwg0QnYMtgl8y5o7AEBzrYrsvAY+NM4ktm6H53kpHul96bK3e5S
YU8+Cnqr9sDsIBuUxkANS172T+z8+acPcveaWqDSC4p7wltnzfDYBTe0RcOx1WMBqhVBbu77mxYe
t1wzCb2zOwR+dh5IY24HPc0PRokLBaBQgk/QxL0RxS2hk76df4qodSgursgPzFQvsftEleMTt6gK
41bwTa+PCcCL4MCGbITHgUehAJY/xTvFN5ZnO3PuWkm6kBT/SIbMHDdAELjNZcDlDVh4pyl3Hwaf
YYLwn4mo2Jds0GhWRre3M4Qyaf0q8vmxNoPv1qofLQK1YBk+dRTdM+0mWZ88JEADj25Dq4cjGqw9
+eLOEX3EmhpbT3ntXTuIBDvKckkf5eNpKhT/KxNMKGUpVhDcEfp4ml/CkUGXsl1vR49Vehh0C4vH
t8WRnU7idUvS75Ax+dYxIqzFVS+3Gcajz8FR03ngR0h2n8oj48z76PhCvVZpEyKBEsKJ9Ty1O7Px
MQO5oivxY7ua5FlDqPHck8XIVo2JfEQijDCok/UfKeU9dMibydUrMqhulsHkTSZjw5WdNzSMPsAu
9RhgQ994qpMo2rE+xxHxD09w1BJF7h7CMDL96+hnrr8FTNA+VyaLKsAJi3eY3AQw1D58LBWTRgcN
lwtvHNXc/q0wOhVli+I0Ma4YgAntZJdMLTM3LAdBM7nxWiQjMIUxDQAhBIg2F9qGJ2r4TLBpnqAd
bUMjnmq3puUMB8tv3DvlKY7vmqSMXFdV4VFQPjGCWAHUmx/TkPecZdAV1tqJC/cHLsI42NoF/oQZ
eCG6SB7Ba0R98V54ZtUl1aYmkm74ckLyLL1Nqov6YWYB2qXC0OV2oBzpy486WqhCXy4CCRknhj04
DhVYoGfJ2Z4g6Fi0zlqLwsPxMBrOTRr02+VpkP2urch4UX2N/yrLgeC1cRRFW+oGiclL2VKnldkv
kyf899hGvjqpiqziOu0Spzp2CVbIlSLStI/NSh0c+hkgiJDnLhPV3GPuKuMDu0nOBCeYfvR2UT86
qducdGH6t4UOchWu9TZQmUcVtGNfCVJHr7am9gpBr7N+ulwDz4HnMcQIc1zqrZAvmOJbYvFh/4t3
1v3RWaF55oPjG8OvFzYbJuFGt05yt3kjeI7lnN5OAQq6zze6bD4nG17szF0OymJfH1qG2NghGNER
0pOcAqD8ifHQg4//WWfI736TBSdLVRJ++cDrzEZRlrvMGTqe+6pcz1WM40FM04k59LDvF8/dWFfE
s+n8eUup2FnNteefzCJS6Ob1xCfZBwtfyHARuChpGy+DJ85JlA6nYrFEhjMjgtAc5ac2e4ooax43
ZunHUKTR3vFn7YI/a8e7yhLnkTzfY5+740LoE8ORaX60VQYc0hErzHMWu+W56Cx1p2WtH0gfILPR
9x7sshE6RmhBvJ2pxjL0kP3kahovTcjTLWDX2Pumb4RwZ0DxxYJJp7k0OSlXcCPizqi+SgShS2EN
1rlpjPZFcFc/pNpRpyLo4qtNn8WDMrNzlLb3cg7LSw22kgg8mnAkjWOZNtm7F1bjBzDf6qXnsLMH
wHvDY7/nEKfJ6Vctc2m8rgSc80vTuy2+NCTn2MLuYCmrv85GITfubKdsaPnIsLggWNgEJJhNhNJM
FfWzGLmjVz75fPIRCNd+HBNPygCm6foiwQNvyWv2dwEtVuvRK7AlSmaGnfL9lSWm9l5kGQ0zHvxL
0Y/6rNu6O9XDaEAMKSw09tI4D/DsYlCL2CJHBseUcsSxxKjr2K86UjkOo3o+jwS8N2XvflLvVXAO
6RWobCAhRZbQixaKb+WAUdhhYi+2SeiEZ0VH0SqOQYOUsbbv8a9Xz1ZMB0aBsDexQyWSqJTgNK3h
EuB+H3e+jLuzriUdMgbqYiYNd1OT/D0XTtlSNpL9DnCRfKGyZQTLpoDxgB3B/kkwHCb9GO7rKM33
udnBEjVoxAPVWF3oE/nSYRXuOHuXZ2pCGSXYXbbqhBI/8S7pdVTXEetO294hRxtUmODVnWF3rGOR
NkBtOXmEMzd1Gmf4iJNs3zrZfOv9zn6WDkOfCYzULh8VtmCGDMG1T8GzlKQB122q+B7QtkI2Tte/
Ak6G3wiryJQDcB2AJvaxAD19dajYoYnI8V8CJ+Tu1HX5eDZy0H/xkL/6c8Sa67oFjsYSUktgN29W
1W2o0U1PXRUwTR4FPfWzNbD158osuLjQZW80OLE5FWNSURM14DWIDzwhT3wmlOYIRghhHML4CcZX
H5T5WmOEp37MfGgdGLnCYJO2KkI5uB33sabESyRdQecB5RCbwav0hhIJlpdCD7tyZO6SZVxjSAeY
zwntuQeDo9TR53zBha4Uv3LPZH7Yj4+iq13NXgA30EyMhzxKcKTb/jeEfvvEp21tqWIsjgGc7aCG
ONCo7k7n03hmLeDqNhrFE+e1+ZA5Xb6ObZu9lLZIG8osaabC8UkZMzvA2Ys1dTAq0CUB23vE431A
+gp3HI5/FHKM9wEo5LeCAM1V6YGTVRV7GE3mfifHnnUkCz7bwH+yh9qCI5I267q2+jU8J5D5tj4Y
PEC0VjriMmV++lXip30bC5+3YIqm6eiPSLF6Lh/yNIdNMspMPpHKq3dDBwFt5VFigq0lDg/uPL/T
ozLvWiJiXMYwrYA2ixg4DHW+noXv9Ud/or95VfQ9EzH6N/gIcefjbJHcmhzFFQEUF4cPMy8/w656
yyn1+6LNIT3zB4t70rKxdwxV714dyoqxmzSN8w7PDUDHUP0Hb2eyJLeSXdtfeaaxUAY4GgfMJA2i
j8gusmdyAsuO6AFH78DXa4FXMl2S9cinyZtcK1oliUgE4H78nL3XHq4NFBuvmWE159FSWNoYGtcH
03VfHVriHdbARl0Nnue85o6pzh7E6FNNDNxVI0r77ODKXxNYgEbXSsxbDpTuKfQJbVKg7082SiiU
W0ZsHcsm709G6Y9XkCP0bRXnzXWdBPyxALuKJdm+x/1l0Npwxq+NM1hvxdgVG2w9fbN3yzFDpd5m
0yHIyszGXGgGR9eTLf/hJNDa5AfXlHWPONqxzxsOYpPenz5snvD96Pp618hqRL5A1O5FAdxr7TKa
2eucQxBD0qxmVXAci5EsglKU21oz/WoQIz1KQbLBNqxcis65C56XDj6oDrAmnwM4MQLGwrq+bVWe
PtkzV9qkauhvQ2ng3GxwMeRZBnC51sGBhBf7S0VO0ikq3Y8F+nVC0oP0y7PlA2X7PV7B5LJOOdEi
D5lvR982nwmOibdoaPqDaZrxW+b42aciRIC+ALxM+jr7Kjfb01DMwWXXlNRI6Oce/KH2b03ZlNuU
h+YQpItzJQXwp1U6rMue4XY1RQY6n/JWEwy9cdz+lnGC9Y6BHddwUY3AzsYX9LC5zYZlEpRaaUO9
BaYzmHtWpGZdZYQnbTglYVozEx1iviA8STfAS0iWBvngpUDkuOEYa8zoCtSE3Hi5wRiWOb53Qm+J
sEsXBY0cqlhnF2KBWc+dZkQX2A5e6amZwjuVk5V5GOygw+/QaI2JaPI+5ejNGOTG9IppyX1hh7p6
jzvtAGQYhFtat1Ehh4muDkzcIctdpPZuTQ6lbkzrZPVNTXXezwJXJAuLs40sCJhPNd2nBYuizDcr
UEwJQybaXwMKrwwlVB3sww7/0yqTs7hYIk1uQW3RXvInaLH7iRka0q9ICQcnLVb8LDnYjYyQ2g45
1XEx5Z5/4RI/PaLER8lxCMow6I7lTMPlEl4prbTKCAexsmp3mX5bFmqczueURWhgxNTOB2xVjUF/
Zjkts9e6GxPa3BmkCPQCaF++jKDMrOs4G3LvGx24jIGnnIaOuPok7Vg8ScfFbrWzC0puQBKNsm4c
L0cGXPRDmwI21NnHYNnFg+BAAICHWComSjq8kM6YP3XMHZ84PREPFJqFQ/Jb5uHnRVozX5tDJZJ9
4qoY/sroXPe8ZYsbU7jxptYxEcZAP1CYVZNujwW9RDxNXdieGxGG5UmKvqtXVYmq0nDK4hIOpDGt
Aj9eys0q1yWunBgRozFEt4QvAhpiScA828YJmIqyVPm3oKfnSrIxQYmPSMm7fA8njjU9tkSebyOh
6BwK34Ii1I6Y4eHKOHZ1bZm6zPk+wbKj2SMtBgCvxwShEYKfLwl/1vu2CJifzC3xUMOMa3njRWgz
72J0m+JGty0/jswc3W9GK+8hVDyejNxNRpEKKWmzzebOQrIWxQ5G/nCJUYmx1SCgXaiTAy4ic1dF
S3ckFYa+8tJWYpsir+6Zgcd4GIhEd++8CmFDji0ISc33NCIOiZyZiaT0r6jK8XBEDCDWdr+EDFcg
aMx1ywOB9YbqU6LbzQhll72DmtPyM/j8+ZjSRcfhhwN8tph/YvvvEjxYVGDkgSajvCXnApU2gtzE
OzK/h+NfKns8Ry5D3nIuEa+TJJeVay9F28WyQrsf/2SpH9LYkVTJoP4iTHMTG8jgJNo7zrAkSB0W
i6hdV+ojdhqrYNSq25eRTMNzCxz3o8M/9OSJMaAHrtobzF1ESAsCTkCnL44SjHZ6JH45dJ0DASBW
e4xzT/vHqmno08aNg398IM3psiUHahVTVp2FsIEYEBKSA2EyxfMk9HwdVBILqKohkLChVu6ja05Q
hppAS/bmPoZbWo/BzqBTzi6tS2LBfOTixXPSlSEFfdHK5NsQDHW8sWLZZ4d2dCj56T+XxY42TBtc
Ruy3+4BMKQWOLpz0jk9uI7kENciMFsoHhkw32fZa8vTZGYrLRs8JWvSqefAju7u2GhIY6TPwyMAx
kv6mo36MDl1HouLFPGUmAEwVJf6mIraPTEyn4FVO58IW+0KbFFaGYYmzW0sSf6ccGcSq81yRH8FV
lUjShhryiBlGOiQLCs7SOraK4EKXLa16fzJY2Lqszdc5+IITWEDA0KZHlbjlrMbDPabU+xsPu97X
xF3KzsQEUuJ0MXHtcdXzVgDSg+ro92SLTu3AUj/mkpJiAp6PYiAOeFo6SC2g2FrK1VA3xWFuCny7
fheIG5tAO0FDwqK0UpOHzdeQDr9Cw1s5rD1lcAz8K1Tb9KP4E/o48WMOx7xr1LkoOtTAlNNvrSrC
H9xUX1t3tCG5jx4u7rDt8nv6uf4rEV3Z10nU8RLza+dPgqITnHyU2U+zSS9g1ZewSgGMoAmCYTrc
+Lx+33Mu9LM1wRPa4N0a06OZjCUHaywQrAaFyEhCA9eCDTIKYTcIOzKvnaZ038KBxnPR1bygfdTx
1cWL72svx0UwmsAU4mSAYsjY2E5Y0umebLXL/IrqNa2N4pIZ5kTEnuM41w7sGjJ3c9Pcjx2ayK0X
GmBvYIBj1MBKgGdpsMLuaAqByLW0Kht4NeFp7BhNzHRlKAcn32JTIS20GNRYbXN+nRF62ZzLbV+I
+qYMAtY8NuF+yTrT4Y4DTlFe9uk4XhKX5nNOlJ2cUdMX1fskpdtu2MbJ1IKimunbNi6jRTY8inqN
9HgaiROp6sexkwo+Ggk62WEyUn+4+z7FImOnKI4kRjs4SxmCvVXAmq6H1G+mXYtRveT0LiKmtoGK
7rN0EKQGs3huPV423FxxHzxlgMcTzqN+dxck9E2OfgPQYks28WcboMCyq4iajiT64BgPtItWc+d3
S7zbrDcg2e15VWVkLBPwylaHHs0ZL8NaBGqn2jJAW4Y3YdXR5S8PQyvYGWIPoQ3WlfIytEQZwgsJ
MN73soUanAZECV03XsfL6xZ67i5NPWBx62iUiIs2k+l8qAYsLcv52c6PbtCFMOVxdJOR3hTNtwYE
T8f4DEuRsmtzuhh1JsIXQfJIDQhJh/kRq03TvRIMns1PIlyqA98aMfu52RBIuO7SqO8JscedHVvZ
VuGkAKRX+bGzoQOUwPlu6fsMYc2ewRAlgUDMXeJ4OaoeSA24PryuDhFhoMf02BT9ma582t4WdSIe
wZhWctvWga13ZtVGaDJrt0d5T/gB1RxkZh8BIlIZcUc2d7ZraA0+Y8ud36PEDK/cGbs5Plf3okmi
+dlxq4QKu23vsH9WBzXho3Ujj2lO5/mHjHLppiaCBfOyZapNGc7ykmKOKwkF4oSprLx3bK97zwoZ
8fgEidybaGrPzLHzT1JIh2/tjLqdt2oKN3M+1Heoa9PgYuwL/8JTNTpB4lLHZIGHBesxwrIhsUAd
SN3YdiLAYp7Fs/yqnSB8aU0ZPBqUvhvZ8SgQIlZvUiNyP8mU8Z1VYEtxRWZYd5QDoLuYFDh5iNEu
iNMYTiRa5JVqIBKl3YHFwD1wrIISRKukelsi+ljA+9HQO+DQkDr7ehGFO+nByDUdAH8MLjzb0ScX
9cbas4zgNMUFk0Odyes4UGLrTV3nr4llDLONo13HYBASIu7Ei30fJ4ZnMscqTQeONw0uf0YZndMh
fBUdlhBLBtkNbxAiJRnnFJUybvv3EcgrfUNGUQy9h/Syc4S34FN5DBlLJyVGVU66uyGoAzT1sLtu
ZvqtEQ6BltGqG03lApbH5Abtt7if3Tz+xiybxc4aOLHFhUmOCi1lBYe/iAVo7rhDeeVgmKGuLU9j
p9DJk2mIDyTvK75Wi0CWAcPRFCwWO9/vX7yZxMe+7ptLMc/REVI+wzELTa5PcwtneojkUVpV5aJo
HpvnabS++YmTXqt+eJSuNbEVVtl2oqN1yfx0uiHbI9Nrw2mSO7DtqA0bf/HrSsZ9DXLZUweAnd65
0T/E2H1ep3ysCLMd3DPNVB78eazLHZAPc6PdmmcjiBKBEBvdy5qPFkTUVyI85tIEERkOgK6kp7yK
4FSzjt9AqINeJp/GHxoF6iRNmn08jyCxDS64cXwCt1cjp2McMO496MviEiUJfCbT9AmjYZJ4ENwz
ptUc9M9OP00jBLCxuppDFRw5IOdPTByA5GY90ZSwIJnThwRorB2Uaxdp2VdfdTKwi404Zx5H5cvr
ZE6nl0DVYkvaFA5aGvTPpWWMdHQ7ttSkamhY2JmZxLt+pJG1aor8wjXYyadS4OiOTNEQyKm+YXwf
Dm6pOlKLkQit/zUe/zsKcf4ec4gYXmy57XIC404OYg+58pQu2YjtkpKYL3mJv5fI/KjNkYK5tPAW
a6klhWt79qJmen+9S8qo/fd/sf61Yb00QU2w5qY1K7Vv2+7FHPbD++gK5m1mIW/SUVBZ/v6yP4qk
vl8W8ykqdtskCVK6P1227EGYz1PHQLuEGQDGeAI7ntPzZkktfA4Hshz8P1zT+h4s+T9yIK4a+KYH
x1Ay14EqF+DK/eGXbb2gK3Kmz93gLN3MtDKZQ5ksXisURF0DEGbsH3TYMcS1qKkRQ/jpgaE/J74h
8+ZuG0+e+TblbTBwgEpMDq+y1erZFSgUj55BxxwLaJBW7hvjZmpo5TrptyLLkX9Wg49Kxf0e1zml
VvdO/g4joJ58SoudOSiLg5tX5W1KWwOkUD7b14Ol+kefU+64LsAd27dV41nIgMxedYcY6loPNAzV
/DYbQ1lvrM5lPJdyMKrfgslZFCSGQp8KOI9GMYJP6yFIeiaoZC8YRzOcMoOp0lhD/iHv+OjapXen
ieHj1eKs8Dbqkb0u1j49WEqrnW1QXK7ryLEdUoiMmbKQyEBcEMhSPJz5puUefXKwifZqy+no5SZn
No2xmdWzqdUJWDQ0D4oy+7nskrrcKBeVblH6CbWG1hJXi5MlL15eCvz36YBpywmt6T33dWKuDWC0
9SobyFHfpoNGGFDHs7fpFJ1oDpqVXnIE2wxCFeaN+ohLiuCqJoDduVoo5xfBnLHN+POY5iiIGgQv
kawmjF0qaDiPGUm5j4oWwVzl2XaxTT2k8DQbYjD1qZVh9AHZCxpiygH4EThl4lbTRF8pUgz0/+eU
wR988vvP6vq1+Gz/7QfV6X/8+Mf2rz9Hn9XmtXv94Q/IjpJuuu0/m+nus+3z7j/+jX//v37y//X/
/D+f3/+Vh0l9/vu/vFd92S3/WgS66e+i0gB53v9dhLr/bIrXcvr5L/yXR979h2lLE30wRHDX85d1
7C+PvPsPn4hXEXgMXE3HcpdF4b+jCPlLqFI99KFkGAo6ef/jkZf/EBLRqrRdppf8ffd/45H/aZE1
LVMs3TAuwlKHgo6P8Pd1Z5ZhoewOFQjBS5Ekl8crlxxhJwTXnFClNFde4Op3pujt8W+36J8oQxd5
699WvOXK3BWBAJfkdyqjn1Y8ObYZq1ucIKgpWN5ljK6r9gi33UY2wzzijlgSjwxyss+26IvqT9rB
RRn44/XZXhwXAjdq2MC0f1IOdk6rWuXhkgik5Dw9Y9Fgyu21APhaHTzSmcs/OTCV4Fmy2VonnbKq
fQep769X6q8n8Z/ch5/2G+6DjQDYITrbQ57rgTz44RtQoyIIykBXQwqCMzzQjQDNSgSxcdXZYjkM
0tw+//7W/6julMslpWBzI+KYjZXn8sdLDmaV14Rh0dYCg3Bh4sj6wnhjPPWgVZM/3OdfHzCuhbw2
IGIQ6bH86QGDpa+7noS+dYeWNlkpfKHZMe9obyHCwvDQsIKqa5hq5tv//peEMMEvyzYVUBz8+Esi
mZMTZ5IMcgFj72tPpwzkFlN6g5EWX8bvr/ZPfk3eY94fZINczv3plqq+s32wueRwas+9GFKdbSP0
LJs8Sj+KxgqO2XKrf3/N5db99ARTHQkLkS731ZE/PcF6Nnsvt2taZaZrvv0lWE5ZL/5wmV9fVAcd
hA1a0uc9QUP0440cpqTodQZWMstz96It2o/U6Tv8HbrEPGRlQI1RLac5Q+g/LBG/PqcOTRGJRN/j
YyPx/fHKJUFRvlDkmYwuywObKMVgCBr0A3EnXYDf380FfPLT7eSL4zJI1Vl7Gd/8eDVpoASs0ZKt
h9RJn+gnQmgtLLPfw/TrW1J0PDIpQGsumN0edcxq7JYD3SS1wXSrdCk6Ypzgf/hYv94DSRuIfprF
W4uH96f3J/PNqAIwj+8lJjbqwgwhNJQdja2rhD7dH9aif3YxnA0BCwO0FPTfP96CeTKdWEc5a6Ia
3QtaYcnejWxEDa0zqpff3+9fn95lc7PgXbIycNJmh/v7zuOx2qU8SNV6RNi+t9ORpQfqG+Kp31/n
18dXWqzylKoW3ypOix+v02H4qThTgIUay+GKPKl8j+fB3eQIt6qVR5TBu2no4qEIjSH9w7V/Xdul
xeMLBoetlc3mpzWoK9uo04rfMeYE8IZcf4axgEkI1qdIRXbVK8HW8/vf95/cVykcR4DWAWn2y0sD
GTryyhD/fCxmfTbmPH/67mL4/VV+We8wkPgsPsGyNgj+5493tadHljJFcFdlYxln3yErK6x955Th
5lprx1f3Fi/vze8v+pNpgo2LBUji17GXF5Wr/nQ2qxpjMOwBRyc5SnFwEdqRf8ixbjF8jmefTsw8
RfsBpcO4LaueB4q5XvRB2788tOYwB8eUgAb7kKEWnP/wVf9kdOGz8UV7GDlsjq34g36uZ+wqCzoQ
h9N6RmW998m7GPap52JQtsSADqaU6QUS7/gcFlGA6W5GDJeSe5wkc/aZSJR+a5emBLwru0/+9F7/
8hJIk+x50xZiWeM856cbN+iEljD+/nWHjve5AZfwdQ78pUU75cntTOS0eZXkBg8mdSJloMU0V2yn
WUhUG8p+duVYHkQvB5BlEVlm2ATGkXZAL6NNmzd62qhZsSRn4HsWZHI/1MjQRkATfI2e3kyqzD6q
hodpPYhsmHeT5vC4G8tCwMOAybZAI6e2XZkEY1yNTI0+h8Iq9YHEG1jcGsH+uFPC5+fEhK1rK8ws
P0VT0Ce7aHm3GjMlk17Fmg8R9N2dbqzkDDyEbLAiwXEOviR/l1Y+ATIZGVj4TONAMnFPwoWEqs9V
Nhs9bHnbv6CVDRtqUAPVF2dbP3tJiUW7Tkxbd9vfP9E/fy+s6tTx2NB80wos/vvja6RzRtugrcEr
XecIkDFlEcC4qfCm/v46y27BP/W3amFhYPk0GCj3A9Q0vvPTOpgyacEQCeBEOAkuYEMY2CMtPdHs
EeYS/Ts3IAIHxNjb2UTmwHzbPoeAq5gohxAF2q6xLz0dudekZwFji7wgPs/tvMuz+NLWwqBR4S1K
E9zsmKhFeEdG0VxvbF48RBLFzKC1LEioGnEyS9zWDXqn5OtMuIixoimq1u3IyKlCbLdldGy+ju10
qHSdfjGZtTUMO7PxPnEGzDOUWqQ/cjfRceMPW7UTNpkNQvnbZUkEtVERIQJUXZ0RcPvDJZK8dK18
2Lh7BqKQOzqfaOuFpUjcbgaGLy4doOkhcZfzGg3ZaCKv9OXtqBr3KoPcKzLD9HCBG2azCQOjXtwR
ytvHMZNDPGZNtbJ6a362QccrR9nzK186GtyWaRd6PdiLwO1tGB0tOw9847wYHlhPApRrfbtusfai
np/SW2tQ4H87PsW0tWrP8A7B7NNyLOZqk7p5exuak7qrHZndCxEXn07bt4CJ4rolJCB3W8wfCotM
2Ec3PU1Be9/kyINWZtsG3xAUgC5RhuF+CYfFhF9Zs08r2NYSmHKLuqmRuj+jba9vLXfIj/jXksuy
Dt2T0dmLYd3fNTZWY26+eV1ODpIrx0j3iQ/gb21Y9KgIbaqd7kCz5TMOp69GGmN+6fox+NLwRN0R
tkJMdt9j32eIDdRhtOyXzqytw4i3FnpM+ISSSJxRgeDEm8WHlUZIZBLfRx49GxYT1QmEZIDem0Qr
5thXU+GlF0XhuncqgASDTjHysB+lgFq4WPNNT7Ly1xWIJrEf/N7KrqG9viMkuU9SgMhwVmBgDXTk
UbCTrAiuyrae0GaU0R6Em9ipVJm3ImVWnpquRr2u7BWCuPdmxJPYu7Q92wGdOkHs/R1qz44xXVDv
Q6Tu2YazVEUkBOELHg9it2HVat11tpi1U4NpYGsY3ckK/A5+GCFw4TpJGvlg4TiJBZbEE4eW/Jg1
ph3DpkjaPbMuuClzN+XPKMpn7mTm5qwYUcQ2YjiQlslAOhezYe5RzZib3nLQdPSePnHMBszQJC8D
GssVevr70M47QqrQ2/b2LjbnpyZ1n1JOqTTMMDQ1RnmcdKi3dIwVyrEArHKM/tSjb7zL696iWc+k
/EOkAYOGoupo8ZP8rm9U1RKMNxNfsNJLbB1pJjC0CGQl3l0328GJkOVoy7gRTXxmBqtADUf2enDj
x5Jm3FEG0b2qu/q2n+rkA5x0cSyr/DLtWrqDLujpgmTqxn1Ven5FGJKjMiHZ4ivVzkfgsLlpY3hr
dO18wWwueZ4d5wjHJFsPQ3GnCYMyJvALJvK45zScb1wtx3UWJS/W/NGUyaMfBR90vfUaeMxpQhTF
IoVYqB+2Eu9SPVvEnXl1udWt84KmYyCMTNxYBiTMzlW7tJwfbUl7dkm9iDx9VaIpZzetHiPDsvfu
lH3rJxSzviAEXb2ZcfIYuCPotYV6WvRkNrVkyOEUJZ8kU9M79R0dz/nBJ59oZ7T0P4RlkBGikMdX
ZVHTTI0uFc9YHoegAa27GmwOSedDfVkV9qqxSH8WA5YcknQh1REJRxA139A8ENybRpeUn2iF8oo2
j/IAHwGgvi46hyiogtmNhfeCK5juSeN42QgfiUBRVCQBlTSAI+Q5pRUwhaoxPHS2AgbfoSnF7bkq
7fQhGr394majQHDrreY9waiKsIXpsLB5hyA23WSTuQ4wDlAJJ5/opp0j1RsKnqYWTrtQ1T8yCg+Q
a4WhPzp8PF/czipPCIzUJWk0irjSbGephI+ujQA960CIG8F1gyH0vWNAyrGK8tGcSEimx7ptguWQ
AW1tLXCsaUV7VPhXc0tXOqhp183kAuRLcGIuCowo7ZcyC09tk4f7RMMAMyCFdw7NIjoroI5ciItR
k8RbNfjtdS7zR0lHsVg7FoJysgQfSLgkMqvtH1MsaIYb3YKaTpk/2nqFmv6WtJH3yJvImHQSpMA1
sVioAt5bwks3g2BFLEuJYKWJIMri8NmQLQbaVal3ETenOiaCEjM0Y6+8/EY2AppzWF3fOB7GxCmF
5tafqviDmXV50TBP2vlOkN87bpc/YqnkSxHoOwZlzFtTQejoelKGs4Uqkpl7qua9GiE48kx8CmyQ
PHWc/Pt2Ssh0L/1jo6a72CJXYxzuixIyV6/uoLGmX7SubxPAjmgfGREJ5b9bEwFDKEnt4wwnjOYS
Ae5eAtrEqpttmGs4zV1yPbM63zX1cMdgDZ37qPeeR9xSpa/suiYTXjmPVcbhwqfP7eMWS7P4VBvu
5ayHWxET99P3w7VwsutMqgcyuag46ZccsnH4BmoRM4GaLuPIYt1ACzAgRIZku6hzF+B4G0DphsqN
PcIuK0pVZMxV660qkmfWgvxKvyVzqABSRJUhj2Grb+2Sp39ncSMZFvOFF92LjIZ2I7WzRwTj4IYE
53ltRphMsNmsCLwqHxntvHOyAVXUtHg6M1H1m4YuHM/izNQuktN13U6nrgE5aPfBCwu4u1bJ/DUc
kqRdEbCjVraXUqfgFrUSYV45msGvyF3MB3N/OxY8lLQuitXEPAd4CTSOcgBVBKbIQAQKa78MU+bA
yRbPxD72sR45Ez/TJXeZIKKAKaS5blTxOhoB5Le5/ED8jScDtufOB9DjO7D+CgcNfTvYNyV19Bqh
3oNX1pdentKUEYw5i0C9RqN1gUGHQMUw6w9u5JA4YLc1HDDjeVBecpUXk1z3KrzGvRRiGUv2eZEd
TcR5MjqgbQbgpLZObV0kZnwl43Rr+g27cYkoagwXECdi4E0X2tuBTIJkiN89CW9kubexNz+4JpHD
0+zI4+g2pCgWhE/WBb2qRuQWOgGyTerZ26s4AY3O+MRtxJlQX3x797XrhDtdt3uGx08hp7YxRU8u
nDOVxs4MZhiTmdrQ0fgQ+XBqk+piNo19Y4JqQ4IKUM0lezGbdgPAG7rKj2YRfqSlg1fV3dI52jpk
PVSVvB/d4mZuSUuYi+xFNuhK7PGx8vEz9OywbWVtncHBv4yuYmf7+Zn+ab5wUyt8XICEajvHvVMi
LrV6vo7AtTZkTLXXaYorsPPIgopZ3/GhHQLNU5CU9j52EdtGY3NfoxxtDEPtfPppKxfcGqTo6sns
mAtLDRvQMO/IvwMjRLvJ08YFPgaoDGZG6MRkEwE+QJiq8ujCAAK7r9yZGwRdssAAHHxN6PZsw2xi
Ot3Z7kYH+IGm9GL2Ybd5QPCHsnqXE8BTCeLlsvKpyKmmn/2iPktmxzf97MUHABS8NWSTymJeYbRC
pTuFxmPCqeQBT+obXknaRfI4mDUMM+MB+cC6a2kQas/5lkgoRGpGmzFI+dUMsIckHgL3UUKyIv/k
KvEFAXZsApTY8DC18dqjqQSTRxC4V/oP3mgRI7XEbZf5vNezTk9+YT9kpE/GsQGqwqlvmd/cgpmt
rkFKkPFezV8dAm8aaJfrGGniJrclYUFIKmQbhlvSAs9GlpCQGGoEEZ48UqTtcU23hNw0LkMPwpNo
mt8kkFHXbeXVO8Ytt1WdvmVN76EZiG/Id6He6hDDr/y2/saA77ZAOge6C2mi6aknCFYLKFZ9VPZ4
a6nAOSp/sh8Nq0PdRibqGh7xtO6tVp+Gcb7ppIs7RUTDjjh0pHP1VMgVct5XyOeXIldXhBvJUz0b
BEBz6tmwXyXIDVk4SGxP5gskCC9dCXquLCbWOcoRIoDEpQzgfGwKyysPYVy9G12mT10XdLDckhv0
xDcgw0/jwIRbFWmwV0vsFzhMY2s46F+thtwQy0dkUmVkzppibrap7YUbfFzWKkiLp3puD9LXLGes
LEAE5XYqjBKeJbpZ+h6buS8fMdSS9VH7ZxNH+JXp19OpgnW0K8DBkddsGdvcG6Mre6h3JsareBR7
BkPGCxQ1sUb9vg8KyRvkY1YilPuc+kQKttNTNHRPVZC063GKjlI2e1azjdnhQm61fUng5G3VQ2oV
qr605xBxNmiIDFI7mxdFzhLj0AfyoUq1s3bn5lyb7pepDG6C3j70hWkdG5/bZPg+GLd+3KZR+wgW
4NFKavOi9iucBtEd+TZ3RY+KLJuTF3OoSSHivSNq8HLIK72uWrFg/k/zrLd+ra60CVJXcYJhq94h
vV9o95LciWaPgw/asD7mKJ/ZWNry2seQb+EjKSdAV+6AsyU4JkV4azklKZBSZ3RMiHxWYPOLEYFK
4W9wLwJF4lCLuYaTsvWtIyicdxczYoy0YitziGir3GKwtohrTM6sIFnxvOUiqwgoHEdvB0mz6deZ
OwaPHBi7+8AMyR2rTSMDPovKh1UlTUOUl7ZlztcuutbsziM2FmBKBzPvgJAuvqqJv7jVEfFybTWw
+BkNccIrYI72tSAclm5W0jnGKdT0fKBLuOKDTo77ZAyQWw0zHq87Iti6vYV+6AkXkbpR6LPDtWkl
Rr7D7CPOoQJGv2msIfSO2EfzLSnqmU9kd0QQl9liPlG99VANcW9dwjyRDx4847Ogqwwdc7qZRfgQ
+BOQZd9801o7G4StrHcKxsib3cw3o2wgthIHffIixBsrK07TfIebpHsBydPzhLU2AlyCmSInHm5d
QV4zsraV0XJYSOOr0IgetIMJtORza53fIbte5XN/FlFwSyMY41gz9gAt3Bsd57Q+piq9Etog1J1Q
lvDNjdPsJkZKV6VY51GdrMMZVMJUg0ppkLwUIhyPOUNi1vZqdPhLs7tGPQHJzAVgeWjG6DTjHN2W
nq5uwIiRlTo8ZwA+Vm1t9g+NFC+lr56kRCWGBYpWuIrlW4qXjzNHSKRclELnC0ioSWX8HGcu+QVW
Yw6HgrVklbfuUz75wNZU9EUgV+WZUxXgL34nx6hsItQ6QEIDTm8yDMsOKjm59GsiKmN7g5Z/3ECZ
O8h2OBo2wsLevunmiuw6LcILxutvVZZW+4iQmftYGcVw2eu+fOVcFgGKafxzrjJiOhI/v4uwDqyx
HIAf6AyXWcJ4R4NyM0X+KcbuctYDkTdGE017kEKsZ6nFSSqN00uzjNx7XvDXttHnhGr+BhYu6a9+
gK4NSb7xyEGYjmvIYOd+Iqz0yLaIlJqN9UFBtrzMsWOfpeynk5yD59ksDXKp5Tmy02dMLf1F5SyB
IzKYnwyPACSk0XG7bVvffMwrTvR9nMXbMe6Kx2CmgeCRrnJvRWhC0euAQWTcd9Qd2Q3a9cazmoP4
3YeA9e4O7gAvnyiZvHOeaovIPZwi+Q3qGupwV6dXuR8OlBJM0XGwmKu01posPnHhN0NPVK9LAO+I
dT22GOK3+h38C04Ispq7sXllzAymxlW3Y41FV8V0n3hjEOEj3hNwLEm6TsstypziCAW5P/qYbw/J
EKpDpdzh0dZTiN4v8L4IC1VaTRG9ppSydk5QWEgJBGbzoABKEwTbhNYQNrxJHNAQgQ7Vkzese2bs
iKnvvSGJoSva2Wk2W9I1cubCiYuCSroUMo3ffhmn8Vtql7vJt8NtTq24znshSI0CqJhXU5vup6H2
qvuoga61KYTXXHVqpmOFINN8dJZwdiFUQv5SkL7QJJloqHimXiMGsAgp0eZ+oSOsDWP6HuB1hjBB
Z8z18uOQQQftXDxeq3phAQ2mag+EeckNYH8LN6vIjWM1eel1U3iKuChyOWEoTtUOmVC0nvz/ZO9M
lmRFtiz7KyU1JwSlZ1A5MLDe+959gnh36VsFFPj6WtyIfBJx872KfLMqkZqESNzO3c0wOLrP3mvH
8b2r5/ZllQ0UVMH0dky7eC0wE79WMrOnjZBqZuXm6u9Gknc7H+H428OKxZLAnLDXx2n37vtERi4y
GQGwqSJ6BbMOiEqzKs2cl9osJCnPoMJnJ7bAdCYZF+Rs+x6EzpxqgA35NcfcNcuAczn03H41oU2W
5t7WegoVejOA37YPc9ehVGio1ny+lT0EcZ/574tOQoXDyZL4TNxe3EQnkaRdfRwjogyo1Gi7J9GL
1PoGLjLy6SV6FJHepF76DStkp14gd/AsgJBlxh9wZtLpQl96Jz2qcpDxFqhA8STL/udWgqKK7SD5
eG0yw2twdY1Mb9Qb5AgpYtDFHg6LadMF4zo1RyAnTu9JWjkfMQiPm5YDf3xwf64T4HfL7Mh4OlsM
FJU8DHraeLcFxtjxZPmja+6iXuYgjPuyf66dgouqyh1+YcI8lq1gG/wFCCGulp0SY5q7gFCACZxI
GhMGY9XNRXllttZ0U8wDjdEkZ8xDMo6g1zs7oUsUhlqGnt2Vs/5RtiW9agAR6u/e0KQF6YlMAODj
0gJYmtt6HLaxwtXcTfXQHpDlyzGYEnBOW5aXYLl5ckHvd8fGz09mGvXeNkNVDYHMAkob95Sb3s4W
QQweiB+Ut4CyVOThmrtJ5eqlzpCfffGpKcimtbzucjK2nSSE1zfcbnzRHkBj2LcLcisY5EScebdf
E6ZaUgDfXq8v29xVy6ss6POhB2AzS4+U7YJ2x4kLvYHsGiefflLArTMEl/UQn+ysunE5ar51iaJ4
gypC1kaxFDtO8RG0d4hVQdx9pb5HTkG90bDn0Is00rIIvCQeY9pjYX7fI5nnD9Cc7SddNNTY2dOH
11MekOE3P7RM21uOUMlAqNugLoHvFVol/GluQtyAZEdRZI4r0PeLvaX3tQMfuIASlPkjd4Opc2ai
6qNHw2czT3xEnLY0LwYsrx+xBccqgLM2WqdWqtJEa1jXrWQNjUwdMplyoLfsvANplPScC2oXrmTA
uXH42Rng7+vam62LtM3mets2nu0HSdesGXHVOu6ZSlHAVkT6iENxwXhyZ47jBOailJp9jcOWpm2j
TsmtWBoWg4gUZH5JfF13ADrpZn3k7U2XgyDnsYTR1PN9u26LbQy3CltY3BwxuIS2N/JbJuYpfuiL
uTCpBtG5FTijxn8BorOJ0vXahyfbSB0AexVddHj4KQOpfJnsEtuiZBeaDQwBoHO1CQximc373FTA
8PzelsVBT4tFHTyKv5p28/ttAtjHUL4RiG7TG0uaWXmZt6x1Qp2CdtDeNJsT//cJeGuXvtMY6YF/
GaNo1CXFWfREG3qza69jq+OEZbj5fLLrkkeiBfKda3jpd91o9trWxKignga/8qG3TcRVfC2RB/iK
BkQq5I2bXKe3AR+ZWnc+T20vqY2NGuq5O8X2MmbuvFriioK61Pnhu8szj1QOWQzg57Yz52tu3v05
tRza+rziUCa+s8eusDo/6HyuTBpBSppEIFgndSC1zgqAuTIbVZY6JlKjrGpdvs8Te63Adgbza/Ay
bcfOPHqJKkOKVVZLXkqZJmongVtUnPK7LjsgQTNbjl0/X1QdedHKSbkWbALc58I1EYII9PlX5TRP
ByP1JIcuP1uR/bRlRXU+ZyHXMpN7KSFCrGsV8AU8pCcYJ1zmpld9gouat2DtL+Iozz+mWMy3mvCN
21GmKt0rDyyMq5ETWHT9fjDIdmo22CHsGQ5CTkGU3ihkFMytL3daPBinlFtEewJIoe0J430XsZaF
uR+190ZncKpBkKOusJsXxfGveyOepAAsTP0b4Yg1ke+D0qusKiD8RiKRKnhe0zkFOFHNyFtLp1uH
RYKGr0Q03bicVG8IUoH8M8xnq1qILbGpNT4KVAQWZ25vgACy5secResTBff1bS7cFwLqoDtE6W3L
aYxuowjo8DanbbIEbMSdgc4O16iaS6/rXMT63gOYBS4DKY/3SYdEyHZS5uMR8gi0DwfwgcIKS7HE
mmwg2XYFJGfYuCiUnL5tA5roerdrkydB2e/ZbYaPjorFLbbCo5tG08U8tU7IE6O/8nvXPGEvAo/M
u/3upnkahaI1MG131aqRZuZY79gmmtvCbqM0hO5pfQxaEpNQhDIntjKnaDnIlTO/0+OTAT+KNINj
f5be+CzuXhJr7l8UdOg9bvtbjX/p0hSLcz3Qk73igKvlRGOi5oczK7MrxSiyk1o1fll2K2+rJZE3
WjecMuGiGwlHuQcEBVQrSH0IRfDvAMLl9WK+QlzwNv0MGdms5+pKWrF+6Kg2RbnE6Ui2Y6DXrsz0
Yutg1KEGWV+StyRyvJ2W1DqJY/barGCbhvuqB62upBGTLkqDZEdunBfc3HsKpmgjT0pDBUDdddR9
FQs+Kp4XGnDg7k294jiAe3PPQhKuOGw5Y58U1ExuXK3Qg1hVy26x9PYy1sbugwy6eZXl4/egV37L
WWk5cqaJiVRHJJrMUtOPFTG8Y+swiNq5b59FipYVLbq9t1qVYo9fIut2Mlz12sjG8MNobOdLA6rt
XQXocu93TbFdlsq7QsChspou9NFeAB0tYLz0gcikPt3hCdEeZqfqbzu2YoyvKR1vKWQLxsBs1xap
+SyFvZ7cIts8xjZXIhUKtXsXpTgAvDorjj6skEOTUUs4AOv4cFI/zDy9hhDmHPMqWV5x06FqxyvG
KnO6W82KZJgw9nOilVl+P5hKvCjbiK/oK6cVj7g2Oo5jXBsTqUFn1VcJH2b7wRYpZcd4C7DjUdPK
gM/ZThqHPF3WYqOc6H0zFIwZRcT1n/jfporA0eTVd5FVtOm1w/A+ZoZ7RUdWKzfNgAPVlQNfh50e
y+4JUAauIE8ZlC/jBj7Nrtx5K9mO5fbOarXDFFUjRAtKEEHRnAxDkfgmkkVZ7fxKCCbbYiR5LMv8
06bpg5tJCeuvsaCW6Be17bcW4wJ+wcjQmIngt8KhJG+908p1viGaF1Zz1dBSLKeLnNM4ZJYpuUMK
r86TXtzR7bOB25g6YS05TmgD60gT2y09TToXqz1zZI5LbU7OsmsprRrH+IzPo+eN4J7oK58HcImG
VYzL/aLT/EFPFqw9LuKgUBIrle5v48F6cPXso4R6u4PqG4csBLfMXuKRxu0DUjud3f781khBYwiv
zTctg2yuTZVahK7mR5DfChRpqrAMlsRKy006eclJW0r/OSqjEsHSnUGDpSLjXjkSagi9lWw0/IQc
tSvvqFjJR/XKQJpWGpKxcpGguvJIS0hy+6hpiPCgk+RPiNKKU2JNnJy9FbGUYNS88lbskoXsTP5L
36MpcghZ4UzUWOP880c9IE7UPKQ/IU4rzonaGntH2HYl4QF7mlfsU4P2chkLUFD1CoWqUkGdsXT9
c191PAXt2L7TI3e+oCuifbRXzlSJUvmiOWTaZu0ELxgYFSGemjoqch9995YOdnkzDDYpwaxMT8bK
syJSKh8jz4Jx1eoeoMK2/UI81mkrAP4uANJuInNlK8SZfo3DC2AW9zO2DitFS6FsBHaflUQyMRH6
3joz1kvKB9QkMbdSuAyo8j17C7u/GZxKu/JS1hYxB/+HhjzTTYTjdFsItDAjXqYlGFfal240754p
qwtZ8DjcSQo1KOyBEZZaJIX6ae4//J4tf7GyxDjccXsuIW5MHL0uZ2Tuu1glbIaXnzyyEan3BCsV
CZeRkQ3QCi5rRR5SAzDt0UzEyVUFbaARP0HVYcDKfuefFVKenGmCGNzNs3eqV1QaS+76beZOM61o
e/++q/MiDrKVrZa4kkpJACD1AQgp94CUgosZu9qhpACL8gwi6Bzsu+45WutD0T4AY4ZwanOAX4PQ
z1OnWacYTcUIiOi4j1Zs6D8SSmQOfcdMNs6JpT82tiNvlWVpj1U6GJdd5XanpV+es9YrLyeOWLdm
ZnenMnLqO4haZUKDfGkeHbcdOmR0Y4E0xHIsNFeOXa9P8yXSfrGl5y/SNyMyfn0snIq7PA14Av06
7kYr1CABB47T60NQ2031OZtVAj/JWKLHhID8DzOPfHYqQPcmz2PT0Pc6lw0psIxLHog0Uf4V1Gf8
ZPbhioPflwJYYwYW8txLme+5oTGzFfaCB4xzo8Ly64qd7FcmLov2ezwME3r2UN9oCaeFh1Jx9yPM
yo8TaaZ33SLoAe1fRCeeLDwVDE8ZhdpeVUUBJ3LHPBgVQoPelGlPi3rNysOaRhs+2AhrJBDWEH/r
fTayF6XZrCHgeTLMSnyYUrUnsArcH2xzYothLheNzw4wLsbqslZa9Eym9CMBAMFGnt13bnMfU2kK
O92drsxJz3duo6mG1eB6SrbqLyKax15vok3rZ5e1O7ymXOSoiVNqBOnafVanYB7bieBWCC0ENBSu
q+raxjEVbzGhcddj2j6IiIqL1EhRlgYza4PYiOq9iAlfb5y5rPmZHFA0iUbkeHTcT2S8dNe11V7C
X9lSGilpFh47wJW5zvqKiAKWbGejC9wtWWf7u4Ry7aPBoSEwJ+8T+BAmB8yU+7IV/XOmifjo11Es
ASu33QE5quUDhBGCwy7A4HaKb3i98RHhxzvTxTbhPVWgcReCOLs8mRGPF94kLaEIBmZSqp19fSkf
xpqzZ+iUyhP8ZnW5ADy48Qj/ospDI1pO3FfZ0bpsj5mgEL3Yj1osg4AIaDS2TWmfHenCZEbn9/St
5CbNArlsdRQzLCocSOIDAXuzC21d0RyLsYROlVobAjhdd4o1IwCyif2Qa2HConpkNG2Ab4IpKMgN
gtqcsPqXpUrVQZhNweAAvmxTSbBG5mCzUG1qi9IfW8Mr6HZzeQlIODsrfeL7YOiL2HlxXo4HfQy1
Ud4mJpKmLGY00KGql2OKAPu3psv/YrnEpeOs6V7T4+zr/WL/ruuht8au/sNOv4BLmAJ6v39CKipM
PRYjAves9dTZu6Smlde/s6x3WQT3siMg43MKPqgoggzRThUGV+6G0w3JQY9pLJsqsMG9ORhhU/QJ
ecV+ZjmzcmXV7/7hf6v/9qEGa1z+NZz3M3D3iYUCEkDS/8d/r4Di/6HYn3DA9v/r3N/le9G//zn1
9/PP/xH7s35D6PBMgB+YXfFL4bf9PfYnrN9Il9BJAdOI9A6Hg3/E/kznNx25F5eXwaSumz6JF8lV
kvyv/2mSFtRJwVB7Yhucs4jh/GfcEavcWsNAUvJfhs74Un+9Ng2DxDGpCHonMKjqWJD5/T+lq3XF
sBjnmDxskxIwtE9DWeFgoy44w21FL2c6v/emeSOK9yW58YZHAv69AV5lTm7hhhLYYFbNLso+Z9lw
r7D11PLQ6U8Y4w8Ezjcp1V9xS+qCUCvNSp64XQxwdfbL0lxCDwjWL62aB2PaM1oG41lrPmvwRtpW
zIf40Zlu9WLvdlyRYclqnJv8sacxle0edF9WPVFY14cF/qXT0CZJ/hxjVM0vuYUeou96ZRl2Bgc9
etbS7rso18Yq+ITypomhS1rfVn3D2MjmrbsfKzSD5gd4ONpgX4CYcs9pP6gGve71mb3RyhIGkBMf
Otu8zOEkploHGu3Fyz9ce31ucGqD0q4NnL0Zz0UUAALbdrMZ6Pmn0TQM//f6ehik18usn2yA5VOk
doB6YMqq+lBGTz6MStGwAKmTM6urrWvGOyq9jxDNeRH7nRLjCqLa9hq0C7c54NYLxfRjUiWlR3Q1
3c7pm9UeR5ghVv06xOeER5HtahsdQWXursqUo4ofbyNmHxV9YsAu5wmp9FDo32L59JYHSkAF3T54
vLcCnn4yf0A+pYWAg3yUPAxegg57sLt42+X5Xpe0obkverocZ7BXQ6PY4msb9p+XOMWDQuyjGst3
FkgqkXxqDeMl34/xcE38YZPSH2hI2lChFA+Jue5PAsbIbddgtJyaKw7SPCxCQQstHO0tkNKN0oxA
cLjHpFAx8mlo5OuJQz+rMTmlidxnCzbqAfDlnJ4b3cCXcY9oOgF+tLygxX9YuSq0+uPEE7nr3sCH
hAa6S2XPKKuQHMDrq9jcT5Lrm4mscgno4MSu+Kegdx+BnYBcwtNS7S3lXjh0jLkryySygqZK94t3
3WCzMNH1Up5IBsEE52kcX4lEgA+4XBWrgbABNcpUiWDFsd/EwDRXMadWr/kseJm4Us1jln66k9o2
3RyO5hSyFIZrZQZxuzCq4m4meDZH9ANb2k625s5Cg0X/xXel+O7jYBFTmFK0Cs4Tbs2hKlFkOfmE
BXv8Ppl37SQ2jppCPL4IXjdOxw+uX4zivsmn6zIK/3Qn/OOO8z+qobwhPNUDZHCNf3aDscmuGST4
yPH98vAz1/odDH50JhU/UhW6snzMFe9lVO4cFS4GG0w22xqdWZ13YbXZcXbLrRjxVC7TTosU6EQM
WQ77AlPsxnhdgN+UUYJBhtMEcncjPqrpDjVoAb71nRhZkPJ3RBsIH6zJXCAW7EjUbxAfMcJS6Xy3
tLva1YISDvHssRRUOXS4NwQaA1umpz/5GiYrPs0OpfKjx2cclthy4VhfCZUnRGTOjjzjBgwLecxg
v+D5YpYac6xkD9g7w8qTAYEsHL3XMrnjYUye529yPL8GoH6/a//pRf0lxzO4c5nTWEtncPGo9/kN
i54waRgDKHouq7cZGmqlvwBdWry9mLvt3JZ/876a/+zBYRGd9mzXMiAz/BJZqYhrsNjFg4O4ucWV
uFkn7ymM5Q0ojsz5wEwPAGdJ3K3d4d4LbOPOco6V9tK6xyna5vU1twrdgFZ4wadem4+TfY69fUF5
109D06FBztSGv4mO/ZLEW184Xzd0rsX1O/eMX0KsgiuGIsECG6j/MQA5GXQngFQ0M+j/n6/7XxI9
f3whkvukwGj48X99h+KBugvWi2yhsZCGEGfLmLQROYlD3P7d13L/y4/FER3MI3OETtgOO+Jfn+LK
0yfNiNhBtdqFByPDjcQxlQolqGbYHsOKAlqaRNFKzReFrufY5h4WRl5v7ZJ1l7osXHfTgwzcoN4/
elKnDqPYxWBo2TE+6/T2xDznExo+Nnp5wL5xn8WUE5hPCR9elfZfGhRT7v8BTO9jiraCNylohoaT
75WSn5TE7Ht7vllEKGHLTk53mq4t/bYF3GEa3Saeb7tEbAhwYq3/MduAhkwfqZQmCJcyaRx8Iwtz
ffEDP2reRg7TtT5dTKQXLGwuSk1bUgCoF7Sge2tA9th0cagl2iEuttnyo9Ru4lyeumTvSTfgqkCf
nsJ+vELUM+BIxzT+pgICJw9ErwXMHT3oxTFlzWj31Bve1ubMXb3Z0WexEQhyHS+D+wpQb6eaZ81+
Wh/Dbpdj7n9OLDrf2jmI6ND1E0Qp677BB52mOG4ItE30X81fQr/IsQ05rCMSdNcshaXyNXvA+8ot
viRKKzgE+z888eXyEpj6VmvTQFXvQ4491L12xV1WXo89C+Vj3t+NPDmAo/DWP8f5GOrtzydAWT/3
FAG2HjYdFFOor6yNL5QITTL41ExTM6RtCm9A3p73izlT5UPZAJ9Wi6Gt9055PNFSM3H3nPF1qsCS
Fy02ks4B879M2GfNIyf/B48VRBJ7PD9TGyVPhYVrHSaL6vUerAAyDD+8mTcbn0fbMgxcUp9Gy+e+
EOdFbGHLB356oDozLowgg4Llzp/ZCuti4EErDmuD+z3PvqELbCwwiCa1RWkEsxlfrkqcrd9ZxwwZ
il4nkK8n5ZwMucfsKhMiqXUOWuuJBobtyErbdW76gX7kdWnLI9VU2aacsrBhkNGoh9Q19j/YGX3n
yk6/KGq6JbsfUYsqsn7PpYdVcFcaLx74P8Pmrw3xwZysfWxjJkEZgrSXz8nJziAeY6RUeGlzKoYS
hLguqjif3i2GfV+YjxhqLk3c3jBpTqIhYPToEcdpyVlIMjAy2dIzFObsNcroLucn8bSbJBKsLm5b
SF+TyfSlgpGGS0s/jTMjAQ1Iyt3BXD9JP2KGyUKj/DEQvVg8Z+vVxh2htm3RqKOgHdxoftT6wenv
GmpNMhPecIe2KDYK7xho8I0fv6RrrSLYj8IHs14bx8S/YfxT3vdCmNhLmOsQmujANcRT612jxwPH
x5+bnktzLb70eVDjyE2fh+kB2sYRJB+qX3KfF3Suj1jxKnQ34zrCWOCyGx3kJ/4tVuAvarAoggbN
o9QpieL7daRUmdyyXd3SebDB97ZLms9KPjd5A0GLZ0Z+bYFm7YdXwFaP1pSH4CMCp42Bk29MedCi
S4ma7T2NAEOXLqFZ/YfRMGra6PKpS1ot8LARMHTPDKRzr29qQiH0OwSKYvs4uylyPi/QiMz5DsPV
xhueSZvF3Gbl+EyrwYZOy8AWVtCz2rBArlUeEVfjpdZPUts2WGvmccB3f6xWBRd2sGnciEOewAiz
tkby1GrJCeslXrz8yUcLUSSFPMqX1qPEIIprErhbp513ZrUQPyjZIKBhAmsbB2sttww1iKsTRn89
ktet8ALiRgeqxDYFNFi8YxM1XQ6hW9m9xRAa/bI98m7BCXwaskdR/aiYlbQsJihRhAAfjhHCbpo9
SYq8Qf+F2X0xfdkce9p6OEw4/3gVSKztewqKEjp+baKaesImR961+XKM4PtXbrJx2EI7dKQu9Kyw
KotZvq3FTouJJbW659Eg116ZvnjQ1TmhUnTB4uRRRPDOEvPnt9JDzSdLnqsidDmvxPG8dTq+05qK
dxuWk/1JbD/wBB9bYpgmV2uvU3/SbIHe0Ryh7biQdglTbSwqAJuo4ZxsvQ7CMF40w32253uqCnCZ
ALLOYZd5XwKWN7e8IRJnDuT4AEkRAPJvA/fDW07stZRFZA8wu2Gco/6R5s6BbNTY7fPxMOqvauCx
2V+0KWYstzra1rVm7ycAfOq208KUfYy+x7Nk9cRj72ec1tGhYCrwxIXbNaHRlwGc9AM2yVBq33J6
IdUgmH18BFKZG9wLzk0OptTZq/ZtqZ6a9euUxVXZZW8a+ZPRbt/QsYNooDDlqa1l6MGbYrqHyYnv
Mr5IZw4SXLS+Pm30zNhUMWRTohn2HCr8k26DS6xxr+BeBL1qd6w5N7R/vXmYIkaoN1N77hX+/2Vn
cYaFZ6JPD6I+1s7VmL+O7hv05kfROYSefpQmY+BCXrIO126pAp9ruewSZL9F52CSYM9+m1A882UX
VQG+0yBJj+awUPjEHkmSxAwjqwxnHYqVyw08507UVBv/duENy6ATOQLbG/2zBpfqNLAa4+ja0Cs+
hhMML5xdvNH9ro3qwB1Ju4lTx83UbvYlsbRRPC6+dWvAGGQZxYcl3+e0PU0e0rivPdMRtVnl0Znj
VdLcT/KCiOrGxQRIWPRCAKPlqdzjrfNUsvXdFw73V6aHTtI+RtM3xr0raZZHvAGBYYBAlfkPPaXZ
AUPrkhzxh6BK8Ma8angce/yIVcoHr5gCZPpLn/A5bN0NjnZAmRznH5QJ3LO0kRdwEJmcV7isG4cg
z2QTPxg33sz5KMEha8FO03twqPF+qLIHJH3uJutDDitjx8caUGM5RtsMNgnWCQ2KkecDFazgycah
jkud9NqGRRQxAuCr/IRo3Dzcq0vcilsnSbZ04oUg7+F68zzHhl2zb630A+1qpx5IJRFF8jTYrwom
ufo8ggE366DILYYTFVCUsOYgrwjZoEojb0Y/WkqtpFEckirCR3Az+aeGPlyPqG66cuDMgCaYPR5G
eMcll769h5oDixh3SblcrK44Lcq+R90mzMk2u2z2ndkcLEkEVveuknVKMeU1PMJHE9tQSkBtLneg
jZFGuXr05pLSLdxEFod2Vp/D0xSBt6bynohBSRUKWIlwzfjTB7Dx8vKy6a/LnPGj7LbTemqdqncj
a6+GLj4SzIk2ZdKHOVmzcvgishOOTnGCHkdtXUzaTnFc7YKpvVnmdCtLKG3OcvQZRMndeZhLXKf8
Mt1kN3Lbbyvslt2bnKadgVCd8z7WhR1G0L3nUiB8M33yGnkUKI7ajptxr59NfQknalliLd1Zzmvp
3aMzByO9Sl71wtVsRYGYsZawuMzWlIXmkO8jmhK9SbIViVYeLCqV6nrBgf3UGcuuonO6qB+X6pFD
gdFQfrKw8S4W7mE7jCFx4e5Bp5Atfom7/DSwrySVH3svZc5IqUbabi5NICsbXxa4pLorZcrj0rf7
FCsgIpxtFaeR0Ykc893Pw9b/16X/BkcnLE7l/1qXvkj7ZHiv0ve/aNPr3/ldmzac3zy8AS6NU46J
NAxC7g9t2tB/o6PXN9j+CY6U+kqs+U8knfMbUCD4VmLtrHX5W//Qpm3zN2+lzfi2ra+/8W8R6Yxf
BAZAGGsZr2MIh9WJo4tfjupWZBcAUu0mBDLS+GFTCave6JVlvGs0keVhXY7zc9Ek40M3TW/0axDY
WFKXAGtK+8d2hvkuQ3be5HhlxidmkSXtWmatedrWGOOeA2tKyIVa+myW54k8+hxiSZ2e/vSS/xMB
zPyJNvsTcQOGEj8CKr9jugj3xq8Fz570THeh5yd0FBbmw4KyO9DOkVjLqaXpkowYlWhfqdH5WC/1
9huruucg9ykZByl1dGhXbmpam8amwZ1ccBM/Ar9ObxyelSYa51CcJ/YLGfbXuL/TYZZzaLF85O/J
nr1815qr1EWwqIgPmutM7UEa/dxuKK3CxJ+hGTL8tnXxEg1KP6lypBjTkyqjjarLADH4hFifrDmd
XD7ZOk6LZGm7dgOPqsABDrdkq2J34g5fzPALlF47uDTSfiQCPRmcaxZKRmgUVR4Y5JQKMHo2KBJm
cHFMgV01pxYsgC/S3CRmr3DVAQQlYOqOXrOTcQRJK+dNvpjc3rt1vILnZuyaTMuZoJgmGCFS0zVR
ssY+OH4MqnfwaNADFIxfwMaR2OwhEKFhOyTGvzyqMci0YaPKOjqI8iyrumNhj91r5madRYIhNnmR
tBYMuJeIyqXlxF8ObTfEr/ai+psxYdG2KyYjxWbneeMVx8lBbPShoizS0BaIDgJscMyEFk3MNZS7
0rAQiey6TNfo0+hXy1eEmQC9NlHmjzbvfMkPUagH+lFHLSjMxPiOcdTTcZp36baHz3clkj4zruup
MmBqO4qWoYKiz1DxHZcmkYOgcTOd84Guloccury6w3vLUJvKcjZ3U2vLa70kXLMRamFEr80R+r7Z
pjbJZluIAN+Fx3QCXpF9Q2fZT1VteJ8pMGwncLQEOGMGYUGswAHkBdFVKKNJ7DMOOLmYWt49EB9b
v+qma5BsilxhpWdtuEBItS7QCX1qRNdVN6ZW5BjVTFzNfgSPktWIX8sdV6IOdVsO2PcQEZJ31ZRI
Eaau+6+UU1D0WFgLnWDViH+NIphGxZxcbeve6Me9AduVZH4+Yx1HN1cUVkaFszByriEIfY5aDf1l
LlgGAdIHzJzbe3L8eg7iRauzoFgi9Qwnp1PbrvSGG78Va4Zn7PvnKBPenTCnRT2YhsxesqJ2HbZk
k2LNMuK4TojRThSKdQN6fFU5CYuQiaoNv25gKYPI+MQm2dNWkFTzoWxqz9vHi1f8QP/vL0s3rx8c
A5atHJi6Ru4ha8xmiqG7deoDMJFzsksKQfaxV0fkEb3XHoKQPCzJHD3MfcubnWAAY2xt+s+i0aFH
+wMYfz7frLZPRpM5nCnwOXRbvM/ig5TAKPaabL0Xn7g8gN5kIr3o43BQG98fQXXg/HW3pBJGkjzk
N91A2JHiNKrRhrvNAePOx7lrEAxayla4SQnN/QGSVWTHkdc79BKnTncU8PSYQu0BU6TedauCxL0b
XxY0oGYj6xZOzeLHkunTKuSHYefy2a5iurbMQqe4b6xabJo6bHx8FVZfh2MRxxI+uDAeeiicxmZ2
1DCE1YJlJUhUwhBkKHf+yCNj7RucUP3gUMYId0LmW8HXWweUSlT40FRWQyDprHkDfyWfQ9bx/XPO
rdVnykpprEiigfmYwiQSjD1iiHnW3bLcypRZNeb/KYdxovw5nZU27xx8WhQkTS3DOrbD+C7xsbCg
1qQ0NAmJ+QVXxYwtPbEpgiOA5CPXTJgMiOybrOwR1CZwS44jUnETR8KKdwlbOpoUhCjpMMubDOV2
GAmf97koMfTZfXxFG2/b07tucfwbXPoELko47wUqWKHeDaNLHrBuWUAjitz5MgbfIuw5FiRjOEir
8stJkyVI+IzT8rFEvcEXM4HbFJ3hLyeNTBagv8wprbDh5H6OFbytcJWY33MvF5fp1MMu58Zsfdqc
iOk78jzCKhEJoaBOHbTjwe+Nez91+rOi3+0xITQONVJKlFRZe9dukhu3RjTJH5RNGB8KDFG3y3M4
t0i5a61BJKW7QqphEvAJM/n491HvIGJx416tYUl8TTaZR0Wt7MqiklpwEIF7Ii68ppfvMyQ1d1sN
PuFDD2EKNblpWMOkvds/UpiT+ZtJLjYX+0i+6xBpgKL5p9Kh3XlUMb21iZ5R8kY6L8NAmqcT2VY7
/0xsG/gPRnzILJyyIzyLbWE9pMgmZD/KfvRO/TATuYL8JG4ck34XChJWybxVswfB3ugHuEEE1xJU
kakKXQUzHldMShRhtAlyELyt/RvV9T2ueZ2jxWrzv5m7lnE9NzERB2KNI27//eH5v+fYuG6+q/u+
+/7uL9+bXx0gf4E3/99BaxbrzPivx+Nj/17MfxmN1z//h23D+w3y5Uo1BOHnrnjm/xyNnd8caMvM
zJaOidpFcfjHaGy5v+m+behAdS1MSQBg/zEaY9uwMIHo2IAoLAT1Zv07to3VlPHniRJ/CfQSQNF8
f7aBEeqv657aLteWO/YYSdqrc0Zyz/EpTit6wzzgXQWHZmMc/NNr80/mWCF+Xfmxw6UgBlQn3Tyk
JqCR/vXLUsybd5ZAJm0Iri2PjaJn5VhqlC6FfpT5MIqZtJ2Leq1QhETh1e718r+ZO6/luJlsS7/Q
oAPeXE55Q1ei5w1CFEWYhMkEEvbpzwfpxISaf4w6zs3E3HT/QUmsKhSQuXPvtb41xBbCOtetFMkF
wLhOTowlG6dRE8KJaAM4Sz1l+3wkO5rIcK7th5XYFo5/dHY84U0a1bu8INz4NSxqDG7A0CG1m23G
BNZDfVJtA9WPG9Dn2BykQGO3yqUtn5Okmz7oWpDgTFc42yTCRGAf4wF+6UVOL5l48JnZXIRc7i6f
THkPYVDEm36QM535iFiYFSaP2MEjH7kvntHNyd4I/XTirY0DiwBRC2yKLZg9YPx5BjRCCZ82ieNZ
BqqBaCJ1aE3IbIZIA+5WcF68eTRlyM9qxMpuGlw6Oi7H8lsbkUO/qZM+2pdoAgDsW9atnSS0qZj3
ma/49m4NMtraDaaY4VpmbUWH0+8ZMjtD8FJWZYu+vG5Rs8QDjZNdAQ3AuG8dZ0IsMjhdgd8xNplu
0dzI9xYBHa+DVfnPo0nnrbIbH3+QLOVrKMPm1oR88N61LtMuzxNhvImzmQ/KChnJtQVNuXwnTqYc
4LMwilxRsaYoFAybDrTGYGodTEGo1Yoo14i5Uyk95DUmbLt5SiglYtu572MReLS1Cwf0F5XqNpGu
3s50VZFrGMDTujualn1/T9ICrwnFVL0uXCB6+9MEHLF1XIF3joFPnun6hq0F2W5Yl9lD4NZWtoOd
gJcJGXL+wyTJKWTHVcR4CaOw/f3oaFI7MGq6Jj7CshLNfu7tgkpiDmcnvm1yox8+QvxclnOKIgXR
a+UmsymBgcEf32lwezSNFOy4u9KsJRyGnP8Uhst337vKbXfkRNucU/ogq+tbXnpS+a4hRU9sjSCK
mzssPY64UzipxD6eyhF4ho0mJt9r7XB/WQxl28uILDxB5wSsjNjQAX3FcGcqunyPpbTT4srjtucu
9MXyt1e12XYOG87vH4a43/vDGNk5tiEz4jcToBQEYtOI0IfTB4IrJDLIGmKvp70ToYc8AhsP/DcX
Y/eEn730250M/NR4bhRxD/s57bmbnWyWr33GyY2Z5ABjcxo6PjWEZv4wkTJEMkYy1IqsQtW+Tt5I
3zb2sxqxiVN7FBGBHrfdlETVGooM/96ARmnu62C0BFHkDY+KKUeauwCByeoMdNqIu8Fn4PeggVvB
rYHhwS3dIrWkxiMJDKlB3j4gJjKyo5ryfNqoCandD9uPACX5NImhWQWq+qlbI/ssQHB/0zbu8de0
CjFqdrWldxyBTkJYEBkpzp+c3BXRbiAg6yFRWXBTIwwnfJaWZcJMwKR8Y6Fcp0sGs91PLoyyYJ+1
AWNIW7+hzGj2KKh2c+I9OhMDAi/hq9IMgByFZkn3XcCBui7uFOYhGovEUax8gAJnR1jxUz+HHXGE
tpEFF9+uHiqn/IRiOWgUyaO3NwttHbu5xzCN9Jyrj6k5ZTGmfxi5wz0hyLBDMrv+sEuQCovR8gKd
6oCuudkFiffc55T7VUW6VDcjrsULXPI9Xwew9japax0wXbf7Scn4GFTde6VLIt4QQtuaw60ZG/dG
jqR/aINpw2xb3EU0EbQRqlMzMWk2xkeUAHupzXRH6mPKKGsIrvs21twORJZjyTamjCjslkBiv6tv
Aozf7guYAY5QmMxvKCCfAO3gMJjBbya23mIwjlcYYOWLlTAqFuKpcqczykmfoXZy4ri4980UdTjh
UAzlXQKH1K5o4itwn5wkXfYCpgvnpF76wx793S6Osp2pUMkoR58d2IcAmfJv7GAkn9VLa8EtOTex
jOZzuGOp8p7nYHoAtoSvjEzsQ9pC14rB0hxdlFqJBtWR1cQ2x/2bnMmjJEAuWSm1BN9B9ENFMYTr
KGIYl3TOvkMeCG5348D9Smznww6jo2EVhyrj4Cc5q7/GeAbTdZzyLaUcile9We2kZVwRrfPgRDlz
gAWIFE0YK8ZGT6sYbpK7mbI8FWuaS93OpMlwUWaEmt3Rim63f0owSdx0mKtN2Q/rlMBe9I3dc98H
F8ghyPXa7EpH3qEPcXWhKb6xs5iFeyR7MXHzfSLhtTnC5uA3FXeeQbA4DZWt77tOcooMwcTUa9mo
DIGN1ZDRe94D+1+5mmgovMg+dmiT9RHzyjxcohDxmcXas/WG4mI1UN82CdZNOBetxm8eTtX3Qc8s
TYYMACnIsYcCOy/4hFz1CoJWMex7q/IOQ+Xnj5MZDyVvlfMxsBAk/yvXT16iaU54NGZc4AYHMblJ
7U6cmniUD5UOrO+RKpO3yJCS5kZA/gpSU3nFyjHdNi12Nvru4UsQVtbJJTvzO9nEjbUrU+YgXUlY
7naSXLMRgUkSeOLAGAnBeJM7Mt92yg4fWtnhk085pUhsei72+SGqtzH7xXWaAJHlVp8ZvWB6eR1T
baGVTYM3MHuKCREMZkH1yDYh+p6z5YRF0oq+m54qtmFiuM5KZXUhINEntf+OHVBbVxEsBfp1XZLg
V6RYMFfwr+SeaRHaDmwXiC6hRykrGT8jUuFItqqFAqFqZM9eKGcOvXHurxUuGlA1lsfxTZColxFs
4yAcav0Y45RtFtNAbA3MaDMvNDrShMFhZadmuKtMYV6SEuv9xjArPrQNoA25UAtHck59Si7ZBHui
PRE49E16WxoQgxgWB++R2YsDHjTzFOLUIH8jcbZNqzVhCWmORmkEcW/jW5CISwrF0utDx+ROvQTS
W6bm3cywBvKPurbIhET62wcKHGord0DfFJizaT6QCwXoMoxri/zHEYU8DQF2/STpf1ihN+2dNrde
lLQcpGAg0ud15Y6pAkLbpYcEl+FL2/n9VpSdtiECGBG6GZWZT8EQ7VWEviMrOYjHLj4Nk0EXwnyD
NYfDoYdeZXCvrVwFp8Qu6/twDJ6zgsCxtu1JmDP7Fvy4rG4y3GlrXfn7lnURy43NxLdxDOuhaWN7
yxZLnlGMH3BWZKrCtncuWeFmB5cF9KDRsRwzpy52IIsJAJ1p/BJl0p4DZTT7qnNouzlFf9QNE2on
E/6lp9a+dE3HqD5R/ll73udokt0lITUh6gn7mKMsUZxbztd1RBsrsa5z0Zknn97cTWpnBVQmLL1k
1MVl+UOFbQtDou2rY4h2+WYeo11XN/E+wDks6BN3LY+2o0XwTRsNFRad4HhvGbNeTKPGO6CVFKxz
S0vZo5t4DCwnig9Bb8GhkQVqFANE99z49bmlMw5NZkh/sqdiiA4hfeyDYWxI1+NQEdKAXzvD0hmd
vOHC0tNB5Uozb5+acqLuTZvuMFt9se+NuQvXsiWpUDv4lQR9nVNcCGOX27N+ROpu0JDLjQm+ggmp
Pck1sp/BeY046NToxWPfXNvah7jTE7cFbDQanqRJtM5OYulo6FTCIGV8Hev7sFfhNfnSIKC7ov/G
iRI+4WwEw34haa/TEGTVqi06FuvJncFLMsQYHwbT6pnworX+hE/ALZ2Xk/2GF8tbt42fwOGaImet
XFBpdNqWnPN+MCGpVQlqLojp4aZXpVgrp5/e5UATcBeJlIZt49vjrT8YoYO4K8waVEAe7F+wrHVw
ph9yKfSMamqkI9vsm74JTqlFzjTBROhyirI9dcIZT6C7we3WIYKAIP8BpRf/6ayt/sqrI8PAj5uq
izFOwymn905DCpC5TR7vSpgiQXAGGBL3cxuLtcPYc1UbEM1WdjblkOli2DHbnnInuU35+hN8Acj5
JuzEHG5oxKwcV5UZBn+ii2PuzINDVm3b19M3Wk2F2EEch5FKKabXrpbF9RATLahZqa+6tFuyVrOn
2E+zM6u6dQ7L2bvpM4bLYHOwSYfw4Xp8D9cuq/itN1Q4IcLMoAZIskePuMB1oOCX15OdXvccsTcE
cbk/wm6Wz55vtldjU/QXIwarWdXhY+6ggzQnR1x5Xlk9NgAld7McaeeDpKP7XNWHmD4dU2KPsFjB
tAJ9KBC/lQzt4Vpo3OXpFJn1tsbG5qmZu5k+H4uTQuoMzXfvVSaFBuP+tGHuErfd2eNAuU0n1W8c
10IMQQDDokJR/REjoKOvTBLSdku3A0eerwURR75xUOVQ75ymQvcMpRSF55RRIcoIryBqgNp78tvQ
XccV5+484antPG2zic/tcqq0kNdh19oLbSV38ej7u5J+4HWhquCJeM75M0dtS5wqLvvb0mxuOUC2
8El5t9uo6On994urWsCCWI/a6MhxyKkVDV/X5jkMkcWbeejybcls3dDx/Kab3IPTQGW/LwZD3PlB
3Ucrw01gSJqY9pmEQ49yEHNb6akj8XFcwzKftwxTFrsDMzZVQ1QvO1ei8shc5Jsl3fldpXyHRFnP
Xm5IjpnngZaqgX1Z11eGrgKikRFoKJ/UObjJ+tYlNuXdnzrvfhrQQuFRXWSxXQt/OevcaWtOuY3w
iQNGtkqbsE+28NTEZgQ5+ewkQr16RaKxuboOs4VObb0piY92GMCXkCatdTLKy4duaK1o7VejC29M
1NEnfd/8wTSDn2Uysuv2CUVwarc9ADYmh96qpYXwDIeM4Z2dS+dHY+pg42g2OMoAGKfNmBKO2Wsh
z+lsi2PbMNU3mlSVK1HgRVEKiY6R5VgXklbXO14ZQXdmlSiU4F+7TedsDK9rn9ncymPL4PKmm0d9
aAxFg5/Zg0RXMlTFfZQn4rpwiuyh9Cdx4wKaWPVSz1z98BzwtZxiPNJMJbHobmNfIOPxWePZKEyR
fxRt0e56mqLOD2BH4ntBgh9f7BS8kwE3npgHy31eVfXRbGCBbwMgataqFSKb2IuT4aKbOEABlwbl
eESK4d1jXyXSUtq6etY9X/q6Zh27GoRJLAinabjtLIAYJCdlFru50BEoYZGJPegMVLeTFtkltzkT
Ab6z/bfCSgowemOJ/9yeZYsXjxzZ4hDYhIPtCt0G74MMB3UF0XAO1uE0jw4olrT6XlST+m4a5fw4
mt0sAJEQvMBjRF3K1UuN5npwqwnUohClexZiGnZlHqbPqS8pfthDzfnQUHF+Upwt2J4gtckTzIzs
2oab0wEB4BEbndJ6pTvFAFJDrzszN46fFSBq9m8GXubQ1h8DcKEUw0qkPO6sqf0uCO06DWnFcTz+
1d/yip7/LsFC/2Bf6NPjYEDqAorfyw2rZfOYkZxCByt1aPkrWi5MpNSMbjqT/ckIZxw6ljk8ZBp0
EFivhvoxstLnTobFKcdobpHR6iXftWQCQWYzSkryvnv02s/jgM/0uFg6n3vfxo+fzhbdNUMHdAbQ
147JFgE2Satwr7EZLEi+dKNY1GlTIL1GiVla2dsI/ZpkxY4E81UakW+8CsmtHdd241nyFLdQBun3
p80P/jVFPykHMClFIV9xT8bnqpUxQ0QjF1JsObvxSyRQywnuvzL7XSEDl8p+aknoaEv3MbTaGYyy
4q/xTDrcvFGPsDtxSlLFf/88/9V38pbeiZ0hXg/DBJN5BR4/IpIApXnsmczGxdCwWzMtLjtTgsnq
rPlQtPaI6pvWoKxvyyTnYthWPpvQnUmZLs9F1A+BvZLTQNsJjbox74Kyhr9ej1Ax7nxAB/l6ikb5
Wrnk+m4kXkPMpyFpSMAJocExnmKfeXTsCmcux1+neGzQTC3kQRnqAwITdiEjLybe4DgoR1y3OBpB
fFUBLZjfYUm/Wzn0r7hINnGf+SKYyoqrNDcWmbYK4nobQS3OD+ZgAL3zvS4fL2Os5KvhEVgM/zrn
8v3u7YBm4l0ZeMyZCzO8FFtfJnw43xn5O1E9KJyGHkwGZLyzouU1NBEXqhMNH0m3Dr8fSC2/dASR
X98aFn7qFY02q2T6rMr2tVjmiMxh4hk6M7Sg8cJymeT71oxccU2kMDclaBs+KeY4N/cwCeWduLFY
esqrvhPdM4V/q58qf4ybR6s1Z7RZdVAvG1oS631nuoFaNyGxn9fAL3ijzYDZ/Sb69VHDMOr8I21A
1M3VYg5iS4e+Ck6PFQXzfzSeQ8zx0FNwnuWAfhzcZSTzVt0282s+4li4vH3b7oaRAgkodtbhoW8Y
910ZuPHxtY3uE7gNm1Mq0bClZ+1EFczlgxv3g7/6X6adVrTbiGwiTwz+c8WEHEgs3Ux56zIjraEs
tt5/CPn66k8xURVifSXtKLJ9nsMv/hQ0JvhcM4e71nYIrR+dzKKf0vsjotSgyXaO1ZX6PyQx2f94
Uf5tZNu+Z1EIomL6Mq6gmMZSS/GE9MOQr3TvEB/H3A0/G453G7ubvZM7tQp3V2+QJlN0lWHsJlot
Kz0IdSmGEs8LoBBvm9tVt6pGPJ+To7w3hUF72HgMnkm8niWb/aQB8XJw0eGj6xv9PajpdAfVzjrp
2rAaXC05Pu6/D2SWt//HEIhLuVh3fXB3oYlX+Os1nQ1bWmwf04ozcMa9XTfHJBVq0zreeNcM7nDt
kNaECSNRD39/5X9eWMtxTMchDdhEOeYtf/6HZxjNitVn1cTUMrcpLAV6c7rG6c/UkxwgIiZQ/ylA
7R+GN549pnkRFmVKVGKTv7gIG6JPOigieG/g+tzMxP/QdiJbfSROEdJvHDECh/CG8rqXpypsIrRL
I/ops4PUsDN0PcAkTh27+w832fK6//4lhItzm5nfYuy3fxmz/rgUlWpsodjQEQnb4x124/EuTxvK
xd9BVH+/7stT8vXFcFDS3wwZvv2ykv953aMJokjdkmFAaiaHq7SQTrfGWeMe//46Xz+UZQfM2QIY
INxZxFExxvzzdaZ+znOeqZqHE+0a9SySgG0DF4PUjLJmb/j7y329kXk5m/vIdpiQMgf4akGvJitD
28ciJn9tPNmIiGA3TTSB9oQ9segXGCxpQrEx0FmeqbE2f38DuPC/XFlmnSZDXdtFcoiN7tef//E1
ZgMIVsFcCNCJVt1z2hazsc1dV/tMII3klprD7bdGm0imBWkrXuMZYgg9HkXqRhc0KHE7CGp4oxgq
3rQkS6DoroIQna4toFw6YY7XPdbAR4BlxKhrhGb9IEJlyDhjzPZ8APk5BByIES3RAK4QQExmbZsH
khCNdON1mrX/91jG6zUbLYOEpQZ1HUZMNr1pEqqpbvESG2P7FiaTm50rClkbvqDnS7wi/jQdmkKb
+q4YRr7ECFc2Yl+kxmLL5IbpoALHzPCqN/nFYYWnZoUwCTjkaJIxiYkn5n/r3sADgAwLQiGZnZck
mvip8gLMFc3gBBibWPGs/WB6y06cp1QDNohk4OSNxgXoaL5K1rXkeyJHGe8yJFansmlpBLs66K7y
EOcbaUds4FzjjBogZsxw6rQfx89VFBPb2qRp+jQ3er4ExqTZTElPIbuhiJlK2fTfi6uskWzoRdBT
hOjQGOdD6k1T99MrXKroOko7437MnVgfp7pnu2/hMdGckE4Oc2oOs3JXOyG/x8noJG3tWWFgcSNK
Kkz0KVWUcEIuFH0a8iPGnGsZM82ZD3GbGPqoy5ENuoSVwTzvVz3iKRFlp7F2watmjqaV2pImbh60
NZjlGVQObhrixmlfdxFaoW3/6zd0mcuLdAxooOvCwAFdn2RZdGC29+siLCTtgDF4w01T82Znavwc
rkgPLk+DTHpt5xxKqy3HmE7zEAEyj4Jn22m4a3KTOcdkDOom1roqt7FEzC5jI/wei/G6zStmC36V
TzeW73KALFryMk+/qzQEVKReIXJyV4bqy41LZ/PTqpH0TIlAiJOEgYtwvaxm0GlKgqf/+8P6RfuA
HJilghIqYtn10EUhzPhzcYp8IdDXVDbixoyaPmGmeOEzsk6FLskgSGTSmzzs+Ar+/rpfF1/LD1y2
2YDXtyknvlYTUN7MIoYKtyqKxa+RGLSWcSPCYfn763zdXJE9IxJBQ41uwA/CYPn8fyxFjKJSkqpp
hFRumJ8XTOLMw7tMfYuqwXSa9dZ/WP6W5fzPbQUtAy00ixcOgyWN+8sr0sl1e53XzcoFH/uURlb5
MzedRh3SPMIGZVcBR+Vihm9zjmerftE8hp9//9D/2HEipDY+LnIX/QxCgS+CFrjD+VgKBrJzmkW3
YL2BPSWj8zOaGh7qv7/WP24gXsvjGoeehUDDCkC7/HmBU3CTyP+CGctLLd49L84U3sKCH0R9LVdB
E44fvxUP//PX9X1KBJfY0hBB9r+/7gwUnZAUhKnmEJIzOXE4ooEXXCx7SehwvOmjTCburL+/Kg/k
l6/XNm0XlRLQbIAyJOx+/XrTuvLbGA49HaHi1jTb9jS5JlmFAjgcrjm39j+QzY+fXlZbH56h+2Jt
52H7vU2dTG+NcFIfNkAwe4uExDuDYGPILuOouARl7zzKKiivIhS9+KdRQDxFzIi/l4QT6YXaG+Iu
ounGDgjDW6LDlcOGzJH+e5GFi5Imi8aTx8NQb+whmr47Xt8qTImGyq9YNJn8KL9+HzSgrf1s2SNm
MV2Fd6MVsItMiMazlzoKS63XqavglqMFDEpnDyGf/aNjvzbWkvlWybylhKykaVV1PyNbszq0cTjL
01CTEsSUC5zBAR0Mi2nq5ho8AKmxkE9/HetBaPLz6lfPx3Ao969LjuDhnYv9Vp6SAqLyDWBn7LpB
YjFdRSdulqfOj/Nw24ZaIurpypKjqL3EtxGhVNvsZ9F8l7TOjNojdNGQzJLlvGDsd616ZMi7bHZZ
X6ohN25bxvb3MHyXN5cQ6FEwSv3IdbU0vrLIvG29UvNBUM8sEnz27igHNOCJAsKKUyG3ASD4WRSO
h79K9An78RQSmQnG0DevWi+nkewJV29kIzsXsn410Xg0vPg5S8kf201lFx3GOXFeWoiOcGvY8Deh
4XvyhHPXO1dN4uIgTPMw21ZR2O6bfLm1NSK5A1NkrAwkwrAzTbmLPQntNDrwVsxoxiTh0r+Xao+m
XcODERvi6nevJidbqH2VBPHxVUUhW7VMMsqk33+fAU2ITDrDn4IJpkFlHtBJfBm9JQoi9Ed5wKUa
4XcqWuPVYGzy4KJ+oanjmvH8hlpFnCvLqGGASwMiqab6xL0febthigYNIXnxhZkY1uPrvKIvvGtK
3aot4oyyvM4GaIjrYvRJtfLQ3Rhr1IDczL9VKXMz8ZarSicQicqQRnIBzJ+oU0em+Od5Rohk/vXl
5jDpZ5g3iD6B5Y//CRLyz+feo6ol6hp9IDaer6e0CplcpMcco0ZE8wPRshTGpdZyrt5/LTH/z9xX
/z8qR7mY/3fh6P/uWt18dVX9H+Vo8C/Lp0wIIwumlr/UCb95X9G/PHSfKEBRbEIh8U324f/2VLnR
v0yLPgU2B5KjEZuyP/4378v1/+UEoclBmxMXx0zT+Z8IR22Kln/fDpZWQYQfCXwYr8f/LX/+R32R
J5jGwplRgBn1RBsiZYuKaTsiIyTtLKCHqE5R0+5NZ4+D8pCNCPPc8Q3ka7dGJedDdarSh8ibOkpi
IxWPi54evwxnE/pR6QPzMfyzqbeP8YHS9EMFn3lQFZjirAqb+jd7aCfH3VhgmHqrxwHAol0vVlbQ
nmHSHztCI2zxoluvvnKi9wbw80RnEo6yWLkgxDeoepBKik0WnER6i7r9OPr9Eq9hX1eVvSZw6htN
U2ZlzygN8NpO68IIjgp757pgEuX6olg7efZsxzaAAULDpiV9iva7ERGUB/1Y5Cf0Dq/jspYzqdgr
S+6UQdAItSyjy5d+Mg620PBkc5pyXrxpkjewbKt0AOjwpjV+YpjXvoBTITAwvHbVhyQSqRqfe+Bg
m0mg0g2w0fatLVatD5ikMx9VUe6rdnjshPsDB7ZciUg81vOJtRp9HoK0EIt5gTrDyQnPMZzxHAmD
jhMaG4uhuyuS02A38xoR1cEdvjljvLT0x6dAAZUIH4LoNkBPuCVbg+astR7rEaFj6qwrMF97AM2r
OQ/Si8r9XZOaB8MJ9sour8zxjZNYdCmsyHyqZageLCPrrs24ftL4BojXfEMAs21N88Xi9FyY6tV2
5UkLEKLNfQ4sAj0u5I8EvzxeWaJbE5e40aY+FLXN8OadXONr0c5nXYx4dDHxg8k/efQS6fY7BHzQ
VA9V9tSQj4zeEPFTbi40ofqumeIncsXVOzz84Wcon+MOve44fW8EkqI4vOvy4q5hjlooKiz8yzFi
wyLeRM6YbEqsOOtSBg2BFtiKbehRbQPz2I3aJ5J/HqGt4/VFVnvIqNN2KofgwRizWCEXRFJh4Qpj
n6lIaq8e2YK2A66IubjYvjz7MfoBgprXmsEpBfQNdN0VUe+btssOZe5dZBQ/1TWXFPGcECcXLEYr
SEUF7T/U5TEumQAk19I/kni+djDimilEFaPeJGBxG7t8DLm5veADAM+6rs8iKG9pHdcg8TahxxS4
2yGcPS9BjFHUPthpdJ8VP+bknAD2seWZv3rtO6LDAulu/P5tLt+j9uK7+cmBS0GOLInRGOcZuYkz
1MLV2IHkja3pPBgaGF6wMkdFbE16Ic8LckiJLquJ100LlyxBk2O0GOKzRzWZd82cL/PIG3N2dzO5
aJa/diagXSmGsTA4FWFVXEWM31QkH5SfXGRwdJCiBDHQAbrWh5IcvDWzTsU8UyErAhy3kg6BXa3x
OWZBdvbC/M4SzbWjuk+0X29l06Xbecpf6mQOCOU2t6p3btDAIkA0MrWpcm/6Yc0qgT2IUnUo6mpf
xJXemKwb28qxQKX2/Wkew/a2nCPSIhXuEtdBaTgwPV1Tc/QrUpvu7Na7b5z6mwiZ1UeEiUMW/xTz
REYVng5gsIm7UiR+eTi2KxoLfGFItr+RMbzzWpAfZnvoU+O6E+am4czTBO3bTAIIwysUAJ79zvn+
UMT63EzGPUEr+TrIX91yWJODrWEX9MmuwiuHo3OCrdiFIO0MZrVgTxL1PR4JEq0xLtLYuK2czwHy
15D740vnnutFVynJ5QodDRPHT9KPIWaMsAjWgbOg4pwO6NW3ZgzCzAkaUmHL2XzDkxNcWU0KraEK
623WapSZqOn3bcVtqkJ6PqIlx6tVtyJvKeoTl/ljDDQQzetLiSYuJclrjxqgZaeYzR/IYuD+1IW7
bmcF3cMLmD4/24F6yQN863H80pQng6Txb8Q/y7bgeS6II4XhOPGQ5RCtjjHT/srfGEQmmpA1oPZH
9JZ+wAjRCY+GZIVUZzjWxzLp3/ycojgOwW4kaF9acye4DSUH3tn5DjaQqppIlAwmDNiYBTsSE9dX
j+51MSD2jRETBla6N6eXlvXMDgyK9XwTICJcMf+D+jTXAWKYOlhN4fDNignGwYBqg4wj4fBb6vn3
lGlJtjaLujjLMrwJZLYY/YE/dSMGzGLTNwtN5D6zqcY3nBtQLp1sWopzeAnd5LVE5UxswDrOwk3X
XrnuvWJ9VbaJoS55c9Gi2AI6vRb7BMnDEEW3jBtgJjDiv2qTl1irN6PloVan3gnok+EZo9juwbZF
JUeGoAENkNyoXu+D2rj2xuI1C8ajr+g4NC+hnJis16huwaYtdMRpWzGyWSGpyxGbFTsMb8ENIzoy
hwldTXucweiByDsZ+itjEBeb1z66swRokSTzQQIYL4Mbsgn2NDog8qQ3hUu0S8+3PEUf7tTsEgWl
ImzCVY7mAelRgXowO1PJHjtSABJJoUFW5tqr+/4YVS0ymGI5kbrilUbYQzxU724hQXmDDhvgGZbA
vEvuYGP2d7Wu+/uusnapCD+YrPocRt0P1FzP2uK0OSQa0WfEE4RlGOJE4zMPsoxzTFrBqqLxu4qA
TJu0CozidfQNFrxxZgpKi8wdCkTK03hE6sOzaIdIagwUxyUfxuwf1Jgf64h8R9CdOyuItnnQvHjI
qwyLiEVCxXdKy13KIAMRCfwwSe9z77JUpZq8H3Z4JCBrPeNw8cddPO7hTSNkIIPI75603x8DkDar
VCo4Rxl4LuaayGZr8kWsc12TqpofmRoSqDnY5l4FXB21NPjEqYKNXuDNiN3hnFV7qoO6c7Ijmxj8
mjZenDd7mE4I6bPbumGQaho/ewcATcT5bcouIFLvpVNeJkh9tj9+I0djOzpx+bo4NIrOvxdKv5rm
Z8mpvKs/rck5kTJg0f0l3St1quMA0Hw0hkMAw1XohhXhSprIpavrVF734Vtsn8z+yeKJjokYycrt
IE9w1iqgUMqcDiI/RIgpsHZyAoXoHD0huie84TvOka3XQNMQNxn/sMeOydfJd+duRtN7yMlMrurx
MFgp20X5li8FHiwW+7kBu2H/smeGoF7ClReOE7SpMFlRbJ+tmZiWnvwCo7vPgXxtsT6v6jj/NAHN
kExwTtzhKsNNTR+pv8nTo+UGZxhNmwot3804qg0SoR9Np5jbmO42BJFGdu7OdEghI9ZOFjgjbJlt
yEBYsCcXX9iUb+N7JdVhINt01eARt0L7ZGf+sQANUJtgMj3i5cOcc2yovlnttd1wG6T2pcs+SX7b
zIB9ooVJldonZ67uIsvOAHXRmmnQgdGyf1IJLE1fb+MM24DTYAnyhp3Moie3b44ZpdMNqClZEl8L
pFQsnULPMLn3Y2hANKuxIU1qbY5LGK1Y4fsKd3DqwT+eHO+6++WDLJxPP54f64WVhNl0DUQr+BbR
gj/408ChIrfvajXijy8vnmze/ZD2UTTynfhjfc5y4xs5Bm+EDmxny7i1G+tWT+I41B9erTaxx9Gh
TN36VJgD54BxTVPjvpsfK0ytEQJaGH9HR0QbdE+ow+rw2izak9U0T3C7Dlk0PTOKAR+HdC2zzuwT
6wGRP5qtM/KCTYbgz4YobBs2UXlzdx5bZa+lC3eqJ1zN8INyV9kQp1KyLFDvyq3M07MCfS7Jel7N
/rRSjbXIOR5yrNko5jccdR4mLrnxX9ydx5LkSJqknwglIAYYcHXu4TQig18gwRKcGDjw9Pshq3u7
Mqc2S+ayIjPXrq5yD3e4Ef1VP8W8XkNn8eKJTvIcLnndpGTqu+bBzaAHxK1OZyP571hQUK4H9qqM
KZCMuAX0rf7B0bV6QaWHcjEY+pnIDpz5CARPVFswBVrgQHhWTGflGIRblpqkzx20wQGcRrQLzHE7
+553rm7Z+zQOYMb638jNB9d0AIXX1VX5UE0VK24ISJzJ6jgkl2GKh4VjlPqGCWy28pi9TpMuOEtv
fbx8juG4K4fGCdmmHP0VH0aY4+ohvn7VTC57nYV+TonxZiRXN83oHtna94NGJ4WroOIULk9kWWBw
qzQCjbYO88jMGdm4XPyKrl27EpdQ6HIdiHPpv9I4fY3nBo85Q74wzOSCXXTamH1S79OEGtAyKVgO
hFyXRXFDI9SdrLCMFEV5DqOCZoQ8v1ak0ZZd/hkBqUgrypuIG1lrFSXaMs5ycMhxfIULUX8a9lTv
3NRFHqUcsY84uikLBaeXsbZ1C60+NpISKafGulpHQB2j1js6qFOLKtAWLlm7G7sT96aGsGc5Lpgk
blpQA6AWmG+dWVsUTrdqFwmTTlTVe4uphuAmu8rac/7ZlkbF4lcipGHMQhObAA+S0cqxsDrUOatk
H8nqtta9C94cwFpUgyfdp5wAfYgJZzCJBTmZX1aeHHO6l2TLBH3+seCnZazL6bExNG5/RLiXU5+H
F87xM72MSq2m4Wvzp9xZlnbGaJbaJbgAtLo0ev1aVuYzVWx3CKO7sZbHQqk1bojLwJN9SKLvSrgv
ld7u6Dv7nkdQEvPkqwIoFdX+myu9nZl9uN4jvuBHwvrfKhLV9pCFN/4YfgArebOr+pXg14vU2ruI
kMVSE+YlC8G5VZPzVhJ66HXwU+SRdunQ7GuzJF5DK0P0mXGJP8w8ghVuJ8J4nQWzrgbMO9J6ROEr
Hy8Hibidniq8tJtCizi1wwuO3fKskQmnse2WwVK4s9LX0gDjEeg0Y0R2cymkctbQadKV09Ynzdbs
s4lnc5m5BX3e5AgL/a4G9iFSKiyG8iaL2rmeoqeAAep5GsHkU0AUU6jE5tDcFEHwlObhN+rGz75d
n0szWdkph6ly+sRRurDYeCnuo9FUJbjdcNOD9uPQNvZrhNyVnpLo1KK7tOxgBIgEPWN867Vu1061
dpRu8B0auWkE8SFV3TXXu0+vcUBrCgAvE42z6ZQ/QzHBGwwBFFQQh/Z8Tcz8uYpxXlo64f68JPdl
QsPGeY0H7TWKm2sU+jt7gnY6bySmo2hFjdO1FPNlNVilJsZY4W2rmv7XwaA5DYxCT2F32j7YZkbV
Sya3PpTFzjVWidGvogimKlF9ZtUs2qxUicO4uqG0Ak8aKor5NMVBz4gBeYPGEgeQRNU3+7B1OErJ
NxEBUAeB2UbshE2JhRBJY/A1mAhtAhPNS49gbpZj5xvXqgpBfPbLxtIeo4JbfKGVih03dvVFyLF1
F5DhOcpiDDmKDvsOagi31hgeCCei9ugp80Ow1zXatDJ6jn5uWKOmdQF+8rGHc2qVg7EPAQ+ce4oQ
YdhaodMvptIdbmUfpKBL6Ni9JTXBbESvIJRj+mPgNj43JT7MkiTX4BGabroQfmFcvyvHXnvDZwxN
L8ma+zAaMK5bX0VOyszFD3cOrBK8qy2q8SHwnZ6UZ5AhNCl2XkHaUh+pw0wxm8tYFbtYq/U7IiUH
3nazjPX6Wz7yDU78SHCjQtIYrOHSFc26y+slNXTwH/38ArCQwxXFNYU6hVTxJZlTbPXGhaOos8OI
Zv7MJzjHlGEFUb1mSv7o2wUzWWSZtrfto42Yc+74aSwNrshWPD6T8NhX5Sg2uagVlL5eEDMp7ipc
C8d2HMa1jPJND2cKfN9wM1lsygkN3WAw4+ReVWW1ykacFEYfJiutTGBvIgXhAh4+qBhdY/VsrnE7
buSsUuRScBPZ9XiifaJVRqYHG93HjL2OBh77BrD4mUU+eXJNhL2YuwDr9Us7MpkLemK1jZNtq7kB
jc698dza9fAwZlQjUOkWfE9y5M72rDJtF6ngwzIxOkCt9RdtYhcgU7lssZhSnFItgLDddOmjbXCP
LujeLjugbjjJW0nUuxl2iXScbWft60F8tyK0j2TU1pkd3Q5FvrHo/uz8gAuZp6ZT2AIfBrCaaRW1
KaCbOxXe1Tow3MC3v5Oc3c5nFMvp176OFfOAE3JVYJHFVbA1qhREyIdF5o5s1bpJrTsv78ZVpqyT
bPtPpt3sooqK3So5RDIDrjz5d7FQJ2UaW31Amho7/teu4dFP588lTKO7KtOB2tCdqgc/3AFW9JT6
L3U8HM3mzsvulJPvgt7eZOVkXBCmHJt8c5JuS3wnC6pDjdepHhlMER1ZQ7hdlSo9i3o4Rf57aX0j
hA4Yb0KTqyzqGdaV/Wyiy6HpDVQQuV18jgZtOZeNafh4QRD5a6Foc5bt9IzocSOlvjMMJBDyATeS
klua6bkMGIo4Ook9Edkvmg6we+7gJZ+qsKnCR0ncu4gEe9w4r+Ng01LqeGunovKRoa1EWQFrYN/X
gVzZLGYNeyzj5XUeRIe0MIglofZEKEBEiaCAwgDhtGdmPTKCKfDM9bsRGqPZd5RWje7TgDEeAKNL
0YFgYMNuU2pQtPLmpWYKiCrNHNUtyV6y85Ct3nIAX8zuECEn1qPJp2xeD4b+OQxuM+21oBKbXkg0
kuD7/ANzOnitudpqlf5M8BWIbZ8g14/nPvg20FdbS3vvMKLSIKPE3bbznhKen8HXb0m9vybiB3PR
x09C2V/Dktw33wqWC3+8j6EnFvTB93z28dCcuk5sFeF6Ok63+fAxGOlrDdh38p/nzpsW9MLofsXc
cjQE0KSl2oNomAOq0JHtTTI0IHDAtxCD/hYOX2b2lrrPYwpBN/xsXAzLVbc24C05yUsdPaBq6ISC
SlRofYacB/25Tu1NXXNtMIyz8LRN0qXIanl9yILvJVkFpmGn2XVfwGV1W4+/gG7FkBytLlJy3d7S
0OeS1nhuhXySTrLhossnJ4Ibk7ZI09rTFLfXumtqoCInTrurMrGLKPlVtnO182+u9ZZCejFhdHaF
eYdhkcGC0Lat2QEsr5JLHSUHn3sbZQKgXqHvDrQh0SMKLlRrb8GCv2ci+CxoAgFUU15Tl04nJa7k
/I8Tq54iaJu6E8OJLMxvKt18KkHqOupJdeecSYjfPxpWtCkDSKIPrcIJbz7l/aVv8GZmj0wa+XDr
pcA+fp00sn3kDvbacJd0jCOG2tlS4rZOEwqMo+6ITwBROFh11nM0NXvG9/ep+ZrS4xV38q6rxTYG
SOwMIX0nh8B+EfDtaY2JmbvIB4zJAFz79EjP+DZS6aFoLkSPi3uaG9GciB/FcmEUAzdFbyX9b1Hs
H+Zsdz5oW8scN0ym11PSE1HF7UODR5NfVSiXk+azEd714j4HHeuaZkaTDF26r615MyL4NnsNV56s
Ggi8JF70G+Y8RkUAag2xMitPk85Hh0AZ3iTuvgY9ogU3OSfkMF4nHBaZYueP6XRJnWxj668a23h8
LGmyDCQhKHhTwz0+h1MfUZY7solgxGRkVloATAOQQGqV8sjMV0NBDV0E7Y0ODw+/O0l82psgjY0U
hdWLLq1PaMxFP0vP09mwuUb21kbPg6vpmfTxWdvY2oUiOlfqZCdMsYpkWMaCoxLqWuR2Kzgte6ns
i+LA5D+xBUA3yde6Otj5wU5Pjv5Ya5SLIxdtZr91UX4N+aNVM/haRyZ7YCnvVMb/1ShOfoQkYqa7
tHM22kT3b6Y9Vka8biKGHV1GUkaYa3fajqW1K/py6dKgUFTnyuS5DUjC9i9WfDvVq5HadCQWKmPL
Y55v3ahlvr1vLBYWirtBEgtvovXNeDcm91socV1X2dWbvYfUNmALBFzoyYNmamoVZBmDQJGduhRg
U4h1bRx7KCRTu0u4gnGEwoU47fGLLZgWrOoZacqXqIdnDG/ExYlOrgmsJvddCCgHmUlyX+cgFO7p
0YJfprvZHvs3F7T0WBqItml7rKem2OVaeWlC/613ildL44LbtE+2cNVT3KX5jQcwZhMYSXkavYqo
zfOkTxSc1fUHMexjlZEFaRPUnnYZteXaDVcNGelMuyQ4umaR3BvHbSU1VmFnUY5g0PmTx1cth08P
/7xVRfSARRWJYydES9doTYZvjPC6cCxB8r1PuF+oqbbXWRwRZWOsVh5HxYEfSLr3OBqPKj5bpg/J
ECOKRqic5xP+FjnGY2Z1V6P+6C1tH2EWN903r4nuYlRYM7r6UIRdCShuGjnLqE2FkpwU+zDdj+2a
vmizP+T2N1Tuc5VZnL+bidTGDHXVEaFq1XybUsJAWkNQ1qYFwHshhH4sHQuXB1M2WoMXUrksJdk+
TqcT0cjPPHgXiMfkrkmH0L4KeE1GGyXzM3oBbKCopPBNdMdO501C8KEfzibOUCeX3K+SF2fynQ3Q
PxqGWa9IDrrriYIHFAlPe+Gezc9JMgWq25dkAj0HctpKLYLqJNR1J/rySSbXqXnyumC6iYZ83STB
TtVWhTDHKcXVylUc8yQrzMKw25EWR7nrpOYxWKZJpqy0dwJc53xijqvpAmKw5x5cqJf33STeHJ1f
eO4Ndwbq0OBV39tG7UdakalzDhrGXij+HvLksmqYiQzDrefF+ltja86uJp9843BFkVOzVPbbyKh9
gX0PjnuGxBJ0TraX3ngC96IIQwXOKvcDwjzuHLy1/bup5fbR2uGDZ9IngBJJqtOHhRxkdbCLMwLk
mbHxPVC/Mrr0ZNwY2vVQoiPrzaOtABmVXJLF+OOiWI8IWo/9rjAFY/RAj7DgVq7HI+RNh9gImq3b
e9pNpgAHrB38nxuJ9L4C7LIr5fAUDHwbqoc+J6qnvnep7rPfPIv2QYIFCxrCHgN94goGqZwgcmJO
F6dTeybEm8DlCazDfWnqsCn0s6STMY01h9avYbgh/wRszwuPQ0KgHqu2vvV4kq7SGQ8GUSl3QddR
sM8TO93opRxLggpp+mS2pYhJI8tqi52bel/djGXLNcmim9V2gntibSVGnTpEvEzCOQkYj/G2d9J1
XVrNjWbZDl1UhXVoBX9TzdRhDqInQE99sP0b3y8LUkT5nU2a6q4wGJBi2ZcXfOtqa+Vxs6bZxnyQ
dXlKejgnXDWLJfHEamGU3G06mphXWYFUMYV6802huqxR9I0rnYjURgGDaHbWlDKrbudO9YVDJu1W
dYoZucAHtClN7sb4/1yYoMa3xC8/WmywyTkHY4LYEBTWS59J9Z2aUWMBYqtfkg7XVmmiqu9TpCd0
P0ztF79BukR8q71MRQWCc2aQjnAvDh5OqVPGv4eTYey4Vk0a/wmmMeDIGVAMa0aZn10JYTOFVHet
HPnYkRReiNLfxZg3NhReWi+M3BlMF2V7aU0s9kKHhVDn1JLoJfFLe4q854BuSlSJpn91XfMrzJVo
drnT20dV99ZbFTD0DvA7fJU5LMMFgecbqRNFDnttR6drBi5+UihtTtge6e/Md70u8qOjITrRfc13
0bA20lxKdOOr6YzyYnshN0fGkey3w9wnNaH1U84tONf1+j7UOJfpdd+ejXS0n2Hv0GZn1DUu9Yge
N2o4NBikIM2QPXq6G2LKYEJuNNs502lg5Yc+iSnaJf/TpmP6hfWUtuvGL+/gHtYMUKZiFfXTazM7
7fVsSr+8uIBOUCMWMYrtSlBiWZTHt3UbSCo7OboZDJD4kj1ud50LxrTIzKWnevPFyFvzoiiZe2m4
1+xL0FAns5/UluSjec64P3DCKTlRFSNm5xV2d6jjiSJeH8J6ZULpA4XgfyzAoQBLs/vQ3ZaK2Do9
yhhG4dgwfEpKZ5vrJ6rrZz7nINzP0u6yNRNtvVqR+DUvepF772mlGRSyEQHtyso++UR7gLHm2g0K
NYco9lKMjdrwJLsBzEdlOtfaGIn5UeqKWEnH7qGiBOjsJpZczfFhymC5UlhABggiqh7qgO9072kf
2NU2AlpJfQz16hVhdv2mIrV+HM3AuDMaoE0cziQIFo9xLhewcVXAfXVxXeDzDKymBloeCFz0xRhc
WwTgdSuM7po4A39f42pMpQ3ZbzzqGU+2wTQ4sJIIeQo8GnJ/swW4a5OcLvUn1/enagOjYNiJLHVf
u6QJOhC32aRW7GLanTm3lUupfepg35AZRv8zqwRhgZyhE24+Yx1hpwKZ1fne2aOv4lilYPWaWLp8
LZG9N2r7Sm4yY9fMjWi27QdIGw4MhbKQxhO5V+uKwOPBTyY2bJwxy7caJFcQNQ5q/xIGQ7sGyIt1
1KBZ74i2gf4d291qNu27ZqGtrDF2b2UZjFvaCeODXsUd6DcsQ4F05M4lxXHnp0N0W3K/UKbMzjEH
SUwfvf89KquxJwsRuCcAArD9y3EbJjmVL5W+aSW9260/oRKX8LOirgye+0SKm7i3n/oiVxfR5MPV
NOEWkyuz1vxZxDQt398hIjUHlfgUxLMUbmyPO5SJTfWh1zu+BJ6Ju2CuChirkn93IDTiiErfC1GM
904LkyMZaKF0LUw0EfrErV6Z7S1KVakxeh8jKh30DrMoUZVKQoUVMMfTJnsImSTg+J9py1l/8JOx
uaHxTPGLoA9rcA33S0QxUxrbbTZFydSX3xBDFSV4PDD1jp8wgMYTgtx7QURoUbvl1ps6JslNghyT
DlN+BrLC9SmuOd43xL73YUW5iDOYPMI9PTUezhnMr3spgYPULrHSQodfzT37tsxFe2JoKTaGokHa
GutxrTUpv7G4ylcenPY7euqdk+n27WXsbMqyCfo8gl1BcSpJa7bYFIb2bDElgdET6RAX+UfXoRmi
TTirsY0Z3hEEti4j3y2lFbYG9C0w5S4Nh8eIlqJbGwrKsRPSfyq0UUdxS54N1AUiSDVNQMNQ7CpY
hF5HE4LRUXXic2p8AOH67Jm6uy77WRwtaI54dHsrJPukAgKhymmQkybZlLtKUXdhD4l5imPB5D8o
9A3HH+ZIKVMJVzConBiQXqRN4Ig9MZsnyQeKGqxzrRyKlZPpFaEHfaboh3efbvulSAe8F71DDxfk
+fVQVhOtHkzSuTFQqrguB3LOStN9psVZgS2DIuM1qNl8xYGhYdPgIJLPiCE6uvYZah5sWoPry+S/
mnP8hQXbwTTkcQdZkQdL3oycrw6ISHNjZZ5N7iua/RfAfEpsXnhOGpX5X3lguMcR2U/hrVlNloaT
h5ZI3QPArOszIGlGJXkm0KQs8TBnMpS8YOKweKFKbmEXgk/AKa2dSffydxfJzqeIHQWGeuW93ncM
gQYr4Oo8Nv6Fp417eVSrFK+TH8HVyJG9PLcD+1Oa0Q4MDK4zUgpPaVrVO4Wzbly4UcfXEriGBApV
myEYbBALFzNp4YFquNjOklKva9Xnwz7+gZQCMT0thazjp5I7Ap6vmT5VzhyqHobShV4JwnUOlCo7
Cam88HuiAPhfmeiE/PfAUttTB9HXLdU1EaP/Xg+Sj65wWv0yppr6HJti+p5AurzxyMMna/kDkGXB
x+dbDF5xYNgXjZV8YyJA3ZhdFxWYY+zwVhvzfD0FBnjiFpm8nylc08zjamYyV+DZnKattLzzZmYX
GlaxzsDoLMNweEm5P/BLLDQEwwaTxz0t9NP3NImzkwcDblPACiUxY+J/r21JzY6O828qBhoYRyQL
z7RxxwIdmFbVpPCx0rJdXYbA2w1xkkElSpq9M5PHCOl4WJGG/KRmJBmJi/EyFNh5qkje+cwnN4O0
4pfQTZSztLm2HlqtLejqcdaVFk6vaoad1Y2HPSsuGLnKoXnUax4qSJh6hUDXyIPjMlWK+1sLZBoK
PGYEnYrYVMXWFsgKJa0/4GpRIr2HymnLXfGDvZYZaq0VbX1rafPGMPPZ/B+otu4Htq1yCabW0+ie
p3yOJ4aNdgwtQ7xXsBRPBHAD9s9AMWbPkfHcGQfnz2A4Eqe04HYzLS4oHchxg2SJoEHNeGIxeW+Z
Ku4ZC3tEMuJy3c/o7Twa4pM/xvxG/CDmt9DbUw8Id/Ru3eCU+ow+woNnX/0szG6cIKg+MxhkvvJJ
lkxb9OyFdJo56uHDTDDm3XzSDoqClEm0OQOXA1HihQmoH7gTltrsIPKoWTWwVrhOgtPkR0+MEb4N
bPQdBxT7g5mEeGHn8Ld4FembgQpgf3hK8x/bLA93KUIG03NG9AOsbV3jYB87K1nCjlqldCpSk075
oOmGQGCrXZBEjzryX7sk8BdcoTZJUe0qH3m9BCjAqa+a9qlEvI+CalXqMEOmOlq2pDlApB99t30k
FkhBFmXAqYmSb49f/399/7RU/6cz/H9QGzj2/d+lA05F3nzlX0FV/JUt/eNf+lftiv6HZZueRZSd
bZiObxJZf0YEDPcPQRm3JInHP8OWwD/5d0TA+sO2XZJjps4djgQb8bF/RwSMP1wbU790yXmwaxEs
+KUC/LeV4Mbc3PpTHtC1KCuR5L+FYVuO80uzK/Ns026tlIuFxamV1Y7gGPSsRuCUDLEwLYamHF4B
PM5H5Q5gwiJAGnMoR0qbYJfiM3PW5TjU5Fi5vzMMcZ0jzJZ6WgMIabAepaN+L8wpMRbAZOQnadre
W9ZZxpDWhjW66lOb3m5lsmkQGaq+pBjoBxeaJzfZ2HBOlX5F3bQfInmSoO4uImdVWBAb5PYnjHh8
SAe2WoJ9/MhbBbcLnV+4m6KbYLUIGDMPWfZjshK1nDD0idUHN1P1Ohq2c4JryTy0qGX9AL4FsKDg
E9CW0hfcm0VZYEpKuaYtdBvrPIRJu5xrTjV9F1uaReWAEF+OmtPhhqiKGwGYFtNCWEQZfs6ICoeh
4UTgWdTcLXxG1yUhr3ncw4y0PKKCJmz2Zdme07Ex3a1UBQaEKs0gZUxALnaCaw01w7A3IzBCAxpW
SrmBTKzsnDgTh56Qj/tFSxv7qa6ZROJ2GIsDAyJmTGVbYBBtvJiMccm2ZrCtjfRij5gzS52JLp+N
2V11tlzoIEJ1D4oDDpRxRo4s2zbzepTmGu28lS5/RCnG5HvS2uI0cEq7MPSz3m2wg+0W7daeh9Mt
x+qizbzqRHSdbS0CncbX2xo7LzPo93O94bYQIPXX+TRkexOfEo7/PnS0Be3q9RWL3kZ5LXZdFmai
YZqInohjeI+O2cDlaH2dZbFtMT6ljNn4W9JGG9GDvTuZaOkjD/gM3Owcn/JBmJrpWvNzD3eOb9Mo
1FRJVZ2TIa+uU1NNB7OcmCF7ET4jTnupcsG0lMZjZqY0lHe2EazTvndwWdtKxQAQoQEs4V686Q7x
tpVW98YP+MdbBMxiWtVD08ebVAWM5pJuJgmMNsRQRF9v5oMSPsAXOaVi1peHU5BoXCCowCDfh2Wp
wSze+Kd+5pIvA48sHN2SoFuxskXpPssdWngiGTsI4+00MfF02+Rae7lEmpcDWRSeIYA0lAyBOGzM
SqDmBgU+qVCreQVbYylZZCBqz26uyXhtILJcBMFuaivngN4KpkVEmfZEeSXk6+6Edzu4IepgQLqC
BkRkh9j4qkhGnNqFsMp9XchMbWySkfkSnLTFrQ8ID7VtrXUizquvGs8yb2MOeGLRxz5K/BiJjHq4
sNZvs0jX831paQMiNe5pjOY6U0hTeYa4Z87aVAtWUXDn//0N7H9n84FDgPr/nV9bfeUZOZi/bk/z
v/Cv5gP7D7Jh7EsOoxa2lXkP+nN3cv/4wR7xmD+w2RCgJtr271Iw+QeZeG7apilND16Y+X93J1uw
cTEV8QS7HTq1MP47u9PPQXGH4LTFK/NKJq0MpLdnkMdf0mtFnhAVp1uUs9V8+2F5XvkNy9kYYW35
y2dy/XPD+2tz/c+x+B8v5RKP41V0sKogV35+qSSS4HvbGoOcpbEfYHrbRNQ6UkTV5Uec9+W2B0bz
EJcVIlkEJe33L2/9HNT78/UlpScAjFzu6+KXoF6LeEBuiCFARLgrvBpmCMxhYAvZxNaMv9GiDJeF
p0je0sPjKDx/YWB8k1YnP4JY+ldE+0quuCtTDRXDacZQaFRSoeBpjADMCXfjVhpx/x01TcbMrELF
bMnlI620NCPvwvSakAIpmO+DX7DjZejlSMe9Cu95ftxgWQnlvwdy7J66zjYfiMJSZoljsMF4kIYP
v/9AUDF/Opj86xMRNoxKLvSck+aH4y9f/ljSi+SMM8yR2DPruk4XXN7ZkhEGxkRWwdgRT3pqGm9p
DW6G7cVA3CkL7p9YJC31OXGRo/w79G1G+ymjE8Jp5UdtDCUbW0dlF4Gu2JVgSgMbfkjWWh/GYNrG
NrCT5t4HyxmuQBOn73YbqnSjdW417LCbFc9D65J3jBx/vLNVRr1D5YYkccgIcI/33Kr5wIo03NeJ
BJjL7G/sz8bYYoia3cQ3tQCcdKF4KE6QgGVW73UM4GQ6oCJMi8wrHaJZbHmg4XsPQ3FViZn7idAI
NjnJmzc91TNc8M4IvqtuYRCcJto3iOTUFhZ6Q7nJDmBgjx23q4xpE1WUATCx9yKJ76BtcOKIILgy
o6C21ldu+CYraTo7szCxmfRyyLolJ7WaqFqdg/dLGt/i0FPbNeGpCfg+9kQmCKvYjojQTGLCOaOQ
ulrMi7nHXHPsBl2tmqkHvdhpPjPe2mcCt/SFk95FjgdQWOI6NlZmC1kapkhayV1kDJ75wR/s2Afq
heDuSiEDENm+K/uTH2ieT9efW0ZAZGAqbzgC6HS6YeJP975F5xA6agKqHFudl19iMvvITaRBmhnd
lVqrNDYqQgs5ArxFcMtbwvzP515jmPXv7SRCajUbC9cjXxKwK6AE2Can3hPhSoLpxpGdZ4SvvCSu
SjDyab/REh/1TMeV2a1+//D/3WLEZQF5xXJ0WEW/ADKwRME91ttmGRTS2zohziWSowSuDJNxDV6c
YT1B5tlgm8K6lrb/BOj4mUry46fnCQmjg/yy4G4w/zT/8tPDGhxEOJ8hoBJCWzdVIQ4micYbBvTG
tjC8+Pj7v9f4m4XeA9AhuYmAr3Dn685fX9BRoVFwM27pve/xWgqH1nBOaoeoKtw39LMKgO4kVo1N
hTszIH2fqtJ6L5hZj5thnE83zAM2E6LlAaWCyck/vL959f/PJWn+QIQOgwvJTnq6CVrj5/dnZpD6
FMfNJdf74oqMa8+ZHLHudY6ZdJNEBnE9zMN5h+IMjdE0lhZxg02Rac22brku/P4N/dfdgr2ank5h
e+zbuHJ/fj+5Vuc6NFnqtTNBPqEDuect5Bhny9+/zt8swjbnA6DP9CMJlxT5zy9kMFTqdZeEXFj0
3TVM47k9F2cGUSdRyy9tKLArDDFQ5IVehZjTab9lqxZOiJxqtBxpVwljgmdlT5axQZ1X+koi+G1R
jX1g/gUj/n94z//14bWh9gAWMy0+GQ4hP79l15a27OZQX9hN5bthFQDoATxsIonrOpo0sf2Hz+iX
GzQ3dNs1oRThgNC5yeu//Fo1iv1aAEE6Xb2peFS+8JBLKwdmvhvM0HqFvx6RJ6XHzKPUogem6yx6
Banu92/k54eCcwsnF8ABhstBRkdp+OVXG8LGM0oY9Evhav1tyjx1gZA83v/+VYy/exnDm1tfXQfL
vvfLs2f0PYN1YmtLTIBUMRph7n3LVObcRUw8P8At+5uGa8dDVqbd0Q9yxj+Dnsc6NiEGVBvNcAtj
VwzqLWinPPqHX+rPK+f8GYAV4tgoQOa5nKR+WUhKNzZrwRR2WREG3Cub9tchJc+ZJ91D0CYxFmWI
Sj7W+oM+dvW33382f/fqIDhc6HI0fzFU/fnRiyqzDkQL+QY3BxfIJkV5L5KIdAE+i5ohCYlLjHcE
gYxSb9eVnPrX37+Dnw9Nf/79pglgT1os3Ixkfn4HLrBfDnk8A11Ok9GyKWcUUBMrEETEN5Eg0mhn
0pC9/v3L/uBw/WeBnF/X1gWVlWhZLBb8wn5+XUsVjlmVeMVEbBWMKtG1HtJAcTTqgGCfOKvJtUZp
9sXOHCCrOYgy6BB2lKQraKkwVR3dZjD/+3cl9J/3lR9va2ah8EyglXm6+8vbaovWrEfPUcu67K+B
oi0lAphXLnKSCWglHKvoiaW9ZWo69vSz3WZrL8lW9hzxCZMhWc4tYQesEWCNwf26+FgsZogLi3G0
Whhp43xkZtFQLhji/1vBoWN+HSbEDB06DqDm15yoSr9Mt3wW01UE3lMc6MFRsor4NFS5IdZaPZKs
rHaKXZS9/LsdeuEz8DiMVHkTRtNatyFPg1bQqxxOdzl+aKGvQuz7rrnvWzsbiPc1dAGBrIZOkTs2
T7k7li9C9RSJ4XbLyMvhtVkAEQr0Q9K5zM6EZ3RypTd+dDG1uf23Lg1zT8GVV+85RpVw+oG7MixN
SvtbX4ADXLa9YpJMDaUZLHMKu2bzn9PRyDZkFgUUkdHUN+OIoTcDLZWuOFG536fAReQf+sZ7cIwW
D4PiLD+sgjphCGQ3uDJMH3r30rJp7KG2XQOLDpt2TTFVPlfRt5Qj2lbxnPpR/eUGlpqWA4x95ud1
FX+FBqfCPWsyri0LTA/NCtXQv7OTR8S92STvdRFkwwYwMiF7HGEkPGPdT4JN7JrYs4zCGC85haZf
rTsM764RhmfuS511zx/jPXbU4HIqjGpxajUj56ZUmJT1RPR89ZxPTIsQECT7iPT7XIpuDnoDv5jp
LXnzgMd6Qbkc74zFQrlneIPRc5YysSCeM/KF0pxEOUnjt5WCFh9628mROfDnErFqMACuLinTw35c
zbCyamzJCvYc7T8JNE2PwucnhnZm+3MEGTek1o8NE/9y7Gg7g5XK9wfHjwnw2L7FXUOrgxXr+ovJ
UeWTk+WoVi1mlO8OFKvnEPtTvkr0wRj2I7YXC+Eot+4rylZeAE3pt4VpeP+HuzPZcRvp2vQV8QeH
YJDcSqKUs9Nj2t4QaZeT88zgdPX90N+H7hSlllC97E2hUEBliGRM57zTRy0bdFDKyUru8hLR/SYl
CAwyhweURzk5j08dgo8WboQ1OUTdKWcJXcnIFSH6ljVG4+iOgDkZHLjGUtA1pUX6lVnZYY+Otqdi
0MgfMA8t1Jpw33M5bnd5lMI2x8YeyfuEYxm1SDoCOboRLH1gYYvHUK4e31kyRTMY96libgb0t7Zz
gEnYFrPx+lXmadfiohFUw5YiEbH3WJWI+vpqrN/AiKNXKIhVA/gMG287xanb+7musIejyUkNbBKS
ggtmi/vCHRZ18MbrNNVuaYZH2jbFhYuuG1v/L4Tj9GjR4MnqjievxidFF9A4QHHiLFaka1GgV2NC
eywwaC/3s0U5t5iRJ+1BVIs4lMtYpW/TTop2R79zWuSdzBOUJG1o7UF2IHtAWzW/U8NBd3bjwHrC
th/lFG17md+YskdL23SJxMJ+hhu0E4VrffFUjmuCE6beU8k3cmHnhvBrehZ3xReMu4cao892F2KN
RuxQgs0jXN3Q/B7GLvyGmryWmut1Ir8N0CjJNu8U3YOsCJLveIjDsnfoSWq3KZ6TP6sSjGyXeKXx
e5Rd9ZHWOwnLCkalPOBgjw2+OSFIauYQ4j8VufOplPiHY3BRsJSyzvJ+mJrlvnWeF3zP7WL+UuaZ
Wt7ruCw7C5+TaZqBaE1EVoVvjBp5CHYcGs6+dVzth2GHnMAdEmDOu8i2nkMjnvM9Gdt2d2NahvnY
haJyfTnzanybMJztUPU1dWXVi0+eDZqwwxawnXdcUmrUbqkaPlcTxwu+BQbECzEh1QX2tYHcw7nP
H+IYWIAZ28E25bn1e0uv52eoKdlngHXcRKuMkOoNgnebyj6LwvLGSwBUtgr/JnrVdqXdWITGRdt2
lMZTVUJN29MYCG+MeZn5EOrDf2zSgjMCJkcdLCBC34xfgyEejUlw0/a63FOAFj2e1m4nOXvbDOud
ELOdj9pgFn/02Upe+AvirdUIft8lY138cHPwbhSBKZYTMaSQgjMurqLd5Ipyp0cSixcr0i12vLaw
YeDbkXU/9rq5U5aJ5tM1qy7YlrVF94h8hoWCUk/fkmLsHaSDLgZI5FKSo9gyWW5Eq0Dt7b6x+63b
UQvu2mrKspsRy0tKdNg7Cm3XML+xcxqEwxETsKlbdwB96KMQGCmx6AurSpe3ahgdBce/DuDY64Dw
ak/SQYp+AoURBBE1CDU8RJFsnzPyvCSSeJgHCI2yNt9CagMXr4oq/1nM0DGZcZmHvwTWDpjS9kYj
JsQLYW49kr4LEmGQC2zvwlhgG2WZM/FSU4RJAAqkKgj2pQ5SthUoMtg3jKi9Y+XAgs492X9MS1vt
jTSW32pz0j7NpYGkYs7y9NEciRHCHD0imSGxlFIHWPjADaX2MKhFri0C7E+2bfMpDqRVbOoe9x8Y
BI85Bhh/8iyrXox6gMrF9Zs7zV0V5iS4XL47nV5lbXqREpjRxsHspOJV0J3jLChRVRhkH8BYGblG
zpxalaPd0xrAKBf+0S5NEv1JFuRlXR7+uIj7e3EDGbV1onNpMwOTHt8njckkG5wacdtE3vQ0w2k+
aFODh5FS+l7KOLlSUJ/em20LRhu5N46FQcuC+b5vQOBT4qIiZ0kWIzYc2KAIvLLUuHdZ5F9JHUFW
NwfZx8sPee4d4+lOJWWSJIxv3/GgdNdg4/USDZwXVw/YEGovUN/xJIrRrCBnVbdapIKvaY8KjChE
498/s8DHxbTou0hP6Euh967LoxXkacQBLjct6Vx0EjrpewOC2F7Y09aJDARkU6rfXn5m68xD008w
gQdsj7THdW8Ljr+TYaaF5VDW9v8UTAGxhS/mebshropu32FtA4RK5yc4ELqAjCnwouk16syAHCy2
zWI3V2ZT+GM3h/vasGN7G2RKPXomQBmOPQ0nuRhcjB3TysC+x2o5S9CxfZmnKt3hM47wgiQU9CSe
9ejZfWmQvO0QWpU7DR5UdtuXxHcW7rjkxYrMnwuzQOpD5x+riRpX9l1IA7Y9eFrZ0s3UUcUhSh8D
v+wQn16pZ0+LbduxTH0xkkUXQwvm+Bsl+DvrHMHDVjVF8DIlcWpvYY9M45Vxlr+zqt8calYgWPpK
OuXj8TgaI3dJFaBj6QyLchV35e85BAQfEPkjdjHoCjj6lrQhqIpXxj6z1ll6C8TElBBEQxyPTSmv
czXXFFc2dH+OCLtbpY/qm8jEfN9HjftyeQqeeVaXNr6D9yJQCwj98XjWiAG7ltJsNArLW5Rptp9y
B8Pfzu0+4xPn+kYZTfug9OSVMvnM12TkvxHjjIzn/vHIWHkXGRRnxTym9ARiT/3AwZPw8vOtuql/
N0+8KAV1D17PrLDVC4X2JjO7blD7VlF+E7LIyaWzCIlTRvFFZYsiQmm/VMuNSeQt6vzYCb96Xag/
ssl4dy2RMrdJI4pXu7fdKy0S43T9SxSVlo6HICaX9MKO30FWcu1DEDMQZJUiByi6sgrRkjaoK227
SX/HdkKMJaES84cELl++GZ2l4KyiCXpDrpkw4kmFnsg7iYjlRlERqZ9NlVWYP9YaHiiYcoKft8Ry
EQ0eZGR/XHm7SxPneKnQ61t+OoCSbmEId/wA9WhUOXawIyR8HRabayWHasrZvxQJHf/oTv0ZcbEq
N8RuN7f0r/XflS3GL7E1AkwR8WqN1743rqAnP8my2MBtyxVQj9YfvIuY7gXkb8Jnue3f9Xqz3KyG
0nqVLvzirYe7DyxniIrfINrhTlYRmekizY+Tb7luKchrrtF/9Ar8hbDF0oFmuCCSgkv7N3Y/tESs
/bFNSRisl3U9YQKRSxJJkJj9tAw50UYhwuefoZOwBIMIiSk+IwSxcZ+ssl914wXG3YyUYtji4avd
KJ3vtekNTesw6piCzwqtE3RNKPlfAq5Rr60ejNauCxWOdiBBP7I5FJDwSQrHFKAIsMTUB1GOWPwI
AnRF4HqE0w3MuJt5gNx3L3HH+ZrFIzmAUWA1PyKA6s8k2C0MhKKvF/kt9lfkoGE1anWdU/sCHE+7
t8gAnXd2qGxiZCRs+2yE8xK3SY18L6bG3AzUqfZOWDD+4ZXo8mHxeP3p9s382iMfygjOgEmMqsjT
NeIauhCEiZ5B7iNKSCburw1tAWrqcm8XeQ7ZXC8DPwtV/aK8xkBPbjuVtc074J9t0XrZTyj8IQ0G
u4TNYtq9cXCdNn2T1P/iJlO92Hc0I7jizhgOY+aUs1HHSVoFWxIgug/e7MRQj2tUuZRG+PzVsI3a
3ZhGRJmxFVeP9D1sdCullmqbwYtK719v7pIlAMGMNrkr5cmWF8KCRTAMomhGxgG27eCTM0wmp+dO
dyRMD1eW5+lhIlHCmoL275LMt0ZG9L7B47shXigIvXnxyqhj4Okx+NBxnYsxZppi7cojnu7qgGQ4
+UoLeEhKc9nx3t2jHFXy3ytcyQeJoDDCJgMTy8Aiy/PyznNm5xSuA7TBbIUL8XdnfTeOocoW31Ku
5M7Uxs9c6JK9CqmAQ6PRvkO7KjdwCrHyo/jwrVxLni8Pf9pLpafAoUmPl12DQvn4MXU9iGa9h6HQ
j527V+TNPhsK1Wau6+X3y0Od+Yg2FwJABkoQDszVGaG7bZhx5+ZJEah+xsMfiWsZoupxPYpAWNXt
t38/oAvyyMOB5MBgOX42eGTYShEOv3UhIe9dwAMo9TL/UiMyfKjlkFwZz1yO4NUhAusG9iag54Ks
re5bZTHJVurMmSanysTtsrA43fK8gAjpOgeDOMj5kA5q+lJJW0NlR+T7Ny1NpnRjO7WOU1qaRNU+
sHv11I4e4L+DEWezde1RfUo6zU7Q2E1caqbSQw46hC3uy5ff2ZnpaGNsTdoAVSK3mdU7y1WEhMui
0xbSEsfVGE5gDrVrY9Y2ln6OHYZ344CKpC0S6xYz6Nm+sh5OazZurAKGiL3c5kAgjj9aSG9RFSJg
lrQBgbcupoOjPlVvXZBK+ikYR0odysLlpz6z2Lkmm7pNBheA3/pCXnnOpNoGa8fRZFKSKUHvMUrm
x38/CmwkgEzW+nKRWz1a6XSGmTGKLJ35I2asGCJ6GDleHmX5K6tJKIXAcBXTaCrt9axvqOqV3gYk
sTd4WRHHhGgnsej/FGRdYzX2XwYezO7wD6h3NoVl8Z5jdWYHcaj9bJP5YprMmuOnyu1KtwciUret
Wdj3HuaYL+XQ5XtDlPR5Lj/b34CN1cORGuM4gJQWR5C52q7YMxw6aJAo6VX9BDdo7qu2BvHgAnAb
Vx1hCYbmPNPsBx3p8KUlk9B8wuZu2qdQPCHA9rD2r/2oM8seriU7G9cseE22efwG+rkhlT0d1bYL
teCDK4rqxkXT8K0zqkltpT5I360CbKArEqRIjvUKrg/qWozZGbROUiAA11FUwqdxVlUlaQVWFPc5
90VVC2dTAad+bdPc/FxPIfpVuLjaDyeN3WCjl+P4x216b3rO4sj4TdMHj8AyJdTyynZyZjXDawe6
BkDEW9NbvZq2b93csTA6HrTgFfuV6dZqpYUdKJm+Xsx1bYDzcOXmfFoJLlwTcEGatVSDYrlXvztR
3UxzsxFzyq0o5uQ2DMJsZyx6f4CAeotUFQPKpMdOqe/b35en55mnxXiTK4NFz4lfsNo8Q+wBm8Tz
ei69qf4cga4SGIKhTgjl+Gaym+4XIUDl6+VBF6nBasG7pHSRPQCVgzN8va3ASg+Xhijbiiwbd0vA
r9k9cWeLq13L3QEtDyrZeXHFWSRaNDWQDeqEWj7UZtG9YFyYYJ9WCZzKJj0ymz39ZFfA3yJWcwOU
MST0rivjCdrZ9FGlrvgTdTZbs2UEVEqhPdr7uRbYwU20aojdHGJMNsuwnR7zOWiv3CFONxsIDlxY
dIgwLPV1TaRlmVuVLo1iTfX2oREpCa6mi/1mEJe3l9/ryVB/+6RoZk3PgfG6MGXfT6OUyJkkKl2s
js3uC3L08RA0g03JGtn/dsJyQ6G+W1oiYGTuepHEbj7lxkDtCXwT7wajDm4LCrCtrhnVbmyNYFdb
VftpyXfdX37GU9oHk9U1FjYYwRYo9ZeD8d1a4WCw7AD11taTmf65MKJsY+EK9tC4kkTgaZbPWQED
UJvBbUHNEGUmbfnRwMpoo7rQuU2Tun1qy2X7uPzLTk5kyS8DKGENL8RjuTordWInSh593iajDB5x
C5X3dphad5dHwUlmvXioXpDiLHxkB7BHrE4vO1X4ZuJIQZoCnL99bHgaJu5OlRFtABb/vXOy8rs+
2gsryx4b+IhYFoCLWyVOhhN1+LQZwKSzrRdxJm+aLmp+emPq/iqTkmzsqBgK99GkzVz4Q6rrnzFv
7T/gcthBtI91ZBjc/up5F5hJGVDL64QLGig2olsx1CaRlGWIobIGjRl4kXIw8vHkrBu0uMp99BJs
/eiVAGls9DSiyp8EihJMwRq6qkjJqODxw/jRGga0TzNvYDMJJ1c4f5fT/EfVCp/QEps//b6JFN67
IabkqFga1eLURUexvR1SCWVfevhk3FaeFoDPstdru2qwVHujwMCdT7k7NcFuDpkQb1Y92F+9euz/
sd0S44Yoz3H+Yf+q4Bk2zRRt2H+QPtJxBR1t4CQXuxwp46+A8M2fwIYt5tlamHNtViMgDK4E9XOX
dyQ/8KECyM6OFv6xnXBaukF1DDoka/E7xtuoJMG1ximmDMQb7ALzHnnf4tzYpBV2b6VXFNuctKxH
0D4juZuTlCgQCfcKBo8Vdp9BeW3sRKhg6VNN2aJhgd+CGZGcMguaaEvl58RSIhsnIpHRRdV8Jqmw
0Q9VCfF4Z/cdNNahK+ZvRVXoX8uO8LeNNy7MkpnJ4G6A8FCKwzKtA0zgh+pDKMbht2uSSuuTSTD9
7OYgJsKxrvKvmlosIyOU3do2kqmFiyDlKvEYiMsw8e+Hgp4ODN/oxsEbOj0oMyxudAhIzQ1dbzfb
p3WFWaBI9LoDx6WYwH8sWmx80mksuVd35psgdqndBvSgyYXhcNQ2I+SVhmPAICurQNNLYKRZPkLK
yz2kzqR8U82kA4buOZkjmzHHdfO27rAR8CGwDQQhJ0qJHdGXKESMIHSsQ0RQ5S982CLrITIDb68r
iUxVTQ3pYKUme8T6sWi+N+xyz6WM/jrq1uoRwlHxkkS1+UVBxSgxahkDtVPa0r4hI8XDitCMvqDF
9CQeR1XwSwc7/tXO/YAgFp7x95y7GjaxtYGyhhUGn1OLCYba1G5toz4DX8ZbtA20XWPQi4Fpqplf
8YbBkhBV72+KG4U03MJ1ssWgMt1FkfJ+c5VeRMF93WF3OZOs0NmCF9O3HTTxZnAwvMEqAcxBTFqZ
bdG/eHDSXejQ6M1Zkhim1h5217L+ns30oDZdZAloS6ZR3RtT5/2ZBpyMkNhHPQu6lXhilsrFD56k
3ggugZC4HVi02otd59q9vie63salkMvnE6UN7lSNVkLMoygIzStn1LmTwnFMAoyw8uKOuy4rWsAR
Yu1pYHWRcIp9aBbO10K6dMwS+rz3IJr4KDhyHD+xyIJPNbj5bVGn8cehCFN1vxC6sP5RRvNCHy5R
V46LM4c1xarugD7Rg+ZMOz7HuG9lZJQniKvyxPpFuiGUG0H4WFlGV65bpwfT0oo1YeriHUmE5aoC
ifF4yOKBckeEdb9LWeQHnFvnawfzySWW3hpaHI/2GmxXyHfHD9QFABVg9VAj1ABZoGHd/MyMGRNb
Ej7vWFTts5m5/X0lMOjIorL+AcNmURRnLhFJC+wym/XNOEETMyGdHeBP/ED3qH0tmY/X0n/XclOd
6kfnwgtvmUTGBQk4/rVQZspMC9phG4HtY70PaZ9bp5v8oeMjP5AgVx9KNblbWrjhI+a35X0/CPVv
C19+BO1y0EeuMgZYxPGPsCt0m0MNBpHnpnYYsILYuPX4w7I78dTTxr9S2pzeHBiOuhcU3eBDrZ95
7IHPXAcQr4+IqAn1PP81ijm9RYyAtMmLgytT4qQzw+NRZCPK4bqG7meF/6ScMpq+GKqZGubYbppX
pCHlxfRYYC2FMw4K9iGY3U+4ijt+4wacfZcvSyd1xvID6N3BRCVRmk7J8fstCSQe5hExlV46uLCo
3LlD6ui82knyp0/y4fsYCfvl8pin65oxuZbRW1iSW+3VQ+v4rOdmi+I1iNOEtnZc3Y5wgKCi4oRx
ZagzH9QwTM53NNoWWsTlt7y/C3uTFgmQkC3djDjexjCVxo1qhPwxYHyu7jEwa3/Qd8jCg0hsOtCS
TOWHOQg42tntxKcqCtVLrCXm504j5meD4mRWh96ujK+SjBBE17H9hPwp+KgDf+Wb0s7RL1llQ0NA
myv911xYIt5KCKWHjDbiVzy7o9dAN0OoeNTJ9wPOVY9zTM7Q3hS9DXuuS/JnN0gmfPvHtnB2FTkk
h9H2sniXZIig/bpJitfJMSKcBgm+/GW3XHBBQAZBwSagQ3Vagtwk1nLd3A467m4Hxwr7N/rqGISa
7dzADhm8JsTDUY31xz6PXGIV287xYGz0MScqYsJrbYNzn4JZJilrTT7GuiwBM++kbRFSBY76I8+l
+UCSl7PT+gHeHXSe4srUPjMeewZNWwo92BN/6Q3vPj2a/XiGiMYFxiPYgRcTaLDwHOIyUH3j7RoJ
/coxcgrnUncgi6GHxV9HIbPardBt2ZivzSNw7jw/jezjuGZY5RO0qPa17CLM1koseHBQwqfNsxrg
a8jmTiq/V55OmkmkuX6P5fgu0fKkubK3nVl2mAbYpKjThRXuOj1eqwfXKwRVUW2M8YsVgcQlXe/Q
wZJyvlJnn9lWoFiztsFeIQWtlQedyodIsxzG8pJ+E9d1/VCpWb+HUkwGANr5QwBwf+UBzXNfnErb
gqzC8Uo64/FiV2USxZrNE/aRhySqnqQM7rGNjsS+EmYvuaAHZH1hG2S+RLWGfNLDgXFjdLBed3gr
9dMDK5JjbkpoaGHSk6e/KzewMhgsSf0CH6/7bNOCm7dNK+pxP+e1+4G/SYwFfTnl93aSYkNVJeUb
PHDILUrrO/fKlnbaEqSwX7KYkX0JafEpj5+yZ+HiDhQZW1eq5ltMR2pPczrvN5VReMjfmxw9nqVt
wx6aYkS8bAIntRNIa2T70NRec3N5jz1zeeL3EFHtUXPr+lrM0hhkDsOUh6RbVPj0di7Y0wZYLLxS
1yNIXvXEqOVNwX0QRAut8xqgJHFaeFU7DFs9nOIbZeiY4U+woj9ODk6FxCbB2AXZS6LXmQ5QtzPk
OBAxoPLwNRnpXGNJbkW3cYPJwEaUMv+kc7dw7mrB9ZuivDXwrnAmwgAMMb7EGbZ52zleggNEG+Fj
BzochDhKkjaUhukstlohy3+ofI0/qTk6FOO6XXxCwps8OORePKcZvPGN1Drimlxdh5CfDEH9YswV
ZIrUgbSIEVYt3zD3y+b9FNUhS8NM7Gug59/++VF/HQonMCtnPA194ZrW8YQJO8dNcG21t1DXjXIn
NXSx2hxYAzj13EMzdYwXmnPmJ1ez8X210x7zAMjj+ZckcOQnTBKK8CNXj1bsAxBE9aAFY/5aTCih
d1Xq0Kjw+PXKd1rcGj87pBk4Pidq3PxHe/iv8mz//7QFWNbM/90WYB8X2Wvxz3tbgOV/+I8tgGX8
j71g9ux3GANIc9nW/2MLYOoI/E3Loq1KXcwNk4X7X1sAR/8fnZ4CWkGKP/7vBaD+r2mN7f2PI0EL
AeW5/S/0mf93W4Bl0nAiYgjgIWeCHiqWHfvdGWyR5xp5BLT55JTRorIzd7jryDf86pVWd+XMWVdX
XCDACLjFClvwHv7CTO/GwpScZKEujn24c+KXUnkrNxnZS7shNxy6ThpkFHjEc4znfJZegQHPDk57
E0wEdijA//GDIl7pEtziIr8WWnxfaGl1AECydqIPyh3I8ZI7GmB3NSTX+IAn58Hf54YYiohtgYpO
BF24dSIJoIuIbGUiDBP/yYmEykNSVsPTOFTOco8UxT02Y9GB0HDc4sjUujXLVG45p4k7fTc5z2CH
xnqf/vuDPPZnKmqXC5h5/C40o9FTA68ePymC/iETZURnDkY/UxLjxrku33LPJH3J1VWL5ydKQ1Ki
MAdDGXZNrbw+m/gpDkIME0bmwk5e83bnwMD5u0Tm1k1aQmR4IYk2BDS5lXqER7fSovxZG1ru3pqo
yx9epua3zorhAqkm9DCrx3rtAVW37iGTSN1rV9STGnv5fVhI0KOXgBGcnsevavTIVpqwTvBrd4g/
CSA0f87naSsb1/abpUGUweW8t0gd2rc4Fu3qsGyf/v334pJsGGwHLp2WNaPapT6IgsBN/Eg044c6
rsTOmpvsKVatdou3n0OoRYhSdgqb9CGNUtLTRtQnr47M3N3l37K+oy7vA6Np+B2Uoi65vsfvg4pc
LcmRqY+QwvynyUS6HxOnO3RhExwuD7W+LK6GWlehVcBpXiNr9E2dNJLN5GjqDs148NPOp+kZpZmz
vzzgmbm4vF22agkqAS3o+NlAIRIN8mPic/UGeCDN6V6IwrqyC65v3jwWC4XbEex4gMMTwNimT6J3
OjNqqIJdl1oVm55NJnjmYEri2q9OKpwrX+2k7vnPoMtFf9mCaCMcP1qiTVo8hiOCcyxZ9ypPp+ek
ZTPMM637KWqFN2w1FnsWgLdV7lzBYoQOtQE8AdfPS/NgIIMiyFF59tcZV4fyypZ0Oq0WSvZyDNrU
gVi4Hf8+9in6qQpiXkv4yqGoKxzvafgdrBrX18tf+XRa0UoluHphKwP8rTEuJCjdgAvD8pXRz2hV
DCWQH/YlrLN+NztO+OHyeOcebakE0M/TXHTWsv98LAkdkAhYUwiW+wKAgZgAHW5ZpXtX6qtzQ9lU
dDwbBy0Xh+O3qNKGXbQMM9/tPQfr+CrDqTrK9iMqn2tFzuk0RprtLpU0hjIG6vXjsVIsC9BO1azO
1MMKLhfadFf2w0hUSha422SAhUFAU2g9GWUzPZDOXj2G5Avtgjbw3urcoGmjhPdcx1gaZKhk/VLr
cOEUeMdcqUvO/VREwDZcYx0DpDVTxBmQXJI2AkG8MkqwIkl2igqzPdubtdNlp++x7RyuvKDzg/KC
aNAuxNXVRjmneWBATUtJfS5J2rXy1P1os6huGmDdt2pyoieQDu3Xv59sUv/fo64L7No1Z0PXVerj
6i/uyTr5iKe8vNGI5r6yjE43S3Yxk2YFSDah7esGgotfuRHwD38h+nIIeuIRwq97pbt8ZuM6Hmb1
Gge7ihuDDEs/pQi7oydQQ4QO4xsj1Bdj6gRjlxqn4u2EZvKlsgPYxvE4Yi/oiDS6Q9xXf9TGgpSl
QVUP9jA5z5df+LndREIU91hx8F/W7e/eid2pj8rU77nc3lhqDP2qc+VnFXklyQ1mcHN5vBNECO8U
nR4REitWuYvh5PG6K/Wqk3NhpP5s186vDgnKn6l3KoxL0PcAyyGH+74E4D0T+kEKdifUeBsZsZg2
mZfOFVK5QH/F1xiXERmTaHblpDn3PrylvcbaoaZdc/rwTmGqRbja26obPk/zoGkbu6y1b2y26T0+
S9cII2fWGddYqLRsrRTp63s9Bj6WMyCb95PQwLMlNzg/YtNJXzqHf+sAKxv8uArv4+XvsMy79yU7
nwGU2jIXjgpmiOteXRoZBmbiXe4j+w0IrJ4Cvx7Ncq9D//tgG7G7mU0jww4Z6iR022t6szM7PcNT
S/zd1pBPHM8Cs57qHG1J7ptuEe1oyxDpVxGAmFnTNUnEuaFo6jDjDMtmwi1f/F3VZpfci8mU4Gh2
MLlvy769TzqYbXk1oIO+/FbPfUwakhwn2NS5KJiOx3JUIEsloRd5ATFQ+Dm7+zTDX3+mctgZ8RLf
rWADXR70zANCXOOIRjwIA3Y9aG+1c9BXcehHjYo+tYETLLES071K9WZ/eajls6xmjTQwlAGCXhj8
fxto795l6iJhH3By9jEss25peWH6n5kKW62o22RUObt47PLbOUrf/v3AQL1/7z3wstc4MtN1CNjK
0VHIcPyOi0v7vUA0e7C4BG1apUw/cd3063L7vVZCndkRuCnQFMQbF+huDWBlQkC0jyEraMKLPmDr
+YbbstyrCUl0UtLjuvyk54ZjNJoa7AZc5VcdfspsapTA0HZh5kWPoTE5L+k8V9/qqMg+GVg9XHmz
Z8ej7YlhEBU+Z/3xlK2lVlu4fkDOGbv2gUxh8jGw2ibee458Pe+u1IKnMwjJAMsD3jT6iBOdawIX
vI+QcftzgFad6re761JUxXOmI32OmmcYSZ+LyK6vvFbz7MAI4Ba68SIsXPUo4zwtRgU64MPjWVwL
8Pj7kI6VHA9OMnq49454wxMH4hJb62o4xqetNqX3FeSEWyfhCgiTS4/uTX0MoW1EevNPVgZk5OF/
5X1zEsv7oMKZsG5YzwjJp7AjrDOqYXNAj7H152nwwEBxpS2IVg4t/SdNbaQvNXYQPra2obiyE525
eACsSx1JMfgvZLXlu79bqo1QNvnZZNXVnZ4BF42VbzgC5deIb1rqGsEW/UbvFzpGHv2UWPw3DSPF
kgwmHHCNrZbmhChrhqSHqzVXtqwzHRx+G3McaBpjJhw9j3+dSdpJjMQo9ivi6redPZvEJsGWS03D
vtENQgZgzGKlkWFWYg6DOkxq1LYgLd6Vttrp5ondKdZpqHWA4wGLj39IbhkT5jTEDUpjcLYhgOGW
dIHwNu8rcXN5ZZ/7JGhllpKZC+fCmzweq/W6rDN6zKCwp0HHgWKiueutytnFaWwbG8/skq92O+qg
o3XY/0ZGhxBkGAeS1eVMNFgNUz2bc6IwMF3aJ4vS/8qsOT2/aPAu9qpIRm3K2dUiwSQti6oujHwi
3UzsHMij7iPa7JWNSYaphdEmzZtrd4Gzgy5vhds4FIW1vj9s3V4XQxD6CuomKaFaFd2kuhdjpTkX
6ffBZTHOeOld+fKnBcDSzP4/w67OaqnpA3SulE0uGRJiNS3Igk0x7S9/9HMPh0iLux0QMSKf1f0/
hGEYVdi2EPpryVt7TsHs0oEABOxItqDstj+OuK9cHvRM1w82kweqBEOXvt968ePePGdGKSLfKDLo
PXCpthbBBDv0Q/Mnr4+pHZerfYp7+i4t8ammo+Fcm+7LZDm+LCw/gvb84r0HVLta414VULgsPwKu
ufVBiDG8cWD2PMms6z7yafsXpxmiO5ud5pYog/y2zOzyYUhJigKVNB9te8LP+vKbOb32olLCGG7R
rkH4WZ+uBu5LZgOvweciXvnt2BT3mMsP+3jE/LVKqu4BbkR+6OBq+Yq27JXq4kwrnfExlWDP4xCk
d328BShjDHFBZfxW1u2+p8DeIxe2H7wmGog3Ncf7kiRxHVvfLPnV4h/yWMyt0xB5FQkaDJV15Tg+
t/0hLeKegVngKeJpeF2NBrbBQYxImhv4wcN+DN1vbmhf21rOvnkmxN/OpMW5dPzkVHi5NekjCyFN
7Rv8O8SPnk7aofKmFj8RDFS3uhqsGwM6+VPQj+aPy1/+zPkPSuS5cHV4YODt4/HJxa1klHHxyHD1
h+IZ/LGKQn0Zm0HdOFWU3Jo4iUDiacLXywOf22dsKNiUlLgxUvIcD0zC8egMM68406vhUBRedo/7
lLgys5bXt15sYHEuezcoHSKW41FkCVzlGm3kK1jEPv49sOpau9kRJBR+IRotv9LYOLevwZfjQiyZ
OZzlx+Npc2ugGmK8OTanO3tudGuD2ZaOWKz2tK/cbUhgzJPsGmnw3LioDKWFCeCiW1m9zTElAjIB
LIfYMsWH3nR+RSRQfZBD/GZpsXFTS+vt8vc7N3E4JYRL9cjDrm0UI2j0eHe2sd8IdBZEDHbcUSfi
I3vQoBdDxj0gV+Y9tzkx8Ve2q3PLUy4XZnqiFm6lq/M4dtwidbw09t0E033SuK1dWTbkQkB8u7IT
nJtA74daHYdFkeH1rPLY11yYHq5s7G1vGd6WXMVujz2EvDJhz35IShlYqtw44OsdTyCaLFrsGfDh
gox7cDO7RMeRV7mFLobxeaoHG3j3w+Hytzz3PhdqoAMjGSnxmn0p2rYdApOHnBGVbZMG0kWIZH1P
jT5c+XTnlj3bKnsqpBEIrqv3meLo7XFtAhikxbY3Q5DJCU9I//ID/cV01use8wl6w4v9Kn2A49eI
B17dCV6h7+CkcTeZTbCn8wOApsV1dYOtASm6SfMDb6fqkyNKY+/VVffW1VAMzbYme5iEw51F1iQO
lAb4lBkQ12zlg++YdnVlCz73ycEBQeqhhNPHXs1mZ8YZsSNmyp+x6dtqNdaNeCBYfoOtDQZ85XwQ
ubQ+X3lDyw1+9YagBuBqhIc2Th3rAncaMWFMG8JMc9MrHkxTvVhdPH+bAm3eanicbA1VZzeNEaWk
ZnS3vTSHKyDxmecGqoY0gBeEbgGEHn8jre2ysCvAz82YcHuhj0sSdhPfeJYmEBk68UGfy/HKyz5X
YtGkgXIO9IvA9q8A8F0B2FqlHUb4SPgVZvWHqAIG2/VO5Gxpv3agU326nw1Sto2u65+wtIS4Oddx
so+Baq/Z+pxZd/wWGw2uQIB7UvkoYeZjHkL4LGSo7wV79wenD62dhWzsCly1TPj158almhbzwjaG
mHv8ssMwM72MrGXf6Ejlu8uDLvph5ZIYyBqM5VCQJvMHZ9b2EIWel2My3jS3l2fcuc9NC5APxxVP
IEo//gWjqEKkHWXkAz2J+0KV1u0gVXybhcZbrdnWBuq32l8e88zuTVeMx+bCDQN2TdEwRsrjJEpB
a4w4PVhJ2N9qsSI/UpfZjarS6Nvl8c4ciiR66Khll5MRIubxMzqjCKrCLhgP/oIflnGxl1jFb6Nd
+1tVYnxIZ/Qml8c8M4k4K1hAtMW4RP8vzs6rN26jbcO/iAB7Od3lFslySWLHcU4IO3HY27Dz13/X
6AU+aKnBEnIOggACMjvDKU+5SyDX/cWGDhwMQBCCp3PQAUNp7cm5FJaenq3ZyX+7P9Sr5SRhgZXt
SKsJoIfboSBB1StZfH7CE3SQGRrOizW3ZWVrWqhF6JPeH+/1YWWr8jCh5EH9Fhj5Jnwz8K4o2yLX
wsQeugdqEc4p0oICpyU9b/9Ic2N56NGjP8XuaJzzoao/J1lQntqyLHbOj2LqNLKlqAFtIRqOm8uq
m5x21HuqVOj/IOGsd9UJw4uJZhVqNuf70371RspZQ7fGbkaWgvzNSclabi0UhrSw1KMRmKxbLpgl
NdL4+P5AykmBX3oeCI07+fcXWyeGfkNS1mthBlWN4lzUgq0ECR8ZcKaSxc2P98d7/SyT4bBV2aQB
iIxXOmYoyvbDQs82tAfRXBzhN6GYRPoeZFzys+3o4GZmZr+b9Xn+Bm4MC6Zktr+VeuOc4240z2Ae
Z4SDU5zpW7/61laeeMprrf45jmLY2eyvzrL8rQREtMPpBJnb+yqI5wKUcqqFUTpXj+itJj/WUR++
GXkMxbdxhPhWL1Vzwsha21mnV0daDo1lART0wCBJ2mx7p2yhJGLqhvh0vzyMWWt+7pBwPYsg23sP
FXsNtCERmdQlp7+32QLzGuQu9AXZSV3ix6HIYIcYiGDd//CqUehmPffyYPM7m9dnjSYIZFamhX6E
8yLJwvBuaJAafvMoNJlowJiQAdhd8g18sZ0zI4JI3C9ROJe29a6VTF5zdPYKOIq5wGqgakXWjgrg
tlaRBiBo8FuJwiDu/WuF5fDZHyuxk3cotgCpFfkxdGqa0M91+xdz0bAvpYbVy55VWj7ESW+dUZor
EEcejJ1b4NVQlMPBL8ouB0Q8svHbZXOR8yupCSHhiuXfabat9GuerICkszL+5/4XenWmUKOh5sc1
SqpBy2wz1GQ3elfEE0OJzHgUhh2dRO7gBMoDgEB8l3xcIudzOfVmeH9gxRxRZyDBId3nUG8ZgKIf
8j4DFhlOuZ9+hFMZh3Yz+KdsNf2dOEcxlEuABXVP4niJ62+XswGS76MlFISOPgOY6ccaOjOZ8bsh
yNDUvD8vxYLS36PxJwHmDrfG7WCj67Yx5j1B6M8V3PY28+d3IgLDc9C6zvs+VF3zFap/dhzsAm3k
+4OrZkrZCO4vNFECkM1M88hCI9jIUdTv/b/TiKIlajILZxx8yv2RVNOUkhwUOAkhX8WOKDOjrwnj
GM09Exo5HOElpEiX/G4PyOcf8Y63H2EPV1/jqMm+3R9bNUvsbQCBUAwkWZF/f3ESUwfqejC6QViU
JACl8CCdjJhuovi3h+d7dbVISwz2DrozBBrgb26HgjyeWFURBWE3BcbDrK/jIyztbmdCr1592WIC
dgo1hrwD97DbUbAYjqcSsEdIoF89umgWHefFqj6A1jKv8dy5b98m+FAxNSnlJeXKbsdzQBQg+Wf6
YYly9sFLQGLSLdeuQd04O++Mamog7kHJ0SV+jZTLkUtJ4Ov6oUat+bGvs/Ka0axFTxCpEITep35M
r/e3xysVJexsyN5l85Q6kc9/305vqCiOSZBgiCCV5x7GpcairFgK44RY4/g7ErGTc8gKLK6X1vLF
Ac1m/1ELViTNrNw+BW5tndxOT7/c/12KbcvPwlSX84Lq3vaqHTVhIVpc+jzsSfW3zhM/hnE8LpfF
n9cdtJRiLDAAct2pJUsj39slcGo7WuYqDujY1eAOahw+yqqMDolV7qleK24CgFIEj2QgfLKtxJ5I
vAhBi8gPRTeW5yQzhgN3uFEffb3Kj4klxj/9Yf2tC8r655sXlJF5tWB+Pd+1t5McajNr/IVJrlmP
/eoYtVdM9kzc2sd2b0+9Ks5Qg8OKBSQA4xEHbLKNPPPhEsYuR7QEZNnanfEg7HJC7s42Hly/Lc+L
NUaX1gaMaaKaecYStXr7OwaZUlK/8GWWGue3881WrD6aHhX6ZQH2NK6T/VhUhhHiw2f/dX9pVR8V
+Ax1OvI8BLc2042nYOoxrPSRA/W0j2MKuX2g+3yO7CwO9SxzyG1NlCCyPH8zQpmVRv4X+o4hj8mW
KCPMHqBZIPwwKpufJWr3FwT+nTONlnWn3KU6JMTyVFkBCgEdlZf/i3ektXGmRNYFY4kG24XVpdE4
5vUPFz70zpd7fQuCAsD0jFiH3ge29bcjTQDzZhplfpjhN32scfUKnUnY2ODV7lO/jMXOeK9nxng2
in9cNQQ8W9Ta4GJ72wjNC/up+ykiv7iOQ/pxbu35cn+fqAaisALKHgwHtJLNVVuT7zl947ihARLm
ChtxDSuQGmHr7T0kypHIvZ4Pu06n4XYJqyWw5qkwXAAxBn7PqeNc47aE5VgJ7RcmxZtFyu8RLgbb
3mtmNNlioOwQJmNBsgeIH3jjWCIzjl/F29ePgFQ+CLzHFHFuZwUpS9ZFG2jyUZaE8AqT46xpHWAG
c0/HW7GAkArIxkyCYdph8si/2O2N1lJ2Xgs3dFr6CYdhiIxrY1b1x2Fxph/3p6XY77LoRkdfTgtI
2u1Ygx456GNUbtiM3l9AZ+ePY2wM4aphwUCM7uzczq+jNNChYP2Yl2xdOpu9gTR/3FZIjIUBqpqo
v43BKfOK9K0FJy5+PtX/kFmcrM2kAlLYhRK0S/mBpmXZRRJzIrqHKOvrKzQIehn3V/FVfXYz4GZa
UGI6viP70MhRljJsKPEUObDV7Vf7QzpZ6Qk/7WZnLeWJvSlLMygQCPwz+X6c6E3ksM4IPoiAtRyq
0n0f4O9w6u2luPozZqMFxdRju87eAywkG5fvZfrz/pxVOweiJnUPQgkkYjZ3Mmng0CKZ5IbavEbH
CYl7lG6Q2yz5qlcwv8YOuEZ1KiyY8vQ7qIYAtL/dqVM9cvKshQOoC+dbFvWae0AfwHn0S7/eq+4p
B5NCkS7cCFhdmx3UkqDmVsfk5qqgpzPF80Ph1csVGGX21rY3n5EzAd8ZjK8kuN7Oq/KGqUzW1g2x
eehhH1mmDBi6UC988TsPePapaOtfeOYk/UY+PLw7lEtvB0UfFEHMjBPS4kJ9pVfUh8GMrAPQcDjx
fbYnhalaT+Bf4AdpW1KO3uxV2+duNlMm2fQlXkauh2eeY2sPgV4nO/nu68K3XFBJnKIATHVme8dU
FtI7ImWjuLYWoKtgDIV9FOMaPdpAmj94Xqt9QYnIOenANq6zIfqTSF37spBh7DwaquuOzcPPAfyG
2sAmXSRfzaNxtJh2s2R0bJ0pxDrZ2omOVLcPKqvPuEfSlq1so9Z2CWiJ0QkLL/ZDMioMvRILPYNq
Gc8uIs5YU1feztP7Ou6UGEe6w7RqCD63GAa79QUwf5dcvplLdGhMEOrT7J7XjJ5NvzRTGOfj+BAk
GHy9/eKRmQTau2DRqPPf7l0kKtdCtBYmfX5SfsyzCg3IcUmp29BlHvuDS5VxT3JI9SFJUWn6kquh
x7m57GqE1MrOWpwQxFF8XsxaO3pIJeywslSn5OUom1snApmdinSlxFfh37lo3Xjox2A9phjFhfcX
UTUU5XmABAQaUuHmdhEnq9X9FWMxyuQWWDA9QpeV3sCpapz0dH+o19BB1gtGM1kn9xuuFnL/vohn
1rkoYr/XnVC4yaCH85xjjIA9if9XbqVV9pDliXkpByMo8PCmGhy5E8iNyUdt6P4vUX1FGmHw7aVQ
ACHC7Q9JK2uoDYMSqmNBmRj73nuflP769f4oqndZhog0T4FJE5rejiJKdEwDPXbDum9M+1CMCLpA
s5uSw9RPiHrabTL8mKu2qI4ZwrSPc9AQ293/DXKMbWxAXCBJ/VDsUci8/Q28i0WTr7kbFoFWYUA0
r2fXGycRArxqLp1ppP/hrouq4P1hVTEBOKH/SRpIIaPbYa3MqfsYHx6+8apz5wpccJIAlztvxHOu
wRRzT0lANSLQNHDFiDtzK2wugwrF1NRNBzfEXMT91Omafphq7vHYHqJTn0L93Jmiag9JWDEsMofL
53mzv9jMmjZiqZn2bkiamx0XO64/4FAZ/X1/IVXHE6VqFOiRIuD5kL/ixShtEdveYvFeAmq0joWN
gNZYlOXRr/Pg8/2hVCtIxRJpW8y6QGxuCgiWWZfWOHGRu0kEI9fRTHi4WnbwGxD8Yi6XnTfxNWCV
6+DlgJtADpNTY4F95oR9m4/vDL8NQmuwy6M7+Fhftm2A+NWUn3Wj89+3Tf63Pwn35Abo2Lj9kF7u
z171a3ifKcSDpKEa6W5Oqys0UaE5jMdJW7V/4/NYIHMrGg0zGc0pf9aTtRYnBBBzKFe5UWrs4rR8
QrZCoxBRac18Xda+ezO6hQYP6B6iehmDosh8+/3rzhrwxCO2X6A2ouRELbQX7hOKqd7O7azYzzcj
bQ4QZpxm5ApGMjTjK8Y91QWrQncnVVFsZwYhRJHtYCa0eW2MBdlgC1ejMBJOcbXFQrhZRFPYxele
yKUcCnwjmpXwIUgXbldudap6xMWP71llPXY+TfnY5O3n1ZqbnbBLcXC44GmtINfBjbDNvya8OGHO
UxHwhN2fi8n0zjqwt6vvV/YJBatsZzzFnQ4chxYH9xyt9a2c/JBpfmNhoxdOHqSbtPMsTCEr/Zpk
vnRLrfP8C/7cIO/vnxDlNGGOoY1MagzB83ZBjSnovRlDkdCpV/8JeMvyifIEyWW+Rh9s4aw7J1Lx
fNJupHUvKzr4fmw+YNYuAn3+ldTLQEYVLdH15IgBIR5ORHX0q6G8iHjx30+p3R3RTBt2xlcu84vx
5QZ7cfVm49A3yPeyzLa9Xs1cyxH9Nf3HXgDqt8CSHx2k1nYWWRFN09aFVUF0QtthGzP4ejxX9lx4
YVZ3zTVBTO2Y1zp4gjZIrl3UFQ/4SzXHeqjMnfOvmi4xEXE8Vw0PgPz7i+kuWYMDNNdKCDk8ufAS
RQccu6xjutTiw5rjrTqU7ZtxV1xvhCcUzOh/8rE31xsAjpxHmkOa+RQGSRbKsMeR4ImLdE/BRHUf
UCKBMMIWRshx8znLRRTWuFD3XN0YBvLo9McF/Z7zSBdhZylVJ+XlUJtbbhldY3QKj8BvZSl97Myv
hTRiXhrbOjgEQuf7J/M1+0vCAFis5+eUKugmyvPiROuo3ZFeRpH2s51c+zHIRXDy2ohqTLQmJSab
osOlAGHO8V1tafC+8iWNwxHt+JOW2uJrHjvO0Rqy9Q9r0ry/7v9CxePCttItasHSZHKLWPatpS2Q
X/DCuIyGJyLjf6a4bR/uD6L4wjwrPOHPVShq9rc72NbbofGmwQsjdPTwMtOyy5w3SAum3h5Z+bXU
AIXSl2Nt6ibp0s/BEKEu5C7Cq48BsrMGxuLV8g86dd3PtJ174yOkAa88gbHPv7lTZ+MuiJ69tPJ2
QYp5tBe8UzkPyLA3mrsnbPh6MaQOEc0g6tQ8gNuLxEOad4hAxYRupvWPk4araCFS9P+n1t/JVl9/
XLILXiQoT1R1iPlv113D5lT3s8IJR/QrP0wZgpxNsPZvvhmpMhM1yGxfBiqb8FRzeyvBO5lElSDt
jG1q/UA0Rl0nxz0P2mNTfe6myQpNOg5vxRGRPpHBEX7RmqWVuDleooenQifPCaOel6AzzAZtIiQ0
l77Iw7fuYYaiWcb1T9ZGcnG7llEbFVZW4P3nBVXxPk8yvAajoTySwfz5CyORUUjKEoq22+qJxGPP
6K/w1QKtBzw9SMGljrB2NqydSP/108L/n/iImIGI5RWRQK9rYORFZIceXhXXuEu/cZ/1Z2/OMiL+
fMJ2LN9jL7y+g2/GtDffrF00ND1QNw0nRxvDZzdK4PftEcnL5JzmU7kzR9UheDHH7fZc56Cf6OUw
Hnp2p9Uz23OcWMFO/KycFa+0rLSTd27V6VbhrVYVOUD7xylH0xt3zaIZkbHP1/mquX58ub9JlONR
q4HbRlwLw+52O05T4Y7IMtlhomdIBCydf/ZNdIzakgpm7HR7dYPX4Q9fjbYkNRliTNDYt+MNPVL2
1EnZKblfnnWnQ4AqWeaPcMyTo2kOmAlpbnExhZXtPB6qmUr6JjEXHbBXmYkrumzqssBGQbSPryKb
yUO1vrqKWRcPxqJ9u7+wiloY3FVa5jzZ3CgkQ7czxTbXbIGYOyG6ydEDcJv6MXL69ZBlE8pUTjGc
IjQPD7zd2g/fqv4ycn2v9KeaMqBVSZhxpfrZ5t7mJV2E4c3k342Xn1on8+JDiozqQ4cAxcOi5Xsw
n9dvEnM2AIB5dNRJEDZzHppgSuhoO+HQcfJXH8537zbLSUR7FlTKqTEY1SApP7RNkdoidYe2oZaB
sFhz0rGrOIweQl+DOxfvasOMd3aPotfAaOTpKFNzdaN3cfs5LVPgg4uMCve2hGbFeGGgEp5RSx3M
gxmgEl9osXs0lsn+iOBZdymDRD9i9RrsPCByoNuCHz+E+pcsGGELsc2aTMChWJtTOs7APpOCxvyr
141wbCXAp4XVfYW9o/U7w6r3syzuSs1ygtHNZiryochjc+Dbij6gkCw68/fJsYqHnjLJP9agaf86
CzoLhZfan0wvGi64No57RTnlDgPdIKlxKC5smbhu2mG7HTfUHYN8uGIwnXzDtP2PuFiN8/0DrBxJ
lhcAUmEBu6VAwVClGhARjpS9b/0eLUPwNNha97BS4NhZW9VQBPXyhFJupFt+u7da3Y0XTWcoc7GX
a4qcwNEbMnFe0mLvpVYOJW9fQKIE6ltefdxodjel3EoZWdgxgVn915rnGQ4wY/rP/QVUPZgSgELs
AfAFqd/bWRVF74vVMewQrpT4bg4p74ud7FFBFRcBsjrSfhKbCoq0m7UTq9EbAz35MJsScUJz3Pvm
z2J80lzz936Il51JKdYPOSiJ5IWQRsV2M5yJDQp+07YdFksDISx3vZBj6H/X8GLea38px4IEAqCX
IV8JQkE4neyyStkW8EDgLJveY+/YP6xgzb/c/1SKV5n3mPSNBF0iEzefqq/oH3oesVQxNJZ9Hhwr
/s01kBE/IDkrLDSK/RTYYqA9wu2ddna/6mbBPIXkVrqw0k7ZXK2dk5tNtxATTLqXnafMFu+7tLdD
zdf6z0VeIKngZR0m4NxLj1U2NieI6fnX+0ugWmx5KNhF6CYhsnK7W+c6WnwxEy33mt3rx9ZMm8fM
h2QCCqHZM8FTbVqptfq/6h510tvBaEybkx6VpDo5xtVxRm/hMDlTfxbDiPWTgzHWspNdKef3YshN
7jwny+j3S+eEgT32D51RzqfeSPyPkZHuyWMqdxMMP6RyPYK9LS7TwtcuKVrSxbmuEFMl3WovMzyl
k5P7Hh4gvZt/iWZP/Km5k7ETdqnGlhYLskEkH+zNNOlwTHXLhRHWZWo8BQFqKbFplMfAFdaJ2uZ0
GuLyexo3xdufC8kT5mmiz0p1Lbj9pPParyP1WTushKdfvBRbw7Gw7Es9L+vp7VsVYjnUsGdK8tbH
o7JRPVldytFu3f9bebnzqXSL7gLxxdmZlGqfYk+iA9mGbU/wfDspjdo2Cni1G2KYIcKxG+1P4yxg
MS66VNzxftyfmCrIAiFDox+et7TF2Xy9GehwVkiEjN9GyfeCa+8haTPn3RyZ1Y+AYu3nBZZeqNUQ
zlJtcn4rF1rHeZ12O11VRfkH9i3XoSz5y8lvroM0GM3BFcSXPtkCjn7a8oQbkkfYY3xrmrWhNO+m
71pbxA9VBKgz0EudTeY21DhzFMLigoaoY+1hExXBH1ckbARISIDrtkS0qHacIZp4vnMNtRUsLzAi
1mPr0MXEDOMMOQ0Jyj0JbsVDfjPo5rZqCmQPI2q8kquDb6tndhecF5ydZ0C11ySKxzKAt4Afkr/i
RXm6xE4qnabUDdPG/HPwUuey9uAEHD17wva1+u3+VpPHcRNFyxKTrIQzIOWd29EWzZygyBluqEe1
gUNkbB5E6U4fUmMsr7HezKc4m/SDlVD7m6Iy/XR/eNVt7DhsADBDcD22YGAH3xkP/AyoLHz2UAVO
u8MgzPjopEl1+ZWhgEEAGSdu2eYLK0pfnS1Buk2dzFfE1KsTGX/7MTPsveBc+QlhlVBxwpyMSuHt
ojpR3uC9SfNPTCkNnSo2P7bDZIQI9SEf1dR7WB3lKr4Yb7MxkW/EcAWF+jBotOK8wj45ksJh86zh
z3t/FZVTo3MuZZfoOG6zH99f0rmjoBfGiIC8o06BU3HWNkV8wAVwfO/Y6ZulR9E6oJgGE49rCMqM
nPyL8+CWFOySnpI/3G7vWA4pNp2Rux6CLHozlXoz1Oa7tV2QDkwJpMM6uYfUGIawa6txp4qsOnIU
mOi+U0WmKrI54F03GgJXeC+0tKCTMvP+cMgjI3gszFi/OBhThkUTRO/qdG2+mzhHrzvfUPkDJBhS
1nlRIt28Zl0ULR3i9i4Wijh9HLIcwIU1jsHPsrY17CA47641amdNk/7dfronDKDarlhw0AzjKUWT
Z/Om1Da6yAR48oYbquUQNE05HfzEt/6Y1zSLjvd3rHK2kmnEaqNmsT2MUEeLyokYzeyM+eBF0/Bx
RVozTHpEq9w0LZFq1OInrzHc96sz7/VqVIEYnQJK3fStKAht9hTtQKMaHK5zI0jK7KBP1bdBz7Q/
DCfqz+bEx83Hpj+Ksut2LjxlPkGDk7AFuwYAxJtrYfa6QRczSKHAGNZ/RnvuzxTi66tfj8G1RUXt
ydNqcZClDrCpUD6opjR73QzVoylNDvjSfHN3SwyyMGgOooXmMjWsj20RoY8ZR/t2Jqp7iZYnmq9S
1AJ66e0tUWRohWQ6eHRH7/6zi844Jzh8HebCxnN+1fc498pZPT8kwCPp1Wy3cFX4adSDjuxskR3X
mc6Tuy57pRfV1pURALU2iN0Eg7eT0uIuyOeBxLfFh9A6ar1Y3osCncszdpACP9zOjJsTBx29VVJk
Iw4Hr5h/Ac3I8wzenSYNoT2SHrc/A1FgbE8MKm2RscZ/6bw0h3Gaqket9oqwjmcPo5GhOet+bR3s
sqivVjNEO1h41fd9+Ru2l6aeYbXbgd5MFzrN2pqIJ6MrzWs+GPlBBxB/vX9rqD4wN5QHpQ2e0iu2
sjvMtuvFlIztup6utdOb1wCTgj/uj6K6CSk1oOULzYZxNid0SqhaSsffcMJt45+ob+3ygK/vmB6C
MRr3cC2qqwg/OmrxsGxQNdqsoTF4/VKtxK+alQlYphhaPzbpVCRHPKKxYeqNFFpB5fZ4o/cISO9V
bJWzJW5AnpTLAA3D231ki2kstE5QWnAm/9yU3XJdwSxBZ5innbxFLtw2rGVbSjoR8ReIstuh8mnB
C5beTbg6ehkfjLwPjp624N4MlvOUoswa5ku5x6FQjvrcGTbpr7zaNG2FaFEpO7e5W9QPtZt/rmGd
XXREGd5pE/KBVcxJffsWoghHIfgZYLJtf9c2yehzcSyp5+G9iPX1izGm/RXG6a5nlOpQyICWsrtl
UIfbfkATmlvsoThWiKw+18jqvJ/wxtw5eqptKjM2sFBSXHY7o7EQ9oCgsBMmtWn952C/OoUC8fnL
klZ2CK8wfezRXgMuVEw7zBTVDpWOz0THPCQUoW+3jT3EZuJAfAvnIRkfuqQwDxGr8RgL7KB/4bvx
KoM/hXrOTXM7VGC04PZiysBoyZWnxeu/d3M0nhBG6N8+EvkktlFo9/MSby8ZMc14SuXgPb0htY9o
xUSP4+Q7xcF2B+vy5lmhu073GyYwxcPtFdPFxjjjBeKG/RJjMmkbGiKt/vI+ycku7w+leBEYCowT
W4Q+25aL69oQoqyMGklcD9rPDLeHg2Wayd+DaD1AteUeQFXxGNPukvcnmreEVXLbvshDPGPKU93l
SjFqv9I+TqWmf8ZTs8BTY+qa6TFLm8I/z76wYS2uHq732Pj+dX/OigP4bI1EJRx0CBnY7W/wi9gi
WKbyM9hu9mUMhvXUQdP8eX8UxSlwKOxD76SwQkth896LlewVDUSCGyPCJa+f0n/aQasPEWHITi6k
GgqeEHUHcmXusM2iFnXQYT4426EfJOJq+a37qYqJbFx9V91NORQvgk/XkC7WtpK16FSXZwhioTc2
6ykOouQhH6ByD16c7gQris8k+xQBkvEcBNBTt5/JdcUAnRRfodFK53OSFt4l9ahq3P9MigNAMMbV
TwdLqv5s0jh78IGUyNeGFLk/GebQfPXHqfwn0Lofvpn2P+4Pp1g/qcnBvY8WPpPafCrhe0VUU1pF
2aRrPuKVhA5vMEwn05j2AhXV+iE5IltZeGYZWxgSj0/vGCvNpVSYxtVvx+HUxrm9s37qUXBzB3EL
mnk7StTmfUML1yYSqKsrIYn55MOcu/7CstH1A+IB5YA08HYv5EGP21pLPyXGZe2speNKdj/q70cv
+/72kSC+cMnzPCOOv9kPlS7qHtUZKu+dbX/Qq8W8zkuSHnOXDuf9oRR3oYugH7oEKKOTdG2GKquK
Xk5HJFkZhXGw4sY6GJGWXLXE+8vCON4+4KeiX8UwIy/sdMSz98dX7UXUBZHX4S6WrenbRSXGgnhV
EZ3DA9YvUDi/1HZN6TKx1uXP+0OpdgljYMEKUYjq4aZAqkdVXpZIBoR2KzopNr8gLdEGZrEzJdWS
vhzHvJ1S3phTCxGO07x0wzcPe8uHdfFbGI5ZcW69tb+MZeOcEq2ODvPU7Vl7KFdU5joglKk7by+T
PmvcCQtkAuapKp5MfCz+8PR1OTiR8fn+gqpGwkJThpFwT17J1c3rStckNWnADXl+xQo3+D3pyNIR
zXV31lQRjzMfZEKIJSX0T37bF0/2HMx+XXT0+lCcKP4NBlt/dHo9/x4DaHhE3az84MzW+AsHnqYE
/duABgUP6e2gHTCJIkNOM1yy3DokPU2RsYr6awDSILy/lPLK3WQ58n2RlRWEH9mit0PNltGI1YIp
2fYzyUweDf0lreviXWJ50Vn0TvMJxXjtv0DP98o6qseH143GEKAqqMeboYVpNqOWJPQ2cxMqY03D
p/LWHPNuBIo6vRI7gaVqqoR51DIkCQ128e1UtdTtF5fgHNC+6TyMKPsczDkSYWXFnewtmoe6r8Qp
TfrhdH+RVRcA5Ea6IFKnDf3d25FH+AjtytELGa89BvOclAc9qNqd21s1DLGsrNVRcHul5tWWdpaW
jey756X9vcZf4dIUxrITmahOBCGD1GSlO8GMbicjEogkcYQe2Wq3n+oydy5NV2oXr9Eq0NpOc8wi
rd45EMqZ8RyxTxHreWWt1TdWZ9opM6MrWISTCft8XIN/738l1cR4jNB7Q+Odetz2K9VaEtBJQlXG
1Gm51FN/QKSzOxKfd4e0KJvDUKfDzv2imJl8/CTaF+L9KwFfhK/1Wl806A/OMIwHL9Obd2JO5x1U
tnoYCScm5AdRuJlbmsRYRxfU6/Em0H42i1N8MRpvr5uuHIWuMbhvrhMwC7dbIyktmhI5zH2vcbWr
G2tLdmiHwd7ZgfLHbu4sdLylWx9VNeBkm8nY5Vjr2UAbzvEy+0NlaD8itHyRrbceCxBZH3sx/q3P
+DuYo79Xn1E8PWg60kuSsvVIEW6maDSAIsooluJrcfCu6loUZe3cnQ/CmG1vZ3MoB0OOV/K6eIO2
ndUWtWphp7LNUy7BJz3qvZPplLSL9aGp59P97a8cjNXk68HUJQK8/XhjF8cLGEsvrNvmJ5dj+wfe
o5gdrOkeu0i1TWCzMh8CWoBCm5HsTquQRojoZ5StOKNJMq2HBc+uvZ6mQikPCC1FJknU5eLYki2K
Sad21/KxdIFiZbOYydPYVN0pXbzxWtTw98JiWq2wdVM8FucxNj+NCPSfU2rz8VFMRQsZ0kXFO7y/
1MoNDJaYQgrm6ZQUbpfaQPFfWwcYPiZP69+5SIZHUuRmOLTzEJ1ZDz9AmgYtukNr6Xl6dPOyaXfi
b9XnpsQIykZWcqG73/6GOmuhu+cCuAWJwHuo/cNTJtz5LCZzN9ZW3Kzg8NFNAZdJXWwbaxupEw0W
BQ2qton/UPe1dlmcQRxdttxX1ALnoxmn3S/sZ3J0CUIjkn+ltaFnbudpJaDCvHOXP80J59rAKIa/
SxKaXzin1KOpwPl4twGVul1LAci5QD2aS8FEnfsQmZH3X24WZXUZWqHb5/u7R3V8EOiF0CoNdAAj
3I42YpmRxTG7JwGcnX8q/Aa1arv1ll+gaZBwosUAgIgNsr0RBuRfNDIoOGJr89EThv9Pi7zPf/dn
I3/t9jJH+0Dym5/rz5vZxL0biCjijtOpBb9Dyt74FEEHPCapOWAcPqd7WZJq49vUFWX9gVrNVucK
/+Y4ADSI+EEg3LNVAqPL8n44D1W0Jz+uHIoSDoE1DVDqA7dfitb0aOCkAYNbw3Ss6638KsZ2PNV+
sodmUl0pNKj/f6jNcbaE7dWiDRB1s+An9C59Cnfuv/W4aaLoPAeHaTXWU2KL/lBmXrPTK1FtScB6
aKGBB+TC3STTdZ85pkO7K7Q72/kth3FyLqey34kCVctJLkaoROmSTyivmZe5WEEOPWVgK/IlFtcl
WrBdB6L4hJz4dL6/K5VPB6RiSaJ7Tmk3ny6LazDzbQyqqDUi50EUZLFHUx9FcNAQ5UR2tY25n+eY
8vEHd41xTsFao24P7uIa30D0zxezaqd/p97W6p0fp1ptOO2AAeA1kUFtvnUHiakwLFn3t8vmy1KD
8QDk+wugGUzmKaEBdZL5oXW72nHSRH5uwJwfhBGdPLv7Xuutdo2N9VeuT0mJJHAEgUR5/HYkIvLZ
mUygkegPY2XhlgKBg0I3MCbNqSHtKAIodxGlOsNAWIusTP79xS4yx2pujFzKzjlt8ndAmfCaFbr5
OY8Kd6c0rXr3pNwJlQMECJBWvR1Kh1eR9KVEycAkPZlkvGHlT9SnzSU+TN40P2puon25v3Xl/3R7
oUqZJxxBpNnftiZpLFViQ6ThLIo+eZqdxjtwtTbVoQ06PWy6cQ8VpxyQaITE6RkislnQCIMFv6xn
NO0wU0cAxAh+tB7EnrGzkq9Jbe01iJSr+qx8zM6Q496uKgI5WrDodNhiDAw/FFbvfDG0cjiPq1Wg
edKm+rFH9G4vmlSeuhfDbm4EB2Zrj2cTN+ykm0eRFg2NsGaP1KdeTN4m4C40NbZ1/9JyNTORQg4V
iQYZp2PgX+ugMX2E2oLFGbkh+uf3d4zqREi1bOM5Z+NGuV3QXOTdCMqHlmViux+6pbRO8WR773Pf
T3eiTtUiggWFFkCgRG92M1SsYzAy034KnSHNk0Opg+M6oJWwm6epNgl1LUyXiF8hA20GWug2VUYJ
v70ba1w+ardfz5Extc1pNiuM1ovAPwVD2/91fylVz7AHBtYDnIDlyJbpNIDpiXNyqzCBynLJ/L7/
vooMLEaSWu8cS3PPLriJI5ryAt6rHexcOCrUN11n7jZ4mdRLXmXgdWFMKwgcOowtsnYQbOpPToJV
3wGXdUOEYh2np95ucEW3hwng5QQ0fjo0g28jE+K39V6PWvUdAKFzHckgD5u5272FUjYft5DRVl1Y
T+C54zMpcx4GvV5lh9VrjRBVoHpnHZSjgt3gH25AQKa3o8KyH6ehJ6jMLF1WFGvrZ5bP2TsEHNcP
dUr5DXrlnrSocvF5V6TUnS6JjZuLiU4UrlJo6oUJiK8zKm3dsatE8gn1F++YgB3+FoDRe6p47PCB
0F1ihSj96nfIb93fhapTJulH7AQgV/Y2QDC9xB1x2WHRxyS6kCsgUadbexmkehSo92gIU07dMp20
uQC6O5DGu9OaPVjmVDy5maPtXE7yWt0+Z1LQhj1EwxxMx+2nnDPNsoTMD4Kp6Ki6uO4lm/P5MmXm
+tAPXn2oI6Tv3azRL/dXUaFyJVvkkKjITYDobdNWbzBQom1yn1Hz4ZPpa/oxKsrlT/Tgp+GkwfYe
Lnlumc1hdPzpCWfTHA03+cHL2flkt0a2B7tVLgYdD0TOdKQxtwKEddQi69B5HrFLtPywZt1MAXv5
OLSYDdK2j7YRo4EjLPsJSdI9jSHV00QeSGmUKja9/c1RxinYsOJVeh1E5ZB90JquCJPK1D7Gdt6O
3/QktvfmqzrHMqswdSo40i7y9uMTW6VONzHfKYoC573Ze95vJn6F+m/m3Jqf8qUXp85prZ10RjFT
AP5cWIBuJUFX7vwXISLX45LBKUM53TOyj4XJ8TXWsvy3E9r/cXZePXIb2xb+RQSYwyvZ7J4gjTTK
0gthWXYx5/zr71e6OMA0h2hC9jF0Hmx4dxWrdu2w1tpfV2ssD8ztPBpMMyAdZT6GJpWBr80tWZU1
FKA4Z4Nhv8+XloFCEEt/2FFpLMEyeuYjijXaJ6+UM+JX5Uhfem+5lGZ+Ew045ludziVvhaLnpitb
sVHtKyOyBX5GAfXH2g6eDKnc9dfB3ZIZ4eZak30jcSHlzaxXd6stFgRX2t45zV0df+maUb84Uybe
w76xfyXZUPiL3deVn1jKT2Mx+hPS/PqBm9y5TfwGwDiI+YLu3na7OztlusK8UPF0yvXS2jXaAvDR
7qLVKXzbhnoHG90pzllbpAdebSfkIn2jpw9vhiRrq4AxFJYNUBrTS5EsH5q+dr/AXHXvtdVz/z3Y
anlaX2012Gk6GrJfswXIFAYljxhxk9Po1ekTYYD3j8Ps1TnwYp0Rs1Gq6RXRQNY+OZNQan9RS1U/
J4Lf55dq2lVhQlMJQcWuiHF1rV4ffYj9X8hJoHTAw7ntHNvKEBdDliDDGzlLzsibvnhD9di4u70T
e2Yol0lECH8zq+D6njVWVahVwpnTojiuTktSgZZr8jX/eNvO3n1it0F4gS4gzdxEH9ZQpb1noEsG
3CsTgTakzSe10yO/J1lB10V8uG1vd11QW1BwYKw1/vJ6XZqRlYvrElQn7lJ+A22g/nLs4Qjrsrsq
CXwCbMyaturXXV2a6uKg4lSs6/RkVik9DyS4T43i9M/IVRxdkR3fjzaByb2kzAFsYuP7K5eeX5rO
zqmeBiUPVDQ3yrNhxb0I4nUoxKXSAK+HDIOOv97ez13L1KnJZx35x+ahs2vXWryO3MFVsvTTYkbi
E28FB1Ovbd79QqNiWCnL6bbVvVeAPo+UjqEP+KpYODYE4UpK0F6PnjEAjFq7t3Wmi3cQ+GDdaqmh
NOckMeJ/4jbx4oDW6/IfKjHIUgM7kDK84Ns2e26vWonQNzVzs9Mamk1qKb57ZeYtvjk3R6yavQNF
GQsIEEhZhihsrknnWQNBHOFVn8fZmXmbmR/ZS/OmFNHPlYT+YH/3virqXhSaCZ3oPm1eWdeYJp2m
rgvH1XizRkZ7Vw7qO2spm4u3AFpvh+YI77lvklwXOQDygS1xJcoVu6BAyOwg5MXAN00NbPjeXVBp
XL0flZ0Wj0xIsg4QyHtWpSoQkAq2lbt67Q703GXsW6zSXTIoTxRKrISKJfp7sabeT5tpJgFzoQ5F
Xfa+5gur22DZRlIYMTO6EsrSqe89FMDOc6EuP5bSrNWA0GfS/WHQqWPYif2k6IN5btBtPGn9tNoI
M4FytGPV+Mw2dh9FWi1PDBHo39++Y3ueEm0tOemIcYC8+ddbYyiL6CpA8Kd4Fuul8sroqRvm+nLb
yt7jjm63vMwuT802MWqXSM0sekAnJiCAYC5KM1AzWz0Rw/XnPzcFG4MKI+016uLyq7yIVDWVKU1e
T6SqeSPDpJXU9FMqYBfEp5KD+7O3d0AUJNIRQdNXkzMKmyCtzFwgvWmenRlHpZxz3RkPDu/e3kkC
1m/gJggC+SteLGhOMwZiG7LKViz/AMgTd3q7/qAWfAQp2TNEOklUpcsRw9spe7WqDXXegFZTWhpn
UWZMgVmi55QJov0//kgMKYKNQMuOtGnbRyvXLM1HCXWsIIU+ooifhTq48wCqYnsQ0u6sihiP8IYt
JHPZ6hmYembCYQc8vyZJhC79kJ0rSus/V/Tj/4MpMnIwcTQhaBNsvpQYUQ2YIPIS5Tj1hcJ+HDoJ
qgZdqh1VfPe6MeR/kocjsSsI4VyfCvKgWMvS2jnlqVpdNL1RgoTxkuEyisEvqTEHc+Y0YeeOix8t
AjpdoTWXeJ1LP1aH5b4rrfwAUbPj72h4McVUSoDT/N08J4tb5q1esnx1SJpTb48wsCqN+Fi3k8Ca
hiPJ2V17aIDA0bEhR2+DV55sBqQ1wDPiSVHAj2rWGi7tbHxZjMi4i+JWP4hi946SR43BZJo5LO3t
gIyhM5A9HImClKme/knTStxPRALhVHjNAaDnd4dnk6JQRDJlUViTmfBmM7MpjwDt8WQpWjXaQdWz
tU+K1naocNFbf2ZctP1vonftcFJwp5G/Elmj9oJmVQNfMJ1Hf7FIGE/MS4F6PHVO/YFYWHPCeG0L
1e8sb31fT2Acg3rVx88pLIjSX0UOwx2+Ttz6ObF8HBSmUj6luVQcUdWh130hGBPyq9Jm1fKZaD/Y
55igXkC4bUZqek3TPudrPfyjz22u+H1tI2O2LKXaBGrbV0tgxE32PK3VUF+Q0jPUMK07XTnZbdF+
TFPd+nttKvtDXAjvQxtH7XrqkBs76im8jixlD08jVwUPwZ8yYHjhU80B8RFLG4EnuHr9rWsWJuYk
Vn9pLKu8eA66nLVHdNunkcZzqH667f1eH1xpndeJEEgKrWyeqIGRR1GdybvbReItcxv6zicdtd7a
1tiZwRTr7q//YBFkEUPAUC/mBb5eb7ZwbjQH0rKLQ36yQYEEi21U7zUnrsOu7t0DT/g64KLOSqKC
eiwrpahxba/yrFhfRtp8PfPd0DCJ+7Ohu31QMRuADFpbzim8qYNtfX09MUqHCIVx6L3ANK6Nelkq
CgOvd7I7O//Sr4lOLXK0niKQwwdvsvTk17cTU+j/UHikmAzy89qUSAdlWiLyy5jLGBSJEr0TqWod
1Oz3zslLK/JXvDilyWLMSWlTPa9XxXnIm3J442RGHsSjaqW+gf7Rf/ls9KCA80G04dm8Nhi5Wq5M
eHgy2L4PK33NA4Dl8yVPW/CesFzvUyZR/nEswF5KEKYEv8ke0bVR2JuGBaWHvlQfdx9sM4n8IRqL
91NzSE7ZOyFIgcGxQJKUasQmmauaoe8Ui2s/mCVqJebYBGhJ2j7qMEeqxns3gEnJUhgFJSWe6utV
kVlI4QsAXqJnZnI5Wl5AUy76jER7/dZeJ8u33eKI2r53YH6zyqma0h3YhlXJ2hjtqrOVCeDB6TJr
Sfs85q4eohXQ9EFjlOgR3PYsu+uUKiK8iihyuRtPqqLn0XcugMKmSfR7JsCOJ7iKzZtigfRjMIDj
gi5BdfkvRknJJUGXWunm+pm9m6CBBOyly9UK8n7/Y/CIu2NF6QNlyaYgK7WjhW73FtazJMYQ2sH0
xm1vzg4iMzAUs2wNqcSWpy4TjC+Pyjioi3o+6YW3HpTmtk/Ub3sErVAB8J/ErtcHKMo6T13GZA2n
rG+fZc/pkmbT8COLluYB7KB7qVOhPntNFQW61qDxc3uP99bLknkdpeLOK2/q1AOdDHtmvU78w0nb
+TmBVu7b5nRfGPH0z21re6ulyMM8TPw3YOLN7takpmtMcykUkc6so6WJH9K6VMtz3S3NR1Wp4eJp
S/s9Gub8TT+7+o/b9ndXS48Yfi3UOCL4691m9J8ytt24hhQoXKQnrOxkxn3+1h40zVeW4Yii+UpG
RH5eBAHRI6OQR1te/qAXvn1izOIYmXAms77U7tZpdX7JpOzSDb0WmksxnZRa0cNhadRHU8vijzGY
tYOoYOsO+Q3cHQdAADK3wFA3D+ZMV6PjI6+hmXvLaQJGEaRWmgcpHKXw9v7umuIkkR+A0KJuf73c
dRKFXtE0CdFGGZ7MOFfPfanWn8e5POI57pjiunBJyS/pOG/RjGufWG7XMe4DWKP9wTYKUoMpSx+L
TDnYv63vY/+omKBIxVsCrmg7NnYUqQJ8Q6ihntvxSVFX9P/mRfkpCOufUqQmDb80i+4gKthbn02S
TmjKXzyb11tpUAHVS8aNhU6nOkGECo0f0QW9b9LDuYN7pxREEfcC9AScxO0Ko54lWpqyhqMn2R6z
My8UBlL7rqDx8X0xsvzv1V0cxHgt/ayttasihoMi44Ev2tloqYcqablgZF5xNZj8Mbhtr6hhn01f
FGEqDxY1NERZy+UcryMNmh7O1oHRnX0mfpVFJIQQ4aPIf/7ihq6FletqLrSQ9ES7aEIo59iakw8z
me/Be7bj/Uim6CMAGaD2u6XUFSWVd83OtDDSGjd0+ePiaohOJ4W+hI1RD288F4lEBnGUp2qYs4PE
/fVKpbAGrEEmmks/sLmchlLNqmKVWtgy2+Q0FyL+Jry8PS1iXe9v+4HXflaynUm65FQJ6hYbt5cU
bdoyQ0QLC+BIgVPkw8Og6utDXXu1b7Rd//m2vdc7q6kMKAATjj+QHJXrj+i6LWxChNLDGR6Y36rT
eNc5/d/GUGfvLa2qH5XO0x5UvrS/1mV+um19Z2OlvCXRJlx8yt2bV02P8khU5jiFKMOXj0oS/1tY
jXjvdJl6vm1pZ51EJ6hRUeVg5NdWlWqxh8VdXFzR3OpzWHl69gHx/eVeWCUF76XvHivBZEtFT6uT
mU7eQbniNz/jZUJEAwxfizgLJxXM6haTMjR05rtyXEI702PjYthRpvpkfDqi5baI33YUI7yAMV36
326tddNZtgTTIFH79DkndSretUzjTP1YF14d9FbCPB/JNlkee2L1+nGwi54aFmJVyX3epVHrN41L
pStzhuiSF1NZH3y61y6H5gQdYtpYrI1uxfXBoTveaKKvuP2RW13M1p1DrVbl5lE3yUWd4A2jyv7n
9mfct8oN1KWc4quBRkWbo2mtYjUpBv0Cy2669MswP3lL2f/bzqTtxVjGf902unNKwRq7UvMTJW0K
E9dLtSel9BamKYRWHvU+AzWMe8cq53DuXPvgmO6acmilucgOqlQur02B7zNau3fUMOlq81KDgA7w
wUqAjmRx8AGl09qeSKJnchLsgM3ZmEJouSirOFPDwnazwEjS5WJHbuKrimu/8yJPCe2kfaR+34Z/
vp3Ec0R34OxAF2yiqokpaksN7i9UZ+iEts7X1GKHoW6aJQ6u3c77zG3jgZZPFP2b7QyGGo8OeCYl
AoFUcw+87vuyeu25KOl1ZOrc3PVt3z7MBqh4v2zTJgBv2R+sd8elc+PJ3sHEkxdtXWziCBsaZcvx
UZlxnQ7F8JCMafx3CyTsTdUg7nLwMO8YlCoqUsgXgBAg+etDZLhC6EbTLOFgztUnUaVUuIUo7xMm
wYUKKeiBvdeXUjIbaSgRudAr3c7ayGzqcXTe1dC1E/GolO4AnM2IkGOI7e5c5fP4aekc/dPtY/T6
/BLsyGF5DnEPnUvp8V+EH+bQG25csa0DgKNAFraYQK+UX+KyLR8hlfwsKwk8s5SDhuDrK4ovoMvE
5vI5ST+v7RoZQd3S8mLqVuc9Z31GgzZL8ocky+ODK7qzsVemNldUzIOZZhXewHPTAkAbKpW5sNx3
amtM5zWq60Az1v4gAtldHzAjFba2FBTbQEPUinmocc3X1Coz/QbyuvjlWLwnU1x4BzfjtSnySZyc
1IWDy7yNnqfaFlbfLW04EPcFC4Wit6sefzBrR/ljvwo+guMCsptriLLh9UdDQCOxu3YF+he1eVCg
zHmuOtf0nURRPtw+l68jDQnFwNdw56Wsxea1qBMkEeGtYcrRh/t6GntfcdrirM0pxRDOo7+UDMdD
Mwfy+/Lng1bRGlJNNGup/ACDgY13vdRpKNaKkdZdqK5Jc9+Xs/0lHh3Dp1ikPVV6XwYESd1dmdfD
M4/oeu4hUp5G4AZ5IGY6HgfeYe8jg23XZFwrYd0bb+Qi7NxGKKSHRb1OCLYU6meaI3S9NPdoKNvr
++JqvJuktDgFSqabo2szAbow1qgMhWWUAUKWvya79h7Sse/CajTWD/HSH6HVX7shaZPIUsavMr68
3m41d6ImJ7gLMyUScgy07tvKuLxdsnw4JXISYLMs+tnr4qOJsq/dPDoYyOzztaG20cC9tryCcRRF
qVdhlccWkaum3depO1+UgVmIK4HS8+2Dvbe7pJf4ekIGiXO9tpenZVT1mlmFVjG5YaI6WYAUWBK6
a2fepW32lWrmUct9b40UFSGXS0lMHO+1zYygnZBPrcKomvUgdZoYnFHMZVLnNBCVa/+x8+PmvLC3
8ROT5XRelWhVOJt14utN7bytlr68qG5tH8Qmu0ujyMWMBh5OcoPrpVVK1tVRN1Wh2Zijj+gnRYSy
Vt5liGWgTuz9eQWPpZH+IMpLIAJd6NreUnV5TI7CVs6ZuHOz6p8xq5hC3CJN2Q6Wd7CTe/fiN6qA
URDEzVuP2+l2a2TuUIYInVlfBB3/wHOS5FQx++vUNZrz1uraLMhSozh4VeRCrgNbmnRo9LMYBN5o
LVwv1ITnnOdQdsI4irt3cNOXN3YxZgdVplcAA/zsCzMgQq7NiLo2Fm2xypC2foKacy9Ohtl2b9xI
PEeMJn6InSIOY0DSQSvgZcUpu21Ow/SGOXI9Yf1sHtAU904U/SFCP3pvSOtvvnDr1uTavYPC/LpM
YZP2Tbh2DDNXm3U6u3F/VLPctecRIkCMlqXSzQnuBptRppBywlZ3s1+FOjrfal2f1GBcuiLz46Qa
/77tgvYtkrTwgsvC4sYF2WnXk6bzaeemM/2W2l44JFFz1sxFAEV3j+jsO28XIkOWLKshG0Kae/2N
+8UE/2ubZagVrn5iCLIbuKtX3td10x+cpz3vKsukPCY0i+BbXZtyh2pGiMTl47mx99aclunUlJXz
MeqK6Q3yX/i8ZQD8dntDd6yiu0VbCmVVKea02dCRYqQzj0YVopLb3VfzqNwVI3DZioA/GCpbC1K6
VQdG5QXcXFCpY4FO4e8O1VbpMQWdm65e3oS95oxUNMzobVaav6zRGE6MUZkeYksXvwfVPHaTlh/c
kp0lI+REwYnXhIx+q2bZoUa0TgZSZtoUDUHZwBuYPIEguj5mnxy71YLE1I8GPb4ievFKo0JEEciQ
GravNrosqazZRu2eAArXdkgnZUUWuBmtn8TG5r3ojWgJC0bHvStmcMOPS9pH37xKJPVpthXl4O3Z
7oH8NdI7Ii8FBJBBbteHbTFpdxaZ7soZk8t92g1DuLZNGlp929FPQ8U0qoojWtbWL2OU2JuJqFRu
gARs5UNQg1WsOMujkxPH5Rd2u/y6tIfM8O3h+m0FABKIXUqor0B6WuRRAxuLCAGcwnijK4r5vfC8
7hQZYrif2zE/d0Zt+X2SVI/l6B44qK3DkNapaMoasSl1B+TGv0hKjWGwGA1veicx1OubuDQeDKGO
D/VEsfr2zd2zRERE3QYggiTEXFua28qYEKUA+03WM/lWSUnKh47ZfFfLtTyAc+waA4sjydO/SU4b
Y41nTeuqA2+31qwLzMhug4nOaBoY+rp8ur2yvXMi6bf/M7Z5vztvHRZlAFHe9nUN5NltLw4wmct/
sCKzQZojhEXblkJpL4YWjRJxC7PmrCeddRe7vfPhtpXdjQMQQoead4Lzf71xzlQzXxXc/AmZw+I5
msRn8HDDeWEi78F6XpW65NGT4phge0hAX7WiULpw9LQ2ILCCUqUgauQ/GrP0Ah6R4bFuYy1oIlSz
kaHtLkY7uu8JlP4Uvf77N/zGc4Btoma6iQimuikStwOfj15k8jDrmearWmPfI2y9nDShrA9Kb04H
L+c2KMAo0ReEDwDsuPQtgbq3UzNWkxRnZtfDqVDbbgrSEk8aRXp7UUhpDz7qnkFCaNlcpHCKSsP1
R4XWEiUZqk90oCP4Tg3UUrZbP7mrrTxo6eHM0Z1DhDVgVAiBEmpt5RlGkdfpYHqIBvdadefUxfgQ
m4t9dojaD/Zy1xQvFNUfXAuTN6+XVkZj7pWT654ifSpPmlGrfkM5+tyYsPz++GpQD5WC3ZJnBlTz
2lQ322QB+ciq0ma6j2vxs4YM8Kx1JEK3Le08CRCbUbpBTYpRKNsgp0+VUWP2CwoCbW4/L6PefqUf
nEBms8pPpLH2YxmtIlDFFFHznsSB+b09ZcQz7xGQRtDcGx8QtUsDbBukakFl7ax1bXOZ3Kw7tcv8
8/ZCdzwnxTRKsNSd0LDfgkRiZhM584xP8wr4zY2peN/1zKsPHoO94w8UjTsHpVeii64/XG2XttUi
yXLq26n42LdFfJ+IdAzMbnDvNFp3we1V7X0+UKCySwGvGvWOa3sDA0ad1aLxmnfjcFlqofwqFjt/
VrXSTJngE3cXe3TLt5E9NF9LpxNHY1depXrSw0h9TMl35QK+KjUnk2dT6PVOUPBVcZ6sNgqiZsh/
Ai1XP7dxXZ5TTUzdqa9tc2agTdeHDDv0PtLOLZj+4yXOl8QT4384WA6pNYMDZD70SighosHXl6uH
5utqnOHPLL5roDzU0BE8uKw7AaMU9YJZJ3W/X4GdTKG6KaoU3mlt0B7A09Xe8xIPruZbwhqe6rQz
wqGxjg707s4DdwLnLFv/IDquvz1+1nA7SNenvIqTz2mjx3eIVtXvmljYFzKjavKNWZez0mtV+EK1
ys9Jz7R2UP/jSnlXHaqfqlVERxianf3golHUBB/E67OtbuTCzIcharyT22qV37Nvd2uHwXih0Flr
fZX4LVNdz7dvwo4nwTczYUQWOGUV53o3rLrJREY3/wSrciVbMPpwsqyRQcLzerptaufSUTwB3WEz
J4bzL3/Ki0B2skCrawVv3JQobciYbXAPdldDrs76oCdNuLfz8rPZFHlYrGhZ3ra+48g4ZtAo8WMk
ptsOViW6PrW92DsBWDTuWma4kytO8YFj2dtOhngi9iHVZcgLrtdojvZqRBnvKtT5v0qrFJ8FZ/CR
MalHRKgdlwngSsIEpQYugdq1pSZpxFwW7OEIci2oGhRsKtRVA2ft5CzvJr27vX979iDK84CTakJH
3bytatIUrWp0HliVvoCrnn3qmHZ/UZqqDOo8P2ol/+7wvczoOSCMe5UdQGT6KTxt1teNIuMjtd5p
KOPynMTJiCSz0wWNrtcPS6esd3Hjjn7LOElfjvn1E0Rz3+YGx9abOvtusOxfCOzpwWxTRGf23nSw
IXufGvfhcHf4AvRlrj+APoBN9bzcg1aZGBxnYT+3hZn7ABej8PbeH5na7EXOq9kVJaamXC3uU80p
aNoZyXsLKYqDS7pzTYj1CXmhDdLv3XqhWMRDOqH8cWrMTFzMtaTluyrVwTXZOUzkSChHIj+AWtdW
UUMA+e1rBoSi8qrwXcvVFb4jOi2szQneUu/a/97ewW3pWLob8A+/C24qUIhNAkjndY1sG82qiEm7
nzWXepQT5W+VOlm+LZT/nhBb6P1yTfKDle58OqI0yny/ETrQijanpLIL3ZssVionGLhoHfgezfQn
UzTFQRVqd41SbwmDckCg3PQX/jVeFkqnuohOI6I7/0DAQG0tVtSyQUW6Sb8tltCfnFaJ7tumb8+3
93d3mQwUltQ4UCZbsoscbmM4aIQQ5Kf6l2YBZ7S4VpT7XjUeEYn2bOH3JPgC7WOwvNfrrFLHWOzZ
xjO4he4zCdV9SLPswV2hN/35qii8yEyQnjKh2rUlBjPM5Jp1hAxa0igh5R6gicNYVEMQZ2OyHDxR
e/k2oAc5JwTFH6ngdG1PtRIGEbtxdJrGinKlV1j9d1tPByZ+uaqvrBmUnsj+svZNzjCWwgzKsqsP
DuyOA+A3SMgFFHVZiL/+DXEkTIhgJWtmZs5XlJ+bzw35xcFSd4Idqvu0hyne/eb2XVvh4VQqu3Io
3I2FmoZuEVcw62DYNIN2MhEXss6K1ml/OhcVN0DRhDNKSYOIc6u6qOpVliWmGp1WrbW+W+pkf0on
8emPT82Vkc1X9NK4XGsNI7PRRVBOuGx6FYtz0UzTv7dN7QWz2JIcW5TbET7cuJesK6LMMYYIEfKl
eMjE7LX+4PT5Z13P1r80xU4eFmXOLs1kpF+Ens4BELs6fujctir8XgUMP45LdXSI5BI3jzeBAtUT
CsFgwrdNDmWKjcFcteg0xFp6oYQ7nxmSJwcvRY2fN0eSKnunSSqMkaPKTv02a3EXbbQYMYA5XcRR
5rdQjgafMtk63tMxc9/PI9WqJyAU3VGcsuOMAPARuHNfqNy86iaX5uzB1FBObmQCTEL6/mPS5A1D
s7LF/POI43efHAlxiTvZVv4UxcmnyeiZ1p5rVdBljUo5OGnCSSuS+9sHa+8Dypb8/0xtvIAGud6t
uklBWqswTvnsDWfkScezpwx9UJKkHdjb20YLhTNwJohjgD+89gea10RTYy0KcjgNnfJIM3/pyfy1
0Ab7y+2V7V4ZWUpHVJdn/xXGfHRi0Ws6X2zxquWv1UAf1DfU9q+hQZp41m39o0zb0fTNYx/hDOce
zRPTb1TQsR2VJOqQZnO6/Zv2dlsCXqnFGdBUt8PDjahXckdRlVPneFC4YB6O7xqms/kl+g730HaH
P53NLh2hIzE9ZJvk+1ugx5LXjaIulUJBPOuJpJ3upzmMdcg0rKfVs4r/4BKpdqBCRBGXatLm8yZD
RENBS9lztyzu0mJgnowL/yWR869v7+XeSXJg+XAnQRG/anoSkmfZlOIRIY1Hn/O0+gaAxTtrjvgv
ZxYMJuQIunDEWxvfq3npWiT2rJzWWXe+LWP83JrtdEoS/Yi8LP9LW3cKugIwPaggsKdyzS8iu8WJ
s3rxOB/ZrHenOjM7P1Lmo53bO4WUgqEmsXHuK/14UsyVKg930LSX9uJ20/QVeGDkK3mfnUUGYfr2
l9pdFTVhKBiAhp1tRq6ozrBMUqpxyCr1NDtp8zwsKYD022ZeHwgSGdAEQJogc72qq6graoUlkkah
FdvV17wFQBzU5VI9Z/FadwfR044xoiaIUDxG/N/2TMy9PjN2sxLhqhVrYPSed1GtyAlGR58Own0Z
fF4fCiTKmL4AOEPqrW/BIjVyAzAwTO7UZDg/Ya+JS1lPauczN3K4j8Hx3mmNNVj+apne7EfGMh3c
6tcfkF8gyTNwWH6z2q6PJSNP9HhqPOWkzVP+OPeF9pCWiObf/n6vj6W0Iim2ktv+itdujP3SpW0u
wN4IBKiUpPiOrGiehnFTK58UrUz0022Lux+RuBT5Y4kJ2RaqoqVmLFPWC8pQrXefrkmEFkRjhjE9
jj9+0lncC1Ny8S9u9rCIqfLMVoRtleWn3ir7N3VE2qQLO/pwe1W7X8tGsp5DoxNHbIoIjBjQ3TQe
RNjNLoOnta77qAqv+A8LorMkfb0simx5TUNjeqUdI/VaJa13ia36b1GI8Zw4DIS+vZ69r0QBmTar
jH1fgS7ayFgNY44EfM1E3NtapH4o66SofDWhhPvntkD6S0ouryZv2PVn0twkVedeUU6NrQ6nGFDd
Xbd0c2iD7PvjdhnKKjLp5BshB7CVgzQLo44XpY9lKaS4W4Uh7lqtYdyUNR+BZvZOBA8yoN7fBYrt
ABjVnoRWDXocQkntw76bNalm15z/fO+kvIGs8wOY3tJQTVE6ZpQ0cTi1mQPt3+59m5kG90Yjjrzv
jquQMFJKzNSYJVP0+jONsxdPdPiTkHa/eNMzVedsKJMTNkWRX0Al2e9vL21nAyGCUMmiCQgXYwvU
BYCeaXZjxYBczOkdY3TEE7OcjQMH+Dq7kdwkRlpApZNArk2h0VQU0Ritl4SVFhnB0BpjYAMahnCf
Ku/1VCRhQvh88LrsbOWV0Y23EFnRiDF2ktBuqwpwQTm+z+asfXSKdfrp1nN/wIfc2Ur0leFd8JzR
jt7O7hgmvdN1gVcvus4I+JLePeKORyOPdiosUnVPju5AlY5jvzkhaSVlJ9DgDld1VcLIc7tgdtoo
rPAmgZ0q+v1YluLSww594IMzNVvPpvD2qdlxXJC/yT0cdFflfNPrU+r9/3g8kYWLVcenfK3Gi9sr
ER3H0vv256bIrvHFvM/AGTZfMe9ov8EPSMNILdr7elYSf9XqNeha1z04pS6/ehOOyJFd1DphmdI5
lP/8xUsGqU8vqjhncMboLg8ck/aZQSTZpec1fdeosvQwVnlCnFegnnB7mTuHFduAg/gfg4+2XxXx
XEcTVpGFilDs0FjnykdWXguMhkdcr6cjUdC9L/jSnryxL9baiKhYLBN7EIa7wE2nKnCF2T7qg5Ef
JMY7l5/qjoShAG0knNOvTblT0au54aWhvsbqX3NBk3828/S5SUyn9HMqgT/I7orL7Q3dXSAJIm1B
nM4rEu3AnbdSpDfCxgI7yb+X3wEY0R68ZogPFrhnCvcpNYvoOJNGXS9Q7WQy0nh8uymZTpFIky+6
Ap6hRX75wNTeXhL7wLqmOA5OS/qgF5+taou87eg2hgx6KGHKNtVZqIxEiZfRfLdOWXWxISschF17
Z/OlUbn+F0ad3jIUJoJwLxy1frB7oQV1klcP1TAkD+7YH4ngyLeH/+T2KtJlhb4uBT+psl6b7Map
E1k0I2TMpIHR8PFEGpNeambL+F2sFUi3RGoUB5ExL11AjcFrToNoKvOkzKl+EkzGmH2jX2fbb1Kl
+ahRnYhQdDSayp+mybwvwNI1QQlLpfYdcL3/tooN67NcTPFzcUAcB443e4XfVV7D4F8PxXK/Np2e
oWTMt5qCJVmaEgGXOMFOEs/THdDGsua09caPMc+a4n4eI3c66f1g9MFQ829iKENxLi7ALflTW2d3
qpUVXVDUQv+WIOLZnvo+Xp5gmIr0MohB+WEtlndX2iLrfG1OEvciWHWoDwn4+b6aBz0gNo270PT6
mFkQzN861UraQZXoWo0GIlt4r3aVKHx4z0gkTR4Mar9DQ+Rtl8TmvykabG3Qpwg5A8Uf6+a+ZMx3
7LuNoqR+nqjr45jEigHnPk3Ve4XOGt2fEf/vLxWJzCVa3PzjKDQ0kRIhnEtm9kz/6tza+2XqSvc3
LddMpgZ9/jCkvWM+1o2bxP6k2+MURKYy3me10WhP7mKrbzJbnYzHeF7FF3yD/jyuyfRXWST5dwQs
279orNWjr3Su6lF7MbI3XkWFK4w6iwZuZCn2X5qDiwlax53EWW3xNp2mLu9AWbX1pVmS5Fnt4CMF
WTQ2dyaqFEhV9omdB6M+Fs1pbNCt9FUIkrG/Fq3yd6OU6cDY4DrS6fhP631TG3nrexAd60BBgeB9
b9BpvFvXKJ+CPh8MJ5wNp6QewHgtxI3NGRBAh5KA68Or779ocRc9aUvWJ6e2NvtvaazMEgmTOSJw
5zF/2+C1/tFTT1/8pAYzeDcC9vipDlOcBU01G8ZbfRApgzhEjoyX5WblcNKSqvjKPK2oChZvHR/a
TvT1CYZidT8apW36ihpB26nXofycjwKZja6J5j6I+oYvIfKGuSW0Ucx/iHNzOogwi1rfHsT81WYu
e/RQYOxvULVGEaAWTduRlzOyfPpwy8/p/zg7j+W4lTRt30rH2aMH3kxM9wIoVBW9SMpvEDIUfMJk
wl79/0DT849YZKhGvTkRJygygUSaz7wGsYerUnTud8Q2AMKUQbK2cV2jORSXaCiUseUNzRsZWJoX
Sj3o9TB1VbaXJL1eWCTO8MMkB/qe6cF0OTlJWR10bTXfKq/GgEFrhCuZk0SP2gZjFRxPMMxlWtN8
iby2ClKUcLVc7tNsnPvdVNdGvl/0UTQIEJplHSF40iz3a16sblxNqVsj/tG41301DX5IVKp/SSdd
UG0HbHMxWWbZhGZblt/GDseucKlrDfvmMf0K73t5dJRJhGUX82JEFYn+tZQ0BCL4PLn9TffywHuz
lGgBtWTk4872OgWxz27nLlqT1SoE9sxNm+2XAp1EvgYXcCTSkYbYMLg4R9I2Cz7ZrWbY94k5W4iC
SwVmIFTeNFUXo2m0qPlosstUCHbV+VIPmDjsW8+tmh80EAH69NBe9bhtzOBuMIpBF5FdZYkd8RBJ
c5kiA1mGuaey6TYtjXUM6ZFN115fajaCiw2Ag0nr++Kjo9m0W2ZDiImtpHkXsOz7MRwMXcrIq5JE
vh1n21oOTZ8OZThpq/OE+1d6gz6Pm1lIPRrLm7REIiHqJqmlod9Oc9qFXlWXXwIg5n2IuuRQ3Clk
sf0+bDovMx5Kn8AgWt0if9cOhhaEnp2PJX4/xkgfBJ0B1A1abQIuIWfV7LK0sqzQX7IlPwTWOHxw
nDRxQ69MffM4r1rQhGU3edm+XvLZ2K8rXNv9gvqteb3A6q+fxtVIk0erz4R8aJLGflwBqyHzHNiq
uXUK08xvlI9y1vdKSwxxBd0xyG49fa7Mj8jbmP6NP7alsSPe1h7aNmsrDoTUdoF5SLT2LHc2rche
yiI/SN0tn4LKG66dqZzUsTM4bvZei6LcMfCarj50+ZB1CFd0zRoJt3D5iLkm0bl2J3WwsmQq9k7Z
wketE294yoxct24mt65/zFg5rwBuXdVxqInBvCnqtXrXarNKLt0U5tOudXP/wRt0o46prNX9frGH
5oc7eMKlHZst7zQ1jFU0pJOWX2cqn919wPNYu3UIcKOxF6NNL3U3Gf1wrjotP1aajfju4MPfR4BB
yivLzp30y6LGptj1wlnXnV1VbRvqSpbmg+xykb1hAXZl5Cqr0rqo1llut145ukjQ5h7A02qpzODg
tqXbhUVvWwoWU+p5D3Q5NL2LXDnUyb5RuTbvRnThkCSRZb/IfcXLdDetTMHH6PlQqjqC1TpZYd4P
7hXJ01gfg3H1gn2u19jiVto8EFMn+O3YsZ92ufqeW2v6SVlOIaNUdL4XN4Njvas8feqvi9T0sc0M
sHN4BPDlFjthuwjHI2o4WKAZfTMb1hnxgkCuRCd+xm16M3ptrQE8xIEzSJHmyebgh2FVmX5XVYY+
fjASLc3iolphaM0UHx1r74p69fe9dKdqg6q4fYxQG5RZqRCK8vZTbSzdRz1F7ksLMxqT5V6T2ojA
h7Axnz2ooijb0AZ9VzzhaoASGvczOW6HvU53oDQ9qbeupvdLJNsu41REQMzYTZ5owMxla8mdZy1D
wJY3Gmtf+IPX0bjv+zZs6M5Oobd6rf45yP2iCTf1Cgut0bkNyBognUWcXmIKkWOc22hGHZl0FPcJ
L9LNkhNA6Th04E8WqOUaUCyE/WVMsrthdOslzoZkyW7MuW2ueq2qil3ed9W1EZRafaxR+tQjY6rS
r2PBN0T0xS8rkHa0R6Mi78w8VpUaghA4iLPssqEO5ktlc8iFq5lOazRXs/y4QHC+G8USgJ/qvTmJ
BpEPepiAar6Y03SykeTLFYfbaKoPw5gFA+LibmqFxayWOzEqRzvA3DHTaOFIfR9MPW4NqOxXd2ig
cuTWdEuzncFRUIbOYJv5G7RpdJ1zH8vnsExVHmC1bgxOxxmmTDvqbXOt90rqTblT2iTM/ZJUA+7I
KIpUO8taljs5i96KDILrPGwyd7aRPlXVGJGBuiaLcR3T2xTgbPZd1oWaq6gZkxIEGzG6iJzKJyA2
CpS2QjaEX+yrZnaWa6wYpH0h7cwyj5XAF/3oSEO1h1RLFM9Oo6leENLu68B927WL25WEQINMAiBr
nZeGduGI4Kazm0rdtEVmDzxbC9klNL11sf1wsT2t+0i42rUfvK5tkrukDlLOQJ04fkpDzSmH9mqc
zJXE1pyVOhqJW9+mNHLSndeVmbqwE1+m/Y7/aDm+2WntkAcLOe5GBKZE7Gr4MYVF4ROdcTjUdpj2
BuV0KMIyD5egRtdnHge/OVrUbLUdSrzW9IChov3O4K+th5VOTRrOmtn3cc0+aPemvvhfGndtkxB/
zsY7djJFsVhZMybKVpAk49VkB/Ktt5L0xLY3eWBqRYoOcuFI1d+1qtL0cHa9n9g9hTK9xwGRhUXl
SE4iDQ3Pm5nwGYEirpZxZ/RJ/s2ZPX9hvxTOZ3NKnC6avCC9l8Qk5o6ejH3UXB1tkqUKKMOR3mQK
DXIjMTE9seU16y/RDlYBpyUMKFfcSSto5oOQ/Ez4mV3uShBUP1BKx9GqpXL6kNvT/ElNdXHbVRZJ
Y17CpLsu28om/uiS1AmbYBq6Y6bLFGhpA0/FTLJk3LlGaWUxGiV2FQftaLxzyszrQ2Uv9LehjIk7
hLthlWiV3QcRcEbzTTeDdwzBXQfqQArWfV9XVV8Fg++3x7mupo9oBgU3xRIgrz+MINqIHgx+wx2D
RR7z0tvL0tLuhC0GjuDM8i8G3Mm+l/i7iXt/Gsw7FqbVkzik2iPdDy8jxKvKSxogyTu71moZlmQT
D0mZpPrOzvvmLa9lZ1deJlKGyX39btaWwIiEZqibwJ11k4BXrsmV28z2B6kTxfIqyaKOxeI21k5a
DtRdsrf1A/rZ7HgrGBb7IHvMpS46v6u8cK75Pju/Sfq7Yul6LyyHIoVD2YzMts5dd6VPpv5N2GnJ
PYs601ccOszvWpMiEbWooLiZVcfN5g+jnofVyPETsxXsjwW26SLuoMrhiascp4pyMh4nXPICxL/t
qzU00ty48HszbSJz8lPkT6xKRsGsj2Zk2Wrw4tIajesmZ40iwukkdVjIaq2jfvQScQwm2xYwD9HR
jB2z0C7JJ7R07za9+y0bNLp+69jXOfn0WpXcMC13yGqJQN4SieEqnQrpGHvJDQDjjpLEk1qaGd+h
EVmEQ+mUyVe1DgW5wlBYTgx6z3XDxqRxaZHnpuB+M3NLpzR3ebSkbxBvQr29ak3J36YHrlcoIQrh
RuW6VId1SKY5FHltFQ/DaOjfsGhyhyjtvFLsa2dm//ek0gX7F1kT7gXX+FZ6QZXuGscgyC8TVxgk
9A69lUY0wRwptzKrXYG/ZhkaQOmnMJvFaEdVA+oo9ORYYkM8TcDVNGEDyu2k+2XMhn6OubZTycVc
dUZoBHpnHxqcm8tYzF0xxoPjwYbOGxVEmhiThQ+M+soxK9ymCI2+H/zItdOsv52Tqr2tUctQIcz5
wL9JSHaPY1VbH2jRJkPYTLKR6KsH1mORgXWKHS1fd1m13Q3WYOJqpus9Yb1ZgESO5sEbHlxbmlk4
uJldXIqOcmMIFcx+i0eTXI6yLYIP0G4sPOpT47MuK1FdrzlaJNypa9dGk6ise1PgnvqmEG77pbC1
SuxXotqneeUyjioe8UcDvJaTBCf6m6mm/hQSJar8uJjNwHxaWt6EQJxMBZe3yYNQ+htx0cxtIhax
up9bMY/pZSUFpk7u5NtjBOreoXRmO7WHysMsWaZYgHKFubIKbgcxLR7lHMotd4i5lUMI8FDem2md
rPtJn5unupwxsfadOSCamhOHmpBhZ1+3jITLjRN72pPujt+5CIwc+SORIzhTDUyI68/53ulm/EWp
B6y7Om204MpWmXkHFMp4FG2gZ5E+LsMF9c2MrMnzinthO8sYtiaiJqGLiqQd+k4l3xmJnX81rd5+
UrMKqFQnbXOYFYokESkbqbhN9uuwBYPusvTXUYZK+Ohr5U1bJZznxvLE2e83WA8O02er0bWKuR9S
SsCq9O/qTWmKxmpWf2vsSU0HPEtkt2NO0Ud3U9d8SNbGxEx7Xq061BpUYA9WRSwQMsf9l1YvxBAW
ozvMIU2a5q3nN+raAT7YhIKVcNc3RfUhR5jlKc+c5Egkq03o1dUFsYd0L8pp7T5OI7DRsO0CigTC
6uokTPFFo47rKa0mYCyNS5VXeX6wajOlttavCbd/bcyIagQpx1wx9VN+4eJl2kad3LpqjdLJBPS6
MW9V7S3I/2fD2PPitnFkMkSKmL9ltzF/Y3zE28bhhq2trtyly9Sw6oOsnwkDVPuVgounE4uk80NB
8C4wGUCrICwmV//uUOhOw6wtKh/8ciW/1uDD3bDte3LWuZ/9277vG5Tl6sJ4tDTd+BxU2WREs+rN
b6oKmvuCBb9GTmeOlziXt16kKSKQC3dAn5DapNNc4lgT+JFWKHufLeS1WMDp3hSWhj+7sdcmk0aA
NtULh1Obf4TPX33oAqP8KAud0oPUl9TZq6Sdvsoxax6CAjPoUAauNHdO67ifkmzGLLmj2LRSZrb0
r7ldWtcTTfEp0jMN04zVG9Pv/tQQDw7kTpwDpqN/cq2spaSVjimh09TJaxcxF41EvVyv8WRcs2gM
Vrq0ZtC4bw1Z2BdmOZYfhYNER5xJx30i3FrYjVrnPkpcxttdpi/lB1oZxVejcpYBbHgzfjHgvJiU
FVZiIBd32gx45kDPF1/T5utigNcKlQrm98A5ahXB1HZZpbgKmHHaNgbRU1KTu7VyHg91grMeGj6O
fey8PNXDqmwWaiL+oGW7Mum3ExtnvbuuMuaUWpnjf5uzTj6N4MRlKHwfFXhL9TkgeXQLHqC0eFW0
yK77pktO3Zhl5TwtHMvvAY0173NHmlQfcocIItEaDtCq6to+8vJSm+LVMvCSaLyCpy57qfsUIYCN
oi4UjNpuDtxuuwr99qIdJ46CabDyu0BLUbZyPTXtyhEdqWi0cy6hiYToyVAEUXA8hHNRDzUugKQ5
9ntV0Ma7dUoSw4gLW3lsD1Wjp6qyakbKDb2qCz3PZ/ONsD3W0DpiPxVl0+TcSbWiTGENWe4fe6q9
ZHeNa2eXFkXGKlZZUV221jyO+1rXVBAate7M0eCOrRH5qGSXcTvb7hia0vW+0Irp+SxLMpiUbASi
OAYl5kNQGJMVpck6Q6svs/Kqwi5Fu7EKsvzdaAVaG/rKom4TpI5N76O0DKLy0W+oicuie5xGvcx3
Q2PPKlR1MGR31O7Tz8pEuxM8baneqNoxaKyvwr2rRVulFxW3/EPTZCPYxYzgP4bo1gyhBNMu4bbN
hKvCaOw+QkzYOCg5FFXcLWP92CuPVHWYPYL5hKijp2/nBjcNepioiyk13QLvp04UwD5aQ3Nwudec
yvE6gmcLm+NaTl0bGlQbH00xadkxkEXxiXiIPFBLWg950YCiDHyPWnIg0RS+T4XVfMp9O3k3LPPk
blVkZGIVfQk/mgoymmiV0rn0RNmOUZ12AzE1+plNOBOg1Ye5dvz5oqFS9wnXBPs+1bwyjzpu+yCE
xedUO30yjAF3yWS4Sa3ZQwuD4osRwkCmwiZ8R/s0k17cZauj3nbjUr5pypbgSviN/5ZtxUdq/aS8
aqaE7B68tG8+6IGm5Rc441mgdVQrtrzCHfk32nglU/oti1FB3JTKJie0SSKKkShuccgqd4k/0r/H
M7AtoqAqnIOdjiaWD6K0G65It7nn9BBvGlHNBbcCcOpdnzhGbDmdsKhjjcYN4dvIVgJe7fjXfUuN
9LonZ0MhCIGPozPN470zGcvnQQwqvwyU5BhMB2keZe1mXjRtQuhRkzj+k9Y5xl3KUcMWblNVxpU3
B++g3RvUYXPhfVqSDsjBFCifBZYM3mMpe1GgSe2C1xd133phHsBeD/2y9bJDPpmDsdd96gHcbl0K
/EJUdUI9z0nL0Oq9QW5hrH+oGsp3u7nojLeDbVfvnHSwbzGnW/DZ6HUqv006L7iXUxgMsVEoWrTB
tACdjSDLPvZqSOQRdEyKRn5QfVtyIJJht3okRCAL9Xrv90mlx64InDuhBjZHNhc0cdzUnilsEmvq
u9HN2nuPttgP2+zGAj1CAiFOduqsoZ/WQxBVa+p8rWxVfMXWpksRLC6GY4qjU3ndiIFM0+QKIHVx
vfmS0hu6m33qyfxeWBvc3RF98+eQk411Dn/BoxgFUeR5b0+ZRlNnHaZTEH3ENdlj87az6vwM+uPV
TikoDECZHmSQU1S7neELUiZZFaP2eVPXE8CgITuA4XIPCULHURP458BIrw0JxgVO7oY7ARL6/MVG
c9HdLpjyeEGyaKt5BeauU06yQ8yZmKUBx3DIe//PCZu4vRo0aJhUKFqn0AHalqlGw4h6mJBDPPY4
w2uBp67V4Hz/8546Si42EJfN+NU7gfFoBa2FItHzGO1t51jghhvlszXQnNHk4d8YCgEXMFBAM18I
uZhDQoZKeBhX3OF3Dp2pC0d3luMyWuf4wy9xO4BQ0aYB2LUJIbgnn21ge3J/ekWMqoV4g35Oc20r
mru/f6GXTXRmzYIagCKHvZG2ny8OROrHZNhUGKlO7VAUH/auz+5MG/0rnUnrzGgbmu95/xzWKXbM
4BgJRDADfj6aNFYR5C1yTp7I6C+slb9HIeDOGchovWycjjJQFb0/lRwsez7HAnu5EdjgMHmwGtuU
Wk8pPdkw1YMxIy9ZJjQKq2BcLjG0bx7tgEpn4nZkZ03Q3/9+gl9CBjC2M8HNI3KEfc4p29YvC88W
fiBjcJRjVJZSUrktNe57+Ah/PBSKciApGQ+RsFOXnjkJslELxjpGWXUYSVVTPIlTKWg6ma5XnJGl
eglLCjYCkg7KnJ4ZoI+Tb7m19t2+xKQvsbrLCe2KHTkVBR+Phmvti4c6sawL2O5n3vK1cdl4m7U4
Spok4M/HFT2CsKTcVWwVtXcz6lVxN7mru6NT9JjVpjqIAr9rc2Ep//n0+lAWzQCnHhhhJwPner9u
zr1VnPb9dGGM5XphesOAqoVfUVv//WCvvqUPOtvDKRNM8baTfgG3UOvt3EHOVSy5g6E8DYak8lPr
+3JY7mghdm9FQKeWZtU5AY1XFizE8A2gDcqei+rku9rzaMLh0Qi+HR1QWT1ah47wGgSGXp9ZQq8O
hbob6nKcX2yRk5csHE7RXG4z6lvQ6RCgdLQ+vbO7VpzZhq/NJwoF1LO42yErn548XUE4qDVVXPoI
rqJFKg+tNjZIDJvG+9FqzcNiOsMOXbnxzHp9ecIGBBUb+YrB2ScnMKxE7/oO4XDW62BT0gkyfd/q
0sDCMnPeFqmc3/1+5byCxGRAG5sIfxPzROHs+azKSiFtgNkHdp1iubUSOUelJCVLJd5diVHSpqNY
eVFXctpl2hjsh7o4J+H8ioQeDwECc4PFb/JuJ7cXQbRCRSCrwZAn/dVK7Pk4BKr8nq+tp2LU26lQ
ZSla3OG4ZuS1sMq6dOcg83eJbgud399PyisrDf42SpQbhwRd6dM5WWwJEmKtYz1FSg6c0kTI7zpX
qVizMyHCy3ubSxuWv829St3r9HtnwKG6Kg1EHFRjEA5ZO12Ba9DPbJ1X7rKNlYo+Afco1ovbqvvl
fGhqtVr+XPNCsifqr73qqVm7/q2TuDBRV3zteq2bH/98FoE0OAYg382LYJvlXwalAz0R8vh1vGbd
FDX+bB3toEn2MmvEGUThq6v45wkUMJEsoJMX1DBEW0HQi9jO0vftAJTXGkcZgd0R1xhxJEcTwcQ9
opfyfWOtfVRVZnNOUfS1T/nrM5ws4tTUUmtSAe87Ix5EAaUS15lWmX9+Nm1e7Kg1Ay1EROXkhNA9
LJEXuh8xY9GIkHrxlc4wprPraH8FfkEBoCjH7BPX4TkJ5dcOJyZ4U/DD+Bkh2udfFFLkyklRiFhU
9nCdex0YyiXrwRGi5qc0IGO/X0GvjocMjwtuGnkVczumf1lBeQs3X6t6VGj1aonpzU+Ro5XufnSA
3wybLO/vx3uFk0o6hybN5o3qcShun/iXAWFopvriVCJO6qrNLsqFkaLGdJLrZXKL23621IOUAHIE
3jb4Nk/gxKxSW93QtEc/TpvauayH0vzw++d6dWWhboasJ2Lk7qkM3iAcK0/QmYwxWC4/awOUcg2p
5zNBxKuzjck26G3uPKrwz18+G2ZFzdckIFyp+ueB1tyVxgQWjbruTU8d4cwp+8qhhNMLBy0iT7SE
T0Hxmdt1zkgRMMYUNbgwh0HtATI59MkI1/REOfer1zfjn74lMSj0F5awg46yeSpVunalYVOnErEU
bfLkOUX5HlLUctsa83qx2BByz7zmy7Pp54hwqnFDIqY/ZY1mNWIA+ZI1seeoAiFex35rVwHNMn/1
ohyMdyQqlveyKBp1hgdosgYB+/sV9CKg2Z4BxVSXxJeU5hRyrfrRLopFY2HrnouU1epflvbGdBvp
sIsqNfe+3vpR0VXDn0rKMTIMDaYcnQce4GRVAZyxVFJItMlx3T4OqktjoKcybJcJb6jRPicR/mIV
b+NB2MKWnnPqRTzDDbqky1o3eN+YxRc/c9tq51E4/bqit9pF5tqfc9V4sY4ZcaMebxYpILhPRRbm
OgD2Q4EGGsuIH53nyrsxA46aY8NzBZjRuwUx6Z05El6EKNugwOA9dJlIkU/9uPNhFD5icE08tL4I
g2CFGwlWiRC/OheivPZ+2/XNKBtC8aXoumba4CJEnHt61YWOVnf1Edkwww+tVVcHSoXlZ8HkHn6/
Zn9ujGf5P++IpDDVLzYqskEnS6cZgY4CAG5jDcrYg6JwTRcswBG8KiYLkTT0at/T3Svirk39D5QS
BPiSMUmvM9DXgBCAcscZ2ehjlhmJH1YmEKd/4zSBKrXFiJR4XpB/KflZY+YmTey3jThqtM9iSgbt
wQ/o9mTrMt79fk5eW910UCmTEc5t1/DzMzoNOlXb1PXjduqWyFmqbD9rmX2FZl2J9lVxjhf7c/Ge
fgNuw43wpiO6fKrS17o12KdatXEy2TSa9WR9Q3CRzlcJBlZ33uKuKu6XzPqkNNO7LXRRv3HNsU/C
ul/t+1ZSr/rzKUdpk+Obm4qS4ellOKq2G6VI2hgX3DoOZNMe6bRkMcJcxt4D33jm/H5lpxnIb2BS
gSEQrKaTeIv+hCVSfWLKCys/Dr366ixuGvso5ux//3FfXPOEc/DiSYAQdqOKdzLSaieZnZrgIwqC
ZRm6em49oZR3TuDw5V2wrR9UuPikW2XiJLtJJ3xb8P7q4lK0+h5ML+LSlqVd+muF5KIDIrNLPOuC
jOGcOtXLPG+r8JJXc5JAD0P28/nyxQE9aLzJ6mIL7BGJbQkK0/OynULPaozbwXYvVDMNsZkR59gq
aO+ybpAfyZDOme6+/KqYI1rUogzHYCedamyXE9V7HQQmAgF+ctTmaf4RUGx/MymnG86s2FfHIq4k
vabFj8Lj87cGZeRTumAsv9NVWM0WortGsYbzspTx75fQa0NBqgwwEzcgHZ3qq4nBaZvVd7pYX6S9
Y4lVF2ZSvyuNrjhzOr9crNsuhHqJljCClacnEeAIC2ZLwKecy1WG9IEhgWQybdMzs/eiCsyaQVPe
YPpwA+M+eD57sMW6yR4KnKT65b1U7luNwuVuHQsZOy7+06tFw8nb0Iad1pVntuRr88krUpTYNHi4
cJ8PLhvdWrKVt5y0Ktj3YDIugB/nx7Jf2zNDvbxmf7oC4lzO/ieWOHlPCoZGCx62j73CUfuq1d03
C5FTrHtJC5KWHMkBXBP0Z1pMr+5JD6TM/4x7UsEz3S7TSyxWwYxzJkzdmF7UtW/sTdHKvcCNcofQ
YX9RF0HADaP6x9Xu/S8Cz+pzJ/srk02iR+2GmJBiyGnxe7VTBIdL0WMBMrgRHDT90quh5nZ9cK7L
9crqZcmyfNFtdvm0J5NdY46QkZ/38QKMakeTT101NLQ///Fu3NQXNuIoA1F3eb560CA1uB+7Psaz
SxzacclinOvMcBbGfOaWehkYQC4moyF7o/nDEft8qAblvNTvTHZJV/WxX+HRmUpLPM1sqtCfUcg5
sy1fHRALaJ13oEFzqhqT+bMBAtTrwZUg5zjBpt5VpfMd/CB8Q6eszuyO19YGhyeqYsjHQGQ6uRtx
Y87wgGkkGgmpFeXC0UNkDfVoYVLP7IjX1oaDjStNQm4HNICfTyUEKW+uAtwyemb73phwANsFbkE/
5ver47VxiKrJG1BtcdESez4O/nBtVpYpErzK9+MgUbdQP8/5pr02bz9dMtlWHr3Bk0EGElotTaY+
nrIAuVjgAfvUG9adI9jnv3+fVw4wrLw2zwpCC17s5CCRhqPGfm5xg7OtzfYXqb0kl6Bax3y+QXve
jYZ8/GNpSJY9LQHqi1sF1jt1LsNqK2vHYpKxUZO5B/3UHyGmvmkXaZy58F6ZSc4B3d+slImfTuUC
DBqCYgqEjP0C24+pxOKugDYcTT4wm9/P5Csrg2lEGcjbtAnoBT5fGXKjfBM/ybjCzOUNuBMvtJUz
nlnnr+xgrjWDwAT5zsA59fZ0BaJf82qzzqtyiYusyY6iNXu8FgD6UEr+N8IgermUg1GV5TA8bR6b
ibSMahlU3GQwvgcsYsNOEAYWdTb/d9HhP77N/5k+NW/+O0GR//wv/v9b0y70fTJ18r//vMm/9Y1s
fqj/2n7t//+z57/0z7v2STyq/ulJ3XxpT//ls1/k7/9r/N0X9eXZ/8RC5Wq5H5765eFJUnj8OQhP
uv3L/+sP//b086+8Xdqnf/z1rRmE2v4aDQbx179+dPH9H39tcIX/+PXP/+tnt19qfi3GJEvkX05/
4emLVP/4y/T/vpl+mhShHOxrqFX89bfp6edPjL9T7iTD4cf0n1l4f/1NNL3K/vGXE/ydowm3N9Yi
8Q/x3l9/k83w80fe31k59KoInwPSCNv7638e7NkX+t8v9jcx1G+aXCj5j79+lqB+zTTJBtBUYXxu
MQ760zhvNVsTqGNh7ASc5Cvksz+2KX03zVida7UuwWVu1OKKTDzAIL7yMDpZcCLzPCCOZNpesHOa
ZLhENaR498sU/utJf32y033Cg9GVoo+7uflR4D/ZjV5SaAXQRn3XzW13BYapTgEZTjxoCeLc0fzq
D7c/NVEKH6gGeES9nNrbSfRLFdqGtZfTzDV3gG2HSO/9/rK3NPX+96/1Ig3UkRwE3IBIMdXuF+gK
QHh16re9j5PloF/PINfITboc9oZmme8EKjDv0qEzOUrPqrO/UmeniE3BhAIGfu1UZp6/YeJb3dh4
cwo3yi0/p3VTXVKOXUMoMCPk2MoSh1q5055rFxSn9IUK1wxX8NrW3dvKk+6dsoT/6fcT8rLepLt8
ZW4SiMb4uJ66UXitDUUhQbg5mS1tT5gKl8poJGxyTSxhG6zZQzFPdzkp6VW7eNjgLUZ2dN1R/wDz
jQVoBPcaJE9Qghb40zOr4mUpZns816IpzE4xiLmeTxrVYn9NexSBwYz6ezwrrJ1e2P2XuRnmo7eU
xgfIQ7gTuHmjHwyjwIiwd7JDMrvNFexS9aeF3S398zkz2KvUhU4FQwBRQOuSPaJLBaznsMjqIUbd
1QcirmsfMydYztS+Xls1jgcWyPCxCnmpB2d6XVXkWZfHQddAKYAoYoYlNtGPfY8IAhKsGexXtH3B
829CEFLdLi3kfcgE7aWWZNo7fTor1vgi6MEqYnNkpBjHyUBK8fyjzOBhO7Ny85i6r3ffq2SOe90E
sZkm81Hk9CA96Ihnpv5lfIBPB0U5TiX2Dwfm80HNobWGIMmLGOXm9OBbcjysTtWcme9XRkFizSR7
IeSmS72di78cQ8LVELsqkzKGDsuEuvg2RKhD1A+/33YvZnBLHkycTihbBAEx3MkwOcdEWRTuDoJc
dQNq3b4QLnRSGGgAu9Yhdw+FVp+TDHNflhWQgqfcxr21RST2ydsp/LOcTs/tXVOvGhWgzNF+2MaM
xwGME4CpkyHhy1qVo+9QFMDIOhENMicYDJpT5Pta3+w07sYR5lSvHkuty7IDvm1e5C+wqCLpmFMW
9vbSPvSeAK3s2evG53DS662ue1dMhXHfOZZ04hYXJj/slkRep2SMGxWbwm7Y1npyk/m44x4GjoMD
jV4TwrmHTlA4jtkMUtJq951mjjAKZhNSVhpAMQ9R/VPvs3Z2b3WtnsSeXkRzyTopoI16WDJEJfxZ
mPY5lGpg4171KOGH66FvdKm5E9PQjheVObr/j70zWY4b2bbsv9T44Rr6ZgogIhgkRVISKZGawJJq
0DfujsaBr38LmfWsJFIlWta4pjczLxho3I+fs/fa3Xs9I5wf/L4JTw5xqCWTubn5Mnrelh0iZ20+
6ciGyRjWhoEttMLSn2bmCGFjh709G3YlZWqAFYfDIWibRNnHhUTPT41bMfdqZafSf/8msRxxIOXr
oK+373g/vbCNqjY7o7GaBjYJh33ZZCfPDP2DTxBk6mzNfFM0DP7+fNH9A/+5bOHWc+ZGIgRVL0TZ
9uJgumRZPjn54KWtI/3DZpOkLrphSG0DNsGfL/WbL4WaYEdrMQh2GDn9+vvI+agpnSIuxVdxZa3S
PGYFTJXBGdxL3vP16DMuf+OU+ruLcsZCXcpaT1vq5U3N8znTW+2nVh+N7+pV32ZF0KSulcmU1tQE
D0Ga//6e7oNKCkEqQYCFLxbV3nUKI19dfmhZukfEED6sprA77ir2iz/f0/2evXh87KaUID7NYHA8
L1YfbEJtb029lypftym7ljybXVkeKjPa3llt+5YecS+yX16QRGh0ZVxvj5168b40gSdotBVEhvkj
BU4bRj9CPInPZbGV91Pd2o9u2E3LyeylhZFPiu2DmQV6OJk1XSasAfht/aWe+5Tvy7wTOUiV1O3U
eladEb41N/7N2w08d5cvQkRg7933iJ8+qUxFA2EWfZB2oouucfO3CTkMZuLjb3rj6/3dpahHd546
ggDz5bRvRq8TiS4PUqtou3gJcXVUhhFCqbHeegi/ewa7VJpTEFLbV+frtbBVWM1VkKoNaQeCZtyp
pmNi/lGlHy9AbeGBOG9J+37zAzlqM/5gpEnn6GUESR9FpS6MLUgnvL6HunBRXdlQroAU2ad/+1Zz
gkAMCmMRkhs8t18fG+PPAIv27BOYEbp4g7PxILZJnlzg8alVj80b+rLXpYKDpoAuDA2zPfHvxUud
QfOAudD6aQ+GEy7SOl5H7LBvvCGvv1X+nx36wshMaVe8lAMBOjGGyAX9XvorpmSrnPBnFtONA/41
8WsCU/98F/m/fPWxsraAtkAZSUuVavfX+9jUUcQ5rDPT0Z8NJ61K3YHdt1xkkNaocQ93PWSbVK3F
cKm0gJ8yLSMo9UxZGFgABlQfArA/8qCQGjap9v32vi9nMEqrQT5VsjSgE3qlKSPMdssuasL2PlG1
Y8WDftx8LbN+PRWls/xQbdnf5tPY2EcBjGqJwSCgWe4X9lasyR7u2qAW5Q2dXvkF/Rlli4FP5K4f
JICpzlPNk6g0TkzXzKc8rkwJg6cHDhzPQ96UMdyo5TmDLFQkMLiwchdbJa44pJlfXTlonfDo2wc1
TeKh5mn/qHcIGIgnlELzvJH1EMoRKBfxLF2b1IK0Bz4mixA/D2fzs9dDVLuMgsbbb2K23uEJCyA7
+U2DHrAu1xpOFVZy15A47ytjCqx4rLeGw99YBlcO+BcoSjrX3+1RBJz3oWD95Q+jaA96Gux7Dgvz
Z7pYK1i0ZrHy66nBl4cpnxzGDPIGvL0hxNMl/K1243npxs8YEbvhiC6Sc5zuUYgf61KoLSFqb6tP
pSZz9zij93JAbEkWJC2b9utG4NWHoY6qisSkjD9k8epdiiZX3z1mTc7/QknofW1lVvxgDr7wu8Dp
TEdJ9uQHAEHZkNhiGW6lbwyfKN3GMTay0tvict66MFatsLdYtAYm3wUbH6bQ3obYmbvWzH3Z1GjE
86idLvadzgyum01n03ki2+Sh6TGUJQUUgzl2xNpdjhjgq7jewuhD5HQiOgntL1em1XRd3OIrX5OB
OCtua6lAj5RVl13xBLWVUH0ufYyGpu7iFQ/fsj9b/sVgsMotqTJnugFQMk5JZMjgnpG/MaQlxI3w
3UKH/sxApfhmY7KpT1XvZOdtXPz1UFeiO5dORwrS7Jj5ewLa7HsuZDaJVrL/tOhu+8B7XRJOQkf3
u+hlNJ3qXvPX2i2bXOyFmbj1ZRk0hz9/5q9PAnzkCFtQoe2Wi5eLZalhYljIelIGYd5JdH6fsgXb
7yYf1yxlRxs75rLg610krQn3/Oervz7VUswR8EVak82QhsL11zWmsy0hYKDYKd5FWBvw6kUqG3tL
8YMOOzJjOE7ugH3cN7p0UDK6jdw+uLV54GQ2T8v1YBlveV9eb1V8zgjt9yqFSuzlaAITfLhgd/dT
EXK6IPy4vjOAg+JgjZr3b/z+3+wdlF37jyfcKSCF6NffH9U9UvdgdFLaj/CM+nkl9LLvrrE6uFer
r9VfBSSKdEYrBnaiJC7Q84AEhqAwhQ89M5hWFqodrPfnP+x1kUDQFDEPHH9Rzvkvqdxl4y/KgqOf
moAfr81pIYrb8Qfj2IcDBqDa7z4Z4/wWlPh1l2efOjlclDWL+f3LTW6rBrP0isXf7aX5DYhSG8pa
Npx3/yi2T386bg57CyCh4C4ox+DcbBOkCQxt6osxbO3jn++C4+3v3y8VMg3jffBO5jnjUoQYvz4f
S2ptOLOTU0HM0yUwis071j7HQsygIBkTU6+lfcJOOt3kuMXrxB54feKMiuoy5x3+Nq/0TJNo64Kz
RtrOOw17io8KA715EJL6Eu5lLYczR2bWui7K9GUOR3BKJcD1IRlyx/tUT6Z5Yfv1YrP/CqTyrbLk
hV3BJIrZJRuc0pXFNprZLJLJsnr+5wL1uZ+Y62qp1KttJ+NjmsqbxrYLFc8YOCFfhbVJ5nlr+F/B
ebDIjIgN9NnxGwmGz5PLQ0hAkwOMYVyBU7lLfrZ4Do8OCM3d+5/3ZP2KFhRS4JWq/SqQBZOauU5m
eNmsumFfK43QwlMRaKvp3aNTBvat5wzqwQeENh6tzRG3E+uuA8nSt/KjW63mlgKwk/cKxBL6Plu3
1sUS2saWjp75rgVr092BHUJBqnXgWElfmM0nMTEWJZ4+9E8j4+XhshiYOafCCF0n7ktklwlyk9ZL
nEmMd7ofvW+ojHBLsy827fd2Xs3xvtzwpjxshCfbF2LtizbOV1mZB6cbgumSjVudtyUTN1oN/nwt
sG5BP3eyrU7XRvfuuVoYdp+APdXlMfBmab2363A6IlBzINvK0MxiXYaSZMFpANPSN6q4LWeBjH0Y
q+XezLUX0r9g4MDTzH2RrpM0IEUiBBepbWamfZSOqb4WWba8Z6POv5Ie7EIoqUvvmaLXBycVdasd
964xPDL9Z6PsClM9cZ5EUYApPauSoi9Fdg6xt2KjVstMr66t6RRgNq7gSinDRQRRjPdKQbSLYVc1
sLP7UB2Wrg3ue3iMQwroSh+HsuyrpA+caYpNldX1YYTMZx7x/teoP1U9kK7jzgFApTK0k9qrdmZG
Broy7uxRfaJqUKTJVVEexr0s2zVFuRNYR9mU7cPo9EaL6G7xKO+Mefi+EJNUXAzuMC1J21n2lJR+
3TRxM8lGnkRTeNfE+OL+MkvokddRt18HDom66LRbTLHXr/BYXVf5pyFDWEmUMfSjlJdQD9daZeZD
YXW8gHTIjWd/qYIgxjOmglRujPMvkLsXj+AKlgujJTjxUGbwmdLAapxHsin9p2mcdubJlJHqYtcM
E9JVScrCEeCvuZ9aQSauq7kKXqlOf1kMGompA97ucUNbKpIcUTCNItPtT0LqvbLJw0ejN3QZIzOI
upQZJsKseVDmwwRSUCUlL9Ul80twgYEy3ucKvE08NOX8bPmFNBGWNeZTTSwKoM8S2CJVpfG+HR3g
HCVtmo986tmYLv7cPNVV6D/OdjTde2S8/1hmf34n86GymT0MADtaV20PdkSOeQOu1Ignc5raBE6x
qxNP7uwHvrOpPazdgmcMnBIOfTpwKDQ5WENbDn2t+yTL1sCLl11cABQzsg82MK0aTlljlXyWjXXb
UFQ3CZGyfXvqKPu/zOhhggQQ8wqieoGxMXlgO8+GIebuMI2gh2LgjuFXpb18OSwEWeuroAnc+bhx
srzLtFgedbvjc23oVg/1lHuXSgjLSe1mhmlAJE/+zpqzCkxnHVhrIpolbNJhQbeZWDXwM+Yyq+Nd
sLHIIiGT2e7OeaPN8jxMAVGM9dyWN20nMfhI7Ci0/sImtFBO5FsL18LP3g9D34MMLkwfS4Fbbgfb
ntU3xzBYz8K8Mm5nVkk04aKbZkCL0zQlQlYVUyhdm5+W0YiQGfNVylMEQYrHbrvFJzOz4ZNGm+yi
pNcDFNfS7EW6mDXjK4hkdX0buGPnp2E0wi7Yoij/4ayihg7bT8ZnnrQUzAWcduAWLJTZXt74hC3P
VlnHM8ryR4b9I4AgMMWHioH/EDdt5ReHqJ78hznr2LPyqW++ldYGoRYucP15NHPxXpgMGlJr6rpr
DNGbk0CEcL1YTS7YxtF1izI13ZHY5cXpWiZdYa+fQR7hcrCpmx8zS2zPsjCy+QKTFLvoODt1l/Iw
p2vtip4ZU+DRqx17Yw0OGXOGJZAOkIRxr86mfrIeWzkO8qIAfgVN1G7nLK2yciFHDQQsHeCW4cE/
HcL/P2z/X3uk6f992H6W35u/um8/D9v3/+CfYbvh/Qd1ckBRu4/P8X7sU9x/pu2GZf5nn2ExZKTK
Npnn8V/9z7jd+w/iGRp5O3qB/3Q3zf3PuN36j2vT1NlHgKg793/0L8btv/ZSUB0xfmWNoZWC8A/B
GH/Cz409CzoG4GcJiMm2n+jqbMcI5vKBKDXj5HXBW/GML9qe/1yPvxxd1T5L4mjx6/VqOwTWUXC9
nZcGSysD3zfY+E7mCMIV7ZXxFGXkrTPekGlR+N5j5QkYsKPbnwfWoMtx0R+0N9SXZUM0qTHBqauA
r/27lLK//07SK3lkME+JlHk59Iqiftu6iqqzDOQX0S/FJcOSKAGUL94IGHr9BABdMO/aFThwx196
MlHPWeamwDPNUSFOC72Zk12B7p2rsP8C+sX7V9OD/Zchngt4cfBjYkJ6yRIpbcoKafeS7Zkieq02
l/Dcjp2nqNd3LHcyLh3jrRbab34k7bO9KUhXFyffi0ZkUzWtakBYJp0TGKxBLLiDYtOTHNouKHF+
/PQB3v1zKvlZqvH3oez/HFb++ZG8IrtlEEGL+bLHOioJB6isRUJiNthxhd6NuqamDuzNTj1WDFWg
Yk2W8dGhnYHBeZP+R9GE3rfA7NmXF2eoIM+s0oLVOnDwPFA5QgfiN2w6zSrXv2+s2flaLJ35RZQe
0ODB3sKPFVMEcfHnH/O7e8cL4kB+YVzAnPfXT0aWAipZMRAbDWHouoOQeGqV3q7bvO4PYLL9w5+v
F4X7R//i7u0d+P39oDPOQPvXK24ebGtOXEQfGIG6ZGTYYw0Q9nRHDceUobZUCYDGhGupJg0zzqH6
g38dXfUin9bYJDSrunHXcIYOuFVdGdNHgRRl7/G3JP/RBioDn8ciKNK/O63wHrEwGe05hyP5rlBt
riBJ2S5m+0LWl7XKK+cgV6ujVLbh0BdeWOhTgW++oSPmee8Q4KAIDbrRvhwcmb+vcGBB6A/8kt5i
WCDMYfbPrrePZD/oaRtuBzWbf4lwdXluVkMcxoo3TwOBVNGHccNAdHDGbqVI6ceeRAVT2xDDAal8
ilA1IZEe6hwePi3co6BQZiguB85hW5UJ78KdBuNrRjvpE2va0Me8bOKxGTZ1V0+kOyQg4IKLQJju
+60yl+owL7l5oThxedclXNmnvh+p8MLSFM8Z8YgPrgSTnLYFhLDFcbQBkSob3VRPnqZuXzLzK04K
+8lt0abfQRVzgrRYlW5jyHmrAQRTKzh2wBT7OGeQhiTCl6aX0CrhG5B02JcDnDlLHJggkShCaGHx
jlG1/QCAFBeiUUIph/ezV6de5yARJNgcIvDaeOE7hrsAV7aZQVbcN3mIMWYejCAl1aWUB7fKkONH
KpgeFhvKIgfTArQaJ2f3SS0mIfPzgEEBlN0ww+JSs/zSmsRKkL7RKxZ4Tc4O/Vm84huaVpB9tqWK
BBv5cDN0oeJO2F3lJgFBzkQxdJvrHpUzMk6D4wbTGS3bDmYaHK9IDcvfZ1Z8z58Iv5jzNKwq+N3+
EE14lJaeUwga5+5zNAzbkspIGk9NB9gN8BpGmdjppm1JogBC4dhSm8ahWenPclhcCs+QGJ7YWc3l
acEKwRQ+qvRfweDtfeFuFHeFp1Z/iKNxCLd4QrxTHF1XbDdrQUTUAeQBy2016eZE11aMIBHxrSfz
2Ksp9dc8u/DXbfWPpJUQWTB4IhgTt1TWnU1kREnlPVZRnBGuTPIe1Nd35dLUP+aNmhUQ6dx8bnxv
ufM3k5OKnjHzJBV19o3ddFOdrLzXyzHPeqiaHtlFt0NrO8hjWOwOa2gP56J10PRwpprg4C4RgcO+
Jr5pGQP/mS7pdl8PSLWAV09KxSsk0m/BPEFCzi01PnHmzxR8V7oMR4fylJy00itpxRgCkKsKhT5P
+UbBGq7aw1ZIyoiOaR2ZP7jldJTGcSAQYFsX68daFxwfpQOG+gACByTFFmyyP3i1AzUXUSvZFmNo
denikkqZ6s4EbklKjRfF9tzxlRde6V6DAZiLGNbvpFLD9aGNj23jCvICIAmm7UrpTvyOseSHzmi8
BVjcsD5XQJMdGJeivBsZrGoOt2oZOdfDYY39sPcfbWOuAUXXONTTrreXA1pE4SZ7R+PbZE07P6Mo
jfturNf37TIE5mke/Jxj1NBeDKaZMRviSHDyV6JHElam+clwh+gzQ0lAF0CReyueOFKWScC6Ri9+
aKPvUTgWG9unuVzRq/dggYar7cYFsijeOsjkbaLyvP9YjhNKunLqQWQ6q62u62b0Vuoms/Hj1Zf+
e9UtrAY+CDVULTAZHuxxoy1XIRn85o3b+GWkWuhPy6y88ZzxSadWbhZeMjpzBJ44WLXDEbiH1duV
3ZDkY6en48Jsy46bEIJnsizanM8FOS23tVuSlTvD7bUSD+Y8RmdvX56tYqlORZA5Y6qb3PlsLzK8
H1ZUJCdvtacv0Ybm6+yMiyDjazHcR2zUNv7luvXAn9sAouK8mMS7cZWc8LtN1d+LoIje8SUOXwoA
gV/9Cqlm6qnenljxg6VJGw5FV3pejPWKmqm4NQFw1AfTJzOIyVDufdugylRJaQz2l6mGtZsUTMFv
q1E49B862heEn0LosMhfgEpCgVMfZ98jLS9YXR3+4HEu3YdlrD0LFrDvjmkNd3Tlpcrtb1WWN1ss
eW9S7bXBgzKM5stWBPT8QJ/qGuD/MpmXPeeDMWnGIqKD0lbLYxhCoGcH2bzbrdtZr3Tk2v4im8vQ
jEtzBYHC/0o7SURSXw91uBDROmTe1zmMAEpmKx8DWSI+GUDlYIPiXkJN7dLOe7A2UxtJPG1l0E7Q
5mqcEWfS9VgEHbUYBaTTJ8VAxmycVVt3XdEXNw8cIEpaFQGOxXgGvrrFiuAh42S7fX0rap2t2HbK
xmAGl2UPK5UpkQqdQKUUek6DUnEZWXkXD1slRWKRVByUn/26U8WBN3T92E4mWRuaQdpOcGRGedwg
metY9Kabp8xBI8k/9fsxntua7impGXu/sAvKc5spRrBBWwfPDAlqhz2AzK04cxeWdUDt2xbzbO3r
HuilTFSz/wSqRvlJcMIu0rIJyBIoi4yWDYk5fJQ5Mv94VP326IDZ53tyG7ON3TVwfnC+RhRmF0Nt
UGFuLKcTqOknlJxGxSiyD79aeLqK642u4ZfZmgAtbihbPrgbPyEeS6e6praC/GsDk/waiMD8zpjH
SfGzbRVdxTn7kYMfDeIxBJBwINI4+4y+cEfgOA6io4XW5XUZTs43Z1vGQ9Nt/Zd2Wj1EOjoSNEYd
edfUhv3O6HUl2eqap8A39F1YMmtKvBKedFxqczywwNTHtpJsLKZTHMly6s+0N/eohh4wr3CIkYih
Sk/f+6HcnjyvcO9JYF+uUGXCpxX2rgTtYEo+LWpvMxNNMDHCwLTxznU6V11Um7d8XjYLfCQ3znzX
68BeE4ugjs8zRdJfmvwR61yIrb7P+g7oZ2XLsEwYEK6HzCVg71p4QfUI/b0HQCk6dbQFZnfY0zXj
65xMw11JUfJhmXUzXcohGPKEyPZ9kLb/Owmb7vojm9qWoshygMZWs2i3GB6o9XHrwZKlol23z6L3
jT6lobbeVP3empa1Rgk48QpFHEdhOXzQ7tL18cyY/J5ZLiuzrZXvwVovvL5IlJWr6Mg4ddRwO7fs
r8l25DcFvPR+F+DTSbImm2CZqlcPbRFF1UWmpPfISxvcg/8ZLtnncgDibUCkuaXDtkspB0WUwin1
sUw09K/TYAlHKzZtQQxVVg1DdqisJscgWDRlcWk2YX8WytTlyagM+kM2Q49HWkZsiH5rYCcUxkYI
7DrYxbVdmI5kflHbz2jOhim2TFlGZJm21bPAh+yloVwR9QnkwByLW1FeuSsRQthGmuiDOQk/unCV
zTTFNj31ccz4D5OIBNgHlPvVxURbtoqVW7VPa+/ZH1zUKt/QNq73VjCuG3O90gSIb5Y15dcQbOS7
EPX1lDUz8z42AogD5O3Y+UWJxfS9QtuM0Sxo0R1UZuHcikK5VpKFWWXG5pKzvodzvjyUnU9EnC5W
6rSxmiCG2hQCaC28yLiTVU6J5gt6mXOfsyTRjay/ubVJwbeRk/l+Jaki4DnByB7ksJpxMM0hEmfH
KwmYActLmdYyCCGXgHFy2kXDdlcZmSTZRQXDNzARBUcP2PdlggNqoy2dzyQc5L5/gZpSnXQd2geX
naROZmv1LximWzyZaZrv0FRTnWezGjiyakUUhmmr9dbwl3lOVjuPjPcuFhskJltBip0kAeo77lg6
TwXT+HhgiDoCaN+xz7rN0C0AryKr0lv6Yrno60UfFGlxJCY3Dc2YYBLTk5TBSsTJbHJPMxbT7yCD
A2INJkvEQ1VvXRoGLXPXnmAy/+jPE+K1vMvo4kBXWgnes2ti0IiS6P+aKYYyZhxk0yURSOA66aS1
gFuSRfCuEuRiHINZa9YBKsJYBswO0fFIXXMQb5wqMUCNv3cRiJC2QBfcAYo80eJp1nF100WI8V3g
rBtxCZFkG63VHOOTKigkTf7tOJPekkG+dubv0GURP5C+YtGdtVoeoZabvND9QkBNIZ2sjL0ZC3VM
q1/fI2Bfrhn01TDUqfXPtTUwuZs5KJ9FR54FH+DgEtegl0uG2Nbn2TIFJwQ+TQZOo9BfMjKHY7sL
TXEEMNNARKoG+4g0fJQc4NiqDwN5ZO+zwGBqPfp1cL8i1ZwRnoQWmaU9ErSDRbNJJV7LmpOQjGT0
iVnN+oO7dqxsO0b+Lu8JKRutkbJeZEVFVBrpWZEzqq91kYf6plLb8OSR9kc9GFTgrvmZo0x60Q/t
e4bEzuMk1xKFslu4RowQb+wS0sEtCipT8eWA8dwpErt4BeFYZYo0U8P2WY3S1Ve21HTrVKWdGyQk
xHiYTsVK3JCYc7HJldOc5rWH9M74IcOnVK9IeMq2PYIbsGvSPDZChwy9yk/GCnE85eEz8JDkCCZM
Cue0mZDvprDumFD00z5FquaCH95FxXWk8t5Ki56gbAoXFuR4sfruvvYKP0zbUddfIahH73RFbDup
XOSrCSH9LemroXmiQ67fL3lmfK9CwVwBx29WXzpzjVZ7aWfojz2V67st39eUJasW60CdtB9Uakaj
MYfO8GSLQD1FASErF+balefRUfpbFK3OegpXOfmpQq6Yp9tg0VJAz5o/u5Nj8sB6WN04pRkEaBEy
Mp4ba6kPAYTEK1tYRsBRGQxB4tYjwhj+pvzv6KrIZNrpGNVxxHlxUbgiI/fEc+u/Nr5iD+3Y1F43
BHDx4Iq5vIE9RQimXN3vqrTlVVgGwXxB8cYJTi9R+cneAu/B7nLWCz9rsywZiq66JUt6i5jJKbJW
UHcWZzmWvU/Ohu/+ELWqphRVhs6fVjKYyXWxEYems5LmJb0JxrQQ2jeUT1ZL6ajraj33QqOtyhX2
9uNciUHDf1dVc2JnbQAN7ZJVRGVMqw64ho0r7ZYjvyovKtaecuaczKiaWJC1G77CU68Efq58uamd
evtC0tJ4rcrV+CJ0a3xpTLraCcQdm119jTp0BkIQZhmxc46JsQySYIqK6PEjJ8bhL9mNWbB//6ud
DGOfk18zYH26ca3O/NiVVbAe5nCB809/1Pw26tBtYVvvx+Rd3PehUUSPJg2WMywJ0qoevHFxHxUf
sT63o3C/r4RqfhDgj3Ig4m5RcZrKfabbFYbYuPeykP6L4AQC/X81rlCycYrs6z58gLjSRqcSeU2f
Ov3EkkImCkIrGqoN76a7zjV5jnPIMLcuueNzUZwdiT8mYZAkKEkJcHsOsEjJ2O5d1Z3BSHszrjFZ
XSpCcAZWXwJTECk2wZ64oE10vGNkRUey4Ch64cGPp6nZx3ZT5aORl60pbugfFwYNT6KVT2Lc1Kcs
UPJWlA7EW7MeCC5bG79zj62gQ0NykS2/ESnB0rlR7FVxq83pfbvlJByQ+Fo/QlnjZFoCq3POjOvo
/mU9TImDOQ21uMSlQykZu5LzZUyYF3LIlc1mSfmn4Xi7VL33XFpyZicaV4PNENj3Z7sYu4hRhSuD
1G8JkgAVvho9ryTBTyeLRt+PBTT+9UZpryBYl+0zW5y+VhYSuXRvSRYUHItH7pIgvRPrQuYdcjza
XUpuYktamLRIDSp9N7sTsqGyYegaikv6J9UVB4pVxcbEgTIRyvW3a8JsCBVYZ3oKcc2AGt/VEJWU
93omFuOj5rd1x2UymKjOAZE+o+NzOHLCyU1y6EHLwV/t+Zn9FwBaFNjFO03wE6EKfUUAT0V6BBUQ
LHoP+sL+UlaA/m+bvtKP/+UhBDA7VLGJoIt4N8yIxZcwH2/+q8vqdfPbhUZ40xEPZLJpX8iGHsnx
z03jX1VSfzfcWagdz6Mt4LkUiL+2jFf8QZqAVZEMpp9fbtsepUV8/JUFueFcbGN0mAIZvOFJ+F2f
Gh2wiTWAUdgr66LTLsWAglHQ16N0nWbKkqUS/kl63bPIrDVVTEkB478pFXwBy/jn54KzRDUOLxWl
1ouePNPdvZlC2I0z24sFe5rsXppBg3dlDaZzbWibxoBfDbEc5HTV04o24WuGQ7oZ+f+eu/7icf55
2PG3n+Vlux44s+WxowSYcF+06z3V0qSW3AYzqIcPNZbR1J7pJOBy+z7Ny3xNhKNK1EbU7oZU7Ty7
srmI3J3wWuxl61wOxyEf8Jn2gbhjNmOfM2JP457A3X//mrBuOMygMHXY9sv75gupsm3pBSMnw6Wn
NMHMN5wpVVVQ34jWyD5mla/emHj97mmBOXJRrqFmROy/T1h+ci/MfpmrfCpF0syLQwzAalXkWCCX
ka4ArGI02dmyRXlsmBikZaftI34vINi9574hJd/fixePCoUndvsdwheRev7rX2J4oeqd3BsSXIv2
JQ5S64QoSH/0zXG7+fMX+aue8u9XlAkIiHbUlBgS3RcjN3tCWyxdtkOXpu8Vsh2EesU0vCFb/e1V
ImbIuEKYXzovVIHKK5QlAg6ETm5thwZBwseur+UbM9LXV+G8ErGqgKPcp5cvPjdazDTrJaXwJLb+
2DkZcUv7bMr+148n9HguCMJQldrhS0NlVzSZsxRjn2j+pQux/5A+d+kkj2v57y+1x8FH+xiW5/PS
xetRNAdmEdF84cxyZfRZcLYbNHZSqLfIk7+5e7Bw0a56Pl7dV8DsyGp0qODnIYdE4INxvrqgj9i9
sRi//sp2IAv1KHS0HZFmvnjhPI+U10ZyGdOP9KEa6A6zo4bPGpHiod4tBmTo6bQrvO2AS5WSA0ZV
PGLVe+PNf7UXhXS+MG4z4t6J/S9xO3ngS2PyWlLN54xY5XnflbrOu2q0RLJHyEPq5JH1xofwai/i
og4ABDykDiBA7yUdYKE4KfdXlMy5KnGoIeMMU2bijnkdK9vPT7M5hilAnvL/4cbjOkaq4AEExpn3
QlNhra2Dj4Lfi74yIP08i5KqKmxOwK19LY3cShYAqDeVL+0r8qEo4itCUENcG2+807+78bxjJnoJ
vlXrJfnFmjJjrDlsJXVbqoTgvOsWozY0MKZ2pLgYl5sJLeXPy9zr+46WFT0gywKLKjy5X1dU5Gwm
rgY6c2z1w2md0RDC2vQuuyqPkizoFcdqks6LOX8TNv2rIpoVlsWCCITdFIcpiCrk10uPmcHksfD7
pCcngag1SUbSZHHc7vLykx4lcti66eIRNs2h9AlqJVCnRf9q56c/34NXu8r+h0S7KAg9ERKjF3+I
rsKamCuS9pZIkpzeLcgRZ8r0CiPGG3vpq7WES+EFMLnKzgJ9ZQOFC2aPHgV/3YX1hcC3c/Accz38
+Qe9vgpvEZ8Tpk8skuwrv95ZcAqFO+mlo5415cku2/KDJq7tjdf19W2D626xVmGlRYD1Uvs0WosO
800h6B44R85FW5/InEW/MDP///MPev1l+Pa+4eONQ8yPbOvXH5RVgqhNh0sZsjCnwzK4xnEs8SSj
JqRFRhronDS5qt/w473+ONiXKQHAY4LAhWP/62VLIQ3V2XOfqMCoj6tnOFe6Iadotpb1Wo22Gbcw
XmJ/fGs1/M0D3G38bG2QftA07X/YTxWX1SwmEdFTnwS21vdNpIt0dcz6jW//d1cJuaWsebuP8tUe
mu0C9KHtUe6TYf/f7J1Hc9xol6X/y6wbFfBmC5eOmUlPShsEKUrw3uPXzwPW93WLKbXYNauZiNlU
VAWLRCbMi/vee85zitJ4nhKhuvnzpfvtQTAa8i0QasmXNM6hX/EBfUZ7TknV7YgV4XpYSvOTG+QC
OrIuJqtbHfgOhg+YY5e0sV6ZmiEvgoJLReyWQjKlP1ATXdFAElaQGspcC6O3TgDwDWCchAi2Nf9G
1hLZjZKk2OaaHB/MdhIeSm0wX/58Ei6oPH9/PAsbjAxYAHzYL9AmtNNyQKeP9GDtB9Ly+gvS/ds1
C/GgWPQZMvK1nEXr6fGTLN0fMVkVnmT040kPZ+Ki1ImZoJSMT3/+XL+7wWEO4dqGjQA19eKt26z5
xQySSyevpNwPy5iRzSCFrpXr6X6ph+9hVuS+NFtvfz7ub5YOdb0lVo0mQzxz/flP9zftNYI0cHI4
qU5jZQhMOiMBA8VRxPz650NdcMPfTz3HWqWeuIZVJCEfj8XochCWOkY4lOaohSqsu3k2K16eIYvq
5lR0BhLUT2VbGCeNtAoyipbPkjnk9TX6YePCbUmRAX8Z6SA5QRcLWEbaYE/rpXAGVSZ4Xk5lL6Pw
sA2xbejZzslOmidrz8BieqkI7f6qWNOPBisLBQjzkJr4znNqtoUX1bVxjeZ0IbY1r/W7aGZAE1aN
IKFmqCbZIc1Qo0Efw8LQa/EzAepvbph3ijSiN5wCyuWFY1I4ixW6bKeW1P67FsbmbUBjyNM6rbhd
jEB4klAPHCccXp+UaetlujiDuDbWPQwCSA1fzsfLGKliV4mMChxMl/3raAbiRkT4Cs9aEG/r2frs
0fjNugXjQue1tuJ5KE0/Hq9ASiSLkZw7GQLCW6rs/jwXqvLJt/rNg2CgH1bo/Ji8ri/XBd4woLos
tEUFF/ZOJESXFSuMz2QPSp9waC4cku8PAu8T2Dq8R6EwvzvUfnropk5TWWEa8r47KXIkJUf6X839
QRoExBndGpY9ihLjapFnJZarTTPmj1IcXNGNCg7yUH+y+Px6hqG8o5Nkr7HuFdWL0rPK6jDthzx3
VEFKNmpLmVkhXvT//Pz/et9QMyDFZNvLMkC58vE6WnJIjiTPkIPfIn4qCJ50h8YagQopwqksGAn8
+Xi/XlGOh62ehYZEBqC3H4+nCilcWpnjqXIR+y1ICZ8Zc+BHRIz845uHQ0F4430nwxW6VOnGDPsy
YGqZY/R9s9PW+mhJiQ7VYvMzevdvrtVaIiOnXzdpFOsfv5WVotUwMu6YIYtLX8t1dYPL47MUrN9e
K3IguU0p8hD1fDyKKYHQnUa+UIB0hsukNYeCSYfTTSrCEz39ZyiJ9YngzP10vIvXkDFBLjKbmm/V
9MtdrZuDjZo88aMp/6yJ8LvbAuDl+qLFG2pcRmE1Vkvgs8RXY6028Y8ZktN2WXMQ+vAzK/TvDsWL
DtwU5T9jx/Us//Sch/JYTQSlZYiBOnU3dGmA/S6XTqXYfZYs887K+bgqo4Gnc4yjjoEJELqPx8q1
Ak1Uh1oOK530Wusl+3Q1Ma8rLNGJX2KydPpc7R9SeUHA1YKpXNu613pUEzKvVXVuF3Vguh0Cc6b+
MOmBQDTSJ4/krzfv+iG5qSRk2ZDpLhYasaNurFarmT6llTtJQeCHDE8/WWh+Pe0AaHE8rBBHttOX
my7G0bSOBpKlZRSGm4jom10NKMFVU63+5FC/bodwu6ysaSI+107bxbupjEkpxn6QoTxaitRFLGA8
TibCmhmcRmGLmSGFzmDOn1Wxvz6fJo0pviIxjuzYL9MyAgslLeAQ5Bbk+AR2EeIf5FjddpCCAye+
vOXit3tu9eUkD+pwmFOj3ETgzL3KoGXlJMYQP0zY4EVkA/dSPS6fXOpfLwKtGJ1aS6Slyiz14swQ
dTtVIpnzTiOb/Z0ghuWxF+kqRaHwWcPu15MBPY+XF54TFmB22R9v/TpPRYY2cepkgmV9lbHo2gOS
rMlt8Lle13M0u39+s/x6G69UTm5lwhrImrss1pMK/UFd0Sopa7V9MEdlvjWbRW8+eausn/vjI71i
ZaE4iQY3GVjgj9+r0gKtNNOJJhyDxP0y5Yize+Z5qKbNaVVho48ZRnPcCcwfbStD/PWPvyd7fSpl
EktENsAXb4G0XSRLzpkxUEZbnlX2CZSfKbz781F+c6dQSRKBuO5BzHeH2M+rJGtkg9quSxjoKsNt
Nw83dGbzZy3jVfPnI/3muuGhoZuKb4eXtH6xRs41id+jMCBkFK3AD6p8eDVEq7r/81F+swOmc0UD
lf4hPR/5MpB3KSsMOVmfOJPQ9F4id+gC0s6cXGMOEjdOrdDT22x2VblDRgFB2ANk8q3TWhPzep35
iL8Qwidz50j0uf8Pbipuq3UDBkyJzcPHm2qBQUjR1SJNiqP23KIHdoqUef3STghHeJrZigMI9ys9
Q09Oq/aT4/9yDTgv3DWsyjpZrb+sCyyOTdBrSmAnyZA+RIKVHo02+Cy67tdtPqU19RFdiLWTTMH5
8WuCmM5aXsiRI6LRm2kMQTNMxgAFegFu1dbT1NxaCbbmUEJ87eXR8qJK0bBJ0Zl7QgzUuREy4yFC
XeC+3x7/3136v1bC8X/vLt3Er81L1r00P/tL11/5T38p84Z3TD1oDsgcCjvef/lL8ZCuODu8hVRt
skjh9p/+UkX/iya9CUcLUuHK9eBC/8tfuv4IHOZ7G/8d6yr9E38plfXFQsX9SseYhjHvmLVffhlJ
EOB3oVIqf0iSHe2WXXWf30rPPNtW57AeV67uvaX7fI+x50ra9rWN12CTbo2DdZi/a1fDW7errttT
cZ/thHP2lrxJrrbN7pfIM76Njx30l5fWE51ih2vds7Zoe3bhVvWsw7Ib3lb2gWyDFdhnLq7svf4S
Xas/4m151K7kFyty+2wrYbp+bO5RFu0Fv/Wsc+dmfuFGTrZLH+Wb6mr0gptkp/jlrezQ9rievfqm
oafVu+Z97sVbFcGPX5zLm/GBzjs/aW+WK3MzXfWP3a6+Fc7KN3mPy9IfN92VvklPml9vArfbYjfY
G37k6D+S63LPpzwpB2MbPOa3gmVb38wfiFlC040GJ9z2ILvoo+h21rrmvsaVh87Jbs6Wr23Fh3A6
1/vKun7tj/GeeM99eIqu5711nh85hVd8hx+yV/hQmOx4jwPH0w7F2bARivrZXXAv78oNH9Bpnfvc
MTxkilfiXrmK3MER/ehk3gf7woeg66huZ+eb8XsR+KzR0bO2LfeSb/nQeLb9MbhpktIWDsFXY5tu
1LsF1NkNEthOswMfJz/2pQ45jZuKwNK3fXSsie1+zaSDUjjjQdsBkXQKfzowxaomohad3DG/dHcz
yRyqM+q29ozrcRvfVId6s1pUdvVWc3Un4XvBrOa0JLtoZ/j5ttyEB3lf3LdfhVN+NK85whOotsAW
vWgnzrbJaQfutdFd41bZ1q2dvDEtEp7Sw3AeN+aP+dhgKHiybjFCPCmH7q45mzqegc0yAE7bWnxQ
zRa24in2JU90q03vSH7/Yu7nPVpKUiK8/CCdhTvuz8GJo+Ic51vDl+zyyO+7sSPboa8fwJqJvsEV
2YBa+NLakl3fDNdxbUedrZw4aTSLdHfaQu1owPXdT2zCC1/IfTF2qqvBH9ma2Pmr5k5uvSE8KXHC
43Xu2KpT3ib+Yme+sc3e/O4eia7+KBdumIDm4jR9xTgFl82jkeeQpOEJzmDwKeqv+XE54MI+r1Kn
HGaYzfPGbSQ60w5KvyqddRTURKniyGDO1LMXekbWw5P8g9QvPJQ/suCgoS7UHEJeJ+XY2dffWt9w
psnLDqptOBDx3E50lIfhZr7THnJsIAWEW4hjjpai74UF47Tfejeyp4fMMyVni8lrmVA8O8xJxOwq
r9Gr9PYEjBucwmCP1n7lIMxb8dukYhzk3hW9YKM29vxS75enQiQqbg+0yEXon+yDb+V9f01kJhGx
+sDX2Nc7GIzGS7aPz9p9/SOW9e1s3AUnJGVe58/74krdYF8Tv2sPNaEjbnvu7yq3MOg/+QT8HWd7
QFZz1B5VX3JiJ3P1yaYlCz5Y8gujs5PGzlSEbyqOM6Tjhq1EkDOcseMLH/XlXq3QWG+U+2bPI2zr
D6LsSPiLyhuANEY32KBdTMNOjuW1+mbKtu5NPjZAeY9cJZp2RnbMXuI7YadvLNkvbKHeTD8Ed3bE
2nsqMa5QENnpjeDxUO+iCGmd1ykvnF/xmb6trD7prgUP6XvVPAHxUN10syqex8RetqruMVRRMq94
HQU71reGRSsRVfcBa2n7ZXLgoXjjbe2Ybii5enRQpK21eIA3uCM6Th+ibOlp9YCk5dcotVFgI+3P
Aqyxma/4yl2/bPPoekIePOxlL33U+X++qAdDPhYPdb7Ln/qneNHQzNvmlsRXsbGhoRJAqjtfDX2D
z6t9TCNQt49d6lviE6i8cgtrWezQkXotWjeAGc89qIxlUxKIuJutF871fKcAKdyOd+Od8cg95RTc
3afuVhycFu0pPo99d5O6d8ZO0pwe3TH+Tn8e3yLzKrRuQsEdn9on8UYEvuyLstcLPm3HTS84W2RM
xYNwbd622zfLBd2Yi+4KHDwK6otxFIXe6Z+BPKWl3fpaMB6l8BaU7bmHyKTZxVejf+hzeEG1sZEJ
rysHwZm+Jc68wWNCn32H3cHp3Ph29GZPD2YHIb1bcyPf83eeEcDeRFBlytHn4YCLEO2JAKqOsnXU
X3EC27HL6AAqULRj3bBD6JX6kxLHNjHt+uBh/i1nG/8M7L5cdVnfckjVgys84hLMv1gqlSDt+mP8
LBbP0rnpvkrhDh9qH161PxQ8kXX1TWserLOWHvp9ztRK3Li119s8VL07TM7D4Hnjt7z1dPwZPIn2
VNvqU7i8DUcpA7CC+CxkofSqI540FneCmaFUs7Cm/OCm9zscSMhgYcfE4jVvLMCH31pcGmbxiKXQ
19P8SXCj8VgQxo6EzMFlbA1esRFGO9n3u9FFGvlq3ponA7aT2x3xlLX4dV75R3fM9vNVcNac3K1f
R1vbcSguauXoXnaF3aNtWOqrnc7bRf0a7frXqrbHQ/+qXI9b9aCpNjrzSbfT6/LKrN36edSupa3u
9q7s811HfAe+MW34l0i1xW1DIzDiRkPGFG25V5GDxD0zs60GMT/d1NUuiffB4vblttOeIDSEb/0O
xvK0OIbgFfke6146+aWx2Ud7bjLu5uGIUllL7H4buy/oxCec6b5u+qO+D7prsdxnozN17pvYOKK6
+edl+X0JrTS/DE35ELay+V6uySTt5f/0f2GyCr3NP9Xjp+9d9L1ZgS/tzxX5+2/9XZIbfzElpdOB
wB1SMlGp/L2/K3KFglxeJbIyehEDbR6l8r+BL8pfBElQibMB0/6lB/tXQa6Jf1HZszOG4EvgFd3K
f1KQv3eQ/qs9sjYQ1bVvDDwN9QM7gIv2iGSyZZ3TxmJlqoX7udVwxHaduC77Qd26RtrphZ2qbecR
cM3uTxWTnOTVZrK1UVYwd00Ufsko703cEV9wcxRP9YRd1dGwRxPHUEQ8piGU93tVoatvVaysxWzM
/k9n/frvD/yz6vVjl+f9a7B/IYuFyQiJapdjChG8BNppWtFmsih+pQwd9LUQnbcSdpB4s7y+LQGe
bUe2yjtxET+bXSjrjv/iPK6BCGhYwYzARlx37D91qWdMonkzzsBagyy5atZw7G6ExWZ3dZdgyFdw
mbZA0/co2IWt0aezSxPvLtPDdldUeA0W9NCKtWz5lO0ZhEJ9lq2p3YxNbdHQaJudgiNA9ZjrJpQr
lfBg4QUBd6ZbX5K+XdSjigtBRyefLr42rlzd91OdL58FlF1Ae97PNTM+ckJJ86I/sCKMfv6qwLjF
AapwYPfxu8A4sU7thMnPX5bK0pkMLdNpxGDMIjiZ5oCvYuqg/6qB4mSmFT1Zw5i9GE2gN7Y4KRaY
SvAZGUWw1mu8UAl9KD5pWUnvVJSPlwclBcODNZOE5/AS4DPSys4wNinY9evsJEnT9y6tFk/gC3qW
nA6HvByDfWdNd/KkLlsjByHRhZ32OmOGPg/KVGRuSdQD1kuwPEFjZNWJHlSPklYaH5YI2loIFI4U
q4VUb2cmnvIB2IxgZ4k17mfCdHxFL8RrmCN+EhTqhstYU7x3wLirVtnQeK1fU1RiR9TtzRNcyvlH
qVjCbS3l2d6Ird4Pgko+VXjAHBWQoYdjLnWkJiV0hvz3szkXJlmNY3FnaIP1VgbLQ5OayyMGkuKp
jAqwpEbGa0jiDaGHWX1ABG15QV/P122El8wBW1i0dppP+3xJ9FM1V+2xXIri3Mh15DTBoDwpjRxc
aRIFuGWlt8awtCeYgWPqlsj6/bTJxjsFf1KKaT3Y1TjZC3vhj1E6zOMRQh4ZF2q3C9sFIHVCtUx2
5tRoi2PhOrF68Ytc1ZFsJya8+mQS2FMUgtx5pKKLN1I8j9CWi0HfTFDt3Hwyk2MI5pPCEhREsFIQ
R70k87PGsGczb34yZ8HCgj9019i0UgzM/R5HAiDFiRjwP68+79P6n28vKL2o7bB1qipNXFW/6AfC
b4inUoMz3QLka2x9qixHK9uh3shV1fzoMQBs504SXCGJ5zNAuuY468YT6cgC/pp0aGZKIEGXXCDi
iasrYZHZVhlvh/Xpl428dWfi/D5JeruQ6GLQYLnCMMF0d+V+oRe8eJDNAcVWOUTIZQTRTSrFJLB1
VWKIs7Ul+ukBz83wXQqGcZOFkuKJ4dy6FlX/lz+fvo/zn78/B5EHKBNoNTJqvlg7iVUqieqCMT5M
Q31vxVzfBP+4G/UzgaNNrbMtkrrPrtmvR+VlQcDZmntPgNmlR0WU9FAWejYz+SxHA2SZsX5WjSb8
1qcKTAc9JzVoo8E2eEjT0toE2LLSyp76Pvgy1LNqg2FQvxD61F4BI4RVSn7UQa8n2hn0QT9ZwKBj
XbxfpNVNw+sNtQj0OGTvH69VMxpmEQvwZ2M8+Y7Wg3oW+tdorhTFTmUj2FiR6UpNPSt2FWvlphv0
AxkvIeL1zKSV08aSIxTyS6Wq5bUWZ80plYEFIgLGDa5l0opKaV4LRdjGpEXthwGLaKYVT/ARRUeV
anazRRvcEXuU7/Q6FzdGpj6gJibwbDGDeQMtB7BFWJl3+EQttxxDieHziNEx6oz+ZIr8h7MOr20J
lurGCrOrKZLhnKs5LrwZVi76rP6plZUBY39kXWuSuDYVAuiwYUD5uohL9DW2jHlfEhQBRJzs39YK
Az8Nid11wDtqvjAiIUJ6Jm4J3gloCrELBDHTeJa4YtTrSP0CRBmH15Lxx5eEhsVUCguNtDJJbHVO
xytoFargGHq7b0a5uda0ur3phGJ4U8NY8lnO0pMIoY40MHVY9uQMkB2VVDLeZ6ikLiN45Qgn96Zs
k3FTyUr1rAd16YRYt04aFKJrIVHkfRgUWPMp/nZTgmQWujX7m1JObTnNo32rN8u+gTy5yRUrPOfV
0LJmi2EFz3ksRTKADK3cro3W17bWJa8L9cW0mbwrhG4pAyGKShVvikoZIUkqeNBUcK9Ta86eGadx
4BZFU71IYVm5nULTVVySXR7G/QnHImjMOJiuks7cmXrc+XmgPUPYVQ5KHT3qcDltuVk9sEN8BDDT
23UOmF4ci/aUCVp5pUJZ3qTaYr3mvG02iI5wOQ5MSun8hRV2xgEe2MI87tiZzcMC+P7Ylp15Ngc8
p0NaZEcD4IQTSJW2AYF1LbbC1wiJ/u3cLHQSEyaxdjUMSBzrTPfaAHaF1MibRFpQ8ifBc5gqtF1H
3TwDC2FbRi30ENSz9EgZTVMTcNiB3PqdoizmRgJI7ERmOt/ndSYgp6kqxmZTepgKEwh+oj8VjD8c
XVDH60av5uvBEuCVFaa6XXLKWSgeG3AEo1P1nUnTxiQ/oRr6nLb2YKJcyayWUINidMN26r5yDce7
TOu+BrBo94x15ethiLUrLW/LPa8547lO2Tsmss5eDfeim4dC4oJ//T4Ls7BBlzsZuKUVOnNJkcmI
Ga3WJyEzcIigje2mjr4TpiAXdpIbsT+lGq30QboPipkNJVQlxsZUpz7sHuEGC0JzM0pL+lqU4VEy
VcLJ1Kb8Ri1GK3Gw1jvI1M29go72Vo20Br990z8WtXyXVKG6z+VWrEmayCVHRjDhLRBBNFuuIqBJ
vTZvMy7ACWq9+oJm0nwS9I4WLGvPg5m9s9bk8plSNSIiOEF2rIQplXEqGMlGTya6w2M2Fl7RxtHo
Q7cin6pLJMAfqRUFz0Kn6z6xYPH3xsDn7nZRXhzjVsClC3Vkl4WyvOEeq1+FqYabUpgONnPTEYx5
drLI0jdSGs4HIyT2Ls7i5dzKjXYwtImcK2OhA6L/KHnifUxnG16Nlh/CSoVGkkDXQm+RWxPwpkzS
Nz3jjRcMhltAaLIjMnzdUs2kxqMBtZHsCwsnKvVRPD4acl8rLtzGzNXUTKr9WEhxsNZl+G0Gk+QR
FhbZVTvSB1qKYdn0YQ0AVmvJ0qq6gOnajDeWUuAE/VJc3eejcEJ1X9xFSSGwLFTA9zJqB+prMdwG
Cz1gZY1HHKQuBtNH0sXch+ahrsriKMBhqxxQvInXDROYWn2F+jVL/mQWIe75Rldf+2Du7yJouMo8
q17QCuaLNajjMcGst+WBlk4pPlZvNCyuzKAZwupyrwp9P0wFztXUYGIbFqi76HFOTbCBrbTiiHW1
/DLXcw8AWh+bvcQ6ltB+kAWegPXZr6qqhUcST1t43vk5zlI58SoN84qHa0cGETgV8vQQ6xq7O7HI
IUNpvTiBnRKlt7FfSulM9DuW4vcjEaOmH0NFCWGFrI/BjMFpn9czbboeSwbdIGMe5Zsm1vXyjcy8
DAKILp6GMoBoQs4UBKdQF5crCvXZ7XnWvLbFrSMuGi9gRq7xpir66Xos5pb+lF7Gm2RapJNhVqa7
NKKySzQW3z7XUQOOkzRdFwZYYWcOmohgtypsKr9tJlUBjBXXoysSIyodkMFk3K8dUWEUiPFmjIt4
M+WmecV73Hrk4Fl9K6aou1+DqQiVa1WvcRurFCMpVTBiLD9uAsD1oWTCa4HT3r0B1FvZLq10qpK4
2b5/VCbn6q7C1r+ZMaveV2LebLUik055z20sNaF0wrA42pbEy5jNG1mg82rTJhfYvCJstdVBI/Dt
YygChDqn821jzTSzTbhgD3BSBcAyiLwXWymH6brTOFtCZ+gDng1UW9FSCuDJQ0l9SXDUhbY0zdiP
VPALkp+woWyJOBnjDcZQ/pBYZM22nRrrStNaSAqKkn2pAovPMaQxNCexqb5Abe5qpyF/4VauLKN2
QN4QwGwNCTdsSW5gH8PaocEHh4mmbmJ0pLAZ+si/V/k6QS8FB/X2dJ017Ij6bAW+zRGJ0U0ra+eS
OrHA52/l0C8Kq8Q2Js6Sa2iC9WiFJacOzMFiV43cvqmlYT2iKVq9t4spMaKDZPeSBZL4RAgBmU6l
NE2Ya0t1uMYQF/xYTCE5qhYtZU0G7lNW4F37aMUq5CBmgrpxerLHrgsU3F6B/8YdYfWUXqp3mW/B
avLaYZ79SCxuxGZRXzKkNkdtbnajUEhei5flxqqnaB8Ky3iKehSOyOEXyckmI7hXsrSZAE1o38qo
kxR7ZDe1h8kwb6GoAMpWkuqmz2T1uFhi55ZZwe91SrMfIT96IyQfdmqtBX+ISsKHqGW8Sm3NDEup
xpIZWlYdpG7GREx//601qDpqeZNGopVcKbNJpVL1+VaSjOJHMZfTMQ868b6KIpzsEcD+hQ5zI8V+
UVf9l6XL1lKlkiIYllJ1rgLA/mAZakmGLlDMm6ZWtnRVQP7LRtVClS2XbItYAdqY0isxTA1e00ZX
SrskU4ln0iup4WxLQU85oUvBVpwK4wBNfPqumknrqpks7YgUmPYSGKjbRG1kHYDTFMG7h4yupjzZ
mIfnx4CRCTXmnRGFjIDl2BHqqjm0syhtsr67xX832Joy+zR/mtdwJaZ1RqkREGuE54qYRBiJuXAj
jJglJjMmI2ERbqJRtBwLfqMj6NrstQphelDZ4YTL2nQOuwEDeZmU5zZfpi1dBPOrEhXydd6RdiWO
KRmSIWmGapNLnqTFoLLmJjy2WRqc9KlvbxBmJw+kVj1VINO2SmuWJ2iWL3gjy8dGq+AxClFlEfwT
M2GYu3hrBe1jWNaw/CfBclo1bN6aWI3dZVnDD6yugSemg0jCA6FuZKHygXnANEi67qaLChGyQWnS
IpQUA0isrHL1lbe40B4seT4uHTZkzOref8QQl8YE0zYzKfPE5iX0ypHQDCrRh4KyM57Fs5iSOlNM
7NgUqXlt9e7W7LVvMmOlYmBNr0VCNYP+LhWS+whGTJjGL3IkPrzvVf+R8OR/0OH+n8WM/z/VB2f/
/N/rUk5lM77MH1vg/MLfLXBFQl5Ct4HNhoFbiEblv1vg6l86rgtsz/jC+Im5mnP/1QI3+CUDNQo9
O/gAbGb4pX+3wI2/LMR8NMbhOWPDwmbwD5jnH/sAdARFLFto2dhXIwGV3jXBP3VuA11qy7ErF1cm
WuCbjqr5GqwGU0tBruhBdXmXX9WTNf4jCdd6WJ2+u6binkFChjbw44Z+UYxZlNE7stoIxQOljr6J
5KLd/XQVftMXf/ej/Vdn6u/D4NQySLujaYu58eNhANYIUHxC8EBB3j9JrSrcabPQnMlB7ekxxZp8
D0jTgNWHH5kNUd6pd1lXtbWNZTQfKCPQn26AMpv4pFvdWphhleCVm14Ov4nvZ0hvWCjcbJo62Wlj
Xh4oFeIAKbSYS8d4zpBKg84uF4+9jjj5xjhE9ymdCnbcsCwrB6Aa+t5STPF/AzFWU8egyZTZpAtJ
wdop7N/EGNOnKxPTALQMAupLQhDdPUBeGXVDm6ThYQRcehc10VB7NXDYx86MoUB2AKGgx+tlSzSQ
Mqa8s3QtH/YBW8M7JYPqZEsBHWeusmgRi0eyb75ZTPjF20WVRJ2FOJX2TWukKk6kqSXFZ0gxdkhx
Fu7muopLT6rG5iTMYdRCntcQLORhF6rOfxRZBccnaHTKu1q9htVD74McofKQLhOT2qSLOFOxmMSJ
KzJ7/cx9vTaELi68SY+ex0OEdGFdgt0HcS4VKSaesFZKxcOLLSHEaJhIquywyXM3PrnT3sWAFwfk
ATKZf6y3m3r5HEVmCVol7WWXXV7RuQWMGuOKQdFAFrhSJeeWzVntdYsq3FpDJxD5Qg0XbdZwmMjp
FRVreB1PoeoW6Zw8a1ofvSpLyIRW1Ptx3MJ3l36ks9nFvlDPmd8IZkU+YjXIt0NrIsy3IkoosLUt
zKFpbHbhALLMGaUg41UaEDoHhAzU8ApGjHYZLXVp3fSx41SsGqyeIpXCYzu0FfPS3CJmCq5cs0/z
OqHdZsxwoSFax1+Xokw+G0/85lKBV6JxrPNPsnwR5v08ULFmqTRzphZuDjHaizI13EC7FnxZzLtt
XFnSJz7g99bm5aVCw4tSmH0q2veLRYFQl568EHQaYaAYr3lJqyFC7u4IVjWeWrZFBRU6GSdmH4f3
7IdCMMmM0OgfWdVjqJA9YqQM+NkOjZMdSHoDzIEtQ7aBh1U/E/1kkBeZl6KP4xwVnqoV7p+XNXlt
CX/8Bjg8meNIADoMGcPZx1MWFgbIigU6Z16UZuK2YRsf8iKj/uzhKzGl7+bgmmiDQfe0WAQIjB2T
AUlMf61l09LmK3liyis3CaQULimVyGSXJe4VhpW4OfBxtH1ra3R0DlADzRFMcYA3muGMfM5ho0aw
V1uMg3Mi0Ir687dbl/6LLwc6A2slWBwMNtqF7FbHZSUB5dHciq9+7AIRTZLWF9slJXP0z4e6sJOu
7wdMXQgx12zstbG8nuif3n4pH6OhhymwJ0KT4kbptAQAYsG7OlpLx9TphWl80yKl+lovMZZiXR0t
+IrInT95If76HjbX+TMGOp1X4vuc/OdPUg6LWTeKQGJpjQAlZPNFS1hY10y2Q8iqCMbtquwz28P7
C/DjySZ7hNgVTBZYavH8fDwBXRGmdW50kacOMza3DiozI7quqk5KIDQrkXUkmUJjH06oF55V+pSR
haSJdt1VVjcINnq5h0GWmAj97SXKgOQ3VjkYTiqH2pnggMS0AXKpYLuFAi4vk5AVMCwHFNF5qoRP
Q12wykW4uA9KHGYwSoI052i9NJx7Mx1qPwMkm++JnIuftIhlyAaVkiyeIc46TEAjRiYLT0MAZ0ls
8yPW4aLcqQIRona2GGJ8k8x9vJXygE7fmIUoYkMpJuYOig7dZbyu7FvmZdNahcrco7cmSJEVuQif
3Na/LHOogddh0yo1wBCmXowwIJSHgdVEMPjzwfpO+FyyrRcpPkxJFPhiqn42lfv98TSJy8rlZXDy
8cpOvBZkWc8zL24BRRuNObOtJPnLGbRO9SISC/6ZK46HiYnaaleQsHsbQLwu1lX4+aHOdjijqzfl
PK4RPKc2mg9o/cb7Tx7cjwOhfx1rBY6hAPkNBCmXsrZMqUMgoE/j1QQ0etMTE4hJou+7p8oCHOfG
gkYzvwiquwUmZsvICpY/obK9/OOTT/PLesw3l1bogo5HD8/YL9dWZzrdVIg0sbp0u4zd3QnnI51p
bUivqhDPUgk09m0yezS/WtM+yJpueksHYkuZieYl6q7eFAHmxU8+2UeL99/nCXkNnw2XESvdxWIq
SIjr6K2nnvK/OTuz3rh1tFv/IgGah9sqqcrl2I6dODt2boSMEjWLGijp159HOTepAVXob3dvoIE0
QolFkS/Xu4ZJxPm+y2vjxUcSAvNr7qFJYYnXEHmmOB+2qkWEuiUCpPy2aBJ2I8nSi7uN59iQkemA
UW9bYPtnPRWNf0cXBloszYOi/1DMHllk1x/97BgwdH5e/B/o0lrr/el4/RLTtmSWEkGYa7gBN1jf
fuAb1j/pWlv/z8cAY8HHpxPKDkG5eDKW23euqU/wGQuz675ouqzuMjspv890vZ58XIu+pe7iHppy
WHZjZ/o/RFXbN/rRF77X9X7IIlq9w3AvOn5fQj2mETNkosk4cWlikPr3OrhltnfcjpRVov+W9EZf
9aRx/3d18NKIALF+wdr21Cwp060214ABcWJKaTr1xDhkIU6iUOmQ6pZfKqvsPyZxUQxh4cDZDKBJ
rYoefrUtUWyTCeV49NwwGfAlDlUxt7t5IE1j25Dp+SVbhoWLQ6MDuVSl2+yuL5ATCfz/f3ouwpTd
jrtqO06qIAI88X7mjhzWfRyTV7OQ3LF1YwmupWI3G7YL3tlqw/lik2fZk4i6wTVpNLiglTAm7QT2
uKcrS26aQJnjjcfz1g326GiFh4P0mbwzAtoB89cF/k9tQTzxLGQzEm2v5Ut8r6SctTBvYvVRxUrA
XmY1Pjt25TThqCvtgxqw1qUWs3K5x8UIkmeqNJFt5jToHqZs7MgNx51dhmBEWYGBf6qpLV7GzROx
9lhMqbySv7XJ6DkgNQtnq95cHPo33BzGSA86WKRdAHL/xUrkNIXDkKavrp42Kc6HQTe+K1gc6aNY
XC4Jwsnyp9gt1OvQ9eZPu/SLPzCqUrIUqOMHShETvHFoSsvcFXqA73TXaAR0YLfuf5yNYPlMDt/0
u7J4sEcHbBWbXA8nDOihGb1nGq6INxppVew3lpDPeP3G0Oe88RM+kinCh8UZ7zqoUPSF8Od8F43m
/sqtqftt0HPTI11POxQby1B8TwFbSebuKo42L7EIBI5lWbCYe392NxByLG3v4fz/hg++/cm1h+GW
JPDCl7uyB3U+oFV+dOrjmCSWY4OWaCHbWPcoYohpjlbB/0qxn6Xhc8uY77xq5e6NTwB2TSvZjr3r
eGX1DYEiYi61cIwd+ZnOpo01LP1qfH/N3SJtTOITxKs7rqDdTwcCwi412lsivHU/OlneaMRhbiKP
w2jLXGfln+VNNWNnmiu1EBjB3hUNHm+yGiEMT5YIDUxmiEBOPxmdAympS9MbW/ZZucwUrActRQeH
G3afx6P7tDMC8vPiUKpSbDPDr8O4MhYUkIh3jGQ+WMg0b+zQfBkX3hnaKeQC/sP/OKmpHKlpAbsG
7Gq0yWR42TAB8WGsWroWcsGnmLD6acCrhS7ueGdktMAgvtvydcxKiB7+FEPWnysdx2M/W7VANSVa
WLr+ZEc6duavGi2ALOyXSf9R5zggwgGbu+7OWVawHm9f9gArxeN/K8s8IIRcS907JleYpEUH4lPe
4nCOSXhQaVsSmDsbRa9ecpEjP53cYzNHQtCmRvdqOABOyBgn/6NKtO5L3fo2nMC+fMHGIHvuIEoQ
IuVngPQ9bWlj32Ca/FLUY5PuPW1ZfjnsnijWHZU/2YOW/hgKa84iI59SC5ZdRiWterKOtniHk+uA
+3DxaCidcw0SRjtsqet8M7QXhLQbL1iW4H5UqfomaSyBb5e2/i1WJIyGwsx7QJu0Vj90oqAEXBnp
f5pJy4XZjzc6U+g2w6elM/A1nKwanivqS3KO2k58a2i7GlxRG7hzg+WKR29Svo6Zd25B6Icn9JFU
qTbbov5bZJhMyKc3iigowLIZwsEGtoAmti2+PfmmHWOIMe5gwYKvpRxILva0NxGL9BcRHHj6wzBz
n3KMut+cUSkylvS6/62PU2lvBghxd/QmnT9G7pMwAie5fIZ/4X5phjp4lvbQfsbAU/03BxZZgHYf
Y+lOaHg1sWEr298oU1PZSlNLvs4GwQKbbITIu+0gGSebAqgLuFLU8itpB263E72B5qina9ZhvVj5
r1mFVQJ8n0Z7tB0IoBtjoeoKRV3r+6bMgvzedckYuMvqMvuYe8QibOy0Mg62XxOT5hC0S2qAUsnw
/foBfmHfXG8mUPAAsdHCn3zD5VjkTi1yvuFc+v8Jv8iffGw1tomEOQiIFdwody58vesVGznnCrpT
DR/vGUQUDvSfOuhZEHW3fimre0wPCsoB95ZF1KUtmsOAwsoE28fF4GSnMEWi5bWTBSFS6Zi1WgQk
802+dlDZbERk1NtfFhuPuz1RVuoDpV/3ovI1kuP6FF/YJuGFM7noyGHVnRpCWrXtEAY9BvRUJ1iN
nTQUOX65hgflkPYjAQv9UOGe1c7J+H8YGucTC5gNa18e4Xi2fVkYELhkTP5eXt6r0h12HQDZYYK+
cb+URF2m2pTfuDRcuO74cFAxo0SvvXqgHQ+qyU45Na5+oZxMS+1TgHZOB3j52SZoHXbMoJHux3Ic
gi1Z8eLGAXFhQf91X4NpjV0Lwa7Ho5u1a0C/rbUwgXj5U8geehQTjOlmRsN9aLrm/frPS5HOX3ly
CtO+IZiSCwq2zqe1B1zVUuRLG4d14hIwb8hF/44RUwf/Qi5yvhuDefJD1ymSKgwmH5aBkcIPfxml
BWEpsGvQrXyuPUSFQ/194V7SbaHawB329XWXqzTBQYFveoJ3FpIHgXfpkj57scx+EE5NMQ2huHks
LPbyUPh98iYoietI0SlFg6YmT+7qoHXfdM9cubX+xHGg9IxkMKyy3MeSUpacu6XOv9ZBr4YQKUlg
0YXtCUvEGZJQhTkrkw+jB2wRudg6Qs0goeneaK0Zt/4hKdi+VAbBWDPqCca1AswSYCI/qw6rhGgU
pvqmKtenyRSThKB4/Z4XSjkUgsCsv5MLMXU71yS1IdS6wlkjXwfOgAmjfvTUiA9qTPv9leY+tx+r
NMVaPxBk62xta8mHTQKLGVPHHGleWk24oJdtj9NuN6Tad7ZZtN1NOpeQvKaFTDo55wsSLx0/apD+
tP9NMIfzSVpG9odqT9Qb1SZJ8llkek+yYBo3f/xZ4LtfdPjKhUVtqc8u/jpaBJVibreqMzBbIBB9
QICIP4EFG5NYmm3WKZk8NErXX8oYu5xQi4fuTgGkcZ8HT+POJPO0QMLrdb8DYcDa0utJx1FLWzE+
e+6JY+AIvo9bDFM2FlROpFVLbNLYaq2m/ToVrfrJzpMhZM2LDo1cOjUHq+Fg5/YBYRFmi1VLUqBq
+xe7DgnmuU33eq/XdVl8tOZ0bCIabQRyx33D31KKWNoPNEkW42AkWedu+ziJzV1p1ovawBLJW9Ih
4Q7xnrbvbGtT8M5O0o7fVFmUFYxJ6DObdBq8t0loLiwboZH2NVKnthukHIWzJRfAfhktCXXAVdr0
QyQSD2afjLmfejo5P5OAr2mDHWnwhwrG8e59GJX1nigxT9zhlee09wIsRNu4tV//sZZlguTIFf3B
IXxs3EKPohyWVQyflfzN+X00u+lD4+iVeCS4HrYSfJzsa+9X9k9jiSHJZ63GTiQIX8zZn2o53Jmi
dVDaEsa6hJ4GAxxGibMk0TSPWtQ6hE6FMJUhIMKoRLhIT7Be4GAZmrN1klh1oSzS0QmDvKpeeZKi
Dk2RFgXpfMtkHQy9t8UHop46c9cAa9yqyi/tRhaNbABAQCccQo43wKSATOjPK45iW+grrVWF6Y32
tCc5ljaUA7Ltte70opfjGnBRgypf3xAvHPF4dRh4moHHcdKfPIDX61mvQacMK2KI752xNh4Twuah
jaffro90frJyA8FggrONuw/eXMev2jd9l3iT7eOuma5V8liRGStU8ktzFrl3Gph645zcyqs+fz8D
Y0HiDehWGHhPnrxf3Xa1rQ+eF2KZuBzYomfuuVP9svh6fmMqz49ShlpLGBxeoBqc9phIsiz0dgRd
MRe9fszdZApNsoUZz4IfVTKjVInu8EaczY1T7fwYZWQc48hhB7Fkwz+eWl/Q8TSCCnnyCE8WxIRw
zqGen4jXo+UZKBVd/ykvTSo+xAEm3agOqVaOxyvTmghZrQSoKRsMFAgSe3aAYV46w7hlx3Rh1SBd
pLEFMOTrdrA+yj+X5jmDXVb4sEaFJF5o0/bYhm4buvXJBuPo7ECmU7rP6+5WPXrhFYl78DEdQYmJ
MfYJDAz7MTEyqbNaXQXBsYZSv6S2/9/CGr1xMz+xzVlv5LCZKH6xB6b+BZ07fkenGhN9sPsg1Poi
Gd+bWejhMPbJTI+66H97MrPFXlQeWVSSe3JIxRSriOfu062/NJrcWkTD1ds5te3ukKeVvHHvuDAZ
YJ7YntFAXU1fTibDq2u2SDh7ocoz9Wga+XJXFWTe2iQo3viILvzeNnpMHwM/ODtYix3PBV4vRCku
dhx6UqiNqcFVhfZM+EQLkZmI7jHiD3rrRul9vg0bKPdWZa3N7Yqe+vGos+UWy6zZQWjR70r2pW+C
ZxdzaXCfJnINtYhWH2j3GhwgZq+/eFIXtxxeL00yNzt6TKwG3DNPVjrNgtLAvS0O9awt/1SAKe/6
PMN7KGkUvlz/gC/MMo1wC9vMgO+YvfH4fSWwn+0SHkUa2tx2WEEE7UwGsOZmO8MmAEZAhPvP6eP2
Rr1/YVzgZbZ/Ij/4qv21LfTP19wkjt1Os+mHROvWUe/q2Z+aWx1J8GXCb5yofi96sfzv91h2EJ29
am2P4z98sl9NbqyRdWcL6gHcbvfezLKljKzqyKPevMGWuHAM8IaAbVTjuH6fSkcr3dO6hg8lygDW
I7/SfbgntudHI1asv+YZU0rLgZi7cQOpiej6D3thEeHY7uMruzpfgqAcT7BHQrUBASONktlPPldj
NxxA9/VHrYCrfH2oC78lCASlg42IkXyck6Fy38/hP8HWMZa5Nh4su9GiuPC5IpcAyVVU6vkaTNfF
N3aI81c0eT1CE8BzaRT8le7+s4ZauOeE/9KmNTrL++Ppbf1V930cpOPRubv+iutyPL4rHg918oqW
QoutTHqmAmGHuS3KDEslB/LVjc9i/XtOx0EYvSI6oOJUYse/GjDlYOoEq0dZlVYPvu93Hys6Xg9a
tUBug2S2u/5eJ5Ls9cRZE06g9GBHZ+EnfTLgwCWSYNy8ILC3hSRbZ8SbwYjloGkib7Gbp1hI9bkN
0mDakSuJpQmo4Veaa3If0/hBJacZBAtW1AYphLEMNx2STOuwmYvsgAqD9u31JzbPVxt0C85HUIq/
DtwnOwe3Odi+PhT2dJSigl6aFF9S4vb6jy04G83ZmAAvlGB20EeKmuDP4JXYyGiyRP+OdUmV7xMz
9d50CDx92JNGDOzb1t43WTT0O6wcseJYWuk33ezalwmuEMmYeVWqHSSh8Uu5+LYXlqXtQxq3HdJ/
RxHM5qYx0YDfOIwuLHBAbBebPgNDBwhyx6uBzDOLa14qInsyBWLN0n/CwO97HNvm6/VZvVB5QOTh
0KEnyAFP+szxUKQbeiXZDklkARjvFMKPXW6N/nPvZ9YTWPbyXOut+jRQdD7ZNTSWnLDnjqtrg4NM
buDHnlUlnNfYo5lz/dku/OAYTZgQeqFtgYCczMLSIJBqBKYuqSGrvUzLZUdALvF8Y7Z8NHqKeeEs
6Y1l9pd0ePIl2oGxUiSI1zIgQx5PiC+IGUaMTWTyOEMuD9AVPQq9WNqwIRdFx73KaO2thYrf2hHE
aHqvDi6wv0wCjIPH1b4e69VAgQ7FM3T0DXQ2740MJ1Huy8FNgv31OTovWyiL11grrlRkM51iplC0
kmSogW8QTGSR3c9kB8p2KpJQH2Ph3ztWNuKcNFhdZFdB9sS1N/h9/REubJE8ApApXGz++3eF/bMb
c8T7uW8kcDaXtNzJSht/I+Jbvl4f5cIGSZo3rNRgvQlgz3r8s7Topux+idOIuFCinAtlaNGSk6rl
eUOvUTgAZFwf8fzTWCluGH6DEsLNwfbkeMiSVOsae3on0oe5TgAFmuLVWbwWkyAt3qFAN55T2EF7
Z26wKQFLlBs/cVDbdgSTflZpoj/0i8AmzqCPdf3Zzn52k4+VXjmn31qw/k1b+GfO24w07Fa6ToQZ
C6jYQO3/tpChnER6Z7XGvp5aJNwUGsmfCTlqHJqlC3/l+kOcfZ88BFRh0yexEcvP0xJyTnqtLOsR
E4mpUtDgyuUAnRqyTq/Fm3Kc8/skG7Po+qB/3XePvk9u2JwDfJmENRHQdbIQejNRyM2zOBo6uwMi
tO2l3VG3VssGJXheR0HlZtYuIYntk5nH6W/Ylt1PNy3VD9XFDUCi5bd/5mlp1+BjLYg3wvfB8lZt
8Xez1hsdbtvitljEFeqPR/KVzX5PVu0uyeLxRY22fKGIFVDFs1kh8SphNm8Ruft7X0zoKIvJmn6Q
YFrrUdcnxnMxYke9XQgVx1DSzjwivZLZ2Ri565ApzXOmz1TKo3NfeLHl3qhfLvxGqyMrDWdgXkrS
kzIfIffYNhbRUcLLcJ2bS/mxxyxih8fBB+5v6Q6QIri1MM52BAoZYHXD4l9jPV2OP5y5m5yZrOgu
ao20IywcWfSmmTx4JdfXwnnHaK2YTBe7cdyg1zPseKBBuahAjYW38y3jcaCltNXw+tjbmbSj1q/a
MAs65GmpRFDgDNMWyNL47/pDXJphCmBaF3wBbIInLwtFzGrxKJeRNAj4roSYI/YDDLPmzkJ3Z7d3
UIrTWzFaZ1cMvjwdcygwA7Z+WiPHb27AE4K0OXXRVHXWoVoQo5S6Jg5uGhdRinxhP8uOxOJOv5Gk
eP66K68MwgZo0+olfHI8phpp90NudBH07+DdpFG2zZFPW5g3ZuVC0DfJQmi1Cam9Ps1n+z8vvC4o
NmT+CU5RAbkgU3fwl4pKHGyepiAI9qOV6wfSco0PqsyGH9fHO7E6oUBeB6T+YHqJh6MCOZ5haWtx
Xy6ii0SQ63Mos9IJ4zKLCTOvDP+Pl6DCcDNZelu0kGSlFV4/P7VqojsvTKkPN9b6uSxnfR7yF8GK
XVgWpybatealE2dKF2nzXFcilLG02i1M5CEJrUzLsOZbJAwapI8OeuAUu4utU5W2ua3LNm632Jp0
H3SJccQ9xldWHqFR6XC35XRwKandgsDxyjUIPSkU3WxTW9LfSwGf6B6yd/ZRUSl+02yo/pTYpgb2
VEh9IxNwuLCddMphEhrt5aEbluydVOO82Cjh4UHpx11H+oGa8SGwdR6qGIT7MR2K+JVlY71Z1pT3
WINhF6Fr+dTgT7uMBp0Po8YFNNHbQ1dDMdw3SZu+obhwnhZVznNo0JnDL1Jf3Yla+JoRkgwrDp22
qKdfsQR2jRRU3r1J26USG3jDNDSzvA3EK1kUAjcSYm22lVBpfRcLTEsOVMfJzhDdVB4srgdfKmXQ
2kAEtFh3qAogB41Wv2pSx8G7o1et+zBIyvnPHEjZRnYroM9dX4TrGjs+69B8cQVgAwcbhLNzvAab
hEaZEk0dSW0e7yAteSjgs+XOoRFx41wFGzgfDIQPiJXrJ72+04QT9P5IexOzxPdI9/u3UbOr98Kv
cF0e8YIhjlFp3g+uqDHaoElM71RHlvm56rRi3lEa6T8zp5vIouuKWt/Wyyj/GCbZRKGva8v8YYiT
/ksOoOod5MpNvC80fTIfsHvB4FOTePujAvLGV+ShNUlO7uzaYYbtGgdln1efs0K30i2Gc0CC08S1
NBxh5H0JOletgjvM3J5lA+U9mvCyLsMYwo8MW91CpjN4qHfGoWuG7agjwNri/FSQvN0VEKBsNTh4
ashUtndceIOPU5W3vwpRYVmVm0Oubwroji/GPJN5jnNDkuC8akM/dIJB+1yzE+iRl6T1Ay3cBHYf
JhvtvdcuZb/FE6BCpcu6c7aJU9bfcq2HZTb0Lm7oPj4w7tZRrncX1Li87fKJJjt7jpNQ1qYGlnew
DO2tpJWswhlVtUtEOffCXTyUHG7L0nqAw5Wq7kSJLdEW4Y/xS3hpW77ZyWjh6dvrwMLAyfrBHd0B
Us/kZA3KW/pcm1xLtV+UM40Z4UGVPI5F739VPUgVf6ch7Cfy5Wpra8PCGTDcceb4ZU7axoChlBPc
An2jf4d/b4+g75b43Zl5638mbryf9umcdS5UHhVjqTxIG20VLT7nHnMZckUR2hfJTqZdnG+GBOeO
V5Z2l3+UY69eisQzimiOkTdgRkyo4Zb9wN51mVBjOOMCpB4DI8n/m6xEYKo7VA3uzRoh6J6SWElQ
A5Iarsf2KLdmDjq3MQoX3DxwNPT2sz53GSYBJe5VcTPHlI784+xlQBNhHzT5grbOKIc8LIUt/9BO
zfwdMkwk9USnO99FPgUTyLdB9zZOreUpib3lU9fq+puEn9Jhq5BkAt5RIN4crc6S0Jm67jU3JsRF
BjlPKDhi2ndrnPj8BHMn+eGinlh9zOISAKYbk1+JN2YB3T/oVxs00CLY2K7R1y9dUsjixRrcxcSn
c4RLTTioFWaFmt/wKnBer287F854EIwAqiDG8Gs2+vG2M5v9pDOZZYSZWwr6ky7blQdwhyAfplE/
mW8kx900rDrffrg8As3C/+GMPwshbynOx3aqI80vIaPVjRPl0Ap3PhjIf2mrnP3//JKMR3GK/mAN
7zSPX3IY7GmosBiKqipZ9o1LNIJwyYSwsq4/ePHogngR6Hl90EtVBc5BBKCC7VDHnDLWNUPH7KMH
NtF6LC4iCh71Z7ZblFsePi05nLEqv5+bBZgD2nVffPG9tGrv4Hm5b11u4xR3/YEubPpco4APgpWX
yk33eBY64gar2RUy8rQg/a/FAGKDkwAULNEtkaynW0vrwom24iqIp2mS0kc6uY/k3VhpmWcPkdnU
2aeW8K4DZJvgAYaNuDHXF15tlWkh0oK3xk3x5Ae2Wkk9Y3ZDBE6uPqkgTg9zXP3ykY2+gITd6ohe
qMhXQHptUnJDpWQ8nsnEaau5SK0hqmITkxJ6dav3m9bmoGj5ELHq2x2q5eJQwbu8lWx34YslQA4Y
xnUou5FuHw8umtRT1pCpiOurdQfhojg0/H/DmDI+Gp2yj4pWkBiLMRL9iKQILYyFPrP9qS03UrJB
68qdd61rKmvTYkoTuvhR7nSzd/zw+oK7cGfD9ZQSlhAljz7MX33FP9DFQDQwSl0b+7yuK/5DR4ex
RVHNGPaJxdtgpaLeWyTkUapZzueAJuhdPsT9jbVxruKglck8/aVB0wM7XfdI+AO38sQI6arIiRro
3aR8LRMaylEBx7PDGXtuP6dGN7jhSEKhjmo7L78M1mJ8TTg2V5F02TwpCNs/s0bo90tmKw+mP4F0
ULjq8SuM6PizHRvL/745Q2HnJgCVHQDoFAirRSIqt1vwDQ0m78MAkxVrJjF+0JuqiTI4/ffLQrLK
9V9tvU6eFKJAw9yGuGc7NJVOtgktgfnp9zSzvNXtBA8v+V/dJNZNyG39SM7GAeTnQm8FxDefXOih
omRYO6ystXrABSWb/Opddmby5HfKhmfrzfKOCKh+V6R22+zWAv0hNuLq/zDHdIOhaHE8+LTTjj+n
oOSK62CJFLUBbBFb4bUkl1SGIJTZQ9UtvwxO7hu1/vl2xeWO9jrQFugJ6N7xmPBeAiwOGVNUWXEo
hnT+IZAr+1tue2lUpFjqXf9NL5xF3Gs5YZANgyLqp+HOWeG6Q6kvbJCTwM7RnlsyDXFbGkKmNH02
sLpbhb0m7MO6d4iVwGjYeGpBmr9p+WD8vvE45789Ag2u3Bz+q4r5dGMARShx3htV5CdpioyMLcJS
GMFpyod71mETUFX6+Jjl+iquDQTiJTt5v/4Q5zp3lKZs4kTh+LTXglOyUBCMsps1R0WDYXVG1CwQ
/LdmWZElE7i5Qh6l8SA+OmeNq7OUL+0yk2Jbz7794iUOkUdmj2fzRpdSvsfu1GJIYzT4PJI/KN9n
LUYYT26EPOR4dyncWnPy03I7NW/ZeJz3MdhjaesROrc2BlBUHa8njFEzkYytihAclXT5l+6u9GnO
cTJZzN1sTGyxMjvkoJZRrQnDgpYJF3+DXgqsU8dOo+lFffC6prwXqd5E+mg1d9fn+xzHduE6rB3I
dVuxT9sXTT/h54GLWORQu9PiKRDJVzWsPRjBn1AKTM9jNeiHEmpnZGLPdeM7vzg80KBueuB3xl8L
1X/OInCybIJlRx5COhJCMGYWLuWzN3jxQ+nVmo/VHa1t6LuFozaVPUF0hVkbazeO77/N1uNtz6Xg
ptNHFDStjdNpWBy/AOyD2cIp1PiPGI9l6YMwcJ77CNEWGVJCd+w5Bsx9b7Q01Z4cU5EP2osyuA+q
vsrv3NSysGSoFXaZuY07JunKCwYs7dxOuAsa3Go3gVYFcjvRYjUPVgwBAfVharXovoX2vbIyIO1K
bym+8eUrYRLHNcC2oTRE12Xu25tiTPkVpgEC8yyd9AMW3IOzyQUq8zBL2uTOXIgU21V4mvcYsiTZ
QRYVnqssHoLV6jxduvuxd7vvPhmF/+EPbX9K3DTPv6jYzg8thRX5JTM3AN8k8WQ/+4H94I1uFWzB
tfUbXMTzQhR+DXokUr8DSBKnFdOIQZ1bYFMYDe4sHiqbq1tRdyxys6521xf530rz5Oel6KdRspJ6
OFTW0/WfZaYCDNFGfSVsBWZrkzBicBUNGyhbA/EqtimjFHSjfDK0pOUCnuCzg+hxWryfRidb/VC5
Q5e+shRpWVx/tAuHDj1DhFmUjUDXpzAyjM+h7Toss4dFaDjdxlWI4IIUi7H7ilHMEl4f7px1QI3K
575S3ACtMWA5nomxjfWhr1aMKbHQJGMhJ1iwsdK9DDb+WAw7r9Bri9iJvilJlmlnGY5lXRi7SXVj
GQWoX8ZtOY6QfGvlIk1vFgupWC678XmMp/h5hMxu33js87XioZbjrKQVCN5+mtPsBdjcotfMaTPE
9Iuyfhh3g1TqQ9Ol8a249guDMRSbEmnptFRPmycdZ0symws2QUbr3QfLLCPfK+sPCW21G+91oRbn
kKMIXjdAYD/3pKwLJJdUlFhLVDvp+LAYRvNVA4Xe2YQMNGTwlATiUGbuODQTFK8i/QJZ0r+xBs/v
LoD1kKXWljuXQn/983++Di8m63LAJipyqK5/QiLxXqegxsZDpo0XaRCeR3jtTu3dOHv+fuJHnyXB
dSCeWMqafzNdT07IFLejMW5xxZATyrL7IdH1J9ktef7olJPe7FKJ9+M+BY55z9LReq/GKnt1jBwF
kl4o/zcN3vS5ySnldg4Wxh5nPHzMTTY07bQppOiIYcJGFiZ+zEauIe9GmNx2SYwVyNw3m3kpHRK0
ahvivUs4409b6/23Ws7JEOLk2i73otSnT3IS2Jb67tDAz+HJfrsg9yTGxOMwbgAnsSfuSNr4cv1T
PftVmBzmhe43OmyP5MrjXwXiY2qbiViiFY3LMbopm4PsOwMvSTUYHqa7WrLzRw07kesDr2vu9FeB
wGwiAIb1wfI7GbhyYrABW48mU6XV/RSbktMELQ4ygcHJvzSpm5HtC3ClIMtP89v14c8+P94bZhmE
SNqmJByuf/7PaswT1OBp3nHfKwrOOd+Z0AJm+Hj7XN2vD3XhTYHY+MRYg9Coz5SxdgIfqZJLlPgA
f5tU0oLGRXZSUSqV+zDbXAbmAF0MPsbJ/vrYf2UFJ9MM2xX3OqyQQKNOWwtC6NyjksaIMCxCz4nc
pAYTD4r2oY6Nyg8nurZVqPkxWYliLImQUBWYKb4zWXrH/k7aGpcHfTqMcYIYT8fENARXx4M3nex4
3GDxZn/WeHy8YHFew0HVy+Jd6Rm1HvZ6jT+vXyuz2S593XxczNn5JqoUfXxutMmfJh7zYNsyL9Au
ZNndWNt/e3enL29D7iBUkvkH4jz+kR1lNNYQO0YU+INq7nXNMH5NlpfKpyFNaCjgRFUnu9jxlh8j
Vqo4KqFXV1tM9qcmku3s7ctOktqISI34FcrCeCurAuzs+o904RtcGas6PG6CB6DsHT8m+nTCxa0V
o+9SNPqI/pfVmsb3p0fQJFftE0R55PCZSyxufIXnNQufvetgTMP8eLZ7GrqpJq9ic+xNzGIqbdnO
s/C/jGM//xmM1UU5F0DPvg1mDjPHewIu7pqtM7r5O16n0xaVrbjxtZwfVjwR/EgQNowJWbEnG4Nv
JXXm66xYix7ep7oa58PCBo1hbJUFd9zX6nuiRdxwqZr8JRgXk2xdiqsbv8k5Kwi+KTodaIgrjOmc
knsNdLdMxqxHOdxa7b7RcTvcwlwam5AGdvyz8TD/2NoODPmxkk5+l/YQPzc6UkYM6eO0f2ZLw4jB
apFsbyVtWfvGI54VdRZXKswuLQtNgXeGRJqDK/yy9uzIwCLzqUZctOWzNT4N7VJ9KYqm+HF9mV4Y
D2fDNWKK4oi67uRrQvc+QKYcrchv7bjakqEUf8g0LX/3khFXVa8CVLrxiudbJxYs4ETr72BBdDCP
vwxVOyJNptyO5GDE264LRL7RyxxXOWtGI5FlMz3ALF52PlKC5QZSc2ElcjLhvwVqjtLGPW3FI7We
0I77djSmQNcyIQ4IW8ZGGh+6LBVxZJVzdaf7KGEMZTf3mRj09IMNV/XGWXVh4rk0MwVr95mr4zpL
/5xVbT40ji8cO2oGVKA9IvjvHXfogsqiIDRrEuZi3fgKz49HhPCACjSHPLRGZwX8EijLbhMnmmh6
3SPzGiqcnqX2QbrCznf/88IC4nRWZ8iV9vBXyPvP++W1SWN+KhnMH8Clu1rDVLBIHmdR/oIQ0tyg
7Z9OJ4k2lByr+oIFhZfUyXQGXjIZg2iTXeZYOE7iA3mPIoQAG0PFzn0Kq+3WMj7d4P+OiHUdmoS1
1sCV9ugHJEyBbdzRtYizw31A+N/jRNDWLzqOLyjuzXrb+cMtyihIO3/tv8ffOqxLg5+eCFaOEM6P
hx3NKvYmTJ8j3DPNJ6rYgBTfqZ3ejAES3KYJeuuXrcca3lUNMRIRDn/GfUAbuCerLA5WMYyhP+P3
gQRrdDtLp6ld54fKzNIXDHmJZnQry2m2czcnn9rUqj678AOw5dTz4ZfCA1Ht4jpZ1bFV2n3vhT58
Lace51zdWVyCZJVLpiUWG3oBhVEgCKlBIZ8Wv25/L2XhVZtkSL2dgmOi33fZNNybVethUjGK9Fsq
IBTQPG3GeaN3tddsg1mB0deapIbxu4TEWK1ZRgghDgoMX+vG7wmEfgISez0Zw7Xs4a+C9v6bVTKQ
bbpQXG9FTet9rtHxkcLY17/zVMJaydjO242M5ymLsNnnxaXUYjuEp6Q9E/2Qp1E8e9nD7IzJssWe
vz8EOr91lOV2gO+SZmU/uSDglVGx0OLN/+PsvHbdRqJ0/UQEmMMtKVE7O8cbwttuM+dYfPr5ynOA
Y1GCCA8a3X1hdJdYLK5a4Q+LZ3efItLP+hi1OmKlmiU0ae7Y0bebRyN/VtQUageU5gR+coETu5/2
JWjCHhV+xMF7pV9fUP/J1mBEw5wqwTSUzo9pVT51/Nm7qIxRkvX0ScE1tKpk2lmmraDAao136ww4
IZzqZvrP7l2ywiUz+681k6z/hqmmeqHodcGzDXH9VS87gQTqLNpHiKpRcQCrgqa3nWnJbyKnVmHI
ZTd6MI6LJ4CUR4jJidLEdgWfHdSQMoAEX5xR1eK7rFKzu0h3ZrQxNVBsCHonDQjSTpXSc9gFAGSq
a3yRSTcW4TOKTh6YjMQGqzEd9ZF1UazPgok4YI+J2Qw0ZtzXfC/2GKNm+jjE98aIeRPKWwoy7l41
YY2C1q74taoRlPsZqr7pV2VaPI9AtZEQG9ffWRRZv1xAIkUAhYKWG1oBy4HIOCVPdHHz75mV8+Vq
5WyLYKQ4tjE4beyftUA+9Cj0yXlqay97ZeOgVFtKSly+HR63sZjPGNVcOZORYyymt+efsdlDf9HR
HAtVo25Obk8HEwczAehYXb7dXsq8jBhSWpSBjJxQoLZ5vlQXx3kRJypw0bbDjAGNgelJaez25fYy
V+Ih4w/UPCH1yKbAJpNwaUqvdjHEocFgWDsqcR69YYiMQ4NdAEeYRJu+6TR7byp/JR7CviZpIssG
VrzNs5EAUegRp0k4THGFZ9mq3aFmY7xQefYvepRYe2/uAszHq0PC23EtoHzMOyy533/dbI7Riio2
DSxbmJL2r+O6DN+o8ht8p1Il8x7dNk7uSqOShlbw5r8iOwL9VNUQPQiGNoqKz05vA5wqaRK/5BUU
tjsLyYg2QHLHsw563CtN0A+a9gkbCn0IeuYWP1MGu7jGNguDacGoE5GcFM61H6WojPqiyo1HJSpV
nEyqVbyhDWXizB3pRhW6wlKfkryZpLJEYeLBBSdEAV9VViE5xpr5ZRlNNVgpkDJ85qpmB0ZWGJ9G
RadEgMI6frFzsaCI3CqOcmBm0TCYUKcBl3Sg+/qxQMa5DTLRNB9GS6zjaUGSaA1hTGvIjohGe21q
p8PVu9CJxpnIHKBMkZH2B5T38AnLssoh5MTIXnQ5mBk/7xM0iZtar14iLV4m3JwZYkkFvjU70mKd
xYkP0/vVeXRgcZii2xqssZf/FGpRPReNp453tw/3BYFJOrFJhj/Rj+KT3Hzz0ltrwdhjysPVSHQr
ENWMILlrK+h/Wyg7FBbGQNiXKeGYYDzRr3hCe2MezQHGUchO2t2srmxgOvxXVYaAw9jMiF5TaJVD
iit1ZDqPntsJam+1Tg+LWDHn62IjQLCnCjrbXF6QmqvEAZFrWAH1uJOtXUyceD6GOC6R6I/Z57aZ
PMp5ajZ7ZYgsCo7UmrB7YPXJRBcnnXQsIlSkI4AoWHbzG+XIJSFFF+VP+GexczD7ucS6PkVfQTQ1
ht3Yrui4bbkrTPap0pWd4HkZaoDQ0pqTTSYZaTbB08r7MjWipgnBI2hB3UIZSEGo/xiL9MuUmF95
SPXj7QPwh2R6nneRVSI/h/YMLXAaP+cHoHYRhhkbrHxUe0Siyqij+m7JW7U+NllPz7BLpHOMLipw
jCYOcsBilXIRh0ofeivohd52fhI7xUegbxViiPNgR2/sFofLOVrI1vi8M+DJTuF+SqEslAd70dqG
/osNoMEFGfs2hbAyPBsC11hlXuru0CMztb4f68RI3+iJISAcmg7g9SSF8VcqC4KQapQjNGXG/8Vj
bH2xQAqmsIO9RTzketH8WJmOowIdDwwMHXdgzqROCeNkN4url1RZhlcMZWMONaRUFFMybfgIL8XE
640tfm8Xsn3qaRjv3Ud95Xyh9pinBwu8Jeo/oEG+jfNEQ9/J5vTZMwFZkx2U1e8uSTCKn7gfEeSO
RXXoW75vprYR1mfgGBXgqmvCUMEpxjooWrCGAUnF9LXBXGk+JEY+dvdaZ48J9JwC8Zy49YpPw4oW
0QlzOjjXg0YsPNw+AX/AGRcngPY+GBemT5Rs5yegK1fDHSYvC41MR98vj3WDZF81ez+yW3CM09I6
6PFMxZ0l+Jx8bbGtTzVo1OqkJ/ZiBC34++9Dgd/C02R0evmyyO0AK0bGTXE01dYz9My8C4jNpB2G
QGFYegTCYiSkTWS2alTVb7wpHp5xKhDzwW0wVQvKBXl0rj7F+W/oCuVt6XX2L8MukYm8vQWXdy0C
n2j4kEfQQsH++HwHFhiWDh5ZeWgtdfUgVlTWspiucqXa+JZ2ZbxTsMpvarPjNIyAcUAekF6hm5QC
4+Bumpo2D/UySTS0k7Sqf/aKYj3dfq7LZAwLA8pi+N4MFunanT+XpcUzcvFWFk5oND1nTlcj8tn1
b0Sni51TdGUpBsWGBG8wtIG3eb4UKFNadtZShD1ItBM6h4DPe9t9S29G2WF7XLSJiekwIGRzhzkA
s+nN9kX4cjmlm6YhDptj81iNNuZQDOK9l3laGIHYpB3k+APQdzcbbQqqIm3QUlItAVVytbM7jzSx
eIkyd4WTaA3GWy8vRhKVEVTagZPSJQ/D0GIZ1ilafG/ak/V70nHo8l1tRGmI3s74ubVMyTEtV4Ys
gtnwEKhW330SdW/Y8K1ohj5Fvb1rUHF5Vm0+nD/zUTCizOLON7pVakCDzVCGCN0vVTDN3uh9iBxF
eVSKjmJYcafZ2nm5f4rv8wMrcRuAFhnKAdzYYo/SstDUfp6rMFNyD5P1wdJPfdZbj+WoqA+wlK27
EuNlH/Gy8T9TifEp7HCCCjyjsu481OJ8C4HN565acdukI0vd5ZUFIGVNHStf7414J6+5vEltoFIq
gz+kb1B02OwSgYpMBjScRGOp4aohx1j3wA6tQc+DDv1K3AbNbuezvrYo+heQc5AyZ369+dwSzD/s
dcIungPjnObBQA1rqA5NazESdrrycXCSIfzXT9xDHEKaR2jyr23KEDVuXnKndCE8jC7zUWK0PlUO
3u24sVc7mypzwfNTAKES0hFIMJebYqu7aMIZRImpr/84pB+p9I5eXYSQ9i2qoNJ7qWNVBFAx1G//
+IzMgXkyLBUsjZpnK+kgbEJls8xt2An3E/2FjPGCmZuhmIz2/e2lLr4ulmLaazk2auVE901oUdwF
mtiiYf+F2uF/RtmbJ5pJ5Suzf7ozTrzu4d22ADNgXSjmMfDSUavwyMTOP2eTe8Dt+roJB9Q/PyRR
2UvUNYTApm/nU2lpUm0nGfhzbqkHZp9ViC6cuxNSL7rH/AyLhBMHDYBmZMybqU5ZTA3KBEkXJlmq
/My0ycXKTbGPwoLgRY9sNh/NOlMMGIRu4Y8qcCjhVs1OnLncfUaOfDdA/1yKki08TDB1wh9yHUO1
0MTz2Hnrgc1z77FCnFV+BeLM/u33fXGkOc4U6x76VFzDHO7z7dcmWDFRmvZhhG3TXaHT2IQsk53K
eFmfLa/EX2VE25pZYbEjrnFxYbKyxkQXqA9JN+jj85Wn0TC7FfGxMLXHXIMhp48PtUU2S9aVRTuP
eRGZ5GKws/l2eNO0dc8X45tVBPzhPnR7w/gBvEC763u1PrSmPh88GJn3C9TonUWvPiFATlT8ANiQ
Xp4v2k0Gs3q8sUKXiumg6rDx28bT74omH3Yi77WluBI9hja0F8Hpni9V5chaxjpewoaa2P44Tj9Q
FZy+mL0Tv719YK4cUY4m6lsoaJIxbjVRAPAXZTPrZK6J4jyIeRnewXt/TbLEHUDpUWncXu/ygIJN
kjcvEddA0mwTkOAHK3A4B+Y32Dj/dKI8CZw1cm3ftZhB+/pSGh3MtA4deWG5H24vfvmwEHkhvqlk
WlIKcJPUJThjDiAOyYu1wj0lfPaf0aMvHxQixVsokf+H5fjqNai0Evilb7AvNCiw2dLKIlz71XzG
hVv4S8sQzYqd/NuMtsDx9uNdfhW06XiNgOD+5MmbUyPTSBwXbR6vh1Jkj/byoFZjdGjHsfG1XlMe
q8XYg1LJF3Z2iaI1iKqtRLGASICUcX5US1KeBdgh9+Yo7DAul9IXswJptmubgPLXor/CrLY36+LJ
bqZ455kvvxSW5zAxppQqcls/tcYRntuYfQE6SM/fKI2LJggH7OAxRNmJ5te2F9ESKkub3hnQuvMn
jTtHnymUi3BetOmpyin6oqJEKjYp3VfUkmaAlLva0BcYAQB8oBJIvxj8MpjfIrdAAzmrgslwaMdz
/S6WmtmntWQKAhhKv7dWAz8F9FgZYKAo9pwW2eg3pWe9utgc4RCeqT9uH7LLDxgsG90VKR4Hh0Ba
Q/7dVQXOFVcjyqahV6r120pAPh0N6hDNLBGjcvvk6PSGcvDqzv3nVy2be6ghwlngiHub450oFRbw
WIGEapPnn6eeFoql1+N9mrp7jkEXsH0EyXjJoJMAFfw5V+dPaQ149FHFOlhOOd6dhYDPC7Oj9a0U
ZLwrJsvo/Kwe3XDODEgiVgSjK9eKzwXOqp9u7/dFzOKXcAY8KZFCUrO90ZH/cZrSmhzQ4oCCan35
yLg9fSf6GP+q0rR2rvGL1+vB1ZOMLrAw5ItbAEiRVcYcG/aCR9zSvgcq8iQmzfyaz3l5hypB9Nas
x+51dHTl7l+fE3wx+tg6RSBTWkv+sL+69Ww2PknZqobtWFvM+Km+TJSq3zh5/COv9D2U7OW2Qu4B
SkHKQvjiEztfLkXJVq+zRgsHVOR86Rd/wp6DsdRMV3UaG+Xn7ce7zEiZMkAg5iZA6R0w2CZOpl6l
CltZtVCl6/PW9ObszRjb6alOyId9UUytH3k2xXmWl19FUi5Br5qo9d3+GRfcC2kDZYJlAEgiC5Bt
uI4bxSrxZVTDHq/B6lOPuLX9ojaZ9hVaCFg4b7aS+UDFNZhoTFduiDOTaJ4YBA7kyYWxftYdPvpj
Gxna6iutOlsBrjEtgGsB4cbvq9YeggrdYTzW0clI/QoL4RqnhQxZ+9sPc3lWGdwAf4DsKHu+W71M
NGCGwupnLazBlwvgU47zSYA1e5MrdnRnKEV2TBHWOhT2sgdPkZnC37ceziKwzsmxGdMBktlSLAcQ
AyNuVWuQz4YexLVrP2TNVO+AJbY3jlxFisfxxoBDXbwsjJ90s0vUNag0ff2ZOen3arGLlyH1lGeG
QAxrk25P++fiwvnfRRkvwIWClryV5p9dEwrCZK5BTB7fMh8ElVtHbntYzFj/qHUophUNDMgAdFr6
oR7AKq+eqF5MHIRPXTq1O4Hh6iaQPJF5c+eiEnX+pZqLneO2nqrgJCrirPPHD5f9EuAkXGQlysk4
tYBYdr6UC/Yi+0BbHAV7slVq2T9SDn8FJKuMurqKhjVQ8JX0I6P0TkqXex8rs45/ZS2QjaxB3KCf
1OUEqbmi497G94VOfYnokHgBe9aGXgRy2HQqTNWjCYhYORRflxgDjbhwk5378cJ3Sv7iP0ZvhGWu
561bWFb3CwL2AAc7c3CebFzj/Rh1PrTSlBiSid058C8KT0WWIZnDzsztA3auztHRM+UjKE4SmiHb
625e0BHkr5LgRqB8hB0C4Pn705SaplGsS7ziMH/Xi37Cg0VM3ud5rd2HOo0U9YD0qhYfEmWkf2mi
7KL4ZaOO9wvNVkadFOrYLamK+kZBYPBzY6fGW/qR6eRXFnCP8HZU2WaU8vfyaVPlUT6Tu28C9QTU
pxqmXIDnS/u3iJmnDyPuKIfRxv389lIXl8KftWBkwaGWZIStU9hc2GRpBdAQdPeGj7riVB8VBfBV
XEzjaxurpg80K+N4N+lRKE4frqO9J4i7vQnlb6DQlDAlmWJsiTN23BO4BtR3a2P9pWgpg/gOb+Sg
A4T8zapyde+hZQ9iEztlVkXrS95BUJTPD0RH5QzlmdhprCPztF4kgUJb4Q48Ak5d2BThC1Hnzj2f
nH4qQf76+bKI1m+MaH53+wVceXapcyZJcYDtLrKAyUNqso7bNSiZ9vDEw3qIM7N6UNVeIGq5Gjsl
xB+S2fbZEYAnFdAwxgCfcP7sCiJiEeutwYDI0b0+A+5+seqlZ8AGEXT03T4CZVgoPQn+WI2ZHcRg
6H+MFjRC38TVCLkrI+sQGokU8TplCnoo1ZggLuoYq3JaCDfKCUGQ7jsG2Oa7uFhKDk3cDPeWPVjz
Tmi+tn3gBjm8NDKJzZskKha9Z6EEJBhlVorfz3b+Ilyn92fA+MGaR+Y/Qlc4qnTBQa7AZSSD2uaI
7YjkOqLvImid/MfozWqIq6XF5LEtEd8rCBJFu97fPiIX4YD+C+moDZqA7Bt9qPM31q4xuDBkevAS
NN3HaS1hALp5jKKMvufEenHTyaVkU9hiFES9t0mB23id10hxWUrvlScsSWbkyCsBcc2yEVmr7eNa
98POnl59Poopqb4ovcvkn/91zUWYR5tG7lUHJsftDyAjyaHvVORxpdT57a28SJp4PoTyJNoUsD2v
8XypLuP4L6hjHZzarr9m6MwGdgoobu/mvrqOyUGRXR6p2nm+ToNpEeK5cDfLKFofaIbQd/HY2EO+
ptFHI8qrAP2I5rs9ldObRBMg17BHCyq7RFkiGhzr59BOZpijabGzAxcfDCbs8KGAVNM/4Kre5DKd
3s56hK483UPD+0DRtxzh3AiongKpNZSOdtrxV14uQGLXxuvIZJi5JRhN+ErZac3kvq0dB0UgDeAH
9kJBvHp7L/fao3Fo/zwen+g2qudpJkAp8J3gxw0qPgOz2cdJEwx1X5waoSk7W3nt0ajPpc4JVHZQ
9ucvWY/UvLAgUBxGZqEfkhLXuspp2sfRcfcav9sWF1eDhZ4MzwTYn8HzpqnuggpQTdRiDvChEEOd
EY5HdXwxXvlYjKceg5kXVKwmJWwVKzuq+TAcbn8420JH/gAek5DHvBI0zSYw1IMaOVGFLbrttMsz
eCvlTdWV7Z007XxZxZI+zMi6JcwglzK8vfRl+ibXJgWWbSg+p63kCrVsPWg2nNU5G+r6aJtjNp0g
jmCWTeYd3bUqtdcDnQimyQk6T84pMssZm2Xgt+bvfK3a0NFQ3X9u18L81Apas36/Ksn3GMlFdEzh
/uzcSlfC6Nkv3ryuuKyUuKO2P+CX039wbDHdQ3LLYL2aIHSQmP4wmaTmt/fp2qIMmvjQKBk4lPLz
+CuM2g5WXtTC9WHyovS36Dq0t7QcaaGyn9+AsxvDGJjE8faiFzwZeTA4lsyyCarwdTbxBDUHWoFK
WR+SVvOSb6mHIGug9kOUPVoVmqCAvwBZHppuMu+LpM+/96s1pEdI7svydkYvH2HJocXDzxAVOHMX
ltqH2z/x2tFlP0h1ZDUFy+B8X+oiA22akN9Mc+mEOPctR3dCb1Bj5v57GoHGq61Zhm5T7NnwXgtI
oDGkiqNUXbI2t4CWpapZiKLB9MwY0C9UUZnhRVifXTrheMG2P/75SaWBOu/fRVnlApzS4lFWJICh
D33e6ofeNTN8YuoowH5TPZZL8qtWjewraox7DgFXHpSJBio/tCGkzsgmEqKxk2YWzdhDGWMfqJlD
eT8W+XjQFcU8xZq5J5x+5Xq1ucllugAxiL/OX+nsmG1URzEbS8Knh6NrVck9eiu72inyDZ0lyzA3
Sc8pwBlRAXrYLNQgDxO5M1PZyJDQslVk9mkao/5p7voZ3ZpFObVKkwdRwkDVn6txeLaXEe5/FZe2
T6ci8WdNz97dfs9XvnQAEbJE5F8c6U35kgkPSb1RQ9YQ8P/LqA95oADbuKu6qH8PsM546rL60+01
r2052QBUMjlm4brbbPmaF3qFFwqetn11KOLCfnaUpN3pp10cJFCTVKIIFciAQgV8vkrWmNpcIlUa
jHGWvWjaIUMrKpMYQH3Sxp3AcGUx5GfQ9gOnzCv+04H/K2CmGW1BhckOr7VKA3CY2MtGNZzYZVQf
RjBRO3fotfWIQFLuH08GumrnD+c0eq+rk+MGNUbt4Lsn78Rc1H5W3aoN2nTeRSJfnF7QXJIiyAEG
/ArI6nzBlQGFoy86C+oKdB6lSJyf69os8bHHTBYr4rmrk4O1Nqg36zHyYAksDD3QAPZ6R/rR9Jdq
vTOOCsa0QPOJZaGVjkkV4uqa/F6AWnvYrMXtsTUQtfabtMmf5jRtphPuqL3nK7HT7KlsXJx9nolC
CFEQuBCauZ0OGIjwV1VTuoFrKZDfdDCyyPVAeTxWotFPGrKWoWHtyghe5HosS/JDh4KREwFyE+EK
Y7RdZQTDoQmjB3a52JhRDZUBnEKfvZ2C7+Jbk4uhHmiRf4Dj34a3UqgIiFssZkozuDs3c/Cw6Ksl
3lPWvrYQciA0GHFp4x7fXN6NQvHeKqUXTBX4c3Ow5/d1bZWfb4eOa+eeSY40hyaOso3nx3C2a0Mt
hADgrzvDe23G2q4eizpYEVS7H1q0r26vd+VdQZaE4Uf3mFi1rZe7ZJxgn5VwuqqcfuNY9fXTgPSx
5td63b3eXuzKeSR+sHd/zqS31fGYYQClGTZdSGdq/bNmiN+rMWe+2eTjvVcV5VPBkd1JL69sqFRC
x/IUWA+F3CYWCwTSKG4sL6jdCcLcgmF8DsI2UDAhfV0nfRfyLy+Us2uQeSeIBea/jDskK/T8DS5W
jiEHAI5gRUEKFHpZYntBcd6OJQlejgR+XODYMnQMBJbOaaEIr97JnrvpDtXHPVH0q49PMid/DoF7
i4JBwCiqRz2JJGxjPJVTDWlONnbLxPlKLp+Gt9/wRf7Iw8scjsYPxQeNpvOHd3D8KNaEKKpUkaU/
kGc7L7k3T08ZnOHX1VzVu7Y3XFxKtNHYWfva6YJgaToeFxVNp82bNhFMGSYHbkwW4f5sob/81Kaw
8Kqy6z+MZTa/xyN52WOW/xnBbd83jFFOGMhtJu2baNczQcAZrYiCqost8YgkTT5+A6uPwPZYK0tf
B3BnBYIFrle8c3uw7sE8acNPZe0xFe5NxVkgFULRPLkOwluBvkTu+yjS5y5IqX6qU5ow3va9IR7a
ABMWrzywt3D82mhJ9Ne1VJOP2TRUtNeBkEyBOdnI7ZqoAh0bu0YJGECHVz3mytIVfrZCLAwH3e3T
d4ieTXdVqtaz3/Vl+cmOLNS/heFGxc5g7HJIJTEAcjAD9AM/xj8cgL+yB6FGaV9nC6pVnbAR70Ct
8bcd1eVDC3740Otr+R19GzS9Rq+519as97PGmz8UCqMZv4hFs2cWcuWzADMAX5v0AmmTC6zP6Ips
7Bc9SKNq/LK2sy2vxGx6zBA2lhLLcbzT27noStDd+n/IaVJRmM3nX0ZbNW09e5keDEtvBuNqLwEo
de0kSqCW/qQMdJmzpoWjSRLS0d9L4dXe/jivPDQlB1kw2Tmu1ltDzBxp6W6KWz0o2ZW7xogFS/aF
6h2RpB5fxlJAd7u95OX1Ah4fMxY+O6aTQCPOn7rGf4XhcmMEdVavT7PZlj7+FwWc0XGv83v5dKDx
aTWzCF5vF24IeqKPVDYMOotspq5SKxE6Y/aauVl61LXsXwWwCKjQ74l1+Kia5KibMG8rs2qk/B0A
G0XmYZmSU+MW9Weh0fD+902Uuen/gmPxJjzfRDHpXVw3th5gouPl/lKn4+s4VrYTMqaCNXR7tcuD
SpGIwgoDQK4LJtqb1RyRUlckBkljTge9zopXe/SwcMgzTT2taeL1hyFX4AhreVO/6sWs7F1al6mW
xM6jmM4AAfvPbf3kdaYzxuYM3Lfp1Me1WI0PHJpx50GvHRhpBgjsGNaIpcs//ysozRZupk0BGTBb
anSpbBEZh9yAv1zRdfq0egTd2zt7AVOSZ0YKKhhyTgnxZrOi2rXoZaUllKXGc+tQW/TxOIw9llSI
v78FvgBHq7DzMmjLqf0SMeig7Kiib3HR6m9v/5ZrHyaURNRamNVRzm2Oby+GqV1mWF6DnWDFWJfJ
XTrY6klaLuzs85WlNMSjaAhAzmbDN6XcIgxDceDBBFGmFW/MzP1AJR499fHy8fYzXWgYsb88Cb1P
6kbo31vxD9zcMFfKOjNwlq56T6ut+RiR/zRkBCJFRwko9FvACaY45m3cL/6Sdg7O6z1cKT+xeyya
Eqcaj/HY1rZv2XBuA62Fpf/v37M0ViVLpCGuM1w8P3iurqh9MYFmZ7DaYrUORCFEe6KcUY7Q68PO
psi05zw/kceNcgE8BrZAFw0QC02UoR+NoMSRxEAHotHGFYMnbU3eu7kw4UxkcfdtKTxmAIgJzf+V
LgPJ1eS/C1RzruO9z0C+8O0v4iBIuWn4jLyn8+dnftWpZZepOOYlxREBBePXiMlGiDWS8nOAE91D
sCixhQANkeJ1UamhWId+Z2Pk1bP5FQD6Cd2k60AetrItSbVKDcoYX455giC8UEbeo5OUtX7sKWlC
2jEV35jKljsTvGunVGZCoPYAiEIp32QCKcqeSuSUahBVxfygmkP2WGRq98kaYvFAFxQvrXKpg6Rd
SQELJda/T6pa3xVLOp2qri8+gPSpv8+1WjxYtZX9d/u8XIm9WABwOml3UBZuAYyuiQBqWedqYDeY
SBnIkKNB0tnJjr7rJZZCqn6CUqHWhfXJl3d+CIQb1a2IcRZrWt1GxW8GKdENsDr8eGlaCKvm8rGh
ctOlvoT6JlvhESIBG++kplcuAQZSsMqkFqnsB5//jNk2J8dJO5VkrEw+6nnafjH1NP0MO9p+XMCr
7hz+a6eO+wYFKq4drtnN7apJP+XGxXrEQsTgTeU68XGci/JB9+bmfjA6cFvMOe9vv9OrRw7aHB8d
WE2Ug+Sv+vuq42malYopsLnyfsg52EMzF+IjUOzqVLlrkcINjqLfti26ryVzARNQvzRvoT5XX8x4
sYU/xGoJSsAd3s1ljcHS7Z947T2AYIMjwuwejII8ln/9wnpl3MTdgcmRosbhKBrvLbQ8xP9gdLfv
HHPtds75tQU5fEy+QIgTGzfVYpp744yTqRZMeh3jJ9uK9F0OTdBAstJO20CfJjRobj/ktW8LBKKk
itjUHX+Gd389pNI7amO2QgtUYa4fsJr7jGfm/O32IleuW1Lg/7/IJrzkVeI2C3OvQHTSIR5C24qo
nxdXJcqYw/J/2UYAsli9MWml23j+3qK149avMKdCedYojxSB43zk/AvEEVvGa32yp7t/2WKQfRxo
a7AH4GptyUTKampK1aRkw6le3jcjnopL3lvhiBfPPeZGv2h5NA8V+O67f99Y+BrQl2hwgImQG//X
2/OGbM2dHmUEEMGwTg2cUIe8m14g0PU7B+XqM/IdcC1JM8mt4GcGSEKxifxB78VL900rtWh+WjIM
pRksVwY6WMhIhbGBIVWga0v8r27SJFLkC7AXgJgB8952IbM6LebEpVjVUbsKY4HgQqeu1dsWuZXj
7V29HIqyFowULNyQ9cIHfRMRG2ZlNRZNerDa9rI82lM2L29QbJvjANkFNhmPcsDMlZp3ynO+mGif
d31FEVsIXQHhbyivkSm04eQMyfg5UTtzT/jxWqhAEJiJLfN0KvdNqADElGKeHOHxFEMna7QUr5A1
6Z8wLPoF3W3dSRCuXRGS2oXsjyrzo80nNYxATqyFFhai1/AcS+PzhIvbXTQWxcmdW+cA73zYOdvX
ShN6hIw9eBHUmd7mGSvHSo1JIzRVazdWX9x8SR7MzmuXI8DUBtxnhnK6mFZl9Me0UoyHuc/nylcS
YIo+lXJS/x/OBYUoIEsqeqrfLfsL4IFWc/rUIFGWWjmpsaUNIfDmNv8KoNnxwq51+uI4NMY6n5I4
hQBHVp+xPVNhfs20Up+ozcFH++qCnRGwdy3eO7xXAjpxgFsEfxboPlve6qArJdVyr9LGa3GLSCMd
Y2xXhLc/ERlYNpkq/3e0TpFSwN1962zLWHWcsHHHyJNi4n6pV+tzOY7v1KxVTv+6EoGVEyCn/7hd
bW9hz4u6bogbG7GCuTylsYvmB43yH1k7VR9uL3V5ylmKmRSvUa64vQsTAAxGb/R2UDpc+G6qqCGH
CSsGBfqBULQ5XCyx7Ozk1UVBBso5HwC6rXRDu5oOJElc5riWBhoYNo14egBu6KFg/ZSW5nLvteqe
Pupl/CBxoY8BkoxbkhB3fnEU2NMYeuvgbZfCP+UORn1lUa0T0j7lyalxxLu9tVdya4ioTPolQFCT
k53zBdGqmsec/k7QCbF+SsqGITtgr+IDfOP+CII4etZQ9jtmnW48R4sjPva12LsuL7grEjtIP1xa
8sgm4LbOSfCOnNGis8mwGs3JUdaSOlVxtkyIEsDsbn1NH4yHeHSW70Od6G+KVWp5WRE8Il/P7Pa3
Wtvud6vKmuHZKuf2C3INCGom1iJqv5+U5Vfbuq0XeoXpPqSm1RkPUEyUT7d3U27W+dfHY9AxZTsB
zV5MorVEmIOB0lbgaO2snuxSS138//SannyC3x5I72UJR0JYfsxHI62Dmh6FeX/7V1xGGtoFzB5p
baDQjFLM+SvtdLtXIwOOoJ51ECetLH3XozGyk3dcRhpZD8Npl+A52hObVVYsJhtldc1AXWatft9O
TaEcTGne3KyU0TuXztXV6IJRdUkpGmtzTHEvHfPY9szAw6u0e2ByNGfPq47wUeDYPXqEt7fw2nI0
oRA7QK5VysydbyEKgJLUhXPIOqTud9vNquMYJenXWt/1kLjytpAQly7MULWJo5uW14BpnjS0cCii
u+SnhnDf5yZOd/KEK2FF6pSTdHMwmLNvwgrgYxdUJYusaqMYuC/UeUhTL4Hgs3SrfV+iJvH99hZe
iyxna8rE9e8cWAcI4k6VgyMHHCpQDckRRaQlHCDbv6ezGX9YheZmOE7OyylbEvVx6pf5y+1fceVF
nv2Izbmxom41J8EXKRClPOa4zGKt3nToZMV7mvDXlkJ5n/kpcAYq081SYAf7kp6iG8Bf6XTkbtbo
QVlbApSyrHu9Afk/20Qa8M/A78h4ZI242dyGoWHjFQ24CWUqjFOTFMZb0+pX4+RpZZsfvFRHQdYe
8nW+0+0ZQi2w2qj855ENnTkNGDJ1MXgKc3Os1Cg2O+bSnN28t39B9Cx/ULQvk58Z+rxXEV87w3wg
lN9gdumLbBabGNtXUClYrEAUZ1qN6kWbyXqTXO0D3RXjDl/22vvEYY+1KEu5ljZbbMZpmk1a5gBN
cRTtgKqBO/taqqYREMCp/nH7oP5pYm3fqMOUkQYX9SrokfPPBRFDwPkjnyjlOv8053kcgnZIRzBa
RaF/SNdUmD7xCqsd2DTVaeoMWi8VAMximJJ3SjRPh9u/6doOYG5JHglxAZ6XfCN/fcEr6ohxgs4v
JB5z/FTG3RQ0DNOhZVva6fZS16IgckRsNafZ9LZ0KReXgLSgBxqk2dx9z+iqPzTItiU7cV1u4maT
afvL8SpVJLjazSZHjsCiswIZk1gWnttYJqu/UPRFaGlQDMPvlFL9nuH3vXNXXvlaAeABW6BEkz21
zXVi1oYoSQPcYG5Mt0I0ImnDhLzSDHHDW2NfCBsXGV1t4o9DtxSYeM+Do+38iGtJFuHCg7EHF1sS
sc9fZ7su9YjWlxc0UeYgzj0p2nroHGDDfjOuyvtEKcs0WGwnxrYZZEqM3r61zgcrHdKP6ryu/4mi
qL+BsWUDR1vDC9ocHSf2ceQ1+sBVewhmjsiae6VNZmArRoMdb9YB8fz3T9MiYZUSPNIKczsVUdLU
6KdWKv8shndg/I/pRKGuv+ys1Xaaz5ffACYmrARkgxEn+dT5pvWzsdRTNCQHJgPDk5OiQoNWYsFV
klQ7h/MywLGUS2SDLO9AUNwcTm1w8kbEHcjBaWxP+f9wdl47chtZGH4iAsxk3ZLs7kkaJVuyfEPY
a4s5Zz79fjVXajbRxBi7xi4gWNVVrHDCH2wp1uwa5SVbcC8GqXEEgrk9c1RRZbBNtRRY6BaAo5BT
4Y+UKn4pUFGNMKv33CE9AjndLqD02pRevaSJyHjIX/HLJdKsSZl3PSQRBbVlSsUZLz4lqlej7sW7
twVDUQWAhy9TqC1ATcyjiw3aTGO0AtHS1sMAiEUqlLhGdb5/X+3OSg7E8oHV2MLzw9HAQFws0JxC
OzznRdX4KPSpJ71G2uz+ULfbAhm9t7wX1hN9EON6AdMBWmUaZ4qv6zkyfqmwllOihAuIJedjoZo/
7w93o0NL2qkCFCZYpL4OtWhzTagIHKNeBsxvzbhOPNoqSJP2IX6seAigionGu9rLtmAM/RfyWisG
r+8t9YeL8io2K46x9J7oWquB/JQO0+uEW7B+QQcNWx5vrRq8bw5+8m2XkC4AiReNedkr3BboQwLJ
gYaI4s9hZX+123n+mlXJ7DUDhoT8tDGIhFM92KnxpCOS/CFKUCi9/xtur3hJEUCDiPeLNHaLKIsX
azKpLqFGPNkYU1YSoR43+jlti4oyWK0/Oly7J+S305e8g0x1f/idtg3jU1pi/sRHIJOvd4kTY2YP
DBSR/syVEDDYOX6KLP4/uqFg+YBIa+cVUVr9iBet/RKba3KmrDv+g6dAC8rdGC5WrIlzlY9jeEoF
Rnr3f+Dty8vvA2yDghx5400n860kl6qOQg9PuCczCzPyAi3GpSgeLohNLIHWFe3BoDJEu37u6Z1p
SIXzWThC245dnnQtvuhoIpNlWd/Duqp4n9ox0GunDxbVXh+HJFn8VBnjA8D93v0gtStQV6RRRch6
/TkayMDgNXM0ajUNZYNUdwJRhO6TYZVHxZOdoWRjmkAV3S25+66HUmI9KReTlYXkTKzmTBlQrbma
5mCq2uJon+0cNQYjQoOFibmO2OwzHJoT/uHRiHRncX8kddUHtCmHQB0WNT3leh79RDVHhOfJRJsK
RrglvHgujySb9mYthQhhMzB7bvvrWQttzbBYg2eKDV0S+UKbNdwg49B57lyruNzfvHuDsXlpJSFi
Q5a+GazqHC0chiIKRD44WPmpGPZ4I/6qoPEQnD9CPewNJ68yzrLEp25bKmOlq03VwtZoxAQURsmr
PwoVSC4iFf3398+MO4PgnrIbMc4myaGEO0QC4IuvmOSsuekUD2mXYMExo0j6H4ai/Se1riTCWL/+
YmE31ShcGaEfzanAamI1Ir9Lx+JfJbWP3sy9FaT/YsPjRdIKaa/rsSC19wWmsKFvmtE4BCWE8vaC
ljO2iIVb9O9PlKjUgmRGoA0QGvvkerjMaPhgkxL6Og5uH2J7yvwqR2ScyNiIDpZx733WAaJKvB4l
KlhD14MlOqI8Q5eEfmpSyXjmPey/hZatfDVqrfy5hlnTodjTmK+kqg6VcoRtcZLT3BpFm3X+34CP
QcgNGM0ophNMYBJjG9nHAaX5f+5/8N1fKrnJLkJb3Prm5tjg67bEKJDIY1PU6BjkLlxsJaz7U9o4
5hciuEHzojWuP9aNGi/BggrjSRm00UvCbni1EpQtE0yfuaHxTzzh/bg+OJQxjgAFO283x5r/AJtD
9mdLWIo6VM7KxSKYixzl1InMeYH/IBDLmIwT5U8zQEsQf+dm7Cwv7yCN3F+onQgP/i3Caxx4VmpL
A4iSYhJmCqCv7Irh3A7KCPKdZzGc51doI+/V4yLAA43KswTXD27hNs9orYW6reDqxKL4SUcryscU
nBCpy6eLNr9fFEQOJwfCr4Nxt49wsap6N6lYIKZ9n5xb6mcnOA/xo5hxKGiMrC7xOrCG39Yxr79H
jigf4260H9txdQ7yA3kMN+EAoEpEgSmPg/i7wVWjHTAgeq34xqivT9LvFoVas3u4/zV3dhNJPvc2
oTMHdatRQOyjiCjU42DAv/EhW+Pok5JOAinKovYLgILnnh/tLT2KYYk2vNeZga+LDCcRj3yraJFv
rofSUAbXWADdGLWunQtMObCU1lCUa2MzsBpL9VwkRw7Cgp37Fu4W/e43mBrTvr6Tem2Wqj6kro0W
OifQoVmAUZ5zCqfj+28nAkGMgMonGEVOy7ZU1HKJC05iHGhruyY+2A/7m9lM81NrqvFJF9n8Ys7J
6iFTTFlgyqA19FFypPewM2MyfpvU2SWwpAR6PeOkEw2KfXYUJOukXfqKgJLCSf73QKB2dOPLDG+z
b02pqgGEhV6/ulWzTrCAcujox3Di8uqxpo/8W2sr/aVMsvxhLLrmjzzrhXxYS6zJIfA+mm0NUyS3
wr+GBkr03EM3OUh4di4tOHsS5yB/EsW06wVoATmYRgqAQhHJT6MDXWJEsXuyizG9VKKbD+7IvfUm
vyEzpSQLK2QTUK+NCQKy1jFmmUtavxPeI9zPDSSYmNbof5gbJU+QV9R9ac5sBqOm2qFYPzBY1alk
rrN4EXnqPlYl/Fq/Nfr1YMC99I3qCAhzix4Xd9NmOwGrUQoLRY9gMmLtMvaGc3FgtQahFV4wH/oI
BtaWLh75Y0QA4tU4jn7s2lELOmTZnlIDrcoxqhHvm8wf96+zvYUnj4G0RE+TkHTziKc4qC5uZiRB
pVbuOV3t7y2abEE3hNHBJ5Zz3G5z9IqJ1rCWAcAuj8EvlSKqiurqWFwi1KQ/2nFf/N3j8EtBoepf
RKnZny0Htr9wlPzTu6dIA4MKGDQfvvr2LIeKbYZhWEaBUiKLN88r9gBdAuveGP9DpAiKHpAKzVlJ
jt6sJrAjMfR1EwXVWK4XC3P2ZzuGuJR15ZF4wM5rR33K4Gi+tf221fslRI2/kLNyIy38YMSR8aGq
1vj9qRF63VIykfILwNjNhGAHxXljLVFQJmOEKVU7iOaUTtjPd4l61CXYuXM4lnx+VpAuwTb0NcYe
lE5C5ELl2noRxciLtpRz4iWNGNsgVMz+YPfvjUjMIJ1qJXN+SxnOyrnQS4Nrfmmq8OLUaxNAZ/wZ
20b0DG7oiPaxNxxJH6oa0t4G2+LrI9BG6jo2jhUFXdMoQd9o5ol7qPfiNXZ/zzo3+Q9fT2YRqB5A
h4L0cD3eiphP2FVmFNgTUW4WUoGxFxzrsfz6D0ktKExMT1UCQVL2zUYpGzwMR1PadTX1GiRh1fpO
kVifQx6n90cj7JE3T12uLCi917Ny1h7KVWnkyBfrqxeFg/KgRvg/xPgFvb/OQ3mJwaR1DViLzVBN
kginXM08WKam+2johf2Eq+30kq7KdPBG7FzEtAVsklroALxNmyeiaNwCbH2SBXpcoxuQ9UgwmU1b
Nl42jvPBEsrfvbmLJeNC2uPCP7hBWhrj4K4OjbEgs9TmG6iW5rmLDvVN5Dt6Mwr6VVS1EVa54eEB
aqIhlbRZ0EHwvCypi11Gg5zVtLo4YMEq95xWQ4k1m4uvceu817iQUBnyn6Swyb2vbf0SGz5nLdIp
CxY7ni6gVj8PYVL8hgBo/1jNaXiwV25VPFEfoKpuOgxHwrcFQM/0InJDa9IgK1qCC7sPTWrDdjgF
cyiKDz31xAelL53TYCbNRzCE5dcOAN5LVJpm4ldFY/xlWlPyv/uv386nppqHmRRACQp629dPK3XR
GkWVBmsyqmASFeglcXZEZdl53NlGdLeB0SMysW3ZhQtB1IBlCZ96AR4KdB87TJ2kBH2LNbMv8+TY
z/ZEROPOTnNUCN45O9TRuAxIjagGb0MLGCELEIksD/J8Sf8tHSV6iabGfkrc8qCgtjdPWuagrigk
IEmyueb0wRlLPjQIjLK1n8hLskdiAfVEzd44Tej1v4RWn14IAsyH+99x5+3g/aVvo1FuAYAm1+CX
8GnoYrW2UuZIHzP52VtWd5oWY8Rj2Gq6h6GYjhBge1Ol4kx5hxlAppd//suAfbza8I5AOGeDOp7p
+45elybQ4+Icp9O0cT+H41p7OlrXn//DVOGoaUSlwJm2mHeSnQQlHhbZRCTCQ8Z6+r1zlz8XdZ4v
bimcx/vD7e0eygZ0gcmtJZdgM9EFyI+ZzsgDjFb5x9xakU+5GT+uuNd/3h9q7yNKt25CDRnhbFVE
6xK5wHJV80CfShuOWan9VfZ58WnU6KAadi4OUFq3h58qG+UZiFUU9HnArqeWtGvbjZmC12GyZj7O
OtVrN65H6p63C3g9yibMwD4vK6scNYJWz7Xfx7KktqaV/ad5omXw3gXkigHlxovChyJdvp6QprRL
F+erhI3GzleUWv9U1sp+EKDWn/NyPMLr3r5gsltP44XsDZDwtnRoTpbWZGpUBq40yqhIUjsvg6T2
qs5ri/ILvsWeNcncbcb/kecsS9qDuOB2y/ATBLUB+vgAK99weL8cwzrE8kdFECgA4eZ2gV6a9W/W
3A1PoSGUS45CzbsFGrHIkaIZsvcC5WMbpY6lSZ/FZUSVbtopqxPtsrqxoAFlHkkh7O0cBsM0mcY3
EAw5+V8m15l1S32nKQPEZ3r6zPQrPsC8awcvDy1xgPXYOwyoHchkBj8tEqfrwUCC9W4kJgQRTQiv
9INKD5/V5CgMkE/AddQjZyTjOG4v2nab05AhpYh2D2pfSdOZ1Kbs0cvt0aY9vepBaszivCx6fqr1
frm4cUi3P9TDf+8fk9u7m1eAPh4ABgqVN7pLqpPFbuXqRTBWo/CMiUyqBAryiCl96ofmvDyy6ZdA
XYrxoAi7t12lIjbBFUkHEJ7rRcY3fnXCmrugz9zl1UqXn7mlj4WHzKjtY3wyne7PVKZM29VGB0FK
7PD4A667Hi/NwShHKuOpzvrPpK3m4FXlVL7Mce/4CDHX3hD38QFVdG95JQblzewO2vJm0Apxkibv
kzIQJl2hLiScQhIBwZXCyj4Mg5ZdskQk3zRliN5f/3UQDZA6w6hCyXLs9XzLpO5pESEMq9RD7BtK
2b0uMd5APUpRQV5alW/b6XKQJu9wgniM6bTTDWFLUQ+9HlUp3doeBSKZFGdRTCqFkpt+ktvGn1wR
UX+KAJCUjwrKob3XOiFWQjhlt+CRRym22k36EbhJbqPNZwcOglGaZCgD+NsuA0HgkKpo+a1Wq3lN
5qxPyOqjXaX34c/7O2x38sKk94dQA8ybLYTbqqPOMvE1CfLMnoI6LbLaixEuqD0iWR5UKxlfqile
v4M4JwojYRw/L1Y0XBozFf7Bj9m5XWRvh5dP0H3A6PT6SyxZX1BGQ8u6cGIEFPu1+DHKXzFrYfLg
4iBN1O0WjxYKJEEl9Ozc2uYRq2TnIpUZDvBkilwybrr+DVofIlmu8BtAC0wYIoy4pHfVw/tnin8S
A70ZxyJddz0Kt2WhhBlpfkTwp35oYmv6YLqLQLegzVhn4uS48iwC0fZFsZP4W5in7YT0ikmeef+3
7IQBtJqlnwcLDxdis+hzqiwYuEdZsGpd/TRMuvuQacX0VFZAxBQjNJ6qfsx9lB6G32e4ygfXze1m
B5lIQ5iGCCEA5ZzrlVgSE6PqETmrdSnAQmMJ6M+GEnvjoLTB/ZneXqdvpBI6LzhEoTwn//zXBzkf
6jnBVtcHySdg8mr1t7HOliBs5uJRwbXluznbav7+XU09BwUMiNCk7Pzf62H7qtVmTBsEfim9/tDB
7QkyCOkfIG9NAYauXG2rrX+FX/GwTG71rM1dcfAbbr4xC2vLthovJ2CQN3GvX2au5F2X94Y2+YuW
ACvLEkCh6AFUOXypUXE8zV2tL3G1JD2F+nYuT5Rf88d3rj6/gTY1rUvSEBLazYeeFOAVOtgeJAis
6Clb+urimE16ilPF+TwNufDEcmimevNivw1KXxbxAykzuEl/Oq3ro7GuETJUqhqtk3h4CGtzOHVL
8V2JwvFyf463ZRI5nlTagVYIqmIbwsPQHg2knSeENQvxrcrt+qkVcfdUr+sSGKhBPfTCnp4IGJxP
7ZCGn/FBtR6GXgwv1awafzZRv1gHH//mQZf1RIB1tOhl3LIFRXKdZKgtthPQUsU9l1WtYyVf9r7Z
5rNniWzyMwdRMn3EhvX+ctycbTky8g9v9RmC9c3Ot3D9FAMIAb/PRXRq2qYNoM+n/uK0RxjG3UnK
Aq305JFjXh+ygg6xibne6Dt2q7wiv6h6kHm1h7ZI6/MkhHJu9ab1VLq9BzHx7sgMKfN5ovyt8Iyw
11IRNZN0rRHaXjs32ocS1Njfi75Wl0pz28+YWLYh5u6qcRD17y2w/LZgFOjn8pZcz1rv6r61K8Ym
fhlbv0oM43/DktK9rkyRHXX6bu5PklIeCJzCIO0ATtycYKQV5rKbYVK4RV1c1jEGiJlgrPt1mrrp
UhlF89lZBkwy7++i3WGJTcg8aNPfyGmiIW+Ids5GKLTFegmNyX7Qyxkz13RNTuLNqKVI2oOtu/NV
EXZEBxg0AjCs7Y0J/ppE0kbEsMvaFLvldgiwrje8BloWrIIx/MdwpuixX9PxfH+6O98UGgl6tm9K
LfDCr78pLXJthEGAjm2plo8w/rOPrjHl/2q1ph9s3Z3bkVou7yHsFdkh2hyabGmMnmh39AkB0aYZ
sV3CZqPuXvLBMD+UVdT+fn9ue58SuVwKv8S3Eth6PTddj9DD6ZoRN8zYPEXpkj/mhkBPQy3bU9KG
KAbOSflephfb9g3tQAmMG2J7J3Mfuxow/hEkVjyfQ2Tmnqa6i55hfMf/4dvRiYWlg8YszZtNBUdl
OW0O4ui3yKBekrRVP7hTW/iJO4Q/7i/l21pdZQlyWtDJbCq1tEq3Vem+szB3cKLRV1Jt+DgoWQpq
ljfF8iG1ithDWDFpz4upDbbXKCL8IaIx+5KbIpy8NEoHGGhNBg0lNPQlQGQz/2QoumL55aTGzlOf
d44IlDw0/xCE5B/SMo/+bND8xwGwp8vgLZSB3w0mox5LEMqJg+/JQ7W5zrSsq9V4FFylQ2q+DEbf
XToxZqdOE90zsPCjrv2bRcVmDaWkstwU8qRvsZa2tkSr0RBytqApXKxB8I7/l6JZbnlpHk7R09pP
2Q+HlVwfxrIois9ps+RTQPEUUc3BCZNP7hgWwrP0EmkPSrD98n3O5xkdCwspY28d1vFrPmrTQdS8
c3LBkUgOJeeXm3izUrRhczsOldknYYNzjhNd9E87WA3OlImIIw8tj8Q5SBRuMiO+DvuaGj25IjG7
/E2/BJEafmPt1GlYptVL/TkS4u9er/SDbb03CFauVOSlggC1lutBim5NtL7TCRnifPDi0rQhw5TZ
6f7h2bmHqHqCbwPJAKhpCzRb69pN1F4hFtXG9YFPOj6aay/VA6LlYS3QMM9iIQ6elJ2L3aCBQzlQ
uvWSDlxPLTWXXhQrcVjWtuXPcVnj9RwqjkG/AQW4g6Bvb4aA6NC2YZ8Q/W6qOOq4dkYaEfHXdYJt
WrGY9ece4bnvLdKP6F6k7dltI/vz/XXdeTWpJ4Npp6GMYugW7ZV2kzZV0En8uVL73o9KO/mcLsg/
jpjzInGWW9mLambJh7yflINvure8oPiAL0LopcK32Z6g9RKtFFwesit4GtpFjS70PLpVEgKV6eBR
2dunbFDJsgfHf0PPKFUxg1mKZ98pS/sH31zXPTW1jyqOe5OSzrMwY4D3ws6+3jOrEE1r0Y/3ccNb
MFuuu+dxro0nxDaQdLz/8fbGkrLvDj1eapvbJv3M66wuAzDngRpXYMUz4U6nqe1LmrXdfzgLUl2e
h4tYx9lKd5RIRoJrxICg1VAPD9ke/kKn92lRtfTgJOx8KdIxLm26txJ7uTl2w7RO6JByEgwVAfKu
NsPnrGzrg/2wcyFTQMQRBD6dhN3JX/HL5WiYZW8Uy8Tua2I6GVOtOXQPrb7wrDGumqclt+2D4P+2
dodTH3hgIlQUDKmFbx4BSicNT5I7orNWJ8qJ063+C2XK/ICO0/ITLz/wFVra1aAsxFyoQZZExUVt
lE6HDVchNvXu/SOzX4gm8mYlsLxegriIAFqVKVc3ZRQvnRcHbMBQXSb0UA6mvrNVQW7x8pF0URjf
kpLTadZT6hwjlr6VfbG63v59aFIDqlyWHwy1c6VZVOlMOpscdiAX17OyKbsN7YAlERB+8yyG4p9e
s6ZXxdHnj9aaqQ9ug28BGrvGp3cvJx1qKRiCpaCU87geOOlZxtBgjpa1xK9RXhuEE8lU555aGMuB
yMbegpLPSEV5Hg2UCa8HGxxoycOC1ELpdNnvWQr5WVUM6wWYbvp4f147J0Xq2hG0UpYBn7YZymws
u1YxJICjqUyvS6fp5zf0aMcOD4x2OsKl7byEjOfIhhXCsKBBr6eWCb0TtWahcVsO4zmiQuYpY/O7
rcXGg5OL+bFUD3235MnbxJVca3w7wiVME7fAU1tRETBNxsFfLDMrvIgeYeeZi7BfIzQ9aq8yxuJ7
zr9re1HdVL/pblYd+TbufFKqbUBHOCmQOh25sX+5kQYRalD3WOfIyor/xaaSfVlUsXyw3T45Ctz3
1piiFz1OeqvIP23W2G4tN4nMmLwOA/PHwZitExSp8UOKK3cgxeYAdOdHeuF7i/zroJuN1GuptkY2
CVBtlziGrc7ymK8RLOM4c3AtT5NnxS7/KUh+pdrbf3jBaITSb6VzjTDNTSqbqVYXy9ER9zGDatLq
M3R7BafYsjvfPzF7XxLWB10Jsmaels2XbM0oopbE6s7xuDxoJXlXDgsl6FNbOxjqjUCz3blSTYue
NRyBm4ADz5+y7VEf9J3R7k5rW6fPq6Knz60WZ39WDtoFnkib5ksz6L6VDg9DXdiNV5htAochty4y
eCeCXu1/cEJYU3LuwforHtBUvb8m8uNufydUPMk4knxOe/P2ufOq28C40b5bSuUfZ45n3cMVuPnS
1dC/0R7Rvt4fcOcjwJbgyuJDsDTbMALMeNlnKccJZhpWlW7efSioKZ+dNlq//4eh4DZJaBItma2B
gTFR72tHdUCxulW+GGUGDipbCu6tZjQOEsmd543HBeQ+q0iAtE25aRc0RWktg9+46E8rBg3HjnP+
21CmCoqYZf1QA6b02hmDvvuz3InLGJmoTKrwUL/cxGX60lHwtubBzw1becD+1PYFBIKDfXIr5QQo
gpqChHsIyfqVV9cv12BTk2msJhtaKfTiyW6zT47TTKfJjZSTGSnhl2kUqTer8J2i2kTq0SmPvJt2
t470qJLqmrKCev0TxGKYHQvBa6Byas3INQPFJcUFN7gE9xd1dyhZ40dSAwL31gqri1RoUqnLLhWL
+4CbQIaGZ6aduVXeDU6QC0ubHhaRFNDeImlcNcrjlaagL2onPCUj5aI+1qNLFPeD35M/Iy1eHVFp
bnmZb6MCjEbcUDpMbnbNGttqEZfG4I9oqZ/XwslOyA6ury5qdA80j53lXFdmc87c1MBescorwLjh
+BKq+XQ29HS6jMqEMp8TDfEpB8cRlKALjoRld95DGZjLjhP/w8G6/uJN60ZplGucqi4aPw7JkvJM
VOIJXmD6FSFGEdh0Gh/uf/ud95AuHwkVERznaYsWMdFJAErFNmuHeXyEb9L+yNJ1+aCua3oZhyKz
PD0cwpe0RUZAiQf9yEd8b9acMolaN6hzbt+pOe0p68REPYYyu5e8c+fnNiLHi8xkCBoFr41VV/ID
TM7eNSL3AUoF1KTYi9dLnfR6p1eU5/3RqtwPEX4l3hBNR24he+eKnjvVInmTUJ+8HmU29RrhcC4r
s2m6k1aX5f+aovs3TJv+IJG8FdOSKC6yDToeUqFlC0AYQvYMxLzBr7vQ9RCXVD7WZf+Hbfflq65E
Jb1LUw/USFnQei3B7KtVhyt8Y76UWRH/uL+nductMYKyUEb/ZRN6VOMUj5kunwcr7M9Gr/yN6uz4
Gw2Q6qAXsbN5eIIslDaotAJC3hyZsst0YvOw9zNRqZHXlYPyWOppZ3pomK8fk7YyPmNycQQm25mg
RNFTA8TjBjGczQTXVAxjtTaDP1Oe+1MLG9ebrd7+OBfzIft9b4poyoNYpd6MaMEmZomR9Q+5h8l8
BtU813U8/46YCYUJfbIHSXJ1Aqcpu9Cb+q7H+Arlw3OWOM0j+PPyIsxqmT23TFPzNJqDeBQJHagg
UirlNFnN/B+2PPA6aHMSW0/mLmfzy8NZ51pbJ5PADDmmCJuLOAnyNExf7LE94kbtfQST+4Iq11uT
Xv75L0PNylINSlOzMA2kuWSuw7/joU6ebadyDrbZznUhc1wZEbCpb+S32iRRiojh6JqwYqKzi5MW
9vpv94/NTnQK1EEqDANmB74n//yXCTXLhDPmgJF0r+oLYr9TIV5yYPM/6rl3X1Mla3/eH3BvBUm+
JMOMoAlm8fWA5mK101IZnB504R5Ms/9NUxS8bpLuSIptd2pUCOHzYO9MkWUzUpzXTTMxEvpqBIeQ
1/wkCtErytX5cUjL+OBV26tyyehQxsFUDHB2uB5wic1IdxrWkg5LCOBRjb/PKFg+GeaIc0MLtOaE
s4P6hzpYxks2hMqrwuv7MGbNoL6/wkXsT7Aq6UWkY5vP2jVTO+LpiLbh1DYf87AwggYn+9izh/TI
z3jvi7pgs4nN4WQgyH89bUDzBikt61wXUVz4aA9YT12FcKJnKNn85f722buZqBFQswe0At59U+Sa
lTZXVppXfoUQ1I8kG7I/GkApnys4W30w2etSejpduIPXZe8wCg0FeFk2gIG5+bSm0/E3W2bvF3OI
j2yfhWdlqNTz/cntxEXSlA3oC9OjO7A5G0YyOHbSMkoq+ikIp1T1oPNBRF4Ky4dgmr2EfZ68TBXu
1KE1HtVh9oenMUH2TptxG/0r0ayESHtxFxQwo8vZqiG9LcbJWPv+cXX69am3jP4iZqHQpzXDg/Nz
+2kBdXJqCNQB2d0ImbTT3KS9CZwg09b1xzzm7ilErS8NqllQGS5CZ1K8sXLUgyvwdv+S7fBfysFE
ZeB5r/dv6dpVVcbx5GOyQ4lmKdRPnd1+bC2O6v3v+xYRXdcCaBhyKkmwQBJS6bsealHy2Ug76iNY
1rbWaULF4pOWYLfqxUub/VBbW7+EuqP8Oa9p+ZE2pv4kkjR+ljXwP2ptVF6QvnW/lmp4JLW3t/i0
HpAfJR2T9bHrXwaGpDQyJxwolYSwfToVw6UWu+cKB6ouxiDStbykW48QX7dbjsNMaVVC7bhBtga0
PebWjonnly9EVjRetboLIPXO7n6AOdRsH5mF9GKM9fhnvKKVec6MFTOq+1/l9p3gNyA3RYGM2/Km
QbYWXe3Ahhv9uBqbS6fm42sS9fU3ncb1b/Rp3i3jIYuc/HvQ88DdQcG/XurViSvdTSjzTgVlJwyO
siBucTYD2WIfHKmdrc2MwHeA+mK3bRE6A2rJTpvzd+c8x34TjxF4FtdGqqk8IsjsDoU4Grx7cjsq
9NezUtK+tBuTUpAq4tfKlY5KhdDKZ1sfDu0Id8fimgIPhB4xocv1WPro5FFZk1pTKdHa59maavFQ
ZZjaq6Jcvr17e8DMlYxSQND0azcnI45Foo6CweoGD4QwNl9TYw2TIJ6cItCWKTuiIN++NajpUc4i
yMSnk8fgena8AomBGTGFTQAcr7AcQXjX3AT3p7Vz4OWGl3oCdDUBZ1yPYraZYvUz6cSCKPAcxC66
F14dN9nDMjvit8Ru9VNah9VRu393djaYBuITYvabYn+k2wtG1lw0oeJOvkiq5AKGQz2CWe7tEa5Y
SnZcauAd5e/4JbBVB+g4VI4p8BgtKNoOEG+B7IefUHoL7i/l7lDyb0PTU8Z/m6GyOg/Tia6Ub9Rq
5BMlaU/FOP7PHEr3oAa6UyNEq44uCQk3J42A/XpWCvoQsojIZeF2jd+aXfVPVa5ukDdm9litiv1i
9uaXaJy0v9MkWb/jjHRExtv7gAQpnAlUL7ifN7NFFdvqBUp9fgyLyo/sdT2j1J0erOnOw0CLjw6C
g/YajanNEccRrajavADBucQrz8AUPo7WUpyMyh0+9I3oMOvrqcOi2n1pDHHkMLT3SUGO0hoGg055
exPvGXVrxNZIs2ZYk/Q8K1kToAtAa9We+9P7dw/ATUDzMvbgCbr+pF08K25RVphQl6nld82SBqOF
3d9sNu+mFPK3E33QB4KGzn22+XRRT+e5UQH9obre/a2OXf27iNPiMQYadrBTdxaQ3QHpzcTWBbrS
5noplt4slbWmz0YWEphF3JyU2Zm8YurE+99vVNZsgnPUR7nTNltlUsMReRSqierKC5Do/Yi+ttS/
dam3RX6dYSJz/5PtVL4k7Qe1EgTXADZu8QxtYeWjKt/VMsXWzCvytbI+Dco0aaeqm5v/2b2Z9IDH
h9KC9pc6n5vC0aBXdqHzcc6wDTlFdqkNfx38rJ2jCVgVBp6QvHiaFddbKZ2tSLFdboe8nJuzMtlZ
cx76CVc2Lo36X9sCTuJDQIz1b1082R8yLJkGP83j8tVMcTh4ma3YoTmYF+rX3piz+iAc2TnUsm6C
KDw9DuKRzalCKGe21CSlegIYOrApEPnowpsn0WQfkwaXRZ4p7WFcmoECuGEeNFj2tqSum1g2Ufk1
gNher07lWGTkNhOuY7xnwaErz0mk/a0OtnZQ6d0byZBIF+BWUArE5pylIo+UhiSNvYddfFVR9gR1
E/vWOk8H9+TOMy6TRZZVcncBRFxPyiDaihF6IpiMm+W5bqOFMLZ1gV4kRnRp9AXn7YYq+v2dJv/W
TR6D+47J48qDR86wiYkciqodBLcRNbJk8id9zn/YVlUeAFp2tgujOBITyMUIQeN6btgTaeloAmjR
MMgNirXXn+MuM/4Saeqcld6Mz4hW2UEiIt2r1M78cn+SbxjA7Sw1wc0CGkPW4TYbJhmFmUOqH/1+
xAH7QQ8h5PjGEoYLRDstDv2wgRhzcoZaMU9hXPWzh+tE928Ksxe+7aD+2ZRxc6nwIDqPYRg/Tii/
/t4pWWKfomwyu7MxxbriJXncUR+auEZPSdXZ9XmhGgaP0Mqn/MmxlPKUG5GoDuZ3m40SQkiMuyw3
UE7Zlhsy3L56m8gIGzPxLanHiwht2cCV6ahQBJ2pApOoZYGOVIDE0uRVh17+H0Vify579O+s/vP9
Jb/ZzXJHoar2xvMnmNq8Gqk1ZgktQ0pJ0WI996hBZZ7auOpzRN3p7PQuVGoCviONDfkhrz7027C0
wIhmKK5vpUFrBx+ynIfDjxYhyM1FdzY7gK5ruDgAQrPu4P24uR/eDg5gEsYCJrE9tAVlqxotcwrW
jSMudTNOD3k4FH7v6vNBmL83FHQ1KSDiEnNvwR8ktynAdJoV0ro56C2zJZkYFryntSPUtby9t6sI
FIC+HgmgBIFeH9eh1K0uKUboWm4bVlC1evOvItPC75AyuwCvTFQV03R+HZbVPIg2dodG/VRCXIAi
bFvnhjVVqWpOfMDVjtG91U3PrdPx4s5T9DJL6eqiaXOvm+t3+xHxKSHY8w9VX+a9uaMypcPkpANB
nEKc8/pcX9EGt6dTmLdH0s57u1QHGQo/EwUhuOfX65sZrZVaYulxvexyj0LiEswCCc7CsvJgHW39
oL+3Ox4lXZvRCMK3HTUqkXxk2gC+qirqqUjBtjemiRGOi9UmTb4jOv/ueGSErCUcEe6j6/kRcaXz
tCbS4j2bvvRDIwJYkdVja0cATNrlyAnktkPPtzMcUDkgc8hntguqK1VDObwgAupR1zirCqY051iB
0+Qbg2N9LFK7cANDOAPvjlCij5Vq9tMnNR5W1j+Np8krO6N0PTcbXCwQSqia/KH+Ff699e6MRP5Y
xO7fTH3JhzerQ+45a+hU0DfhuT+J2U1fw4SsmcQ2/+P+LXybZTIWwCESdNS9STQ3Jzmakv9zdiZL
ctvMFn4iRnAmuCVr7ElWa7Q3DE3mTIIgOD79/ei7UVdXdIV+e2lZKIAYMk+ePKepV2lQOTFM4ytn
Vn4t3dU9BcNifdeqoQPWqhVVLy6BZ9cQ6y/LVIO4Ea9d2w8k1ewG4BdEcy5y3WShD6FANj02q2Td
lVm+PLra9r+YSZ5/lcKsPr897Wvj4c8CO3nzEEJF6+X+Q7qxoplNAX8PzvBuTkqN1v069rjeJEW5
07m8RUN4FUaxzlxYNAs6IK5AnS9H7NJSWoHquDH71vhIG6T1PsuSG1HUtWmhbArHky+6Fa1fDoJf
y7pOgdTxFC7+Xd/VH4oeCppXGiQA82if3l7Faw/O78NtP+c33MWy4JOaotUxyv31LsvtMM6Qdd31
feHv3x7q6swAPDa2kkP18iJaEEM9BjUF6NgQankAkzTft4TjXyXxXBsZC1dw9OcjggZsChRciNBl
Xk7OTEI/IY/XsRDddAqF7iMwCj9qUs/f29AKbxyB161z7BDEFYn84IyQ4V5MkX42z5sd3tRsnJ1s
7+neeW+D6fgHqtzqgzFJXWCd1s35HlPmJd8T4aRB5KlGf8K0bgkidCesKs4owHtnrg865hvbHrOo
raTvRLlZWX8VWQ8Ryqvs8lzg9eZGo1MXPycXD+FoRLrSvvHdrm0RcDLuMPT8NzH2l6vY82H81mMV
w2DFNho496Cd0jyGlJtvJCrXtgiYLVCOicoiaMTLoQLRyKDxKGk1c7ns1Vh73wHIynjyPQMVYPtW
hnttaltjD5Vt7hEywJfjZebq5FayMp4NuNkYgxNrZEKOrpvc2ovXhkJ4BfIcCnj0OF8MZaWVC+hI
iTeokhx95ql7KJaFRpi+yW/ks1fCK0AFckmamiGVXlbSR8/wR3fJhnjA4PxXgpp9G0l3GWPfNLo7
uJf1fpJmu5u8oUtvHLkr0yRnhxDvUC3h7F3ckaoXZd7KBszArmXkd54+ldAko8CaysPbp/vqUBtL
EF44xahLj5fAWpTTNQQbeZ7+O+rWOdhyGClHTcWNkbZvcxEq08WMaw2VL2QxL+FFWWa0Y5s8sGlj
tPti6/x3PXnLFODafDzuDWBUXrNXaQb3b0hnNvPRHtqlUdap6Wun7Wkk15TV9z9fPJ4x6rawziBH
XXynJexND8u4IUbjLo+NYervKvwRnhD3tj69PdT2V71ava07kTuEfoTLNukZy0S/qIBXrBCbSNtu
w6OzjsOhLCcvRn/aApqe/hhl3KSJgRiJR0AkSKVenmwkfNUqBwaF25I8DDwDCN9O9mFJ6DMdIZ7d
SNyuTZKUjVyGvb/lNS/HszOaXAJkpuLB191+cofpGTdw98R2Chr6qFR7ztHfvZFIXbkvN3Vu7hQe
uK04+XLUdXZ7DyCO96ZTwb5qJnEOEZ7B4hlFPYio4/7tT3lti1I5oQjF8w0seLFryiJPW2Sl+7gd
1mZfBoN5ao3pB0TuWwWFK+tJxzYFV1yMwAAvG963KoPuA6PnnYPVnCXS/lK6FeLvrWnSKhCYysDy
U9vuP2/P8MrduWnfbv1DjE6p7eWKcpkmndpivFk5804UhhdZc9U+trW7buYBTlS0XkYBp+5u5G+v
JV5QOyUt3Z4hIJ5XjgYKc5xQDRic+kq3zyUt0B2Iwzi90yMINC4oThwUZn0oBt3u7FXp9304IXaP
fvQPuZhqnxpF+z9gLVxJ/Cw0Abbn5GI9pDM7g9eSMEN/mfaG19nn1HGSqAn1cvZTzzy+vf6vWVnb
KoT8SxBFk8JllOgokYE5gw1YBjB93BstAVJp17k4GeOwPltL07uHoQjTO/DZ1tpNRjkWsSsX9e8o
RmKHt3/QlS3P7+FUo167hQjbf/89QO5ykdomvyebB8JH2Xg4v9p/A1X8D/HxphlAiXwzl4Vz8HIk
BzY3WEsBYIBoRXZcO7LLaAkcDaXTq7OnInSqW7T3KxcIVUlAAxrjiY8vi9eBVXuSJrk+plG2O4wD
3kPLpr1c81A9rxXCaG+v5tXxeEO3QgzP9mXTI8KbfroIu4+DufX/0XqWsTYqm4JHSk1hrv9YiZ/d
tIkcAkcjDvKKhSt01g2V9nokXtwkcqfejB2wnqOtjf9lKC7zEB+WrXPh8pkz1qDKvM7q6UxyKIEW
Xf44L+FPN5zS5z9fRMJjBON55MC5t0X+bUvayVpNCnt0RAb87OT1CDfiRv3V8HtcpTS5wNvDXTsB
XIRbTzrETHgcL4fL0W1cevKKeE69IaK7JozdNteRP92E564EWnyqjeFAAIQc0MURGFTo0c+cASgL
t8fuObdOqLurGzfttU24kS1hdMGe4oV5OSG55njiWVT87MZ23nUG9iU2hLIokK0ZUdVtbsTjV+80
4ke44HD8t97UlwOGudcXleCU0czScIcACuatDveGsvLdWk7DYdHC2NHy1mwaK3402HV/TFXg3vgl
12a+tWQh2UZRGd7eyx+ihaJbwub9tkRTxt2KN7ktAxXNVKV2XYc69ttb59r3xP6Co8dC43p28T1z
Cr06z/meXZVahzINvFiFof/X26Nc26AbHQ1TQDQpCPpeziont7CELnWs8D/fA4f9lCLtniUsjxvr
dy062IqhWIluloeXvFJgRTU5DvGWj/50nGNu/3cyqfYBuKMGfMrX+7BETIbYIf3w9hyvriSHnqtz
Y21d1mL9uURcWIPTZGNtfWnaXMLloA/m7VG273ERqpMKby0+5B9IbVzEk3qE5eRLIBq6CYwTtf/8
79xpJPKQ07x3ph5FAASfTmY9mrE1D/mN4Ovqh9y4dv8//KVOvJJT7tchk6wd6VP5nr2/EG9QMW1u
+entmV79kj6lFkJ1hKr+E/D57Q617MywLYOdqcgddq2Vmkf2KFqVoiC4SVYnptqmDlqst/pwrp5B
5kgcvdkJX6atRpEPK/PHG9xICwhqi7lzM9OLMyK8eOlow/8fZrqNBp9wu78vMpPC67a+LMZr66x6
CrM6OS7j1vop6mou90nvGs/FOujn1RLtjafjPwrD5YYikIOwCWAPDWr74r8ts681pAWRAi9SalnO
U+eMFnp1a/kZ5oNpn8lAAwTXbCP7ayqGzOedrsp9NWYJUhJ4AvmxLjozpNEBMmSUlGHfRvM8m1PU
d4Ft7Be3N7+IYpwUvuyj495Yu2sb0geD3HiLiIhfNvEYi+30BQajMer9w56I3Mqi2VwRNpPo4v9x
twrByu+jXdyWS1tYTWFvexL5rcNclSZl5rzO7/I1cG/hUde2Iek/yhNYLGItdfEITvDe+ikEbbB1
t8ZkYfXJRB81FtXSHsJeZjcu6WtXC1+Uzhgedx7Di52QrnVRLwZFWwjSxr2DRqQZuf6ymHRzLqOM
O1Twpt1gDdnnovLEj3lx6Wl9+yhcu0RpsdvQZyjzdNm/3I1lnmWGXyqAsSoz71epvA++X9/qX31N
ROA7ksZtBF6aseh5fzmMzdcrkl7Q9NBma3nM8T/9maoJFXyDnY/sr598rBt8ktBerupdblXZryAR
XU6xCKNLEMKUMso0z/Wj0TiJ3qGfOy7RZDjrEAlVr//IQeo6Fk4tg6jojQRVMd+bs8g2rFo+5b1t
0UledU21m4Tu/piZw96ghgrWAXSETvpFQBh0slT11hk5D7X/bhSJpFXXLA9amzfe2yvnj2d96xOj
aEvL0/ZBf7s+urXDb0eCqpSd50YIWngnQqwksgtY0W/vjdcCBRvTE/dPvhmY2KtmatRECWQEmX+Y
FEUTB1LSvbsij/JPXtjGe4qrRRClBfKrZ/qFBu+Dlq3PHvbSqY5yz8fUYF0K61EAgqmoMOWQP6he
Te/7haU8yBRH6Bu56RWQZIsIIDlvZTf6FF4uzworeOkLgF4XzsAhXzy5F4bdxP5q9z+XNpN5JOvW
927citfiWZQRQPO2Gv5G/3g5rgwqv8szUm3lVO6T0U/ejvpGVkctsAhtwohC09k/jWUsSlrix8UI
I1+Jds8Rv2UOcmWLkEzaQDUAb5s99MvfAr9dr8EadjGyEM73PBvtvdUJ+K79uJS33tIrC053OIQ9
3m4aFy8pRsIAcrDEyFuadM2DKLUTj/2YHkj5kLms7PofvMyHG1/5ygwZFIyb+4QI8LKwisUT2i5q
hUI7dciTD4N9dgfTxN5b/w+lns1BGSSA5xrwfns0fj9vqLvZvVB93LtjvReSEupYzfYebdRbuMq1
pdxONZRkCCivyK2rELNXV2R5o40gBLyXKu5pWjr6EoqwRGvwPnCzW7HXtaXclpBsgfyZlsaX81sn
4ac2pmToQHZW7BaFPrg6gAuQ9/pGgHl1KAI8/uE1eNUPWk1m7o1508dZbWfHNGycow7ltGuG5ha9
7xoBgKoq/Sm0w9CIcEkzz3OzpfIP9NDknLSSNuGY+k+2n+0FE5sKXUlvaDGYzuW8C0Mq5OZU9jdS
h/8kLS9CPVAP6Hf/iZXBF325tm4gTTkiwhpveuvdoeWzfgSoSD+tSgYI/JeCe1KWRpWeRD/S2zib
Usqo1roS3FhBeh9YM7U+oD7/PDWKsFyh9fXp7Wv+StiDIzmB6H+1fFDWl79yzLoWWRBbxQIlZeo5
2bp3BudTr6zqLgm99AZAf2UX0CWHoQnIHjHBJbW0NRdIKz74E+ycCkfvpKXLMkkfpFzNWw/YtsAX
H2Bri0MIZGsDx1L+5dQI9sbEmUEZZDcn/t5ZgmFHkdtB6GvsmtPcYMceWUmCobWzGMcCP+Q68g3P
OPzxEtM2t8UIdD1gunGxEST4TZDPwCvmuGBIjMP9LrPzZe+Fg7pvmy79/PZ4V9cYvtzWgmNSlri4
tKRJgjCvJOVOOPhQyrAABObQdyOQwB/HI+QyocO9hWID98dF0NzOi2Vr38HEKK3CE6Yi+HxZmXmo
O33L4Pj1rLahGGTTFwSrudioPebwWDf7Kh7MZj54dAdH5pgMhyq52Qv2+kwAtUMCoerISwpV7eXG
WbqgdJM23fDEFSVzd8zOFMGz/erbXURZoDu//cH+g0Jf7lQWcBMRJWjaijzb3H97ZhBfDVoqZMwN
MN+Jm1F47WE0SMWjkTPyrmhc6NfY25YEMJ5279vSDfEOcEXaIzE/kTo4Ew4aURI0dblHKcq5K+pk
/FmI2j4kSa7LnZpn64G1w8lQosf8V4qCR7Z/eyJXLl5QSh4veNWU9smvX04kaY3FN0tDxaXrTr8A
8Otzi87duanpOYsCQ+t9ORvhscPG9xyKxPwC3K7SGyf/2vfbXEW2Xme2ymX3eI6mU9llJZeM4dt7
Iw2Mg9kP3nFMbBs/+5uGC1fiP2QmwPUgNdLwQ9D1ctqhyhzH2G41fMS9x2aeQBMcXRgnWWFWWRWH
zHenh5KbL9bpHOw0+9bybsofvQ4h+BkI79nQzZn7Zf+Eu+CeOmieWCd1J8xlguE4V9mIWHVP5A7y
eCrd4hbMf2WxiTahYgMAUje5lIWRJEZz1XsqDpWg6ydol4fEyfunKSzLgdbvEXXht3fZa6gKsUb4
lbTQcmReBS1TYDZtsjmndZUBF6Azl7iabGTNO+peuWF4+NRN5i4Y7e7j2yNvsfPFOd20aTA1oXZi
ERa+/M7AgbOcJADcks1uLJu2eBTrbSGGq8PQU8W/pBWIwrwcphv6ck3mUMWm2yErkfhLexb9skQ6
scs+0gijZXsDacN9ugC7FrlRfJzq3NqZYZm912Ks2oNKsuywZo64cVdd+9z0425wOaRTyjsvf5vR
o1Np55yttWjtj45L+4uagvIQpLBcdlYCxrd7e9Gv7epN4YnmEBSX8FZ8OWKX+CYoGSMapm72dea6
caZF8E6HJfpzBs+3Bzp2Y9Br0/x90IuU3uvatfbNjHL7UPoUJ4puFxpEDq6f2O/GZP5jdThWdAvD
KHVu5qOXib1pTsWUljhL+Eu4nCGXqahLlLHHpGiNhmCe9oCW7hHr51sO4K9mSh2C9htQILBQYvOL
mco8WHwK/PTCGHnQn1xXpYhgbBYYiPtVZnls1jm9Zd+y7eAXB4m8lICIJI4uSehfF7h6smZFtVA9
iwe6q+ujPTj9g6cS677xreSWKtyr47QNRgvMpu4B9vpfoP7b67r0pZZ225IBp6v9rh5m+xB2TfDx
7W366lZiFJrhEfDZEPTXpR2TDiYCOgg205i9zyUFAqiWEgQ7WCPiCBokQTB3fbvcakl+TZRgaO5B
EDxSVA8xupcnZBOSbFsDiGxRwvo22G32i6jWXxBChRpAKOZshtNO/hPr7vUzmkdpGKWzDJ+SQnnL
XlaYZUIFT9Tz20vy6uRuv4sXAXAR2hJr//J3BaK2ZkOjaaUKHTpxJxPrEExjvktHYjbVSw8oxMIl
4e1hr3xvtJGpZdJDQBp4GU0FG/M53Kjmfp2UX5pGZBZYoXuT/nxleuAeW9EZ5BSS2nayfttXRJ+d
YjMwzmwWx8rNRBlZYs6deOoW8QncmKTOMIbx+9vzu7LTtoqwTf8Nfma0FL4ct0RwkDYVxl1TirRN
r/RB5K0btZm17sPVCvG6Em4EJnmLYv56ZRHtJW0Dpdgi8MtCcTdDgeLtQem2CIZHKzGWD12u+xv4
zusbieCRSB9+DQHFq2h4yIqFiZO990UaxkU/uifc8b6tqx5P2QzO+/Zyvv6MsMXYLJC40LmGrf9y
OXEIDQfHpZyf08dcxRjr9IfS1umpcLzkOfEm+04ZhfzTRHjjqIGG/GcFyD69eEdrOZKZevC5VvTY
Dmlbz7u2dvI4L2d54zy8vmwZihtp4yyRB19SG7U7ekUu4NEMyHx/z9o5+TkXlfWuAP798j+s5dZ9
8R8ESaz0ci0NK5tYagqWHiLawafaTtNs76c5yUpjllMA8a/Kj/jxNLcsDa9OkgB0q6WgPn9Z1VsM
p1PAvxxGs0uO0nfLe1HXwdEBnL2xYV6fPxJD+H6ceRiGBPwvJ4lqmmcYNsAOXf3iKF2a/o6hWsej
43TiV5CarYiWxQse3Sbzb1SEX2dY7Bua1LaNalICuCRFEYngcW9w5lKl7DKqhalL6kZDh8J/Ktcv
uetP9SFdR/XRE836bwhZBQHhapitD29/6yuXAaDoBhsSO2xX7ctlMJKsnOaEOmpZ9zW2ODSWxlbV
COfGcl8bBz0R2v+2LOOVLXtqwSSFl82ecmt1n9pGd1js/Jb087VL5/dRtl/x22UOgl+MEt0ciFhD
SccuDreiT6CDt1rqAxrf46+3l+91E/7GfIe58B+wTFXHeTliCwBoNIhqxpSg7Y94YLrZLqns4Kmh
yP73yB18B2BjIZkrJueM7Ih+qEInf66Tpr4LMocmurd/0dUlQO0A5wZSG27Eix+EkENebmSOtqz6
z77RVndLGVh/d6IOdgLL6FuQ97UzSwy0QVXwm1AeeTmgN+ha6RVgLCmN/DRRzd4lcin3m6zSjbTl
6lAb6AhJhdvpVWVIB+vkCyhiHX1hhzVoqjNEA70rrMk7vb2M164Hip20HYKLgUFfnAu/NoZCp6IH
qAqqYOeJYvils2TQqEq7m1wsbsmmys0DzRbF8e2xr0zzv05O7giSNDi7L1d03TooGjQ+4hG1ysdh
6cz36RTQOUrjzOHtodDWvXIywa0IBQg+Sc8ugU23xxOjU3DmAyyb1L0xlwKj5I6aLU4wTvusMoNp
pn5mr0dlDcNHWuBnUGyhDB25WVDmBwsq7Qej9I1vyzInH1qVJH6ENkFt7RYz6aZdLzorjHDTXJbj
YnnpuMurIDePcvDkz045rjwoNegfftPMc6RW5WdRP+b9+8WkOS3Ofen+FN1c/rT0XLQnvIDcKup6
Of+FrczQRiBpW5BeONUPYnrrcyOU8qkRSPF16oOxPy5rW3zdfHRb2MZu79O5mpTPuesQtyobXyps
5vusiGgXNh/7YgzlCciVpipCTlgYhbmqn+Oo/Oqp8gGiYJOSnRO14uwVYnKd7OYqV/4RX07UUxyc
ag9ZuIr8lIRJSG4vmmDcoW3ZZPHSLn21p47SrDujtfL5gEBIdQplNQGrSUM4UV0vXfpejWn7Fbps
+q1RzfAVL06vhaxRy562T9T3du64eo9Y0WKfSbfv+AQ2ZBk7IxmGOTZCe7buk6KWbsQlUfxoPJ0Z
jyLIrGf4ZB3mW3mQfLCUJNAckFhCkTKrIJ/3ZhMUzyMmMMVejND5osprli+0AWR5ZNt6WPgjXfF5
ndfRISNCmdVDdwSkbMz6x2Y1cPdYrYbfNHhWMm/dVfmvsAlSrNPo3U9jdy7n/p3UtAOiAIaC1iFF
OAus0cjtJwPvl/wOhbfmKQ+ChJlmYXmXekbtHWrB9o95oNyv7Vhk3yYaYb9CQAxxMUfZ36QeUCzH
mgfV2eeWR22gmgtU5BI3JQuumoI6QYMd4aNrusu0T9ugQxwyt+YmSjOFxyqk2qU+aung1tWkyZex
Xi0PqgHiODs1WYV7CIY2rGjMaWT5iCyBBemhHrO7zjIhrjEL65BqL3PvDHcG4oYg5JZR79SZjMSI
DMvJGwPT2Omht/FVBQu6M7JE/EIiCZcrmYEWsaA6nM60lRSY4qRm8M2dws47+AntP1GFa5KIbAtp
7OdhbsrlmIfVLM7N4lnFDrXK1js6ScJfZhjzcje5uWcgGFG074Xdte/wRJY6qkzVPxRJ5jxPU26i
rz7U0z++T6k/tieYwEfcuKoSQp72vTtLJIkDNYkUE2t6aPyHtRerhUmP18NiywXTrIJxrs6mj5zq
PbF240QBDiLPnpEa6EWaqW4P1aI6xE6GLvkx+MFSntwu0T/axG6+zB5WDbDdJxdgDL/h9rCki/Vv
VvjFw2LOOVeRn3Vj5M6Bop8+SN0gajoVfuhTg+3aLh1YGmtcnmb2Ig2X/lC9T1KJpPVMSnA3oxgc
HHEMJpNsWrv5ty+ob0AHHzX6AxjOlpExdP05CCrHixSBd3OogKPAa7KqHk5TFSS7EHq+uy8zkdhn
uAltuR2K8QcwsTNEE3jdc4i1htiNqp7OqSemT2o0YN0ubpn87c9slV2Dk6s6j+mc/SLdXv723M7v
dmPtTLyUizcj6c+XNndShEYdV2IIn7U/Ts3eTrMyPRvZOs1IYhroGNmN7NK9IybT2jneYK4RfAzX
PJUORe69VmXSRW1LW3Q8LUhv75XVGDhxruaKe3AiU7HrzbYxI9VkBex4sx2Kpywb0Hrv82EZd0vZ
1OMpT4o5uQ+bdlJ3uUm3f5QF+CLGqZ7H8dwKo8IdSvcgesuMYsXJWGbZRUFmGvM/WZ7O1UcyXPen
JaYMkxGZqfYRBoMNlF6urVrf9/ycaS+cBUAM3fm5frA6J5iPuJin4p7FR6DeX2CeG3HYVYV+t4jZ
ye+T1RiTfYdQXPvTd0a//ppmVcOduCydkeKD7Qs0H46+p8Lgu5+nvfieWou2c2DXUS2oeSKPG3yx
Sw9pzWjy1sH40LleEf5aCBflTpRLo4yjmSWzZUTeklAAjWbL7umyMqQo5UKfrZoWM27N0i+PSOj3
2Tckks0q0s4q1p+GNY6dh7GJL7tTknrodN8nIuTOiq081OZHPQ/W/BlaYoJ0mNVa0xO6ibn+WQ52
Zn8x3KKv7g1eFSdGizFN/lUOjvLDQYqNwXMkP1qK9zBn7elxnrPF7cgLQojWUV9bRlvsFIhj+ysP
V7tp0EPX7fABpfO8vS/nqQso7YkV/25V6/Qrqm2eKdk+5pA+FVMnXcz90rl9SEHsIdgMtdc7H4WN
3i1AvDuMkEgnRxbPRuX3Zbpv7dIpeK86nQiJLgP00w+sm+nsoCPZ/TtB/TI1orVH3RK5mtVN3SUm
vfTa8Uvl0Pi0L8xGLDKeAaTnPFpSMSUn7Zc6e9J1OMpfdb5uKpGTw9Z/crtp8Q4WZwMijon+LYo3
JohN8YuSSZ+q3ehgyX3OyKDTnZ349dNoz1qfFPZ6LaV6d5T3okVhNo3CGr0eJ/Y72SbvkAKUSAxa
wbq4ImrkFCLlU2TuQJ3ObSv96K6LDB+zKgjSaKmHPoH44ywIRkW4lYb+x7rP+Shw04ypLCM9h4M8
zmVYzKeyHlz71Aqvd89lO3t0iJttWBykDz0ucqstmG0Np2ritR4GM8VoIEyznyJYx/RJwnG0o9Wr
UaBLu3FxI3MYUI3qjYz6ou0sy7t+k+HYrUlFYCorp8Ucyp4kLhYo1NaHYW4dN+4mFK86TEx1Hu6w
E6ypj5e5ZdJh3eDv0eDstL2Sa5LtsB5DTN6zhuodDHBEmtfBKj5nGuZ33I7aM44OjMZ3YeOnTmS3
RjjsxtHWX8zV0mNU0QuIV4eZTmdqdMhJNyqYqVnlOM/s8tJ33i3V3H+lmj+t8eAalorIhZL5rpGh
v+xoaRngeeSdne/RvEDayA90Bf8ssfnz5lSl32sPiZVYhmPanBZvrR6wGq2LnTPL9l4blpk9JvQA
LPt1TLJ3I/ceCwel9pO3UeuyaLVLX/BgUf+LddNVVCMC/t+4LgaCg6AIYJmNGZhqXCgE+RAAwoYi
asy+N/+RZV9TjtOhkhGhouiiMAmkc8BJbwyPAgEML5r6RopdoFtuZiU7dKg7a+gxHjCHRX+UtZ66
Y57X6/Sd0NF2Iyp8VfErM6YCxghWCdMx6WkHm5/SKXPKw5qu02pEU9hM3VfRVNoMDiv22TZab4mn
9l3vT9W+s9LQ+G6NyvxbKvr3bUTvu+VsTmoSkQ//mnOVF3mwN3GqN6KFdp6auo+w9X3Te8XJTLy8
uRvxbRORhTra8N4yJ9Mk/vYWuUvNpFn3Phmdul/0vMzHee5sTWAbDDVbvdDuDp88DHStOgSc9et5
pYnGGifEkj2xnvF3ytZd2DaetR9zRVwWkU2r9InL2Cqf7MnPyve5bqzm3dKiD7QvnFa19E+J+QOC
fUl1gqkXnPOuymQsk1yuRzcHZHsI+Y5Ht1o99oZL1LtHTHQu37f+4jj7THbiri+M9VcgoTnO3RaX
NlXePJVerb5UWHP1UdCZhCjdTMEBou5U+5FwcsiowepU3zk1+rtHD4YZ2d0q/Qe5ajnsW7P2//XF
kPZ7x5+6+s4p2+DfcXT7bJdyeT60Com3XeqX0LZrAtw6try2yndzF9YfJq6JZ7fvNA2OUAd5p+u8
SZ7wK3BU1A8lSi9oANvZDnUT+3mWedFGhMftX2vN63buM5uXVjbFmtzxDiuUDLOGKFardFMfCxZ+
hPCybn4MMRh7LOUmIqWUMZYRV2rXxpnRNZhf5HX/j5B1+Z67XKwUuZv681yWgHqchOxDIj3+0sGn
JTOeYfQSmY3GovZTkSMRNqbYDO59vTB8j2LyiZaDKYgoLdNrV5Zh0+xUb5COoc0Wxn3nVbRCz4n5
PssLryCssvCs06Jv79N5NOsvwHP9tyTpWliHoyXVHWcyOBoD1KO//axKM+rddVFEeIckn8exGLsI
kt3a78K0UmZEgJf/o/1OH4wubGRkjzDeP66+qNeH3pVGHoMCa31XzYP8Pjrhyg+maRDSq5OJ6aRd
boG6aMPh0AVqrO78PFjPpeJrPbeJyB6skZtxvyh7te44mklzBu1o68jt8BR5mIa164/CpYRwKLsG
qwcjzP2OwEGPzl4HON1/7e2pbL5ak+k3EVJsTfF5qg0/jI21dYuoLJoOiZLGCRMoTp3+lhoV/A4y
nyJ343oaZBDPIfEd+LVNgIuYhL0exqKaxF2mnLKMa5mZ6iuimouI0iBPvtrcrWhuVOn4yS109rdZ
rtMXsbrd524Jmqellus3yltFdRZcHXOUj+zknV17Y31M2qz5FGQ6AQLNWbwGvR/9zRgCZ4ocBcV7
8jvxucv8cDylug+/i0Sv/dFLk9F9DlXhevtusd0fiWHN/i4sGk+cuca5Ur2cSFWtZWU9eEHbPmQ+
QVXEQyFguXbSfB5rEvYT8jeW85RNSvenCftzLpkgaZvHql+H8jS5srA+1esg1V+lRbz7IMd8Phb1
XEgIA6Nxx5ecf7hrN8qja7RT81dNYOo8uIM7/JtBzVQ7VdESHLli0yIrRdu38dAWeOBpD+LLY5ZX
NJ1byCVa7xJbGCUKc574aZpz+LHCV06fATNyO5qKqjEfB4yjzlNeimTnGa4Yj2PvJIRi2quOtdNM
6SlvzfwvY6yn+d5vbD2demElhwxIRj80U+Gd/dFqvTid7NW8r1kd7MY3tT2k763mTPHVL85p4zgf
nbSrCC4cXcKoV8L5Ypkrhmq6BbiNDA2SuHX9VGAEvWOXjA4RNaIrm6SixdD06zAlXYExDXu0kGZi
7zvbks/wRp0m5s007jvVqWI3BQ6mCW7HwBFyHuqXXRsJUVuicxc+dJUPhLba/dub57I+20qiVZT4
yrmjxaMI4pHc1/lr7gdxUHYgkqO31nYVKbUWej9isjhFY81m2nGDcrkR/80/LDfLm13bjYYZiVTk
v9r/4+jMluPUtTD8RFQBYryloQfPs+PcUPF2wgxilvT05+tzu3cqsbtBWusf60kX2RoE6qbayXFT
SesUAuyYylZ11w75MCXeugAViaryuVCGuh+OtkZScWLJW0iejCxT7kPi9DQOUb8TDQ+ubzXqTG8K
SJpN3DuHCbas6dqt3N66pvZvdd2FdmKDVTvP9TCP5gjo5frHDWr9U6jY1YexJrbzaIMUFDdu3S8m
RXtLEEnuVvXfPicSPyEw0HJOvNauc9qYUbqz8kiCvXiF0dVtrdW1sQY/lpe0C2HJ7IBWGR0ivqPx
PIoyPK1aYKDk1HGwVpCc5B+LfC3HAyp+x9wTrrktWR8P7vqxWMyJmeHHyZhZ8a8XaCiGwyZFU4K/
sejwjsaFT5iZDXYy80+PSWWF4Wvh5H2YVGXRlUkxrCAtUVmM2I2aPrcOLjH4j5VFh33SYNeeHr1S
h+fGbuspBbdynjjE21+IHEovcZXXf5eW191Eq4sI1+oqu7nInTmRsEZ/D9K6Md5LjWfqNz/ttU2i
oZ/+VINRfBEBIt463r7t1Lrj2Gbk4viffayrMRFin+4Xj8vp377Y3jsB186cocSvH9ZiiwwbSQD2
A4Smf2P08WgM3ZRbHvbatas7a+LDSspt2C9yEPNANKbrPK91Y1vncqKC7c6HDVhTEp6D2x73SZMO
fRXLI3o28RJ11hSjO3brKQkCK59Y+v7/3Zo9tn5A6aR8NZEj58fQo9kyG1ev2DPPm6M2XSdnfvU5
JP6ajUn1QKhY519EO2/v9kTKeSZRvsdZxHXjcPpH253Cm8iTz3tyalTcWu9D36zfxg33IV3aUoxH
x9vbq13LM4/LKOf2suF0XBLuT/HROb4p0qhby/wstJc/G3dQvE62xYy8W/aYDltJiBIpobh0yrnE
VSAWVahkNcso+FoLvrY1N+EjimawQx6fxU3aESFLqpFXnveNsJrElcjlM9Xb9pR6DaYVprG1J72h
GfSfDcGtPNR5uzdJFQ4VsGG3lC8E0+cNIVwM0GcSiMFxGn9unheJqe0IWju9TX6DtAwx4jId8DHB
b1blFP2w26hLaLE/JmAJ8tRVLthDvLTD+r3E7jgfh9kW8rb3i8n6Y+gM/BdP1ZIf5rb07vKplT8R
wHCT1Xr33tc1ry7GzYs2Y2Twq8TfS3pmIyDEf6IBPMvKdSL8ehrnnXSKPoeNT/j2m/VlGlxljgsG
pi01nBQXj2G6zXAWem9xPigIu9KaP2LRqxcVcPW0GpzoMBaT8zbocvNuOiXbZ6X33H4JGArWo2Xv
kJsar8B0gvGcH1vcCW3C0do/WoblMfPGqb9EkIDuQRlmyHtfdea0EwLInmCctsvcsl4+XbTP84V4
1vZBtnPeJ2HhL9vJseb2HKnBrW66q4CEJcfvBsCudmB04o7AGZ3v3Y8GTNdAzlPnHrZFMM7v+Y7d
qgvMkqfajdRnRFlrmzRRKJ6soCrZB1Vk34/UUC5Z6MbqD7NpWx/shdUtDZnx2wORRuqXjHP/iWTD
ujsVTei9T5EHWLcFQW3oftAxMPAQ1X/Wrbp+1a7xs8BS/deV9igP0vS1h1twNc+917HCkWFB9K6x
83JLZlOMT1hcaS3t9nDlRZBdeIx2L98ftmCMC6QUZslMvQbzwxpZTExFNDb3jDW6SueqcrdUhcHu
JDHQ+dtQUGb20YxNx8dELdL8arOAfRH8GpmDFLQvP0hdrXcegTA+bwPm8pojT3oiaejL+NcO0Gwn
rSf5gGMsMLAB1Go8iirggQNslknt1tdhutjH4VT085wxyiG3c0VH8a1LcvfrgqKsv/WLKj/P3Civ
g+ndu8G91pe50TqgEO7i3DxbceliyaHWKVHgmQQP2ZZ074vV8r8BB315YY/37804BMV5NyM2S9xf
4jcy+eY758QCxcbjdqedthoSBq75oxVVa8HhWPt9sA8Wrz7FHCQN69ETB6+LqjmN8sKucVZ0vJ+8
qvGehRa/C8CrCu90VIRe5hA2jriZ3uRHx/fBJ3S8tiM6hTmyExAnz0rcMjJvcvKZLEat0RHkloCP
ma09J9zeM86hcKQsElAPXh42LTBQZk5Cf0NBHQvjA0TGxa+1tMFQjVufAam3V+5oy0kbjVw1C0qz
VXeBM3PvKOa28QGEUtd32xCz/pA77MpL5xSlSP3a1Y95bbrf9Rhildl8alRFRBXigzfXfGxk01XW
oZFLa+5VJ7rPzWcC+2i7YPnTbpXvv7RCzJQKLv7q3EU0wt5o5VVbttMUwxuVi8oDS+2Dn7aJCyeB
NBvK+1La+/0yz/Ao8xSvv9yiCmsQSML0aIE3YTJhMLmVAXBt2nWlehjyeltfp22poowAialPPFFI
mBvqaG4K1ZTte6xjd71+rQF5/fs+fIlw7MrLxiZsZYIE/7dRqY0nlnqf+FtMgHH0K9nFx7630Sdm
VH7oqiM3MCFTUOXpOqh1SAMlcnkeOxWq2zZq+mfNA6pvhJT5e0TPnffWD104HkooaPUVyHq6IXUQ
AYyxRWcduslV4HPbFNMtyZm/MC/xq3CitETx4xyx4nMOTGyd+9kS1n1boUG4v0KJf4JaBIqIiICx
ZJOza1Ld29Oe7pu/6cyyavFbrMtsJY4V93OSq22sjuMOm5YaT0wfQDqxdV4aPX07PXTGgxTd9BMs
dv24tJvAuYe01T0srsbY2Thql4ewisdniHicWmFRxhdNcpj71vgVZJIjiNRKibcI408Fi9acQZTV
dhdVwfzadrBm37O3rvVBOsvAQR90Om3ZAjT7Hwt4shkV+LduzPt0LjYqv+8qI30J7Iix8KJJ6G7f
5rKcqoQhZiwheAxw6syCFx+achMVn2KoAbOD5mH3d69/jvdl+Ed7uEcrFgIvTtOusKbzAk8oz7SV
8gtx7898NMjI/DPyk1AfhsmvztrKvSGNSbe6Ukh5fgvl47MPVH18T4ROUKE3i2uiEOJx/Cc8No5U
9DOtr4FZA3N1oQzPGHHU41i3kzpIAg9zblBJ60UARQX6zaG6pkU0uOer8ov8fxmu1ROUK3llkOb5
fzYbOyEdXWjB7i7BZA5R4EwPFVWdU1I6lfkD/QtFSHGonyekkTKpoCdlZr0GUN4OwTaI8yyb+jOI
Yk6OrjbFf3M35F3Gzs0f3hH2EoSLN88kcgU9P9ZdlP+YoJv+etXIsL03TsWc3vvPHmmP48NIaMp6
nKWwMsZJqzyO1dgvz/62y7PDfGdAH1t/SMqSjekI9u7LE79L6AJ9dfpVbCilX0b27/G0qd36iNtF
Eza0jbFzIst7lJeGjPg5aexSPUWwLnW2uGZAaV3leierxLCygCYtNgVnDuegmWdH/xJajZCJca9Y
TqMWM4CiWlwdTKjsl7VU4Z91LJ36YP7/fPSYQNpUIayGAze705BP7sa/7MmUDkzG3P7XOzlx0IM1
YO0sOzs4bdFcVyl/Zf1ajNbovMY9RSPJ7s7tfIynUcyECYUahGcV0AgNPWzBEbrMq4H5bYwROzIt
k/hDLvsb6CdSEekSU9MxkpVnp00xFPo+J3bz0QiNFIfDyf7Xz2F71yL2Xk+tXdMe1wQqyGqOlCsU
2Y0tmhVe8zLGbHWQ0+7WZJMJICy5LtFd40fSugjpDHVGJVAv71k9izVh32eRF13QpLB5St7ETQT9
7LKawlVH7jZkG5cAAHJhAcyRK/dnEqKB9Y36RWZl745sKqsru6TfpPoidWHm3lOiPSH7LAzHa+dV
57gq6vnGg9/kc3CuD2wrVZEGBaPXxUd9Wx1EuIOPzUNOYhE4CikEZIr1HtlqbjCQiVHGKmmGMqZP
jQsKJYkwvPRWj/Mna8dVPoxNBR+JtqSMEhYT+cX8XOuERb0NEidkJEt79KgvfUXX7W29h2xB1uzT
50AEtzhiwumm1PThXt/5/ii7LC7yCADFV8VtHFuNvrMogbwb5h1H1LS4UHieKnHwz8W4DmeuKft9
cDv7r+9qKirKq0IVJGfoaAJvnYbnzcpVc/h/vlY2F2I+5lvT91+qbxnit8a3H+al6NC/qx67redO
DviqpecpifBt6ySkTuZCUgjMgrf7rZeg2Sxfm8prneOy5nBZjDfrLVT2Xp5mx4O2M07Bny5mdDgX
hYjXQlzvLTIxJEBPMJx6eykgo+ZD2xUr/yHf4OKFIQpRd2FdHZmZd7JxbbruEvas/RLrxg8P0GzN
eM3sMC9bg6g/LXAERee2xIFxqciE+hjhJ292s+jhMMDVF4xM694etewtK2lZJq6lFo5878BVPnqj
DRFq+1WisEVBu6R5NRNBhIu8Hm8sCOrXkbHJe2cbnOWTJ9QY/gV3L5EJhBXkTQcgpNJ2Lx0wHrSI
TL3FPnw36zRLfLYznjX8LPkl72qS42bdeNVFOGrWKTpOzmpY81z/CyzDH9xYgl5RarTM62I2IkH8
Y7MajXF8rKLSDzlPO+2e21Y2r3UxVr+LFR6ZrJahQLDgxJvB2dnXf+E0HAgGAxdXcZyraD5qIxc3
BStACME8jmwRriog1zNe4tteTxTjhZSAoJDqfDRF2yDlN5sCo4CJwva/Ad5sS1QFCpU5nbOZW900
ItP0u28YXdwx9RG9ywu7xjpnbYGzIKWLMLhxvav6YCs5yw/ILzQ3nF8qmHLp9/ahHTwzPQ6acAiw
MXrmkkFytI0tmoPztg6c19EU9E+oeUbv2Xb5nn4H0rTmvHKWR8lsb2XwWkfSDXGa1VDYirSW8gHe
g7MOZhkQzp09N8bqS9BaUgBz8bYGbQ/M0jk7yFsrPmCOuPq7pS6mj2Dn2P9svaplBb3e+dzvQh/W
eJnfkPrnTXaNxCpTPmb5Oe5ruN5Xve3WF1AWWP/u/7+KsaPW4wtm1nkuKoHYQElTf2qpyzFpOoXn
LpZFTeZuVdUCE7aRF6UYea5S6yY6uGNOtMtM8MovDyiDJwtxSHdQ1H70R6fzuKpC/uefcff9HVQ9
st+CQVU/ti7rIkF0Yn8PcxiUt/k00jMHeRcsR0dL+bZPuvsbyXYyGalO9X4n126N6TWLRnJCRUks
r1lJBr5xnLn411lzVB7IjibIETOj/cIOhP58Ae8u+OxZsjY3QolV+87C/T1zpB96ik72jEi44r8V
adTbgpJ+5xeonSCNvBEYcvI8y02nuC/23zKch1eq6mNESmYu2iP91C66grIK0m4gnp4UkXEklMh2
JvQDZowXyvM8U1Z3cxu6KqkbsrZSUcyA9yPQ5J1BCICySCv/3xhuxPwSvT6+0+M2EU4yRfq1C6Tj
JNw9Aua6IU7xzkiOxDQ0S0BJKfBwfj9OMxD/PCorzCSJlvvvdett77DV02rfQ787Y+b1RLdlrpW3
j9HcuwqkquUWy+fVbM/BbgVBOk16H29qZTEyTM3k3Qe5WHVG1NVSpkbVsZ1xvEk7KSOfLpoRuiYb
IjmZdCmRuF3xWX3XR7MTHDe9OR5WqFHqrLfqIIDn0+2HtSEPBCJY+cybHQXgc16FMQf2KoPbnDnh
NRcegi8RI1vdwGkwnORjsB/jeAofGUOGLwgvMT1Ec1OfF9tV+3kY+asJx2ibB8cbNjLMRikfrb4J
/wWmZUqAcI36Izy89zgx+n5BFgx+gj8GgQ1B4ASFjlKFUeKXCCAuuQfCZBVEWv9tRGl0UqMOgR3d
pWpSpkykL7OBApHd7FXZOPabTWIsaV6+XdQRhIfNypSgu2EGtSXS74yiW+5rmnQWJtEWsibr/a5A
AQad/zJiNvIPyy7mn1xzjN3WC/KMNHdaZ0vldZNkla1XBuu8qB7XWXXTW9Wg97uzaOB7u4pKTRJ5
2pwDUOX5i3V2/oaq7cTD0uaqS1HN5H5mMbnemQEe9eDslrmrZqW8BD1E7Ccl+P56RzDU9Fr6Pl1i
PMkcQXrxOf6o5JUPgwmoKkV/odtk23X3O+hWv7nhPvO/93ytHjQBOm/xPAakjWsftTtyieadfP8t
P3g2iCtKJjt6AuP3lvsy4OJJ5FTGZPWtwfZjKg9InoSewpxbt2zutV1XqKTg8gE2phk5RDS20Q1D
uijT0oEBSXVQdG/7RiH2EUX0ZD/W5cbJwy45/fRa1Y/dlFs8kj2n/WHJ2+boLDSyQCCCxH7qvlvm
ZLPockYPn+uHYTf79J8/GPW4umKLTgz3uZMt+bLFaBit+LeRjc9CSN4/qBKqIue/UKAVzJpNDKdr
Vwb+tE6UjH57HJcHjqJ9vq1FoRbYA2LuDltQiUdp+esfrt1d0xkjBpW5izN8FrVp0B/N5Hue+9hW
xY1s1hnGc+ziB0eugXfQeQS1TBBY656LeOnf2b07KGlVFY8cAmOYlmh8v6UO6y+xFYDxV3Ds0+vG
8q3OBxEeCjAjfmeye3gYmyY65hE9E1lo7OK9tcuBtMgFyRHqoTYvEMkNHKiFmscXqI84yXeKg1GS
zgLwaUbVyvgQlb/atWrnrIli+ZZXOYcCigH/CXEsQi6H3++5m/3Y56go6i5Zp9Gb79fOKr4AWCnd
tatqIFg0lhyzQdHMN8IzSh/UUJHqSGCe+guqh3GTyH7THtYagjsjEo3wWGcM4um6i4T2S7O2g4tc
TTklwelW92DiRvxa8Ve4N1vk7DcsbS53GrfKdnI9I8xzA/j1p460sg5yDdkqWDOL4FitW/hhSIyu
H1Rl3IINtu2/fG2Fa6YCPhLO2MqwlVTzYGehDheAn7Kt13O9xgMW2kIUF7Douj/2TlDfBgLlMZx4
y5Xaag3Kb0zr/rGUF1unom0Lfp14dO9rQGaLp3SfZGrKSPDvaNf9pWfRBid0/fvZZQm4rvvT+BTt
lltms+/zZEaIsL5IiQMW3QvRIx1vy5dqCoviMK6r/18XhCiOOqr53p2ud16rxtosVHIB4T57TLXs
YQwZPY5Wt/hf4ba0/1WVs32QkYH7PBj4eJnTLAOCVcdbsvqh+bchNVlPbjBabG39Ku5aNIO/KlR8
43GHxglRd1xpZ0i5FS8j3dkSgTdTW9V7Uh8QZxWMxb1sb5c83PvDNLv1u5cLRx920mSsk+mulD/d
P9tzhzYK7iQP2w8UPN6AGsHhg3KrwIcyZo94qvyloMq1ivc/m11z2pDgFN3lNgrL4673aE/Aaouv
vFltVLSW75A2JdpOJ1YN887wSKyULCpZZ2Ck3a8OISPSrMVp6RvyBhJn5muuzhmAdOaUd2YX1LAu
nnMea8TllQVQMU99hKTFC3oyrlfhnsvVsfvz6PjqMYDSqA8LYp8wITtF1QlBM9N0jRMJt6TwNaSL
7QG8PoVNbr0gl0KUUcxL/b5tcHR9srG13pCU0PToq/YK0TOGblYmRkWII0t6J6KsPZ0uUxiP/IUF
cjr0D4NJBkTES1JOuTwC/k8QhrEuPXaJrdh+x2RQ/Vd7efgXPVB4KyYfINnZmevR6VRBnEbxWi5Z
IZTrnkI+g7cwrlwvQwS3XlbScpYHmraa//bRKu0HxBj+djMPql0fS0dGz/CdQ3+Q2+Q+1TsZZDfb
4HS/e0TfSK48m+64ztrXBwoMgz1pVlHdITJZRgrgO+sDhrBEd4xQ/eDKgJvC3bv2eZBW+L2TnBv/
h9hQLMca1bkHn7nX9wjmAR/l6sU/wxYBKwmUZdmEpZTqD7cZqkO0LZ51bvRWG/Sr2vQ3/pIrdepm
p+vSCXWhdwcZkj+tEfz/UU29BIYXRW4f1VxD7lvj2FBbICrgILbWVxv9a3tksQiOky5tdbx2keAQ
MTLaUKytEIsNpFufqQgpyMs2ruqrmIftcQ2iQh7XfB0hCIJpzHES2rDpje95IAGbJSYCBF3/ttiR
/iX2HA+E/becPh977zXTN7Hu3HO6G2srNcjamnsR6X588btqV4ktGRYQ7m+Nk6yNWtNgZMm9FuBU
ThIsMNqkf6O7OGKvDWFipN8+FNG13RNRnH2kLcXFB7Eu+rboN456EiGQhk1DV/xUGKMDhm7gmVue
C5H1e89ZCAErXXTHI1c44e+tJnXbH793N8JzlA/75B0CDOuAPtG2ltwaYzO+O4sLrMOiCru4X70G
SMnHpTtRWTc055zG65eC7t3mbvKqtWemrvdbNC7yQxOifqvbQjgAVhXHmj1iiYSS0rtyUk/skZNZ
Mg69+2jd7f60OOven+VQ2TrtFyZhkCaA4MShFYkLG/fcefSRcWMwFg3CrMFpvlmKPMxFk7PPmVOh
fUGKX9KzitKyvPVbC06oDMuaJyES6r7ryXHLEKL1mV0Fw8C6G0l+lFZNX96s0fvIrRsusSthlXki
4MN3vo35eZYFQsyp9eR9LLktksLSZZAgHJ3yx2hzKgRDufbipzKm5iZrVnoJ7sONXehAeUcsLktb
dD3jRtBuaakCttEG8dIddPMwnNhg12d/9dCnFR6G68TJI3e6cGzNC6vaMPyNQoAtRPfLwkFu4qg/
+KiZ8qNPoRG6k9YenMsKOkHrQ8RJstEE9jZVbfMThvBkGWVpvLzhOK+/LGB2wWnIwpegwiz0cUBq
RiOdrMmyapytfXerci+PXSNsh5xFLtfMKqUPMT1uOzdNX9AOH9Qy+jAoJxjI46AE/agV0v4d3QD7
xIAwt0KeC2SWr/D/ZWQ3qd7yzj/svt4eSXmQKsOdXk0HY1YNQbAtfXvfQx7JpIrdekgbQy1sYvjc
Fe91o1UK+YoWY7EC67Rxqm3HmaKc8lga76oxUHv+4KlNgk5bssyT0d63TyKup+d9mBbWRopOq4NE
eu9DWWKUSfyuqdRBNGtnLjtPM2Bup/NfPv/kkxDh8trNdEVlPR8EjGG4ITSe2nCSNwKk5B4kayVT
1LsmLLhcHY/Tbpr6GJUyJMZfVwoLDurH6VAo267Tq48f2pRT8zvENCCyQC57Q5CzW7OOr4q+nGig
dDapvAHxbOxxKCAyHHNW7A1R1IgGZyVupqtfra0Kp8ua+/Zd764R0JqDk3FG9wh24A8iuLVDTFh4
G/b6hc72GYYt7Odb1WwhLzUo1XeT20NwBIDm/+UNl+oBcGJ5XZg78kQscfUIoOBHWaV80TyGvlxf
917Y6rMWZeFeFqon4+9+C9SlncVkQdbnpf2jYcqmh34iEitF/e4Ree807XLKXdWcXMT69V+Hfqrg
ny1tNSQIAwhIrd3ZoTE8Gu0nKhEA6qSZ/Vczia77CFiTJ+DYaro+6ub6yEjdAb1bU3TipxT6jBNi
vWlFVwTnQLQuItvQdJkDIqYyXLpdC/dEPuOlwOak+H0m2PYc0O5XUfScLRbK+n994dk/ZA4iPiKf
N3jM8TABtesCB2MN1BSf1h1Y+7CSQbNA07YrMnK79j5Bz5wpk8SpK2jYzf+JF4mdBNkk6mkHQfTX
IqX9O5+mOLif2s2snzsX3S+uEROnXkBs3QE1RyEhdbrgG2cMMO20+1P1sLGxFlntjK0+UPltRXwt
zX72JHQRiqiyCdJ+HME9+lnar1MJx3nih0EJycIiP1skwXMKmuvOmUsbU52xCLR/Z+yK9T8ryPuf
pkfBcarnUCzpQGHwi1/BttWTYf8XwCb+AtVc6g+bx5rC4IoK50McG/NYI/PVN7zdo/yoVIiIK9m3
YfsNTDIuJw+CXLGgegtVhBh7lvd2Ldz6ZZE+mfqrH6Ct90zc/ck7z7kT0w5E1IQMrmkXkQyfFzto
sqNtR98iQWzNoTbt+rKEPUYP7s79pve2nnB+q0MiCWPIuzrFHieyWFvOnmldgqcyaBVSdquI7mcx
LNH1gVlgeuzA1M2hEFNc/upqXdQJIyRtDLA3DvlCFd8GWVDFbYWkcLosWziiZZ8DFoI86plDKcua
GJNlp/fU8nCoJNHqTJqJRTBb8EO4Twp2aTltla3eeLmm7VzXS22fCi6+M0wZQqplXNx7Yk4d/b1B
H+QZHzJCUY90arRO6yrv4oZgk9QJ2YcuCquhh+KHWttEDcpFLVY7xvxZPEoIH10qrvLTBkvn3UnV
Rce23lzn6BKV+rPjVr8HakKMrUCAMr++Mj18vDakcbj//yiutxKseVj/LXZk3psJKWviTGv16pF3
tad2O0+Plvb0cOqDFvivt/aONF6/AKMThhedFm/0Aild9IM6NI7n9999OI9gkM6Y/wNkaTCXuOPW
HMcZx8ihqXjImHCa4lfZ2pBozKx7fOh6A95Sh+DOh2JAsHKza3CitZtBaZVT29AMElyevbDu2nMN
lyWeJms3j5gscJftS6BvW3Z0rmR7Kbm1Z7tcEoPLmmnN6zBTVqCJwYPaMHngtuNAiEbXfkEYodrU
4XYO7zc59eNF02CJtczjkczYr9QjM2ndJHUFbsxijRsR7JecYzRcsVhT9Le2l5LcFrppsxTbW1Qz
Mt84TcmiJHYrv5XclxdbBOunnHM4OUHrCD7+ukOAtkScFMfccu3PfWJES7p6XF99XHlPOOHBT/ot
b7+sZcvfbCBkcDi9NMNhHKfiB2yPbapZiCF5t5kJ/rMF6CrQHZM8lGurn0ajNx76BnPMKbJ7O0gb
7qZnYBcfeHvFvnuKotx/16Lurfe4FjnjcBdGn8Mgza+BuRGVhamYujZfEdph9wQsW5uNtHByuvmh
5UFts7DAAsletgfVXVHMGs6InwlQgsLSG1AS3z56a2Sv763fhcXFbpfi+v10JZaRUgkGWCY7SBFf
UOI8htUrYGRenUmVKL+wx9gKHK6f4A99LEtHzoi+f+w723+gO6dCP0pU4VvX9NYvvppeH5DJde/D
ldM9DKII/27UJP8bJpvxfhVS+Olioqn9Wful9q8nqLsPkMbSfp9cSvhu0Dab/hX+3S84eZYI7KYm
nupn4s2EqcuDkfG3Lh0GtcZ2D8SRbQiytEVj/BY1zW0ebkK9IL0VN+tEWiPBcSgLzn0vrfHszgDx
TK/R6h1BESoU4zuKIajUOoaRnrzvxRYt9wxpWUS6lfvyRAASLs8aW/rbXNn2f2Iu9M1cOA2gZgt3
jkTQqCesv/IZuVoxAGuQL/Psld74Xg2u9bF27SQOK3PHozPbVn6Ws2Xdo/HMl3e3x3eXElS6nem9
B8S2uq1+YUoUI19fsbkJBm/7NhqHEFluzBOUuKBPRAb4yj6H3RoOJ1EVejx5etxUVtQr8tBILn79
FNNTWn2JIZ7iR4ABtd1PE8NlKlVwii3SPJbV/e2Z2n2F1rFnZu5Z+6cyt93qPGNsGK5kl/uPUo0c
DFXWyzPwWFOeETVWj402W/kE+BCVSWWC/S/5/hxPJW51ZSXE9FXr0auccACn6ytzmPOQG7rvcYcd
pFd54UkrgKaz3/mhzFotvFO3UJZ+LAv6NL5coiNLQrLqCc65RjsGvgUUkK46wuWNwoEVMdX7UDaX
Vq7jX47u4s2Ixdoyp62hqqSY8cnUtDP/s5jCb5HN6/12CNl6D161E/K2OkZkuyv9Jh27qI6OhghI
3BQKxL5t+FxpTOEG9n3dbdC8nYPR1ckdccGpXn2iIYkaTJYRXOH/ODuPJbuRLE2/SluvEzYOh3K0
zcziahWSDIrYwEhGBDQccGg8/Xy3Z1OMopHGNstVZVbgQrj7OedXFEBR89Gareo7mg3gn5rBKMYA
c187CEUMOs9Ua30u4sbGpakj0HA/tmi1P+HWPXZAYcywwe516lPEey6FcjFDDypd0lMg3HU/Yqbn
Ey17lcMvR7TMeFxakBPRGEDJbWzJTzGTSncEE9QezOshjJmVCXRalKP9F4DF4tnhELD5wGioISFn
8c5rsMW9MgSCj8AQye2EKCdZVUXj6r3yasi3g784QN+qdi82lfmbrILZ3i0KfGHVYBTzo6W9T46A
c/mrTD1YifEwDN/ZROoJjj1l6A6ZnP6W2mmg0Lmw6azQuEmzmhcEsZuCvhAlj1dFAMtuGDwjky3x
BUlLZYMklfp7EKCZNsxbg3VGwXeO4k4RiWZc84NSAA6ZHl0vxOWi0tXRgSnxWBFSz6IspsljTpnr
t6EX6qvbI3nAGAlQV8YT6z60XE7Gum1rtTezgNIa+9X0HVg7aw6Q5/xb9OfpfLd0UE8ONPMAjJjO
Lz0qyk68oDtjOIZOIT6VAi0JREi7KNZT4kz2FgErosyg89XZZvpW7IolRGqIAwEcP9dW8rVe7OBz
b+r+FpyWEXmlquGpYx2XrHK/PCOGgexW9aikstIBsxBznt6NreOK3dzGLltJbGDaJ5C7T5bHibMh
Lczc4RBef1ep7b7NdZOflxk9AHCZq0H0ED2+EezmfHToS0FLiT2ydmnQEb6VD0wZpVMt5Wbo8f+G
rxhDvuEH0ttCmVjuWdXmB4xH7P/bCiTqkNu1f6AAwEih0hZqJKut4CHiFpltksaR3teQNqrfZLFX
ybVbhcl8cLpFDsexyKtT5Yk0WcdWFbgHsG9drmOsBrGP0GJpv3ikYdhH6OTg7rgblJCXIMy1UEH4
8FdjUE0Xurw0PNm0SO3NAAX5QU9u6eNEUKac54radqsElnyrLBvmG2e8jmDsbAyDzdi6Ln/ECqr8
OV3QsewZjPOZq9y2zCOeRK5eu1EWnhPLug7cIj+788hTfBWQSAT/9zQ4i0TFz3QC4bIKxqjwj1i1
VcW5LphmP9ppY6XHajHpsolg9ENwrSqbEREylyDL6vze5GNmrxjT6OcyDIGd3KoCRRxtEgi3XWwP
ySZHbX6LCBS5Im2li1jbH6cLGkuw94DCQ65qWfZQUvsAY8o2L91pI+0p9zg0CStd120/XGTUpi9S
da7+GiST/W0CF6qyjSibqNqiPUpuFeOtYj/qOYTVRwBCuO7YqO8gYzjyB+upjM5louUt+2TC5qy9
sbtoNgQEjQX3Z18KRmvOKceIKjt6YIJ3Y9IN3wLYSC+CXvKxw1vR3U5L1n5RbRoP28TtqvGxgvC9
SZDdotpvSF2sVB+EJ8Iy44PQ5QjqGZtkm0q8gjcBjOp450SuKo/MXKuG1O2Q3ZffbybKrTF/6sNW
dHdFnmbngG9nBrdqmDVEA7EX+54hMIZRRV6sbRj1aPIwhP9kj1fiI0z08KlS6HhX/hg0z/GQuFcM
OiN0TPvE4K1DUOR05Xp5/E1XQDKwJ5h9kqcBXLHhUJk+6MxnfaUZcsyVxb5mjlEWDV886tX72C40
1YMrxxfPNuPHKSN8gyKzd3YhEq3nzKRtuYE8Zh1E1ebflOloyHOn6lagWRIPdajLziYBxB52kZsm
ekN4s/gC40l/s7ysPfNFNJyISRY8lnUqorMk+OCMrcnkHGOFG/cO5iySSGyC+kfckOtlg3APQUqN
n0h0pnuCchOUAP6rGeChXRnp9w59kPa+AsqFycHms+cIzIPyE2OkdrjE0POKnU/Q6IDdo6jeKNw9
h6CCUApOKYnrPGoH5R4MHRAyurbRSELkFMt1ll3ZajrN7PKC+9ww7vKwc0Bwq0I/lKCQjIbsTEHr
nyJvuakySmjqmd53jlUjQ03VIvNoN3sMKrZjYMsdnl2KvhgMAnJcVDbrHLkvqZ15N6PynKV1HEcK
lO3YAU+tBPMRGAUEVmA0MYyabgunJHPuhishXEpOG5yk2wA6VYQMDH5mdkeoLFiWk00GK5pxICmt
JKFzhy/3wllb4PuywnLOPI9jW3yM2mouT8VczXdtHvW31MGAlY4rZ2iTrdtcInijSKytqKUId6z+
TqL0l+iqvOHcVjpcPqH+X24D0dUJrb+EOU0xaxi4LQohOUvicQowQtpZ/oIXME9FBVi8sAudMsVp
v/e6shh3FlAjhy1EumyLj0F5R+Yvi5ajz32kV3arQ1TjaoIHV1N9MUUUnBeb7X5FYVt+apysvBmw
XdabuIi6HV2YQsjGkOdIoQuDKdcaJ33Sy9TOowz3aXC1D2wdBM3yUmsX1kS9eM2mS6PoFkOTLr4w
KvSSbG1KEXJbzfDJymPvVCPy5qkCoe2nYnaHbQuJsF9pxqUM5tNAli9yJGDg3GcI3oaVlbqT/lxg
sfKjbBzYY1ZnTxJNO5b34+B606rSjg52lHQUPxkmAvkKb8IGuCyf4SUC0Nvxthwicda2f5UKIfTL
INRbDjSEK+txnU/QztHASZcpbYfT4MrU0+xtgusYhsGMG6GfQ6e+rBqYSN2tNcMVuavzwP9ed7UD
R58CwWwXdwrFZ064Wp0mgvcWoHM231UyaYM8bPIt+BBetpz8HDymWlnj0Fm7uqEi3HSiYQev4HSu
Bdr+eB1CX0Q+zNm4nlI13DIvD1lYDXXdzuToVK8O5pNzhk5FuDjDgQbKYZqZl8jvu/gJ5mjS7jy+
o2jd6QZ3IQW6hbg/7w3KWwSEyX0fyfoRGtGAHpZeUK3x6gh/uGOv8mOgk+GlnObkpleDj6lPXXp3
luN58luODxLs6ASmyqoG3eg316KdpiDJER6aYfZHHAPGq4psjv0HXxAFwKFu1QxCZd+2D2WOep6L
VcjGlD+l7ValjfsYXaWwVNzCLbf0sC7q5BZqBgqmRIsHyBVQ4wYR69ur7ug4lVA9GK2UTDhKkyBv
asK0aWm9qyDdUzaha3D8+YNf44/6PMcowIYhVOX9rN2kOiZRYqrX0WLqv0JCAbivwanbA/zc4AY+
ewcy1ki0DSFjNcZAUcjKL6EOPoD+U9gY2eP742PI89kEqEdWzuzNH5mFuw+mN9P3FBT0qx8ttXPr
5NmCmQ0dMMOZuiqpAoLizY7j+VWA4USrbunbDzk/6DoVAf3d5AnqRHqxVHxpdRBJZ0VEi2JpZtzt
AGRWlyFAaac9SPvUScC32B2vMywzQCSYZGztmPCgBNJut0M5JE7x4tup3rNnmOTEVnJNhIPE7G8l
PEJOTeEs3+EUDcuGAGalTnnOCHLtumY6NyXn1zaXedxgTiW188EvmsScVBX13zTIB1ooDFU+XRWt
KVYK6XTLjki9FaQczjuTlIydTUu3jtsGPIstbKukfE6smj23F5kJj1k72g/JjO3iwWbdxKt4zodb
qw/nfh1ivUCT4bVU/m1j+mFNX490FExgRLppYz4M119Xr3aC5eCqDHOv2zoVWVVYecfowriTiPGX
9ONLB+nrawCgASiQJjiPu12QhJsYr5R0neXZdK9JDPhslfPSfuwcvhC+UlY8rNC67J9o4LP+c+BD
TUcCu3RPFjY9nxn1XLX7TaLvozjnboBJ+wvOHA0hOkSV1auw6rwP+BLiQTCm2cKpQHMPHxLhgVqH
mVB3od0ZBOATbN8B3CDV7cUNHAVTw467eycKfLOz8aj4TBil/43H7XgHN1oEDXuLbnUnTD75Byi2
2ckmfVSvndazGZoxHMAYqoPtu16ImQcAp+1VN2Ex0Q4PWvFnZ9+f1bnR83jRcdy0pzGNAhA0hU3M
miGSYjTC5AEJLP8LIyIwer1DB4BKaCB7Kl0jAelRceViGTdUsFh3JLNktc1DHLmbvE0g6PYmhgLA
KJWStcY2Ga4Afmn2dkIPtIdt0fhbCykfRQFTPrFBYCnL1VK5iMkdLcVD00Yosdki9Rbta2Kt+x6O
wjptl0WiI1KZOYyjz/6SFTrOfpT0Vh2eO0TOroZ5rL8m8xLqA9w+11+Jrok/pv4QPw2I4MEuvbDz
tnFamW+MqnheKsnbr20hBOgQopJghY7IXIDlQQU6M2PEJZ0pUXu0hc2PvMemGjMPNUerPq3QfUQo
Reddr4fxYSFjNlqJCsYunidl/gFXmcXeY8+OIC3yeQ2nIhrkWLCviau9Me5zBbwkyzsp1MH1KS0C
LAgqqvl2T9eefZhbtvd1DIet4w8wSt4GSPnHXVFhurJSKWZwGycJow99KTL7ztalf4QN0KdrfHbi
HQ7MeXGYq6RLz5DuONBamKziFGJqq1cgZx36jBD/QEhJ/h400piLjcGavVZm0B/b0Q0/2oio3Z1h
4VxF79ra93XaxHs+z+su31uGXbqv8x2obg97aJLB59YvoRm2kwWBaXBZk2Ev3f3Y9PA1ilSWaj/o
tvc3I5LS3RWuReeC/PQ6oXQZhSJwFPVu6kb1aBkN6SN1q67YhHD1v844dwWbAq7wI0x00KYIxTFU
dKIbzaqvpVdiiJLAYZ6MQdNjgZSEkEyRZVF+pTRqkweDEHnRhC/blUyYNHaTrTrs2F4GztSnSS94
DUBAks3dyLVu7QX9xBbzDCvmukV7mJFMWWdGtI6/nlChj1Bzc+8YIVDtN0WVMDBl5xjDFeq1/96D
G5Xel5lk8NmATq1ssMboPM59JXZ9IfFEwB/HcV/bwFW3qunMCByPew6cuayt7RXq5UCs0yjsH3h5
QwGYUenvITnAX2oIPcEpcKJMHOxQzCFls5TVxZn6xWe1efIZeVfwiRM+t7c9jE+63dQOv9vGsj9g
DkD32+qROUcJs9cgXHwJm3aR6xI7mf60RLEd7xlih6+1X9fJ0XZEjPE5Q3hrPTp9vWwbAoimC6YT
TrqhoKIOLvVgPi8mcpOVsZRGwGwlNgQW5VGz53AwhqPtlx3LJyzKaedoRASbOma6v/U9XD3w2yN4
F/Q/soIPODUgvvBj2Le7hdEiQz1vco82I+AaIMbFeM3DS/HUk/jtrfEbw+dgmtqJUD/hKrYQCIsP
WTNlLnh0z5w7gSZ8dhTCdvxgWaKbDMQI4z5pTd9wWImeHN+q0gNqMvkdsAhjTsqzERvOXsrtzOzN
XvuqbTU4l4d4OB9y/OYSdDKc5WIgcMobrh7UEIcp+AL43tUKC+DqzUXepU+BR222zkqO/i1pX8HV
xS9Bp8m6Cmn68R/pnyi2eEuawMZl486BnX0Vjd9OkNZqDFHiZCnvnZBIyP1EFcwXzlygfMSjUzOr
XFxmCTnbwhergHN+gB7b4idZBgwUSR+p4GFX0o/QGgeClz7aPOq7wgBNHClMSE6nm5ryE6QdcU2M
HnKsR70iUeh6FcYJiLKB/5ay4SRns1iWc1D0FVqRcinULdLZrrplAO1/DRoguY8WLjBqOzO344IW
tC6MLZYaaZRTZMveR6HKrKxP4+Z7CO3xVCLemi/Q3MSyd0Z0w/tBGTPcgadGd7328++i6tr0ERI4
vEW+wZkRJUpjuojGIcZE9IMXPDuM/LMTirk027RlTEWR8wI1Ak8JFaxpdWedEhmJT/lMfOch76fs
o9AdFgeD1iMygjxGJ6RUWpx5MMN92Gqdbjl+dPk9a6l5tq2VLs2+99L5Bj451uOzbfwvSQ69cGJ9
s2xj0yZQYIN4uquu7EomUOpRYE+F3Fc62a5h2j8CuQAgPFaxD/kCHUHeX/LQmYKdsMpqvwg6IDS6
osGSgrdxtu16aNb4oYX+dsjcQe0GvFTh63u49SO7yPrqODrKfMX9swaicMCvDtWEM+R2bGlsDhmm
ENs5Czt9F3pd9cVLl/yzwjKQHsiO5o/zkmX6IifodFvKGiW3sYS/vImnJY42nZphYSYYMrE2Yrha
TJZtkCIaQfD9SUlohCVh1Qn2Qct5wkCo3+swzt01zy8f0PbGEx+rNtVjYWWj9QS9mPTdMCOr7RKQ
iRltYR8nIZiZoEmyx7EqDvRwublpraa9F5NTD9uhG4cUlkKWeFsb+8svOcysdBe0YdfvAVcSwm1D
Gq6plrA8AElKDsLFyoZtHzb1xXF07eIjEyzFvo0mySr2YPHSd1hl/60LJ9hXtYcHIBL0UO0X6IzJ
in5C0k8udulg/ph3+vPEmQTdw7a6coVAqAI9YyY/obJysxLbi6CvV1BanemeelDWazwhGeSqXHsn
mUHwPg5Gj+mx5l0wJoD6Wl9ggo7jdoHFdJOrIfbuxi4P85txSifA6Lyd9tBH05fRsgJBaFfGS7Pl
Io9MzzB7kn51XeCt5b1VydBMt2C/gdm1RdmGp8lCCQh4MCICB1rr4q2N3SdGWK0rPlna65mELH7H
8R/MDHvwzcmQjfqpQq3glVeNmkU0keoqgV/gAhrJ5E3G9l1bh/GIT5kfeNsan2+2hI6qa2fXzIxw
LMKYb3Gs8QW2hveWa4P+WpUZsmNH6/kG3VvyQhVSl1fZe7cJxwn+33Uv39D6TKCyyRQ/apMx34W8
wURQGOFkgGyVecWvLP1OkwWAFFHv7QNmAMkFtVhL+Dbss55Ujq7oP6Sjpq/rEid6yBtbv4wd+mOc
HBAWbnO7Jfo1KReGGray8YQPmHaGeDlIbLYUmwYHEfKGT0nZaHWKYt1/Wqpl+YCJBv4LVOOviKU0
m09AvjEmDG14cFrYW5j1LPNHkTfelcwwwwj0+boeWifJDkRqxfe0TQBQfodw/lR4LX3S1XVMr7EH
w0bBNbaVrVQ32MGx7nLz0jcjEklpkNXjR9ugXVJMH+aDQI1Qf6oLTGh314Cwb14+df2pYu3uUStH
3XnqqvyNiWIrIJeRe+ZB0+iwH0WD8hYOqKWY5MH0Zf3GFN6DKp1miymdDlfGicp9mIUxMVElg5DT
lGWFDei3SOa2HkoFWDN1fotXWVzcYlLDVqyHnCrXdxj5bpqClvHaxA7RSQmAxa2QS6C3woR41noV
OrqVi50s/EzU7d2tZqU9uybsXppARxeMfwSs5rGDD9LWjX31kaezobb382W7qMR+wAca6pMJi/oB
dgQQd8trPrRYgQHg0yM+C/jv+QYaL8bOOMdiv75EtZ1vrdzx33hZxl5XeHAnRzedJNOaGhvEdeQV
uXfmqOvjPX5EbrJHRckr4L8cDiqrCk4mzwnaSwQlugWWnyM+wbZSnxNqFHOIBTbWdlVZr56I8uWw
VH0qd1PWL/qqpikfYLwyi3VHq/smcAhyoGl0y1tZYrN3g32LcXbJILofGNknr/Qz020KtfHBHTWy
v6qw60+5sp0nNr3wNu3L7kuITrLfxlaokMiXLmqtUX6OKSQ/ecsyjqsYH4SONm3JSDfHB/uYw2qC
EZcKl+NczF27yekzULUrBeu/q3tsmSM38u4KaPYWW2jW/6BfBr0sxtT+lsLRfB56J/gq6oG8CDvD
7IhmO/Y+FLKHGKXJ8OWYyv3xjD+W76wLBhNafAUSK6Oj1rEatyVjL3edIV42O6Zc1oclSpdnKYwx
GwKqva+MyfnMCSWiU8J41tzP+BhgYYBhC9A3dKQ7N2YQvqKIkZRKlZ3eWg18zFXYxXrchpZfMDkD
C9q0JlU9gDoIBHRVOb66c1bcE+4bwXLmCMOpKnJbiHMRictrLxin7IIXp3jqBuoCaygigmSHidGl
UOBsoxdU1joKndC/VUto47rZeuKrj87hAfZOkqxz6KgEkFakyOOFFfUHEBFk/FVjqc8kqQb2xqIG
3DHMxIuoLwbMRgh5mpJdxYkHbwAu3hp1lMm2aMKYY3olVmyP0O0FWjncRFCf1T3I9XSFIipAXqQW
BfqicZF2t0+gFVwdAdqCnisFA161HtggzmGQx07YF8q9Q4Brc9cGGYYP0HMsuS/siXyliAGkAzu8
9stPvY91Fpxmrv1g/PZqnVvyi+bGdC9xioEOwN1o1ydqKX3Jxs7GYGMa69fZt8RFMqNhlA9AfuPk
su53ag5hVucsWOfCmHDJNp5Th+y6Dif2rT1DmdguZWqVu7ro1Wd6A2LZhMFucQWwxFmazgsWfk1m
OsxiqADHXakWyu7IUdpcseU43XgjioaNm8krzGt50dPsz8VbV1Glv3k29d4OJ1K7P5cNBjcrTP7w
yB8aUMSVmy3a31bERo5gDIxOVknqek9jUmvwBiWZ7WdNioQcPKh+mf2lnHBnzNtxkyJ2HVa4kTUe
OfTSfy3h+J3N3Iq3K7EoXtkDPQG7D9OHVY+74FVzBGUfS9g5/GCX8ZDfj5bqk3Pa1j5CPkT8LEeD
6LXROkMWZeJuXxL7iqGoGxb0n9ayfE8Z6WB+p42907HfuYx0lAs/sMNI+SZq8NFZkd7eFocx8Jho
oUcTZhV1lvchxS74pfPxRMbCJRzv8tBE8dpzWnbYKGX97rwEqsKuMN7srWan1re47YLfW/iz4B87
ic9+67TfO2zIYdRIytC98gfxmpFmVNxy2upbxExEd7eRsPutZSIBUbpAoMgNxBnzT1y6T2rsso/Y
n4BHYZlnnmq3IaATOdDwA4euRq8GAhpfjatFtMF2AiADxzN13xV+QnXAbouXXeNmbyFLEPdfOWSg
Tu7oX0YKYDRKSR/8KLGwHfCbwjtnVdAKBitcmNgEqkKMI4p7g54uBHY9LQ3lBq3XRGWAN4//4rdQ
vNvMmGgti4jTQzsmuIF9jsAFJlL4GU55cpAmxY3HlCNS5MzDkHvL+4ASgmF5B2FnUsEVZktgW9hO
k1d3oqzlDw0noD6GGEaWeJS34oVkD8tZz3HlIBmt/C7bC9jqt66aym4fymgZ1oUB29zOJOmIPay7
+dZXU49sZYrtaVPmXv2tiOP0awSR8cn1wwmjt8mwmF5IMxTlHu+nvl35pYgFZJu+f0jJi4gOmcnz
9AjXgZoakl13VK62MZGCPv55qlL1WWGtT/0yDBO0l3LAZdpehm9p6VCtL10Le69waTkhRHofF+UG
DDOx5UKG6BG1AgbT5cmdZdnekxUWaIGt3C2uaZ7MuHscDHy4EqXx4RMzcrqWAeQ76w9et7Ap1jVK
O9DOdmh3/lB5X/u49pGXy8X56C8QCklMiMU2A6eGqYG3hgR7dulOWUOJh98oQosNdOQA0WWNPnAl
AETTrT0HjJncAcvbVVyytW4SZmDbEX+mnt0GpH49BJC+b+GBdPiVAQLhbC0QQch0zbXCZiv6MS8+
xjiNRNhcT4CPcCfDYYvfLrqDyM8n4LhIzeWBAzmNN4xD3OLgOLDptrUcnO94/5r0UIsEMnYSdM4F
N/sh3/Qw+NndXfIg+Ngs54ttYv9jRG+rtk5pLwUUJeRtGyeAy7GBtUOZioJRXybiUj6V8CG+99pY
FdCfcp/Kdh5wyUB7zXgiru0veM8Xj2owM7cPy+smxIrCkKN8zov51Aj/GqLDEP6tYm+dYbzpRGGm
ONTM3LHAJlcjUNNTOfTTl2aB7G6pLIeC3C7D2aQTM2bHFSleuPC7nwp4ePI8kUGALowa62orgMxq
TyaTubcHyQcyQqn7ONeOJq5Q85TgDCFfxqRxhE+FtzgSDB8mp7WDYISvVEcI4gfs52L57PktM/OR
6K/bhF38h2vHct75GebUNxbqEmbFc6gytlcc3hkGlo66d4sE+UGPgKPZLjJBVpklszNvYiiYR06U
vsCQVMOcbi3Xe+xLr+ckKzicajSk/SqVjZVTT/rm5A9pGG6yKgkoUnCIcbbB1A3PSzA7n+xkruSm
BZUlo2toFJ91TKDdhic9Mz2uENU40I7K8+wJRzBkCaPuazIi375Qr8wn9Muy2xmHmX7MloDEHvge
P3DkvPoe7ictKtBt8jSQFQrju4+dbAMcpBjMR8w8NrRU+RcLv49mjWXlHOxqMN4vVdL6E+Yz1nT6
p6ExoRsCZQoKj1NGaIw6BtNgYv5Pk4Tj2FQFSTTKKcXFkCPy3bGTjClwKcBOhghtAtbcjfMj7hCd
IkODvoZPwRg/1h6IDqkuGeO+qsSjgTGM6CC69PgCPjMa79V9Y5KqvwHKltTw2sTRR7ufxLKR6eIe
0RqlJUqbJqlW/4Sj48wVtd0Gbk12BlcI8Q3nU893/9g1E4uaAeEmCSL/Bayue6qcLL0WUNCwBMrk
z/8sC2JGMTiof/1WRpS1ArKiBbuVWUhd+rt/EE92oQiiYqt9mThrweF5EjkhPIcMDvP8h1ioX+QZ
yWuuGn8lEBhVXDOH/iUZyxYx5i5O3a3hJM04TXmQXHbT2E3OYerj4rLAsXueo3w+KgYHm//8j//1
f//3j+m/4ld9//8jQf+j6st7nTL5+j//+auIIRfsm2LedUVov8s6HKlpAvY6Wh/UHVCXsKRlnBee
f3+VX8UmYZXnQmqEYRKqdxGAcTYbIoPoniwJuIoL45vVd+aWPmM6/f5K1wytn4JP2SdgnbvCoffx
eKA/P8wxS2KNpxaRssZKz+PSyz2H6bh2LXIhvNL5ZvwRg3MCNs6t1//4/cWvt/Hu4td3aAcuUa8+
qPTPF2+SIc7R4ZMdUZnsWIuUvEqsOnZt3KEQdIcED5682P7+ov/2bEH9QP64nIBQJ8N3b3CZ67FL
PFhvS9vXn4SDMXZVN9Yddvjp32YqcmOh5zrKwd+H/LJ3rxGwbOrIN0BgVtftrgrCaoNUtdtMEalK
f3tXrs1MxfYCF2dCX7wL+XIjOdR44GM2GfgfTJgVN5PTvLnlUN7+/YXoJV1S6G0eo3gXylbYvgex
CbcAfHLb1cRE4E6yq+7AwFFn/v5a/xYAx824ihDIkJw9hVT35+8DhS2BK2XorgPcRvGSnuUqdzSA
BSzhFYEYw98u7uv1wuvrYl+RaOV+vl5WdzFGZ1zPwMbf4/lobd1+KR/++q7I9ZQhIIVgtOG+e1Vl
Ey+c5oqCkziydaSzcIdgFGfcTmB+4oz+H3IR//2Dx1o7QNsbygBE6P0Sty10sKWAg1eIvl1LzwfM
bbAncke1fPrrW0NdKT2+94Bn6L57YcN1NFCmxE0sVeE/ZXUP4BDU7luHQeEevmryt/tk4JJ8DpeP
8QALTF5v/V+OAos8AA5IWHQWZryHJdZU5FCo1pzef8pj/MVT5LMgwg6LJhd1zLu3hsdBdxUuYDiD
D+iBQBdWANOZNdq1/g8Bk7++FE60139Cvvyf70pGKFPQEF3XstusLJmKYwSB0FiZ+4cN6hcLzGHP
YC+Easvu/+591RKS4ZRwKwYeAwpdGuwxnrJ94o04ri1N9ve7FNcLhev7XsijfLf3kvUxFkPIp1iR
gryfRifeuGSG7bs2e/v9l/jLZyhDB6sRJQIO7J+fISJ/snMChOG5AZZf+jjaGk1AfTbF5n9yUw5y
SsEj9D3n3aViSnrXTid2qVHik4dTwNGLkF1g/BD8ITXy309r8p2x9QRXg6BIpu3PdwWVHNJNhKUw
XjgVZOYR15xdTD0OIE9c6NtoDHS9TlqgIAu85NMcOjS8/4NHq4QKXVspR70PaNc075WZ8HmQkdWQ
gYTanGGlOQg1Zn/YkP/7b/1cIaBfFoRY+AL0V9rvyhMRl50GEHPW1VIlXywDgrPqJqKNalhmdyIp
8vvUGPcMONZeCMMTdxy5yxaoXR2h4gSvc14Pr9CyK0V/DzcLdD8/ZKnNcNdC/vKHA+u6Mn/3c9+9
H8uCppr7ylnn4BVxlYDARhPRBwRdbLFrF+ty7lK8hjEK+f07+e+683dXlj9/GTijIHEZuXKLeSOE
B5zlSnXnMzhbN7Y/nMMrJYAhwVtkHHMRaZkcmj76w6/41aJj8+d9+deNS13//b9sx4iH3MyB3YPS
D2/JKMVjvIXuf8QkvPnDpa6L6t/uFwMFVjg0YN9/t+gYuWQ90j13HXXPHhzNPaBMBayLj2yNidDv
n+6vLuZcg0VheiB/kO9qnrDOO/fqfwvsWMX2WttufbGCzOy9cSqYxbuozv5wf/avnqViUkBFIv1A
vk8zDtFYU0WQwYmBS4u3L1kEMLCj+hhQrh9n0r4go0h/h13geF9zUoBwkQmwZTSSPVky9M8zrO9m
g35G7BqG5fvfP5Pr0fDuBSAqtrFPUcz6OEJ+ftfV9fFrLLRgxSGsVA18exfobfv7q/ziKXAshRS0
HFBSiHefdbRMoK/YHqzbWWCp62KQEnhyhfZ+3v3+Sr/YWtm+bQ52yRN3/HffbjE6A2w7aj/QIXNc
kio61qA7a8YoVwjCr/ZDayd4QYbWheQQ8/ebKgU1e53PzJtd9d0nVk4oP9Mx8dahpa2HzhdoK8Rc
6wuS6+LL72/1F5+zR8SxS6fAh2W/b6BhSKIBbrgWROFrCoBDTi1zOtjUS4OwjOizPzzbX7xFn5OR
V0hAtwea9/O3QogOZp4eI31Ia+2pGXO8/+pOXYxU4R8udf1T7z5LLhXakrKGzvl9hDMpPS3BQBGH
cREAARVt2mNRmiaYgBOqth1dIW9IxrL+sEP88g6VVL4H58bz7Otq+ZedDxKnyXBnwhEN0cWOOScs
khpPdFQd+vDXbw9kAj9y1rAKsBv9+VK+hZc88lKK3CUSH9ymzsAN4B0fUFXmITy8oZF/2Ix+eXeh
T1fJmW8H6t3deU5nswfywYg47pqthanYDc4mXrZJkZb/fbvCU+QV+sqXDhXwz/fX0TjhBsejxFnF
h2lEnROQ1701NfTO3z/KX90XO5cKpUscbOC8u68cG20N/9hbIzjzCBjCfdgqyKjtIR/+4QP51QF9
XQE0D4x00Hq+uy20+sLve26LkKcgXtdKDx40gUAfMNa38DBOsBwuxrAa6dPm8dX8P87Oo1dunFnD
v0iAMqVttzqc5HFOG2HssZVz1q+/D303llpo4XyzGtiA2aTIYrHqDXXVP+DlUz/OnUZy/vqZ29xl
NM8Jqpa1CjdNiiuUGNDJxHRXXDsYUOfRbT51A6TY/2Ek10UPC3wPt4UMRn+dDF5vGJTyC8gWdQwF
oIchdaSDe8URb2eNt86+kO8zXNXo+zqry6IZayBaDXCKErjvA3qMdNlwr/JqejiPCEcrD1ATnf/h
OPK+gH9L5KZGYSznFwh0HieEs0EUpwFMW2AYWWhr3yYzu5az6++8eDfnSPtImKRY6FmuPlwBx8HR
J3Sb/Kjo3onIjI948MxXFDWSZ1iCWE6gVfj6ZyKx25DQKo20zl7NcUaCDnwd0u0pWFXtJEmj4ARb
ob9xGfuHFYXRt/u7ZmuajnDYm+xQm2i3XFWU0Ex/RMfjaE9W82mcERqvC+CsMY6kn4fQSZ+7QZn+
uz/oVjigroyiqMtzzrRW4UCtc1GZA0oJUGFGr5iU6WinCgQBusWXVw9F3ZOaDFVBWQRarSgu25Jp
Ru8A+q/mhVQrnykrJ+e08vudG3FjVpTJoTmpgjcjOc5yKTvoS5CyGpRiXVU9JyAr6YWkNvLXzu/7
k5L/0uruhebHpiR/ohqjrj7aqPp+k5RaczSAlbypMa0e4XrmeHTeH0fu8ZtxDB7BUOVUprQKpY6o
8iRG2ha8S+1eOSvFxR4bG99xA8Gp2RafjB7MQsl1iAmCSH7cH15GrPXwQrUBltAosykKLRfUqfPO
CoTBiVet4YPw1fk9qG4kS50+P1dTruxUXDfOgsDrlAo5NS7DWUfQDmyiCBNais4cwDzKCvGrUJvg
GNHeR8BE2lMCgXz/6kkSs5F/MQxDVXlILCeJ9DGi/WC1j72LOF2BSsQ/Nt3pM3qQaJrwotz5pn9W
bbWqXIrsT8ewOINiFbzddJhokzYIq3VJ8sMKM/FThvgfqoDSCXeqRp9dC8cQCtMM6QM0V/AxowJp
e/cnfrvalrBdMgqDLAtn8dVxgcyBfFNEoVS1Ff0dponpb1oSOKBCQHhCKsEShwmCjXm4P+ztprIE
x5T5QwtBtEGe4r+uSRt94cjBVAn/QhzHklxKmWAz+QCf5RebMNqZ5eZwmiN7TK7mcmkuh0OyUIO6
BMhJagB+BMdjPtQpvPhRGSFlhwUyc6+en1xRfL4gwWvMcTmgY0tV4mJooP8otCVjI2s/zJ1pP8SW
P2CgWbQ7M9z4jhi6MabgHiFtXV2URtVHGS5LUD/drLlGRol6PdYOnuL7yTUMFf9hVhT9n/uzlJFn
uYmp6RPPeeLwiuN5tZwlBdqCNhJHFU8P0E31iMlgQsYjtLL8zw6r6r+4bfAPgGS0c35uo7wc2SYz
4D1uA79ajmyiLDTVlcWFiX7pidazeKgNR39G56fYaRlu7B0quJpBVY5SLkFwOZTi63EZmiYQhxLN
xnqc5hPcasDOc/mh8HHyvr+mmzPjC1JXAl1nWqtbJclEqMwR0BMozvm5IIME5u8rZ6Rz0p1F3Pp8
GgUe13ZpO6litUljfYTjkUn9mBkCYF8rwclEdweFb+MzjV/9gqCRtEkYlZ2sTgaV5b4hv2JIxyWN
ZEVXmzUZJpyJsrqFAkJ9ScGl6BxR+Ng5ErcfjvcH5WP2JaHm5gz2GpokEL/bY9PESOpACvAQoSnP
KHWiOIQzzM5yanInrKcl5OOMzpNOdrw6DrVaIpLcGi1Np8p8E6e8IMM4x9TMNKoI1xa/vqhlA1nA
VrNrVWVIlUZue2r7wEDWY6heVETVPt3fTrff2Ea/T6eUR+eZG2S1nUBeB1Dw+MZNlqIO0RNkvwZJ
O17QCbK/tC1MzGs8wi70wHEDsrw/+sYncHlnkvXxH7yNVZh3hT3Cy61o7Dfz9wD5YxovmExPUJoI
gef7g93mSUQhjTYt58Yy9HX7WZriIoiIO4UKtPuKIRciO2Iern6GZS6FNfFQBBlikl3bxicLKMLr
68GCQ8T4/AobQfbVeUopkaoIPHVHJ4n/40HUvODQ7iMkm5jv7k/19gAxEgkZFFLubua7jEldhTVf
YoG30cccxnEVtpeIdufOht4YhQyMB6ZMDehJrL5epbjIaKs+Czq70H4x/3lUdKRS78/lNuAJWYKU
s4HewnZZzqVAsxYl6RF5VinnNYVG/2Br8VdjmOfL/zCSTYZn8LKjarbKZHtEy2CvDBi7AkbGzzQQ
jxniw+h9GOnD/aE29iK1cx4hGirVdNbXHyh0sKWxpXYMvo8NLInOOpujPrxoOvX6Q2Y0ycdsgrfX
iL760gz26yvJqM8BGdIBKNh0OlfnHoFe6jsZMCrMC/Nn2uHzqRjQpUzU0Tzdn+vWB/wDWnD/fL51
QxANmL4TnT4gx1NBk0ogk8F9j9+idrjXmZDLtoywuOMyIwlkURGUXu1Ix8ekSptgW1bGbHxA7678
Uiq2/kVXwPce+tZxvazIi1dfV4wKco0HpUbtbP0xkesZxzQw++MIlPIJY6XS0wbX+h/OAQZ31AEl
noBG7vIcDBPG0KqJRDuMQ3RBZwOtVmOuj3j5vb5IxVR4TxI/aKxSEVwOpekwlgFZA3sSWJYIRFpP
OOFZh8BAjuX1m0PWUiSIgA64tTpzet1gCtQb/bHym+kyuyhjhzSKz2k//rg/0la0ohHHNSPhVTSn
l5OyWyNz5xS3jaouu4e25oWcOyD974+ytdm5UA0Lbi2qmNYqWpWGT+kvhntZOdiGoMqPFHRtVde5
Lfqdy/NmKCZBVs1LGJMvECarLGlGZ6mxO7xdVasXF+xRpms1dNQYYCGd7s/q5lzJoVg5myIpma65
urkUjLzhFSF3lORZcAX+HCBB1IZv8WRrvrm9CSU1xrGj2JnhxrA2WS72QnQRuGbWUZJWNvugxAuT
K4Csuv2KbaJ2SbNE/4XkqlMgAmVVrz1nPBj+HnS1+S2kcLIgHGe07ArIaToGO6hytOcpGvrr/WXd
+IJ08lxmaAChUW+gSBFPIB3NhGOJ8OYjiGWUOQV+bgDAzZ1zdpPnyVkBnaRdy1oCmFjufh9wSWSM
iTTmTEes2ZB2NQ0EeIAvKJey1+3v5GHJh1E0O8fu5qZbDbzaOmi6AKs3w/nYttpw5h2IelFkQdXU
5rh8RG099FDygoGP+fAzjeVs50Bu7iEuAw4+HRQq08uJI7I3t7WL1YkaYkJ1iFRkLb0gTPNnH4mA
GIpGhTLIhMTFzhW/PbBhoTtFF42MczlwLTQkWHHaosuX9J9R/aj+1bEhukCFEV6livmSYAL5+oMq
e+RUA7n+AIKtVnsoFVfL/ULOFhD/kZJVkz13bZ4PP+c+V972YRMrVHCL+uf9rXwTXYEV8QqmeksB
xQBet5ytXcxmNaGAc0R+QZlhk3Sg4nEsFh9fPw5Jp0G66QImXffeuC70yqnhT9uUoaSjzlT7T2EI
b2Xn821NiNBK5YIjhwHjakJROwsz9RNVaiJj3lrgvzA3/V5/diMCiL9HWR3LMEGjHeEP9YgcSHsR
to+Ke+hKFSLx6pIIX4hknR4J5EwaNKvrAh2pKutDHdCNXejfQmXS3umdoNsFnsi7/5E2tr4gqcW1
3pa95zWODqMcx81TXz2i+IbaHpqVqIIP00Pdq841wFn30CPOvvPBNiIc+Ypt0z7QEN+0V5mEKkKh
YLKlITGX1T+pvPyLIuL8ZiAmPEHBzz1rlt5yrkBU/v50tz6iLStcVBOo96+3CmZ3QZsl7JIus6cL
tHSMGGNYfjpaOzuX09auJGsH9kZlxL4By7r0eurAQiKEAnhxKdSi8gRFhZ2YKaPEIo1mq1AsBMIn
YC86686hMJH8rGZc3IBXT6hHiupB+t2eK2l3OVSTvtNQ21pAWRGR4E7B63gVo90RyzhsvvRjbeXZ
qQi76Yzz13SB17hXB90cShBAVNJ1i+fkMk6pFUwomk36sYKUeCJaIkyIQRm6k2IPIru5itx+1BUp
DdKqWA6VRKD1M5HqxwZPzAdIDOZDiXvK4whz8Z/BMoLL/W24der4ZERGnUyN9tZyPJwT4ra1mZph
1L8S6IrXqIU1l+CQ67UYRmBePRc7Y27NkSfPn7I5NZU1ZKAE8B7kI2F/clv1OGtVEntTNWQ5HHp8
GBGhzp/vz/K2M8LmdLnaQM8QXODLLqdpFTaGAJNLYI7dLjqk0R/J69HVzgnyyQjXoRpGnHPOUWih
RgffUDv7hQrN7P4P2Yo3zJsnPLAvmjSreJoIDZ+oMAL/Fjv6WwVDFhWMhj1cKKcNP/OitaAuIUvf
N7WxB4e7HZvzT4DFyI9yPrWk5RqUSmCP/eRj11XEldeZ5pigk3fQ3TPcpMarzHA4tVmjnO5P+Tb6
MKylsZdNiclaP3Qh7FPXkhc73urmSUyx/5KgfXe9P8rtEZUDgPbmJc1Noa4nlzjzhJHcCJbWtwg8
AWZayL2cx7L68uqRhEkUkG9qcrR1MoEvOkW6UeiwEw395CZzeBkct7po82DvTOr2cNJIl8BdxwaM
cQMyC+zIUvImAprvIqtu5AXq4aqCLFXu+GcAsQpSA80eUOn2dNJ3BhTKe5fHKG2Q5TbpBGTuzgLE
B3czupoV3rY1NnPXsYV520TgiF+7nrKcxHOedyK9pvV65n2SNPhPIZMVzh1c37EmMhQ8PJ4z8DU7
m/H2DCwHk9vorxZh2fnhMEgEkahbhKidBq2IoDM8dbYGrHrh7YuCEJ/h6r1T79kIQTqwL8QUwJ7L
RGcVaQvVaq2A3icd91i8YGPYH5XQ/JorFm5FJbKnCJNiHzsiYVrVOB5bmd7vhMHbT2tzYUKokuwS
AoDcb3/NvohcJ2xVbfKmWnEflWEKLlMq/GuSVTMKQ9NeSnd7KBmPPjQ0FgakArMcL0XCEQkgd8JJ
R3dfqDiPmKGFhheY3V6x4fbDCpUgo2u6zbMYIsZyKNRkxhmtjMGzyrpH1bBv2k+Ri2a71rVJB2V4
tL5jvFI/Bbix72yq22VlbD4qyGaTysqaYpVOGnqqYzF4DlbhLwMMmmtOQRbdK725hKrW7WTKt8sq
80YawaQ/DhhGYzlXHHNGxY7EgCFiRfB24/GAnAZGp2r99f7Z/NPyXCZ1QgJcuTpprcme13KoNKxd
KvbB5GEdi0zjkIEnOtQmVqlA/Yzuc49m1lsbpZ1/QOVOaP3HNEcOUiAajwIMdg9Dmtk7vdPbC0Xo
BGCVpFleZWsUIOJRnQqMGBUVX8V0EDmf8GgM+fT7/tzlVbyaOjwuSyYqlABu4iA8cVy3NBN1haBB
QQiqu3oE9FNFFw3fUbBpBgAHmFKOh1xnaxyyCd28+z9h40NTdJGjU6xDDEJu+r/Oq+n6aMcmDpva
UpNnUoT2qtaW+ghg3th5CG0ORT8NCg4xH+TvcqgmNshCGm3w9Flp8ULLQ808hk2D4rMwhm7n8bMR
DCkW8+AyQMLJ995qZmHPl1CRLEEJaVDyY6dr8KXR1Hk0oKwe+1aDt25M0QWWsPOmmevgbTBre3zP
rS8MjZUOkQOMG0bQes5oCOpaMeIvpGnPk27gExNRucuzGb1C3GBRutQVL03h95PFdB/vf93N4TlX
BA+L/bx+8Jpp44cJgcPTtMRCg1KjoZz00KKd2BrRSwQfD8i6Q+WhxCZWEa/GWzt8AxrLkhQkX4er
b9DaQDu6sR69oM/KHyWOhRfD76zD0FXdzpHdiJBcPOxlOKFURdaklkDrnFafhxGZlAQpDRyUr8MI
yBupmwjVG7293F/ard0M8IjOLZ1MjeRp+WVjTDETU7C9qt4dP9oM4MFwbJ/iMtpDcmxFI1kckekS
WK/1Tm47FePICKxjYpR68RDmDnJLGKFhPHB/TjLUruIRNQrubTivMGzXlFeRTn0ZFNxwRWU4T5ij
Wie/QIao6Nr5Q2sheo3clnu6P+jGQnJxy3qMRFbof9AJf0UgdE7FECQI6tlBOWAihleQVxrSJKhu
EP/aCQt/EHHrOdJjB24Ei0TyD5bfbQJ4nOXqhGUz6ONBQ+88dzH8m3NVnOeq1+bT4Edtge5yNv1A
lMFCWx65VQR/KylHM1AhHQ6tGiMHmuBq8QZ8djtd6IlqwXnokJKf0dr43qkCg1mk2/hG2MbY8ztF
CxT/YNVB75xQah/bx1iPihcmHqQoM+uv5oyyVwzyHdIjF6aDvio75WFRp8LqEOVDFfODWgyPwYDc
Ih5a4jE1sVJ49VeEDsdrE5CsRcFEfuW/viLCfn2TpqnJE7dzvzqtCJ4LBAq+GXo/76S5GxsGBr0D
YxQwAfSR1VDNUKGzFHamVxmZ8wGZmOypVa38ao8IHd6f1caBkI0sqjI2yclNNts1IXyyjqFohI9P
JNeOp7Vz+BinNOjgXerPOuZHO/PbiGQkl/Q5WUlaaObqyxmzXgsfSTIvy+38XSSiB2wsSMLqAWR8
2+5hDLfm+PdwqwORp/JJTV3Dm/G7cq+tEyC4ps6YJR7chquqp0OKE41Zqqf7i7v1HZHIRDOA1ycl
0lWOGSGditwgRd5hGtVvCdWar5UaVJ/SJJvf3h9K3jOrQ0+HhReCCawKVM9qjo2G6klAi86rplk9
UUTEzLszfmOyg4nXqOjHAgOY31VDg+L+wBuLy8AC6CYfU4OUszwWVoyOVu83mpe0Ah2eQVc+gpr6
XXRq/2ZswVXak5bvrOvG/nEp/FDxpe9OjFtNdnBKpJMFY/Z+7XBRIFDykgECjA+NjktTPjnifH+W
G18SmrgqASN0WyjQLmfZIAvmdjMCpgNaSN80tW3eTGaMhS+tvJ335daCShI3X5MgTplrOZSSQg/L
kHxAdrRVUQdt68Fp34k2F/RBWl0/6rXjvB1K2EKvnyPURsNAg4lMypKr/leAiypKPwZJpFf7PhZC
LSqpH6tUqZFXc7N6J5nZWlA2KwVFmS0TCZaD1UJvk4jmupfnvvPFKKYCY4kI0wjbiaadHHHrbFjy
OgShD1hkjbhJsO9rsYDRPOH6dYMPnNY/9aljodbFQ5RyjIwENL30E6oA3Q5ofiNBdQH8kGtQHWb0
VYJIbJ3jqjaxNrBKpX+YRBpchY/W/LGaAnBibaqb7zPfsD9mvdX9zhvqU/e/69b0qVRKFD2dSX7I
cqnxBRXW0FSGZycZMu1pY8XjxSxS6980qdUHC9PxUwjyz2smHmk7g29Nn3oNaCfJKL3BLxj62I2F
PRiIhYV5epqEEVSIXerVh8QFSmsWfvKEYYDt8VztT1Dh9/BeWxuN5y0KDFJViMt0OfuErnutoDoE
otPIEcJt1UNUuuZVQZ7jfwgSMIQlep784CZBD7UkDgV65V42hOg5hk53yfB4fchKnE7uf9OtCMgQ
gJ54wJNZro6PHuQaMmex4eFXbwTHgfLJr3wAknzA22V46rFrfv2QSC1wfqgxgktGm2a5kIFVlGiF
1TNxaejfdnAmT/h2Yl7Dn47/lj66ZffneBsIHXStUJeQOklS4mc5IALjtY1Q4Oylmh5/Ba+BypWv
aIdExc4pwy/xgAzzuBN9/9wdy4sUsrFBF0eKPVAaWZ2WUVfxgE76CQXQQC28sR+1p8G0/H8HWOUf
Un8Kn9ugQRF7KnP72mbx8JLgeHyZelf97/4C3G5dskDSBnr60N1u+qo9KqeIRChU/jAD+KhCI/6R
gxd8KfMq/3J/qNtjShYowUxcqbyK1umDbtAbjut49jrUtk9jprunEL/aU5k11kfX77KTOkT1gdtV
XJts9E/3h7/dzjIJJULQYSVXWsPOA5jSNuUwVDEQUcxRbUiQyItBNZCc6XX13PduvfOhN3aXZkjk
BGUwUOjO6rZzYEn3GBZOniZpGX1q1yejU9wTNi3zDzyQqkuii3f3p3kbiVFwpkrvcMuSaa5Lx5iU
aWNXIVFYN1H0Kc30t43vFO+JhMpVG0I0R3n8ew7J8E642NpJBD+wwqCweYOuJhtkmHa6YaJivYr+
UTvqwZOSgu1P2iTYudhvsfaOQ+YCtAK/H3bSurDatF2dDhYGFwagUAC1Q4zCfIKRoFP7xRs2z3BI
sZj1Yn0YH4QWTO8j8q6PyK3ihdqmyYteieB6f+G3PjZNS6r1wLDIAFaHGnexGDMDQkk0QzbAFNQB
jI5xU3D0sbfAXAmh4YfctdB9uz/w1hcnlaJaA18OBLW+jGFxgZlXPA6z15Tl8IxhkP4Zt9b0wWmM
7L9prNVzgeDBWUvMYWd/bx0pwhcIcZ33MSXu5chagT6WX6GbTL2/fTM2WsFcNeULuljtYx0G/k4E
2dpiHGLOlAUWl87XcrwMoO4gIuwpoY925xFV6iOpH0YRo1PsXAzya61CNLGK1aTjTrxaV3SLDCNe
6ZCJRO7YvqNBYSI43w6fXv3pqNfINxV1KfLh1ZmpEAGcnCaecO/MxuqIX6F4qHIEczQlKc9IblJF
aqIWd1FYHsrOvtnYsGRqsH/JkXlarXHAlHOrvqFa5c3BXOKeVVUPVjnobzqsyZ4ol3eHURuL10dh
0gnudglWYu+sPqFFy9+KolwqqDZ4upomlhv4Qp/V3vrkJJF+ub/Af/AC6+8IWpf8BdkDi1t3uWUM
1Gz1BHNHj0ZpckT8OTlhVTmd58Gy35VGV3zXUH72JjxTTqOKK+KprlX7godm8jHqSnTrUZQ0j27F
o2jnp23sZtrtRFuq+LixrwuSpHL0MZt28uxC6G8TV5kfRN9VH4C+5T8CXOFO6oScajLU4deSV+PP
GMsfFdFIszjjeBmdZvwDnlti0VVN4mFnd2xU/ime0LeSr2CT6v8qnkEIL2dh9KM3WEWDtE45DKkX
IbPzrVENRZyFgk/qo41Kxs8B7H9wLIJcfUabGSWCnZXaiDOcQE2lcUdTFhDR8iNmMcXhsKD+b/W4
VOKulwTnDoXnJ9lpn0+ouRiPE3ZrVxuPZATP3fxnN01ldCrQKvMqoeQv4GLNSyTK7DmpB0z4ukSx
drb2Rn5DFCSRQpNSNgvk3//9tu0rAd9LHb3YL0ZK9LMZPelTkT1xV7rfkXZHXrdA7Z2lzKfyoLaT
//n+Qm2caEkeoFkA2t4gIi9/gYVYH46RKocrsrD2C7DLfsTXoP9kpw7Nm75FePuEW5/z+nsAxhVD
StoiwJXVPRC3ld7TscerT+lK7EZrbKJ/hbWhQKHWgT9g9C4y/eHVk6U/rpnQrUCxGetHr+VrmGNF
g+rhOFSX3wNlCq8xXc/q4uAVEB2CBreoR5xupldXFqkmErapnBDEOG7LVQaEaGKLlFMZqpOywgfH
xanFSKoUFrOvzFcc641iL1jIuLiKY6DMpJIrPXrSntUlD/1ThzKdoF9f2Kjeaf6QYDHYlU9uP/0w
wCCdY7V7O7pJfxnRWTnSAO4+3F/w23hFeQKCHfc8qBPk8JbzNo14HkIqtR5IM/0LxSILNp2FgFOT
o+V9f6yN6AOuRSWNlSgMmrurIx+6vHfUmcMy60NTPGUEqNwz0lB8M7u6qV+yeZqcs2vWk4kvPCTH
Y+OjwY1nTVbs0blvcwHAIOIPoYv8Fl3M5cSHyEDaBDIG1uyElUNTaeFlxjJn5/TeRrnlMPLv/4of
7VDCLXGMzgPe5gQ4kzrdU1PibICnR/OvG/fm+f4ibw3IgaVyBG6AhthqT7Wx3VljlvR40UGZdAoc
g7AyhUSFA+LBB26zkyFvrSOIefk5KSigZrecICabGoCEpveMvg5eirnJP+rWuHfl34ZhShWoZRhI
N5ElaqtlBDPnDnnW9VgJVM0ZMmZiH1wsaN7Sqarfzpbrv60SxXgpyiDz7F41395f1Y1jwthkNySo
lsSbLGdJaSM0h5jxw6zJPby3cBpvm+ZlmqfqdH+o28yfqpcB5INAROa0Zj8gZt3pMyQaD1unBIuU
Mla+xJkuHgNNw9qbdjxOILnu/+JlkOxV3W5F+2TNjdIQ+kP0q27aAZWC1UCgt0w0wtziiCOI/ySG
JnnK1dauED5CsfaPpeLXEK/ko2+W3ee26n5mYWt8bKI5PSVlOCIw2ItnekTt+/uLs7UPIOMCmZX8
Utjmy+9QhKOJpVDW08ruSiraiAy9V+wivExKaRj4RjsCvbt+QMIoNtQPiLpbO8nn1n4nD0AllSDG
M2n1C3wnN/3a5RcMFg6sh9DPAOzGTrNT/d06xnA8gf7DN4VPvwpPCdZ6vY7LnKcoav+pKtQEp0lM
WKeLO8/Vuadt/HB/aTcnRuHM/sPRuO3aR42Jk0DOQeZi/qKOuv/GsHmk3B9l6yAhEIIGE0EDhs8q
XEDnzosiJB7maaueWsUXXpT1mIMVyuvxOxQtQMVTMUFrjuf7cq/4UUi0DQWCGb0TX4phcD07VMOT
H7jlTq60NSuEg6iRUIpi0NWm6AqtSCPD7TwQpSi9dl170kMdY/Mw3KvIbG0MQVyXIos6Baj1ArZt
7ZQW8X3C4OxJV9vYw/g7x+w5tqXLxfBqoD9ZAVgviVMBfL++J2ls5GWHH5HnQyJC6zurL/VYBZ6G
jdv5/t7YiHy6SpINxoIHCkng8oMBgDJi6mm91woHyVl/do9BrsSAR/rmqgcujwTFBK45JP7Ood54
UaJMRMgDiyTrT2vB6lAH30QbqPNMJWw+5ckkIg9TTnHQIoB516p0tW/ITOOAreKhNh3DgXIqr1Az
lwbrmFKxmzvcyrjBrkEJGdG7vzQbG0ziV6lwUtWVuiXLpSkmp2xopg2eidPBZa7SbyX2QOiF2zsB
diMKLAZaxZ3G5wk/hKApZ3ADo4eKCJYlRms1O9W+21cNT1C4jaQN4KDoSCwn1GHAPXQK21ifZ/Xi
9n3Ny1dTTrWJkqCj5uobBT3BnUG3bje4lDadAd5TUO5WO0ynLdAZDUalXWyHxXFWJoyADTRDj86Q
6z+UMlPRsVBbw4t5aQ5YvRjmu9woy/dlNaFITeToErIoP3iKeXZeODHjl/tfemthQNHLrhsRxVwL
8CTYEdpmiXJKrCn2xxRT1pMRdcopSFxKK/EoPMy07Z2ovDWoxAHSVaV+c6PIiao+/qvC7z2HzXyN
w+J7Cszp1GJP+oB5GH6vPvTP+xOVMXH5+KEzwS1gEV40QvRqp/lxM8O2Ucg03CD/Zhf91wSBzEtU
tvmz0vb+Q6QJpLKmunhK/OTX/cE3ujVkxxxH8I/SB2VNri2dwW81W96vUAoaL2vq4k00icA9TMVk
XaKiTY+Zrw7nMdLK4VqnwIWGJgfsShN9j+G0EdPlG4x+DZBXiclcHgZ8LtOgTzW+edakD4TY8c0Q
6P+2op4e7bFqLvcnvxVn0ebA+kVmeECgVsMlOCcqFd4T82y1v3H6gb/cZqV1soYKX3YcTKOnAIm4
N7NVujvXydZUHeo+tLRpGJGlLMeeDTUusNRuPa2a3IsbqjhFW+icHFy3zk51Nex0TuRc1rsMLWAu
E3m1wPxZjpdkZai5HeORmo6nNMPzWLHr4pxYott5I2wtK2Rayr7A4PmfVb4R5/OUZJipepHQh+jU
OBY+dBRDse9qmisPlfYXqs94mALT1r/c/6QbB1jyGCWoF5DirU+LHhRJFjB2lyv2uVNa6UCGffCL
w59WRzOP28fRrpzT/WE3zjDgHZqeBA9ZQVh9zdCqUo52DQM2iOz8mqjqgGWZQg0h8pXx/SiMobr0
umJ8mMCyo6vQmHsvlo1VBw1CEdiWTTlkvJcf2MbMz5kVv/EUp03O7pR+EGWPvfWsd2e1dMsHxPdD
r+Hy3jlFGzsLXISEuBLl0QhaFb39SNTu0Katp8SR8x1vWvOSTnpJkyrfkzLUNycJTZYUAEVhaE/L
Sebq7Piziu/OMArrR42B8SOdKf1S92n/MLdd6IWBHR6FFuWfOywRbcgQwDRm1cQDKXH8PjhATxge
+nE0vDwAjkhgzVF3BnnefK1KI8QzKbf/Gfw5MhBcn/vvGWzugfWch8cujaojYcJyDhSlcN2L7eoa
TtGet8bmLNFNlMU/WKxrXKbjhFjaNkOLH5VSfFTG4TFFlW2CYqrXB3rrk4Jv5Ti/UHOtdh4/G2EJ
9BJPH0IT0OX1RtZxNwxr0bRei13VNyLnh8ooggbwK+gEK9Q/3T83G1kWFTDJ7ZDx/kZypKtiJySP
bD27KXlFw1fs9EOW7+mnbG1RAETMCx4bammrLSqqxu/zUGk9teow2MiTLMJArmymx9LB3fP+nLZi
AZBaeYuh8EmXerlHcX2NrbSfedkp5vSpdsw6fze3PpTybmiMl4F61ITlUdvjbcnr+jQkWPTd/wkb
hBlwFwgp0LlEYJyi5vI3KHgt9L2hwa/UrGpE2B/lWPQiysZ/tuccvEsdGPVnVELM7EWEky4twfsA
xZBW+5mUU/JLi7Lh5/0ftRGayXFpB5G4g3VcB6iwcdMqNXAxBmo5PGcx9tV9a7XnLMinU1Q3enhA
TWdPuGxjVPjEEr3kklvRj1quRKgnLt6TSuX1ZWN/ceGY4TlY+eYHtdTN6UDTxH1Kwq54/WTpGwNZ
pYBlcOeurtvaqXtwq+hi97GjNscEttBzUtDAObo4oZzQlgaqwU21c3y3ZivlAIE9Ux7kSlrO1lAj
LbT9Gb/y3HK/WJU+8pAw/RhaQB2UZ7XNu7M9BuPOsH/KjqvsAtQJOZTstWLTuHrFqLlWJ46ugMpP
OFsvhtbgSd8bbvpjoob+PnZrIzmk0Lyv3WTm9kFL6Ch4/hBXOkj3EKNZB2lcT0P1G1VGaAtomLVY
kx3mQgl+3d+HG8Hgz9tRNr/5NOtMSLOScCjdAaGrOtdxIDZTN5re2gbKHBm2jV29FxC2BiSM02bk
YU1oXd3MINhKiuooa6miBOtPGp0+1WkZPWYtggjH+7Pb2AEcLuoUcguw5Vc7oBudxgm57j3fj60v
TW1/Kso5e3FwFPbGqi/PURXsZQAblwY6d2R6f6rfbPjlrptoVJpJKSpvKhTsYeK0EfiJqyn6s3Y1
fKnc4X8og0NJhkYuHwqyFLAcEXdkc27brKaQFQ4J/Il4bq+hM9LETSIXvbRZU8IXEZhD9jjMlanE
h7zW9X/vr/XGh4XljUA2fW6ZU6/WOqL74Gd1VXlaBsB4ErVxUAJBHAsxtDvfH2trjZHjoQmO/gkp
3moTuSkFAY5z5YVx3b8PtHT6lKh9dmBo55LPZbhTydvYR1An8YlAcYk0YK1CK0xKHWBQeBGmWvUO
uT+cQkc1DkfkLdv4n6r0yfCcvt8j32xkBFKxBqIhiTQ6ZKvb00i12NIbWmMR6JtTiCaEpzk8ju+v
5saXQ1qS8jW9BQM501V4jlQ3Em5SNl6adAUUc3N6jHF9P4ZuUr1+Iel80UQgp5JjriY0F1Ob9UbX
em5uVdUhSAB2JUXgvGcFfsEpEmcYDsHp1fNzsXaEpkV/EdWz1fwATKuF7qDE7Of1/LafcLlFKlQB
C6jFO7F/Y2MiESKVsv7/al8N5SQJcv5VSQrXteHvIcvqkxar6jMUIPE+L/Q9MvDWeHQbeN7JLILK
+fLod2le10het141mqI9cbHG85U1dp9IqfQPY9NZe/HtlhBG8wHyGcRj2FK0SFdzhBgZpf3UU6TT
U+QOBoHIw3mgDp7Fh6jXitirGtX4pEViTh60nqLuOZiq9hL0KommWam+gVhXYek/amsU9SVQrfiX
41v1dM7QsCQfGOo4ezdzHqVghOG/DZo8+C9syxY7OMUtwG/Ozpe0cLLs6Pq5HlyclEbgTtp4c+Y5
CdzgIInAmVN9XkVVnm5jZ0U10wT38i7mivJGo1YPaWnO19jqf7IOn+5v1NshIeRTlpDqbnBR1ooo
4QwCMskLy6vixumfACXxfDNTvOsP1Ajq+awkpDmPHVCevczwJtLQPaX3wtOVG4RG2ip6NzEud9MU
WF4TozFxCqTTfeSzAV57FuU4BFLeAzTa8cBYbtjG8fFQqLChQdlkmA4TUuLHQUmN52l0sh/3l/Pm
cDAWjBcQiZLM667FVdDpyEWHPrsXG75/cYxSfK1r422nhP6pyDquwVePJzNNMMC8F1VKtcu56SKr
MbVkDSkoZUp3qGzf/R2GUY/5dsoW/uAaOboH9we9eR5LDC6tfbrPIGRvKh0YVdca5lAMqgZoo6tx
481lnHl1HXXeBFznaOE19I8eGHsOMXJLLNJcRoaJIvlobDiUg5fTLXAY7pootr0mrJRPfQBQ7Roj
nXHUg3LXjPJPqrYejW+JnCmpFftztbiN3qUqfvDQTlx0WQ9NG5rPFQblw4GsI36nOpAcD74e6DzP
Kx2ZayuMlX+0wnLeYyaT/darDOkDRswMD47MLEGeeRc+JHFN2utiHfaiJqGGTIUfjo9dDGnqoLcq
cEnht0V8UBWE+I58v/i7XSTTt/tf8bbyTMNDtYH7UDeT0LLVG9UMLRI2PNK8MojUZ6gC+nBwRysr
+Jl1XB+G0emsE0+78qmzarQyxWTV8UEZI9H+H3Nnshw3kq3pVynLPfJiHsw67wIIxMCZoqhpA5Mo
pjtmxwz40/cXyqy6SSpb6rTe9Kas0qggGIDD/Zz//AO5JE5QH3/8F32PLp3/orMUHjSLVvX1UN0c
XNkDT7bYhrn5kvJQy2GfO0IbKS6MNgMPrelJmgFmQkw+fPXs0u9gDymIz0t0YfpD0pPV3scmHPgm
9jHlbnd6NV1znyNDKJN8KIq7pjMrPNMdf/sI3u2peMStvkxbQk7ebnaAC1ZVuqRjENA8nnK9RDkx
A56FuAeh/tOPv/P3KxrjDizU0a9iyQIS/XJFb1WH4mpr1A71n59srV0d+3qE76CXn026vt+bUCAx
zqEVYpT/nWa169GFCBxJdnbYTx/l7PoIuHyLYB68/WKTZvAn+8TfrjCmXPQI51IBQ5aXX45MOlGf
WbA7eyyWlBMejmzVlymFEZrOuel3RheasSy0l2oIHMdmy7JEBm3+B+Hrv15kzQ/fsuefWrX1OX7v
r/7zv2/Vc/Mw9s/P4/Vn9b/OH/3PP335wf++zp/6dmh/H1//qxcf4vf/ef3d5/Hzi/9ImzEft/vp
ud/ePBM4PX67gHhuz//y//aH/3r+9lvebur5t1+e2qkZz79N5G3zy58/On397RcIe39ZcOff/+cP
bz7XfO709Fx9br5+94nnz8P42y+G5fxKj0r0D1RHcED29F/+tTx/+5Ht/oopGzUw85mzo9/ZaKBp
+1H+9osf/ArEj0zXxRoVfsaZqzfgL3D+kfMrqhDoXnzmHK3r27/8+7vf/bG1/vFYuBd//ve/mqm+
axHyD7/98rI4OXtrca6BolG4n73pPPvl+tn6zcMivp3ToJW3RCuIdCu69YAP37ADEK4I0VLDTxbt
y7fkfM3zLJCc0LMZKQPBVzXY5HuS7VgNKShs/nle1mZvLdZ9E4bz3bxgZP2Xx/E3X/Hl+//H5fDc
OHOsaBV4DC+/4miOWVsStZZikOQeBlepuLd1tTML9bM4nr+91JnFAywGtfS1Y3A2VcqcrHJIhWUg
Hw8i6cXutGVRbAIfpD/+Xud963/Ozj+/FygnoMt5O399G4e6b63aaoeUiOPyRjr9dMjLyvnUFWX9
MBqQ4gnJ4SS1/am/BlH7mXH83z1GphSI4NDMfC9bmU0z81ekv6nww/pSTYOOw7Lvr0Y9FbsFdtlP
nuPfXs+HkUfVBybx+vtG2aJsu3YgD2RZ9ybUXXftr858aS5heBkRBPDj2/v3l4N7dubMcna8Oru7
eoqgfbl9qgIj2EVELe5wvcQukqV2XKKw+snR/HfXYx+H9s1MhDf//PO/sEeJI85hQ299uoWrvx+F
b92ZSxVd17bobhfbUT/5fq/XKrJq5v/EZJ53IEj59svrVV44abdc+7QptHtXDrLYD3Yld5VqfpaP
9+qUOgfHvbzWqzIvshe/ICSqT6emGU6lPzUJ4uY+MctzjqsQ040Q9h3GFet9mBnTjVpW9ypTWfQz
y72/+9IsWAa2JkSx7ySMS7HNVV3xh2xR3ey2wFhaXHHyS2Qby5cfr5/z+vjr68l3xqQMlgWbPqDW
a18H/DGVwNO2Sz0ZAcLnUR972lofxq2tIDuPy5Pgg3UqRfczctXrnYFYEagWtGOw6iP0fK8GAtBK
om7rwODrd3lq3Lh2Mn0wDhNCoYcff8fvLsROx+HGd6HAZQd5VX0Id5yMzAhJPFvKMG55j5IxCzqm
k4HhpHVE7xKW0iGDdR4+qLGaDj++/nf3mMYWjPQsgUI/Rd/6cg3POVljRtsTfFTN+aUjffOovWm9
CqUok05YXxfpjicBAvUP997zMJiyizOaTD8O4/M6+8vLOlVug3+4rNIZrObIRbAzjMLiYus2c5eH
A1qN1pgP3dz4O0dk3U/2iu/vO4b0Z7iGI41D9HW2QBeVkVVkg0wH7ek9XaCOnaxzE0eNvpXaFSUn
JS9+6v44hseW8uJn3v/f33nQE8dCqQrCiBnoqzs/VE1uyrFT6TqoLhnC4mvutkSp+7I5QBdsd12E
Wctimf3+nz7y84XP+ZDfELnXkIbKJ2H5rVKpX1j1PoraKC2Nqjlo02luRDG5j+s2vwml+c8MYlhm
DPWAACmzqchIh3q1h5lbZln5RqhBAAN4Z6wbs6awJnmvtqvd2rD+Vav/GQ7w7aJnoSwqYAAr4KpX
tcviG8U491ubNt0qrhbm8vvBt+eTqqMgWQfberMwDHk4q1J/ssK/f8BnQSrVIQ3jeWx9XoJ/WeHO
sgTrYC51SgzBBu3UaD8Ks3yncOM7htjVnLQ1XFegfP+IDH3+xlS7WAfTrmFvDeby8rqL3RkVAzGR
el0f4OAZWimWoc5luDn3loiM04+X06ux3rfrwcCHbMGBADXstXNm3pI+DzBn7JzC0p/nPMcBxAaV
jAOkSUfsqPurzAjgRqu5kFdCR/l1YBjOl3EK+7TLqzKe3bN19KKGt4bbz8fcjpafPIvzd35xlPCO
u2c5OO8bOMlrskS55T2aJHxTmSNilTf7YudGS3v03ao4GqskngX6/eEndwYI5vV1ma3D1/xWc1Fl
vh5UBGHWjYIWfZcFa1MnBJn0+pMFLlH9jg6k7m6CqG3Wq3rNDfNSjHnhpEVWaP8we9KpDgqjn+Kw
LsTvPAx5q3sv1gJIf2dOmZ1/mrLJNG8Y7bvWQyanOkrcflBr4nSt51yURH4Nx8ztGu/TjAqvOZqi
1OVugyVojJCfTWGm+Hdn+iKUTs3UFfR1SWDlDOPeIDyxvnEWJ/w8dLr232fjIMW1cmcgpKzF75Ac
4pzBToGT1Bdz9Tf7wpBifqcxRsO62oCdGDcs9Twx7U6/Ec46lYlcHdYB4sWStBOncu04G1rEKI6s
REIAaWvvG0AU8+0ULu5zqdr12HjN9mETa9Mn4dbjhjuRb/FIg2TmSQCBbNfOagmTPouM5k6TCDud
DNlF5o5oCH9me1fGVccmIPYGhtGfI3d21F56PSLJiLLi1AnSVmPkW8N00LAcPky1a973XXBOrNNe
9mlbFrJLRG+sdTyvfXCzhqshdgu9ELEa4PPqAHtAAROsMlCxdNH87dqwIsfcnPm36Zrb5aEnxNlJ
htwePjd93VupGxjju3CC0YBTZ73hm8ycdz0VQ7F+XtEJ3Uxt4C/7Bd/t+Xae1w5cCDHutM9z9OXJ
ZqlpiekbjFM15t6Vpbsxlvy+LrHDIrjBcL79nenK2BwwMoq80+YbI/6M/ZKrBBGbFscszO1TkPW6
uWKcIbfdJE3VXUhhGqlZI8Y99J43ir0F8ZfJqJ3XbuKNm+/iXCT8mwCGtZv4/djlO4Vmr0gJxGUs
IBebVIBOklu9XzCfLi/AGYWVEMgwYARtOVlaUNSJg1NjUrCzNtmWqTlsy+XqikmmRleI8eQPdTMn
k9W5OKBT1k6nyGr9fG9vKnuOImO58QfTHJMiKvslDR1DRAli4vmto/otw3tGUYjXi43bQ4luot5l
/ty+BzKz89TtR6tBYua4zd4dnPKt04izNz8BhSLZhmzcOxrnvjf2VBgVPm22AEddsFq2vXKtL80N
x9hDbRdjeDu2OpxPDj3kzbJkjrjsKLcesIs0jFi2EZ7Q5mZm4YMam/5K6bVz0gjoiCv0yxbuxmKe
rMSqN9HEjcwd1AKbtRzMZiraw+S52R1Q1FAfqSCKlglLMfM6dUNHIcxIaI4bjr2at6pAQp1VZvFo
oUB6x3lWiFhLk2kIIX/R3YQ3YU8l4/sYRVSV4yS+siczLsTWfvHFwBlFhWqQhEXcSL5vzKKb76SV
Fea9LSvCsQA5qnvXFr5xcFpT7W3zPI+qcrh13A5ziu425XfRHY1P1CUKG3B1vQTB+tAq2yovIpSY
V3lvyT61t7J5Wsu8XJIR84Js54Vtdmry1dLJSslWJFGOydrOK228SebKtAqC6rrJSLLMWdtdE9XT
ltbYKi0xHcdsxHicC2JWbVOnAk/+a6Ny2wgCaySPMy76UTzq0Lwd+yKBRJ3fSdl3Dv7untyxm9A8
yZoJYWJWcGGSqS6s/r0wcl/GI0mV5EWWyA/jsAtGeTspK89Tq5dKXpT1osZT20KE50Hj27bfGgyW
EmFXy7L3NmXhAlJH3s2Eaowp/Fziu9Sw2bSHYsQW/o3rdR7CrApJSrJtXvhcm3M2wYWgRU5hRDAM
9PvVjNdimOtkdJR+gP8dlrHfWOtel4PRxOtC7Ny+6xczjEt4JU08NJEmfS5AfHGyi6K4RWbdVNjC
RsK5nUx3egezEUN7YU7LPUbt8m0Wbv6HuqnpsOZmIKyWrgiXbQvhWOzPmQFPYS1VBPdxcvPdgtyi
S/1gRTO2kWrh7+basNYkm/Gk4NxZljrxt7x5LEXmQdjKmuLO74uGCUMntykOa2jaqerC+mFtw40N
FHD3IWga8URKmlIJBSK4md8DOJYb9eSp9THTYxoRIXhvRLSVBz2N83ByozLcL63EWtofCLyAuJmL
51qUXZ+0IRPVQzdawWO05nLc2YtVOmyMILdxUGezTmpPT1Osqu2wDmNz4U8ZNptmm40PagWnjwdp
LJd6cG0VkwJQDWwDq9CHLbOrOmnawPjQD1r/3tTOWjDKZr5+nHQWJsMw2V5CmKtCvsoUj5AUtdT5
niXFtiRsXVyTJbkwQ1ky49mS3nhfq3pTJ4IzVIqy3OVItZRZx25RWG0sDdO+cAmYwme0HLJqR05J
2O2zIuPFgCmI+y5QCCfR1LTbnCyrFchduPSY9ErfabLYrWdGbiKn6OD92Owvi6yGKxOiHaHbXtnt
5dpEISbkVbffVL8Wu7WtXRWXUa6/CGs2VNIqE89Y4S+63ZVG4N92NvaHcdT6M6MXswwlP9wwA8Yr
V2dJLYcLrAq+CpeyInWCNrhhSj+8HRHafp5EJS8GTzbmTi+tC5uQA/6LN1eqpixzxTWnIPLYct6C
LzAGSAyIOkuFyToxQUzGqHJ1fCaOr/Gqw9K8ysfOG9Ji64drjA70WxGs3cdqQ18USz2E/cMWLFl0
UOgImA0JS3w1JhH6B2MKLflY97q8bTVOtUnk2nqIDa9igjMbVfm0tS6BPijN/TTzM6c+zK1g9MKy
dndVgU9yPA5n8EXDbdj1/lw+Qabq6lhZk8RcPPTL5aKd13Od61D6oL3synihhLvcgmmqTrW7DtV+
0VF5YY7W+nFRm31UWPhYkMJXioWKB17v1NY0RjpboXgUazDvUexsKl1kZj1no7lsSWuMatkBrkV3
a07w2FEHswUIVZkhbpuGNINENcFW7aiYwou2Mc45Jr0p7pVb8bSG0OpZQ5burWuovsOwryZF6rHu
HXIcMIgpJuYhViMOlm9I9DRQLtSlAXcvZ5Od7c+tV1b4tqwruxf2To177GB3NmnEC23Gtp43ubcn
obaLTlTRu6VVcZSFX6gmXQcOoJe3HFXAVM5oOGfjIJl4q3o/W2v+rnFzLWLRt6IEOQyGAi6ouz4a
5tSm7pyHb5uz6d8u6rJtuZDU319xat4AhHBRftsYs3i7LTj9UeBX9Xut2kV9xVTOOkTuqJ19BHWp
vm4yv6jiOVoEw7nKXkuqW9GNV4OWBcFig6duZ6/vLgr8N9VeBej74hD57HLSIY7DcVRv9VEbtV/F
bQlmFFezs47x5s1+c9Fr5JuJHyiQBWPpBpGUa171e5mNRn3Tz+Ys96GBOWyy+IitjgpJiYq7oSrl
cRPF4sRr57r1qVIhNt+iXiorAYBbPjIRzIJ4lU0fXlLyjvmxgJk4x9hyhDrRdjh+jrY64PWH01yT
0FhVl5jgmMOhFH1NZRNm4si0xAl2elBnhd4qnaOxOC3HOgLmCYtva/hiOJP1pEYB63cTmZ8wYeyx
WZ0axIazdGuRgCpZb80iz7fYJ2DdSCoG0DrWcExFwvtcrckaTPU+8LrlxugQMsYrkkwCLKJuiWLP
1fx50pYRv9DUA7tPSZWbYFsZzumK7d4EnKqK+6Ib2RPtzmqO9sDBeFRoFOaY1pNrNpsdfh1zN9hY
ntv6RFYFfvc8NXa+wF1wupVqI3kAFzm0epbMu/zIOLau4242TCbeVQCPfqltM4t77P4+OU1efJ5x
yR4Pw4b7UFxNUXOdV1nUp6sKciduZ6d6X4CwED1U9ryheTgFJUjVYp965YyUnagbM8pJy+3I5PIn
F4vRs/rZDTuSEIwBDV1CsoasqeLWrqEQZqB9CrVF1OUQFVHsuKU33m6hDovEVWOujq47GFQhy0KV
jbJR7BhrqC3dNsOEGzO25fuZs2vdyd4K4sld/ZaIGQXDco2KfIqHkjrzbMg/u6lNqbfEWBzN8Yxx
x52sp+CtWM3hIhjX3tiXS0aj55vrsm9dzzDTiVe7ZxKS43Xllcbo7ggDQW0X9dWxMQZ7jidjmt6V
YCJBHARqspOCaNr50CLb44FyW1mYwdbKOFi18lMl7PlrsYA+Xrgkx5iXRd4Nzlf0YtvRnYkeSjFH
br6EmIq4e5xV6qeCVcqb4uKonRhN4Cg8vhn9xa7BSYcm2mpQwLlB5calM+pDEI0jxGHuk3FopLAI
LWvWAjuWqTJ2ahnbk7H5lT7OQW08cU9nHXtBA6egV/S+cVPN0cXWrtsbutiJA5zRfYxyirfMMuy1
uDV0NJ96u46a2OqEvuy8cMspSh1jORpzoJe0KlZs52Y10rsuHoRTb+J5xHU+LP0uqF19yzjfHdh9
zeWReIr6/PEtKviT5unOovB4Z/iV1yczoyIzbi07u59cMwsSfKsqleaaGGAUKprSV64ZQYiAB05y
ppw/lrWZs0yEy/YHvotfymjnNpFt58y2lde2P0aVMw6xXkZKOolCtuYVbKhYrHC2V8pzP9wPI0dO
T0uH80dlVznqklw+eHVHyRDmuflYIZnazZ1ow3TahlkfiFZz+b+dMVwMOayuE0az9RFOmtnhUrLm
635Ust9PYoUjZ66j7aWWs4ZF7MGhKBMmcYz4UUIF6LBkCaOs9s/WSwK6F9rHxvriT6tc9p20g4dw
mJur3B23+t6sZchUXhYrFV67RWuM49Ro75wg59RzgEXELfMo/607Eb6UGL1wrt1hClw2Nhv+HEVB
HWCMCnBxadTVBr9EThkmppVB1BT0zH4GvxrVjYyCaTspZS9iz6CNW5cPBMfEQQOR4NLuZIAZWyvx
BW3IWXEPNdrZKK5E5Kfc0Sx7QOhWnhvU1suTqahdbOGVVv3t5BtD/lzlhfBKFgp79W7iWzHnsR2a
LVzkYb0zGS2jU0cg3xb3XVFsR0/j5ZiMhWt2aYWIRh9ES3kN7qbCt2j3Jv22mzMrpyietnehWS72
3sM755S1DfE9xkpBl6xLvn7StjKOqyXZkXxRcCaZuZqe3XLQV8KYNNsIcurlKtc+oUeDtJsmrsoW
e+icsmO9am2rnhIGBcj5TWtg8N2GbMO7QbSZcSKNu5hSp5y7+8yEfpkgKhHDbWNwgseeMzn5zWgE
MtqHHGRGrAobd8JmEoxEsSqJuj2ZCMGMT1iE1lwbPUqtbChrSjNXkM0w4XSyM5y1/t2tjOBaRba2
91hz8EjM3hWc+HPn73xaLBlbAoQ6cb5xsFkGw8cAOCxMw9LiIOTVnK2dQ0yzfbFluvsUajjAF6sr
Df9x1fXk0Xrb1sU6aRGSCWyu98HmCPmwSrffEm+CM7zDS5vQmSZsQZwjf7WfEKm6WcxWXBBnbcGx
w1euEk7CZ/r1avTywkrWlsM8jhYDXiinVU33S3wrHcWoxKNJBWYgTJx7uYOloHhdynBkCKeXUB7g
wOEJlsMvb2LRGUuf6No0+p3eMhmkZUUPSWvR2+K4lGUoUtybmCE6fHRXFMt0DZYQaGCEbMnxo/M8
Yj5U048cVXZtJ+aUa7o9zM4+r/Yw3UiKWl7U1vEbquaZWDbQjZzU27ondsfatHhn1Tm9emat61Vf
idJPlCmDK+0aY5kUvsp+z9l5v9SjHz72xrC62P5lOd/AnZm46FD1D1zS2y501LXvnFb2a4ynTPZV
om/WRxVthn2UdJKcKIOXVUmjuuCWClHjfzbn9Xo39FqsMbNJpXaFW4cEOwOBsPfosA/YlzEWLwZB
AHg9tf0XlIBBntRUZs8GIVNfzLFrb109TKAW69mIaGj8saakBnW5bAFuZOpIz7sqBDPm4+jbOj91
nTLf9Rw5790ZY+J4G5fycQhy82sXWKt9o7oGiGyWOXJ50+WDJ10t4tCqTvh7WXXF0SVyi7E1WNkY
45z2xMjwoDhu7ASnd18kRUGezzTA2YzbnsI+Xg1L3/lL4Z62Yiu/Oh3iXU4Gw/rC9jF1b6ihpX8c
si0IMU+kgMAPKCxZ77RjMoXBTDUCNHRmnDGI+ioGIyPSdrTKJgEhM1NvcEBshkDzoF3tG58GWkMa
5ijkf4Otd9tLdMKdGbsmRgG7aKGIUgAm5PMR3O7QnmJHddxMicHtlKtiZzrVCpzowGj28hqsAexx
HnC/tQmDXdBRjkkAb+9D7aB0TwyH03g/W7P5ZcKKgnhH32AsBm2zeyh8twwvs35dwth2R9XHVlEt
rNiIRvLSx1NrL7oJg7JgFBmNvQgw6emd8zu7Gf18wcFUl3vWArO9VlVrnDVOeVs5eqWOace+BRsb
7OxgYxrn7CVBjAZdGU7BSLUC+YmtrmzO60HclGUkngPC5C2K3qFQKTh0wSPrgmk5KOZNZlwLXodk
cvXG6KHbjJb5fc0Lgxw1mlIm6m1a8hiTdiKI/mh1Dv2Uo+qsSrt5jHBihspe0WJ33Qx8R3ITYdrt
RyMvXL33s3l50wT1vEHO0X4fDyK0miSQ63qy0L6AOXR+XR/LARyPKwzsQ2VTqneCND7rFM1s+g8A
Nn2U1tr1KXuAMd09ykQPmqIYJUh11JZIwC00rAeQEDp3dgqrpz4l8y4u7FGMCYqojsalUcJhIoDg
48CiG2+Jb0V84lUEo1S51e2jQOuQnkRhIrARiQpyG+o2SnJD1GMMwFvfSDVJoCgEn+/AchiekeVc
0ctn4BpmUCwfBrcDabB9+X6KJtz5vcIn/WikD0E34RhFE2/VQCxLD2qcIT7ZZhBJoZyvBRsWoFLg
EmGrC6eNkWZ2h6Xsu0fujqUSx6jkpWJUFcXBrMfLoKUEige78Q5sCHQy86LXKVF1hddq2Gqjiun4
lEwrFfE6GsrvM+YtdtAeqSxMSgvdTdZ+tRTIe0P5TEcTFuGaSKFhFFi6toKECeg8XeHSv90aeZZF
+w2R+LBno5/bK7NlUz+EGlHdcZ3NmqpGYDOxWyHgj3vbUt1H8NySDkijMSUcqemOKIzAlBfGY/MB
MVD1diw2WR89TwRHCf3HigPav49YP/tukhnmcI+qzWsvCSIS19z7EfdGKCS3mdc6I1zbbMkSVUqT
+kUUDfjzkLlX+ZYJfEG9nO7Ldru8TEG5JEE1OAt1ccjQPYo7u87cPfFGjkxyIco3kSBtJR5w2/4s
87b24rzJAiOuFmd+t+ahobFYGDSnLNOgnRrD/oMhWtrtDdwhSwVzz2aHM2Yz4DeyyCJWvldNx5H1
8anfeot2aB6a5nosNKuwjbT9hCcjxiWb3YRPftnZb10d+SW828ab4ESvkeI1t0tkGNJ5Doa+mpOt
mbr3fu+EB/T/QIlRZhjMN4J6Q/dD/ZaTukrKS8os21lhMi0f4DbMX9YFv7Mky7N2ZwxLVx1IKcSW
j6OO3TkDAnFiybIUyRRVlZ+2TStL/JyYcB1ao84vSj8ovSQSuguP9bB5byI6o7NgZPKHO0mnbAEH
DeIegFu/8aKhkKlyZZsfNvjn9jXVHx1LBSCXXbpOO2dvcuYTCJcaaS6/Y0mCMoxHGQzBI+OWCFL8
xijy0Ha8r5fGthby3q6D2rmZVmJXb8OiUNEbVDllcOWWfj5+8soIbSaxX6DLTCmHOwSStRMzeFT+
z2hVr2lcwJXffI2+2dehh3hFq3JxYvBpGtedk+XLaR0d/xZ/rShlk3P2tmZRfhvT/sl7vfsro/M/
ZNrXvNv/I5v2BQP3h+zc/x95txFsh//6N7f1O94tt+Y17fb8gT9ot1BracwhpiCHD5yzQvnfrFuL
nzCJgXSL94qJZBUex5+kW8/9lXebnEfIuMhZULL+h3TrRr9C4MUNjU4VJI5/9E9It6/MMQMor3gS
0cJBS8VZDs+SlyQH6lULDHM2E0Mr2l+H5nzcF5YA8W6EEQRxfX6fY1X60Z3upE/rUTrrwZ6Yhu7+
ctP+XD5/JQCfmUr/wy349qecdSbweFi2Z3uPl38KsfMge4htk6nqt1QQUppOff9mC9kh/9+u9IrZ
MbTCUI1gvM6QfDh05ozRgy3lm6KnfvrxpV7yo/74UjDTHLgzZ3f5144/VWBtoM+WmdC4Rgc9D0uy
Wq7aRflSpY2cJyIbBkABCqlLI4yyjz++/N/d079e/tU91TSOBaJsE569zG8dp8OSU0zzm8AB+f/x
pV5uN39+U3grKCChzcAPefn42nXoOepYSZFRhldEQLSoDcLSsGmFIovY4kGCh/34mi/pKH9cM0CX
zIuAKNJ+HRTgGboEFOPrFQwPqBzo2VLbMGQytINxY5QmxAiZ659w3s5v33crFQEWpcfZcuc70tsm
ug2hDonexPW270OL/kZIgnPSYV78bN86a+YkPUiGxVi2j6DIMFQ+cbaG86dNm7V/hM7rWWlt+n23
a5sGtZDXNmGzQ5whzWvVlyXRfhwx812AMjD4yaL8u1UBZQ+xyTkFE/bey0dFukI7Y5VoMUwp7Q28
PSuPoRUtdIcIOH6yBEmQ/v52cYBxq84E0LOU4OXlNu1GK5T6iBGLBvWDNmZH7Ct5ft+GjcTeZZIq
280gDlWCA1VwBcgNDjoqj+FfrjOgSWG0hJirdUCpY8GJurIM1w8Yo45Bh3Nw44zHGTdp0Mt+dGWC
QH19i/mPZcXc8/ZxXoO1ftS5m0uKg6nOkwKLszBGsz7PxyxT3e82+SiYQllhc9dInPp3ntXg67AL
cjz1N4dRRRwoojKAJLOespXRPh4DE0zpu74FHD8yjF0I9+o7qwJVLfWnBuvual8Xru1d9zBK4KKO
wnhgpOh+mWpPqn3mNBpFZJnl/reZ787MFP1MpI3wyRImwJDbWb3BEKwL31grsS19MHl4Q1tI4hit
duO0Y5g0TsyXFvzSVhj/H0aTCdbk1BlFZ++qRw9PrOAaWLa9Z0zp1YethRJDA6SZ6oKJkDqdV/Zt
0A/dR26TJwjxtaevGF4E235yRd7vap1VWTwEwnteXEkE5GLNGVknVTU8+e4WvM/ryf+APnq14lYV
/oXyRv002IXe0FW1zgevbPRNXyziGWXXcj+3BGrFusvKT6UTtiEMgnM/MwiM8cZytWGctMp7t0HC
aOO59beHom9aOgbdmg9MR+DkofOcH8JShW8Y050RNJhZC0P+cHTpNECjlddWDTBtzXiauT4SV+IR
xhBngqCLiM0MRBtzU4Inv1mz4qBLI/8d9A+Td6ykCN7NOjqppSojDMs2M5hvPRrZi67IF4Bndos3
nJRBlfqAwcEE4Thy9bs1E+Z88I3V9S8kNg3uRQ4EnIEN18tcHCCTFo9N1ttBEgpA07gplnKO6f76
x+EsUokD7PbO4wkYvyd3qv12H8wDHAomwMBIWV4ASMQNFAAw8MKFBXWDPzGjPdcaBDOqHm1W2tfd
ei8gliAQ4IDpYsVG5iQWmV1EUKxt9eTIMl9THH2RHfaS5Mw42ubxk1ryqdsze9JmMs6Btx03SL28
Km7AFAW2xfjocIBtSQRrzUn0OBMarAGYgpQCZ/hcdZmwrjrXc+NFlY0bz7pYqmSObOOGjiXzjrCI
lobUGEbg1yVYrb9rbADggztPet2H/5u9M1mSG0mT9Ku0zB0p2JfjAL7GxtiDjItJBBnEvhvMADz9
fMiqmiZZ1cmpmUsfRjIlS0pIhjvdAZjZr6qfUvzr73pHcCkAojVNBFzAyM2lpz2veGp7NlGxNBTt
j42/9tFxoclouRbkw41re4Cn/TKHDggyplhef+gaOc8fWJOL+ZzqjH+QU7Q/cYwJ5uqdzuOQMgZd
0RjqAnl+Hn2RqU+2tMvsE9QqD9GXG+XS5VAzElVOJ/OuI0ryghdMhPHqL+1wNMzUSOY6b5osablY
AwbIQ4FKY0aDvOESiF7MDkvP2V0MojfC6LDP2JaI1vOIgabkGLPm96svZgwJQeY+NJaduXgacs56
RheZ18oejTSmC4ehtcwXpNu2j4zp5KcVvhBlmTxBeGi2nvXiUdhzG3Spfre8aVWfRd0xBGJKQUjl
tfX9YZVJq6eyMa8zW/UEWW1r8OpLgWE7OGEK81WAQiL9po27obc7KwY1E7if6tJgLryLzLFKq/2Q
5g4TD2FgtNnlENgeq8mbiLjOa8AK2HiYHvC/2/ransq6Pmq34yLEzYGdTxTpFCbamuVjTwdldsIn
hFCLxM7IauKHcRQK5vKFKBgHJGvpQpQ3Ofn+QTkTQz4xlzVyQ1fap3GRY/sweQsR1qZo/Ody8tWj
r5roysBadI1UiAd6Li303dVz00sI1/MhK/2MXlvmrkh0fK6r6p7G1hEPbjarlhmP8nZ6tXzmLHPd
vImsEodZ91aMAL7cj0TFnrJpgRAQLTAYdKiehbFM3M6pwJrq7wd7lHtNI3yV9fNNUVRvrSvgnvWC
wqaGUufdKAeO92MFqi+L1MG1dRAbDAF2GXN7nIhDXUG0RqhCu7DMSzru9n0Z4uzreiSm4ktabJ5b
pyJKOWXSOzEExxUzRNHncmLgT5HH3QDpKT/lnXdFJFlc5ysFWLTJHTyFoULPpn9pDAxj53ZVBx5A
NG9MGPbWZX1gxLkLG+zWSZMzGog7phUFE749vpm9CsbjgmyApUZ5XBthWiHuKEK7ZZUdpNmdCFy8
9BgmeRR1M4bXegwPQVvVJ/KO07kcRPUlmu35hGFFHWvJg2uevfAYkcBZNuvEwmF8/tpE7UtZCrKx
bbZf8ODC7+rKP4FyHfr3XFwXc9MBk3LGy3LsHBNoqXh1tWvR1wHLLZ7CQLyznTk3joEFq7G/hhp4
cWLU1mtfrkYil5zVfCzK41QPZha3hTbjTrQvYtY4dPG6Pjo89RL2l+GdAY1tX+NJA5U0fS8yJFcj
yi7Hsf864/pEtKvu2sY7R+SSj4ZdvADBvNURpYVVvbkmt8+qrCoJS5VaxXVYpigR5sCktWrUWWSU
KuE2QeSzHu3KcTFFMUKLqNA5aCgpp8IV3sVSwrlp8s1whxsDkQ3bYIxoZn4WuSOHnRjS5Wg1tnNT
QApvY2xFxW6wNf6DQdnYMsr+1W367KGx1ZRvrNnew31K4es+SLvbyl8YmCNvndnFPm4I7RuNQ0Hi
E2g+hb51MeTRqe7sLgnH9h0V86aIxIU9rAaNytZ4DrFvXrRp8InkBQ6gabzKoIgnIoiMxGu2xwoN
g0sB3be+6mDDfWenGL4zwzRIQuOdyfxoTkzDXS+xbI8+P8FeEhN+Nk8DSq/cxsDg1jKW5oazrzIs
XswmXYEBNTt3+bo+eBpXXhF8mBN/RmJjOHljQfDF/K4bwJQEUj91Bi5X1YRHZTsjvur6q0Ai27lr
SI+Z437KdKo+z95onN01uys565ZxX0xpbNu5sTM7o71bTTuPcfk0O3+tDs4YDIe6CXZTCI85GHuk
/dmLmwkDpsZvlRtyz24Qoqyn7V1b4cOgrOiudYf0kAX1K/YsypIb66LExpHgxTnWGehZPD3XwquY
AHZvLmNlFo3xwVDFWUZLgtTyWTricZkoxlX9cNnRLLXrsvStRtSPmUJYsezFTV0ZCPZdv2/GnlGs
xdFIsOuZAM7hQldxr9swCXrLPGaE3xNHIAp3GNk5lrpGEo02v1mlrjimReFsn33uf26XAKTfsnwn
T48RhN6lcarXJB/eu9rxYlvYVHL66KNYhrk5l1fXzCYsRNN+NSJ55YQLz9ulvXbZEOM5zdMwrtZU
P4W4rZiJIiccm8GhJMj0tU5024PkrrFQNFzukWSXGkkwbpK94+fUS1HLMjdb3u2pB6Ewy4XHXr/J
fAQ/8xPwjfUu90XKSH5uXjLt28jZXt7zqaEigDtxMiygStvmB45Ua40LfwI3aXHN9UwIfWPDD9TI
gCylfPQNFXE79id+c7ay0Q5jz8D3+DnqgzU/mrnXR2cajuRNoRZGtZZw29vSHDqR9CJyTrU5Zhc2
KzCENeFvNILBns9mWUU4qgJKA1dyqlw5NEphwogyB7+gX1WJRwVNvi8cZ/jOx1gFLBGIBmO2RN+G
JbRUPIjJ1czOt1AIeQadHUYtg9domkkEjA3eqXMHDvdmZMLDx2iY4rEwa7WVfQb2PS6LqmVYbxU3
plzGcjcEpBQs3VgsBEygbC5qb8wTUtQlyIDcK8S+G+weMndkSljdoWDna3srLSlM661xpyK0O469
D13doRBFjG7y2GSMS1l7kxUK/aj7M6aiUGOA8mffO2HhE0RNSWn8GQ18QqjuZh/7k5GfLUe1r6nj
LHvtCftZRp60D8VkjC86CkAbzkvDpxTY9FvFOsK1nnRh6l/l2DFwRdoK0UZvzq4kYOkKONtN9bMf
LPlzntZcqJbdBI9WOLOMAXENc4ye8JCBj4vhdezGgs9qqdeNKTuhfND5eJstPdnldEINTjzYUrx4
IKvXoOhDH9ev1Z0su1qms2SU/yGAS7zWulF3YOr0K0DY/owlkISCbhv86/j+vRc5CJknVdOvx5LO
O3z47hrMSacZlMV2EfkyydfJekfvjF5cEfE8QiwreO6WRkpn4TL4TyP2IDbyXJi05TqVvneDvv1W
qrrmsUSks0qmuV+uJgpCTfTHQXFcmbBN78vc0epgOjTvcExe3FezFt6j49fk7FvbddskV16HzhVG
AyOqycCqkc1L1XEvNvob2VkHhbzZerSkr6x77F/yDr8yc/iRV7mvNLuDuMagq46uJ0vWS+1XicxG
Ihe5E67vovbau8VIMa32Xlo9i9buv2JWXz+VYLba7TbrPC6GtH8EPIsZTPoZ4aNeRhGAVENXaDWk
vQv2Mj6bFrmiWOwi4bmvPj3NC39xO/9qjMS7WHJF7cKP8kYQLJnMv+OVd+4mB0hg7MpgHHfsEdbP
yGj9yDoTgFQcpVqa42h31dM8CqxgVlM3+F4nt+BJPCAMVzMHVLqF8GKGPGrTfVU1CNUChFMiFlMH
ybjJQ3tNp/OKDW9hS7quepHJ6i3LVe4oQ+86bza+VCocrJiISNcmQyXQWhXgg/Iwl8bcxnVZhVsT
9MKpyhMD/JJMT5CNJF3xB46+rBeZLtIgcezKu3fqtQhjgy3+U4VMx48dw4mjGoYhKybVVUPv882m
3xv20J3VpJb0sMjUgqIsfetMyi61DmVWSPzx4OfksVR2tFwjEmHhRyYpno02qrHqFG52F7BvtfD7
6qHde3BMul3fh0MJfrpuUiYQA0cjYyjXj9AZJ4C/LQoxG0hlbMnIOYxNegMzVo8hKDHwDPrJNwb8
dlv3tcEOu+nvrDVPgThrBqknOIxBfTRTp7ob5By5yUo0UOyHMiPRITObwbEqpcT5pCmVTwRrOOc1
dVjraKZ3uPPDF5EzpUzAjjDeSCsBsHm0RPn214PJfzFh45DOTokTtxuANPh55NWYdcvEiQnzwv0c
hzxSMDL45hFklP7N2PxfzF0906Zul2oYQnLeL8Ns5RflOm0vNQ/LeujR/AkQYiOwpK9PfVP9e7S7
P2eu218KmpCDOOH/GjgOoPabXsec1w4Gnu7QjC65BLgpDWP+TfDvnz5F4IQbWJWsoR0QCtx+/cfk
J+61IcsqXgqreRKYLHCkS8jlrZb3u5awbTz9k/pA6Ry5QoqWGCVvw/qfX8tvXURGp8bw3czmPQz6
4kwCD38u5h/3iIF3CWLJ+2R/GW4QLCYe7U1Hgu1g+Z3xaI9lfz2ma2b9ZsT9T18v74s+LUodmdN6
sNN+fl955I1lWVLtYTvLF5UXEycqKunaKc337KDN27++cP/Fy4FeYYRvgwxgNvzLR16m/YAx0M93
kVeXO1ssdNMxLjrBUfkeepHzm2/452wvFxOhSp+hagBiEHfmr9Ag10aGyU0v38k1E+Nb34ohfIZR
jC89I+j2GmjDKt96RXno6kn/b6Pp/69Y/g8+5/9ar/yfzbd2GHii/Q06tJGF+P1/kyutP8gfO9wI
6JL4NoDb/W+58o+Ncb1Rh/myELS2puS/y5Wu/QdWIL4/fukfGifDsY0RxC/xGOTO2hQhxEq4a//Q
UW9/VJT/NSMo2jTrH+5SHjogUABbBT5sEi6XXzAPdkTswh3KAopaa77nmIhu3bmdsTStFKuYE01l
Q0V7iAzCJxVU8oSfxngSfXfVOyb2Rc5FkVySmd9DWFR9YnCPj0aRkZgHVyU5ShPpnn6rA4yapJjV
19ocXteUYjRlLHeiwwwSkPHdz1OUkQ9oyzPF1BNmDoZmnJiG18HKX/s5/NJpjuBN61wus3gy/cw5
NHLJjoJDmxXWBk18zRNxz+mGoc6HYKbetxCR25RMcqXrlx4A5n7sl+DCtlt5dGy57GHsBPsCxzsC
wCy/uobJUl/V1wqjGYb8YY+CM8YNoZd4IATziRgf5C3szxwt1hVIMCviojlWCaP18XzLSzlYxmFJ
p2a/hvRrSw3Aomudb627il2uOUyXCAb0o6pHZKh7J+2+kb/HmSdsPunc+27M1gUHOOJv5eCeykCf
oo1qhlGCLXPdgZpWYfN/wfd6bGv+/RXZ9ZPJ4P/MinD8aDd41vjrj/pv6ULgjvuv7+pbeF1T+lb9
eFvzeP3HjW34f1i08NIzwJq9QSS3leTv+C/H+oPbCjEQ7CHPYZMtxH/e2bgXWOk9FgQTnYDHwd/v
bMf8YwMlQl3BugAHDDDYv3Nn/3Rj8wpA6sABovxFG3bI/AUUw5GoWkmtBkk6lsENkLj8To2iP4Qq
Bd3d5HjXOtjqWOPK/Nqc/Ozhh8/q70+aH80Hf5IL/vPJsu1oYI+Y8MIh5fI2fpWvNVzEJkPCwlds
GU/GSO+6nGyXV23ms0JUAaqxcOZ25ZjfeLURMHVg7MqNozg6tqgml6QBuud68b+IvOOU0c+OfiTz
jJnf6GgTOwzAX5rZ/12xzi8eju2ts2HZGEJbhQVr9ram/7BN6pEicHkwEfL9Za4xiuaWfxjzjtnA
gtjxGV7lVB0ibK78ncRq52cUaqvkyWSPIvnrz/FP9tXPn2PITg2MkxuBwWEH/MubWZaRIjJHJ21J
kfw+UhMnF3eZSvOAJ754R6HzDhDoihCUR71S6zsqJU6UG0rzOHd1nl20bNCXg214YkkqwywqolQp
eo+bj/l4aZuABH6zh/55G8InyLKCl45iaPZZ26725zfN42qsepsWotnzmDVSQ2T5J7+t/DDp2pKB
ask+BZh8mkd6h4ePQ9pvPrZt4frpY8MZhPkWmD+3G++D+/bH7xCprPQtwImcgyl3jDO1NpAcZvIX
pVMpJKC+jYrswhSuMm5rd4nIt6oJY7zEZ+uL+9ImbraXaOhYdKyK4ZaBzVk+//tvk8uNhgWbbTKr
8C/rbxjlfm6KbcEzo3JmXQmnB3Noy0MHQSPdEBXSSgZ7au1TsRp2dkNWP4O8kXbMEYiW9zMkicFy
dn7Th5JmHkfbv9nJO7+wQja/FD4bNi+uSRo1+LVcmMvcxt5ut0nUeunwiU6xbkiKTG7KAMvfuvO6
BWKuiug9D5aaoiI/rFBijNAOiEp0zEdSXYQXaysm4pW6P6BmlJpcUvVe9IUBy2guh/vWk32Y+HR/
GDvM4gY4B0MLHI1DlJLc8YtafUJGFB7MCtsXT+Dd9VPAaNeLzWmbN/hTHaa/uZB/6SLhSkZd4AwD
KocdGoDVX76ggOhls0wBsmtadOTdQjud4hpAHplZs06RD0Vf2YnWbrHXi22+ZKFyrgbSwjgwWqYm
1JKQGfnN28KT88v1TTulj5+TiwfEPZv+7Q788RlFEIQ5+VIiUrdVcLZa3Z+1xDGJ3b3tm/fC3jzW
gcib6bKqJSSDqS32haaiZJHhbdSYgtm7mvU5wGaOTGkcxmIYnicC+I+LE30G+O6cK5yOmDjqycLJ
XHfBftxyIZFsmDc1wPQDu/mUW5ii6NgjrT4Qoz865lAAKQ3Nx1Y135pG0GoZVE9Vuvo3C5RjRp/L
UuwNwNJMZMnli17vcQTQNuvKh46I1WGolu/kYlA5u+Z1NoeFkxMOhkttDKPY151rnuwhq3acmOtL
2kp4J4ZpHppegvzlcsm+lQPWmFj1vF8u1SDcj+a8pYry3rumXWo8UPmbcuKepotlnu9XsGvH1DHd
09rN3QOVcg+IVlZMFsc8EVNZr925gn8fiqak8qXvjt3sh28GxVkJNebZtaihC9mD8F95ll+MzuDu
wMdFpwWYzclrbOKNPYqXSoMSkU5aAb5ZL1VkN1Lbe+l9XCNlYDwQOtqIBrI5V9ZCspls6aHOg2HX
L9WE3UXre1g0T5Hoy092h1XHyplyLZj3k4FKTyNvrhZchp+HejZeB2KuGddqgdRtFnI1Lzzta+8C
q/H0MU99/62WNaHmEUzJWB7Haq5uqd+a930o6ocuk68Aj+aDOTUfzmxD2YwgVYUEYUn3x4vpr3cI
w8W7OVggFmbsCx5zVlF8H+UYfOs5xdxG7uS/DLMIPzoSFcAsfK1iX2aA66g5PXbjNfsO262nsw9x
+EQ4H4C82Vya3ogAwDyZuRLfw96lTAOxC+rorgBmE9c02t5pKTUAuEGcCQfX7VEDQr9RNNbEkC0H
pIEI64jS7dkh874z4E0cbeVnz86CDNOszmWRCr2PIu1epGVmhLGuK/c4qaw50yZUndaFzAiDOOxO
Xa++KgLKE19aM7zRJTq829qxuUA1WQd4Nc2DJxmhSsaFPm6NluzKFrF+ixqExCnDhZ9jT47DsZMv
uECBfOOuZiJtWqw7dM+YbcLgSd+G0YSsxtEvjHuQoyTeSncquJPKZjyUM+nIczbOxG0KGunwXX1O
Dc95IHEl9oZa+ncerOVJu3b/SgtXddsrpJ/QZFrGqYViQp+EMTFPPyl5wD4CtLHjeQl8xp8h9Wrm
apMyNezSfvJypeNsSHmW+xxH4gjd/1z3U3m1lP16nTIdxyZmlomd5deVR545ytwIKJJvXjqKJGcO
N/rY6+m9M9fpiYAokIF0tOcLnfvDQYXIiXXtVheV0LeYeb7IyVWH2QyHMypH5iUMAsEa25b+0q5l
fhcp2MaRLq27EMfUPVqfcbaVBvToM1Ie6iA6jTobHmfGk7R+BKV7Yld1y//LnwuzKThKKdATjTKC
M66I9LEKgvldMej/LBeGlkkz0oZQU3FzsyhrPVml5D9zhlV3EMvwzWrLMWdAWzRfZLmoE0GvimSo
Wk5kfZjOyorAX+w0Q/VUrvOdUxX1p9nwl/doJYVC6+h77XofUd/DJ+kcI7ukmaB6oH6lvJnsQn2f
895k7+sU7ZXhptGRasfsNIarf8JYztfnlDrUO+T0JhGsc0/1uH4b8nz6THStva+tWhMWd8ILir2J
cazbhzDzOX4lWb6eg7rOkhL3c7QLGqvezwUDc4L647Z6kDpJrWzL3qGsWbaRz/Gqct1zWJbNs12G
zqfSI0HhBfV85bSjf4LJVF7YonuzQEDd4QoqLhAB5iM2kuDge0Z5M8w+0SpN7nBqhvFZNJ24qvRg
n5ewWHB1KXnbV2P5aZS8muZ3p3vl5HG5obQHNS/7AI/HMR1x/rED0y952cibcqiVd/TTdvAOxH04
Xi9l3n8KcWDBEdBwGmsvTT8Ih0oisSbPfcqcoDFxkNC+jPYGeyj+NzrMa/WBs1hd12HT7HOA/LdT
Acsmw8OZjH5RYFtZnrE7NTuvlYTaxtn/TDggOiAYMYMvexxokxC6TUazcIy4XDyLg5W6Swe7vMYV
kt1b2h7ORSvKlo6bivk70nN+xg1oPvcczK5Ea/hXKHNBkokMFZyXto8Vtr/94OXBCVyq8RXz9EfO
8f8scju8YO+8zJBv+E8geKLRX0tYOyLgiHWHHfXQw+cpccMc4BjYj91sGSviufvNGJ0IbGY9YXuT
k/qUg+bZ/BqF0U1P0Kyso6dM/5Hcr32Qczed17K1X4GIHcYwQEjK5Gp9UCHK5U9g5Va46XBkEzp/
maduvUFwnG5yj9hvlebj2YeWRzK2K/GCV9186eTrAuNo6U9K9pvPzLJjngDOZY5sio20e1FrFF3Q
Vo8fVJPCv+qEuzFSKqTbMC8v84pT18p1csTu2Fy4jaNO9ayMMhFVO7DtsD8639Uo+ro6uNuzJVQ1
ld2MjB49cI+UxVFGfdSzbR3q0G0fuLOryxVbKzGyoUyTkB04yS9niXtjdfdL6xnP0lvMm7wtgy+z
UwcnND8r35NvjJJFzOg/quQk1iNuP5qiHZ771HQ+G3rmKR84hf6gmiu49Rv4CPFY047jzrJNAZqs
b7ZyH+owxy/BIjQHMnoQcHpfJ1WlD4oJ8ndQNuUH/cTZXZ6L8uBLwz+F4HUA4WD3jvFnErtEwJnP
vi/x7HTZN+mvtCKU3sA7NGl0yanPaoesvJbbd2a7qUFsrWGtKvMOHAe1ynEJejJ2FrN/aPN25GTh
sruYYc4ei3m1EkwD0AAclad3tj20khurzL9ZzC4ubXtEyOtojfjamTm6tgP5ZC+1WJ616ow7DF0Z
0Bf8mQjS0eJ9ZhrnJaBIygfleLiZ2nzx+FTCb5nNlHOHo5ongIuCGc+Nudx6bTdy1AZ8f7HgySJ6
hlKHAyVDbeLGqnYRpKX8MM1LdlWrsr2nfdq0sNIt36bWo4V2Bm5EkDzvgy92qvMgNi2UqZjtX/jk
4l0jOe9EhdhxsU6xQyWDPEQGkJgL9L4ifMY1DrIcqgYrJvVd3O0aXYrO026oXU2fS8QgTmBXT+Nh
xjl4B19qWRyuUACOpz7FdB0LrH7+CWPCcsvVURK1zpdUH4re96OdNhflHWy8gXBTKDk6TaOMniwg
id9sR3YnxWHvewpslfVV1/J6y3Pf1qtVkhicJqw1eIAnnjvRtLH+fcRWwMvXWTC1TULM9ltjStAZ
haPY8qRB/4WVN7vqGDWfzLyICOvOhJmPELfEsjNHybrBUNg/CiPvWMUcmriKyOoN2H+Tm5SS/c2O
laf9UvdpMO9JuoknfwhHWlnDde2Sxq4glyjgIFz7ht9THRSp6puEz/hU9WQGZj3wg6fNfcLPbI03
wbJVJWwx2zIuwiB9LGdXvFGNSuh3cYz6iKttbpMKi/aTBsfWHBHIgi9NOZRjMhuOlEcrWqJhl7Mt
hzOdZ8FbVODZwufHjtB/9bF0YSkOJMQesx3LG2PKcLcshtfgCcEMHR58xNX7mc02exLKzbF+gSNq
drpHDo273M6uqlYZN6r1qPXcluuKOW+u9QVh7fCJIOzsYXAGn3yJeN0ZSTmVUfHa4Lu/4lZujAvT
NCZ5ZHswrccCWi+4D15mQlEdhuoSyiFwNZhkYZZMgzCfw3GjKyGu4xGpUoPr1W4IG7B37702IRBN
m7rbUC4UO+xbwCGbdfCMq0wWwB35RvdhN3n6EPQhm+NG19mQiFZG7Mqp8rhzwcPdLJp8jB8VfFsQ
mPAfd+TYYw9D2rUxMV4nym7MOzGFzr7xG/++XeeL1M/8W+qf7IvOLow3O7PoWJHuygdWVMVIj2vn
G3GLFfiocG88oKSzNNQ+paTW4EYv3ebCCVuftCy4kuFymlLnjSCfcdNWnfoOljF1uY2MFiOzK3nk
ZYM7xkVdc+accNsBsPTlJJMlW3ForCGm2QNv3fEPs6u6JjFgzUFMybx63P/1XGYbw/40PgqgNnCo
oDKL1jMmub+ohD369widYoyDngxtQiR4H+UpDj6Ab90xqguU9gofFu5xSujfVLE6mLw1QSuWaDsi
L14RP/7UitVw91bopXXsWChuOG9sjGVgHKcvkz1XfmKUekM3poRSZKYAsBHobd3YN3BOJ8rsqwtd
Va5BG5cbLZzUJngXZrZGMu4l1rRtv0BCM6ew6LcNJNts48cZGlRiRtuM77juPN/2tw/pxxlDkwet
yRmaHssi/QqavAZ+DRj1Y9G4YnkrOjGdzrojq8OGnwWdJKa/WqSgvdK6xgRZfLKq3OWqzd35NzDh
fxrS8uYA2FpM00nSeO6vb84kHSK7nl3fWPfFUwp2LowHc42IHtR9ra50GhbHyp3NfC/XwmuPQdWr
MTHcnrPZX18tP2u823gRvwCFOyiuSLz/lPlLO9vGjKVIlC8Ldg01XNZYxihPcCRAxML7zcW5ScY/
fS28HE0ETA1xKFjOrxWgbhONGsRNHYvFfZPG3D1Lf1yTVvrR21//xf7lK0URKiFtHlwIm3r4wwVQ
p61RtCk0RCNHncuhVl70NXAKGSn3/OdL/VvS8f+LCPXfUF9Cmv0LeYljQ5O//QdB1/84fQzrR9qq
vOH7+U8NefvzfxeRoz/4Bjj0M4z0t10r08C/SU2W9wcQbwYfWAldn5kKf+YfUpOHCMVwEBfLJkH9
KDUhIjPZ5JLla7VxEv57UhNelZ+uyMC2AscLt4H7FpBmVvzLMHKems6rFS4uV0GfjHNWdIOaryq8
tswV7FXUdOMXsKo8IFYvDVgUhnXyE/YUeLHkLHVxKKiwWXeEePRbKrX1NGaBKnaCiknqnOqBkeK8
8tTZM2WyUnAFcm5Yvao+PHd+paedrZjt7+axhpZFHH4cbjxzbsQuGhfzu2lVrH5U8op5zwKNP4pS
5erZ8Eacjjz50jVpvCJwsV1GzkVgS9Pb5yh1z5Hh5i9DmpVXQzThsUQI8B60zlj2hFeSkGSZrM+i
6ia9F16Aw79Nbetk5comJN9wv4QL0MtrGdXheqztcbgMlebIqELS9mkwDZc5Db4PZh1Z17ALgCH6
hC0YJITqRk+iuMnZBvfwmBSzoNXBg4h7b+2Pkigm2RBRfhZpOjDhRTCjvw7XacKeyROY6BYAhi1c
ui42nKK/Z5guv49ZU4vLCncoGH/wRRiU6zzKdw4rVwjVY2QGsLo4wK7YbuVQB6gQ2ls0fmGx9wfS
DgFnilftkt+KccZGn4g+AVHrpfYiNJYqvTaK0X81hjrEkhw06mtbmsFXw+1WnMJN2V9K/EZ0Jw8c
clPsxdDkQlz9RN9E9kSzhEdzWtDMwU6ZZXlTM0++Ge3RhFYaqs0emgmusiyUzBELGiyu/LITr2SV
BD0cTW4/24NhAmXtcDlaSzWcavxWQ8KHzzZiLZuJ8ubazZ9UVVQMT8OweyqCOn1vMl9XnOnbgLlb
Xa8vNe5BQKkYKQ00DYa/vLSJj5aoJwkz5FbvlilJbe3ajuWTc20VzAfsCra49P2J2RDTP4A+ofCt
y2KhqJEDBDQq+FEFnkEwvvJBrS5vDRwLiEnYamf2Dm1x7pZ+emd6pG/I25TvjNHkzewjncWsr9bV
ikXTZvLmiwcZDenmkh1HK65EwayUTrccnxog7s9aeUuzN+qtti30m2Mq2vV2CfgSd4ySgtcReBfY
RDLGK3GAerGSNRyzBxhPzoqXfAm/5oUyXkLWJYetszLeeEvLXRPYQp08grdVDEPPMwgZ6fKyE2Vn
XWN+hSFCRMQssOcPabSbwRA9e33gs29So3y0dVZv/JwVD7EHM2e8GGx/MpPesQJG4SXG3xs8FzPd
8lbkfqNyrS0ToNrrLTSb5iWfK/trJOrho9FOb+2LruZjW8q7sdH6c+1Z+nNl2uW9ozNnOaoRaFwy
gmPUR+an5HsIioX3QuGOi0VgjS5m9JmN2Wwtfn3gtDlEScH5SXGxVVCIcw68iCW1w+DdJ9MwdS/I
2OvXbAwYTkxmTt5sscwuiKHdpY+0/zFclaRILuTY4aQN+8b9RnLP/WJJtTq7Edrlys/WgcdQAmdI
3gOrSohy0DYCSjS6G0fHBpjdaadLBtFIUFtz4PTHyJpIZOauuDd5hPGt0JsYz0pALjP6kkBWtZDe
2g+zxJfM3epxXwfd/LHi6L1bOZwzqzQNwoBG1vhXQYvVNdZ2b9B2vZb6K6uEsc26ejhjWCOhqEZr
CxpwsKBP2WBIgZ+H1vwytjbCD4UUjBkkkYk17vSct1dFmy1AQmaORQnnEYNyh9WU9U2dDs1XNnEF
H6PW052IMjgtMF28ezvozY9xLtk1u+tqFTv8cKwFq1y3oXq0EuPNx2goLwJaZsDAwisxEuAs8Eoa
c2WIFBKvIDnZRR5PdPjfp/F/UXdmS24byRp+IpwAUFhvSZDsRa1dlqwbhCzL2PcdT3++ajnGDRBD
HPnuRIxnHCF7koXasjL/xR7rAcBRPSGdjefQb5rrpvYFYL5l3OUicD4gnlvDk7bADpwVoAuvWViZ
e7TqNi7fVRF6qx5txKimLR1ofyGbrfNODTIz/oCUQ5o+AAdVlE+Wq/CPh1xX7tFWaM+ebN1uncfA
NYMSzLPmKqeOK/uriyZ1c9CoQSBaCq7dPiudor9WrWR+X0Cnp2qhhJ1NE8oa/+ARn362OqPo0H3y
7Uff0NIWhlLTfW/DaHjTM3vVo5nbCLL37puQpkx/qhW2Ez3fBBlavwvDry/ykbc/M8qXEI5lE1/e
6rDZef4CSjFpQK7dFY18MDnHI/q+bdy8zZCSuufWtj0F2vVJj+FyoxOVP9JYsH9KH/xSMvh/gxv9
f1M+AQjzYhKulE8+DD/+/LGwKHz+F/5RPuH6B/qHDaVuknH9JwtU/4dEjnML0CCmZmAe/pMFWsib
oHWBIIqBjze5DAni34Aj0/wfvM+YV8eExuugWPIrgKPlakGLgB9gI8Ss8X9mwyVe5YBdKsLcHUCQ
KyUF/Lbs7Hcc6I1nhLN+h7GE/5ceFxZ9WGgvP5cL6LNtFCNDePEg+hkaLRAAT6gvgKFYvVN1GrJu
k5Q0jWrKKJlulE9R30SeU2r5w4vp2NgT26HQ5EAgg17WGs4LgjLUdJmT0oaqPGQNIGxVJRKPEA92
RrV8ff8c1TPwBygZYLG1VbgWcFyJhlFpUWg8DDBzPaMypp139Na04XwMNtnUHSzNVvCiLguC2Kf2
jxYA7eqW5ui5n9Tyoevy6t4n6yoOJAkUhbp41HZGuMQw/D1C9MUl/kW2cOUXePG87CrdSuO4Mo+V
0jbwqYw6v8/UtDj3mVCgVkf20R+cbue1vjWFFA5MUOnEpUi3jOqmA50pi6hRm07HQJ3QFoTReIdI
SPPzUftfF6asEv3zUn8eoK6CMQfDq7E9n5E1LwbotLgGaBlyZpWO1Nmh7oQ4W1Zov7NqBDGw/EAI
10l9DErq8ckvG3G6vVo3lhALR54HOsM1145LeRTGmpMyuf1Yx4964bbWkcls9yoSywLIz3FKaJqs
g0hEymoR9Wo3ujAbTYgE6XxftkI9KI7VvCrzEAn6IvxlJ2sAhbphAUfSgF065grc6Chj4kNPpUCN
oxfUfV4D+DVMn1DJ2CuCbawWnY1hGOCeLAQlVjgyrIAocTmZCQe1+p7WpX0JnLR9h0PBnojS1mIB
YWLAmVB1kwlbrku/j92GYh4fcXLKE40ktHGtLNCesHdtPmYjHYzjYJbhb2riIwuB6p53e7VsbEec
E0GhaWA2KfetZtFWEAIFYmYew1JXPro+3hU2xkP3VZuNn7q+oVsDrvrudtCN84cViu87OYbGNbQ6
A6gLl2Og830LQJYH9JpDXmvCPAfjoDwkpdJduhprtLKL6r9uR96aWSRsOAI0anfaOr3J+mjs4HsZ
Rz3XZ2RVOmr6KUb3DnoQO192c5AQwSQLwAGQuFqvWiPFnGCxHinRFZ5WzfH9aI3aH2XTW09ZN0Vv
+1ShyQTElG7nLw+T00dYqKYKAHzPle4XZ1AkTY7U0oQHH8bpXaOj3tdobnKKtCLcmcuVGejzOUC6
SImKupNKQWg1ThrNdkK3wjgGNRK+bpV2ByWfuzNXKVqnU/oKPJl+GZrK+iCyQsWfxP5TUcNi59hd
1Yb//h18ZxCgnA7gK5dbCfZE388hvyOUTxI67HAXcvcU8S44zGWFwAE9A1ry8Ve0zZFo6dQftz/6
xoFIisYPIdGneCqTrpc3W4sRQaCGhoFiTFt5o2ImjyLpwrNl4IicCKSLbsfbWMtStQu8q0wQAXwv
45X4HvSGObDAirE6A4FAy9eE0BSoyp6q3MYxZWgW+xUItEz4VkObe6VWTaifx9THG62we3pWhjYN
H6yhq+8hoFp3ld2XP+xySN/UPWqavzxUauywLIWERKv26piceh1uCF5KAFiQ2+/Q2EdZNJwg/E/V
5XaojaE6ODDD3oEMyLqVf/5i65QASXI6g8bR5gp6g9p+5Nk+vcV4CHEjCZBKpYcdnBIDGSSUSKvT
7fAbt/fL8NZqNwGZQ2Z0UnBnq+WSxaPxXDVTsXM2LZfqc6aOBCsgd9ntom61WjqqNQ1lOInylKda
dBA6lnpoRAivcCn9+YmV7MCJN+PRUJPMI64bdRWvTPMW9LyLyyfQIM+tm8Gry5zpHKJvbrgL4F3O
4fPwID3ajoWRKTUjZ3WpqXpAOepZ+r1E1znWcWuaZ/1bUhr+uelV7dFwywLocBd4IXn2zom4vFL/
js7thlgbIGqeKMsVpHSa2oBgaSkO0xajKiUOiW41D50KXCNKB432XSPe3l43W0HlI5GVS3GflsEy
qNaB+NC1uD4NWoxFS07pW22AJ7vqnPxlO3Hyzp67YWdal1fc80gp/mO/zE2qWlB1l0F9GsJOkpQ1
BSlzBmpSmAjmTNZRrWabqhiSxQc3gBsczKXY+cgbK8pldwKVJHGC8iJ/2ott2vkRRgtjX5+yNgCm
jJzZK6AvLoInNo651aze3/6+W0OFfSfzQQaMkeoyHgTtONZ16GGa2pXHMQrsB9sc4GdRpwU4gGQ6
tmhK/b5M6ODeDr05VGoxvNfIR9E5XYZOQwXvnJCpxT0qfoRTbx7Cth1/Q/0DJts07n3aFfz957Ri
T8sB58JLstc+oWqvW3igSav0UrjnPAOUCQxhBhltzuUnnCCB7JcI4qGXgdDGjzB33Lexz40uQFSd
tH6w9xLGVZLx8ydRFaHKINkl1DyW3wD+fopETVOjuzt8Yn/BLQyoMwSxSePZ1ZPDSFEZCXwhTo4K
NDweBnEG3trtHJzLO/fn75C0bZhaILnJXpe/A90mYfSp0UBdNBIiT/NDQtPZw8M42tlcy5vgZyho
VFR2LLrsYBOXoRTQ+iGCd+0pC2z3yRj04oIrW/vl1xeXSSsPbytLl8+QZRSNmy5E4bg9ubWWeXrk
pohkT9on2GGoqgKi/bXU9O9hAbCgc2g897OXAVs/rPAhqNrTWKf5uZvV8cF1MLAaRBxefn1sFsmR
BWpAcr9XV3klgnwC0dQgKFFVJ2wl8jsA6dMBZ0/XC6a2Ot+Ot7U4YN1paKhSJnLXnJmmnrIBIwq0
xup+OHe22d6VllsefR2dx9uhto4jsj7L4EXM+pA04pfHHwgHqidh2J7agk5UY875x6JxMA0wQHcn
5OvHGE8PfCNHOCu3Qz8X9f4pcPycQZjDCCjr/MdZCwrMpWMjdRXBIMgs575xAVCOkY4koN0jA68o
3Uck9vzvU4Thb5jOroq9VZScwSyDFwsRwXzThmoDLyuwnUcrheSBaVLo3+NTUh/pqU3Ozk7aSAdk
k9qEtala7KjV2e1D0Kt0BLVOQw5ExXXGVyMAC+gwefhmDMbujRop4lvUTPlZ5KN7t/O9dOZi+b2k
YKsFUMQU5K/rZZGa8UQh0+fsChME5nHysU59FZuBh90U1u5YA9LZUfzG/VbWiuU1XYcTkgO5D6p1
Xn+KzVn8dvs3XX8RLk/e3TKjl1iA1TFmlJAbWjspT76Dwawdds4hjO32YTYH/WulTuITVDjnXVY3
07upjP6WDPivJbLr1SvvbqSabGq3JA+rJLc3cKxzi4aCh4mzklkl7pEvJC560ykP9Mecuxl5epq5
db6zRVevRLl4gVRwetPGk2zcNUlxpo5iG51CaLQN0Tdt5gsXliouqM+Xf9nKbN031hA8jrgoY6zS
W/obLVKHT7e///VJ4WqsRQO1cNNENHx16uIgoM1FjtWGUErbM1IdxbFRi9+AhZ52EpftUByhaMrw
Dderj11cgGeXrh6z0f5RK7V5AijRAFqwQ2tno23Nq0UlCcgKAC3bXm00/HxMAQoV61BVBxIS+0Oe
HkVr2Qe88+bvc4aMS1WNYEr1ij7fzsG0tai5LjmBXZBZ5ITLM3GM8SpI3LCUQjb6o2+FzjHCVfyI
IEl+THRfueMVq9wlDkwMrJ9f3Z5SeR2vdjnFZXJgJlVepqsthZ87trw6Pmhx5+Svg7IHzzij4PkI
L6O409Lk19NCidGimcOXJtz6oYqVSAs8SMlOsVUHd1GFSU3ajKZ2bLG0e4wCjdbq7SHKVbkaIpmP
iqsFJyks+NX0+qK0h8h3s1NPccnruLCfsIayqdM1/mNcUgDu3ST5FztWZylRYiYubzq5wF9k+j1a
yI4O6vtkt61/EamZPI2iCc6j6dbvFLOzHyrQx5qH9CBeHEWbvIZsNvx5e+gbu4ibDkUPSrW0Eda1
ncbRAeAFbXGqjV77Awp7dhFoE511s64/3Q61sZC4nyFT01ujdKitvvKsanKZ1hUaTF3wo0Gt4yHH
HuSAHlvtocg4VzvTunUmyhyTd42s8Vyp4zSpDt7PQcqKGjDSrfS3sSh3/OSjbypgbNTU6L9WnKV4
/FEDujQAUVpM8Hw7Pd0e+sZXFrLKhJINhUvEepZTzZ9gdguM/8TZjUJRivT2wwD3AvMNUM7e7WAb
q5mhmqyqZyUHWx5mL9bV7Ii+KroeBbepNZ+6LBNvZ2sw70D7v+Pwh52kROpOLiDnbrWDgBjTNJFe
Bjasi2VMePFAAyYGiJuQ9ha8Dlg1R2Tfb49s4ximrEMM+Synxr0aWQyMPTInszzBaABV04rkwU/g
n8w26dhRDPzZIR5hGl5mJ4z/xfIl/eWEoPsk6dPLIeYCyJg52uTbwm9eoZ7cY87a4+WFpIp2scJi
tnbW78ZEkkXITia1dlbwerhtbxe1wLDasfGyw/6tOgKJx5a29P9UGwgth6BX9F9fqmxNl94v9WZs
RFeXTYo/rJpNlP8wYB3vs8R1XrfDnL8vgS5/uT2dGwcCiZIU7JGKI3zb5RcVZaOVSoJTuS3y5FhW
iXbI/Ux51CIHlQWryHcyho17FAkizTQ1g2zJWfekmCs7dpy0Ae4RlmgpsjF4jE72ET1ty2utYnhV
azXGFJzHKKBPk71Ty9r+AQ6vGkqGrKPVgM3ehu5q8gMwMc+/Qg3pXunI3KMO2CF9i+LAwRyRXu5y
u/gS1/rnX//cDlAGdLhob5JPLD933OGnPXRNcyLDQGQag/Pw0CACfuwxIn3gwM8utwNe11tkXxMg
rQQy8DeO/B4vTiI7o8Jm4kvmOcjA30UJkgPBOGqeqowfUeUW933Yjfh3gfYclSz+bULXE04PlK9K
cfo3t3/N1RHFj6GnizUW4lXATVa5OZacFQZ3retF1dA+YcFuepODHuuvR+GZyDEIyo8X8+qk990k
n5LBQgXVTudzjEvWocJl7O52lKv7BCUc7lF6pTQOQDStohSMUZ8DXfdG3CggpNXZPWLtA+wVEfxy
KJTvqKCoCBXKL7c69srA5miz0BFGiSD/fWBnfHKmBs3mCuL1r46K/BIH+OdMWwUmslwu7pi1lNwm
3cMqAG+IUok6PBrjAK49JBJUFm6Hk+t9cWdRsKftI3umFhqM9mpBmLXjQIMyhFdP1h9K5vcnc5jK
c90Dmy2zQdn5kFebn0h0z+RrnRIKJ9BydBq20AL1Vp2uSxh6UW5VKMAjPa0OZv8Etat5APiDwiDU
SNyS61ox9rajjLAaMNAU9CZRcjLJclcJGHTw0oyMTvcwdc+aY6D5FsLqcEA/QxbuoLAbtfhswJ+k
E5ZVPeDrKsbnHf5kBog7gRq+c8E5Wz+IJ5Wmwsags7ma8KGs5kRLM+E5jWJ8deBlHeo2qN7qQfp+
UhoImWXT/ghHzdxZaRtTTyqKNQ+CTvzPGo2UNRCp24o+VAqDE0qSwFlCDdrH2BLKOZ4ba+fsuS7z
cuS77B8JPHTpa65OQrebRTd2qMtQRqNgUmugZY7ZXLN707SD7NSYJc9LbAD13pvo8TTQUpHrOaqx
X//VqzrVvdur//oIkb8IJAjMCR3XjdW+nrROR548Uz0d/ZJ77DPKY6lO7old/rf123+tilzn4RJO
wzXPNFN+5/5bLn1dz7U6UJ0JZD61hxjBuNNQJP3j1Bv5OUPh5NArPSpz8zB5UQ+b0J+a5tennOzU
5aUj0VlXM4ADfY4VjJi8DgvL+8LH61P30fgpKx7WAzy0ndNlY7tTSaRlL1AFlLn4csxRk8IMx6fd
E0bYoi4eVk+aUikPjZMrP7RGiOpk4Lj8DqDIOCCv0SvGzgxvLHJACzLdoSJNeU4sf0Hsw1NDU0n1
qIkhcaC2yGPgXvAJ1uj8AyeEItr5xBvbWYrHUaOgHqNZ6101ZHoyub6veYmCGOtDgpTMg8gUCH2K
ZeLySCMIOf28yLCv6gwfmefbS3rjk/P04AZRyXEYsvx9L9KNMMZ9M0I32FOcOT6rKfjrw1TDly+t
DgoFlJb6Q1riN1vp/XxMp/Bf3JUkGAYfHCLS9QcwMJ4GmVjPHvhw/RDjt4SbfDDCc4RGfnusG7mV
oVLylZgxzpYrP7wRMfLELR0DW6e8DrykxIcCA0sDcQRpRxtD929Q4PYcxGDuEJOHuIT2lYloEQI8
g9mGT7d/0PXkc6WhkgYK0SRbWJc+MTTVtJ4WnoebSvkURNaIg7RRH7p+Th/yvCmPXVj3F2rTe5/i
OrGjMiUlrQAlcrisa46JIKeGLmXClzKiOxstvQeFLbmDlb3eTaRAEnYsV5epmqszDKJ/I8rIMD22
lf7BCSr9Eleh4cUCJYgkkUTW2x/0+oAmHCkryH7aLuD6l6tZCRvQziKw4KMnmZf7I/6LAtkWZro8
/4tQMvcCimKhCrY6q4a0cxQnzS2Py1g7Op3DvoGydnRGOGq3Q21+RrIPDiSki8krl6OagzpSNNye
vCIRr8YuDs6RSMWpd/z+iLtZtBNua1WS2wEFplkmqwbLcKquDLOl8brTp6r8CCA4PbN1S5yNm/h9
OaNxkWnCvyBtFu8chpsDhc3I1Ud9GkjgMvJMNxV1j4FvGmn1sS+lqdAQqk/4yqd39Ev2ujGb8ejH
oBEoHRbXzXQNGs0UUAdDRCUe7mxryD66gcm7LvXze9w+6j9vT+T1YUthTW52UD06baDVYRtnQZRq
CfEGiw+oByjewJupXw1zZiCbkFgHpSstaDduct9q5t47a2u4ND4pc3HeUyNZbUekXZAyT/m8ejm5
ePSZ4gKkKaAo7xoP8xjs9cfldC1zZ4MWm4VGKhqaoG9W67achsQIejzJEj+un1J62B+UxhLkjq3v
iQY+TGAFe/nxZlCecvAcNFry63qXmF2qwkgOeCAujQc3EMUxjEmeSmfyEW3qq8tQYnrx6xOL3KsE
ZfDy0531O2WMhYsRG86DqFrUxw5RtnMDJgWCWdhbfyVqAOtN1TCjVqoox5a+tsOPt3/C1uQCAKRU
yi3KXb7KlttwGmbk+k0cD1vzoRhFf5o1xfdKZW69rmv3XkZb8ahD8SrjGqEYvjol3NFJ04zSoqfo
YvquYjt2Bu1Z/K6BrBeHJimSP24PcONsp+wFTkDWCLC9lD/oRaaSpGqJM5cQ3tBogotxis4mKa/k
0H6/HWljaJQKsFxhn6A/v25txG2S4bE42x7SRq/iJv9WYNp3iqI4OyLhste934gG5hrENVmJFPVe
pZxFkirjHKm2p3aIlHSCkoTdCQ127lh7DYoQO0nHdTxOICgy4PRl3WDtT4ynT5hZSgSFetLSs80F
fRxizNKzGK1UlLn6nSTgGQ+6PAYs0Dp0eMntecqoqwEi8O2gjcFjocZG6vtoRM53Z26yd4i+qa/V
WRhfM8RA3oZhHNxHZVclF2yuwrOaRcMrWhEqjYa8QQ7Gdz6TwPLevT3b8hRa/zxeN1h76STizMRy
XblCoSeeh75n6al1x84sj/qUDve3o2x9dXaKwdnPRU6+v4zSFCiih/GEBng8FJeyKdACy+yPyNY1
963S7qzg60OQlhwXjAtmSAMzJH/Ni70i6P2ROTa+l4xNf9SBlmMXXwjcgnIc+xByO8HV2sORXm9Q
SkLkDcwyFxy7ZxnUEHETh9aM2pWKwYQ2IzkXJ4FxJs345XYNqR1ZMykKSDhZaFuGKnp31hyEpk4w
U8eHNrBxebIqHA1SpIaSQa0e5wIBp9tTuDE+k7chxw/kCAkIXgZFd3Kk62bhHzWZYFtU1HyCwe4+
ZG3b7vSPt0LRW4SBybcEJLIKVSFjGya+HlJQ1wSWThYCnhZcAbaCMSaX2+Pa2qAmNzRxeAnyN6sd
wMvPGoYhR7s3H4sfpdXXb4Zh7lC8pUd1UTNRclEbU3gcHb3+DvG0QHggKJBLQr/70LZcNWhodp/Q
uAqfKvA1p9s/cKUkDk6DDIJiCCBadqlKqXP55Ys0FX6AuNpp7KcUoTtNRA+RXipv4shUcQ4aUoTQ
MId5Ow96+dqvh+ipMfLoUlWN/lSJYnrjonwFvgJM6qjWiPfFed290SFD/46LpsA5F4HdS1Mpexbe
z6f36nSRzS/IEJTSaYCtdmJpgOrBODg8dWr+oSjV9F5DWkjSpHA2toEAhVmDHVBXoopnJ+1F4VKF
nNA5r9NcD05gRsqdr3l1EnHWwSWkF0gnnf9eJaESI5ajP2Uc48EO74M8aVByMKggItkt3iP3kJ1v
T99WQLYLFwCNK1nYWc6e3+YFAlOKcaQEjyhn2IiHEuUjz07z4r7EC2VnPV9tHrhuhAGfS/EMKRL5
5y8OP7ua8eLCk+hoINh1rqCrAE8AjzAPzujdHtrVU0k2/GQU6AgCBNzqW5L0KnFvgl3vh8pEiIgq
0V+aBrOQwmhHzz5R79wMJx9sa5ud0BujRG6IVwQPXvCg6/xL4THWZGVloIjWOSdoWvjd0rc+GkbX
vb89yqtnCxHYf9LLR/bH111cgQMvpSgIF1aE6iG+h2gf0Bj0ysyeD2jDNV6aTcX7UFd6zwmyPWD5
dSGY+Khds4VgDNAnWi2gkIjghmLiQ+nxGl/FcNNt+viutK0YuTb659gnZo2Pcao2aB9RR5qeErus
7oIEj/PbH0MGW2xo+WMA9UCppLBBW3u5ukpQEJodwH4JdBePtVKzPWwG9+THNvYMyQLLyhGSobbm
bKlV2Ou+XRhHsPz9uUM+56AAWkT0oHe9pBB7T8PNUfFWg1VJx4X38HJUEwQRewTGfBR0FO6HPMhf
dVWf7ny7q7REfjseDRLkxom4Tj21IQMmMjQG0h/C/1MUJF0isvI/UHFF3AGwvPF2AnG0Q3De+paS
xKNRWZBqR6uXETrJdHgmG6dXDLy+NHqejUj+lOp5xgs+PrWi3qsNbUdks1Dbo5i9htnh6NhjLAFv
p+rn4ZAZBWbDQYWAi8Awuo39due7Xs+e4FrkLSZ9hKh9re7HTLeTWc+Jp3e6cjExhLin3Wieb6/8
69kjCs1wkCpYithrIo3h+kFIeRoy1BwgPl478UnU7vR6KDsEisxJcdHCV5s9H7Hrj0nSJXgdsROk
k8RqcLyC2NMdW8GATnjX+XV8Z6iDc4ocX300nXTcGeb1mU48gwoNqh1c3Obq+qDrnrklMkjHuDXy
k2GP+X2HmdrJ1ZBZpPNHGc7EgKNAznknwdw46AgNqQS/DxS9kN5Y7cLAUAZw1OJo6gkCpS1uh2Nr
6qe6QRxnApN8CLQei9xuHDwz08ezYinivWqC3b091deXi1DZFKS6ED/IslfHQduDecJuASkHrU9O
flUhpKm19oOF8M/OoLeml3VFWZ7sDgGHVagmCgZF91GNCLrW9OxSjMdam5Q73bSRWWraYSc72Ixn
8m0l41g+TJffuEmFNoAZZTmxsE6BkvEBOyvFzNN0YMg2087zd+tTAhxhZ5pgkkiBlvE6a7B4LiDi
gP5Qh25UnHoTDhGnTtP3mvNbx4DkbVP6hgkK1mEZKmqUxBIIsR1rO+hOLomdh4zYHsJq6wOCXaCA
SEpLdXi1P4JhCkI8t8zjAMcX48/Uwjd48pEriv+we2wNbi/FrVMHABL4KhpEfET5c15kc2hsJzrq
tRBbmwYD0THWLkhwKbA96+ahgdl9bLTc2lkk1xkPZTzGxi6QNoGWWAbVyonmr90aRz/QQEcrsdu9
Haexu1PtgQdIXoz1W0epst+MRCkfxkQdv9wetZyqZZbBD4CcwBbEFYbLYvkDUHOZ3AQM2HGKJgwU
1Q5SfFdFF01x3Y+8d0seM7nrKahtv7sdeWt6qdWS4EhZQYa/jCxGfNesge/tpGV1bgwsYqOoiLCU
bzHGaUTv3Y73zLJfD5WWLzIOGpJLgPGXAXO0qhJLDdiQjTvgWxrkFmzJoHP+HBBPq/D9wIAFgRDf
yjxLBLj4TlmUv1bHvvii+Xk8HoysLJHeH3N0AYuxtHlURW0zHMau6HtsCVJpgQAy73MTWdpfKUXn
9phXetbcgfhHU1it8pIqiWXFP4Tdjt8Sa8xrFNVyIBxmPKO8Vc59uQNv2FhikhsEpo1zgbRrta7b
IqR/PUMQr0b4QWFiWQfh4mkfBSE80Qo91cm1qiPizdkhbfM93ND1m5qEiPK8gcytxBWvt7ErGrc0
fUcg+6JGv08C+V2UsWr1+5BqTYDeYN19aDVAqQfDTPgcWST0jxVCaYjBtpHxpXCMgDZ5WFfmJWk7
/60ZdRWORJS3R6xlOxJv0FxYKgS0XuAehdmwl5BsHK20hsE8PYsb8DRYrpx4mjMzrEnsbMUYPTSh
0w8D9qEHHuTT6fYq3Qpl0jEGlUDPD9zNMpTAZrrU2JCsG2CXTB2tGq2ZuTXSdqc+u3HgSW7Qf0Kt
LsTckKddxKhMs9Mee7ySv8zyaXTgFRjiYp9X491oFvP59gg3w5o2BDLezvgJrT6mYQTIqUSM0Kks
rM0No0GXPR46nFHVsiu/uG6knHyjdnbibnxZuqcUuqg+kW2sO9Gh0+RjyO85qrXI7pIiQly+dapX
vq5+vz3CzUiIZvGU4fTmrFnOIQqZTTtOCS/m0M4BBI82npRVraMUblVfb8fauIq5Gf+Jtcoyxhzn
o6AjVw7x9v3Qo4XztZR96dtRNkckjeFQfqXns6ZcG2rhoAZZouyhBSj5jZX7Hp+w/CHCEvpfTJPG
JOk8SCX7YrUqowLPIB9E4VGUyN6hVpSdgeokd3qXhfe3R7WxEskraITQwuOZuAad9pk9Dnro85qZ
akBPaFkg1odrSlL2wSWJK+39NGbm77eDbk0Y2Da5MGhq8QZeLo7I6Vy76JmwdELuUY16aLw6qPnb
UbYmjOc1CQUFTSZtdYxQPu2sqWJoTV3rvyOO+KPMdfu9VSX/Yq0zFJIUxKeocK2mS9g9ANUeGc0i
7KOnwqy4RfQAecJ59pWd+doaFOk0VDrOYt4vq1ilVIxI3UEcQ31oPVMFdtfiaXApJtxZb3+/rVki
mZZ+Z/C+6dcsZymctMGsUFU8ak2MlXoRhBe79X8Z6UgtT3J2YVrzlVj0yyhlbjqDhSIGqp/1H2R9
1SlL9PmMHyQSthbWiv9iULI2St4un52rQVmKOxml01GfoFT6Ku8aXlt+avuqdzvO1r6Cwf+fOHIe
X2TS8sbRhUIcMcDTwqi6POhG1YH+cWckMVysmNjbO7VDmcassjtpbAh6BdgwCg2roLBaAivFa+so
GoimmAw30ec+mtpzFdr2U9o6RbnzoNxaI7xPqPaYrtS+lr/oxTBjLWniTmXp12aJkddcfssDVd95
1W0HYZFIdgvk/9VtOWExM+hWQ4Un69sHt4qB6uvJePz1GZMEM5WyGXWrqzaXFudZ1OriCJApeoXy
DG5IaVR7+RRGcISdx8H1/7od8npgVFp0ijvgHy3khGTauvh6rV5qA2s/5X2AZXlpvdd64Xy8HeX6
eSPrOSjXQ86UJZbVOYhGtx6GEG1hkdgpvm3N/KjHkfM6r/zyiPlDdSjQnTjmBfq2tyNfbwIiI5JJ
QZnDCubYcnyoRZQDsHImzsmzt0IR0WdAzd1j0Vb1vTD8/IQicLtDhb3eBBSSZOVRYmghYsmP/uKj
Ut1s0pDNB/0K+65KMR14dLbiGWb7JecWPd8e43Y44JwwhJ7rZstwWhRYqPbIcIVVH4Ubod3NBeqN
cft9Uvw9vNhWOE5LF6oeGvXshmW41ozpis5s8aTvYFsBy/OsMAkPeLsmn5IuU3bquVtLVJ4mkhdJ
IrJGRkeaDScH1xYKgpg70dEc7lTc63ZasFsLBTwGhannws26BBbXiOFBQQRp4mJPzMN3uCgYBB3V
eWiPUVQ5HtS53Ls9cxtDo4uEoIgkPIKUWK1OYJRuCyGbmVOC4THV0V12e06Z21GuL2ywXzw9QTmb
xFgnwkZlW1mbEqXLJoC2do43oWE1bxD8Sn75MUOeI0so/LtUU9e9OPT6u97K2Oh6rPqeIkYcEENn
9twZw1/NyDGdMoM9avLGgrRo08tuFUvkqgGYV3NklDkXXWh0v2tJ4DzQ1Mo/K8qg4N+ZJTv5j5yU
5RUn+bIgLehR0eNco3htrKvTbJ7QAnOm4a0RD+MJ0rF9RBkmOKZVORxRYc8exiDM3juhvifaeD2b
kCPIHVR6NFBY19YLKaL7qjvZQPOzYPjqWL5aeTnkuNNc4EO/c7luBpNFCyYUb5g1HTAb5lHt5hxG
cJXUlyqajFf1PFkXXqna5fYqvWZAoECD+rSk0FM+RaZhea7kio21VDdlXjikPeSffjypbImTG3fT
Y9COyStzRANpDE2Iwcr4yuid+u3t33C9H4lLt0reUmjHrIEHoGgUS8xo4aDFO97jAl6egmgOz/8i
irxrSThJ/wz50V9cD7zGWaOpk3mD3rV3EVkuyApqf7ejXO8KmahApZHFPUalL6OIFp+lJKeIJhrK
3djy9fc6NqcPkTXg76IV7Z6L+tbH4wwTdP5NuJNr9HdgNAglAyfw5krU71stsZ760ml2suetYdlg
QsCv6FLfcvXxsthG33YOc/ByWH6GIxIA6VyMaJ2N2aHVgr141/cCX/BFPPl7XkzWhEy/DzMl9+xJ
wffUdD8jzDrdRWYRQ9l0vrZu6O5suqshQimm9yUBdJTrrjgiqo+Fdhag9jrquNr2ceceB8Ou7wyJ
PNeiYg+2f7XJiQclgCoU2u/yyb8coh3mc9Pih+nhexadw7qk8SOAN/Ar250L77m9szg8ZSwh2wgs
ErjTq0xw5HgsEPLNvKbuJ/doDGPwhbU0vrHnrke6Lspymm4T9mtZ556q0hXfsLHTkVJO1PhVO4f6
p1kX6IpOMZK4SZpRR8IXAQZRnn1D9YPfjzXwZx71zZ1m1dM7Ktg9km2iGg9KUe8keptfjjOLBgw3
LN3S5ZfLS2SeR7aTF2Wj9WpQ7e5k9jx2nKZRdhbF1TqUH44wADKkyugah9BhCzEOPL09XLa+moOT
fxv8bLrkcRuCmq+auD8aabSnfLcVVSLEAKXx1xUJMHdDckoxZl6haNPJnccS/oOJFw6KOeesVVRg
+rp2un1ybX1ViiUQkFFvBOy3Orkw0Or8ylJSD2vlzqtjHDIaBDipE+Z7QO7NUDR8wJqhJcj7bjmB
w9xMdgBCwGtBhB3M0KyOSTT4Xkjl+1fPYyYQRT0E3sEIyMLTMhRCl4MxOEbqtUPmXGy6al5vtv1J
ScLwLNzM/+32V7y+T2VAYIsGFAQkIdboC2Wk1KYDXfG0McDlWTMK9wzQOX3oaqXALW1uHvHuaNDk
TYo/I7fWT7YaFzs36sYCIgrQD3hrNB7WAi5uBnqwyJ3EQ4vB9upIFN48GuXBRArjteu71cHKjHwn
6MascnSSE1JW5+Jbo1uarIWs6BiJh4ZhdPKRIvqIX2VD6wWkxO2vvBmK+hSiw/A7yMuWs1rlPC6n
gVBBrQaXpkmDc+/o3evGxPbxX4QiKXmGfJAhyfv3xU2E+mBviFwhVI9nPEaDzllBUOlY5PVeueMq
xSX7kVp2wHoRd+YJtwwVZLGEKfkJQjCZ66lBYl5KtMoxZHXd75ZZjadeQzq1logFRKX2nkVbHxVg
tpTq4ilBYWIZviIjslQ/SL061NJD3ykot5YqNril3+0UdjbuWmCmAB9kh4BDYHWCz3YcVpnZpR5W
WyoMsrr8kPooVRV+nd9pmUgvtydxaz9QOCX7s4C2UHpZDk10FEmsBEOsJNDLh8w2q1NR6jjQKvgy
JRpuX3EYVztHjxzE6tJFEPyfoKtLN5qyua9R0fRG3HuRUM7SCR9g0vgiT+z7RIjw7Ca2hvGDoSe/
3x7wZmzKWWAvwFEDm1wOGBehqe31mefK2IrHGbelA5khiMlGhMc6777h86Q9dKO1B9zbWkRUjqUc
Loqt4E2Wgd0pzx0F51lPbefgbuLt+ylWKSBwXO3BQjdDka09X5NStmkZispWmpdqjpebrr2bM9X+
UPQ2hOUOW7XbX3MrknDp5PI2kbL9q0Hx0UYDtl7iga2LjnMzK6dhzNNTPNr1+XaorYnjLQbtnWQP
ROL/knZevXIbQRb+RQSYwyuHM3ODgqUrWeGFsByYM9kMv36/1sOuyCGGuFrA9otg9TS7urrCqXM2
N6OkLpjaKu4GitDycS7StvG9vPjYNK1yNRCTpWutIdGkt9Pn+yvvvVzUIum3sLzD5Jx0T794OmCn
EBSOFp5uQTRJ91Lj0rRq9+jOttTPRQradxL3i2hiBMF12UoX1NgOQtW9myo1YemRSq6f7WDZHCaZ
rJtkQW+m3uOgx3D1mSXSd3n5l+bCl00r54jW7SaFwu9KpAndIuJ+dr7eOELEaL7VM2smjH9OZjd8
gPfHPSio7Z0sQylQF8k6BjOf61X6IpqnuPMy3OswvS9NzhOl+fDCa/ndCa16Qd7Pqd/NNnQWBx91
72GRsg/MzQGWdLYo5rEU0Bi1RR6YQm/rk9kn43lCzurBQlzxS9rX7l+uF02x37rFfOoWVz1SZthz
+HICHxwG9B5EJZvND1mDtLiTBTaP3In0GWxIPKTIdFO9SUvzaOB/78bKF5ToHUA1lf31ekmOOHKv
sJ6VWvnJnb0l0Bo7vcRemx/c2L2tMf5D0k91iGu7WSptJ6dLKoOwx0t036tcm1H+sHvI7XI+j91i
HtjR7dbwr5LEk64Z1cVtK982W21BjDILxDR+jNpueOpVAs0cFM+rAzogGJRkpC+iN7KNR3JJ8uWZ
XRYUaT1cR5XLDlReXIpWmAcWeksaIOEe/EM3Wr6YW7/ndaVJMbggYlWS6ZveZaLxzSGBeArm+uVl
pqn3zzjlCA16Q0JT3Bo+iKq0fR22jksxjtWBN7z1Q/wYyZOKS2T6cgsozFXFMfslww8rSf6pKq0x
O+VWZz7YI+UqRFfr7nM01GV0EDTsrkuFBaZhF6zBts076FHR9iLNAnhQ/54UJTkDPXDeDBalcLLt
OSgGy3i57/n3LIppDkQJJAngDdjeo/dlFk2VBeao5cwKjtnFSUf17Wygp/EbS/GqwZWHFyBPWt/L
ZUSa3Mo45hZ048Vyk4Ub09gImbRH+lO391IHq4EB82JLcP/G5XRd3FuDyVKjqVe+yJh174lxgyaK
1AfwZvrj67cmXy0QNsBCgW6ut9Ym9qCXecNtKa33sdtWJ97y8uL28XKw0t7OSBSwDgnWvHmv5jIx
XGVkZ7mdSG4ixhaWpkCpMkm6lz4fywMQ3e37KCEiRM0MZJBVbg/N1OdIcSoH8UitaS7CUbr3jdvq
B5DIPSsE9iLp/uUs+7ZBr+kVNf6iTgOoTYVP5cM+WxmtrgGfc75/VHsb+nUp+VN+iXTKxOzLuGcp
t8q091kfplcIvMVvXGXyKBqR4PmZWN/E4BNPoRYhfgNpWDY9e2Xvvg1bqEUtMYU/HDqSp7o/7Mvv
2IaUGZHsK/gtrvN6a1FXFirPfRLQRfsnDCndFIvhoIHB/NnMTM/rv+RPjm0gpST90MuslwthpXIr
yE3gAWi6Sxfb0x/MSL1O94zJRMBkPwthRPs0K7YG2Hp6YcYNqwxFLVqAwmF1ato6/T7FyvQOeOlR
R2LHFplLoK5AJMpN29bCYOBzWdGQtji1J0bArJMdx3Aqp4e0I3tL8eBRWKCeyeu3cVPDoNYT7Y8k
UI2k9qMQZRYEiHt8MYWj+2a/98jKOiYTVcQqRLubjAkRaaa9cbpBPoaqj3SJ9rcWKmbph0gsA0VG
D81FnCCIJ0+9RrAmnWBAya8lqqmnsbCHv+7/nr2tS1iC1D0ltdq2nkxmzUdLaRNI2ZXkvbbk4Vuc
HhxFanSEf9x5Vh1apHQraVUyIrq5Fh3iV3ax1EmAVkruG07TXrJ6AGsdJ62AokgLz1XmLQ+v3SCv
D+AA4EYwD8Botr4dsU4bz1Uzhq7axDvr09D62YRDsNIkPUhRb++9wWgx8DBm3+kE25sKB5B+p1az
JAmKCYXtpGvEGcAaWi0VU/2eBrfu/a3dulDQe7KySrGPTW7zNCaFQYn1EOovUMV9odZbnJkbVK73
V7m1EKiTHHIlLgct5i2kY8gmO2euPQ7QrjeCokkbuLI6JHYQf/HvL7W3IWZZSczgrLolbR9LyOZK
TYkCInYF0BuTyiNl/uD+KvI2r2tCrEBVGP0PrBBrXlsEnKO0BUU8BSWUVB/U1ksvtgXvVEtueM34
33wnUsoPXTO7rzcQHnGqi0RDsuW0SVOYPHcmD+XYgBcYKZfeGy6d0c3/lkuKWkSZzQe2v2OQRENy
ukF2UBg6WO8U0aWws3rWC9tiBkJV5adCHaJHT2/mq50z03twgLdXnOSBSI/+qyZZYjY3IK97+IUK
IuQubcJrzdAuJKeLfgqT1nqiWWU+GcmQHgQte4syo4oPI7OHZEwa8C+RhMgMIvNpmgIm58uzng3O
2enQuNLsQXlj61H1IUHb7CCw2LkVgIP/b1H56X9ZVNVbMBIAIOiE2uGpahb3mSbUeGr7PPp43153
90eYDsk/N+NmKLnP8nYUNfaKOO78Q9NGZDPcRCkviT4rQVdgSmXlvHp6jDyQQUSuPLVoKF43R2lC
KlRNcT4FmcWUCl23OZjgJH8iBvWo71nu690M6xGiISYgE/nNKdbD4iGaVU5B6szNiVCnP5swUJ5G
J3UO3uAdB0Bq95MIkL4Xb9H67MJQ6UQ11FPQ0bt5XuBbOLehwZBRmqaa9gAXjnINNbV8WxljeLD2
joujvSe7YZRhKIps7CbTp3RovGXkvRtfOpSU3k+NmX66bzE7xomOMpPH8DMRa2zLIURNWomG6xgM
sSHpFYfkyvNeB1kyNwd5yY5xMuxHz1I6NmgINuGMl2TZXHl4T7ekO99mYqEiqZZPhUW/L6/T7k+l
EPnBojv7g/SAEp70oxoP7voAZ1VZKM0kY2B7k+fHZa4GcK13D6kzdv79TynPY/1YMMnNmDgD6pRf
YFpYL2VbXah5I+P+WGTyXQEIdzIZkfpIFa8IUgr/B5Wl3fVAbYLEAXxE9WO93gzioh5b4iFzttyn
Ip+St3Ee1cwbT1Hxo/GG4mDBW4Nkg/RmJU8bSfO249S5cTNO2iICrUUjJWpE/5x0U3/wEu2sAvOc
BBhJSiAoMtbbiuMlM/RGGQIMltFmYBBP6BOVB0555+NRtGGUESgOVrktGC3C6AaNVzUQsTEaRNSj
uIZjlH1R2iF5XrQ2PKgC7GxLjklJpgjqU7yz621V1lglNHWHwKtM9Vo7QjnHx0P2t3eMsJVGBLTk
cp0tUnlx9azx7GUIeqtL/ojaPnxS2jnBM48a5eTB+QNqk/bgxPa+JQwUhCmQOcnUcr21JFEG4hVr
ANNUuD/g/c1PUTpND/EM7XYqpiPqm9s7TQZG3VGSdDIesIVqdl7DzFddCHSgCoRy4qR5ak0Mhurt
EYx359Tor4Bsot7GKOYW9TMPqbd0fYnJl6J5alJDu2YxKcl9z7GzIW4xcDDJpMyeNia/WKnSuhob
msI8/0NP2/6cmhXqgvERuertSuBFwFszUA9Mxtz6DJpVsdOnFbGIq7bvzU61PnlFsegMJzZefLCt
n2Pja4/Iaj9PCaJkXPDm9YRuSySI5k3BkMSVgAu8lBD9JXEdH14L0quFLsvDEBWzuFrENLD/zIkF
g1SZqqSwtWrlfogy8d/9oljdKfP66vM4zvPfitsln+bYFH8Tt3oA9RqY0B5mSsyGn4+6sQT3D+j2
WjEDSIEBqgzJmbFFiQgGGzIjSvogiajX+PFUVJ8z2kYRY3Ku4UOyzhCWNx7cq1vqA0JyqkMMFUDQ
islvHi8Pj9sVcd0HggGvL1O4KLAeC2vRzvUwzP01GUb7YkqN3Us7Mnxuz6Hxn+K0te0vWWx6By7s
9p5Du03uKCEccKxv9bqnOMq7kQ4D3ONd8tyRKZ/nKEe/SmT9c5Y40cF7s7cePWlQI7TGsVl5OX8J
nE2k3jMt7Qm+Cks/FXDjnr2G2dsY7KQ/oJ918CbcXnbK3OiRk5XgYG4e1E7QVskr4srESRqwDi03
sMyOouW9VaSrpGNLzx1Xvd4VAqDAtAFjBqJMvWuFBO6FllR7YLG3F13SEklSQx5s4pFNcCCWVqsi
5GWDSHeTM3W39oMZNpmvcgdfjQ6RSxGjMgxOI3iLIUhnwOy51xD+Iy/mW0sxfi8cxFgJyacHO6yi
P+9fxr2tQVMB/RJ8l5IZff0Ba7jXmGQiLq7NyT21kJKnvl5W8JcZdv7369eSgQjmR/Geks16rU6p
BwwGsqq5M+NnXr/wTPEpeyuUuTxSmdpxMhgEsarUbiJQ2OyrnaYSTxCRvKmD+qBMnuPDdlf5NSCk
x2a2ppNOmn6+v0G5gbWLhsyE2Bg6at4FgOXrDYZaM3m9Kl301AyAFZP4pcjGQYoJuC8zjGGPdSic
SzcL7ev9leXfvF0Z5mZwRQD9aPpuLHTyIm9Zco5xaCiqwrYG9Qj+f3R/3F9nz1yIjuHqkiNpkOWt
d+jmjjNA0UXasVAhLugj+nnt1ujF1tPBx9xzWBANsQ5vK7npZikaCPOozCHUZlw+P4VV7lKn0Bek
bvtsZ6P4dn9nO2dHKAlPjIz2DPCD650tU5agFSuT09LS0AkFoTkkXt34Ylm0h7lHjziOB88XxnJE
tLZjqzLwIu3g2rPjTcgHOkPTizYjjoiWjDlJI0eaIAErYOi98pUWYelPTj1d72945yhXq26+r5FH
87KMFBoMyH+QKcznZy2KplPtDUeELvsblOVnSRmK2ay/LZtWGnXGqU1qlFwm056BslTUNAbeYDTT
x2c30470LeRfurkSsqkAWbEk3ra2OEknrCaIODRYADMVguiojd6F4/J6PDZPKp1IGVGRIWwpSfNp
VCGQTXjmvOhrn6fOx3xxwktrDPrR2OnPycHtjqjvUewmgEIQUX7mX55wiAvCpa9AyNidW7y34nx4
FFFoAh1OqnfaNCn/9HPbB3rndE/wQVcfjTHrlxPOIfu4WBaevc9tC4EN+58oNsMTkUb3H71Wqq+5
NSMNFw1H3ca9W8UkHSkajW9EvjaV0DAalyqveTn1eJEEU1CD5y3gygqQUQCPc3WOhnI509dXDh7S
W5ujxIxLVHHHdD62NjfavdVnjgONlVons9+4Wf1BLdVm9CnYJ39oy+xqjwPjPtHBwrf3inKMSvZG
SRQliC2KQQgDyMhM8befbfuy9I33THaf+4sIw1e7SJaSc3yQOtNF2hJW270a2tOEz0pnpWSG1xF1
oLSj/d5Sqqbzs844oi3a3ZzMEwGHAI7Z0pCrStNC2TLwrPbWGCSJZ18KZDT8RG+1h/v+6dZ02Bx9
VZh7gJRjPBtrDwc9NeFBCoreMS+9vmT/ZkrpvkewtzvXgmE/q2cQVFWzI4j+7cvDyngqmnMUT6id
rFc2IqNpbI87PdfLdPKyKXxTFbx0cThCclBmdftyf6u7CyK2ROuaiheQ1fWChK7N7CUyVnad5tlh
hM/Pq7Q6Fe2kX+IEcPD99eRbtnYkLlyidLBoUsgMdvNpI1ND6KXGHxfIoD8lrTE+eRoMPDPKTwH8
TPlLBZjjWol68c2l/evVq5uOrKcb/AA6JJtENtLzZqAnSP5nm/SVo4SirW8ULj7Ma/tTxnzHhRGz
8m2aDP1Z05sj1NqOEa9+wPa9HRtFK0anD/qGJh7tETAkfSHedNZ0NOh0+wgRVNC64vcCaKX7vD7Z
Scscr/DKIUDvuguggzRPqgtx6/0vurchvB0XkkoiXLFbgx1Hy65FMwSNTcs+nHE0czigBJ96rxbQ
oAhBFZ3WBOGKJFtfbyjhD2vNHIZAzZBMDTUz88sRnsJ6LtRTrByySO1tjVFCAgd2Rsy3CctE2U61
VatDYGVR+eAqONK4r5a3NUjN0/2vqO1cQ1lzg5uDPiCiVFu7MGQXtNUHMH+MLBN90cP2s1lxftDS
8hYfLWDrguryXF5nnTH/cwz3znt3iK2CTtsAwxBoCW04U2GuXrI5tN84VZLGUBBY8xHt8+53kQqO
kPAZ1Mjln/8SC9B3oxqU90OgJ337MAjoqaY2/pREuXfgnHYKJ8SJSIVBMAAmkFL1eqlJuJHXaHwW
taq7S9tViNQplHTrNq3PTRu/pMxLXZHNmbi7qntyvaV/YmSrPTifnePhdxBEUG8jIdi+Pc3MGO4A
UV1QDbmHymqyWD7EbfaJ1NZgXjFyXp3s8M7ZfGCyAULXbVc1Rg2uLtJoDKY4GR4dV1CvFIKimxUq
B3vb8cgMDoA/x12QN27bHWpRAcqbRxGUtoESATNij0tapAFSI33AaCEQmV4VD80SL4FRJEfIyx1r
os5NNY61ZVa3sfzBZpQ2qVy6LUmkPrm58aNAfOdP0R5esh2HSDoHCJJbRiV4C8duoGgp1SSExrms
jfPQZ/WnJWySA1KA3f0ANKfIjH4SHeG1yVpNbsbkpiKARWp5SpdxPMd5olE0VeqDk9sJU6jVQIXB
vAsg720M1jheWdCBEYFlx8XnYenKpzz0jI+anum+qJGmKhNt8ovefH1VCpA3pRTqUhpQO2/jAhwF
iwJxLoIib7SAkRti3aZKz3PcGwcBw64PkGx+9OKA8+D51x8UcmP4liw6f23vNRdVK6JrUabVecri
l76ysj+Epfdv8EVFIOwl8wfPra4DudHB197zAYTVDJgzqwxWcuOLtMF1G7fKx6CaYcfz86Wj36Rq
+fQlLk0A0/EMVfr9Z2EnkQANzfwwU5T0do3N3TBn3c6XlKau1/QJHX9hIExlO8/ujMzOhALZSQnh
i7q/6N41kQdLIxy6VRLn9feeGSUcdGvge5M/+bk9KR+NuUr/uL/K3jUhspYGRCjGJPl6FSc1Ests
UcEz+sg6h6Go/GXOmneTXh1NmO9+ReyGZ4TCEcCG9VJeNKcDyl4iQOEYAkUtZMQ2GUR1hgvy334q
xOdcNY9KAHv7470CSYHFuLxd60XNQrMGu6rGAGKOCaMcuipQB1t/N+TW0YO8t0EK3SrWKbsM275d
3i6hPsYzLkcTsftoW32SfGxgkLY+G5N8paIKtlxLH/OjztDenQB9SlkAl8brsYkxx2U2zR6ihaBW
4aePCOKDWnTDZUi08Qym8Iih42i9TfweauFk1CnrJXWfBmoj4nPetNVFnT33EgnjiFVs7xQtlOVl
pxxk75a8QvIJiWGuRKCAYfuC5B4K2UNoDmdUwZODLsnRWhszNSbG/zMdGAAQFP08zpb3VM7Uw6o5
PsLo7y5FsZjWMiRVtBDXxhn1RgNDJAAAoy6sz/3QJ6dYFOoZROzrZ/jo8ILYoO0mc+ptSSITnjJW
OrZZKa13hd3OveotKACP63G571L2HBd8OAgkSuwbjYX1rniA3NLShQgYpDK1c8n3FHIK4cgr7xkh
2QDWDj0T4OuN64qzhFK76RKUmnbywVRym66ClT7Vjhl1sAgvR/d777ikcCuzkOSuDDytN+YiEg9h
TQRglgjtotqDeWlK9NjCadAPKh+7S0l8A4KtO4MidHajUl9CAl11Ls8ZoqGfMIyBmoCVHiy1d1yg
c2mRUCQlc9x8xjZ0dTSAExF4oegeS3K7F0U5VCvY3RBYcptnlK7vFqwEQ9fixtAIBRVTFNfULhDA
ssVQ+UlVZwdv2p4fBmX2v2ttzqk3KsNNHQAMsA3kV0aZ3GdHmdy/+pzBTkWNnSBltOw3rJ5+HSwL
wMupd8og8ZdsLE/rvhlSXBSljerfQmuZ4Ip6NzyICna/488xXDnYDNxmvYyV5+lQjhg9E85p+qjl
kfkUR13XXtUMjOn9m7y7GHNYEqshMcibZ6UF4lVFc01OIDoz9I3aip/mvlVI9TS8vP8bqwEIgJ8S
jiIkuddb0yCwUkWW/oShVO/scEQdZDKeovyQu2tvX3w7ZHXAPMmRgPVKoZY6msKMHdihPArUJWwf
kQT5HItKOYAd76UG5B6kkGTpiPhswg97aVq7TPiCNVJXX5QJZgGn0jPJfJ2cRd+rfjkp+WmZ8i/3
P+ZeJQOZRlio4W+RyqObSxDZnpIVI1kWPNrLsz0i8l1Zc3VNBwHD+6BY17wwpz+aWiRf4U8Kn1vI
EZcTbN3ZuYqr7mqnkfFdDYfCfpPbcfnvYIj5v/s/cvccZG8AHw5VyNaY4R+vU83j/fPU0XpJ4xF0
ba5E/3giPVIv2Xss6NGAsgAwKXsR6yO3SgZTG4dHqQw9CGrxDxe7m2H418E+oOp1NFS9tzUJbSHS
BZkA5HS9Xl9qCU/JxNOezbCJlXb6xZQc6FXv/k4SyEQhLTSZe0J5uV6KqxvTqmRrdpMiyYAMVPsF
Sm1hn5IaOZHf8AnyqXChA2K8a5t+VVJgkCkMQj8tDR8gIegfSj0xTggbxuf75rF3ZqDgZN4FagW8
6XpjQjhxZI5UiYVs4Ec6GtZTaVJHK6IMYW1P5N/vL7h3aFQ2qRoA1yJh2Pg7YTa9ayTpAHuZqTxG
uQ4hdCnihUvahweP1N6zC/UcLAcUDmRqst4cybxTzSZrVcIUH7PM7pWAdFA4B+e1s47suDI6xggj
PanNu+To3VwWkNUG1mjEj1YxN+c8bIpv97/c7ipgAoDhkGfddFqZ6CkEwsPUIouuqy6iivXHKNFH
7/r/W2dj61RwQCbyBAZAsyZ/dqca6FacHPTvbuUiQABAg/bTxmnobvMNy/QSoSEEG9S6Ec9Pdl5N
ml/VOW5JNHn2Ve2T6q9xrtrhwahyjWRkiJm2N0GV/IWulW6c1dnqHjU1UuKgoOc8+GWSO7g33em/
t6WmKb5qxMlLn5S5HoR1SXGh1SA0fSfarJRucDaEL8LSWE4Dc7QZZYbUfHQ7UolzW2XLp3bO2yOS
6J0LJ8f9YIkhIaFqtinxjPYIdMxEyjdyXWgDimR+MexKPJhVWkLTPx/NN+1ZDeEgdvMTTr7tJGRh
aXo1fBAB5Lhp4Y+j2vpOX9dH6fFOQEhpjslaQmkKYtvKg941RSpqlW5P2zKIpoP6J1pTg6outOvS
lnD4kRYdmOqOM5FTFTSgKUCS321egIXO4mL0fEwVTo+HMZ2yjx3r+cwHmK8P4SmHe7LxAyMCUeja
lww5VRVUsHvMNbMogBXZF4O+8EEss3dasgUgeTnlNJ+0nl8i3FrRha5EJU27RlW+giwdU3+kOh7c
v+J7hUYZttC6l3zePKLrdSyvz8xOd3sYqJNBDWx3iv4QOarmp7JM7L+bbmQWpmm7aHw7tmX/gnj7
/CO1bUU7m1qGzsn937N3joRvlHVQO2IOYXMpQCzWKbBRXI5B7WqJNP0BROx/pdYfgaP3VoIPDvCW
nK1gRm698WZUJzVcUEh3qYh9ExrdLihms8kPERo9CLb3roQ8S3IISmNMF6/XyqYoyztD6QKtUxzt
rR45DmBGkSrVyYTaNvvopYqb+5D/TT/uf889J0MJFS9DR4XHYhOYzl3edhoqt0FsqUiNzH2O5A76
PO81L7JPTKbPv3GANEQZsnVojjIuv95qbCmuqSiCMCLXM19xFAdqZZj9a1uvD2x3d28EmHKAn2rc
lnQhR/PazEarD6re7B+RcbJPoRWLq7Dr4dGSHMj3v+WuxQDkhQkO5ACtjvXWWqrCRLb4GLMT4XNc
KQYSOp72ZMTaUZNjb2s0mKU4OkUk4DTrpQRcRb2AOYAR4s66DmJOT3HtJBenC/s/FdY/iFt+3qsN
QoGJXmoFsmRARCl/0C/uhuhvhOWUKYiCJs+pEIPr+f00PddTuUT+WHTT53Ix578NpeFhpXEbf7SN
rDy6KHuf+NefsbmU1Oc6M6IOHwg+C8z4DG7CF2zBhhJHv/Fi4O5AuvykTdhiQOLYEMjiMEMDYdtw
SsxSA8WZdpemnczzfcPZ8+VQAcv7J4W/ti+9po4pHGlkwPGsZKdM18c3lF7Vr/dX+emxtmeICDBV
EQoqEhG1OUPXbLtJmQamYCvHPqejNl+MxG0CUP+MGtvu+MYy0upNXILPq4rJfDSyqL8yaNoWPuWv
qb+02eAw00DR5Qr2u/pUhpb12JM/H8TjP9HvN7/VkvTysH9i6Jv3WodFsYRubGC0rO3/zSJHXLul
1FT6Pb3JQG2HZnKROZ246nrWfgKf732NTSO7oM2b/pXUhlagT+l2ddDWY3lwXntWSBOTdFLjuEgq
1x+yrOEN0qiBA01tneTUjKH7AGbT+t4xbnvgVHZqFiwACImOAvQPWzr1ippmF4UzF88xSJCnIjpn
aJWclgRoDoRJ//TMZz/UU3LkPXc2ybgTsGIIChiMu7nxbbUsBHAUdEUbVee+mbjoVkpQF2jG5GYH
HmZnnzBHM+6Nh6Ftu51FNeF7HYXLLFIauqZvD5Crl+bo+GNTl2+B/eqXJFO/6dPYHaQXu/uUFG/U
4Xntt1gdp6uYH80ZT6JMOYI0sYpzA7XlVRXuEQXDnhelCi8x1CRnEJzL3/KLFy2ZXJoNreGil0by
0MyD7pdOPfheitSx0rvOSQu78UOk4GKUMUF6wJhfLevEyrQwmfqF/I0EYuvJQxBQcU/rCzG6+nlx
++aNTufaL4fDdt/+fknZQGxIWYqtDq/jpg2ofMqwYtGU91YZWR+ZAXOfvBH1FDVuM39ZZicooJL3
HWN2zm4aHj0ZO7EVUdX//oYt4tVlgIN0BDr5Wu/ar5NKU9pGc+QFvoPyaZwS70OXFtnrcwBiU5rT
3BvynO2t7UIvVooC+IjoxOjDuKE/h4StB6vsRAFytIGWFcUEqeGyNqcIklYAxKyioerwKYrTKj01
Zu+8W8ZZPYcxlZoDb7TzUjH7K9uq1LZkv3+9oqom3RB2Kh/TjOfFL7xWrXw99sx/779Ve5fy13U2
8Q0jgzGCytQi6YDUl3EqwnNTg7wZi7E5YAHb3ZIOygcxE5LDbUCaa9ESqdbAfYAVMUiRUDgxc31U
gdyzQvhXYZfBFBEZ2RSYbAP2yjrlqAaTMD/SQxn7mtN5mNsmiPG1D8VsHw1j7X5FmHwkxxn/3bZ5
XLuCrXP4WdGtyid1htC6t5AiQ0QhPnDfu6YoCwfgniGv3ObX2gJsou/pW9kVXOglasqav7j4Nwbu
8iAqu+7lNyxEUhQZzKMA+N9Y4ujCIx1NxExGYxQwywrzlBZT/9FAPvPxd5YiPiNhAYK8HcnS5sVV
ZtmT0zrk7+J5roLGTd2zUxlHg9t7J4aAFUzr/EupWr6SvzwQZguTvKZIZ9VUzZ9Ds0TfkfSw3oyl
Fn66v6s9u5eRvJwRh6Bk++CSx/fOMMp2kpq6nxihzv9U4C44sIvdDVEGI6uFHI68fb2hXlUYNel5
8ajiKRfUPRp/zNr6YSzV8MA37Zkg0yWgmOF6gL9xYxERKiWT5vKQ1/kQXeBaVx7yNs0+LcbQXqDp
Cg8cx96VBibApiSHDZ9xvbWWUfQItQISBHNqgnpQvfdxNE2+S9XjnMRGjFbvEv64f2p735PzohoK
ComIZRMX26lS1xMaKUFUZO4nxvxHBMKH+jkcYVS/v9ReRPbLUtushNw5a7KaUovqxsV0SeJEeZdX
jlL79hh7J6e3ireTUwKPxN15wf3F9w6TdxMqU2IHSuYbu1nqNDFrBZy21A56S7b5PrdaNVD1eXmb
6PGRDvveZQDUxZSBrPSAb1+fpY5aIqywI7BwU2VYyLSmi9Kpr6d1QmSN9E7OluEpt+FfHwpC91Hp
gyGKtUfNrRG1yQ5pnfbsEnuU1HSUIYCSrfcSh3A4of2FXS7DDEZnns9pTsm4by39YmQGqh4x1NT3
z2v3AwJco1MC7AnQ7HrRTC/0NOooEwLdy651jwwFIyFHzbW9VXDBmD0lSVAfG6sIIQAx7CSnsTEV
NTAC9GXmPizO9/eyd8cIV+EsAX1Oqixt8xcnPC3M4FoCw0/h6PySpOXkM9QzR76T2b8TUMkxNSZF
eVm0G2As5Pv5YFPQcGrXuqRWVTBZ4x5Nfe3dJmJRPKPBGDMByHpHUtU9jQeVASGl72FaN2UgYBXX
usiKR8epooPbu1c1JgoAMSPBCqy5ecdo56kAL5igRDYZjGayeNdcSew3prLE5zEExm8stXVpllTx
+8wuUaszw+uiz0da8ns7p9Ms5T2giKOFtN55P4pRz51xDGgrDf8YZp6eCqAuqJ8hQ6FFqfnt9bYD
n5lUEkHhmHmA9XqTg8TG0LNeqffVg2PG1dk26/aLMObxAFO9dxnojEroBAwKtyrqSTi73shcWzy1
3iXyuuzziIjq9fUbgoSKKAviQALJzYa0PI8NbWIUqg51xS+1NApmxSV6VbzfmGVjNIdZNixHkp9s
fEjVjjHIO/i9UrsP/dQKK7/RQvEpn8f5oHuy4yNpIdA3B7YDjee24N5lHeUxT1KJxZZ9MdKu9Oe8
Hi+wpLWMMzjuibbsEU3hzoMqpT1Jn2Dtl7IEa9sQ4ZDkrtaPkC8o6Xc9dY2HqhXDyeja7L/ZaBcm
RZMPXjgYB5ay49Bo64E0pLtN6r/tpNfAH+jmMR8olES/0Ln/pxOt9aCm0UF0cmOSFIvk8KOc1jHl
qN56h7ZAND1JYopucd6d5g6gQEXT9eN9k7y503IVXjcODmgSzaD1KnHWlFTvc1YRw/hkg6x5VyIV
ciE4/BgL5dUc53I5CBmYQcdeSN/Wy0W5Mbaipr5Wxa57VdShDRRhpoizasZrLxuNQ0IDSKhwILwJ
2zBkpoMZVn0dNN40PJlesQTdnBbPsG0dBebyr1oVWFmK2J9GJcS8YB42S6l9VDhFVDfAHEapJVFb
vtPa2WUuFe8hBOHrw97SPNYUv/3Rm17N5SeXJyeEBJVhMgqM649aQO9VJR3gnwLCozOVsuZjXcjZ
UkKxoC0bGl/tfBSk3NwDuSjNUonf5ynY7rlWW2TFiqgJpN7RqWMi/VIpaHsaSRhd7tvo7lLk3ADa
KIRjPuv92QtPbmcZdeAsznLtUh3fYhOs160zHzy2N76MXRE8wDVJqVyK8qyXkvpVNuCOOlC9SLbs
jbD7psflMPlRbSofKqO3PjCWEX++v8Oduw7oSOIFZBYJMna9bMNPacdIq4NJq6ArmAXRRVT1v/Ed
5bZIdni+gUuvVxmR5iX1xU5K0ZdXw1L0wE1cze/HyDv/xoYkRgAXRol0K2obzY7imSEb0lWn/mgU
XFKqaTZ0Q/fX2TMN6k1gOHns4E3fbqmn1B3nZg3BV1Kc3Sb9bxo8gCnCO+or7a0kh/Mg7WND1PLX
Hw+eYU+hTFIFtra4Dy6gFb9JPfWNSK36tU8MRkj/ijMC9yBBo+ulIoxEGR0qI1adjEg5j+rVXSbe
0s7MH+9/vx33T0OEgXeMghmZ7aQlJpAISMzLIKrsofG7OVfTtzox3mNGCzM51Y5bf3v9kjQHQHxJ
CuCb/jwCcUbCBtFA7cbkzPio6afdtPia1uvX0nWPmuR7V/rX9TaRwpSHHKZAHtQaNPNU1b1ySid9
fnSH0ICvIY6vdZMdMR3JI9q+CJQyMH6NF+9GpqTkubY6tSkDXSnLMzVx9ZRTUXlu86WF6FSv30Qw
UpyMydYPbt7tdpkjlfIhpI9MwTub7TqJ1dp1iwcroRp7zKPFCMaemQ8R5f2Lmo3No6NzVe6f6e3l
kMOrlBhIkZmj25LfeTrAlUZA0MB/DfoQpfI0kUf4OgwRr3ZiWCv/UM6AZInl1pdjqIjMsGUarflk
/dmJafYnKyxeitapDy7HT5L79SlCBMpsCX07QBaMIq/XSi07VxZ2BiJz6ROkJjo39Uulyr7lU1kx
EYhQ8Knpiqg/DZPWvQVuzmObMXqm81ZFyTc7zCBVcE2gsQeO7/bFIKkmLMRRMPribi9uI6qmyEyb
z6AY6UtKce6kIrXy+f653roHOk1gIyC2pkQAp9T6A6AX2eexS2CTqjrT4oli+XSPvU9DVn/Vx949
aB/ubYoFydOpFACblmb2S7Fgme3WbKhwBq7dm5eWEfDmPdrk9hG34d625AAts56QmNxUN6lvlwuG
0zB83EA81sd55oMzjfzS66J33aAcVfRv+Q2Z4iGJh6MbbBCmu7FaaJ1USm5YrZvG0eMUTdU7s5r/
h7LvapKa57r9Ra5yDrd2h8k5wY0KGFCwbCtYsq1ff1Y/N+djoJh676gCxtNthb3XXmE6K7G89lte
RH2brml0DfVI/lRtBCpCmGnZa+Ia96UvG7sjfTO9irEuL+1M68vZivJXPkzFs9IsR5quoA9SJRzj
K/0pGefP0wy/PQJ0T+AsbB4+KkAqgpY5y7mBDnceqzZq+vheh1ReZAjfvGmqOb4aiy1725Ko+aS5
/NurAnHhxE5D8Qeb19+XxAb/rbX2GUrrOf/lVtrcNEGPe17nLwb8389Qxb89DpQjyG8xcTwRmH9/
XDbyhsSG292GpKL3MSrWM4cUDHhBZHXrhvwzcOcvB+d/pmYVTk0UMR8hfT6W+Tj7yMCoI/U3bDZJ
C/Q0P1f18pnp8F8uBjzq1OWhA0Dv9WFzxTmb4x5hOTtbGB8OtXZqP8boES4oyOEXMrP1zlLOP0H2
/7J2QK8BiolTFJjmxylMsgBxwLTW7oSk5NnmUOodIdSz62WRbbUCfmr7L9yI+ZgoMAQP/z7ATu/r
wwmOChMY8WkAhHvhA8g5WiJrO6VmFy/OvQmXw0y9HtYrkywMjmsue4EnwYiMiHThD9vYf/b8v316
6BZAzQPMitnaab39nxOtsYFAeG3tztCtf1PI22grxtm5riLa1VyEp0255UxN1WcTh7+srFPqOtpR
fPW4mT+0FBAQFsm8OrtTdVTtdLnQuzSm7BKUBXn/7y/5r48CGoMh9gmh/EjhmaGMxtxkggXMiATj
IdC8daDvdQMHx/vfj/rL/gTWc/KbqU+Q6MfR6OQSaPThvrFzMeJojiEyy4wbuQDFM5m3YW9T9lmj
++9HgkD1+yusRYY0Jlh8Ijm5wnS0rAlHN1iUUcdDtF15W6z/q04XTnn//0OCjfD7E3VVbiKKiAFZ
PYQdLQ2mQvMWroo+++xQ+OuHO+1NTH3/c776/VFLZBNO8h5Grb3PXnnj5FXwKkI09cbBkJJNeffv
F/i3DYFgEYDZaEJxEn34bIqVKg4cJqYsdbwl0zidN57/5Ck3d5BAbxeVLZobuCB8pu75S20BqAJM
0lM+B6ZTH+pieBxYm3FjdsT1JSSFg+lgrvW/d4lQpQGBObGBTqP0D4fspgeXlWizdzRW36ZRhuss
SQjkmtu8//cX+ZdNh/Q+jEqBcMGe4yMAaq2aAvVoo0qChEl48+ndsiArAra3n7F+/nKIovrBx8Is
D5LkjzP7fEtSC1blsDNZ5my3JkJfGgf5H4yBIntRw0nrhfllvBjzsb8SDgS7f3/WP7lPpxEVng+A
Cx0xNv/vyzTUla/GEzcBP3xFpO/y7j1QPB1N+dFkAGoSVtZ7ivqnHeeyOaJa/yzI8C87BXJKtKwo
QvA7/GErJuJtnTmi2/NhkYdS5MvtohvQk9c9Hxp59u9P/JfV+h9qCbE5tgq4kb9/YNih25X0+MAw
r2CXcirZs3eWf/KUv2xGPOU/0Cku0Gh/uCOkS1iFkgOfCRHCX3zcl22TDfq6qZS67BF88ICaRaHq
C5+dO39bUijpoDfHYQDrq49l3VpvbDExQACaFGfMqHo3CoySKBfLmeU2wkwtSXdryKZDVa/y5d9f
799eJqTGGGad5mkAMH//elPRS6JyYAIiyQKOnOpNo6w4wMn2Vxyx9JNe7W9bFeMenHcgK6KM/fAy
weTJ2chxKAQsm7Wd7Ggv0rHnNwGo/ydb5c9Xiqk7noKJS4q666M4dqobI7yGHVuzkO2elQXpBkRp
tGDtFUdYt6sd5QQKKIJf5N/fafLnxzx1VGjrc5gFgXf64Z1qQq1jVNldVVAE/fWs4PvURQYHLXLA
ZRtvaX5WhaXYV5Gv9T6utv5o/Uj6Qz+xvI1nbUQblUMGh8AImh+fL/O3T37J03f9e0EI3i8ACgSh
AzFEefT7m69LKia+wEjUrHS7TMPpJnL91Lp5HWGAVc9XoXzASH/X0HxhbbyWxRnPzP9MYUODAR4P
LI5OGnSMQn7/NWAtUSpKHeyvpqw8nyP/hVpEeW0+l4cENqh7QcJnWOmfix5S7ZNa5ORPBSHO6e//
Ty1KQzpxSixUTkikEfsorD5pJXw04yPY63CEbGazieO/v/A/FwVq3xxjOtB6MDX72L+BVFZl0qHV
dkgg6TB8pN3qS3JrhSw+QQ/+Yyz8/m4rNKc5jktcwJiEfHi3bsOWaAZYUZFozpFkpMkQWkuyJm0T
xZaLmcOV/Ih8SD212QIuTOfHcv0eTOSzfZMJmLvEoaiva2fM0EWV81+W1CCZIqq3+gVuuGo7IHyY
zq0dY3s7eYlMv39/XX++I7ybAl8YjCROk80PVQqYvRORAovSCRl3+VJWHVhR0S86MQm5pB+e/v28
v7wedCcoIQByAXf52J0hORk/vurNrhI5LeGHqZr7AMvDJ1Ms+No+edifhxNIa+gFMcPBwYs//L4C
VS9EsZkKKecynvR1n2ak+LL0C/LrYaEx1DdgvRRLGyGPd95FMkLyZDE4QQ4V5ubiIJeTUfVmpHpN
MT+07TSVKWvreGLXdOBAyJ1nBHBJFG4yN3jELzSqedYKKu4WOBpCGMhSV3cijOwpuKDSNq5gQH8g
omC3Fand1VJHMd1NE+qhVkuGMXIvM9glgkFopz1YRgXSiwm4fd0SuaJAejli/848lF9bt6pl44fA
RoG4Rwho6cXQS5e1/QTz8q6RawxNGPzgmkvku1CBsGwu/GGOdO0uPSo89mbA90RyQTrTFN6DDbxv
MxqTu2ztE3UGlzJkYoyJNBVAsbL+GhRMkP7n/gokCEAtYFsDrcL84fc3BIJpytISuDWteNNS5LJ3
hacD7JObZi83Vu0/WRL4eb9vWSiQ4CT8HyHiJFn4/XkITCkTC3o3CMOSvdlcq/0M46W7cYGz/L8f
9efWQm+KHhU+SmgA0BH//ijkAFANkafepYsejqRO2GW1IY8TveN2CdnJZw34fzOu3z8bBnlYVTj4
TjfNR2wnm7cM3CcweDdSIM10S014TYXj7tjjP1yNWUa+Wzjx0h0qWELv5DblQzcBmAldVZKGPE/1
ujzjquZT22P6Sy5zY5L3SWmjW1wu+tXNubjj6wQchXEa6htYPqPR154u50MkYB+HbitdO9OXOm7n
lDcMrnZN8VLZjL4VyNl+0okZSVuUQ6H2A5UrbYMTxYthg5s6kGLUjzFbhsdYjNGX2YMhB0+JpX5h
wB+H1nBqzzG5lWHHR2fuqYjin+Caw8ZbNUSEttpGFOynt/Gauty9wPitvJC2T39uHpEluzIP/Dvq
O6P2yYqMl1ZJRPfeBlYPmI4IXd0zL+0LIooCcPSI2KFTFtLyy6FP6ucAgR29GS2Li3bAOlWPwbGF
3VUky2cYHFgR5C6l8VjckQE+4l2DsgsbD34BF7Ju1pdsZsXcRZn2b5EZuIUyy/DtMGELwIMT9kHw
ZUBUZb9zIJMNQDVIfy/7U+x0nhB3s8CnKW7dCPe6NvHASA8TsIknFwm0ryNyQ+auJPkmWgfZz2Vw
zbTcuTVEe0oxBftkfX88yk/G6ahkMSXH3oVI48P6XrDNwAYG6WstjbpI5kZeQRkiqs5s+ItPHnY6
B/7v2j49rMJVi+IF0hdQI3/fTPMMvcTmigQBqLHsVumqQ03cZySfP6hvp8nGKbcPN9MJwCuy3x+D
8XuuoeaLu0SMLNqPNV0vgTSRfUFx7rYmbdZHQgt3WXptYZ4r63xpZR1HokvGRH/GbEW26+mJv39w
lG1ISsG3efII/8jNhINgytetQv7EiLLuqXIy8uCLFY2BT3nJi9eFIuM2t/lJCpho2CjQpRjDGZxU
BCxOR73OoBKkEfLe1WzUy4ro9wx8qYWBREHHhe3SxvRVa5Uz4owgtgHIlprjtAOhZCb3qhB9tp9s
OrCWrJwk+34okbphIbjYJ4y4O+Mtxb+W7HTkNNK29VJP9ACiYvAd4iS3sXWFr34tMdfjsck8l3sR
Nck9Topq3Mt5bW5NatevA6F5aDUnBT/qic5vBVfqrna6+ebzCFucEYsvfaGlXTtWTvk3rTxInVxb
d0MkFPUttVninozvwxNJVfSln2h5U8FULIYqzdClSwoK01I9qP4qahrY0PVyRD54rtPpUjC2+qs8
dvXbZHS+IZHGDOeWBUu7PjAdH2JTr18w+JvPN7MKEEJ6kjy5vJ6LNnITrB57Ot1iiDSJ3UoD4uF0
Xfekda6eso6mlbiGFByrC8O07Qli+OoC0QEo7+AvjRnKMBFXtwhNQqLDDEGLO6K1ggNnL7dwSeUw
gjKOQJSugufOV+wH/IYpyAAXLnYFhZ52QOyQktG0HDTNNwjT6lU8ltDHJDvfFxo9GUNsY2sq06sd
8QO7oyOqlgdXa/OViRhu0BSJhM+Y8I11u5J0+TLCajICHXId3+PYhvJsgnVx6PpoqN9WTk2EisfS
vgP9oXgDWLs9ejnXN6xGDmy3RXPzI+CXf1yNQoADPDjKL/OUiKGLo7x5jtdA2N6WjKjdNoakAm2I
pLDp5ZlCnsFCydxtFaG3LhlZ2q0zVEQtkoupACcnW3k7lFtjX6ahtu8+kvG2ByNe3YBfhqFDxpPi
agg67XeN00PWGg3xL4iJURztGjuJgxki+EUZeEFkB8wWq/dxlttPNPEVfrROXTafy7qAODvIxP1C
UzGaPavX8FxAtbI9VxlFhCnC2CPb8dEs0dWymUJ3FauF2Hlelffwb+GPDmrI4rLo8e216J9Psjlj
OWxIx5IPR+wj+mAyXyNPbDRhFrgTZ38Fb+ahuShoPi2d52u57k9aO9Yus5DjftQlfnM2bj47H+06
viEO166trqroyMSMBAH41LDvfB3JzbTUWiL6SMVvBWitVTtkGb13C9KWIXZI8x02BNrCaCnsXR4V
Mu1KtmU/vZHV3OYOSp12hVvLTcpqgyXae/lIIUVOjzCakpe9J3VxVSUExEi65So+R1JGXnRC9LwQ
LR2rMe0KRMxeZY1G+FK0ptivay8eRnKC19Y+rE8ECWoEpF5aqnYg/eK7ZgXvas1SpVGHJDkCciZo
ym5KNET0jHiubqHKL7+pcalMOwfEuXSntCpzgJeN821msKgucpH1dzTKKcryzKnq1fY0PQ4LRxNV
0CHrGC+pu3Uklfw+RcCv7qwwk4Q1LUa4LVqjpN5Fs18fqiw19Q4ONPUMS1e1PlYYPIzdnDECUg6t
5dSWCDX3bbIKLg+RGRkETTVh4dLmi5EXQ8jFj4igbT2Xgk7bHoE/LD7oGv6lHYjMVbMj+MpCW68r
RVrUFi0PyD89KXdz3t/AmxxMkhSeNvoCktNS8aMgamLtREMzXHta0l+YVFTVHkT+LTtEuYOxQCW3
+Nu6YKrbwtFkKXYm6bN3dNyohaZNZMfgADt2JyPDOziSDKTTiszg5FRLBYp3KiSQxryY44somhqK
rRiypRMBMp3rFMtO4W/r5kGxtLr1VZJ/pbxZ+FlQainvIAd28qCnhg2HUer4fuuLsJ28K8fbamF4
J0gHYohJ4TJgWadSnYu0GL7FJ3uZDgml7j73Q82OSLMd14vNr6Nro2lIXsJgZhzN6couPCw+C8wr
0ukNmF3uYS41Li/9BnPzdgnVPCMEDkHRi8mwXSZoUPRhyPv63psE8S1rMlfFDkTiUO+lAzGnlbxY
8XA71r/M6goD7oEeX7AtY98i9yWS50tK4h8iD1pdBDck90jVyNxe2Km86OGwp45KSlvjS5rMAylL
VI+xSctwvxhBLyOUqKgsCF4LtfDSPq+okk8Rj2KLC9EO3/jqp7RVWsXfoa/laUvINl8bgmW+W1b4
e13A1MpOYP7nBT8UrGnOytUHCJaQVmtaK2OE5bBl9k2nQPzZuRH6kR14cSa/bJiZYSkv1KrB8NL9
CR5rtq/an/jgTTLPr+AHzLeSJRvuSmPg79g7EquLKVG4MZE0xr+gyswRPJ8009RVHmTli4V7xrsc
eeAK1UESXaBMLSCjwqoP8ogIvqmHYJe7HP6A2wSH+UKoHBHQc/ZijMZZyIPj7+Dt0rSNdC7puXZ8
S9sp83K8I9pCDzgFn+prUcPe5Dmg9OZXEyYqrMV0JTQIvhzFifzCkts+JEPTltlA3H7DtvYd9YnM
0BnMNXS8MmymLf2G4Y9b0mkPKlqwQDus3c5ILja2k9U0vMRSCNL2elK3Nuqrby4f8M9ESQv4Aa1m
u1UC6oiOUpxUB8Ub0bTgEYhXHgl1j4lyPu99n1TrAX6qS4rImn4WHS4nAtP7SkEsMpVLKjq04uYg
Fd0AQtCUxa2vV6wOY4vlWiU6eLB41mS5SpIVneJJfpJ3hdLkAaHdgM0TqshDFCVu7CgYNd9WKpps
53VM4AOvYrymLTbmJtFTXB0Xbri5UAXEE6+cc1RylXDFqxVxNHfItqze6gD0Y5cWEt5RVeoIfNq4
pNfweid1CxDZLdcFy13VBvxUUAQn4BfNnEayXac0A/BBeZRvOzfVC64VFQs070jvxD1q8Mk7OqTr
beU2gdgvEpd3aKzqc5u6JepGPO0d6aUUtscUDh02k5k85CLFTtQcEdDHnrqUH2Ig501LlCE/QCGA
2BclXMweq17ZbK/KTL2KpJJDK3KfXDWlD3gtQ5K9MAAMsDeL+ugMlkRRvXOpz7MjznJ9VZ1MElq9
JfFPAAYF8ilXh1JgqclOrxJlU5wRRs7WeuFxJ3TBTKeKpRA7eFck71AoRKe3QRMs3STrdz3JaneA
p8v4kE0FRYbolm6qzRquQ5tCsf4ViljcG73NwY5OJNIPcEuME+smKurlMsMBJS5rL9YJe9mCawIL
veoiDGBit9uiDTlgSxrdDeUcrvPRpmRXOyq3loMkh3u1yg2ADRDMlk56p9jRQabsoMPQmJULWyBH
mLran/E0SqpDMo3pazECBj7C8AebQK9xfI/2iPf7Khnr5or1yGRsYyKXa5kVfX8uE1xWrco43GcJ
piaPsTXJvGcuxN+QuWbiA6GpMUchF/1axStGSegh6F2xoJHqNIMRXFs0i0Kwqt0wMphjBC3Rcqwv
UFlnEKMDKh2OAK6icqcxMY1h1p5h744M980B85qIteXJrA0BP8jMRjM3lchW1Kltc/QcQKuQh2BQ
5EGE0iFawz6RpsD3Y2Ex9GYpHH6wONlWd7FjNQrKsfja23TWnURKEA4jLGtc5YBPrsyq4Z1mYwuS
VophVQSUotJb26ezvR5X2ftWD1UAR6+0UnW1wbrtyiCL7JBTIAgtKRowxvHuIdzCk6lv1aLcdyt4
OeLoGZoXUbo6QQVpcsJb5OaU4kjKBYQ/THZUjTIMeZxtD1rzMwrnHIVaXvq61QvNfqgR/mFtivwo
e6gjrcRTPa4NJhpwRKvaovCrh4JPAdofmkruXZX1dj+BW1i0IKIr1Q2Q8eA4axrEj5gQDfYoOc8v
QrYKfAz4TSXHoeiHvMsmgdiikI196KBMXJMuG52/KwJb4DIHvsVPTWkp0RHw6spMGskp6ViPFa5A
WFLdERzjX1wx4wYRWJeh7UMZrnAyoKzOJoPSBAm/6c+xZ+TeDKN+s2GIhqus91sEd7li3S8sg3XN
SbFCOtFU/XPst013nixpialS3VwKuhX3eCNJ1hm0AQdoLtJqz0e/vlCxgefSg7GWdLknmejWglaX
KQxXSmyuWF0Xy4bL3fB65NCyYTK6I0uZSxRbKtoJE7mta6wpf5VFKJrLQs3shSF4BG/f+fXNOUyn
dv0cmfcpbwBrJT6vzpMp92lX2yy7W7NkG4H4aXm19rEFmbNn6imfKMpMTwVe8zIjPKkrNTLoW5Ol
w9yNqyKXqYYRXbdAYJrt+MoG2Xmq2aOHj7AG39WA8sIb7tilYm4hyK0pl6kFrjk/mmktwt5blk8X
8JYvfrKK5/2OzwrteJkstDrbIASbdpaX89Kavomew5iaqSsAGE7HdFDuUKZuqNtiLCGjxb8AKjbE
6ASsHybXhsqvAtuuUXyH5Zl/x9VHvrFIwDzKrMohPhzn+YCwdzK/F3p26XU1BGn3WTOXP1dMSZAc
GpREJ43CtLW94GK3NAKIW49kIIVre8A/CRliyd6TKKQ/nKZYxrEQJ2MCaAAsJiR8+7kRzi6omEsF
exLYwHQemNiriXLQK5EGP2CjxWOEg9G6/BkmkfWvKtkK5Fokc812wq+2ulqGfL4fXcm+wKytlDvu
Y9u3AG5tuAjI2vuJLID5vEbF1SB5NJY/kriPF9y/HJiCM7V7TNXC6dkcQ2x3VpNswQaM1/HXsKSL
2PcozHoAoWP2to7Sf3OVmKIOESexAggzNABh5GLWs5PWTbWFCrluC5973bnaVfeRKTAlgWN0DiIs
gZkdbm4yXUnUVThcJpMeoWJBGuuoaVa18CDivyQiBVgLlQB8uUewz99nBBt9d8KyHm1UP8odSFOu
RzsjcBdh+SN/bl1OHQ9bmdc7VGVSAFd0+mapSI63gSA8YEKVTzFOwFe+HGLti7dYeQwJykb4uc34
VE2twDkz7s0aF790WaKf8Pw08oTnAvpuwUFrxvrC7z2MdnmB8ITyjqKAeoxWFc0oDNboTGNAU7fQ
vBlczt5hOtvDtKLNyIJMW4sS/0UPOkN0++rdezRSfSM1pz+GfiKv68b5V4dqGVg1XKCfdQK75o6M
NDxvyDDH58sjKFllXm9tBt8Q2qUS3MAKvRlvE07Ta7Ohx4HYFLLN/bYm9OiRufxgtml+2GoOuMUq
K3o00xrXogEA7XYRww3RwdlbPdUVIlbbnE7rPc5rYAhijZZvKsqnX1otk4JciVem8yHvxzbAuu8e
hl7ZI3GkP0c34H4VYc4eGHbQz1VNIO5JQCcTWv4Y0G3DshLyIB2XS0vgoVu3MXpQ5NrnW/2s0Rn6
lgFu+JYkdmI7sFoqsdeqRPkNv2OLyUoRzB1wnE2itp6F7zCUGc19gRaUX2RNgDZApEP2xbByvHNp
6r81ver9ld5kvWA0uVRFG+uSqituWD3u0X7DD3ttlmnHrW6m8x6jg3cOqP+yQRbkeAFTyeoeXmUn
gzmMHVUH66/a7lG/DDdhVf6e9F58h8p8uYT3HWFdPrPsmc99s7XjOAJAdhjlXlc2TBTpTSWsg0Hg
6m1r3Vi8DsPqCE7QEkfOspX+dmsk0P8kj0ZzhqNYHeZ8YFFbpgSH+Yr7DCOyeIribsCZfR8SXNtQ
Ns/AJsGMK+DpFCcTgFJBx4ekNG67ALqRPwZUy5j6eTTO+zVBslJLAcEHII5yPfcDMNNO8thi+ZgI
MP4wIAKvFWYbk47VUSP325ytQ2echO9ZCpLdrTQZHL9o0/T1TY4R4i+JRNznSaPhxV48VdJs6+tz
SoZFoGSL9XKP3QBwCHE57sZSMRp4UZfL0MkGPrld35vsucgnTC9mZEWc5i/RmFxpls0XDEAGaRcD
ue5xMzToPeFjJdFSJyuGnktQP5Zt5c8g5U56Bz8+KnaEFUgSsMblKAwwR/9FlmW92rQP77LHmXod
T8mCHQrt93xEKewvijCl9mzTMjort5g6DIZKRw7D0jTj0aJ++dasK3rZTIX0oEimh92Qa3GPHNno
Nq9U/mgxS+Wt02V1D8Xy8EXzJeL7sa8K1dooxY9cN+SSd2XhR7SGS04ABawbrg6DvrHoMhzk/Y7N
5MQ1tvMpVXLc5q8oasUrczUuxopEimL/15hjgfrrzoCNBAeNa4YN0vcC3Va1xQo2jPEIg4xeo1Bo
Cv6DZL6w7exB0IKv2EolJjKpHVpo1qe1BZU+fUZ5Uj7kcq1s52S9XtBJJU2rqiI6l36b88ul1Mu5
d4PjZ3JL2fMQACRdMfg86gOFRS9Hre/RouSZKr4ENC5sXwDoxvUgAFidzVVNmm7D6P8ZdkCFOEB9
NhU7JzfNDhji0nswpiRyVRKAU2pKmiO48+5Lodfq2qxRjyFbn8bnIPeLCRMmg43QD01/lWCeNbep
7/ldlCa4243zVuzHeSTfKPh/qtXe4GBEkjM0YbUM+dDGKKceyeYTlJFy7Od96Yl9DXIEB9YonBot
LBfNM4SL0Q+BBfBjBrOBdZhZkLe8T8WtnVFBdGHRGebjMHU5umCA8TGuRrf3JbVIPfSDvJCji+gh
iW10UePgK/dwSMnHnfUVGc96K8PQlQhPGFrFS1w81hbJVZ7PrtrDnQC1F7pgSJjTirNDY1I6dczo
5DwAqMd8YdLuKDAZK1rHVpSu5eCXGiC7nkfgZ2WOixqnLaoNCnZfg+Nnw7C4EdeVmRqUR0VI3wdw
Mr5POYxfuz6RCWqCGY4WDeU4tB2c4zuM32zVNhMxt8sQeLLDzhgquHhsiPrLG7flxzKRMUUTwcLr
nBVL3PVbOWW7OQLmg2oicaKrpjV/nSQ43ZcM8Utpa0A0ud6irUk63QzJrQ+nNhOHT8EuwTWdngii
QU6kkjR5KFBI2xYjNYx1B9lf+FPR08F0LHqsNIxEYJQl0luJbme8J+kQ3geQHurzKR/dc805vSt1
feBUxfZsjRJmgLabFLhAvvU56AZNcz032/KGkUWtzqCRGi7REOn3SFKcDGZN8T/6IUrvwhJsg9rS
z+CKoh24VbiKkFRVB2C3BEUEQJ0ql2g5+4ztTw2331HV1zscrLQBeLM4fTaB7AX0SEmYX2zIhJdX
RmYMh2W+iJstJ+sXjWv7IcPL4eByzemvqWaoek9ueVdz1kzrEZ9xus2FUChjxUqAlGf4u5gjPKuF
FTHoX0E2Eu1ohWXeIuoihy528OAE4sXeZwsBtg9ov/harhUqiNQQ/gPcCNg9zXD+FG0Fi47mGgNe
gH71mAOgQr5NEe82rNACx7eMIGgCz8TcspEOcTuV8AxD8ns50/006vkpb5AZdukw2LD7TUI+h3a4
hDpXlUEhMQTJ2N/AJunVYYvQY+/jReCySQ2j4dgAdH+GPDo7wcYFOpfNY+R0tgG1cu1se2jJmEko
OEa0GvK2F3UNDCjC3YHroaTjPg8jTAVR9CXywEMPKuQ+rl0T6zbTy1YcfDYP0c0A7BnBtqqXs/qp
mDHsZqX1guwCy3sUPMixzDacojzt072UawQCiqegdJobxzGe3rrSZto9a6d1OKKAUTRqBcnAbWpW
kDdhTJey6DGd17yGG33agyLV0qHEObivdDKKh4yW2pM2hr2ohIXoprOnHOG7440eozUGEINLJz+z
cQlZFWI1U1TZYxxFrzEbluFcrIuuTv9v4NMlg1+FeywTH1BqRXWop58IGE1R2mDsh2fMqoGSoXVT
VCxo88MSJ2fF2qfLtc4BomNioPz4C0bWPkwdxsloxA5GlZT8Ik2okB+dCysv7Yh43NceySvze53g
7ryJ64mU3Qrj+fUF4xYTPw2+RC3UkaYcki9TpIq4PEiJGeEZSbzHUNlmoQ7v0TqdCD0o59i3EdTZ
/ojHGEwT6SmOe8OViHCCtyyPYmzupKIp8LIelsIwyK9NbmH1NIGgAAQGExW4PPT4diCesK4qznwR
XPQ4FOmESsMtqsCwhPj/x9l5bcetZVf0V3rcd7SRg4e7H4BCBRZzEEm9YEgUL3I4yAdf7wm5bV+W
OEjL/XabkkAAByfsvdZcrUTi3KuCT8pCd+F+t4VhO98H282dfpfSJ40T35ztrOmoQKVm+dS4rDI/
PI6uUTi7s5Ee5zQt+itLCuDYAb43kN+JM0fOcW6xbOxSYxzLc5UTurlzSdiYwoLS+XJjN/z+ta+6
tApA+JPg9yNO47m4txNVmb9GcmbZoFcivX3L+ObWbC33dpTFh/Gg9SNLZqLqtFIor03tmVQGoM52
5+TjvisnskT6qkgnlsqhyy4RRCViW0/OUJ+1i7pk4WiVRv4VskckOOd2bhtS9TTVfYvUZPGzSi7a
xlBk6dDLoNgSSMus3KecL+YWJmA2n3fS4jSzqKyvYT/3YBHgPcvnIZ6T13ZetPZgMwnkm9nMo2cl
bmvVj5VxeoCyGevbWfXy27QujcHHPV8QssTyZ4ZQzPL6a9zlkcNZy/DmfdzwhwLWDRkdYj6XH4Ml
MmujonWWO4SZ2gMGJGpMFjV7zx886nA+phrlmk5qXGxyN1u+SuHUt/ihtXvpxqrDgalLw04kaUUT
gT2inwjstj4tlOSi4ux97ULvQMhsdqXlR3aUfO27uNOC0Wr70S+bRj6V+iInNrKjqm60QRcvEij5
0zTk85nCZr9AFlPbh6EDeM8hzQ4Vg++CkMv8YGSZQDPQL+e0gcYirOPRPNZ8PZO/6APtm0ZGBPSa
6ZSfFw4hmRPHBo6RRtOU/pjoDRkBNMbpzFME+l4u2nzf1I1D+dQpxmojCuTtmyWh83ubMSPeq0rb
UZOGYUo4hOUkkr6GgQih0GxEHwlP9z4VFqLpvB7bJ3RH7m2Ul1q+javIcW5rkr8fBYGWCHbM2frh
1WMuKcZYndxE0iqrwJrmPGxjb17ZDrkDqRloWBFMMym4512vTeA6ClEeRnVK9hNi5vrCwsqUcqS2
WL69tqKWAU6Ofg2wSWo/k64m55jWrSJohiiLqT135Pey8Fc0PkXkmL6wnPariFmbwlmW6Dkyju6s
xrlH8u2wRHJPWSs2N53blckRNZVSkmyYlkWYRsvwsCAT6EKOkfJ7aWvJCyB71/WnxJqPJeCncSuF
SL+2/YRc2U2S7LpvzJTWpe7W6Bbl0tNl6fX2yHmJ4ysYfu9itTfEgVbaSR+g9KEPQ3OVbm8/ViQf
NCW5qz6Box2L1ViYii+ipb9LEk7GPllcwPMddjrtxpzlfN1nxtjwSGZL9RNmoMWPW6dgxtM8BFfx
2DGdex5o9Z1GSfORxj7KhzEHSh0wLClcZ0vaHOOZLVY4Yt0ZmdzWUEJrScVzLgzzXvXmqPCZ9hk3
eid7/Vxp2jb1VTpBT3Hc2QVnvA5Jd921mbtlMnKTLWGqyXZQG2UIHJpX2rbQvO7G6uJl1f5Z+kUd
t/Y1aB0wr2XNJO4rS+7KMEmlvE6R5t4ZqRDlsfXsOgkjc8ziQCA66MPIimKXXg+bjK3b0hVfSwiU
9UdriBtqmZoltppeZuV2aEyP+g8HQIqw/TwGg9SGrxVrrxkUGhycRywW1bIRKto36m6JE4dq4qVQ
0h2jO9JJkfWTli1uGi6m4n5z6s41AiGqeQz5uKEnZGVVku8+d555EGrdX4wzKVcBJCSq7G5ZVmd6
rVDCTjROcls2CPoXYY3tK3Moza08VddiEZVtlePnrLlBmxEG/ZBl7bLPkFIU1GAVWrPIg/KHNmmt
e20GTHzUWO9ullKz2Q98LNL8RVeGWhyskgv1SGVPdwo9qopeDmyqqMM2Wbst58Q6jNmnVzm1wgL5
BXcEARwynQfz6EQJzyFF2OVSuUHTUIN2Ct6+VWton3I0HbM04iCFRv7Jrf2iz1sv+lMOiiOTiuL6
87/I74dYYyWKwFKbpAwf4STXdzURA7uSFv7vX4rUZMS60KNYVU4NWxB4tELmjRM0GroCw037XWzn
wy7RRPUJq+RUVbvykteU9p+hEJDoThR6ydRUfHajG0RZU/l5RFpC7pTpTmaZ7TfD8pmJ4Z0BsgqG
yaQGb4Yy8OTV5bJZIiQkHvoBqR+KZZwPLhPpJw/wvbtC0YynVQd/+ssAwcxeOvmceQESPgJnJxTg
RqTlm2K0aPtmrfWJnPKdsaGR466zkcctQaf+7djQUYh3HQ7/wLPF99RU8008oTFPh/ozPMh7zw80
IrQqJnZG44lKFIucaISSegEVkPYOQYBzUbDt/eT5/WLYW4eFh0+PEWHDVzj16TZWa3E65DUpPUX8
Om/0C1Qb2qZ1FeNqFO4YZEUS3Qp71r7QWRxCHY3M3W/PJXh80HybrJk4atZH8ZcPjqOdg02Dh9q1
SOeD1EOqgkrLMH43q0TD3LUOSZfKHenPxsmF9CzByU3gKS5dZzR9IgbQk01qoz8uU/MZtvPXoWIA
gaSnhfSWedI7+eCUROtonXCEV5J8/k7/hOamhInwhNEu/Sxj+tSwsd7Z6tW1jRU7zx2+fYRZ1mkR
bQ4KXo7mXjRO9U3Qpd6yq3mh+lUG+CvMTR6P0ydWnl8naK67Ejr4/lZJ88l17dltFTb0fA/WaG0b
4roCMZjOtvSaZqPEtgxUrdS2H4+Xd2+WxGLGDGJjDDhvbxYxyWyKnL5STzEDLztSdzR+cjsTOOj3
Zi5CXRMoSYH7//bnz+2uQSKrv9bBAfT2ypUpCAgqZy+IjKX8UihldSuNglLqNE/l1cd3+esEgIUX
4vG6/rEenYJjUqPLmlF4XKuK3Z06SbHTFvoIH1/lvVFqcaLFWsT3r53SBziWR5RRHSbQ2WpxDNf0
rYaqPEr08Z+sQO+NFUvH+YWZ1Fl7QW8f3pJ7nXAgMAUeaq3LuZfRpYn251mDx6CGS2VGk88mILPC
j2/xvQcJ/44UNBIVsdGuj+Av04uSqdQ/B062y6SXXws9tspN4fXGtPn4OqdW2fUbxFjpYOi0YI8Z
J2tDp2hkH0jbw0qAVRAELF9c1msbOhLYJxEwED4zWD9aRJCXk+H+blTlenmmccuhcwkX9TT6fRh1
2rM0l4MISHZgAmv3M90hcG7KYBuq/WcEvvdGDszGlcVqULc/5WsmQDgyiY01cAd13JIBcxMRGrQh
H839ZJH67EonDxaC6JJKwYON7doKi1Ij8CHLo00pGvPw8Tt891JrRqsOtgLc2MkHTjkritvI9AJT
Sc3vgCpIQjfS5kuTJp9llP+6dVmjtf/3UieLERsMe6DR5AVj4gGr1skTjamfhWR8WwgyyZb8+NZO
Z03dYuOyEh3Un4Rn6+R6HG6AuQ35EE7KpO1wH81Is6S3zdfsAMOYx60TU8IxZNF9MpOdPtSfVwYM
hKdwXXVPvYuZPuBp1PUhdLvc/bOsa++Q0/0FjK/Vn3yD710KYqLK3Axt0DJP5hgb8H4he3XANDu6
fyKpNwNsEff92CqfHRNO3996V9jFVj7wmsZw+r0VxdDqaYyKVTHmCzou2pe2nFqf5oR9W7jFZ664
09mTy63mXEgxaBYBXp7cmdYPBJ+43hjOSopG0nZ31k/TBB4KmqZ1ze9B9+6TN3c6pa0XZTphX2au
Bz3vZBOaWqPonRplpkuTc03MyfcjKJKHFq/wlh2HFVLkqc+SQbjfEjlPd789ZNnS8BY5Hhnc88mH
P8Y00VpZ9mEp237X59u6vjXKeLguE9cKabXWSEbqz276nTGEM98DbebBPcQ19Xa9GAc281ykD/M2
o09j68oSsEO1/4zbFC3Bx7f43mtd3fimuwJwGUxvLyYGhCHszXqMUkYaeKU9XdZt0l1Hmky2vUBs
pjS1+slr1d4Zu1imwLSCHyTc45RUXqROrMZ506NEb/VLnbItXRfX7r8Xfe3txThN906y5GdZ3+k3
nPCKR4rCRihw7Aryb2iVRV6ZUpnCrhFGdWT4GuHin+2g3/0tUaitAEE0pqdDfuaQTqp0hihZxaAn
enfxGSXWvi2Ubt/aVvHy8bt4b7Q7WF0wpKNdUE93d5g9q9KwpyE0UEUraBCVIgoNFE2IZebqSJZq
usG9FB3ztOj2EcyLcfvxb/CT+vBX19r6wbE3skm6B4qMhOLtcGgpcuprglGYN3Z5pOxWbh3yz/dO
nOabppNLUHe9ddGpSxNaRY2MmzccimHIaaUgcPr413lvcBI147LPBhZhnqJ4EPDHUa3TYl6mpDyW
spc3o4q5Qkms73kTO/SYZvHJ2HzvmiAf2PsCiWW1OlmmpkJVF2WK+xBnUBaYUh/XVlTv3GTSHXOf
5h3VhDIynU9WjnevS1jASqpElnCaiKbRBV8SymyElxs2/YO+WsGxAzmkdFMSbLOKmmyzXJifvPJ3
rwvccJ3lMHKfvvG6T+Z0sKo+VPXC2DtZbtvIivvsGOH63oy11GiKYCb7ZN5ZH+PpQOPTYgkDiA3A
cf0W/rIpnpD3DrqB0wNg5viQpnO30Qfbevh4AL3zRRHsg22cDxhe5ClHAC1pYfXe0oV2W2ehB3Xo
gC0AEUUX/4lteQw6fdYDtgYGPP/BOHx89XceLW5NlQBPU0O1d7rvYJ8g21xLGEpFZh8zG9W8SybT
jh1qF/aVDj9AdJ8Bc96ZtLgo1RR2BauL/WT8spJBmvVYs4aBHjLkFFZnSVE9d6I0cKxp/P1vFNSR
vi7SpC6rp2uk263AZdvtQ7OQyrGzu/YmQdlbb1W8kWmgFn28lZ4jr3//2XLyZ0vHg9WJYn47fnoc
ExZq+j5UhqXfyVor973VqCEuW/daR6+OQbCVN/+Pi5qUN3TQKOve+e1Fm7JL1cJiZbbzpD7OJnXv
1rWUl7hp5p1a6ZcE68r8ky/lne0A2wCGsM5z1CHwv72ojDLHLsyoD+uo7ChyG8NdT8ZmwfrQYkH9
+A7f2aQTbIGbmlHLxU4P/WOPgnAYJzZcEm+xgX3szJoW406hj+n3uLcDA0b3ts+X9unjK/8SPsrS
QyOUBNkVnLVG3r69T7VaWOKlh56ISgH9CSkuBU3IPzFgyG3SGMSjGk1rvbhN1OBdR6OMmEPR1bOC
4O8HujEIEvWpSjaomvALfPzbvfdVsS7zYVGk5BBx8hKscVIVZm7WRRexmktWOuah2L6gM676UTz+
Ltnv58Ogdk0Flj0ZWRlvH4ZMXM0RgiNLMlCztnroBTrFyV2q9/rvLwArHxjdqLXSi0/DcOgVGV2C
HyyM0Jjv2PJ+qfjKd0wwnF281rry9DIPf/9xEogL9w6EPvk7Jx8SlrbaRsQ9hFZZUyvQquFqSisZ
ehHCEpOst9uPr/feTAxjz/UMNnMuKVBvH6dbqeRuymoMRzNS93MyaHjou/4B96MGe7qMLu26zj+r
G7w3aACZkuMC8nKlJr696pgm3hTjKQirwTIC2xMoy4pU2SAMVFYkgfHJm3xnpjBQCJsG75MwkNPr
NS4zMG3nKbRknF80Vto+tropd9TT8uePH+g7t0alHBQc90fJ115//pfl21qodS5LNtGGRH7puMLB
RmxjQFQGxN+g4pdPtmXvXNDEZc0iTq9vZfu9vWBVmzhQMEuEuYijbWVPr6WZ6nui0hroR3XzyQB9
51GC04TrS4cXpsTpsYhG+kDfV53CjkkrRNmX79A1mKjL7c/g4T+pbidboXUfRAIamC+qyScTn50g
HbPTeQ77LJF7y4BaIFJluMmGTNvYU99x/FSr63To1LOuwV9jdd5ypU5D/DWFhP0dV7cJ4cBo9+Ma
yOIYVnQXR+1w6XLoO2M8ZPsKE8s+jvP+MzzZewcGfAocUik6Wr+GXC2aQYQm+rfQarsaiVCEEcvS
Z+tIRF31WKPkYBcr5/jJYz0+1CKFO4JUSHntjTrFFAIQoNt8PDbfWcPoBtAm09jrODSw3g4VVakB
o7YMFc3uFcRGpbvSl0aoLCi6Gs3M94vidZgra+OTA9x7V6Y2TyGbXgSkotNpxhrIg0/iOcxU5weB
EyYb9qW/xFFuhVqvF492N6b+1HnDJzvNd4YrLRD6ShzZGK66/vaWY9xfVd9ocwgUPUFeZuc+GYFG
aInxsxjud6ZSKNvrdaiFwzc5uUejL2KD5XCG2RCt4nxzKncodWZ6uDPiRrm0e0fo4yc3+M7nv840
RFCwMVD10xq61KyhzWuM7Y2EcKKiiEWrDa5jv0xzxQwA2qMJPh5GvzxTRjMbTGvtTVDOOz2h0Pqv
tdkdJF9f2l12WlLt9Nqcdkgpf7cvqHMpBiyECnYx7i95dE1WjHbmwMFYRZdneO9SPx9ddEZUtD/Z
yLx3V5CmDN6gC7TmdLWvtEZmrq3IECswFfqyNYfAQrSSIFOaivDjR7gu429mNiCCFCahpFNgRXh7
8iW62GRQwoJNSJFLX6LAptW/LDUAlo+v885NMfdw4NF5fvzPezv8tRjoQSwMGRYjHAQTzxf+F3J+
Y68W3z6+1C/Df+Ui2myNmbE5evxkW/5l4bNzDwTBWjDHtir2/dA1YYe7ctMPitxS+paPqlZM248v
+t79UZ4zVpwsJ4HTMKwERh5mVQ3REfI1uBl6eltJanZOjzj2/3MpgwiC9ebYK719lDa+Nw3V4qpv
6kmptTpUS/DnkMR7zn/14/7tZf73+LW+/q+B0P3zP/jvl7qRIL6S/uQ//3mRvrR1V//Z/8f61/7n
j739S/+8al6ru759fe0vvjWnf/LNX+Tf/9f1N9/6b2/+AwsEvqCb4bWVt68dzp2fF+E3Xf/k//WH
f3v9+a8AW3/9xx8v9VD1678Wp3X1x79+dPjxjz9+fsH/9td//18/vPxW8vf2QxV/a+Uvf+P1W9f/
4w9d/7u7Fht/7uA4jK17q+l1/Ylm/50GKf8/5VrO3IyFP/5W1W2f/OMP0/37ulWhygA6kx+sIWZd
Pfz8kfV3OF8UWeiumjonZu2P//7N3ryj/31nf4MedF2nVd9xTToLp181wxgoKCS/9UossW+HSF2z
Oao8D+qKq3yN5p0mirsE4d++A9WxN/SiCmTPIdHt5o2qR5ejlah7jKSEg+BU2Dq1ZgV5VbubLC8f
Il3aW2dazBCHZYm6bOI8RQlsO8MwCAc+7YvG0Pt9Y9nf0Cdl14DKmrOfyvq+rrG6FvaznKwfo7Mr
h+hb2+mITxtAiXEdLdfokQTYadK3ddguRz1VlLBJQZnjqJm9M6h88fWM8S8wekvfLVl06KGb+PDy
ry3F+5pJpvqmWc5TvFSKNhPAqPcYEGylCaNBU7ajohgXs63gOsHTjSGmWupN5EYOOvCo3CWoSm5n
SE5zMHjkPcdJDc0W3XMoCLr6Mo9utDeszESU3KVE1rd2augbOx3U+xXsgqqyVu4bYAJlMLeiCkw9
Hh9zCC4QTyD34CS2jD1WHZfbcfAdzGJQl0PjeMr9wJ9YH2fTT+FsYYsZ1J5KbQW6qfIR2kbHFIXI
RtiRBslGxWjgQKPZSJlO5SbuLKi/SlLVT14y7iqnxhpcy+brks/xlnBbBNppZiodWA4nv8M4b0ZA
XpYBn6Bb6mcSD44XKtxoBigvVc7xuuKsH4sSnS7evDDqeXVmaueq77QxmOFBW1j0GlcrAzk4+uMo
5+HAdrg8iBzfHSSjFwO6UQ0nvU8XOyxqU/5ZFJ4FPVgZRFCjP76AjXTUmhst3mdavzKKrCyoRTEG
Sd5XfsTJhDTZZJDEjyQd5RvX+aYM6lGzSn9p5j6I0w64jjD90pXmnYzr6tCN1osQzU5RlGfYRgfd
ib7XeXyVt8uumpHha+VtS38CD1nPW+UMdD3QrH7tEtv0MVG2Z63F27PBhW1QrpJTXaDxpPUR4oc4
6plb7Aa8/tdm2W9cUIKIIEIZ7b3UGc7jxigR1ytiU1ntdxT8+6UyIAN5CjkjqKDjxadGlW7TUa0O
nHu9S3upYLhQWJVfJKrrGPNJrmxhGRbnhb3uznJx04kVezA17r0kkOhmRkIbVCPmXY3O2h71ynjp
tU7pA/Mzwth0kqACLHXMsfX5c7zznFY/zFMd0zFOKbcBG3poRYxW2erT8wHRe9gCMzlAV4gPOqEa
T6NSGxfTCAgK8XszsnlrHnBDPjuD1/tzs9pw+ywGtjbazqbCXBiIvA8yM3tqJtzkBg6wnZcZLu5D
Jw1Kq34Yl1ZcqijuD4MekbmEJB6Xqt76uObTc0eM6NYH8HmSdoYfAYhBT6syVXQq8sPaxGUNl8zv
09bkPK4i+Ko1dUNKun2Byjy+XbpmPrc6EioKCuPneeLZz4Qi3MH7doBTZHdpUqGHN5D+U/oNDA99
qNGPye2EWn7jaE11YFd0VVferk6465xCVZTrQdNfQI9CtDs79hHGjLgogWjio67b0gsz08a5GcUw
MPM/2SnpFLemapOPurq1XPB0kVDPB3UikkA354OxIGNPDaRH6zR91jD3MwbNOIT+4FyInvpgCi03
j5UAoUQ4TYAcRndv1/qFp4HpcyvIEXhKFHs8uJVxEfV8b930QlKYEVDS3copo9U2xEsULDi7Kic5
t5ob7I/w6bo2hFGZh3FaOsHs5vZ5BADTkNortmRKGyDQRgkZ2aumeDMmRfPQYvn21c6+LdFo3XjV
YqGzzouzJnKX7Wwb9Q8yBx2MYvl0bZVptlfHqrm31BYexLxJczvFCmgEylB+kWQy+e2oYcqyzijw
o9zRnkHBMFW4zhG7lhmoddr6utl5h5mAMJ8NanpPmnoRYTBV+4OwyrPZrcAkZG6oo78j4KGCWYdq
DxPA6DzMVcU/76ZKSNGbd5BncMqGLuH5VxdEHKTYd4tob1qLHRjyR8eOaacOTbnjo5uhgC+P4zjo
rA5WvEE3NTxaXrkZjXq0/HHqJgaxN15nbfnNAnO1xabehLjx07BfLFAY03yWrGb4lYojPfwRbPgu
pdT2vREr15rsJIClNEezW12Vi3sHr+yYazW/GHJQp8MXGjXPE3a0EOqFDG1dpE8W4AomXCgVDrNP
4FA10Uki9XVcgGdG149XttLh5Ye/bS51mPOwL0l3NnZyMpYLD+PxFzgW/b4oloO76omsJCsYHirh
7XoznBmJGuKLhANxTm0atkslshaZf6PtImjbeFHolTcswVDVqRJYup+VzdPYSfBRfXNXdq2LFRbO
SKKxbsbtHEH/SrtdPYAjqEU7bQhTv6m6KkQw0J/FRrUr667Yjw1FESJPzPteuxz1bMInMdobq6Az
kJiZGtZs4s+77BmbBe46FfOHn4EFMHrF2keSsdX2yiPJQsmGQahxdFW96yGXQEXSvjmwRpj7gikE
0o/ubdUKHU7ALdg7e5oiESgt1BpLwX9tG4CfDIICFmu4UEtezdA6D0aW7gy7D4XZuT4SYdga8Jfi
8kerE7XTFawbSfQCvKnxB7d/JmmdP4vbLVBZaLb2kkZPAnvRLai65SLKVAvTq9R2CyHK573a9L46
2uJrgow/AsjSRqHDRgydF9PNBjfAGrEDLm9qELbVjKaZ2CSm9cdJ9FvZazuiW45Lk4E4eYpLFszs
yeuLSxrbV0J2oTnXOyvDnd8mxq2tVUFnPM61vKsy6ybOvwNQpwVRwDT1vpatstHyCy9KN45xyOvh
SR9YXMduM/aYNwdjL8pxgzkUd5GYXcoEHDhzo79dU8nPRGVvYg2nDZiFg53Fj6aqjNhI7VsxJv0+
mbwaJ5xxXc8xSxXt39FQw34cuzBtdsbkbWu7ODPTJyms7aB67W4qq2/5XFypnb4pGv1O8aanRk3O
oDNedr15Be/mumfALOSg4O31YKoYNAk7J21xLNdQQlTrgDdXDQCxpSA3I8+nRx1fFkkMJ08nRVTh
HbkQ76B7fnVzM8cL7X5V8kkPUdpJBL4sD+PqvxF8a7Ofww/fspLVOFq6KIyM2Dpkwtb3Uw4oq1Kf
F9FUiFg1wBdzdC0cJd2bNn6QQYHpJWbzbqDuEuSqHEIHw8lt0/Jv2aKJX1IFCGgyZqFOAzeM2xxo
5VADbB2ATTgV3s0EABX0h4tSKq8JxziQ7QwupdoYov0hE+9C6sL35gSuU7LNe7ZguGlCfMldYKy/
liPaJzZs/Bt4Fsn4S112TAoUwKdC63mP2Vg+MdBKDLzNI/XGy8G1X6pBvSs5xlxiJn1ldwaQDpj1
k9EaNyViwMBGSz4lyD6UOyzSNy5o9G2sj9GV1k23cH9uh6jatUwGXS3Xh2hsB2uudpIL7VVEAN8k
HJ47r4jnQ5q9DjWcxXL19PTVxVKw62kLO0ChI7+SZ1Ze0LrHhd003hWW6pxvpRS3fFPXbln8mMg4
qE0EF7VSqodR5nOI1B9E2kjXc9MiUDgn3XfyB9QsoVDjI3wqkI+F6dz1CrZtXHpSYr1unO8eei3E
UJjcIpElmxh+FNVPMqds4fabZKyYzLGxb7RppquDiMlnP4XtCa8+Tkj7ivKZDKM8ZosRJwdkqs05
fQn9kpPSEPbESQ5RdItQJn2O2uQcJP0FZlYvpOqY39lJIY6l1jVbVuQ2MHN+R602gJRNg/nNqBt9
X062AlNBVw61qzD1aoiM/YxwIOg0kzjGnBsU3WTdp/dTHnWvGI9pnWehBl+PE5Q1nNVT097NkHWv
xiiFi2o65b0iMTxQLivhcJQ8jsqJPUyCiTiqrRdvU8fRfE0qXmgUcQq1Pve+uk0ab4HXQ9FhTt8R
JFAHY5l1AfMk2S4T6bmkGA5nTYFAXpj6N62ZvB+S74O4kBgIKWTKMBMZuAenV5HQJ8+JmwPQtGMN
zLhbncE7wi0TO0N7IN5Ue5g1G66iWdUMUq990aNRbPNOHrEytxBc8Vk+EODQ0HxU7MBE73FmLHqy
qd2SUo+7YCwvRwnaxKu/KKZl1cGEW+9qTpiS9EkjitnpzP0A38MfGy1S9jQLIxhR8hFShwYkvzEL
nmoxXGVeA0ckn5+TpSxwNnpuRjCZkOLCopB+1eZYsGG4yp1kpoRxrywX+dB5G21pxE52i/EVdou+
HWBAnWkZm4HApeDlF0JXAxrCmLlJ2dZHLOr9Uo3boerEWed5yhnRtsNR7xaaXrn6OEFoD6xumL4s
bLe/zDLWgmkZWp/ZvdxpbrVqfggtrZO0uFVna1x8GQv1GAmS4rSqmsPWibqLQkaYYWlUXGE2RSTi
ZO2fo7ESA7wcLo+B3VirbmfvEdaEovt9+cVxamg3SRmFuSMUVvJI38MjhKxTiRev6swd0R8eVEqJ
HLuJk2YHj844zyQBNXanmddpaj0LT7EewLugGF8qzGd8Z49SbzjYWHZ1HiEL2kVJAwfUVqwL6Kv3
OHGghZFXcUBNRhSWUz73JeMrgk6N8bc7syGJ+joE0UC2qnvU1y8SAP4XAhXym8FQZ+BJubbBMXlt
xN2fkHzY2hlldV471nzB6Xy+FqPmhf1QPY1gcXejGSfnzZj3UJinhekono6OyrqNgCsbgXtY0OPq
JXtAQLhcFjJTWWfZ63dKM+1YQZbEmwMXo+PlpLXRkwumGrt3b8MMjaytRz/MVzE67h0OhoHjJBq4
Hsh6ltufQZcsOG3b/dlIhRuESG7fGLEHKNAZKdZLdrubSizWky48eQPXWb9lo2Z9N9y2v5xVggfY
BBrTlWBOZyZKTIhNbQCfczxg2BWhiKLyprRfErGP0+Za9NpLPHnIoQ+6uE3qPnDtvdFX3yVrOghd
LDVe3ZR7z4Gc4jlYGHwIW8q5JyzlptCBLMR5Pn4xTJZaRcTVCyNyppDQKvvSHeNzZUg3CPWX26wk
i4AHnx1nw8lfgWvh4Ia0tcPYVdwXoHjImMd9LtTlXu8hFKKfm78kpeY9VVPPuWXSxfM8ptVBgpT7
SunbZSsVaUw7Yzu30JJK2AtoyPMaPNE4iOJH7WUMhB7xVMe0pC150A5yUFGg1SsFw0Wp91walLVN
O+6PkJAI5LCJBtF2PV25HMKqqdzObGo518EWeTLNWMnZ/xfDczyvNKpEnevbyq7q65x73BU128bA
imV+Lg1zckKrEtpVw9bvkBK4hZnYpZTO4TzRLvS5MR7tNCsv5wLQd4B+V/GAT5ngLqspmu4GqLrL
xuCSSVgL+xJmRvFFoQN2KKGz3ZZdx8kU+GZzaA239jZzIqL7ZELB7U+idq5NgBKvEbCVTcGWmEXM
xQM7dbnd4WHNnCNNk3RX6wPoCCESl+wPV/9uYe/2VTgdWzq1HKGFjlJQKMZGaovDYaHmyJR5rT85
dX+mNoMDqsZTRH608wnCGkd473vsLddlJPQH/GDDGXjB7gi2g5INRyvY/cJzNhG1MBuuh03WLNhg
4myLpdvpkfsNFCTYHgBt6oA7v1CqkvZQnCMSVsfAKOrmIm6y+WAN49mM/9vJlGOVGPdtC2pQ6LDC
YrHtOY6Auoxuhshp9iZ7r0BgXwyGruXkvsz8ygQESnfZteZFU6p5kEKx0yP9hrs46Fb/ZNqOn0oz
zLAXbwZbHNy2CrJ6HQZPAlJ25kBq9KZggCnhpq7fT5cxW1d4ZURyWZYCZgcSampBimJZrwX2Uyst
WGLQSegbNanKsIU9oc5f8sK+aeSy0ctpm0r33lRL+i0REMJ5PxWveceCNuKsp3t+ay1dfc/JcNyp
MwlmYN98U+VwC8a8J4sTPihlILEc7cS2zzxoveBuMS+r8csUJ68wEeU5XOu9Ja0pQMpD7gcprRDA
iy9UL3IM4Vwni8wEhL3cWXNa7dBkHCsVJ3iZWEfXQL7TrXs6tBGbChkQO3gCz9ejp8macJMnixFk
lfr6n8ydx3LkSNplX2Ue4EcZtNgCCB1BrZIbGJlkQiuHcAeefk5UV//d1WPdNrVrs7JcVJKZzAiE
+yfuPRfgkg5GJ68fuIE3XreoyMAtsPcAIWig8zsDuIUHI5Z1d3VbXw88GLglLI5iif3GsEPXpc7T
Hf/D6oAoFuaW6d6mDqBF+yuUQVEBVIMcDrMxnkoa7dR5cBpM5oxQapkRWDh8mcq7XX3jEtDGT13w
3CRrEWmFnT0IWsAtD+hHK2wrvD6PrWEM/HXLDdghehM/5YVdeCoaiMEW64h7zVy2toRmVab6Veys
NpXVbpBkPtpOu/GzgtvHOUGrfvf8PeTlaO3nsPKCp1W7zsb8kyGTMJjMuKypZL3utAKcjZ3Mf046
56HXoEXgdafk0G5R6+2mVn3oWXlJC/7Fo6loBUhLWNQ78PqQumGrKo/Lvb4pkjPR9ioc8uQoK/FA
pXpT2gyJ28oFK5X4YL0cGSM04ExPH+Zm6kM/R5TUJeYBpQ4wc7C7uSQexbTXuOq1XcNOPywFOK2A
FiZsRW8fuPVfYJ9HCZPHGO7XudC7B0VoaWUeYISF9IhxqzttSIMXRBivjdBRKyNu2+JprDfp7B0Z
1dghq16OH8H+SWvK/ZiORzdouc90duxjB9EF1e7ozCTStHvsuGdXr/eLdcfkkbJfqm3XcpskIBAW
CXCg4aVhBjYik6C/daF3jYPnRpVs1F7AAF46Up5m5TkRw7876VdboDx81hwvgtY9E9GHgbPoD3MK
1Qz4+0pGmttrsM0/JDjiTSISLvPgy2urnVWUIzFq36CQGdjb63hBMqjfi2GZYy/rOFr7uYxU4acv
QQ3gv7XNfN+houRZtiGqtctHZU58bDKe7vYaAc6BVylow/NMbPAmWRmxTc0x68krD+wfQrwY4AHn
ILjVAxNNSbD1eriQ81RuibsRBpAg+zHJz0Hux2AyUCbYSex2x0AaseyRSnz7ufFBcS7DgYSSjTb4
d2VjgSwBKdFWPR94BMonUtJjL9Hv6hHat8PIlUP+s9HVLR3IoZbydVDirC+vgTk8NH1wDQ9rvY0c
KAkGq3wFIroD6RS5HW9Klw1RlYhjTq5lmCrtWTMvudax0yCbSJ9OOuwSv17jFRaHqZPJVJ+Xsjlo
ub+/qsVPgq+T08EyQKZzh6RE9FxTpM82cyqKIPvoA7dLqmfmDnjQn3t5M2MX07z10TAnJv3jNg92
M3PRjsSFZHHpGRlSX+kqtX9hpRJm06noXzmKQmqOkBlEmGQgQsQDkffPisSDBc+puVp3aJn9aYgM
84ezfJbDM+sWmj3aQe6DgXO3XdVJAI31uu3gvw06lB1kjaiF9/q1WBibm1Fj5jbBuWs40+gnXxUh
vBGJt6dVh+gNgVM9DfZixVPalhuTbU1Umf4Tdi4Aosp8sAF3X/pB0IeYSRut47etPKLG2o1tTrck
E9TbIBfl0e7YNVC/wMT0jVObyKeuG276QjsIGJ081Q1vWRbUNI3jEGVeu54h08erlVrErHr7TKcN
NROOv8W/L1bb3aAvkB3/Bvq7xU1P6CbfQRzi19DE5F2senzSpZ3usQ4tZ8ZZdnVvVeM3VxDTD49K
xs6mMxnheliU15McuettUoxqh3Kmi1ZCGF2OXzYab0maIs+H834v9WdPa25KowwrafFZziz3Fs68
e2AzzQh3erRLpsMubQ0UlNCDmxPjtXsbR3s5AwPaUluzr5vfOohM7ERJymnbswkGTXDTmrsyL5f9
AMx/6wO9IYPKe8rIRUBxeNIL/bbrXqSYmXDXT6VGKM88xuZY+TgHjKMs7K2s2bA16+9DU3NJj7lM
5d6pfKRsq1Psr3ZlRoBrd7F15R7KsbvkusMwtwNwmT10DHIZs8CiDprgHiQvcF/pKL6XUkxj4k58
yt5LamZKKA6jlhYJ/gp7jmGg0lqCorqkyakwnWkP2zClD0n6fTC14t4IvLciT/PDMOBYNkQe3DZe
khxzEJUZr0LkeJ13CQDdgN66zbIt4R9sSw3/s+XbUHpV+k6byyRaENLAQiw9Y0+yirMzAumGWhNA
9XSB17g8hB7pZGu6XEEi2g+H2hCCcbaneEDE7S1DyP4A5Gcwq23vUxwhQtYpLPxpBLSvlU+L23hc
1XBc6d4eYC581NLeGeZ8lq6f71a7eV0q7YZRwnOJT0xz1N7o/Pu1gJiDI4+JVTAz3XeOZIbdW5R1
08Cu9pq7l41Wvqn78bnu2YujiYisdbQZ/uZjVJe9vBjDaG4cW84bc1a/MkrocC18sYeK+5ktCRWi
w30FknHeTXr+UUBgWft7z8EzM9l8nPTlkqf2s0+nCBazhJ5F1ZQiCdrSyx/6qncOtcKYTMZCBpCx
f0yk1qLW99fqOIxlvQuG7Gfls8rLmBUY3ISp/rj62aFZWcPDEHUjfeFpK1o46fDcvKQFp0RSkmct
HDGSHUKtNdnRnQuSKJJkK1HD7uY+cWNyn6oota1du65kMwm+Zmkj153kIW97jQydVX9Oa580N+ne
AIaiunE7rLB0KHOWGCRcQr2f2bVGOVxKWEf33LRg6zoTOxls0F3fyO9uYkQxuUUbkVVsbAlmKoia
M/oNCHBxQ3LiLXG+44EfLQvF6NeHUXT1EUkP502nJqK4xRRag+XtXWN8J58FmF5K7K8USRaTwLGF
dPjIh+9OoIgMmWNlVFemsenXkd3uyiQs0Uv15laUj0KiFB8z0Z/w+hRfrrDbg99n4ggxksJ+xrTP
rtvcQkbTYqfUnc0162Ir3EweeuUMB81FOBWgqY1aHHqUd6QjmEUxRdoajLGlFOEULWoHHUVzBMOn
hyOlf8HZe9VqajpRFDtjRnNgWhKIJQDaePS7t5SV0Z1JuxH7DKMeiEVpNoyNCKGD0BpLf9Iu1gql
XbSzHtcgisMhKB6XSTwRtfSjmnRta4s1OFMaEl0wsvrOBajUYCDQiVH6paUBzn0hThp8vQNaquKZ
gA7/PEydcxAT82ys5UyYF/0OqERwA+f7ltTMZpcHY/s1eva0V6bQz2afBp+LHLRXmNTqLUe3v7Pb
CTZ/ljL9r/t3Q2tcWp31pnOz2yUzH7TZvA5l+QH8dm0fVW9Jhp9sLAqiAxrVixhD1lfZYcIJ0Ct6
JlEJjKEpfuASI1GgZKipxdewLezqYBPbRtaFdB/S3DZj2IbPbkA9U5g+6gIbKeqg/HUP+mV5GpXI
935ZD8+mNlxqQ8/fWaKIPcHrV/ymutQur2FrFbs5z7sDPGMikERxmRqULImXQ+bq6i1DqA17OGtT
j019yMYFPIkl80ObwdvG7X6del2IY4UZKqePxBmqDdIHTrRhNYdIZpQNUzcQm9CJY6Cfl1T/GJke
ZJqx1YYsHi0IYELy6cnsVZmkjkFZZQX7OOjDtGthhu/NLrdOvwu9/pL66j/qqv6kx/q3Oq3/QvWV
eVX8/nv11aPMx/VbVB/N1z8rsH7/rr8psAz9N4BIV8YGEAXkn/b/KrCc3wLow9gyUGVhvjavv/N3
BZb3m69fBZXXSGEHLAiyqOF/FVg4aRBMXRVaKC+h9vwFBRYlxL8IsPDIuDrGOX4yBAb/j1XQyhlR
GDnUXhqu7K20g5J9YQFv3rAL5Nd6rw9RgEMH5d7IHCvzehYOmnfH/Cg5ZCuj8y4LdDpunKXBMHaP
sJDfOxTvhxFV022t2uBUwoM9B1gmLiluF8IxIVBeGkpxkn9c+zIHYuM4nnno0sAFLjsPTFPy1Yex
lOK200iSgVFsyJNjadOOIQdeXjGOWyjnK0IahO1qJg7gAJl3OaWz5ZyMQj02QZtf5VRs9TwBBbOZ
JRzRIWX9RDoRUoBx2DLlva8cDD6BakgjJozFj7Q6S3dQ3ItNRXhDXNoTawMBbZeRau7setOaCJ3L
K3VfELFDJ3xlOQRENo02/EpCgLqjN45yV6WNtSWEYv4pKxJlhGV/E/lmbtAT6FFLlEVklkHBrLhe
Qqld6xZLzFQH6Xw0aIcwigK9PzBa92ryL1gPsmFJR1Ivh+xNbxbtEyv3GBtdUIbQkhHeGvlyVANJ
BqFnKO3HKgzgh1Ph7ceR1XHYun3wIzXG8ijypXscJguFlj2z9h7K6pcix25fMuNXCfbkAWHTfgY/
f8jaJEFJ01jMIPVm74N2fJaCjMGJUIJLinLkNGRO71CtDfO+zYYBRHteOSeyAIxo6sR6qCjNbqxc
J9rXrdtd0OoFAeTFNZKBmTfJrxrLn766Nv8LOe6T4/xCDuueZjEBfEza9X6dbefebJjSuF0NnXiy
gp3fa2IXBMNwmlcq1Mkq3SME1WpbkRLGaIfkipQ39dmsNElMDbRGnNkmBcTQRfBqmXYgpI97SzOe
yM2pzNhmIGriA2fsvSZhpzxw6SSGsMyFcFJ3O2on75MhOV+F3JmXrkKfozw60brfSqTJIMiufQvx
sUeS1uxLM3ABYEMhUszLa7rain0TmSuH2l85+akR911APp4rg109z/oLZjYmbm4ybmVgGFoU6CQj
Vm7lswhwZ0Rzhf3WVlO2R2aAAsZJzeaUBA3THn2AHI/7CQitPRTGW1ZlKzC0ef6Jmm6JEjTNDFqk
acbIkVhqDQ7SZr3Jsx2AyIRfnHEjGy/f0Gyi7cg99iPBQtCiBU90M7VIsZheCAjpi0slNFK+TczI
1DthIXoEbV19NmbmPM2rfC81NikVkVs3hphPFTEeMNsNY2dpjnELBTjZDFiLdhLiNuJKAvCampdo
JIv60lMSEXFakyihAta5PGgOwyQny+hQkWG99DJg3pawGAWIOL0xa1mfzVlcgyxtSZNVb3Wl2n1D
bxub6CkigLBvrT/oG2l7ySsf1elcoJO7rzP14iWBt58c9JaueX0aAXVZt8ouHtgTluEyqnyr5WV5
h9Yvie1y9MkhlGq6YTlls3lsC4ZATduXL66p1N7y5XQ7WrP33TOiPy0+pR+swoERpDnm7L4ZE0WG
0sdzTVumbWTKNMKcxhpcaiqHPlZu0NxkUOeBEtcOeONS7NCXsRiY1k9NiuWSde36BagVcaNN6uWu
64YsUraraPo1dAagq7+NhAIv4M/baeUyHpuqluyfmMdWxrLtqvK5ZOPYMWIrBBElSKDk0Z/yObjN
28VaI62fyteej/pNi3S8iEgHWe8Zjl38VNix5afmgassS0KTBBcIpgBCN5VnN0+qZax0YJfe7LKk
pNUsTLXhvsnCvNaOppfKmGiOMRwdjruqnztM6ABJN+iiXuBbuqe1rIsnc3KhbUn/nErB/k+0ZoyJ
lNed6min3CQGz5CiA9GC9GBdG/uUADqSbW17Z3Yj+XLl/NPqGSwEU1EfrAkijMEsBroiT1CmGIBD
XYRDXlXXirZYLzn5uJs5Z5GFHXeLp/unW4of1VAfvGB+86rqxiZfzAVdRxeSFmTiNK6bo+k1wLun
qtuPZfeBJHi5aEubnh3j+pBYuKd0qAqbyRotEFQqNfbdyklZrMMNplTrTUuMdJNWdn0kRoNUBNLd
nsrcW97xNvibYnHJySqnCvzYfJ1mr+0Ps+rfgnm5KWVwC8A+QbQmvkbRi+1owvjgYNxwWkg8Qp66
WXHYQr7K5wOZ9qfRM7NoselTKwNOjSY/G6klr+PQZbFVNnmcNuvKtR0w6JCE8OQ+3XxUZpN9IKIe
LLZFwGOamOltBTQtnubSv68q1gzDVJ4nqNZ95HABI6vRZL2380B/7FDyftSYM4qw8lNkfXmeHGbi
W3YD6YqcdlP1yrJXHYlkWXe+S5YTARpJBKiyfZvIPbHjArtu2Hkggg2zsz6xB3Vbw21ywKOj5Z0c
Eta+2qwyb4OqZu7ZZR45MfyotwD5F1qh4Wj6xXKUXpq8tLNyCtQHfXWnkuSnIWV1ZAVEmAQxLaln
YEnG97+Tam236TACamdQcUBIAZp9dLIf/ZI7RMR1FlnCWtodGidRzYaA7wNbZxlzLjPzLBxnx4Op
x0XLRNMxlXtL/0PGW1qhI07V6n00ZnU3Gy6EKcoqFAVZPTQX3mIA0yOZ5XdyXaYXi4X60PKJUj7m
vZz0GT9ckX4UhLxtW9GlG6OerGcz0dp92qOHjxpKT494T/2a20MREXbAPpCtde5bl6MaQvsrIDD0
ycU1q+4mI1D4gWgCdTCGso8zrV+jBZUy6SwWAi0zUNpPfsbKDg0WO9wrs+/dpH1inFLyTLaEAY/h
YDOhd4S5IeIpOa8Z4r6s0iz2xiYJIYwza3SyAHy3wZTttKFr9u1cX8g1QwrpVRjBZ9trI23OdIOg
U3id5WQTODfCKWZ4XCYbmUz2+4j6ogxNX1MoCYySsAKXgF7zmpREQ3bTJqTbram/HpUwxBOS1Ikr
xECLMhs+o1tD7+/mXutQGnoumep82J19VrhWzy4lMd5902eInvqGjEyyjHdtnqYQSnztscwQ7ucg
2jV2aW73soqi/yGAi+hnknCS78rqJwOfQqPIT+u8ddsiqELbmnvvIp/XigxY2sltQyBiNIAe3jlu
4T/b7fBLWNqvdnStRxkkfuyDtUeliNQPW3ZXfwRWN5LcUBX9roQ1cSMYu1KB1P4LiWlaEfO72hEI
JpqKrKIiydpH2x7EzqNl2DLwXx+c4qoS8kExj9fF4DSKrY4mwafWwt/f1mYd2w5ZaiNv+K2jucjj
GvY3jk5YS+plm1Wp4puhuBezf7UO08JNigOw3BOW1214J/o9YaPrM9p/Ii7rd/Q0DiMi5gIeNkVK
iPLcBFRiNdst0hN3Rv3DaxjheHl+RuL6mAqXhJJRmz+K0UGKNIq7oSrTA3XKvbB7BrHdDcTgb7MN
wAY0D0gov5tqfciV/dMqzZ1GlOVetqt5diiWpC8PVeXdJRiawFwbB7XCy/YaoqqGnjgpO3MPIkW+
ohRGSg5CVu4ONb3UYzbbhPFU66cqkisLRS6UaMHIhjLJ3OFhUb0BaS5Ho3QoprbW7ltvdLx7rcx/
elSw9yZ2tCcs35jqstEl041J7D14HbKf9UpGrWdW8arQPCSs9MM1YD01Qf05ElySbiR5GLeBsyyY
nANEuiHiTGTcq6u53HrpNZpYk4yhJ3YOqMo19g2ieEgnvuTKFRTGctFlp+2Z2jCS6Fa6hazidq3R
px20tNLuvLV10adP43pjV3P+rbO2puUiszV3RHuTgRmILC937uxrjITXschrSPbROYwtdzdR5ahc
kZM1sCDz2KnCDrhqBWaiXDaWXXEK1122L2UCvxgJCvNo3mAn5/zh7rX6UzGaDIH8lKnIaEeLzN+I
aueFYMKnHZoF9bRZu0jyJgbAE9hbOqzCuOsIswf05z8guWUNN701RBpxmUyPdb7qG29a671rJWLr
++TYpI53bGqkS5mFNkiSwnGf9ea5sntiS6Z1gxugfwXubj30hESExPQOccMy+OL25OvYEhOMV1T1
TpBZd3BMLdm1erBuFkrwWy/3zUtmKHPb1669Q2PRk8Xj9fdFzeO9mlKiSqsllYW6zE7OfJbEUXuU
2kF2a3VJFuS5ut4ExQbDQ11ux3yuH9ZRfU0FymCJ9h4Ng4a+BO5zRsU9ac3Z4WNHsNcwMP4EpPPM
XIqPbJoGD8Yiy9eJeENzMyasB5Hg68OT8AOwPm4dIAfLeRHPzLD4pczT+zwxGxUpt+k2iwjWODM4
EbTVcKM0u/Jo7eYtxUdzY5CMzU6S2IGz0+T+QOiK9iZanwTymsXAkFT6kcQKUvBmlulXqE/pd81d
PwuPNrJI71aZBMRyNPWD46zjNhP6GvUEN0R146pPlPVrTNgMjx3JSv0XgP721RmdCqWs4hwKMTGF
dpuTfiqdxHpR12F9W7jl49wvekzemLMdV1EdGNiVF1xCTzwMFD/TuOjHVRt61imdXUet0vrDOCX5
BuNry/1c8P4iE59C+g/7+m/JQi1R6hbsk/8o0o6a0MxZlV3TQ04D4zLmHV13mSxPjywS4J781QFF
MCntM1mX5aoszH8Zo+u/sY4qDqQ4qqf/aZ2amXDgm0grDHIRckQdGeFWe4elZ5R7+ofhF/L0P5jR
1oJBB3sUK5j3eh80SAQCddMV7k2RT0mEQQ4b0JLf03YWN4Yy/iDc/KUB3VNb89+/Oh7//yZzf/qq
3Xd79R4O//pH/ReO7yzcr/9+eheitfkQOa7dvzkxr3bL63f84Z30f3OxyQJ4hSriACHEof837ySu
SoslDHM9k7R2x7kCJP4+ubN/uwLerqg9eNcOpKh/TO6M30zcIXwXdsy/2Sr/wuQO++yfJ3dwOa7W
awRUV/+1joiB3/8n97At80ROySwjmabF7cztGDuaw9rTF62+8/oM9n9HTAhmJ6aS32VF5kxUctoa
11Sl4tX1e5f0g84pqTPyZKBHmIomzkHsk7JqjusbGrDcirgvruF2mIeGyOd/e1GpCImJUDuI4NBV
SY9SAQ8nMe6pPeJY7EzY/5nh308a0mdqIZP8XFIAl4lbskoXXE6p8dUbvDlF7agXrHnJeUxW/tor
JZHepus8/QAwz2MznnybBgUEjQZ6F68k8EzI5nWu6fU959a06tvMGd80TgUCLC8I7c84bMKgHmI5
l9tkZjLWEyPL/U/4E+pmtadaQR9j7Pm6HKqtNW8qCiAcPykNMKvH8U7hn/50zBfU/Eg99cwkeVzE
TZBHiDw30Fb3g9599KN3k1D/N35x6vrgma3Q/eK7bagV44YE5jmcOM9pGDYDulL8/yisSBEaWhb+
/ILDzxNXX4suWQ0sfAuSlyTTSFwJQo8uMfXa7cKSAMlLo7bMi0Jr1tjvrHuqS7rozHk3exX8ILV3
3uZjYfdISJRy4ra1+8jV/PRVs2T6RvIze7zMqrRvaZKTRc7lwtRV1MNVU1iAtdBNQ4AjFOsYGllO
BclB3QGYmfXyORdEiBc+O8QQQqh9XrLK241N552qEs25WRbTUZYzbYfpZvnD6I7Zc95lBKaVi2Rv
27EMRqNUzN1WGJIkuIYBa05gpJU/oM1FF2PhoT1VPMxEH7sDUt6xvtfdaaFytfStXLCG6kI9yrmv
/Jh1s/zFLLGEWj8n+9Jo8KpWWoK60bSbX4Te1CeefIWaR8da5SRB7KPFOoD+HPa4ZMC0NSxAkfZD
69Gctg9nkES3aSHXTZp0P1N7khsiE6ZfjaCTCHoA4KjMmOwFRr34R0+1qo18vCuswmRP2JtHpQ2o
uE3YbCl3fMvk2L1eAUvNnpUixkpDWgHNdyENBPsDb3DgGuJLBJZ4UWsAjrIbKaiS2XHu1Iy7J1yB
O7yjpxpeAYY6n0vDX80ATKBpbYqBQsEqGKwgtTZTSr7euU1wFTlXD1fw06olhqMhM4PnJahnI6pr
r2JlWWXDJzkkE6u1hfxKbD3CbDcZC7icorvI5ignZe3MnAsQj1J6+T3Ynhwis0NwMyDmQVo3TPzT
Z31ZcGd05pydW0YY39jF5U/PEnp2Y7DYF5+s1Q0CwCRi/F6Xxco7qnXkQPh21W8Z6iQ+uonUsCnG
mEyRnMyU66SGxXrj4eHfyOlEGltP1lq4KMC4mA/ZDsaeJHj4DAG+yLmAG5eB/+iV/sVoaqaGzloa
92BsJ06gMh+QrfMBsMPMQ2fBMK9ctD30y9Q4s2zPXXr9kU7BwPmwRNnIpPVmHeBIxbXQNXuj0iJj
2JRijI7NwiRjwk5R8IeTgSw7aipEAlE2WMIMm+l60tRQFVwKaISNN6nBxzrmpYLQJIfB2hNNPmAp
Mjr9x2yT3gUc8ep2JaYFNRY95SR2een5YmdbmpLbSRIZR7UyWczChtTo8J7pXccEk6nDa5YN8jYH
u2lsqqVeVMwJ6yL9s4WOe3slu4H1zKj6kyK7/adBDs/Mz9JdZb7olM2IuPNhjGVlrBCTXR2rhM3j
1Z/7YPDHA2FCoxER61hk2xZk6RukhmDdZ/MCLZStYjJsezzQxsFkU6uHwJbRbWlBQ0YnRAGtPlrL
agVHTU8aeQY721TXOW2zS6fBn+5YXVg3S7sQ8MgwmcS7a2xvu3cpZimkgXJjtOnHgrmhkXQm8gjS
L1jetIQz5bDyzM2apajJHFJOurMax/x77V2BaIV543LruW3tnr3ZNOhi/a446DOPMVTX2kP8knY+
LqQZjNjW+T0lvRAlIgFJGvxHQOeAx0ZiS8CmgkY4JXA+5AooWO+k3WxsFwxFmArUOJ+6rrWJaePq
rMMBq7uKRlGjuWDyw8BOK1eyl2oXC0Q4aqX9LpqrCBS1jV7F6B1EEFeNqmOrmN3TROQx0b4allc5
oDiNmeCRasqlbvMAGFNZxuusMM+njNmZxU9aPyLcvcraAu4d/k9tNV3cY1tRW+bPOIplJvzuKrif
CcQMrOEdA/ychkGXSLk18sJDT4+hj42OXRg2CUOEmIWzC1wsVhZJV6GbuIqkJahHggHl2n7VQz9/
ThZpVEwjJ5cnlrXGOQ+m7ntA00+qkhsEiFObOUHpn/bxYJiPPRtRxlQZOjC9yPTH0mEWS4ta1fsJ
n73FyrtazmuKns+269QPzVHFq8FaMB4Kie4bTHBN1jWWuriTRn6c2QSeqnlgG+42SVNh2CQudufb
qP4Xk3DN7Zy26Q/He0mdMouy2p6+aiWW6safbfXM9cQqz0yrLCc0Kg1+2uzjEYOt43K7LBoutWyS
5kvBuZyEVeFdLWnVhI+cF9h9xG9j/bTaERWNiTQV1STN90+/8bEuJ71orV2dOKwMJImjTK0NXz9g
t2G8WKt6fFt0jXYoX66OimA0XLglvvXLSaT1ZXtkv2JTUNa7KWE3bEbb86e4JcsYbWoJejDMdaR1
cQXo51eK9RKXZDcj/g0chzAworVcWEnB6I2h79CEhejZCCQbbGWEbEqGn2og1Tz05MTbN/buTGh2
q/MmQb/hNtIDChXLXPCh0uQxg6yqByzyPbxLkBMibMl0Ju+SjounyQvElb5VlBPmOMkWl1a+H0Kx
GvZx7qzlmhTfIh4ih1Bul87z84gLWlM4W9r+PoPcwKxtKrJ3PrPB1zqs0o/xPCdJ6Cy+kFGRZjNF
iCvnYtuZmXqodLu5H7GlfwCPa/lArg331rqKEf2Q7icLw6q5P7aVoPZQTcbGrMUeqcKkJRjyd4+V
IDVxAAey6m2PPx8JxSf6+PJz5FcQDQmITUyXAqV6QNLvHwEbf6np+rdahz91VP9RO/Ff2FbBH/xP
fdUzodnfX//nlDfpV1v/c3f1+zf+IYz4ja7W/51KqbOEwWr99/ZKo/EidwI0vOeSlGX6Aa3NH/2V
q/9GTJzpXWnKkH7Bfv+jvwr4LRp0YNNkjFie81eEEaZ+bZ/+wZu69ntApiDU86fx4/EX/rm9Wssx
W40JoAl8bWKWkYkKz6carYY5bDrY/LulrIKTYOaHwZBV8YtR9/nW18hxqPCG5ziCU/9XUrbGLz6G
7ZE1d3pYqsXbqtrLn3w+zxsF5kY8ruuqdl7Td3eAQd2Tu5j2WyN79n/Q1ImaH7sE47qz6O+5GvN3
1yiAVzD/c18hqDVJ7Ntov1nJqX4m3bAUeFxzf7Z2rtTsR0mBHtyWQdMWuPgK4CWrB/A0TknQmw/4
x11jWxMGi8vax8YL+2IWG5KlV5ZdSR18d4zBJdU0rv9Nkmi2tQkW3VA7UeqFR3q2b5qRwGfbbJq5
74iz7klfOWiePfsPZpDROia5odTBTmqPc3Ae6vKo44jl5Zs4iWRtqV1TSz94TrAADbFb9el+DNyF
vyJQ9Y+MmKpb2cOcRmXva/O+8Yl1XhFoJXHna4gCyIOcLzX7fFTva1qx5KuJ4t7Vlo1m3sSQgGox
9c4Fl1qLMA2TUqRwtJlbZ7ZpgQLyhL/GVWfnyspkcXbdjB/rLpOJMR6w0o0ythtOvzDXluqxlYF7
a1IV5xvVtOUFoyLybyerlLHFAqfNeGPs5gcqlLw7iqCTTrSsq7EdqG8/jbF2WZ4FcmFvlxX8wA6+
KYJ3KQm3RaXLhuy7rLv1EKBOTyudBuuXoEP1h9EwGAAKjfqnbkzkeiZZQyLrUmDkbhhgypMohP8j
s1PEtkWSwpBYQW3vr+ODZ6JG8z4i+228nyXLoHhCR/vEtSEMxG9a85OwV/k1Z27/1i5Sv9hele97
J/VOk0Z8czils+fFEtNnjcfMXQ9B1WlPRODUDwFH8ASXIvdiq8ala08pYJwc39Zjx8l69bUs62Zc
WoQOg0zLl9YQ/R13ZuUSayqHvc/aRscnVZAB2axz8gGxQ/1ELTr4UeAPK+aTVif52BOY/gtFVNkG
TUufRf11TIHzuGHRWJR7t9Csl94g3jRGCd1+C6RzdtTBO55DChtkCkJ6H2nmmCuS46S9z4XT7SAu
m/3GyDwPz+n/Je08muU2wuj6h4wqdCNvJ6eX5iWSG9QjKSIDjW7kX+8zsqtMUiqqbG+0ECViZpC+
cO+5jPDZuhP9uhoyst1XvZ2QjVhXJTLo3onzj9BimbxPWYozg5jGOzCKzmPh9/W4G70U84QWGaty
w/xvVc6m71bEvKOIJOmlvLMm1oE79LPWVx+TM94durP/4gz+BsmDm82T70ZTlMDrWGr9BskjlLSz
3c4XK/ILGpJ9fZ0cfnqS/2+G18/Mrn89Al2Jw2LHZTh2+/Ofpk641VuNl0usWs27PzjYSf7/eYTf
HryR6kenUhyhYk/Hdwg68/9yBBfsBbdVSDrCb9AxkqcMl4snmM9smJgdwIv8xxHkjeH8f94eoRS4
OIGrsfDnJSW9v//8p5+JxPQUmx3LGkIo3Oku7RUia1OF78zILHG2NSwEvhmCLlmE9V3NAG4rVVDe
CS8hKDh0TO7v2qmv3llEuaCCEntePmkx4EAiv0GDQvEye7rYlp1X+BUL9V801l/JbHwDrh4U+wFM
/RDz3O/jxbYpptZvg1shKS42wdUR7o4GCMr4fxdE9r+OJKOb3pHy9kav/fWSslxhUru0ED7P6iUO
dX5myP9Up1hz/nzt3v6iX04KXwmkaYTFCTIJJ/7XAy1l7VdZnUoMYnT6mV47Y/OWwfP482H++csF
8GsjKNjsJ+Q/bsLJZ2U/39bQNimEzmBjpanDz1PtH6yx+I9j3S7VX79S4IDvtm//oHFyfrvhsVZ0
LtpwZ9WH07HOd23erCa1rKU5p8Huz9/rb7L1bwfjSzFvFjAdGW/fvvhPF3Xh46gPJxxjE4HTpf9G
WDvviIgmlsic4CYqOIXVBVbvfyA5yQ799bFzu0ZulHxoma70uUJ+vxpHV7G1qTX+SIwn7F0HbNJ0
0zffYdgnD/UYTc66mcvgO4K/8pR09XJ1AIUhnp5ad+Oi3WwOvOizh7xxfbkufABCaPPjGzXE660b
H6zcD56ysd7ySjyjP1FM0CRXi9fn3Us8Z+JzvJjoSxz6yClNWLVqJb0WTI3A8N+uLABX9Tajg5lp
hJW21jkzhEuulg63E9XdqqW5+VoqPFDEU8nx1VfhFKwhucCg80x49ZBjmWuCPr4mzx399qmyY9s5
J2q0v3ZKZY8lWacs8hzICWv4G8vJVrAiyImOsqvTJ3/xfkhmuiPGUsgfya5fodZAawWfXzyPxs/k
uWc+jx93Strndhl1c5yUp2nYLPM9m5Pu0avxPFc4wA4VGMCt21V4+1LAZ/Tm9J56P/S+c4efnNDV
luLEpkEMMUeHUNkwx/jQKAkvFOprnlko1RaMSBSec1FND2ppzQarZ1vdVXoePmJABOcWZ8YGm6H9
xLwifBSMJTcNC4sLu+4UiQjl1Dph6JdvQOo3D5J47Wo3DLhwnsmCx/Gdty3zQr8wzXRnLAMaIfHN
YBHoE5sJ8wDCzX5vZNp7q6oIgpnhSzM+K8gi6drQDX6OluiU87w7eM0U71LoQE8UhtEz/P/W2QsQ
4WWVBljArRWXnRO8Wb6IL5aOGMdUcZ9csBbU44mTKXekAk6bKYyHE8xv5qS2vmFbXJXXLyN3zRZz
Onq9GmS/e+mRqzUrKUFYXbpkLPdL6FtvSi5ofaMe/uHg56gIGQfo9JHiIVi3Jm/DnZ/7Kl91jFrv
+m5gz21ZGJk6R2dHqWBmX3vWo5BbgGX159vu5yFKw/bIppaXB7la4/xC9tHiYIHLW1YzqagKahWc
Q2H00rlZue1lsmAoBKU0GTXCEYdUh8g7k4B7iONADEeFiOCys4PyxOAMdZ7XDiMUniaDYf8wMq7J
vw22w4IJBFFnHWYvKsdndPD5h2msqDmjeQuOZb3UID/gSflIkCLvhUGvzi6YGCB8RRnDbxwbOv/C
mjUn1d2FXRJvBt7qe5eejNFb3pWggoQOEBVodgasPoR+r4tIu7tMmnHjIGfe1e4cPadktew8FM+A
Jm3ZfUgUIDvX6scDBkP9OJFoQ/nsqh9SjO4htytcO7kVHnKt+4+QQTapVpnh5prKcNgIt4ygBWQt
GmU2uMPBzKH1auIcJX09VvYNhdOn3xsC7a8QzdEBYX1c3hlDMbcLSJr/iFLwEmsvtmuQpTjJjFQL
zEaeujsUYd0n30nDj3luBRsG4mT2iF27x6FnOs+Wj20+xpbqlPlaWB8BBkWxZ0VtbfuE1Gyme/FU
bpScEmsL/z4dcWPBKNgXJP5e3GV+b2qVflQa5Iio8+VbnvlxuB+rKmq2tMLtvHaB74z7ySJmFhNZ
nL3OmU6cVWVQXXtVbOnNLes629qlXf0YuzbcFMoZIyzdjYYqGCkk4PiHJ/mQBjBSt8JRGRshT3fL
hZh5W65aK5lt6BVT1B4s7EVIYdBTPdFhju2dFjly36oHLgXWxkbSgbEpI/YV0TIe9J5H9C5msjit
s0lOL3zueuPKcPwAQDCozx3d0hqbGI8O6P6kHXZDTqCMkwe1e4DxqeCjVDkw0laMcB5G0e6DIG++
o1EhwjzIJaiRVmNj6mdr2SJYY1g4EIt3xZ5aJTs7qrPXBYvka91P3nbOa3zOSqRk8PTIKdqwm99C
5fgL2UCZjTR0mfqXVttwG7Osrh87K0/3GHPQk/ciZLcZqVTu/GJRDvaANHReyxDNcD0R7V7qRAeH
pnNDcUSDN+ptAeMFFxPmNDU+0/vly6m0s6zZBbD93Megc02Fx6Ed2x2pBn325Nt+tbXh651QxTbi
CxJyUW/CzGvdx5H68cIqdni6bcDcg2jx9x4IVAQ4NcjkXri1f61VL9314qtZMiiEYEYqAxL0eguM
308+fM15vQ/cfq7ZuM9TuMv7BXDqNLazfOuKRtFo+eN0DvSQHBqjouRuHnAz3NpwfZyl1TxXoKew
PIxdVp4Tr/eGTWg30SOgGxltJzlX6jRPFegMN4jmfCW6hCDgPtaGEWRsIYPCROiXu9yUtub+Bstw
tjzYXauc+cV1iLhbDqBrpH/g3aAPHoOX6p71LgFKduK9V4lMq1XO0GHcxWLoQMGL6h0R1vJp4QEQ
7BI3q8HphHO+4Wk74LP0BXeJ7xnMtDIV+8TW/WO3ZENwQRk1wf/AHCt2AHZ1i7Ehcq4uDCV+2Qnq
O9LbjwRmKHhiIvOencLYtAQxSvRcxuAwAUWtZqqKfVDlbPOws1COrDToSSYNHk+wYBHNPl2WDELr
AiVP24MQlyLyR6zuoonrq9u4gdoW/QA5LfWsem9YbWDitSHM3nvOnFxZTPPsQa7kvi5peuUxLXIc
wkPfHtoYDNOnokii8b6yEEsHpiZBR1lueMkSYzMm0qXuz42ki9pJP2dIACOHT73YeuZlaofY7FRu
reM5n06skYGqLpRWU9GV1RdrKkvuuyFknj2bsSi3tZNhMRDFxJKmBZT91bJasa3GhaAeMEE2pliw
MZcqJjLtkIWOVeAvzsVI5YlBU7GDamdGNsIDrRbHCG3Re2FKH/O3sRMZrzFdRuG9L5a8OusJ3/4a
iYZUq4k84mMeM6JHUA3EaIlYWK7CpGv2g7BlwbMWa+khMXXmHdmeFvXJQPAErzt2COHYoCdXES89
SzaGQe0aZ4feYI9NmND7CxWUQkrEwnl4Bm6/FlmWn8IEj2LNbGYzQp9rbS+9x6pX7OMxSndJh5o6
FuSJJtz91QoGM9J9RJmHiYCBbRl6etkwZQ8vBYRM86O1hmAlB+wDrKK9vSktq+ZdS1QvokxTDU9D
NbbFNh7wGh16L+ju0whAYNVOquBB0qtbtuh8rrCFuKuwQ0mGKtCe5t3oG7f8NDI/YdGMbBT/4S29
TXZGU/Vm7gCEobvxXwtXsrzro/JrzsuVwuCmza8LH1pzU4w+QIfRf8zjpXqc5qAJP5AKJMlbBP0S
G9gS5bzS/OBzTMbILnXUAox5HCkmLPuzNRGqt2Y6bJ4mR6LZqCrjn2UlQoYOYc7SMxorAL8Eoctd
GFvAKed0mY5qoFwkXVNN9ckFePK1Io52LSpZW59po/pl7WYknzwHdRoGzJwywMD89vNHx2Zs/i6D
Om6/Ct2IbNcHldWjx8109cxeiUdI14IF6XWUUmsxxiVkPhTVhllftJXOTeFihglThjTOSz9X9AmV
sucTO6b4aImMBVvoxlZ44Y0xrMs0SvJV4Lbtj9otqKCZbK7ACB3nojj3mMzruYadiJ42NRuyMKwj
arUC5jngyDzK44eJreiLMruOUt4wGYL/O3ADgDjrqofF65hUiyKaF9QX/QK8iQRE2g1WlE+jzFtn
NS4mvA/bvN7SZXj3PXoLkMZV/6PMvPKVWy7cB3A2z5AS5M4KjfVDJNxZax7N83G0o3g8eayA7fMC
PYqqca6Tb9hA+n27LMp6xZOFjT8H6SJhagvoLdSo9k4QgAwoTeTe8KZIu6MLg2e+Kqau3GrPMvmK
NktvdFcUF1PevD5BAIWH/VUj9zDW4uWYLcucHEsrBV4tTGVj8K9bIEXlMOZYqke8hDqH/nUJS5/N
kcdF+ynTQX1Da09qhI0L1PJS9Mt4blLpzEcei+mRpgpPC0tqO9tC4Z2/8TbIa9gflQNXKrUlJvJb
35WZiqPW8C190sYPeQKirrGVbw6KJdZ4s1vjyNW4ih7nvGy/toEZ7hw2DPs4wIMcN1E/rWRbEHHZ
W9n4yR6I9F0FyAcg8rCv63hsJt0E1gQ4Q3tpmKIHpy5WefXS1SHjSfTGfbBtgRF9cmiKC6DK1XCd
htJ5sqbYfAkNyv1tOvkLkn27Ow9e6X5MlUz0OnErsMMLK3c0UFmn06sf2xLGrnIhKrBins/WkMzj
tsWldI8Upz4YgGbjrTdB2J/cQlwzNehvqs76B8vStTkydSy+uomLQGmIN51XR2q3zCIu7rw2XT57
gvocgoVG/utkFi3hjPqMMHGJBJnXbrkemNGzzRwW5P8d758OEayMNpYPFws6R8srwATq4uToiaBS
3OS0xqNmiPpyM4Pg3HVRhAKqGCDRkl5zVWJKtrbdBjhwQlbUI9CofTSkyReQMt4LmiMCfKAR4bLp
yuyp0cZ+04KWFVFD8eAxi0IR5hsbDmsTf5ZaBQzoRHsOZabv06XhsJNKWoXGdBzeI19lP8qmHKnJ
p2jaR24630M+oC/vfD3tEQrqeVP7Wfcwg+FB2e8L89q43nxKDbCxRYRy2XHLecm6JPlkDVnzm2+k
dVcwWydWJbHrJ0rS5nM/CNRBGV/+himhAHKdmFzGek7gjAwd1OsVSyF5dDzX2/s3MBKkEXDtxoHB
g2xhx0dvnxzZiJfRLZ/jmjLBY7qxyrFn4mJ1S2E2k90uP3jQiBP8D+gv8Y1VMFO/16tiqet3o3ts
F/xt7n2ROoVCMoNGnE7W+RbaAXRw3TbHcQlwVdTKsGXONb1ITNL8Z3Bz1qGZFDMqazKg/BwDfn5V
OvEybQM3BTYgUEjBsczDN8sqop2kk/zkpx1YBWksIPRF69enTMJ9ithQR6sh8YsniD3TZ0sn1dVv
RbL2rGQ6lyxrLuivGi46pCX3TQiuBR1LcdVxF2xtFkrwcsrmoTNZdPCLCA17SPO+MvR7QB07f/zS
9161wTVg/EOOXJmxjmi9fpemdhFslW1Fe4cXirUaJz7AOmtrIED+BAdQSGvj61iw/UPU67cSU19m
4AiwJDjqKerjVRM50BzHwZwq0mVeMAPkTykhVNUKGEsMmTGrlF5VnrVsBubwIHtHf78MBqLN5A9V
DYJpLg6NBMCR3uR+bdwbf9X0Ap0HYbO8iOcGKCT/eijQJ2EQRiI0oxCB4EKbbv7W7JdigiUGRIiB
0o1rBGkmVKwP43TO9t7Ic80Ts3JWTFX5n0xUVW/AJWWxx0FRgPvzymTnqDlix+/wrg58ACq1iGD9
Dp32/koMfCDe9PWX3jPrLgvza2yEM9yppfc2t+L59RYN+Ux6KvkUogn64tsSRup91pY77KwltMtH
fg5un0kNc4CGslHrrg9JHeiWynoQi++z9LvNBqkDptDeu7IJ5kOWd/Z8qRPhfTSZi7ZRMxfdaIfG
YpfBOB7hiKEnsufCRrYq2iCHCB8XuzZFMJd2QP+H2Mfj6fqPriANaG0UndRKWCSe9gO3TmCRHDVw
Tz2a2gv/8mcmU3OFiGPdyXT5FNWx+yk283hlCEYvGeGjO5PWAHIJN2oPyqctaKHTXrKMW1jYbMds
yZ7jaMkxihNDHYk6znaKvXS+wkZDE6rZJzmrMEhbb20hALt4A0vUdejo5MlH6OISeOHDwoi58lY0
YtPwHC96pd6sC4u8vNrbCNCOpmHxvisKGjVzsUuVbaPK+t7NPWBoTT8OodG3xNaKKwGuekx3XqyX
86gDYDAdwpb0MNbafARQYvd20Libtm+y+QD/m0OPxpm5s+1B445R4mEqOXFRcQuAjqpxY1cZ6tdK
dPE9kv+oXbWtC2fWrs3i3RGk8tKo/gMd3HC3hHK+ukOUXZbZXXjKkvumT94+fSq4/A5z3JXdWiPJ
6/eBxge8ZHUQnOyumnjaNm1zx0ye/MeooWmaJPBjEdLH0j+1/hu94Xgaw3rcSty8wyEhbOO7oqjs
Vl4Ecn1QXBpINoHRh0yn4DqRpsz4BKhoRx38lWQHzoOGE4dStXPScpOCu6TctunJ7uqwqaOD1qj6
MYZNPeZeWbd36Rjy9KVkw/WfL3P9GuF5RobNqB/s7wCSXCOxCvet20F1zKN2CO4d8JK7cOgCQ0w2
vQWiA2/8KmE2ZntsOf1RpqWJ9jG1/kfR5/4+hZXzYZGHqpBKSnECMDjZO5qHedxnbfTAbQkTkclB
ivNj5WWTFx8j3bsAYA1swVVNnQzVjXroTv0tLUUOG21ymMbYCAd3rf8GQJVRFb9rWp5oLfsQbWXD
KXvzGcKiF15y41ydhmVxPOTu0Qe52u3s0ariDR40yiYHEfm8ydJ4NCTAugwGndHXd3Eyh98ZaP7V
yOopTgsM/XBX5MPsEaexW1jFl9sEA/2z07nklmqZ/XDKAulwTKoZJmILIhDBMmycVzOq1wsqpdzj
VkhR37bGq9lT+BDvEAFW9pq2Z3pDAEYqQhwW+VmATGGk1JfCOcpF2SAmFqsfyDUx4LpwWoNN692e
SJYyqXS+y610LrZaVOwn8eMN8QvCRt1tgixZhh0L5nhesRCM8UxHGJtMpgoDlr10LlbWSXRMkOSi
AxK1ZbpPhR/BGNLe1LJRmLNvguH4sC6sKrvkbt16sEmTOTg485xbe3QqoACXRIwrReUEcCkp+z12
2aV4SkQbvii/gkvac2Vf+qDncwQqsYtjNBaWhfONIQuC4VT5+SPIEQuP39D0jP75yTBmmXb8qJCX
Qvdz2vZjYEy3fO9otDCtUvceySuQ06FGMID/U0lJNk7jF6hta/Fi3ardQ+I6whyiBitk19X11rWs
6kHHvnnuRYE2z2pt8deSOeluqkFUgEZDC742k6P6te2n+aXkd99NjvaZQAuiSrw+u3MHrAH70kr0
k0lkj/nPI9sp1MRWdrGdPVLWjfcERA7pOhCkGSEvDfiv/Cn+XkPXhcSbe4WzZleboFaDSE26cgPt
6+x4pDjg9YvfMNCCQYprHV6QzYCIDzum8NceE2K3zriI3yrw1wgSl9SiNBBJ9Qa5t5jJD+1L1KaD
BW2wT5ifrnryG94y9L/0GkzzaxC68WbxXXNJupgHMwYGMEVlyAYIqCYHw+uK6Kd9thZLv5aVIty1
5I31l1vl+WNZ5eHmxkfo9gP+FGAQfkcfHBoS7BvGhc+3tIpxXTaFIy+Z10c/yo7OdUVcNsarFCvZ
uHfsZcbaHiQuroxF3ZDoXVQeprpA+9JMAeCvClwwP83Q7IukaD9XIFnv4h5Soh1147PtAAJoiRWE
A/0XbDnrqbKM3uXR9yyAB+dpsWHRyeRgogDFeV3bBBr7hbD/MmIEKTZAoUwJS4lz51ykVfqO4VKR
xdKXtGa25npmpxy9MhV8IN7lJRZe0SBQTHFFj4lRnMUGBUlHhlMlVH6u0vmWDuYHyFTAXpznmkHI
xY5d8PBuNLf6pDoU+Ee8LDUrA071vdu1xPXW/YC9OYoxsqy0XKzkbCNSarZVvXRACGMGfJzxjPkZ
LQV5DzW6FFWzGIKJiBycD5kmDOhntlYoSrQ62OwMr+3tpZt0IVeeHylY+SF39xcWfSLHaSABYXKl
uttMYwmmw1/ki6ny+mEIairBgrkjPxXd225iNlrs86DkvVC3Ie3ZmOGJPAkxBJ9EIbMz7nozEzfR
9TecqdPKNZrHUxLlY7ZBkNnKFZzx9isktBrCGIrh8V0pdharNgIbtdfK4WWrs6DZDlY8sqpjavOk
UD2f0yifiqea9RzfLOyS8lF0XviUERBdn8p8bqxNVQfW62KU/WAnyY0NCsH+7BVEj23JQ7Zp6qQv
KXQiH8enWoJ3B/NqskmszsckXpf+hWsp3lFH2btoBmx+mjrhfqXi5BfyPKH0gV3Xa2OweHICHIiZ
pjLBspdVSNpBjsVJvrSUYmItHSFgvyFQ43i9Na1ZHCU+WwI/nGHhWjyuS3+w3poYs3Ie8Eq94Xrm
r5w4cZcFJi++FHxtDKiZtJ5ZipYsVwZowQzuAud57ELrNnSMzaYQGCDXXq7H/LZ7wkRSRQmJr4lS
ek+u2fKSexj0N+U4Ta/dTSOv5sS5wDHGwOJE+Ze6a/WBvL9KH4OqU8Uh1TUqsMmTW7SDzCireEZo
7ZYmf67F3IarURUNTuFljJ5xdrjdXdmh9L52TRwk64qUCXrjIYTlgYRBAbvRJmKQiAfGphoJ/B8W
opfy2I2qY1lT8XzEbFWaY9pTQ3xVLHHmVwuObnrF01LAcY4Sp1zPmIJyFPx6fB2GvCKkBNryqxmn
iBrZhEzR2a5bFh5fxua7hViD9KmLO5Jgsqwwn50kqY7KXtKDmzZQ2Ny8XN7w97joHqfiOfUUcyUw
ubHFufOBVTDnsNtV3mZw0hnHKPvSjYnI7gvPSu1rmoJNh9bZVmAeeGUfK2JqslPOlpmeNOXXB1wu
+w8UnN29KEbwBY6J/KdM8hyGe9tVjzAnzLND24/G2xpUdorhDD7h/pj6CxScelcWqMV9CiHwv1PM
rDG3M4cGx8wfLQ7XYN0nJhvWieblAhwg66aztRA4sRZuMplNM/XZo5OUDnQjL26b95b46vsy8226
8aQo32sbBcLKFqZ76Txfw5sMHNbAvrIY9mfNKVxanW6WiGC+VeT0hbcirAOhSNUWkmGS6qsLA73y
ic9uiQ1wx879VsDnOw/Etz0Kn8JEuu3ypsCV3zV4BzcEDilyHcrh5DM2gZjlsTnwV5625mQ/+6jD
sRqXgMNBLeXBdM3zjs1nYGv5lNe9/I7HJEo3aeYMu6JE1Pk5owZk9jmji4Ca2gUHw/1y1F7eX9i5
BV+E6sOzgwKfsboGPRHVbVzsR20TURf4mbMj/MN+InZk2MvMB65U4Tp7jU3JE3boeSAFXQvLqKcn
ZmtZ4ceTvUuTldVR127RzkZbj+XED15ZJKIuSoeb2MvLD9NrfYe0MCXCh1C+FZcVQRw+879mU1so
IVc1gtn+2spWPpoM2mJWDdO9Hdnyk0A7fvEnQfQKObkfLdv7eF1nxrtRzlkhlnIEBmmamavERU4/
jDbgJVx3eXhi9TO9Mymqd1TO9rKqZtWdtZMmd4Gngje793PWDLK/V2MfHTJs2POmZAdNvyISBvgs
xmpqUhb/37mXYoyXJiK3q2dSVYKbbhPf2SVQBR+c7JYtqMoO4yaPk/fepri3uTS3aBrDadXFqax+
QKstORN4cppTEkrQf3HJ8/hAkY4CNh2B/JdjXD3nwoxfnDpLALn4o0mwzUfEH8ERVOaAjq8+5Z3r
H6aIOveGdGq4om2rus7oG1hnkovyF7mby2dpPDYjOAYyfWBcOb+2i93ZdykbQH4Lt1KEbDk9itsx
glHucBvuY/uG9nW6XAMatYrymiQhUxaELOI6MsOkkmLqtjKFHOpdarH2jKqulEQnOuFrhenA2/pD
H7RbA9aZzqyqemCV8LiOcUQMwabqA2XtqCgUwCl2hIe6TJbyZc5g6g9WNV4kdV20mguecruGV9oZ
3V8v9uVS1Y9eSJEzx7A3mLxCXaO9sWPqltuJ28WGovqBOWeYfBmWVnKjaO+23GKLsEmqIbnrM3PL
PJrrbnjzG8ossCgG60FredOxl4vL1DlkkMYt3tJEYr3Hg5SwrjDGJ8GMlS4My2Hrz2rP8wLI1BQU
2alIuuKa9jVreU7F2fOC5ZVtO2g9fCBxzvzQSQ7sP5MXZcGHlWOf4zfzGVIj1EtQlFCn57ugtmhh
aeq5LxZ+MGCiVM+bacFpgqMu1d/0UIxguZpu+OLlHg+tuE2rR9N00URAXQEPm8E3IHm2EvW156hX
XGLVGYZ1cE8L4z/03aSfsJHCH8AKxsZiqMwOUxL9StgVw3rpVXSr6UtSyxvjBttUenh/Qp7Da4LH
7SuLMwa/wPSwyyaeGx9nXjbDqfP9/mEEL8BZgiWR7LQXwsScmCxUKxgZeJyF2zePWLPk3VRbqXNG
W9dMR8fPGHGF2m4era4uWO4M3Cps+jN6jVY/JNr1uDfGep9T35wF2NePGAvYs4YGyAZ+8caLjnqC
u1SVxCCiAgqsnYoQeUIGKIcjk2v55lN5vyM5n5nQe9DZK7cVHz3hsCXvjjJuHic1FVvXI3CbEm12
McZmmryaydYXHIpkvgL87J2ddqubyaazFMl8PQ7J0i6Lh3zgB9pRJoiQ2VJtfHamRAY+sYVI52eU
BKX+RNlzc7xVbXrwdFr8MLYdWoQ/OEP6SCsfAg2mntk4pvSrtT24UbCCSUvswW2NC9iIrACm9Mhw
8N7qAuWS3fD+mIkbxPwrXwPR45NmsLXlF7c/I+0D9wvfopsIPytjCn7e3CNN7OIxjmBnWvJYroY8
Zj9k2OkC9wu3ztQRE9F2FAAFg75Lnkn3glugzdcVwrhXRyXum+vYwaYIZPo9lHyUg3YnBba5hz1B
tyiYTPGJpxSQmpne8TJl/i6LfG1veeJGCLF4GSbvUajD78m8yOJYA4Xx7lAn6prwwGIq1pjIxN0c
aUobEY7zpw7P29dsqp2PNhyMhRisDr+kKJs66GwKKgbY8vB7yvoi4hHP/oUR6hiQy4emmkeXpVkT
pXn1kHekuW4FugxQLMGsFozkYfTECBMZiEzC7HnARarui9ge4VzMOe7ImbSG4aFy0+WUimH6ZvNe
/QtfFO7ToQDlxDgYFzLLv3D6JAlVeZ5bS5Rs2QFnHW7lGT6llNHSjnm2Dy9S1iK/oEUDHgZMnsTR
TEYd4I4CMveUFvrYmCGGcM2Del7lA8tkjBby9qROBqYHVZcAqlIuWasELThega0KWDpxEpZ5c/rJ
/UomCBFVTgnMbZ3yau1OeGGBcbE7n566wuqb/f/oyEvqaxgfzDgKp9lYgzv8gFPvAJ9lAn0t+jrc
C7/PL/OUjB8y71pmsLb9+c+y1H+qegNyo9F9CJ8qynZ/4yA0oxhuvEoHT/91zuRdxY0bEa/756P8
i9CWXaQdsgiFOuW6N8H3T9pXW+WxNeOxX5XQ1GzrmkWYxpp7drnKffzzof5F6xq5MojQ2HueLcPf
vhD6LAWBjonuQm6JbccvRRM//fkQ//KbRYHtM+Vx+D727+Ymz1HW1BccwlFPKnipod5E/yG2/qcK
OrRd23bQl3l4sm4c3Z9/sCJt0MKk2O4QWG/I7Fllxd5GJrukzn/Ig0P+pl9lyaHtuYK3eRSEwrsZ
yX4+Ut0GDmGRDVoSFd/CQumcbVqEgz99q8JTBm3lzz+e+Ie4H9AXtiYYvCEqcv9mT/v5gA3AJY3O
1l2ZclkPDA8B89e4uKO7PLtLku3Autf/D/H1P8/YTfaMhk16ofBBW/x6TJmw1CSsmc3FcJVNfxjq
buf02z9/s39eeRCABe02KuvAd3+/LFRY9pn2KaFF9DD1b114+fPfL36lDSPj5gRxxeEsQInsc8v+
+i0M89Ng0j4ZEKZft8JeD8177vlrTeoSBGL0vsqCcvEhzZuhMWa2SCBjcPfnT/GP6wWXAZYMHhYS
36yUv9s/mgpZd7QwvHK8hyZVm97urnNOZPJoiUdJdgGrhPs/H/NvbfwvF+ntoKGNvcz2Qs5g9Os3
90uw4iYVDMlzuG7tuxqpBow7Phmrucy13OL7v69ZEbGmALWJi+dxCp21cQCqtcvBJMmdSqbrf3yq
fzkffCpisHAQ3JwKv92k2sBykNh4VnH3tVHu2aYGI0MeKEZzF/o97EoCTer+NZLlgwULsq6crzBx
/sPE8K8nJLJp2COerzL87YQEkm1dMqGZbSsklx4AU+JQxhYwVQilhREM6p9vf/7m/3ic307HT4e8
faT/Sdp5NceNLFn4FyEC3rw22tAbGZLSC0IjSvDe49fvB97Yq+5qbCM0+6AYTTDERLmsrMyT5xy5
c7UaKeBnmETOtDDIeECo0VNsa6seFuOVs3t2rARjwtoPBvzQSY+xDnQMFzaFTIvnxOURnTkIjHCy
LEPV8Uos5umIAESOUZtBBCmPxo6iwaFApbQkFrxs5sytW7TWWnTX4iAcm97YUzO+JTWN1GgeUbv9
NGbyb9M2yI3Aig/Daf5y2dj5mBxd5tLFs5u6yXV4agyafFj8ZnZ/KZQPCsGSr3Uv7OKVC/d8/2Fm
ZlJSNQ0eJWse89FmyBEP7ZrJ8ejdf2mifUqtHHrPEnRy+2YVhnt5UOdbj0BCoYlmbtmhe0cYVA/r
ZeOUPuk0rKKj3SJV0e3iAcUy2Oe6bFqxt7BiXI46W0KR+a94usLQJtWnqB5Ea//AsvyQDM0nGPg2
eub/RwaAVnX/FxpYCXFtdtwbeGYJB8+eYFAOk+iYwqGS5ipVFplQ7dYWajCIZvldRQUu0uxtALHl
5XmcT82JR+UKVjVrDjDoBadF7XTVoASqWpB4HGE4MvXPivG7pw8kQxMhsnZp9wbh++6yxbPtOFvU
LbYI/Aq6IR4xGBBTBNewCOMrRBy0SSNpiJbhX1shvKQBXeMo06smjIs006g6GQwk1fAwFN+MyuNN
vnIFLqwUNmzWSieKkXXB71PIgg/FtwjKpDubR7xe3VhQ8rYvl4eiqOdrxECoEAHvUW3TEKLmroEX
QklU4sxaUu7oRW62pVUO18mgRbdja/z2NDgOS59cU9FlVzEKH6hXIJ2rRt6wsjvPzh18ropJrhTa
aY6DOXvpo1Pe12XiDJZiQDCp9wAHqLfbqa590SDBv57Ql0JFp81WIp7zidZ0GU4Cw4ImAM0GYaL1
lmwOlQ6K7o2DjN1PVZ72HorO5pfLM30+OE3XTLYMjXIgCcUeSqRvyqlqAPLlTHZXdLQHGbcpeIsC
zjLn92VjS4Nib+qyqVs6doVBpVrXh4pDMiBOiid6N69peQT31991qnR12dSZa+YRhCdRZQZm0kw7
j/to0WIfppzJz6wNUtvb3Hup0aPjze6CSN5lzU+KgpftnR9xKPpYLdMwKSOxX07tBUqsFVoEWzia
A9Wt7KXJlqphfjNI0NVfNnXuvzAFr4jszE2iBCOnpkLoSXWjjukU6uz4WiH/twk7WGiH0UQLgYKE
eeNbY3dLZfzFojC+4mbm7X7qPuEwtD/alC1VP9sxA9rkgBRai3AbYQaJVrXy5vIAz99JRJbHJoTJ
LBS7tRABYPEQboYBWhq3xpi31xWgL7ccqb1qSvYeS13p9lnyqLVy+bd33/wFDl3evNe4/FThC9IE
ESi94wsQBA1gslbucoQa9Ay1eYRMLg934VTQIGfMcip4blVsUQUlPJLKI8pLmmCrSDeyc5+m3LL1
/9PO7HOPjkQlwbU+KNih6rXtlXuPqnYIW0KZrFwSSzsEiktDcwiU59zHqSEI/mO/VajElrnyXBb+
z8iSVsaycNxotuOaU2YCS/zjqYk+iMG5JbyKKsBom1rrXEMdoMQ2ypXdft67bLMwR5aEnQDPV2AH
ObPW6nTdhE8TGy/41UiwnBspWoLkKdof6CqVcH5f3hfKgg/DtMEFQHKKvwiDhLh9bIDV8N5UvoQ+
Sgs3unxV1k+9epAprunhXd7dyMOhoE+t+hRUdxT7W2dvxJsp/7HyLcsT/udbhGnQoyaEjoVp4FvG
/OA3D7n83YOnQDPuaEI0jUM4fE68WzidKZLuzHiPTO/lb1jYVkQEpgrKzGRziVei0plablZMR1HB
/q61BRcWGIrLRhYOo4nqkjKTBZFtEN/4LSBR+qHJ4dL/8htZ8D343V80zu1KM/h7UzPlkIabUYl5
Z2qk4/NY+n2pFzH8fxSJXrtwfC5q4xa8108PwekVW+fLR2RoEsjoukHqScx1SoiOl/B6sIs16VCW
9k9YX+k0dr797exhhoeQKpOHVICVnQ5p7AAKjQZmrKa7C+CrA5a+QyFkx+tzJTHycYOf3kOza4FR
RKZMbf2n8//InTk6NM5FF5BniHrLfi7I+l/7qib1r0lTlNEepVsibbLj9quuNUNEwW/itkKapR9d
snDhNY2a5guUfZZ171VF/wv2JWe6o/UAPDysgHW6zVODILeZKCjsqaYlv0ekg6k/ohz0otIo+SRX
iXPDlhka4tC++1IEFW0sg4bcB83b8M3BXT4ATAnC6qtlTv6XGr7VbxQzmusoG9pfnhU11/QsDNGK
gzz3HR+JTShdCO24pYXzahTJqJUhwJC0/Cd0EGSx38sQ+qPyIYquLXXF459HkfNL0Sa9qFrs5Y8L
/WgtCGA1MBMNawHJrKZ5z9TuNkrb3evcZNrk/fXtrENdoZJwtKF8gGbkdJvJJu3ASu3YvBcRw2h3
htbvrYm+/WzF0LnL4bdrDrV1y6JhTBb2s2pUXW1EMSJg+TdNv43MlVVa+v28ekmjcQCI5oSAuHDo
NfRzmpjGKf+nocY99dbLXx9J2Fj+mBDmSoqkjgYHTMj02FCb3HBaXKvdNiDnL1taGAwQKvJw2nwh
azOD9bE/m0CsR1aN6kirQfuvwpKirZk4987UA45MCLu6mbq+p2XLptMSpZI0Hnw0HuX+aqJRf1fn
8vDl8pA+SgCCkyG7oxBvswEs6hGnY0LJbIpbREM2ANQ2pobmO4Lu5OTglwA7AiEPCJYv0Bl80qPB
tQO6QPLsNqcJ2qK/QFGj58vfc37OTEo7tGxbtMQ4liEk0ZwKyenQQotdyfRPuu7TD1rR+V1fRWjw
2ZOy8qg5X1HGTTsF5QPoq3G0p6P348KU1FaWKP+G3l1UW7/7CWGIy2M6v5pmahienmQT5jy38FKj
HuHlPtCwjd79CHMZqLm1l7R8ZSXPZw4rJkh8UjE2V5Nw0uKCTuEhDFCFqJWfTYH+Nh22g2TRCQQt
OG159uHvh6VxFZIqkeU5nDidu6nNxk6Crsu18i9ZQf9saMEht+agzg8EKpCWDhkVMF4NTuNTK7Tg
xH7lO9Q/rA5pqjYLD5lSQMbgx58so1dWQrDzp+dszsZRmRC/nL2qE0+ykDODXiWwoVbz3gBd7uKa
89ciZIabNI1E2ZiBsb08l+eLd2pWOIXgruDWAHqBLs1wAxRtT4vejQ3dw4AiDQ5hJeFzviPx+Cjz
aiS6eM5/EOgf3WaQFmQ0KQYwnw7tTV3KNLCh1luo0kr6eMEOVyXxH/xE1KE1YYvoMM2VSkXxKkKt
yJjp9eS7OHm7PHfngcB8H/8xIlxhNIONY0LwipZWH7uKD8AZsWVYeNyJUDDxfgdD9fmyyYU3k0Nh
HZ/BztSVs0i9C4se0OEQ8igLn4Ne3es0Sg2V/FNR/Och7kAFy6+AcUngldtQj1du7bPt4vBkl2EG
5TwoVKnmXXy0fi1N5Uk3t/j2codCVm/9dDLL+FFqLdr2VKO2SZmNXy+P+WwtZ5uACHim6dy3tuBf
hp5Gj8iE6beKIAY0DViB8Mvhzu85FpdNqXOC5+RSwhYhHdZQg6BqMX/L0fiCyDaALiihO/p7+DI2
QQaYenpBJ/Kqjl/aZAD2fEeX122QzFPtpmDbhoOZwo8by9dS+1B5vyzr2uhXrgv17L6YPwz6U2ou
KMPKopOdKuRmSt0M3SmjN5UEWERE5mQ12F7QZul9POah6YIzBe4eSmbbXOW5ajwFiSrt5LBqvas0
tP3gpsIJjRviSA3t61J97sFBdtuqGwu6wKVBurWhLtNdJQbk7NL3T7xepqX21lohiD3KkFG74oHO
/Kwja/gDnmsyNayzSmPiqd0gyQhtF6Rr7nhATfBLe4UrT518pYS+eXV5jRftkWjn4JLloyxyusRx
NXVKbQJ8coLkRm2++aEKs8Ne1lcC94VtS0mdygQhLgdGfO6GCU0NsBMxrrF84GT+hP/l4Ev2yu27
NJw5ic5tqHJALOFEst5TwG0UuUn0XTHeu25vau9FsOLqlq0YCnuQZ7UtVv3geleCNlQj15evm+l9
ggnBH57C7v3y2izNmc6LgMofMQvO+3RtoqThGvTQ9Ii4JQ5SaKSQ/uhhCPFUlK8ER+q80MJZ/4jd
uYl47pyddeQZyhxxNBTYg15+gTnCgUU4iJTnYZSBaY6gROELlFT5nzrrrX0GTPBrQkPZXQqS13qi
hbpIXZRu0Samwgd63pJr772GDuELrPjJT8uqjStoEgCyjuj1fdORmfrx9/NFlkPGJaNsY5lCvrps
OY9QnIduq4/olABnd/IrB32Ny2aWVv/YjHBkMtWLyeliBsAb7fxXfiO7xkyF7738C0M6qW+TajsV
2fn6OXK/jl7CuIXCDURRFtX/bND1V8WOy088dLWfkxngAC9bXLjQsEPIRQ6HvS0LlwtqbRoLOUQu
rxH6keROumfx/hmQZKDfQc52PbmklVBvYTr/8+jl8cPb5+OOPxqlhJxhyZMf6GUPF2HZuynvgNFO
r7w+XYmD1kwJIYo9kSMpY5IUcf5S0PIF2haM8Vugr+yQhYN7MiRhGuGEbQwEh6KZEnvr1/XOasKr
dvprWlKy3jCfEpQj0U78IewPOZQrvQJ1zczZ21apHjyaz6Ef21/eFPq5Z9Adnp0mqEI40yzBjNZV
yKS2cy9e9NqbFQHk58sGFqZrrjHZBKbk2ajHnO7zwiviwMzb2IXI4XfYpHtkPjcgdleuoIXNPZd6
YXbCu/GqFc6tDIFlIJkASiFVuCOxRk0CwrHsnRIXbULjylE6j02Bw81lA0WGJ36OjE9HVUGcF49Z
DNk1nWPwW0DUPpnXcoaT3FsqpHEtJIrVLsj+fvNhVyfhSQShQ4d6ancqg8yTEFJ2aap3tRixpVqC
BVXZXV60pQsD8KdCDoa8BdLkwqqZ9eAYaYWuJgKwG78ISHg+O2iIwv8GGQC1gSbcld6N5h+6/AUi
gAFdO6g4ux9FcavP0P3d0D6Sub38WQublWQdqmhzdAxWRph1uuBLI6RHjSN+oOOSPvl6ZWGXthG7
iCWlYRDSCMGJOFM5oAWPBZtrf6Rdq35sKGnDClKvgSCWDobN5a/giedrWYhmfMs0fXgIoM/xEXL2
pq0fG9dQma6MaNnMnPCZnxaGGJtNvl5rNo7R9XMUh6njGrG5sbXHyyuzZAU/xeUCcph3izAYpHgc
gBPA3vv6zpg5uqYYnoiVoSwsP1UV4maFOhbk38LmL+OykLWM96fVtlcGHYGs30rEvDAOhmDyZieT
ZOJMTs9XO/mtllSMY/K6F5hW9jWQJTmx/jY3ANB1Rkuw/rZF+V0cCTpIbaRZgNsbZ6u0N1NDrcAe
V47Lwo14YkXYzCPU2VMXYaUb4SAhQ4DcaTMiiWfJK4/JpWmDGBl8CyUogJzC8kNbrIx2ESa03sVo
EQ1oAKFk24SHy7vsLAsxTxsHnwNK5HQWwaB45elNEySup1f0S0ICQSX8ZnSgG0aveFuUzbZtf/8b
mwBUAVqTxRE9buNV3og0ceJCCLsLOyLi60J5RkYM/aMnaNMuW1vwP5Dbz5kWavlzgfJ0/5H5Nsxc
g69QQ4kDNYDrtLO2ZsvFCSjW6lYu/6VlI99HgsMmReucHSjPpi3DoBPKn+ybWYFCsY2dWq+8Ppa2
4ZzAgV4dZTCKCKdjag34HxwJRgI5Nw9z7i1Ki00P1wOEmytRwOKAjkzNn3IUboY6nbSOiSmtcr4k
9Jwnm8KYxm1ljtX3yyu15Iyog+LrCDZYMWFUYZeHDBpTsAVe26P1CEnVymZYMyGMZjSCzi+Qm3Kr
YnA+TT4KSPHo+58uD2R5ef4MZN6SR3MWjKDUJwcrdi9tJt4EOlWwT5r0L65WytMzRhN4E8VxwUfA
4iNPGb0lMFXpn2dQTOd4V8jaQeMa32uSvZa/W3IWR/Ys4cE42rDj+F7OwS1ojayrIHfzzreQMyu/
eR5M0qF/CPJ4f3k2F63OukHktkn0iCFKn/hG7Ydl4k55ckNtsUh+qQoqWfpTqilua6+YOwc54RIp
C/zX3ryHjlZP7TMLZjLswZfrjpBnSdCzKboMIe3n3nhMybAbkBFFu8vDPIdWCnaF7a8rULsgMpFQ
Lp0OUKro5fOowet2aBgt0I68HhGkh9OivoaF+7LxRSd5NGbhXJjezHWfYpuqCTsHTkB5kJ7GxEe+
AjFzI/374OZkjoUTog8wfQb5PFb1zkd4r6zhXqQd+fKoFs/h0ajmnXW0kvDU+y1COfAhOHAOG833
vm5pt/EjQJRrUhQfQEIhIWTaZNbp5CGiBiN6aixpUKaudVL4jQH5bNBC1VVaPxGboX/Z+xJd5e1G
h8IMdgxNvpbhvop+oI7qdv5bl6/4n3mnnH2K7egzwADMo/hA7FQwXi0apJQW6l+pDdVCS594Yvsr
d8Pi/B7ZEXaNBr0eOX2GLKnwEU6qKzVwmEzf4YT8F3EqW49sKEleMJZCEOmXpDxg32J/SqOz0XLI
xqAIXzGyNG1zOhnIH7XVs+oIaeYhhVodTlGojGy/uDMS765t7Je/35UEPsiW0FhDPC2MxSo6KQCC
kbhxZGZfTHlMrlGVbe9QeNVejDR+vWxu6WFtOry8gP0QAaFjcroxg24mHgxHiFAhWe6aa/KweffN
JOQbb1oJmk7rPum3tbe/bHf+teIm5C02x16sGY2Jp2ZzRDG61pe5nKTwDv4l/RDXo7yRc6N+spub
IHkZ2hyW1FVE3PyLTw0DDlVIIqjkNIn7BMOlM42IDCIO4UNzC4VZY91JwfAm1RokLZQ0Nmlrv0L5
Pb02fTFum2jU3TpGu1jTvveK/6LZVfwgmeN0iDtoN3w6ZFbeKudRCN/HzNASzXUqiw/IRJJrae5l
2pTal6Z47bO3y1N/fmOe/n7B72VpjTZCoPDIVg6x9GKpEJo9J+nBsLeF3/71qTk1JmwvPcp0ONYY
jIcgqh9A/gltE9RBl4e0cDuygfFmvITQGNRFNIJaNx2VRRIHwNg3uvVixN817auUDZvSuIvVr2V/
W3d7SNrUeK2Wryys11xkAp6HqOFcjzndypnV5UmpNcZGVb4p8TbxZm5b+E1/WwY6o7uqhlbT6HdO
/9WL673n3K8mA/Tz0zSfI3ALc48HhX5hUyMJTKN/x6amP30HMUwMmVYZ3jQ6gB4aAqTHFqrdLuIY
my4CU26W7wf0dVvowLe9/qQWbh1clYS8owe9fY/QxqGjTRgRbgg95LkBOnZLI9j3tu6OSHjm0We9
uhqRpBvsapPVP2gu2sbSfVN8T/VfdfXZsR915xCN8sEHSkGFI0k/t9ZNlq1lOxfisdOhC7s5DC1v
yhKGTnM79G4wapOLRBQn0Glp3QI33Y7RJwPel8s7buEQncy4sOjRMEhSgs4qzAT7tqdKzjx+5qXO
ZvPveIivxCorC6wJsTUEzrFd+5jL4fpsaPKXk5t4gBymcxFA3pjjuwwP5OUhnl94JzMr4hzCoulg
tOsMqC1M1y+gOwaHGSJactmMqp575PkS4IVC+mdu+jg9P944QvTRYmdEpBq+SXo0P2fJL8e4Udpn
y5I2kGhPMVxbr30VQyKzV7V38veb3jAh9eo3EonJQrvvh0MNjZokFSvR78eVK1wZJx8ohPxeSuMG
3KJMBKw6jX0TQbSa6SnmOPMwu7S/klHZzAyzlv80hd/zAjxwumnQTUB72h1DqKGcZ+B19Fw82nAy
VtaDWps/Ls/jOegNBgEeGgZwYc0i/Sg4AbIVSLXXzCPa5VuUbp34axhcI52ogjGK4A3TrU82KXJK
eU75Sr68Hd7hClmZrcVdc/QVwnlU0ZKwYo+vkOkk0L33EqxnBnf1ymAXN82RGeH8yTZcRYmHYnJf
OdqnbFLkGe1j3A7GVNEBBUNri5CoG3sq2UtoJ3dti9Z2NOvp1FporzxYFsJ75h7hWMcG2EyXlDj3
sjMVcFwam6R8RkkoqK41PYFPPN1YzrZ13qz8m8z68zLmzw9jgCfZ+dZX4Ia+XJ6YD1d/tlmPvkSY
f/pdNE2r+ZIaffOovGqB9GbxTGZ+40DMDw2xAgWcpD7K9SdZ3vvTwzB+1SUEYqOrlqx1FI0btb2p
KHfU9i41GjeCKm3QG1qy3iD64q1ZHC5/80IMOs/e3PFrGnCGivhzuKJ6C5FUA2Dwm6eizfNN0oJN
VeuHAbyI101uA44EFLzSrDifxd3Kks3kGHBJiBcnBFVm3oWTgZAN4iJtg7ZvKnXvMNUmKzv2/DU0
j/GPJWFdfNuDDbjCEggI3in0oAT7BvIoE8Huy9O5Zkk4GmrKonkxlnxN3nrc3FNG7jR50tuVGP4D
UXe+1/47JvFWgrDWtsYALxiWsyoxpJD8NbkpWrgVw+dWinYqrtJX3El6UOSDqt344a3uEBW9JM6b
VrxY9sT/fO/He8rhNPY+Zk7qRuUuR0eoeB2d58szs+wi5wwijXCUYD+O8dGT39QSD+QEH2xK3sMQ
QOJbWVDpohDcDNo+VvX9IE9kcqwt1JbfY+9nhd6zix7WYXI6tJLXegKXd/7RBwl+Ywr0cqCbzdhk
5rTPx8JVZNh0nLs6UF2Ebsjo3NbyU98g6h7+/fVOiWruK2E+oMQXtkmqplIfot28QdmCfJV073XJ
rkmKFUDC0hCxY1GnmMtIZxBeqY5BKltcCIMhRa6EYsYGdUF0BEa4baHdlPb8W+/g0XsJASM3bBqP
gGU6O1kZ8FKgPnOdzNkX8u+22MeK7sAYBSluJoLTfPC1be4oL1pjbtUhd53c+IyO8jVUrHcOrMqQ
Nz2bvfIY6vre6OKVFP3yrBx9ixBTtLED757B7LdzUsQ4IIwlm/c51Bzw4mq9W8npDTqBbbpyBBYc
3skczD8/OgFeSRdhBjwJWYnoOrH6fThlu7z5+8KxbdAawQBxeZSOhX2dAEFQwnl4cXQDgbLrNCvV
gOUJPLIg+FOlQ9xTzhhI6jz41uugXdfpVdy/asNzmt+AWtTVuz5f20JznC14vJNxCYcGrJIfoIlK
KGh9VaZXT/IOiXwjZU8VmiANqDKwfmvZrcUl02YYlklPOXWj0yUzGh7R5shIdZNz4elXKYzceeas
vKHnCTsb2pEZYUIrJHFGazaDEJVb9IcAHakMcrdPOb1uEC+vuOI5qr9kTphJgn4VPjxuqTh/UtK9
FN0DEA/9X6gkkfiApZmb0c2zd0VHGbpfiTguTykEhKdTmkRpojQJblerAxgs5UeYue+7xP43h+2/
U2rJyqkZ9OhIuSWMsTA+1c1jZL5N3qfL8zj7if97GumuOjWRh3IgtwOrFk/SRu6h35ZWLKzNlfA8
i/NGhpMCC20QHLSBt+7g38xyCJcHMu9icSBgbMCB0Bg4Y9BPB+KXtNzbMktSVxrsrKhC2fdK2YCD
uZXMNYzGUpRMDDCXR8nZaJBsCdZQTTDqiJVB96YbfxuBepU1V2U+uGYEb7rzKE8QVg3EJFZCo+dB
tuqDPXx2WlTV3h39Qdbec+td0lChfHKabFvn+VbvbyXrh21WbtyoKzHdkrs7+eA56Dvy27OeVoKM
KHdXrNaPajSSkMmbn5pDzyk/iAHlp+ELtNnZbTBOoSv18qMdtMnKdyys0slnCKtEootXJsyLm6Ak
EaGajcwbo+2uY5i+4GJBydZvorUO+NkVCFvjxKjgmfxUtdGfxGg67TISWX02bqow2wETdVso+mTt
q22tsr7Nh/PMKiHiR05NhbvndMb1fNAyc2BDGn21qW+iBJZOCWD31n5IrMdsrH7rZvqpMqXrywdh
KZeJm/+vYVtwTn6nJQmzPL8lv7T9N0X9/cHeaH/Jq+smAuYzweF3WyIq1hord8AH1P980ISFcy5G
PsshWG2ueOivGJtmKNJdYDvlFs0a+U7x4KjoILbaJFnfu7oTfQ6SFE7Zfgpc9DtUIjkAXIq15t8W
vA+T8eeDhLUP1LYmsclkmLTtp923HpxTl624uAX0nX1iRVxr0yw7b8RKxF3Xod8Rji90j3PtbTX7
RwUnbJBtyJ1aOdTGsjvFkHlnKB6On4uo2cIgnDdvqkMGNdlM09vKfljeiHNlfW6bdsQ8XJ1lRVqM
rEnefh3G20S71pJ9R9/RgMLUCCj8NtVdmPMum11KyzEnf8yqp/s/nmg0clCu3vQOScZZPjLgcRfu
GnBgVb21Ya3NvR9dBFFXRW8lVSLLBda+gX88kT5BnKxaLlxuEenJxr6t175vXviznUqfFzGRPN8b
oicCzVUGErNi6v12Vk2Nmw4Z7Sdkpuv42zitbJFzVgd6o+a+sv+1J2xEKfcTxCKYjigcrkimKGG/
CZR9UaBLeBMWXzv7s2HcQ7IeDC0pyXukP9CE/hUN21B5NotVgot5+i+NX9iy5mSmShfNy2O8Ze10
XSXTHo3UTRt+VSU3bl9GXSWr8aUc+aKVu3op6X48GSLUA/IxY1BoJSbb2hDc3CVesTe9e4+CWMpz
qXh3AthDVtIN/4dVRybJNmOnPu7IoztQ4nqurEYzNlPyzUnkjZG9Qaa9scqvpn1dDrVrWZ8lXVoZ
rLjRaCiEroe+AUIFleBEiH86uadlUbLBscjXkOy7PZgE405TXqruU56vOGAxd4OBD+YQ8NuqDM+Z
EJdoFdLeHbqDbtcCIWzh/lWdduPExk5L1nBI4l0+D2Y2QxkWjO8ZUZwBJ3hGXgBK4Ez2Kjcf4xwi
fuSRaiIfmIIOkzWF136VJSth8cIgTdoLYbWg2QdyQWGQaLeWs45N7A5wBGw4cu2WZO0bMjTRDYLw
yuayJ1s0B6kUHBoAxPQP53+0bao2R4gaMm6u7+96CbIa7VbI/5S1zPdH9uj4SDKh9JZQtZ0vTod0
4qnH9OGhnaUNadesgASZCDOhEpgFm4mKkAbj/Zvvfa0zCMpfVetATWVUPyM9aZuHy+M9y3OI3zFP
yNGAm3hw5NbjO8zI29iqt0/Q+Uqf8JN6cQ+3hJfdWaGbKjtkcjZ2eOdIK9mNsyMjTITgm+sJxPyo
8gE6Iulub/sbsNLoNCA5msnxDsb1XaUaK+d0YTufzL7goD1UpYwIllVSecEuKm4qCDySYC91V9Lw
7fIML5ribqSYTG/XGcNP7TmtWjqcHAjTyWgdCnWXVOFW7baet+IQ5j1ztqdowgLbBhTWFDevHeeW
7lcUMQbncWpAp75Oa6mUZRPAbWFWBHggvlIjWe+ycsaPB2j9fkj1/k78t8szdhbUfuxJkMT/a0SI
JoIqQJ7Q5NUi17SyURiS652k+e1b2jnJzrQj/cqPJ/lzNiTRPimK/q4BINXR1SCF1zFqqWv5B/Hh
LH6Q4NbLAO23UJcZtbq1ZLcKgCjYW8O7tVBSDJ6d8LqEF751tihPhYZbKWsfICZA/vMBFtck1ToA
/EJyQG1ifbJSPsCKEMtU3FTaaWjoyfdoZ+ZoFKDC5FTUzinY/9SNleju7C4VrQvrIY36aCD6ShuS
fAiahwnSVTX8B0R837/K9j6p9nW1MuLlffZnwMKMo0pXdlnFgDXvexJ/Gov7VP99eZstHkznjwkh
q5qX8oS0FCaowsrVT7Btqf3YTYAZ1nDja4OZf37kY/UU5YMkZ/60aHzI2++SI+/V1e6jRUd6NB7B
kzuxpsUQ7mOl4eWJCqp+6NFd5SkEW7blrLjtOWQ89zV/Zk9w27mTxYYxz94wPSFloDsPpnk3ZIcQ
QElzQxnn8mItTSGtuLQ7waM3M/KeTqGplQl6vU7sFsVz2P/wI6oQa3mTFRsfx+BomZBGVNK+wwby
21SkEcFGK5CM9+WRLEUYRyMRA1OVOl5vllhJE+2L2mu7ttnKXR9vFG3lDC1tCBKKIHx0RHjpmDqd
MwAQOmL01PTAGPjVPqU+Mb61qI+2xm3vHS4Pa3HyjowJp0lJDHPoFIz1Xr8z/eeIRuCq++eykcW5
OzIyf8TRCnk4IoIzjFjcPmp3n5p7VLGRNFzzeIujobgMctOYG/mE7WY3mY8SOTdpAW4k/zl0/WZE
79lQdlWp7uzgc0K5VEGPdcrcttqO2mMw/KjWCEcXh/vnKz5IIo6GC4iqC6WCr8giOlt+DMaNhjL3
Gs/ikhWYkgnroVzgASNsE8fhKjVjoPjQ/ujx1rEfpGFrr2VRl2aUKHd+fVO3NxxhRk1o3GpEChO3
9lFgcr7VwEX7aAVa8ZGKFb0S7D+wD/BomNUETjfICP+A7MxWFJn6YZuUs4xFkttXMVRuaF+iV0c5
ZEqqnR/b7b1tT8VOjvoxvx9Mq4bOyk7s8lcv0a0HBC73HdWdogC5Xz9Rf8l1gqYYAFvgcLmRyeUe
ivwcpXc7bZq7rtMG+ZCkxkCAUOmFvtW1zF8jtl6cRggSaRacAZ9iY3oZIGI91uCxpdJ56EPVVWjd
bvx49/cHjQTSf80I8XFSI6TUmMzj6GndRusRUrTyDcwbj1GbXP3/bAk7Q49JuUsdtrrsm53cZvF9
Ujy0a0DWxSCGyAl+KJJj2lmK1kdirtZYQtc0ol8tdBil3G6Q1OThrCN8Wz1By7jNYdKr1kCfSwcM
srSZitxi94ucFUmmKlIbsmalom4zb5cqQGSgUPtb8sw5TCPpxCBpXuSRJFzJRaFAiW8xwrLy230R
Wb+TwtBXHshLoTCs4DYpFSwBoj89YV6rBxJYdN6LeX0bAtL1s2Dl3lqcL9QeZs4w2BfEHKbZBW05
TfQrIokcb4fhe6VUG3OgoX8o17owl4aDUBcgDzr6yNcIc4YMU16OIzdKjIiYnT93ydPl3b1oYGaL
1qGbgtdBiNxtpzOkJGEwxgz6ba+j5ue/MUD9HJVC/LfYAun40eA7Oi2Q8Aq+k+lC6CxY0484qyjN
WwtRAhL9rD3k9sKq55WallWE9ttQewcl3DkqyYB0ixiqZrz40Sziczdr4kLx9m9G98ewEFZ0hU97
bELLpVVmP+hLc3VfXQGdLG2347EJd4ZSJyh/B4zNV7/B07PVhp1kG/vRWImQZj8m3k2gzSkjQmfM
G13YCZRKLDuaAK5UluIhnPVzqMh39K9VFz05g29CPZ3cybAGXJ7BxeEBYIIaD0IpR+xmTk1Hb7wO
s2MHQ5hSats4spCq114y6f2yqeVtwt1OJ6pJh51Yl4USPc3MuRerKzTX9O6s/HE0ocW7VrVfeXll
GM+S+sXqVi6Q+YyeTezMLEHaFTJqEZenQz5LIMcITYQ/VdA52XsJvteOD3q/vzzCxdOMlBiuguQg
aJVT75frXWCVKqbKhldWrVRXnh+t1U3XjAjPbTh9Mi55jMDm9tJ78hcLJujL41icMvweVJtzfCnK
iEmj5SD5iFcapfZX6YfXBYS5YKOv7P57Wa11Mi89RKBI/K81YUCazFu7zzlhKI8TSMvtjsznBtk3
WEFevc55UIzXy+NbTGvS5AVQHBgMXSXzBByFzkg0SmkoYRINp+d+Sl1UA7+iEvySyUjk0V9iZCjH
ZgWSO9qb5oxbtdW3rV3sLCTSL3/L8lz/+RQhlvK6aEySEhfmGL1bSkRRD4jYtkazS4YVUwsTDXCE
Vr0ZrMBLWdieNdLl6Nayc9Bm2hY1kuHbwLgyrXTr298RQL48sDVrwrKGrd10yKVy7ngvm9PX0n8b
fJUCBE8m58bMri6bW3BkdESaDAyyIi4hIU6si8qY1J7GPfAgB9JvrfRuNJ9QS15xmAt+GlEOmguI
f2mIF9lj9KGSwiqdm+oollVfzB42i5tMv1IS9LdUXs/FStp2aR4VUrbq3IsEAa0wMDttQYR7eM1k
ehpKN8iGW3WHRv2ua+qVNsuFvQgxKolotIUgBBHZ+2TJrHx5buesEWgeuKM2SP2xR1J/48XWk/nX
eDQCBwzOWkYaGAF4E07P4eTngxcj/+lGMNq3kr1pqCz0nLO/3xtHZkS9jKpWC6OZzXiE2FF9X9Su
V6j0La34/6UbDhkYh2oY/ePAyYQTVjpG2xQTjZ1TUYG6haIYtp1MLW/HRH+Whjp8tsNR++mVZrMf
MxrYg8hsg40eIEK9cvyW9ikzS1GOpeRMCJ+CELOCCKnKNTF8D+XvUHAm04yLvjHoL3fqTbiWg1vc
p0cGhfM+1V4Z5iYGc2hK2gRh86/oD2/UPHL79LsSrJz3pRcbWOM/AxSCTimw1bRBIogn+F1h12Br
Gphf5jgX3si9JOOwKds45Y/Le2ltmPP1fHR1gINKhy5gmLRtPZc5jiYwX/LAPkjO9FSiA9dnq1DR
eShCCHMyVCEGNbzB0+pMS9xC/TUUuwH9Zv3ad+4s59rSH53ma5vuSyNBuP2691aeW4s+wYa6BcjI
rCsqXJVt30y5nzPNjexDUHDVWNq+s12Z3qN+jW3kDDP04Q94n6IORIc7zbWnkxv7g9dJIZOrmYVM
ijqsd30/AhRJ9ZSWDe+n7kcFvbW9egPT4GcJEe5tb6EMTQLY4RIP0uvLq700eqrnCCRRW+aZJjgo
p0dHwMh0Zt6zkTCAICs6RPXeluJDmU6H/yHtypYlxZXkF2EGSGyvQK5nX6vPeZHVitgRq+Drx6mx
mc5UchOrum3d/VBtnYGkkBSK8HC/buwCJzMP/8SamtErExK1VWwhP1U8dAZk10UtgOp+wuEV8JKG
Q56ERW3eCb6tjNAMnIMdv1bJLQ5p6K5DdCF5lKEWGsnKhy2EnPiuuRw9C0iAhPJ8WTRIcCGlhlmQ
KE+monrA1bAy0UvXN7Ca6KvFW9UFy8i5CS9lvNbaeTensZOGY58CCjQ6wwEakyKGqrLXvlyf7cUD
5NTk/EknO5l2bWoi9ETcORMCiq9992ZPm8FAef2LhBgwRAO1j+s2FycSewiTBX+iKnEoCBSjNKkx
ymzwoObY3A5sDXe3OJHQX0U+Ca9xTwUzGcxIJ0AxoMPe3OrZjSOfNXPnDU/XB7K4L/Dmt1BGNiDZ
pyyXW5Ja2OW8L6LiMSXaUXDxMrpgO+66ew7J+OvmFucNCh82+IEIXlaKOb2NhjYH/jkgnWhuGrv0
bu1pjS5h/hH1lIUH/r8RxR+qBIlB3sOIZcnQSwVkRdJQmCv3x7LbgRkS1XHsdjjCudtliLuKJAUr
Qk/zp3ow0E9ZHeKB7zWwCU8p3XeVdzNYPx1vLST4D6ZnIYOZAZGo7bE2lIwgd+whRu5I2MYfhgZ1
udrc9pwFsst3ufU5lHIXGWvlnyWnnJmxgHsDV5WlFqh7gSKxWwDCN8V18tBFDfKb+pTeid6AgGrU
NisvnaWlRBIX+CfAgtALqBxYyNlaGpBWSKaAYpF1hwm3A/953ScXg71TI7PTnp4fcmr0gcNIr3me
LysQnEfaJrMwtckstix3EzJgReI9SceDsEf847/8AGVXlKjuaVmOD4i0fEuLnTN9ROyejru2iTZd
/WTqry75hWrydbtLm/F03Mo+aeqWuDnBYlpJCZ2GnWvL8LqFpRhrpvLAEQlIJl4+5zNbR0ZEmmbE
dgcPLDE2Rv+WaDuq7TvQIGfoIb1ubsk7kRyCKO2MBUTu5tycNTHQ3HIcmYZxa3hDkLTg6Ug+Sy3e
XDe0NHOnhpQQuamsIgJmBeT7VfHSTcUrKaaVsSx5PiqSMwYZd/UFzV5MWUbcHhEUb/9xkU8Wj8Xf
POxPTcyjPPF7S28zkf9+WQxvuC0d9KTjTRl0UdCKR7HGHb24OCcDUpzcSz1dxAyLM6ZHo+4hcwEC
Ojfx5VqQs2ZIcWupJWbXp5i5hB0N963P7urm2eErcc7S+iBNjBoIGlMuyZtkMrmTzVzs2cwt/V77
qCqxH6Ji5X5e8jQbcEyI6Zr4R32IMq5bE3VwNLhpAm1uZnTopjCSt+v+vJRH+y1QPXOtg0BULajq
beIUHQQYoTuifXaC7EyNoM1GD0bQzA6Sg4P1GwEHshjrrddFmwhbyq2iIOvcFb9fPI0hPAC2fLDM
W9BjPvdKUtkDins5jvypRZt63Es/lajH0hLY+hL67F5QxgIt87GPbp2gnNZ6pedDSQ0fTj9A2Ra2
J7LcKeZ8F8KGotumzk0BJTwgBKJc33RlifdScH3+l1z21KSyNyw2JFEVoTbv1XIbt9+aeFcOJJza
b9ftLEHusM7/Tq6yN6zCG2NnJkwcLRmD77zwqwHclk59jFqQnKE1KnTab2RKd8NQbBIzBjnPH3fR
zK+j049QAicKoQJ3mCe4yZmfmUjfQyPT/TlZ34X9beR30GoJUrprur9IwEGm77ce6FykVWbZJSNP
UazHkWok+8iBElTJbs3kpXXDxP6W9OH1yV4KrU/NKXMtSkRlGoo9QcSnL8UoNj210QeP7OKchzP+
VJH396zOioA4JqCppr7t4jZOPLcBtSNUrsJRhGV1P+mg21mjgFkcFh52BLXnWSFF2Z88nsqOxrAj
8pd5U/RiJ40odMWdu5ZGWDQFUrqZbBqYMPU+r+qc23UicBToBnT+9kQLcwgCsK/xn8q/z5M3l7PQ
yGsj+6zWh+PRlS3Q9Ygc2k1rgVDmqU8fdHsIHOO2aVd2+9LVcWpsjppO7l0jTquIOzBW9E2x6xND
h9geBc1aB23s6z64ZkoJwNJ0EjQ3YIoM9874PdMeEa2v2Fg6vMCchgjPBDE0wCrKcBrUVcsEDlF1
wk+7MgDexIfEku/91WhOLClhF7psvMkrYSlq0QRK0FvG7vv+4/qULR3/p8NR/DsRPdXLAkYsGqPr
+LkRsW9YO8N4zUfhN/JBiM11i4sTCPFDqO0g13zB1IXLJoLEGLL1kt/Tclvphzh7Befef2dF8boR
oOpOClipCojgGZH2OWXTMTbMh4yztUt8XgnlDp1J6/Fiw3hwIClHLQdGwkhc5M9BErqp0RY3gFjP
FpnfgQIt0w4UoqW4fqxjhEZRZhqB5dYr37Dw9sAngGUCfBZIY6lbWlYAfFTzJ4B1zXQ2fR1W1qEH
f6DufO9X0XULR9VcfgT0H4k10BsrG81sZNlM84sgt3qwO2lbyNe9Ulvu0Q5wk0f2WgPLHISoE4yJ
RbfMXHEF8vN8001GLTtCsJoA9W0G290gQ3/dXxaOjhliNwuUgxofLLrnFoqmycaaoD7Gtc8qus9H
6SfZSk56zYbikzSLdScXsDENoM9yP1NHuzVcub0+koX9dTYSZW2GOLVIVMET6qREd3+QiUNMXgxw
Uf03dsBdfz5jE9h/DZC9g2Ob9n6pPwAQ0SVVsA6SXpo25ASQXce/Zqb/c0MmqoyC1HhWTzWAVX5X
j1UKcjvDC5kBZURgO0tebvJOeBuGnPiBD3I4SMAYwLVDij1FCwOAULYzpy85ZHVcMewmzpMtrHU/
0Y6jx37NRQHWTY9BFrBOkICM5QTi5nxMAfxtseucfYdKBnBIZUM2aVaZvqVN8gsbJv0jiZro1our
8VNGmcOe0s4kH7QDh07JNeSDB92Jdm5m2D9YnE6PTmaiN1Rz+2JXVVUxAAUWDUkwSeiI7WrWOv2t
V6ea2JImNfjOiCL+pbb64YtWC0LAXFjyj2p0jdjXIgaVNLc1+z0Kg8V2SOrEW7nvlg4WQKMA9cPL
HHgv5b6bKlyDuYGUKSvasLV2NcLXiu6luK3oJnefrzvV0lqfWjPP1zpKunhMTFhzxICaNFrVWu67
SG5cN7O0R07NKC7VpBPcZ4QZA0R6+VPKnvvuu1gtgM1zox5boPYBQg4xKmg559GehD41s7hHwMgY
NOJ7RUIz3xH6kHLIqFQ3WrIDkMgTj7a98oheelOiYfxfs/PoT8wOLfSx8B5Aho/86EE7VObPGTRp
7H5jWb2v04dG27QgSFhDdl+QSyGunIl7TRyfKD0Btnlu2BVTqwGYlQfQs/tOy8+pl1vAo6L+rUub
ox2NGxcPgll0RKLhJrWecJUeJl4eR+Lsrq/wwg119inKHLS1m6Eug0+hg2GDENkKNasCeLmNgq5M
D2a5xvezEEhh4LihZgip7qhkCcxmRUzzIQ+y0n4pMwjSuFUaWDm777TyF+oL+2ZsXirq/rg+0CV0
+KlhlSzByo100IweYmnldGB6hmDHzZ2g1Wh7p9s96EqqIk1ukqlxymPKNXajO1mM/tqq4b/YSHQt
aFPbQHI97x91c0z2Se5C4pKClM5E/z9rP3hqyfc+Ql3eTygXRz701nHU9exRT3AhF1G5gi9dcmFE
pSj4AMhlQQxT8aQkmpqW9xIIJ63vAwZUu+42Fk4F+gGVlnRT1+krMjKPVrabREp8Q66JcCycRMCS
AH03Y4+A8VCOCOAaJ43Eeo6AIP9CCN95jfNuG2uYtYWTCDKqc/IH2QaExOrxOiTStgRWbxwm30ZN
A71vHd/lgFdc95OL9v15c6KYYZjA4+gziOx8czbGgIqYO+aBMD8kHpgUvOphbYT5dOz1N1DjgR2S
8z0R0s/QzaCThyw+8Givk8DEn13/msvZnRPWeL2Digt3i62EQnqWTBr8Z8at50Cz7buxCDL5x6c8
SIktiB0BNQ5vUiluOt47RAJgAK0R5HrjUFqfpvku17pHL4PTczPKUYOghYimhJkcvAcDvR+9dGW2
Lg+z2QKibRtUPSA4VoJTKxtjI7dgoSTdZtTfiikErn+XTeCnOlxfmKXBkFk5nIJTApLoSvRo2xPD
yoCtFLJ27WNbxCj2tnm+MqAFZ0RFlACRBiPAvamiR05kOdD7ghl7fLMgjsqN/N0bCrSnZC9eA/w9
WnUyrYe8dQ3mkVkLM/JbK35pzRfaJXfMeJVOFWhktSv08sqe26NslHEg9gP+eeXgQbWP0FoXeRAV
HsRZCbjpYmd6QOLWBwHMpppA9zN+k32+zRoAoqyX69O/UOs8t684UxJpVm+3dY6ihLftRe+LUYOi
rMHvJ/arbuLtqFE0aCG8l2sptSUvQzkJt9esDYl9c35AlCVgKVPRYE3wgo37OzMP51iFyZspXav3
XB57GOa/tlTISDygI5jHsEWmFgBaEKnIGxLfuGvorsUxod0NtYuZmFxNE4KED6lmG2EAmpl8Qy/R
G7Ptxvus/Sy03crSLbrOia15a52EXbKnTZc6sIW3JELkn7qBEHlvszKgzrcJ+eaYbkugkOTrdcML
Y8TLCIgynA+gHVGrGabnxo1DywJ4tV9RoflmgYsS/YPJ0VkVYVm0hVc/3AMZRPx1PkZtqPMi6SqI
I5sNymc709zpFUjem85v/7y+CZwzMJ2wYgFFqkaTVTsKMxoFbDU727iboEfdSMOfupX5WygHnRtS
9lxFxtrOJAx1+U3K76ZqJ8kP091I5Cydzu+LG5RAdPO9LA9us+nSp+vrdxk5wjxFaQ23MwgO1dRN
YXlZhNiwCJg1ABCFVnhoTQ9zedJ5KZoqANl3uta2sbD/zmwq9y/BMW/mFDYnmm29ZGvkbO+Qo9Wu
FbjWBqccKtBHs5JKovuMQIMT1I4Y1Oh36XfDYmFL+yDWt7H7cX1CL5+sZxNKlcwEYo4RsiIYXOEg
BXZsm3Cin1ND8eYOZFIf/twaLjLopyGMQR/3vGVOtv0o9R7NLgbe4WW8IWjhTetbDYm3VMit6AYg
LLqV23NpE55aVBbPsroYkslQ/tSMatfIr1qOBmXX3sY897XVKGrRmokHJaofMyWbsuWBekt4WmN8
rSzDsXBAVwO4/1iGZoRmm7U388XagQaCWC4BwgjBMILD89lkgzn0XWdoqH4G0AObWce4bQaJfucm
T3hAXV+7i2hntgZpMOBtEIZeXA88toomY7CmeV+bHI1L9PO6gQv3hwGAmMEpAnlHhFXm+XD6snGg
rwQG/wIwVOQv+/a+Kd+TEbJq0C7Im301rPEyrJlUZjDLBzzPTKxRNH5mqPyBVroEM2EG7OXX3rUC
b62v/CKWV8ao3HtmN7V9gVymL+W9a26JWSLY3l2fx4vzSrGhhGVsiqbc4bDBcS6yaOsNoBiToaAr
m3nJIfASQ/YCyT+4hLKZgXIF73QMO3X1mpE8qKsVh1ierH8NKHvXTttxysvZgHzBK90wnla5ydbG
MDvIyYHUWiNJ0hYmXB5tofvhT3TNx1ZMqJ0JpZEg0zFPU8Ntn0bvureyDsvTBDS1Ob9B0Fx4PgYm
TbuHCjLGkDQ+OJrr+tm0n6/71CU8YHYqF0U8IMTRR6guNm3BYgg80qxllYaRAMVNHU7eTd8FCXV8
23ngWu2LDsR6TaiLFY9enEI0cQG7BTIG8Lmdj9CIUjsF97rmO+xO5A9us1JsWNwxJ7+vOFrU930C
nXccbSOaMEm/GV1fn+6ytU7MtXEo3iZsElnjvPvLOvNzY8/0tQLy5ZsI6zSDIp25/xLoYGXzo79U
ToPEOkmQvNoWesD8KLmvSUDGQ2WFCbsXf1zcmE2ibEcBQsJhQBT/sxvRil7HqFL0ten+aLxSQIOE
tb/ugkuTd2pGcYI8BvF+bMKMbn44YEux+5/XDSx4AfDUqJBAZh0vBFVr3ZQVhxwIOltE82YgJynC
kR6k937dysJuhRV48VwSBBOGEiKQZAY515PmZ3RTIEnI6xRlGh5ct7IwWXgN2GABRx4E1VbF08DQ
55CugPRc4r15zpPOV8h/LkaBlAdY8YENt8B4i2zc+Y7kM8UuQGE8oNp9Otyk9oawP11vmMD8zGw/
aGz3fqtYnRzNfQRUej0UPED3g549U7Ly+7O/nBUc5t9H6gIaQpbtoJR5PgSt16M4H0oetOSXUb8M
7XHg22IIebxi6MKvFEPKXEUeg89BpD0wywmdp8fY+aTZRq//dMkhVAB+JIBvgIlB6KnsD5IXOiTh
B3R4m7/aOOz6tcLywjjODLjnE5a3iWGPQLEHlvMwsS0acSoAidbKTQvLgiwylttCXg1tAIrnpiw3
mNXOVsRdxiBCbO7bvgyg7yDXjuMFJz41ZatvH+mVxJAwBQYrWu665ti7KzfL0mgQNRM8WOdWUvU4
zkpOh64lWBT6nVa+W9ywBl0HSNalK152seOx/KeW5tU72S6FaU8oC8NSCZWxpEDxYY34Y2G68OzG
ogAxgcKVmiJuh6FPaWPxIMdzI32j9iapV2oZCy4GEwA1gydxpghSfBhwZ+a2DCwFGfnpUj+qQLme
PJcQHL1+PC7aQQPsXILDreUoe991B690Ko8HmhYmJEii0HYfprUWhYUlQf4ZuB1IDZoEWPfzJeli
Ysb21MUBZJEM7TXO366PYu33lSXvza7guYHfr9Jtkz+21a/rv385S7NyNlKcv99jFydwzAePNHUE
MEFitnuPtfcunZpDWwIfISRfqwoumpur5oDJoM1bXXwc1XLyElASiHFjNyVI67Yxdn2krRyUl3sS
+XS05WBo2JCmGso22QRxr46laJt9MHiDgvN2qB47s9lWw9frMzgfVud3DExBOshGdQy4ADV1nwoL
NUAKUxAg857SQpdPQ9bcTGNa78u+iQNzHL6RZpQ3aSy/X7d96R3QdAdpCzrlHRCBq0CrISJSq11M
J+hnAuYUm2YNtz8f+OroKO4uhAIAU6FGce7fUSLsrLBnigWr2zia5XtOe5NW8ZfWGYMeyWoHko9/
MSi8NZGexgGBoZ2bTEgXc3SvA40uHhO38tu1WvjSiuH2nLXB0eOtqwZ6x8yT3zBoS0BCJYGCQCi9
R1Tj9QSKToPP1jAjl6cqcjgzEACnEFr5qBIP9nlSe64AqJAVjxNqVeKpW3uBXj7e5mw+zjq091Jw
I6jvp8osu8odI/AAxl8cFuhgK+33MoKGawTi0McezaUCVPU2VPGa3fUFu9zU56aVoKFqpQEBXZg2
HXmQBnovbTQ3P09/DAA9H6KjJI+MrB1ka3BwebqZb6dfeFFt27WyxaVznA1GvTZqFg9JM2AwkwGM
IuAZYB14bjzpQ/XkPTIgelcPfjN4KwfWpYvA7BwSgX8JkD71HqmGJtUnirGxDM32ya4u39kfJ7nn
+UP2AHcuqG0uUYoi6rV+tiE8u98PlvcTPaYPrTZWe8Qd2+tOsTigf42phPC9R1LEKjDGyU9L30w4
JiK64niXL+HzEak1fIdbeCITGKHaLaNhb98mYAgucrKtzWNjbKbqu6n9c31gi95+MjDFC3kyeaPB
YNOLzSKss+TO6keKh3GpbdDLt9ZHsDaPygGc66yQTgmRD508cfYoeuB1Vjoj1kzMt8xJWMm9hE9O
FGOp3G+IyFD09J1oJXS9pEKfl2qmkwbSYoYozh9xYgR9TBYdLIzD8u406P+Ju5L6bedLsmfZwYpf
HejqRboPNWhhPdAMTRm+2a48aS9xNMpXzIt78hVeQSp0o+MrJNTViG9y6ZvgzU2/cvmQQ891YKEN
7bt+7XhedJqT0StBL68h71I1sDsmL6YN8Yw9uKZDtP1f983FDQEzkG1HrR4NVMosN1MHngMGOxpF
no5iHIYN+iqG6gQDhJfPcBfdCKFtfgQZ4nXjlzEXwPlAYwDF4rq4hpRXHdr7rNEwYTsV7hFda2GG
1NcgyaddOoeoW3Oo+dI8j0xOzVEVbysdV5SjCcGfDPGd87OSRhgxnzbPFdoK66IOebnNi+Ew8PD6
OJfW8t9xYrbPfciO9WY0IxguoGskiH2I4nrrmMBMgijxuqnFW51CZAKvS8SXF7d61jWyK2LYclGO
8Xsy+W43gTc/C0dIv1mV3Mx/XjfkPjWyPb4VcN4VNqHFPXP6Dcr1jppdW2QDvkFzEvaKFO1wk9sF
HlVT2QeFDgqLQYumHdioxmMVm/VDLutdi/fXCoXff5gMINL/t0ilPk4N6AshMYIP0W3AMNqw7/aJ
811rt6m1jSBejwbmAZOEZJtcO74uA204G0HGFdx6M05HWXNBkhjMRyWOyGi8J5oA5HlNP3zRrQAb
t/CepDMB47lbmaPn5eCMxjTHn2C1S8kPb25D/4s4Ax0RUPgAKB4lTOU6STRJtLKq5zjDOnZ2uecd
2jPGbyt+uzRfaLvAIeSggH+hIOBkVWy4yRwS9jhiJXPfCwda4VYLPhjWZeYbA7lP0uYMWMbhm6zK
f5rGeRKUgf4lJ2+spWTldFo8GkGDiF4Q5M2QfVCO4D7TcDHVKA2nTb5hhD0Dx7RvJwFhNAg2sfiJ
dvnGkvkmylYiht9pOfWowiMNCeFZpAbQNWVpUzCOE5BIBWn1WNtyF9f0Wzamft4+T0YbGhH/CVmH
OY/bo47XVx9tgltoqM1DY6UI1Ezf9j6ur9C8adVPwrq4yOva+FuFsY9OI0Q7wqFjCYmV/ikn4w6c
Bz5j8r5EwytL12grlvz71KISN1VQdRjHCRarZBIQB6Nho2cfMfIm1mrVfJ7Qa6NTvNzQ2kmaA2yl
iKa9Ifad6r0aVm6gpfvudEDzHjiJJWpL443hwciIIzhJhB9HYI86Mo7Hz+b6ai09Sk5NKQ5UZm3H
wXGYBg3wd02xgaqYE3+yNApNiEqNUedX3cqxv2wSnPJAyeI0IsptngxVnEIKG4ctE7CUBHVqHkZP
9zvbu2c2iLryh1SbVri9l86NWakejZggawCF3fmcanltjdzAIUgoILeOex9HazHS0rLN40ELwpyD
UhEVZaXHYDVucX3bzlg95mM/ANiHA8MK46wCbUTUQpuzgUTQymW+5JQQiAEFOzL4eKkrB1Bd5bhJ
9R6aAONDSrYtdICGv7lEwO6FK8SjFKUhZdX0Vg5FbA1QQey+atN9xN9i7812t9fdcXEk4J0xURV0
cS0qt+HkyDHDTQLfcOOXruvfkxpdKcO04vWLFz6QKA74X5CLvoBoo/2IRbocEeJ5dxbf2OnNUGzH
eld3j7q1KY0NwRvBvjX6178Y34ld5aji0uj4wKf5+Ci2XpociHguc21lFpeO4NPRKb6eRPEU5bM8
EXdoFdTE+Tkb3XsxLQKzKpxtXHVGKIpiBXKxbBcgHxT3QCmh7mxrKARpUOsHi08exLl70zt2OE7a
A9MKvzC0rW3/uj6fS7sam/n/LKoANNbmcU/QWBaQMgrc5N7r1rCRi7f7qQnFJfG4ocKOYMJ1GVqR
sbM2PHqMhi+VHaC8ZELCjLUrG3rpiPwNpjdQTkaburLZmFVZzZRYcJMepWTrA5SBgUyHkADVFNfy
2NL8Vh/Gw/XJXLGqTiZQGjJFFxNGKh+mClT9jyZ/r7XHhu5rEYg1xNbSXj8ZpJq79IjXpcCVA1GX
oI3nhhN0HPK/2AmnNpT9BhG/0o5M2KBpA6VE36LcN5HRrsdwbCFAt2JubUjKxhtzNx2FDnMO/5oB
213Izaqqx+9rRAlBbDj8XP2f8TpqWYCkUSsa3KFBB2LgeGuYffQBqT/7ewzg7tYrjeJFlm5678i2
noKxjrQHVHdRFhvSaLjlIstuWssFYfN171kY+0x4a0LdD+ymyBafX7Bugb7MFq9XJGAOLDo2jvTd
frUBfK6qqoOfX+d4sOIm91ToPJQn65L0yJENg7BuNVeYj1Fu3WRywJOt9nZjbw4hwpc7Cd5knyfl
tDLMhRNnpqhAIxhazdEFqxwHdomnDxiRMUyCni3QT+GyuD6RSycOTEDADG3mFsBxynUeTYK1VoSY
rLRvvHYvm41bBpnzQbmOLp6dHPAYXqk0Ly0eaozgHZxphC/48zKb5C0t54hTu83snYa4E02o18e1
cLzYpzbscwepDR2IpbbAWS1CUFPIKJzyOxa/gZYSTfvdX4QSIHVHCRKtJXOkqcxi04yR3RG8R2Pj
SPmxkp9uvBJTLs4aUK14+sHz0VZ2PqJc0JjzCSZcAy7/fcjvxnblcQlCpgWPn+PkmQQZdWCVBqNN
ZD2m4CJHl04s3mZByG+WnvbvkI2pQAXIzM+sKbwDixPt3imS9pjkRr5J0BSyZ6XOD1FStx9UMv2r
SEq2141o2iaaFeFVYZdkV/YR24J3uzvq9tRTf3KK6SMdwXBmRzKL/V5SvQLRqFuH+Zh0d22c6eHY
2FUQN51514yO9lALJluo44zTThgi+momRnZn5131xKpG3tIkbh8zre7w2uQVmO7S3AMdUddEYaSb
39wpBVl1QRtmQheual+7Lo43tO3je8uprSaMrRiETBUqpGjm5w64ASeI2Ly3Nsh8MHHDc19N0cGw
hLHxGAIdv+tcuueVLCuknEV9GxMyfxlLDj10PEJTdAW0gykHWapXDlthW/VWLwYv33WR6PbIMg4H
m+VxFOgTJ29RNrnHwW4kOB5kQeINo9lY+TTX6a1Z6WwfDR6YpKpGbxq/wyRuB4hzhRZwWuj/s3Nt
33dZjFZdq/e2id3Hu3zy7H/yludHZB+11yTN+8+JueyhqQa60QxOOuD1Kcn8GNVQGkKQlQJXqKfG
FzKZHsra0r7J8s742mW1+ZOWsf44OFmyKWsjRsCMloMs1Ioy+5Kn9iDA51xmPwpmyWMCYvv3xOj7
Q1kYU1APY36H/727464L4HnmkDumjQYKK4QfXGkmd2ZsibAup7jyBdK9Xzxh2k9DEXkJJJBrUqEB
x82GLcujKNuhkdw8lGbTPqUJEVt0pXltkBAyHgH4Gj6dnuuo9dZIFrtQOd4NaI6rfQpG20cXrRn3
GRNJBfb3+QyHpsVLlObFc1lMdhkmFa8OXSnER0Rt7vnCqIevtE8AHM2McbKOJs/afxLgI7fJlFVH
1unktegqwg6Qf43BDGhOT1A7KrZ5OlqBxjTnyXIEO7RGY+m7njISbUQnmOHbBfKuAU3Ssd9lTSOf
sqofe19mHrsdLC1Hp5HW7VlcaYbvSFF+Q6MOfyWYF+4LsNS+RIbVFGHh9NlrmVD5YoJa7dOrwCIb
ZZ7e+kmVFK8F6cVXK0NGAX1ENtpBeMrFl3LIvCfmRY3tFxUh4Dyn+Y07yGgzdejxzspmeDXFaNZ+
pNXlL9kPcmOgoPhq2jEaWjIXxSI/N0uwQOexx19IyiD+FVt88CME56/maGrbknWE+3qpZ8D8Mzm8
kzoaDizLa88vBtu+GSqT3UekxQYudUtiFwHMyPOqvxmGVP8YgXzyzVRQfLrlshxsvKVzn9d4YIM6
x5IHwWINR4ddpyMU/ab6SGstfRyTqSt9iM2Ig3DtdFtYLfJl1sRrZB8siV6OJP0BXNfwVjled8jd
zENhG0nAhwJvtAIdSjys6rL+GrmM3+M07EKtzsdvTm6K7UTB4kT6QnK/cSoQckzjGN3EfYzQ1Rtt
thM0yV8kjuutnjRm78NQdCi9SmwB9EjvaFUmzxob+d7mxMJ2SMGJ4Nq83UQEjPrZOPVbcMKlH7nX
aD4debcBZ4WzB+UEmOTsyOrDuh4dJP0ME5gQEKhGWzo6kISkYtjESUE3ZZ9aw66y7doL3Jxak482
4sbzB/DOtaHJm4zjUVajOmxVoGj1e5CKbdDg35LAiZx0Yxtp9upCNh64tkZqkIynVj0G6LeZqsDT
m/QXaOLRSylL0b6L0mObkdTVh0NZu+95lm7Bw9B8kEhr9wJayUGtde2mduoqJPOk80KbvlCj038N
NHV9x0nLJwADnNuo9ZobyGRMBwOOCC5xja+JXCyVAsAR+O8tp0SPPNZGCHmxBEwKz1O81VGLMJwP
0/uio5482YFW+em4pWvSIovR3AwXnKkEkExWzNbAQJXGXEvWmp0AG3xWrwErF6OeEwvzF5zk8qKu
MiNQU6Co242flfFjJtn3dAheECSE4u9elj3Sdq3pezGEpDoasT3kygEgm1/qJ1ZF4ySd1BA0pDP0
MT5Y/bbLYx+6RDHfy/gLoz8SsfIWXwpUkNVzgFRETgUh17nNuOGgLp7L1yW7j2N/sLdttRuaO7b2
qFsKu04NKVMKRafR6+eqsla/dvU/JDp0a3KDS35xamL+hJP5SwSreTyv2uQcZG6B8Zj8eWncRoIL
LzlgvGba43MLJYBs1Jzrb95wM4w7x9t41kpNeg6o1bcSOPLRRArSA/sCxm00eaMb/Vyyndzbwc2O
bZxCdTKGjqwZXo/tl5bkxJSKyagdp6nyDKNh7otLH6GYaKxBey872cEgempDeXkRRHmFx2EDjIQB
GOgQIoIyc9JDh9VgWdFuTSALeW9DuQKtgQRURDk4WArDTxO5H6HOJ/Fia/VPByCB66NfmWgVPuQ6
qWDNjKSoo41H3ocOmYVjtAaGWvJJSAygXQ9QYONCCdzuswZED3h5mvWvtH7l9dtfjGLOvIIkABT0
qg4WoqCGjQ1eM7m3EcJv0WUCuke3WENQLvoKjgig/100HKsCOYOZIHmR4nlL2NHUfooejE0rJYY1
E8oJoUNuGvLsMNG5L14fo0Ui1NfkEtdszP/95Igo07p3qYsns1v+EukmLR9k9fw3K/LvTF28mEHi
Uw0YRoVwTVhf3PKT5cFQr9UPFj3rZEWUp3JsmDyyLdgpoP5C3pJ+JS+8NlXKbaQJPJAYxVSJfCMg
NdhY78Yfk/PPp8PJGJTzNElNcMpVGEPbHJPuS+29pOzp+nKsTNPvS/dkxT1WAA1ew4RJ/+EZhDfq
v7gTZtEHIFORr0MIdu5So96lo56jRpUbxxgygrix9T+Wa5nnCWEb2vDA5+qpZXrd1UzhtdjlYw4w
y/Doak+ddRcBwG6vnIpL8cCpJWUTCsTNvECDUjDqO8r3Ue361H4CBXD55yjYeUw2tPtmTlekfM7n
zTQqJooElnojdOn9RLf98Ddrj54o4PCRewXO/NxELSFcZDAU2tvqzvJKv83/Zq//a8BSxvA/pF1Z
b6U6s/1FSIABwyuwh8xzOt0vKH36C2Dmefj1d7mlc5rtWNvqXClvkXZRdrlcrmGtvOwrx024dx9f
ymnvJFdVdHBUY0vSk4gOKgxIo/cay3WqBtXTsukGnoOjhynea03mM9VFLbsNgTiKOQyUgYCyK8SB
Vb1iHHZCbS3BSHkR7zNn8YHSZbDd+eMoK+I5W0GCgYGiubWKngvq+voaSaXsskRSY0f7rrvHxGcU
tCOgY0fH+THrRhc6q73PnZQEwBlWRdwyY8e9/NsOUT02heAk78larSaOLs32ujljnP4x1q96UIrN
hiLrKHNDW1FCTaOszQZ5FYjiDb0peZhAznF+ZeUSAF7Fp8Ew4Sb4IZIDqJzx1GnfHerqloyKwyS1
EGTw//194T7wSqB0tTN+vyl/sYGFcYlsiUd3JFWBSv+GtxFjYDztMHSE0BE9/4IxwhBR0wKGWeCO
DojqbDx+tL0dA1kROat+pWj1or4Zg5cmq67RsHy7IPe3dgMyY6PPAAVMgEOUTt5xMG6HyEPiS7EW
svfh9gMFI8Z02rAOfC0G7Zvr3CfOZZHskgoMoZdNfSSq5gvp0m/WQ3AAyDnaHuCAUFlEQaxLe9+p
F4wWHmMkiM4bkczVbBUTgpfSYxgdWaAYQ8Mkeem1W11XeACpnXLYdfQloG4h2umklTYQIdBwwczr
JDMQfquqv9Jj/UeCOH6flrlXoacDfQLgLMi7547uy/wt7661QtWOrVDGE4515Dnt1JhQJknrY8XS
a/BpHb+yJf+tl/hC74i5zCyCNp4zHCoyIa9W+jnNFduiWjTBpJsxay0jws4vGCEGKAYtAa6Vhdb4
NLE8/P+pJNjzUgNHETBeuDZ7K3Sql8LBbLerWDf5Gf2zboI/jHQjpV6HdYvZUUcTaNvdLNNN4yCA
An+PcfDI/rxW8qvNwzA54M+BviB2W9dsySbLGnCdpNdpcRnNdzl6j03jG+hEBwD5WL5lBKgE+3gp
fuXc8s4s5N4JxveEFS3nNUN+GqKT7rIckkBHoj9RcanwH/nkljdChBUdrXLRHH5yPffA6KEtOrTk
K0pn0gO1kSHcMk2ZrvZqQ8YMvJmSgxoMCuNTSRCCwniq61TTIAFr6UdaFYyqplqp5aHwh/Eu+pt+
4TReq8AQ41QFuq5Klz0zuFS/KMDbBiRXJ6CAQALSzfKIysk7ur8uvmCDnFUS07Sgb8c87ansJps6
5vYzCqh2/FC4BMM9z1PXIJddX48dDcpZf2jnn2v/ir74naX9NWAnXiqA1kWgyqeG6ac8gQYOodaA
7gUzMmBI00U/WqNmg6W+zq5dtzJezmssM0osNUh0MeCgox/7VOE5nQwOhQqjTHwjA658ebfGi+J4
yZzjVohwLUL2nNYWhCTkn5SioHPM7RpPyedueD2vDv8l8YxtJQlnbJ6bJR4HhMf1DOQ/QD5iwCgw
USQi/ffzklQLJ5w03CROjkIM4kXvPY6PNHuidHdehOwg8Al4YEUCIwQvmNO9Mc2m6dIJrWVl9E5T
cOeg/lyjIqn7k/dOtH0T/zwvUK7TfwLFZig3H9BN3EGgWZGdM6NfAZS8BYqg58XIN+mPGPNUr7qy
jdYs+SZle6fcWVZY5k/E+oKj2qye+Oi3QQgP1HZIIe1bwQ5jrcg0yxzh9vf5/zeZEYpB9RkkRniS
zCBHA/ErU91K0v3ntyGwKTDyKj6PR9blgIQz0KdMn9p+Cdj82uoWiomog16kC8pEqmFh6UFFvytG
GjCCjwnbU53ivqLIWUGiZ1ynEeZR2L6MJ38aDMTN+/NWIF2/jSzBCkxAaNt2i/VLMAKqOeiZV/iC
z8iL3JluJAjvoNJdSqudIaFBRya7rNunKn5sraBsDgMKxIid2aUR74FvjbmuoCwVL0ppQEPt31Dp
6GH5FNBEU+EYQwQL1BJjYn5Bx+XFSjUUnFvmVhiOjkqU/ubmMadOcedgCKoKeA/CjYH5PiDTWnGr
WHPpAce4BiYVAHTzCfiamvHUdBHBF41PzNx102XvKZyWSgQ//JtjQQpvadLcQjczo7fZADy1kt2W
rQrjV3o2NpoIjh7ed3TTFWK6Me+vbDpVCEaMSzanTtjZ7NL1clCIs/jKairVK096SjayBb889UNq
jzWXTSpgK+3b7KlKDsDFwfjLF87IH0kikC1j3ejGLSQlve23lu73KnZ2xXaJJ56SitK2goTcQjha
7000/FiFojQhPeobNYSj7s1GjfYVmN1ovFIXMp7OL5N0Q1wC1CbMR6F7kCu5sbmSMdDfNKhFpcgO
6TagskOW32jRPYpg5yX9Lo6LAQYiW7wT4FgwdiCokuUGywkf5AA8gB+Rq3H8yCNAIN5qIIbqq91E
jrT4vkQ3tX2Pktx56TI9ERti8skCLQ7GLU71jBytZCDExTqy7r1N0Fs+/0Bz2d1sP5OsUxxk2QnD
9ClmmjCbYH1ieKsqPJNc3uhnWjrwfq4K9nMmrm9XQVJejVnY9f87r51UIKBfMNABfE5bRP7RQARq
1lGPNI1bXS3d9w5oFe58m7gTKOzj57VYQhBFK5ZUZv+4RF3QqnMGarEkTfHso6WBMZLMAoIdqBvG
q0WJAyUVAugvtFughxmww6f75rnzgNQi3tKt1e27aL1oEv3QxY5ix6QNJQBPBh0ShvKQxxSu73Yy
Oewffz2k+c3S3q3Ai03a7haoajv0uu6TJrkHienjwrrAy9/Pb5/skGNcGfhTGAZykRQ+VdLx1tJp
PAT5DZgQtfl6rH6dFyBdRSDgohiBSjDyqKcCMtNqZp3gOqXReuCVu1rT93HsKiyCX1CfTvhGjHCB
6QQcpJTHJWDh9QcTXbrFfmBP1hcGnzkX+X/qCIfZqAxg0aIPNIgQ06Xow8mK98bA/J6qJiU9VxtB
wksldSNnqAGgE1Qm4OW9dwttnPlTb90NNCyr9Ni5XyjpuWjjcuA8UFYXofTqafD0tkGyPs4ul/VN
d45G+4XqKliJUbJHgGWb4rWlESDpMA0JG4+xgM4AqcAVqUqEyix6K0Tw9U62AouohJDCce91Z3jw
ysfzJq2SIDgGQsqiApkczgyoc4z5zs4VWyGNQVG7s/kEG4jpxRpepi9pPLU4lZ37Ta8wK3S1mE/a
8MKSB4AuJzfaDZJp61deeBup4sslQeyZ2/zBP2Ur2mNe+5b6tRsqUfG56YpndStHcHhxq08zIKKy
wGic8pCay8M4f2tX795Z/ykwz+fT7Of5HZM5oa1E0SbKjFRZhcOU2RhM4BQDw2P21ySGeLhshQhm
UZidGbcR1Bq9A1BkfdDyAoOUqCApZZ5uK4Zb5yZsqmg3kZlCTI0XWD4vfuH87KdjrSsGLaSdeVtB
gue2FiOnJp/NA1lrEC/va4QNu4nqRxDvgbAJIPS2iYDqCyU9jPkCgA9JZUyKixkAj8WsM/l1mI/6
ZV/S21EJ7s+3WzBAiPA44CagqD5xp0R2Nc3ov4cI2tw2/Jlcr36aDH7BCCZlGiRrLikpw8l+m+M3
s1YhKUi2EBVFx3UwwYIRVRHEwRkHo0hNXCI6EIGm6sDQpaH/sFUA2RKrPxEj3IkY/o2tjEJM36MJ
vJ/veqv56Es9PH+4JMf5RIxwJfbD2owpn6XMO3YDJhaMZfvZw0y9m7aKfPSiKK56yc1I8Q5GFQ2T
t59raczQ9IZ1uOqZ07xaZrVLho8kwtz59ASTQk/xTy+dDl/QcSNTuI01S5vspje5ywrb9anNHnyf
gH+b9YqSuXTP8E5AXOsAlVAEB6y7tohTLmhagNTpJvtxLS6bNVbgiKjECPqQuY3ppEPM3B8a5551
+zw5nl8yvu2fDhn47fD0AekjIqZTP9VHDTjG0DwfjBN69dOd1yKLgyGdwu+/UKMBfRV6RADLzJEo
hQvFAzgwgjKImpMpHJwjAX12rsofSJcMjSL4NRD9AsLpVJ+uIBiTsF1kYTBKB/SOBT2adqy4+WVn
ydDRaotQHMsmjibG8Wxq8aBhCpQZhyhBKpxZAK2zltAbPQy9zEgkppVip2SaGRgRBHgiQr9PI3Vs
chLMzAD/MulBseS1RRNSb5z2KVkV6skc31aS4JHWlToYTIB6iWdhQtm6LkfvIgb2IG6ai/PmJ1PK
RL0djZtAG/n0EAbUSZR7GZKi9Qx6WB1ocszZLa2nyCfLrNx08A7lvFV4xQlW3tDBy6sUmRgvK8GA
cQB/ZOJeOdRf2P68QrK120oS7n1Qzq2Y8IZCpbYHsofv0J+jtxvJ03kxkuAWmKF/FOLrugkvDM3U
Y/wXYuz1jk7eoapqhQOXa8LBOjmt+SeM/bzIQf9FkFgqyo8FI+LeNzrsJhVtl9QAABf1rxTBxaWZ
QZqEZ02H+r4aLhZAksyKW0EmAkg2SOxgupnDnJ+uVVoU3jDx4fd+uZ3tVw0QtXqnWCyVDMHttPPU
4q6DDNfaW/HbZADBTMUlJ/M6qJ16ANQHxxbm+E/1mHMzA5QYbgNML/6si+R6JGA9ImyfA4HUblzf
BX6sf97OZLc4nyfgeTE0g4sxkF21bOpj6JWONYZsbxkcdlNUPoB4A6feYQIT/LfnRcrO6laksF1j
beZxreOsNgW9Rd9HYE7FP2Nt7ArP3Y+0ULhVlYbCzlktOtMiB6u6VHUV9Nb8HtVad5GP3Vs16t91
L652UerdFugHUyyufEP/LK5g+yDry+a8xuKu1JjBxoXEFSBZxhDcD+9zFX3XK+MGJACKNgbZuUbO
EbDGyAPiphSuYdCxmEutcV84XeHZQObMX9OgjT7Ob6MsYYY+KlDoYCwFg+Bi34eFQcYZ0+3wH6Zz
o2dOsOROCEbNQ6OxqyL73rvFhY05RDtejrE9/HNevNSKeCILGVRAGohowM44ji2gkBG8V//0WQHD
SfdmPOJKey80pthI6ZJuhAlOn9h6GgEVDEkZYOvVzmu2ZhdeBwoX7StRNX7uP7UEH2BjEo85LdRa
EgxU6+4VLSniQnBcz9Ud6/WwTXrfXZWtsSoN+f83902JTwJMHuQmrD6aeRswe/BtTHUAK+tmXpYA
7XL38Qg4GKYfo6F/KmrnjqZTDxro/NBkg28okSqlW+zoAA/iU+yAYjr9JkzT5u008OODzHWe7D3g
plshoA58FUic9KBuJAnaT7QFCkYC7a35h0X8Ij/mKIYYLIziEswfCtOV3iUbaYJHqhYgEBCuVwoE
E315i5AnNUBCeP6AqKQIzieZMluzc25JNvpRd5j89BGNKYRInetGFf7/jdmQ3h4SY+FbNPRvxOuv
k8EJx+gV03A7y0l3afJeolf3vGay2jRnG/nXMEQmBTYmrKm51NnO9yRNL4BYGRhjuRtpf0T0jPIK
CwGK8TiOZJ9o9c6N33Utvs+Ti/NfolhjkSK4bzQnwrQfT0OboZWYwMZMD7WmotmRBYNgdcDDAICB
QEwWPDrNu9r2Mrx5YmqDSd45YmD98BVN/ogwTzcSHc8poO/h4boxvmQ0QTNp8hqtq0KM1M1sNCGn
YirSV26/QBNriS/arr4xxkejdNEG4igsU1ZsRA8c6DctjGCgC0hYNMvrO40kHqJCYNKB0W21QbXu
2+SVWm/zuh+iO3vyS2sE+MOuU02cKqUL65kgVO2sFoqayC1V1oOTXCZuMNVXwPjNh5+YyMZ5BAz7
aKLNatqd30ypO9uoLqxyR6dmaPkbuUqBUMaC1TnE6RDGxUvpgTw8OC9NlqE8WWnhdozjpE4KvPKC
ZL21x12NNld7PKxpi7jqkWiPuRnOTFEVlxoS73DkB4J8mm3UvHzSvQoy6yi5KNsRIOzdrnS1wwAV
z+snvYY4oBcG/C1kKwVDGhe7WCITr2U7ASkm4lRtsA45Xhir9YZrS+FSZIrx/nQP9DrA8xHLkEsV
W7ZmVQj4Ce38Nst/9Y03BmbspP5q2i/ndZOVOFDz1DFaAS53E7QKpwcyrjy3022IQ6eadeiy+rrv
miq0+3i+ACCScxgc8k+fNp0/u0MVkhkY/nW0PhVOrcKElzlTOHW0B1j4mk94sGbRkxlRVh6w3Lu0
hiawGnqTK19ZEnNF5Ys/R0FNwPm0hTurZ/FoumREEjF9dMv3enyogNa7gCTHQXV+12mg5KIKG/q8
q5CJ1BjaYwkoWsTyq+aaSVpFkMmKwOieUrcFRvBFNangrlRy+P839zE1BwZWSaTUFxr0w9NS7sGQ
3VrfzluNSgo/MRspNZsAp+9CGzsf/cTF0JbxZOmojD+fl/PZIviqwTzR5Kp7VDTOJk3AdNBzbfKn
aXwo9btGhdv/+XCfihB8V2LXq+dxETP9GdMLow3jCu0MH6uqCvD5DsfMiW6C6+03k5nYftIDsERb
eK/wXD/Erfeou4MiZy2VAIYZC3k2zo8i2DUxWBKlERLyQxv07JtF/trlcjRP0CECH4+ToQi7PiT1
0s2/k+/0pSN7ElV+Ft2VGAk6v+sy69rKEQJXcy7Rgzch9eUUYZznfkwBqIRikKXQR7ZeKD2h+IPE
EVDTBL8+9AjcageZqda7M6v/5ZOpuhglxmXDryKcp8isUJH+u8UkRLmUCA8HuwZB9rMOxs+EFhz8
xW+rG8/7sBz20JNhn7EHfeyOKHA8DyYJdaMFmlYFH9GongXSb3IAlErg8zlJ2OnZbQewnGGUHyGr
k19F63DVpsaBNPZ+ge0vq6p6KRMHLhGYPnKAMBt+xDeuoqqA8TBRbGbbrfX3hUYAiilWkIsGVZ6D
jJ0thgVckwH8jSXIkmPfskbqrzOdLmOQhOy8Yc1dHxOhVQmKBpcjarGxe4mQRLq3q9FSkbTJvhd1
EgcksxZaI8RuuGgdI+SRsTwL3hN+lOmhts6Xblpdz1r/q0wHlY3wMd3T+gwB9RwYiE0LpoiC6+kC
LaDOnWOXB4paC5qETg8nMlxjtiuk6xK2jYc0ToG52+mAVkbV7vAf/yQctmAB84MjFArCMbnTacOK
0GYevbCd9KOme3uqo5PWtvfaQF7WdELIg3Za83msY0WiSnIAOXs8yMo4oyfakk5VL+Fr1iJCDGfH
P6fE9U1gWP21K0Ej1+/CA2AwMCR6KiEf47khY4SsbbSzkovGuJoBkFS+nZciuaZOpAhHai4TA/CL
WMWRXrQzRmybO8/dnZcheVAQCOFQOThHSHcJi9W1a7q2HapDpT3vMwwb+HHsGQHtjeXQe1kGJoYp
C/MKQNwz6+dbdJoheWNM9mVXDA9jvy6KL5KdFJiuDVxAnrAWa2QkjSYLDYCARjU/UEnwC/c20rX7
wZtQq5hDhfoyS4WJAscTLzoTJnO6k2TsUNbmT5raiECWUnTXHoC+dklTNd/H1GF7RAp3fbzSWwBe
3zBXoyCFyBQG+3uRxfOCDQDNqYHzih6t06+IbDeZxwiAFHPtTD1GhAuiB7FTWM+aB4icPhtagLzP
WZlcoYcLRpeyDGVKA0PmF5Sy9nkmGYCqeo1a7+4YkxB4tuuAq63ILvVmKZNdtuKX/K53uufKS42w
jmqOdlb2yy5eneLFdHqb49gYz3pvaR9N2TUHj2nmqx1FzTHvlyJkibVeJ6lVoBISRYkfAxftfojb
WdWo9PmZib1HYIZwHXGNI9IYZDMe3uZY5oFrYt7LpPel/U+PMkJmtEDnJPtZ1cQoSTlDIgAC+GXC
6/LC+rPRsaaB4rUyLDvPfSBxWA7fSvqcjO8gvEuRg3FuLCV9o+x84zJAZRYQ7YDLFI7elJuLDRqJ
PJgSgKsanNklu3NaS9EMIIl7cOeADgv5bBx0sZt2yoGXl87ohM4HD1BuF2n9g7lvDt2fP0qyc4tm
F/BaO9yjiDmrqWrJgNmePLDcaWfO+YXjZWHSWX5OvsezpbjfpGu3kWaenph1NEfGWkjrVwCIm+Yu
p/fNrFg5uRDA4qMZmfejCBtkJtkcUw/cg3Mx/TPNznzv0vGlYn2lKDPLDRDUGSjPoTqL0aJTdRha
eNqJv86raELP6c9uQWfN1er58YzK4M6klyMmU2sVTDQP3UW/Y3kEhw1cRpjgFEJ71+pp5BRYRad/
WYenub6MGcAH/Ex70dujoXqrSLICmARAmz6nPsDwjTgnP4DAr0AXHWykf8Hc+kwCPQujdNdnPmVv
JA9iSHVu3fpw3jZlEcFWrhD6MxOQgpMLPd2uP6R0Pk6Lai5MZv78jYTFRN3qUy617afezAF0ykez
6+6imY5LU/C+4cpZFdGHzCy3ogTbz6oYXW+IgAM3BvtU7BxdO/f1Iv/Cgd6KEa7GmC3N2iYQE2Go
uJ7v5+zNK6ogWn4lQM88v0Eyl49eIpD2ePD5ltinzrP9XTn1OGkY1fAePeb5nv3QRk8DCKYdVaLf
lNmDA2cPtiMCGDPR3xuNNjYt4UEP+jh7w/fqJ3PFzu205qGLXjELrlk3Q/y+VEHhHkn20dW3Ca1R
uTm445Vu/Wq1xi/qp3w9lk6YlioMHpkxbb9PsFen6Uhmx4gHABnNdH9c9i19IN3PPlVEHr97skUP
gBsP6DV4reIWEhwPad3OSGysRGsmaOM65AuqGRw81u+zh8ZZwsQgftaXu7zC5Zv/qAnggIK8+ccm
l9n8WrqAHJ0D3XmYY4WHl0am208TzHwwa4IyLxahKa6ARoXF3yE11LKQeM+s2DssHLNjBQ62uAjL
vx/BIpi3hHj0SwFrSXxDNA2SHshEgTQYWOfInfqRFUwqyjyZ+90K4Tf35hGbdbVXYsAQAYDxve99
uz/QYk+S58k+FtGdqWqQkAUCW3Hc6jbimmax43SBOMdmgev4FrmdMSznqV5HMuvFU18HMwAyv6jw
nsoZFs12jArelmQjJg4v2vUxATCdZbznKtQNid/Adfm7jxjdbcjpnYrCYCwrUguiUvbkxC3GOYFH
XN3FwFokAQbCznspyX6dSBP2a2JmnGszpIEvZW2A+Yj5/DSxfMf0C+sHcHbR8qJwjBJffyJS2DOG
QeTSHiHSbMlO74dwqm50lWFINuxEiOBu1omxqOXBVDwVfpNfouCIZfWBtD42ipDKlO4YzhNmZpHq
Q5HldMeKklm5tfA1zJ/S+WJKb/uSYEgvtOOdVT6nzAqS8VdX/kqd62g9UtKGk+X4RN+7gCJPL/p4
30Z5aAw7TFYFcz4AaXOPiCIDO15yN3l/fwmiWvLnc4WlgX8cSjPF77foUfDQvGS0B9r8nDR3R3+d
ty4JrihnWvgjS4jGWhczOiuPUqLmZ2WHnfYtRTrU6/0sudCXXZvua3LtGTuzuu+BzrSUQWM+evZb
XiSHWnUFydzv5mtAIn26UWAuiyZdx9d4WGYUVmOQwAZ2pvvdeAFgcj+a3oZ2Ptj2fVmE0/yFigPE
Y2zOIXiZYe79VDzAq0k389A0au5n79lc0SJSXc6J4gKUnq8/YsRhXm2NNK9LIabs3tJ2CuP6WDbl
Vw7xRojgEG1LS2a0NWEptR8dcLGHdOeogIJlvon3ZfG5CgoEKuFcGcM85RkvSyfOzzy6WHMQRV60
FGCz2VVVfZtfzxurbN0w1wu6PySN0MosbI/e6+jvjRecu2WnuUfbfVq/cAXz0eF/RYhbU5sT6Npr
iGibmzz+3jg7rVScbrkWYC3HfCuSTWKuCfDxa0+0CdfHelysbzq7blXTZFIRqJw4OtKEmDQV9iUZ
TaNdKbQY5yd0QS/ZNaqu5/dCVnkEDt8fGYKTWmxwXYBmBPbVvq0/LOTcu0Cz/2emP4bxIce1aA+F
QqZcLbxzMBOFF6SYNmzqfrAqNFIFdnsRxx8pkkfk/bxaspsC5ab/RAi3bWToboFUPFBao92kHRGE
2yErb1dvZ3aK97dKG2GTvCXOE2uAKA+067FxnNIfaI8+rw7/DSHSxib9UUfYpGxYps7QIaNJFz/N
fYu+Lm7he8YVURWI+MqcEyUcToM2bWTUEDVV/xjaZd591DMeiofzCsle88iXGSbvj0aQLD7aVjaB
CQXcT8GC6A49k6BsMfxoGK9o4wSR2eIlV99SlxwWO7pJaPyQNIqJU5nT236BYCI1umABxoAvIO7F
uPzPGZ9NghL1JUB4Knef6iqNuaMWFhaTZbYJUDKMcwO99PRSGr01mSfDRp6wBY1K4ufpC612eXQ5
W6s/e98IUsg93o5/f39g/gBd85jBB8OPOFibtX0TAUb0t5ty3bDoD+O8O7+ZkpXEYA3nkQKjlQcQ
hVPN6oLWc5OCkMxp0qB3945+SIiP6ptvpyECLaZKeUlsdCvwt0/bPEYcE/wS9Rxh6yzm56xGL/HF
OlwzoqhFSY72iRzh7h11DKNbhYdkCcjXXYoE9ux3X7jgT4QIT1VaD3ZZIiwNEgxDeVFAvG+TCpNZ
4j8AH4A0JG8vgSXw/28WLHO0tSCZkwcoi1531QD2KnbVT+mu4vObI1Osm8T7nogT3BUQccDPocPm
cvNX1qR+ahp+ru3Ae+5iLVVToSppgvm19oBIoIQ00wlb9o5OTN9qj3MW2uZDNnyct/XPJmGheAfH
g9ASjxBHUE3XI6ccKDgpaNcgewESw9Evq/15IZ/tG0JQBwcJNWriwH443S57LVABnWPUX1GNtoaw
0VK8Th+pdnFezueDCzkEbWQo9iJcEt9TbI0rvU4hxzA+MiDXgsys+WaC8m8EehOdgsRWRMyf7fBU
oLBVuT5VBuiAoVi0a8vj6F12/XeQWSlp2iRhzVYSkMJPlxD9IvVU9pC0Wg5B1BxF6Z72UXxjEMb2
qQc6jLpoq19W4sSPieEmB2fwsufz6ytVFzy6nLoCGQ2xSBO1XksKPUW7Z3PToeU4Nx9c+n22w6ZV
nDjpTm4kcYvaHPDCZnpbUkjKpjr0EME1Dmi+ZnR5HpPp22g9WL0i7JHa6Eai4FJcK8IUOIFEgHBX
0241KRpa76L6C1VW7CTqa6ht4jWHi/NUNWtOSvDpQpBOg9QJbKPzxxHobLrfDh+R9ainz7N3i774
r+zdf2ItwYDArMtip+T6GcAeAsKXdu94u9Lb6ZMirSF1KX8UFBsejLgF7EAFSZq1s/Obab03lrfz
ysiPw0aGcMkYmlbTIUnQSs1xKapdgYpQv3agmkvRF/syMl9bLkYVToBKMyHk0VOqj4sBzUZzDTU0
Fs7zj2hVYdyppPCE/cb2I68s7JobSEquEvY0gM88U/GCSq0dbhIgTS7ykpZg7XVbVNHqQUZj++XK
fBctpwAHSJDtOr9TUpexESTcL5lX9pHBD/KMnLql/RM3Nx7Zra3fqFijJC7DMQC1QqhpoLFVbLrS
oiH3VhojMJx2dnk3pmFPn8bqFn0LWRXS4u+tHOw9aKG1UTFAwUBYQZaQeHSzFMkSdk2N+9x+K/4+
ykE5ZiNCWLsUmJtsWpD0z8r73rxvx5emCtblzhz+/hpD3QcOCTc0ytbicGczoO5BR7SZuNF9rj+x
JnDdwMI1w5bjeXOQHdwTUcKyofHMpbWDZXPzj157c0CCHVT14nfDjdG8GuwmjgbFi0Fi6ycihWXM
NcsCUC+0Q4Z6Mt5W/dB616WqfMx/5fQ5xGtnf9ZQcOvjknXr4kIxz/i1jO/gvYu8xyZ5zNNjZCps
T6oRoM94qoaXZUQ/NExdAs4/lI6RexzRi5F2IDG8JoNitySeCEQDf+QIniibRpNkPeTE651ph1H9
PKp6rvhPiMuGRcMZQh0EzUeCPZS9m1RmhIb0yEQrpv5BVJkzuQAAmwG3Dfk58TFHXLyL6YrhXrCF
gVLefFrtSjHqLxWBhBkvdqOlUWwvzBLDnqA0P6e/qvrRwSzM+VMj22+ekftXgHDbJb1hzmtZIMFU
POjw1GZ2R/PHRMUFLNvurRjBrFrWjLi3oUfSXazlK218FiksSnIdcIap/zQRLCqJuziZM2jiVq9a
+t0DkTqoNrMl83MVFqF0V0DH7bqEU3+IjNxuZk1Gp6Nkb6fXVl8HXdEotkUlQVAmQ+hWVbxRBexG
BBmQWsUVJ92QjQr8/5tIoO1rlAU8NH9pyUtqPZMFQL6TYkekMtDTw0e4UEcQE1dxtJZNNqPxqprv
NC10q2tSfJw3X9nNjNLxfyK4eW/UyNu4y6waIurlFpSqgxdaaJusbxoNVMkNKFlV00QyX2y66LVF
ORR5cTEhi542cAUR1BiSZd84XWiCczhfQs25hn9ugHR7Xj+pUW/ECfr1IO8AwgzEue31ZBxT+kpJ
uLTHWtVLLN+rP3oJznIaXcAPrRA0zD8cdmiQmbUUzyCpLqj180Es3nwiXGNu4xUYFUGNj9TPU/2S
JhdWjI7XJ8a+EHOYfwSJ5ITNMA1F0cDx68txLJ4Rw+d1MKID01GMIEgXbSNISD7Epov+XbS2Bk7y
TcsrH1OY4ANUmIDUQ3tI/wODBbMnosXpaJVnQHeAiRPfQlWrdUN9wISuIpqWepyNGMHSjJ4xI4kh
xtQfNO2t0cLzliwNz9D4jC3m6OcIbU+PasUcVka896hZwQqnJVcuy0KSmkcjma706XYuS7SnmWXj
l16nKArI1pAgCOAIpPxPkN0DmZmsJUxvdu+qLPdtdpw09L1enNdRZg9odOJ3ELKDrgg4mPQjWTsX
9lAZBzP637jcLVSVA5X0MCIN80eIiC8I3P0ByBsQMtQBetRC072J6HeLHjw7MNAwUT4y79CpGBZl
5rGVKpr6QtAVwaV25VUKHs7674fSoBaFWcDSASgn5i5ac1zrtYZ59LPmDIFFWXcgGNxsgoZmDqBB
B90rFDYp3a8/MsXEBRokuszlMpvqvaAgqf4+DPvzJiE3+40MYeGaaQSE1woZhnORdIY/tTaaq+7z
/n5FxrKLwkrb6ebuvFTZtUjw+gbwH6Yw0Cl8etZmshqoP0Bo1IN5xUerMBsBz6c14Jfp3YM9mWZY
d3V6o/UREotLYRzOf4DM13P2Bg7pg6eE2Fue55pLhhwfYCGwyMmuwaGLvNzX8lezVIQZ0sPNK0VI
MyPVrPNd3sQAekGG0fMGvM7bNFxZuQPhdeODnBhRk62aBJWazEaY4CbXqsyjuUHNT6/vFyvsp5fM
VZiMdO08zjuIhmGOJ3aqjxYnNC/zCRbTlIDm0HzqvuOZiSZXTOwltuJ6kZrKH2ki41XjND2azKDQ
klpPift9bd9ib30oSv1KL13cnBhNsVRdvFJvshFqnqqYx41mxgZULNAZykOo8Qs5SUzJYSgaoy2I
1cRMYVHU4E1PoJbFPsiq+evkE9v3yhdbNUYh364/kgRdUL6Zk45bxKBjVqfzHS8g6cM4or73/QuH
CgPsKHTYuETF9yao3GLSOzPyAGgPov0tmO5H9xkd5GOkYoiVmfnv/nGU0g2OyHa6QU7mLikpsEEr
EAGyeto1A96G5ut5hWQnF/A/nH8YYxlIr51KqXS7BLzmgncUfWfkY0YfcBPddY7iES3bIYypYcAA
g04ABRRc8NANU9wmWLdYux7iC928zacrs3oYHEWdXHo3byUJtqCjkWJIer5DRn1YW++K9egrIyUB
sFI9hMaIMY2qOZgY2Zi77ldtv31hQaEhumyQlfhE6Ty07rr2Hl9QoNp6mhXGza6H54g/zsuRmsdG
Dn8lbVyuq2k56sk6VtS9YvaVxfZap7ibZX7J+iOCCEWFbHZAgpxClXn8tnhI6s5HBpjemHwsqE+Z
y62u4kqVWiNabGz0Dzko8wlmQt3FnIwIShWodVlL4BgfCWD3zVQRaUvNEYldF42Z6HKwBTnF/5H2
pT126kq0vwiJefgK7KnnKZ1OvqAMp7ExMxgwv/4t99O72duNQMm795yrK0VK7TJ2uVy1ai1BuZk5
2CRsPqIJW9MXbdx19b2zVTdcdEg+UuEPkio1BuY87ao0M7Ebc+3ktu9+MPwKcrDrtc3GCduypOz7
Nk+oSFpYGs1HsMDZxVdLCoalbLe+7z7wbmpND5q//3NJSWzwEgbiNTHgUuPfzkMVWm4bDWX2pe7s
p5bxG6rX4C99MevXkpIHzL+FGp13o//NxvtM1O1udmnkNdnJHrbYhLYWQV56Z4eC507j2g1+G9ht
u2BX27c6iVvtaX0JlgoQKAdDqg+ZHW4CZfekTTCaxgBsjD99z/n7MERzdtKbK1FH4+91U0u3NAji
QAOP1Mrx1baHLTJj9EGBF7HpvjLuQYEQrhtYXLEzA8qKMUurBWtgoHHzOLNuRB/njbUf/qX6eO6I
cpt5ZjUULocdh36nxRw6xqPBfq77sniqz3yRvp59fYz+A6YpbQhehBl7m+o0YgbBbPyTv9XCXlw3
DDPaUNXwIYKt3JtjOuAFKGCrrUFj+TZ1oQ6Zkq2W5OJOO7OiBHmIZ4woeiMCExwdN9v1SQgUFtcf
/GRv+y/ry7cY7s+MyT8/Wz49zUfLkCA3qt8mAH13wJ3vA+OFpFHXHhu6kUptrKD6iC49DaBo8XFR
vvHqMNWAYb2kW5zei9ck8jUJ2vugxbl0yqgriEBVMx7Nmn+YDVAQu/1t0nun9bVbPKdnZpSQ4FD0
IRJwikUE6tcUItzm13UDi49Y0Mj/zxElvjeWVTAbVA7RbL7bXA+b9jgGr7b9ZDZfCRBLUJ/yq61Y
v3iizowqsX4iAzTtGYw6NWI76kLID2NGSYjkOLa831Ci2pPyibvIUINvEyWRxr9WevkyYFS6ySqQ
Po9f1hdicduc/SQlYGlcT506xU8ashHPsue6xkzEU6sd1s0sfVBMzAF/JtkPwCxxuW+Kui+GqndR
CzFjCmajYp43cpAlR84sOMoHDVLmtgX1YWH4Ounx5D0a3hsI1db92LKifMEkw2JZjYeYmP83gSAi
ZWE/fe+D93UzS8cMvTFHDnVguFctLLtj1WVTA2cK1DfQinHs/QwJgnUjcs3VzOPMiFpU9s1aJ2YL
Iw1Gdor0OWjiIHsEEVSXXXdVFtfDFmfxUvw9t6gca91MA8yuw6LbgLM44iZOgBmK8mb8zcqtltbG
GnrKhvADPphihDGtemE8noYv1kbINRZ3QyDhXWhoAMep7Ia+1+xWcNSEnLZ78TB8eZyEufea+Q3s
nSxkoz8epq4VMQXD15Xv5m9j1aD8l+0C+gvcEjdOMe6tae43AGFLcUZqSEBLQmpleMo6Bya3iS4B
8P6godZBwQiRoFD1I3PDfkvWdGmZz20py9wCRagVkO2L6mYM0fOP5vaXvYWSWlrocyPKQuPaTn0h
YfalACwhNeIqH+4KDTzC/9QCRzXaRCMMj2uQH1xGKqQmPunSCReDETtgKiblj/Vjt/hxzgxIX8/z
gsxPA6+AgdTAICBg5xanYTK8VvbOKLeEFZfiLghKPKgfgOPNUmneuG8LnU62bFh+r8dfzbhfd2bp
65///YozDeG2lyYWXi8ziVKri4n30k9bMyNLS3ZuRf752ZKVaMIkBcb/oio7Dc4h0TESOkS5j9fQ
8z/4AzoPDB3grkLZ/tJSPhYVZJlxTwk7i5pub/Fkb3obcWPxo/wx8pGbnLvjJIPZ6TCSYGDM9w5k
2JrLXDovHjCnlomtDPy/4kYJJaVqynBNWc1xhjpcGZbTU/YvaJEzK75S0Cg9BxVPE36Y6b4w3idQ
u6x/jQVeXTxypASdj/chUOWKH5w7iC8CFlx0Fkr7hHeoy+/pdAANlp+c6vYrTijrD3UKvRycV7yE
1n/B8kL+7wd8IvbVtKwFhFqWv0jU+mHifqm6t2k4rZtZPEZ//FQpUFKdQkCug5+GQUIfd0P+HGyl
LouHKJA07JLLEwIsl1s7EVYH6hM85ktw87TPDj3p5anqdtkWSmnplgf7+v8MqTHBrESaEZROUHEy
x9tx/CK0o92/tcXR3uqULB6lM1vKi26ssjIXHmxlaMXMIJmo6cZduuGN+mkqc7I74WPZzIKEHUP7
4sbnN00f2+x77m70+ZeMQXQRciuodaIqpNxzcxrYOZeRYWLVnppmxD3nxOf22BkBKB2msG/rjUby
4hmTaqsAgMiRLHWU0eoTSpMceVJFo8TSQ7RHLIuCEuo+aU6OH9LkPyRuYdbcMfPGY3G/pZax+BY7
/wXyI5/FQ81vB4MO+AVpdWdO8ZzGzriv81uS3rbNIc2eErxN1g/csk0UGmT1HFoBaiUIKJS+p9Bo
iQoMI4w22jYPtH7Q2mvidmAixDR7xUJMbW+YlR9Qzbk/2EMBfpA0EcpNlvt+WZQuzAalpf2u2dyh
BgxZBD5pxansJJgU+LtDg6GqyMsyC9mxOc7vuj/r+GVodA58/BegDBj3UA4DCQ3GWpQg26BGUQaz
nODSq7Ds3xr/vd5keVw6qGdG1DtvQt3bHgMMOvkdh3Cqji7WxtouxTfZEAE3P+acAvWJ6TAQ7KQ9
LfA0I2GV/uJgWmHB77J+2By4WArXZ6bUWothC3+kNC2iKc1jaKPc0InE5jRu1KC3zChpPM/mirUm
zCTtU2d9zVsLh3GLQGfphjv3RcnfzXIWfZGQIrK1nU+uXP8eSVU2bnycxc//5+OocJVczN6g6XAF
r5HQa6zQ2wJLbvmhBJFENwq9NGDBYY9jgfoXbNhBSP6lDRuA8g/k1DJiqikJ8/WqqVuwJmtp+5p5
wUNraJDkna4x0XrozP64HjEWF+6POTUBYQXNnDnBrh4cfpiM6XHGjbBuYnGbSaYEqcYGFiVlm7lG
4gxpARNd/cvCCCojuzH99tc2PClrCN0D4CbxHrkM8dztUqfR6gI6SCKxQ5Ho+gMGLTIvtssyp7t1
awsDxsCWOVJXGwU+yeh5aQ6qv4k12KDRsosszDTEUucmQWOee2j9RvXMQp+To5E/WG2/h4jJxu2y
cI1fmFfOlD6YGaSbW6yovddQWgYV2xAHAO1a+r2ubSQoS1fZhTV555xdnx3mhxijsGZZTz2eYnO/
Ay9n6JFXbuGeQXHiJun/4UBfGFWOmyNAsdubWGFS39fpiNxrK/U25Sopd+WFCblvz/xKLb8qtBx+
adpj4uw7f2eRNLb1Wyd5Y9qOllrY/rYKbZ+RHaFfScYlJBIv3sgDHo5ej+4vPf0mmhd/SLY2mHza
fPptrgMVmA+tUJWcAaNvRQNqxAKQtdcCBAPDD2fej7V/KNoXe46x+QAO3pqGWzioeGsAbwjGdhQG
1bKOLuykMaRKbTKFmfXqVrdZv18/OQuX6MdQPqDAKH946px6runWZHkgfehM6+BNv8x8L9IumsrD
tCXOuBCwL0wpO6gBnMl3K5giRpxrQIAeg/IgtsglF+LnhRVlE2E2vQ+aDlZ8dpjM+w7c8OsrtvhR
kKv/vxWTbp7tUsi8VWZNYSAzwZD9hQ57QjdgxksgDGAI0fEG2NT8PPdBSAsq5gGzBh7Vdxiege7a
rmA/WRJT48bCTBDb5xTCaPpWiXgptlxYVuK2ZuXgUrPklEPzCAXXqoj17CcKCWCCpnUMbtnNp/Ci
ScymgekR3WAUYpQU2QiyJLcGFFV7HuYgncXULgexZB/2godZwTGsiCwi/uuvCNTzH6Oqn7qfCSZx
k+X8ULkPuvHuTr/WTXzM2Ssx49yGWm/vht4ZDR02rHp8cXhzlSUizACw7zDSxXor7q33Nn9zjWfk
4Y17U0xkZ/ho7/qhzjB16JATHdy9KCAJ4H4xEx06Z78oRm+BWwkHp3yYRuc+w7T4+u9eOKcXP1u9
S+lADKfDzx7wCjSr/Wi8BjTWyo2QunBn4q4GfFFHDoKKunJQU5skdScAxxXubL/SICi+p9gdYGaz
LXKNU4HkoS/dtsJiEDASrzv5OUyAFx/0s0hQwAz/iTRqzJsCA+MUwID8udKvy3zDu89R4v/y7ksT
DkbRFO+KoaZtkuHv79BrCZo0ynS2D/S3dS8WwCQwA6wUSmUotcPWZTCSHU0HAnjgXqBPLSg+2V63
DhNUytIUwNx7Z46bIfSCmz5qXhw77KMIWrX1ft6KWEvuQqcWmHFoYoF5QtkzPamNTJhwt6n+q5h7
0wvtILi5AU77GN27PFGgJobGNJgYgD5CC+bS3VnXuVbriE6j684k1IAueTdI4V6LyhxYqOc9IIV9
M0Mlp7I6qKrkGAGcC6O1YoPS6sHAs/oejfqOYqwy6NzYGhNzN3btMEE9nRdlqEEasgr7hpGXxOPd
yzhXWEFLZ/7RTLKty0p+nk/+AOQGPgbUYjw19DW8yF07a9GyslM8X2rIn+ZBDk51zffDxixuRJsj
n8sxaZZp/4BdwWoiVwabKiCmwIxdrqZmTAEEInACq/w9da8TehiSr05xWN+ji1vjzIqyNaBwMWSO
nDDxuyfGYqMFyYXxZd3G5ywGgCpMsdkuVEQlZPvSE94Bal9bgwTj1g8md25JYB3cZMb1UYW+lmxc
HkvBQ46XQtEaysy+2gbsGktLDQ6XWmCag9YMTfJj3aFFCyhVIQOQQhCfwkdSgWmUyOvJc/eBnYBD
YmPwZ3HJziwoaYxo0CmtGSxM1eMAAunxWc+uA9aFwZaQ8OdAj48TSGIT8GIb+B/l4yQD1CRNAHGz
+Q4QSL05JmRXjqHjQ9Jxt75uC1yEF8Y+YcHbJG1LCctum7gwb0dxKJqdz3ZGenTt/WTFVXdf0LhK
jr61pZ67tNPPHA3k++YsM4T2CKAC0lG9uWlRCg+O6Zaq21LAODehPP1qEiSJMcMEz2M+ncAagBAP
HYAs2Gt+1G0Jgi/UiuVy4mbBYx5fT31XTyVjdglwTpTW+65/0Oc3Mzv63b0g0H34z7dOuf291ka0
9CH1pv/onI2K2NI5QHTCFQr4HrJDueRnS5o0bppxC/4WoDnB7E44mBvhadGCJ+FNJkhxAGa9tKDP
dc1MVyKPrC40iludbnFyLRQnECqwiiDkkvzp6gFoG01voOOCW8tBP+m6EE9GcNTYbdrvKjdOAxY2
HRAS+Gej1L908s4Mq4eBeUPaDwMMA5UeaAfD+pn1d4b40tVXxt8DFC+cVDXqMoGzX0sn67Tad+JH
PZtXGqHx+vne8kg9Yk2Zu0KitgkI1Nz5Pi+vkf8m7k+9PwI/tmFt6UCfr59y2jjwHh3TpU9o2nvf
u/4qG7+tO7QUhjEqpss5bA8QOyU41rUDOt0ekz9+YqPX2dL/6GBq4VhBLYVM6bwDXcwW68jSIqJO
JhnbgenzfWXLTxqxaCARHAV77nvwlkea/qUyQhFcjVukSAtLaEie9o/RTwwcK/6BKtGoNBe2+gBV
MdN2X+renfe5B2rD9ZVcCI0G+AVQ2pZighhhvjzIqQ5Z3hF8BhGF3qUh6F1aPQAxfacZ9VVt3RHd
2vsO0sF1qwtUvEic/pj91BqYOFIEB/GDTsERo1UQX/HilL5awjxqmnvV1S9tSq4H0sW4x0HkYAeR
gNZFNkNOyvtiZ+RoczuyjY3Xp7XwlfHDsK0w448MQkWCtGk2VF6JzetXmGzQeMquiFPpZpQHNHvF
a3L+5gd5cKIWH4+ZLVjc8n4cw9rsIfPaz0nYzIx8LdtafygTM0tifeyd/Jh0jINBeZz6q3KyJmiL
CteKPZPUv3k2pGNsasX0Owd7838kARNxZ09iCkfqmj+9oXVO5SjYtUh9PkW4q+cnHrQGNoXOviVd
Q08Yc+n2AKh1xY1W8uCW6UO10XT9/MDFJ8NQGnASeDJBGO1yp+RZb9ikRo/f6K7wVNCs36K6zZOt
qaoPbQAlu8ekOPprctgJg9RK5ouH79A3xEbvb2hLPSKEDLdY0/Gdcq076jYHWYXL6umnX9r8rpxG
tDD0gdU7NrHuavSm9ilnFSq7PQj9vrTUZg9NrvGfdaDNG0uytFnAC+QAKS85gdXNknLdhmwI+tCe
0OhBc2dz5zbBqa7b9mRZqAIJ309CUdnD31/wEMcCHlXej5DlVb4FHq+o5n/0R7tH0BSGnrtbP6BL
H/vcgBLDezvtfQ0bPQLBCcomlVaHCdWj7O8LShj8RbIuSRfxf9RArjVDw6lsR/lus+Oc3ZUWD/nQ
blzpC+kKCBoQ5fBalAQOykunLIYmG9mIOrQ/xlTDoZ2i9QVbuJHwIARFICbabEhNKbfDSCCHN7Rw
xBRRCwpxaFpzE0SYQ9ga1oathY+DLrTjAuojFW3ULuGg23U+JOhEkyocyu/tdN9Xu2xLNGthzWAF
lQksmlToUfYYcwJq+kJaKb+5/m221bjY+vuVpxQRwzzksjvsT2Woa7t0KjfWacuC8tUzPXP7woQH
pclO7pAdq/q4/tWXv8SfNZIB4izRbmqSN7OAD02Z7gMLhDDTVxcl2L8f6IJ4i4+ymxQzllw3l3ac
wajJUMBOYTzOzhSm/o/eugsysrFiC3nHhR25omf+QFGqE4BwFRiYfBDDbTd+1fi39SVbqNJf+qKc
FOYmZjcNsDGnT1kCYHixK70sTMdjP9+a7SMtT3rwQ/xDRLtwTdluLmhENerL7WxD1rOLeKNHdXVt
bX2qrSVUNx2pRB9wuJf4z05936ZTaLF4fQ23bCjbTlRzUpg9bLTp0+wfqzECknkrRVs8PSgWYloR
j1hw7VzuBe6bNLU7LFgTAIPuxAFIx0QoK2ue/kWAW4C+tvlzl0BtEwhdnr9g6nTdzYUeB7aKzLmh
Ao+CjspJVnUNINMVtj1v9pb3OBR7QBf2UxMlRRDqgP7p003+98SyDiQ1ZfaNA4dSu5IRey6bRWt4
SE2LI0b5wLfid3E77NZ9W0gdzq2ogIU2KHxQcMGK076VdWzPt/5Qh6xDBNknxdu6saX9IpH3cmxM
Utgqe3KuDVb5OlBFeRu3LaSHPNRKn/7BBkgYDNxMtny1X26XEVlO0ATYLrR8L9ObHkQrW7f4ohsW
LjwIVyI7V+G61dhmI52wHSRcgUj0H8r1W2T/S9s++GNERetOPvGyeYaRvn5J0Dun/1Lwcs4tqCuF
FEVkBU6v1tQhOpMuv0q2+J6X0hFACwBsBoO8bNVcfo1CeDjTI+A3vXGjTzEfvg3e3mInMb7+w2e3
8QhHKQiQsg8lsLMbA5S2BThp8dld/TgncdqeEvPLuomlG0NyiQB1+aH5rZ5IXvWD3s9A3hj5t1q7
wvsnroadcJ8Sb+8HB2a+e/q+8jZKvQt3O6xCpQqraEADXllCh/DERUsXgRyCEibUsmlybPAQq7aA
KfJ7Kw8eGMJEOHjX0FxTT46R87wzCwYwgct3ldWEiY9pNszATIB/GTvAMoCo1YCaGqGrPbOf66u7
sN8vrCtp3sCYrvnAaQDXOoWlf2c0G/4triMGbDDLgbaJqza5cm/oelTN4R4CNtPep+lJI7dk67JY
CA4w8MeM4kdPrJ62AcxY6Q1EFgdydJL9PyzVmQklC5tNzW9SVgDPCKresQMGOH1Zt7DlhPxYZ6dJ
a8FzbMm1QgkirIJ3MkC1rN7oBy5V+zG4gwcXnlwoE6vPVjBVMQ3kYsBiQHetpnjaEYwNWGFZ3uHB
DXtg3wbvcV19mfiXZAv1tVBxurAu98uZj1DOHTJNx4YrhuzQBd6zPjTXki4rtVwgsjAPPhXYiN1h
fWkXIuKFWeUOpHmW4jEFp2frqUtucud2Mr5Z7Xdra8Ly8zfEO9ADh4oNYXD01pT8oehG0APqXoZm
qk5Cxpu7wtXCXCcb8enzOsrmAij1IFaAN+CnN0HPm74ULkP3rgttfltPz2MjotE66dCvgKjv3+Ns
JdIEtqAcjFOgFuSnunDzuvZYhE6yZnxh5Enrvq1/pKW1OzOhlt4d7pZBUsFEDRhna79Z3I07Ea8b
+RzxPhAzuKx8XMOQ/LjcgAI03+M4QZK68cadm3XxuJVDfA55sOBjpBBvZ/Q51VJZYWtuqVPIl3tD
WGsnx9wNFmi4htd1RxbMQH5dlk0wFiA396Uj2GXFEHDABwr+xQmurQkS8C/c2HgTLlkB5h3cdmhk
ob4hv9nZeXU04RosSWElTzA80iRPuc7vxlnrToaeaMd1nz4fUx8vjj/W5K85s8Y8J5s1C5rsJW1Y
aNc/pjJ/MdNv/mweRf++bmxhu4HFFUQKOEdg3baUgJ5lNUmaBts5qFLQKPyYAJ1y6+d1IwvbzZef
CEOmQPWCLurSI4CR+8qTLGUTcBdOiFTGe8RN6f9eN7MQDj54tn0psg1YohJ2BAkKo5F4MC/Zs/mN
gAcooxj9iitjD/AvCkVbQ5NowuGnX2YuPnY5Kl4AlpigK1cyWTJrRUBScMlatd/NoW4nAoMievIA
cCS+nkfw5A4Jpvgjzx94HIxkDBvDR1aNNzLmDjRUZ7rIHrURdNNzN57GUbNfi6RDKkL1oT5mtcXm
eLAQTfXC7cmBjzm0BgZE1puuHfkNKsjtXWOIlF/XHrUf3NnFeZvFvDd7Qa5ds9C/m6LyryfqdyeO
7UUxPFYgMNuzbaB5yJgGiqE0cN8LvZr2s+2Ln1QTzmPVJcUzQSfra818fm0HbNo7sPFY+0B91GVp
kriYguHKzl33bWgI2J2YIEY48bEXsZFq5V1FAWie9bxLI9Hqww/J6NntQYBWnbg7I2y3o1c8jGXb
z9foso7JQwBk6T1GXfwhGkGV2IdTSaqT5xDxWvOW7D06gAm0MsAPgIKmeyDUglZA4oPuPE65wADQ
bBLtPjdL/Y01c/JY9R1F/8RzmlMxaFkMwTco5wx22UWoW5HyuqxZdYXPaKU7K2DiP7MxqwKsaax4
AV1RjXc2CMP3ZdfR965vcnOveW2JN7HncYZ3ecrfTHvsv1VzCk2ZgfjZT4g1WLs25TakNcrcurFJ
h/Jb7yZauL7lP7+hURPTJVOeB5gEAB+XJ4vioiJaA65ks5gjG9wPptYf5kw/UFAzJ0PxX6ZtNa6W
DjNKElLrOgAhm1oUcZLUs8sCp8xiexfgIz79PcQOTp1ZUIJ6XeZe1Uu21BTSsVouwrE8rS/blg9y
Wc9CbC8MbouPSIH91dG7yXxcN7CQYIKiyMJtAb0rtCjUWNQDr1qVvUBxozK1797ged9Kko5t1Pgl
yqMBCDD3RRKkOIWFO8xhTxJqxj0zi99tamX4frS7ruk4NPH6L1tyHWSjyM9Ab4dSvRLw8zSZxtQG
MGLkXzRjCF2y0WhYuCzh+R8D8gecra3f9qwyP4iNRvOVmaBxBALDEfVVaW5Y2nJF2fwO9YvMk9KK
LdoZQF/Um5pRS7ejhzcpHt6g8EYX4NIXGlDEZ4lNQKSKTe81AMchcTa+yKIRNBaRT8IW+t2XRmwv
p/UIffVI8x+Hbp/z2LE2TCx9E/Cw/s+E8jIMAFl1kwxdum76zhw3zjgg2eWIDuYWu+WWM8r20ite
1aMGZzpxNNqrDhn5FgphIT/yUdFBhgTcAxA+ynrRQZgD4p5EIZR7sA7ui4P7TECsbCd/T+UKOoQz
U8q6TZVeMKGhRJnU9Aix0zJP904f9/otIX+f9V2YUhZuMrx0YAlGW6spiXuXxmBYzatXWweTu+ZG
60Fg6doAiyZIjSFUAzS7YqxJq4F3AZZwrCPa0bAm0Mg7QoYqdKCXnG1tisXtd2ZOCQmdwWxRajAn
iiSkQyz092QIh/x13aulvYc8EwUW0zY/d1LBcsad3AFkhED8AIAEH6ANY97iZtqwomrGijLVXSqQ
zGZgm/LJg2s/uVvMyUsLduaJOmhXzO3csA/p09pxD6PFWpT9jdsZlHhoFiXZ8/rCbZlTtjkVkDfv
ciycZf3KvV+Ys4tqTA6R7Ou6nYVuBpj7kDOgZ4/+MCD8l6GuxXFqE44R+QH3buFEgfPEzWdDoPJB
Y1Lte7HdOFza6xKyAZw7FOzAhHppMyDgWE8rgCmsqpQTfdZ1xfkzH+tiZ7R3A3o4WrABiliKUAFY
+OGiHnhoUl+aRP44Wt4IrgFttPlOsx4cxhOwNZT6qfabN/BwbLWqFi1+cAGAF0wKWl9adHlvdw1D
2K1E7qHdZkBtmI3U+G6yRCNRYzdJfigmXmwU0hauYICmLNfzUQwB57Dy5MInLpk7oq1SEudU8Vsv
aQ7re2bhuP1fEkYXyCx0pBTPtBw66DZH5VtnrNg5M3gl3babgMXw/vsHS3gHYxYhkKOgii9zHbgo
BCNKZRUKIuYj9w612ezWjSwtGCbPJWcMZlI+ldSN2SctayWxmyvCCWNY1pbyyMJWCM4tKJvPmyEF
o1sCWRF68tlDpu8N61gUN5X4hzxdInvRHwU0AqRW8tOdZXqsnErhC4mpNDBEyoOoJr/WV2shMKH/
iFYUQOuAF6koYjZmXm3VFghCjCtzvCrtnfDfK2frGb8wcCXbq8DegDXew3+VT+/kBRdUphR9Rqt9
wNPhWA5BO4de6bhp7AXEv6V6Qe7SgPAqbquiuRvHPH+ms0Wv8sIsqkOC8e4sbBpu70w3yZ9lqfzG
zCYQ95pQZgeK3AEFZzeOXRJmFaavdi6lwkThgDrPeQD6mAhNEPeUdV3T4tljaOVGFii9uKxVwD/g
ocGRjKK3r/aSE8HSpEWDAC83R9+JsUwiu+u009hLg00vdqY52gdH8PHQDo0frX/MzycZ5jGzAmZj
NEk/yYhCKXSkrEZbEXQlzb73WPrmCwBGyqT9e9F1mJJoToB3AEBXw+EUZEZWZugv5nwQoWeU9ERq
1w8xrrPFD7LkFb6cZPsKLBMv4stDgPKMVo05Rm2JqLvrynfrRzPr/Z9+baGEs76Cn4+DnJJCUHV8
wG9BkH9pC7lN4HYDJkjr+r6x0EqCrvEgDnatbXyqRUMe0FzQ+3MtUyX6SE238Uo2oM0McKOgBt6r
9A5qPLvObp7WffocEOHTH1PqLFFS25U+9zAlXHD8deW94PW3dROLnwjcLWhk+lbwKbA3doEzV8PE
OKRxkVgPDBp8hImNm2rhzQ9XAMlGnw+4WXh1+Xk4DVDFywX6K+Oez080v9ay19Q8ORjxppDObK5n
aKRnd3UOOObLuo9LywgWA6msjasFRdZL27qmeQNlDhrEkGoueBkVdL9uYWkVfQn8RgoFsOKnug93
qsRF7I1o/Qqtt9l8/JezJKO8D2IjSUao9nNEyqp2bjG+ObKjXkC4YD5SZFHrfiysFNJANHDwlWxc
KdblSvlO1dDaN0D/IYyIsx3mRzYsLJweYORRLZAIAx3/XFooGowNkoSUUVneJuSONrde8D6aGw/G
BT/khBdEAjABiBlOJRhAJLPsWcnKaITAo/3mbqneLHxvBE4ITON2R9NDjaFlx3uBGZ4yqsGsO7LY
LO8tvqG4uHAjuQAX4FPIahT27uVKmXliuyhxlVFjHIziZfQPlffVdk+685Q4UEzBUO/6x190CigN
KRAAkLspHwtnKYvBgFRPRxgcshvHeSXeN4aBsv8/G4pTgukpr3zYmMv7hN+jZJ3R53UTi9/+jxuq
QEA7zR2g3TBhz2JvGPlRYErg701gJAInBP9ilksJKN5olw1YJMpIw/AqdT3U6Nk/eHFuQomXHfUI
yjswkc9tGGDcedh4nXx++iHFRikAeyxAWqeGLNcZQN3VtGXkVjS0y5fsDY1VlDhiF52a6ef6gi3t
ZSSrIAmTEDCoiV1uLWy5IOdtX0IA614MkE/GNLWOnpoL/sGDSNyDviVbtrSZ4SCkhjAjAIp6JZLx
jFRBXQ2IMy6FP1dF9oNvEfEuxbJzG3Innh2Y1mo1vMpgQytD+j50X/U0zsjGRlhYOg/VT6l/jmoU
+vmXRshoJlOrjbi0nGvNzcKCPLuYgyRBaLjX0Ixq5o24I3eWkgkD0olMANxMaFGbyhEdOxMCk0Lg
WwXPs3ZtQz/AjaweoAuxRTa28JEwr4EncmDjOvgkxuPbQ4lcXC+jlgtQiON1ab8001ZT5pMVSRrg
YlZWcini6lSOkq5jKgc5GqCHPcMMU1wbZejRw/oO3zKiBM+mNoI+mWDESQDwBr+YVf6D2JrkJZAM
tNjQgI+oOa5ujJM7TSAmyEzU2q14TOto3Y1PW/rDAmygZytHv5WLs+d1jVE5tLynJojLJvaDJyMP
In0jHiysFhIMjHpDplvW9eWfn52cpGprpNE1KuFNDxlWTDKJr+lfJ2UYxIfMLyok+OpI/xRftK4i
TisVrEpiPVp8iJ0S8nvpRhxdcuXcinnpisjHhGeJtAL8pKvrB4Pye8vbwictmrGwXnjy23glKqdy
mPBmdGcM4g25c9NP1q0H8IhZ8L/fxlBFRoYmkUNyAk/xZtZMt3VkiwL1bg9As8YK0UBa32Sfrh58
GPDSIKdBycpA/nRpxKyaEg9OF6BQx9mPAd1hLvMwpsDy5NnTpI0xIVsUPJ+iqGJSiQGZXzfe1KNZ
UVAbM9U7Wv9Ikz5mmLSz873dHsB0te6k/BsvwijyAryvZekPqA4wQVw66c2VWzs9GrW+3yFn98BR
U+/A23BwZ/9pSIrjurnPKFhpT/YRDLAVo/Ck7HaSgGSZS2WuEWVGnu9qF237Q5VFlfeFsVfDeCTk
LUiv1s0ueYlRSBsqQkghgBi89BI58kiLFkVrq71KCfozsmV83U1BWA0b/E0LoQnFJzQa0cDAJFWg
7pqS5XNTwZRr6qfCSm54zkBj1LzzoH9c92rJlGyS6EBn4cpQH6t2WXWjM2C3OO6gh51R81ufiP6m
7hot7FPxD5EKQ5MBak/oOMnKzOUqjqbfGYmkgG5Nd4d+K+isUS37a9A3dghw0hIbj5T10wsyAHwD
uwclLrDqezHzUi+c8/KRGjkmT8tqL8rybX0dl3YHMNLSN3m7q8+kxmuHvJUCDP7g/JeL6WBChXlO
2y7MfLbv3C0WsS17Sq7UTR2wVAT26oK+66SHKOl0NaEC32nNo9v+dfrysaB/3FOOuCgrr8kZFtQv
wbSrvUCmd19tsTAuBH4PwGUk++iaIE9WEtmyEgE48ODDxMxTYz32g7MD4u7v7/0LK8rKpQVvWSbr
+xMx93qbvPG+ubXmXyltN/o/S/6gFijhgkhmUBq83OvWLLJszgQi8fCUjwFGybSQbAXfhRsGxTmU
3fEfFHTVq9/G5HWbgHUIBFFGTPSvOv2adFlYJt1jQyHpuhEvFs152OSAugGpr+oViokAXSBnn7u5
vvLYTW79bsdm5/5Xoy8+bFG/yG+h3izgNUASgMQGq6jEXLDSc70bkHGwIPil5SB0LOkGeHgpACI9
s/B4QpoGHqzLj4RDBO32DrEWVaKTzsuYj+I7XiKYqnI27sml/YD8ycMjTVak1achNQDPKz00SjLv
CCwhkNDHzsw3yg6fKVdwVM+tKJeHa9OiDKQGW5/bxW9tdtyrZLLaBzBciS//h7Qv25Fb57l9IgOe
5OHWrrnnOd03RrqTeJ4tW/bTn6X850uq1EIJ6Q1sYF8EaBZlkqLIxUVDW1xMjjvNFk2VArVJt7/I
GlRDgqrL/BvTn8YHp1ybk4qw/nPPV/hZgjP46UyixIHyGvh7immLCQ9nCWOSYK/Wqm6t0E62veoe
kFkrmka4asD2ZZu/M4mj5NsA5a67gI4wbLphnzrWfknpZVSw3QxXjDp6yO3u3zM+3qf6I1JIksfa
maMqhkjwcgSD7QTM+xiiFQBXa3QSq1ThjzIP4ahdFOltMAWIszm0aJaq4BwBhh/dWmAkZ+3T+ZtN
6iAYe8Z+Uv52FUEiZkwqf+64BOCQ08Ool0a2ZZbRJkHWkOj7kIzNV84Q5SbQfuDlh0rzqU+O8zza
MUcPDVW6pa7+rdKbQ92g5OCaV8MMMsFStZVGqiWvc4KPC8yZYqRJ2oWRDFMRoYumgL3oYE2sLuza
x/wFUVQdpPkrPhYPahD4CXtnulmOJam4u6OhwEjsFNi489x4k+UfzA0067qNHlxzY7uK0CCNP3AD
OILNMZvCsSboay+5zduovRtgdcwtMHqbCMtkzhuMLDVBvfB/YkRkTO/NsUm50+ldvI6HZw3Ngrbe
JPOCHceKkCr7bCjf4nuhbATmFkGlmGgGtnvyRI8BStRH3g+/ndxQG1gCOpp8e14zaRDDIJyNRw7a
Bnh7nBpm7I8emnz4Wg61rtPuvvZcLKSup21B4o25FK9sIVhbcZM5qhkXqaJHkoWwEg3YaNMT2Exa
lN8m/WXJrbsGxdkQDa3NeS1lZoJaIhoeSJxRHxPSMLcdqyjOICpvSR40xP7lD+UBjTXVwi1Z7ELL
FCHFRQ3eENkL08HCZkCGiUm03V/r1k8CS0nnKz03EETgEYUrF9/u9ItllJVTNUBG5QJAjIXodQYE
vW2CrlHxPpQaB976KPEgYvEp0FNRoMmZl2lBt9kZBs84DL4VF1dINhsW2FhlAIj6mPVe4Exmfm0P
JLk3E5NeeACz/3udBpVGUOXhVY4hZ9EpSNpQz9fwQ/JueEI+jbE2M1tVYJFVxGmpyoBT8QoabzqK
3YGMGEnhtYiaSIMPlpfFQY51y1GfvEXj9GPxzeektEKzrm4NPIfOm+nnL4tHK0I1zhuFok+UM8Sa
yNQg1wnRfVtPDiji61UMjsuquj8v6HM8gyDg1dD15K9JMUO0xolQy0d/IuovK+eNlXFQVDs8yNEZ
Uej02fVORXGdj/IV0Hs1FrMhypixVc9f+zWSRdWFrhIiZGIjIX1r8JYONpnE/buvjUH+zysCgDJG
7wPXDKpCmJUTYgimPTqdxSjl55i7cYpxV7rFxtJUpSCJKsAbIUXATBYCltg4nA0klY2BqnrVu9/R
ld+6EQJy3MSKa0YhR2RixpLeGstZF9haOQdJo216ja0josIZS8WA7YnfzshDRAi45o+z1rcOTm2O
xlD3ai/wnRo8XzT692BloMuCKWuUkEAiIL7j4rZDpCpA9p86TVB6a88N8+zKq9OV1705TbLxMBO0
/POcCg9KQGCg9mIA9eYJpuekfZJFKaR6RfEIbqhns0Hao2vY0IYZIIJhtzL21+fdVxIn+MiZw1ko
Qa8k2shoxVlBl7TG6I++Ga33Yp62CzLyGTuDzkv6XHmFIf6VJFpJlNZxzxgkDd4TBluQk6y1iKwX
9kZM5HrrVtWbVwkU0pFiqCNAuSAw6dvAnZAxXmcTZtxeUtdb99o3VwUYl54lOM8wn8cxIOLNQl2b
EtbndWgAtjgnd8ycV3oUjK4iRf78bsNJ/pGDVsJpHOzqRm8iB4plhoXK9YvtL2GUhRr5VvovnqZa
afM5ETGgEkiFYJTQyxLO0V2SKYk7hJHWuTDnJrDAfn3eNCSeDQopTmGLLgBPq04VYm2BQgNmesPG
M/Vg1qdsnQ+gbsHeJhUvukwZ1I4dQI65n4kvQnTUCq0wXbTT4yYg5FaZUv1O4E+rMlisx+eeEUGA
IBQTHdoBg9tF8GJG+ipoInLhlmTYaHN2k+jaTdnb5BCZ06WhaQfP6/aaWT+17XLVmHEMHnh4YZ/c
oodkI20eDzVW4EQaMrJYt0aFR36mTsV1DdA37/8jT8GZnJ771I2AMOVJjdkgZ9MY5U5POGG8vmpG
7EdjgERnUaizj3ghq8yIOdOeotwo+fIgF8CENWplKJiJbYO+idCBnDWOBzjEoxvE3T2Irbb/bF4Q
gqFZrMoBgEb0y7Io27KZYwQC5GFRr28dUO8rd+dJ0j20PfA4xtPOBWxGTKZp1laGlUNMzfJ1RZ/c
mWNjB7ZbWk6nQ1czFk8ZDdYekl6Va0rPEc9KLh05hTjiiDSwtVIC2XYGTiw2hKwxLopEBQmQeA9H
mP8RwyPgcQZWdWBhohCT1ujvFM71kKgWr0uiNm8J2kBUIncF38mpCK/FOqFSQ3Bzuns7uh6rbyDW
Gdi913+z7R2NFLmLpNyAJUpH8niwPVJpmAcvmtOsDpd2VXfX+RykKH4bq2k52NqbbwXD9KSNu3+3
SBTxLTxDALFCOnMqFLO4ddkAyIf+hH4zW/WBxeQm1b79uxT0rjD8pcP2TbFqA4pJgC0LbHEkxbzu
hnnfdv0KMF/FdSQzCgs7RQG1AsbuUxl6yrykRT4Eo8CIitX/RO7/73rYCBCmCXwQOnFCumxmGAgY
nR7GrT8a5GBhp0Ch0EHmP4DY8VEvQIRgfKcfJMJEdo3GKawO60CqzuEkI4HybpDZNnr2QAoCfIrb
TrhJY8erfdRDcFLOBcWoCUhMjOkuT1ZV9LObVmWtyGO5GQlXEfAhfHYN7A+omXOtj2y7GLsO8+gY
crbAyelSFpjT3VDfpl4aFFkatKrdWZJTxMAhb8rqgKwhgT6Vp80jafGyqcO84tO63scY43KxTBV4
UGJxvG8J1Ai/yFGrO5VTWUYTJanOU8lOOyyTCZrlkaioOmVS0IRFDRLnhytSOD0vb3F6xVxjycgF
w0Jp1YimxBowAIwnBuhyAR8Xy2UmdcG2luDva9260VFKzdENfTT6S/D2m/F2VqHUpPJ4kxL5KZgc
xIYb8ClkGnScmluzA/XZFpX4wPF/We47chaw87lb9I3/dfwYEc7BYj8wsfk67nfhEKexaqccKQ4u
pmHnxhPWjKsYnX7/DdHMoZbBmaNQvBWTCJtaSQ2q2zqMUXwAMUSR7lP9akBGjN2Y45M5B95yi8U+
cfq9oNtxuUlU8VxmKse/wDw1yJywkbWVXYdmtGgHbPwyb+yWfPxzGOSUyn/UFGJUZ+UGDhJqZrm+
1vB/rEDauyAcOy9G8or53YIDOB+gFQxgneoy+/oMsm3uXEgjhsYLDYa9IulNW6sYFGXhgjf7/r+k
3wnVUXgi3ZKmSWnUYWEtu9IGH4mfrZfJuf93hTCrhrYTOiaocwrnVuRGm1HUv8IYtWfXj99Zl17p
yHjBlqTKJiSHh0YpaFU43zzsXjg8YBvLwoohy8yaC0rj22V2tm5XYh2Ht8nzYadbtwbgtUVrgsr8
2jQeHKe7jHsStNZ7l+cK1WXZzfHvEY94aPHs7il+z0Kil3o01nZnHEhTHbI8ue1R2SiAg3SRr6Lb
lIBERGGykgsInIJYXQR+FSC8xJAzjeacTwPAiVXvB6WxZ0aItYKFmYalhqzu9fyHltiTh3jNAXAA
CGGE9tRyFyfu5hI8Zdg6htXOZDsX35dREc9UMgRPJ1GdF36UNGGXVsESbas5XrXKoUGpGR1pIphs
3DZMN3poYudbb3jVMFdUrJJsff68VFJ4VDvyv6TxMRFLoYuDFXAxwAp7PPtM7/G8FPmJOZxIA0uR
QcB/KsUzlsyFGTZhgWXsBgboixTNp815IXJV/ggR9wQkINPRl45/eu2qsm9Kd5fNIaMKNITUnFE3
wOASpvM+7eFqKzfKmIsD03oLacewb6z2koJlG2P6ZjgZ0dacVMUe2fHxwgtGTJDrAIh9enxF5uYg
gcVQtudlqHz6l3pZbf3BeDp/gJIbDCwsqAAi5EOQiBps8zYz5qaFLTjmFdYLb+vo/bwE/nATbmkQ
5/HFYmCm5ixQp4okU0/NzkJy6HppCS41EAPkyYT58r56m+aMIi7GpSL+fZYJgl7M+YIEH0vwLLHQ
vpQaGXwbKdaQrkb/1bbWET1M9hvVw39VDoJADc1ndBDwxLifRoZF+xppTkO/Mec16vYxfe7Mw6Ia
2vz8nU4EiQG9r0FNVUy4M43um5sjZKvWx3N3PP1MWPntoF2MtxwYYcUCWW+PSz0MDrIMdrEMt061
1ZKXLt6100VjXsS9Aswp+0LH4rhjH8WgOq4y2lGIK5o5nPU9OJW3Ufqmsd2QqcA/UlmY/AMKEVAm
9KpOZY0LdsjD03AZ6s+Dl+1sstzVVrfWOhqgs6TIBT47Lp9g50A9sMbh/4K9E23I4prfFNNUBq67
mbynqFmfN7vPYY/LAPEs2AywnE1kFqiz0ZvrCTuYaf2TzPdtdpnMgIEoHscymwNCG3OuSAzRFBHO
zTCwzdFyuRTjzolSVETuzqvxOa5iATiCKp4HvyODcFRUb5uqabMmrKuV02AX50ds31jZvsRu1lwF
1pRZwbEw/mOOLK5s64RSsAmF3mIHab4n7h0hTeDq+1714pKZANCUwLQBnweEl3D1gc52qkiCg2ux
e6PotnwBHElUDANSKXydBO4kzh8onF7S1QRl46LBEqq72Qe7mX+vuSo2Vpml4Qr/I0Q4Na+dNERa
CFngnPW+Tz8W46AbqiVv0o+DHgPyRdRisJ339ONUTdO7eQoxXk4uSgzs7vA0BW1pzN5c6lyZcVQq
XEgqEcuf0SZFJwXY61OJCUkqoke4X6PyB79iezdstb02Nauh3p43c+kZ/hEFSMCpKJDpDX1W1zCH
eQequ3ZqAp8grVOIkdrDkRjBXZ2ItJROEBMVa2d8pcl9kz6f10R6aA7Wl6C8iO2oIgQNCyXsDlCb
JjTNuzHbDOSg+xHAI6GjQvBJlUHw0QF5RnQQizAJZusnq4QyU59umtkKMyB8GJaSn1dI+mmOxPB/
PwoKRTl5DrZZNmFOS9TGQpauZ8MJhvoLoZRPu/xPHX6wR3IwIlqYINnH8wHrhy3qPVdL/JXPfyRC
8FTUxmIsx4GIMb4n6U3q3yxMUVeUf/6/Wgg+09s+bQk3ZJBWbZL4gubbFpQViY09M8onNTdXMSE5
OjIxtQcVx9S3NoTRKsFc6sRnBpatRt4c6q0Gt1yPi71qHZqBkmbc5Yv/385TzBocF0Nd4AL7HV6p
+Tja26hXFTQVVi7u0DEL0BJ4DWQUnb9ykxt98ANXBZ9R2LgIVW2desIyOQgx4pU/rEdvQ8yDqyrq
SG0DA0jAPaEKgtW7pxZu6XOSGAxSpuYDOz/aeT0Wd0UUh26uyuekpwY4MUg+MKaGtO5UVGK7PYib
GwQ6/dFq10X501XFUmlmciSCp0ZH/prFxWB5EbRxqmevemfG99wPR+/Bm8wAgJrzQUh+dH/1EYKQ
O2pFPdl4g3UaKI9SukoYw0RsMJH3mjyfl6VSTIgSfRyPelvj7JKO7NC7GdkLAfTDsF7N5mo0v5AL
Y1Dhz5cSAgY65XkX25BmVvZ74c5pgI7lButT9ue1ktS7kEn+FSTO/AOe3KD3jiMc4nUXPZJq5aJ9
uGQ7Rle1s6tTRPdkF+kq8DBX4FOQOpIr3LmLwUBfjEHWMOry59HP9j57JBGXick0PwsNVKPb7itp
85FQoRZVR0ufxDmE0qnblOZd007Y5Lo1+9cJi5nL6eP84SrcTWzDAR3d5jp3t4oCPoyZ0G5o7gvN
VWilOkrB5cDNS5axhBi9/iBZ2AwHF7xws79LpnD2g16V2arU4v9+5OJx0SQasyAvmq/c4bquH832
4fzJyR5Qx1YpOPbYFk3rcxHL9MDmd2tW3McS6MGp2QtBl3lR7GQjBHhseF5m7d7ws6Axkjsw7WAB
CrlIq5umwIRA6ag8jiet5yxfCCSdZ7Z6lkK0Y9fPVkkvsyK+cN35UNjpofP1cGkqEFE7a8J0RbyU
xzDkn9iJgoGr38Hg6MtVGHOl1oDgnGl2WOgfepZsk3LZGFgwU3bZFSZvFdUKqa3gagPeFc+5Twh3
CwMCrMi4xxGsBGindWXYoH1RgXelF8GRGMGxsbqy87MZZzqk46b0vLCb0psR1Mel9TPxVRPl0mPE
LChKs0BcoBV56gBON1gjZiSRFwycODMPfbodwN+mL4FZv+RjcN4Z5Mr9FSfc2jaI+3vQucPf6mcN
WBjvpa9XS7+xVO9ilV5CIEHtL4pZD0E0f9ArDFIdBnYx2DeafrDtn/9NKSGIYFxMq0veaZ/pd9fe
VmCvY5dGeuVnq/OCVEoJoYTjUqldQ9AAli7vOoue/Ah0Wfd1dcnMr4QV9G84BhaJFLH5jzlyMF+P
7DLHjH6YpN6+Tl50i4RZOYeOm4DpCA0W9qHHxUPkq1q6XAsxqPA6NEYOwQ8K7pRTwcTpCV0mCE5T
fc80/wLh8y7rnKsxSVTOJrtvjmUJSoJBsKr1ClGEmfk2iVdTfUeXHSo2a18L4sQG35r3BRc4Fsl/
0tG52mXctEUK9friV+ldaPQXG7AnJQInr4rUWmYv/OEMAkpggNAXOxXV0XFgBcg8wiXfuBEGbN9M
7zKa641prrxYxdItvYiOxQmxpKxdq6E9xLXIKV17XyRmAMZuL0azzL/06nVT/qSOo3AKqbkcKSmG
lKQY3Mbin1C78th2rFE2BKLBUbGJycL/sXZCRLFqzKYNqFGF9fSW66Ge3OazIlPmf+KT5aP2jj2K
aJaBVez0e6E1QmOnxQ1Te/X12ET3yLgUV7ZKhBBCKizp9eqhQ4LVRJfw/nXbqx6B0oPiAyFY+sAH
1gUDR8GoTbGaCcAjzEgZyWuvsyBTMchJHfePkE8waBS5sKuDIRS68/y2DI+pn+xTFHPZe689ZKlx
54H37Xz0lR4dUGJoZXJ2ZhHbWwFI4GGPNspE81vn39qq0U6pIR/9feHTML2aR42n2Knj7Dw/vUly
9MnjWltH81fqGmAQ9NCZB4zKsoRv5CRjCu5j6IJ+ZxHErlYGKR0ObaLqjcmN4Y8gWyh7UpcVZk4g
SG/wKGte/m9sRxFS5Sf3V4gQ53Rknm5aQAgpMOlYBB6G/OlTmijcUxpOCergWAbkYkpViG+V1g+z
Z0HMzHG8cZGESYnFaISl4eKzoMmL3YQn33mrk2RMYC/CnBAYTQGw/ARgqUiWAM9eYy5kDWJ4ewRV
R9DVK81/Pi9I9nzmzGKYHAPbFkZvheiTg/nDKR0faC1C1/ZcbrVi2URYn1l0y26wf6IbfU1Qn8pm
5zIjqva6TE/gdIBU5BOr+P9p7HMWfaqmDGAVm7Z0ZWE5zdqYcj+geT1gkYxZrfQEFFHndZa4NADo
gJei9Y3pAxGgZla0miMDvaciogUoXN+nGaOW52VIWAdMwFZ50fc3165YxR4X0jslRSPIme3bcgQe
CNKGCw87jg7ajG1SGtNuUWxyLwykAKG5ZN8xuAvkkDPmQRqDyzn7d8Ie/pOAecXUOsYExT5vM5t6
ySzoPZIP0j7kcb4C7zBOfQ4ix1fETUkIOBEmxDWKLqveOBDGYgbMjEbm0AS9VKAl8/v5o5ZcCpCE
RiWeZ3hBib5Stai4+D1Sq24esYEuicegSFNtZczavp1TsukK3whAEPNzYPXjedmSGHQim5vaUVqH
LXsUvEdoXmmLE2JexjVXzWCtbdVyBZmfHOsoeOmcoT7YN+i+xHN/7SLZaaut1XRYjQJS2Hp3XinZ
gWIHAWZZQKIGIIUgLBmWziwYlKI9dui2lgmiLN1hz1jcQ1ACrX6kBUiC627MnvSOlooHt+xIAT3z
QBmJwSMwEQpHykDgSpkG7N7SdEG2dMMtGfp2lRIsploWRhXyZEeLsSDC6RwszhN8Kg+Tb2Ns59C2
xSjjSJ/9/kCjnRFfpYPCJWSpMuZF/ogS5+GWurRJaiMm2IxEgUHGcK6Tb2RwwtyMXnLa7YFR/Jgb
cz/rX3gan8gWbsuqJyj/ovKF11x2O2Itd0yMG63uwnwsgmZx3WAk2u15Q5J9Ss78CQYJAxUU8SXi
Za3XTLxNTfGfo4da9GSk+WqOFRFAckUD3vxXjnn6CdH97MfMghwvmlZX1aquMLjU3mr5xjPX51WS
irIsjisF9RmguaeiXI3m1CIINjUYDOO03IJJq8Xmm87YEfvCUw0pSMVxagycIUKcCDKKSFOS360V
qsfprl0cA3QxQMnMZT1f+6VvrIo0umoKbMk7ryf3MuFRAsoqVIbAmg0+CRFhYLUm5ihnZD1NecOp
ecClq6tWWEiVO5LB//0oeGZ5ZUX6BBksc9+HMb+I0jREtv2AzGjvJl1gae7qvFoykS6oaPniKuxv
F9FhYzm13sLxj5PxqGmhH7+6y76fHks0d5QPcVkcPRYmXA41NSNsDAfsxAWiJRl/2BkoXIGI1K3v
hZYE0XSRkn/GqmJpJV5g6NKj3IZBhtMjbZJ01DMuUjOWDTOGwzKkGzo5m/PHKBkjhByTz3voOEhw
hp7KWWg79y2/3c0JezGthzhFiwyMJgBYr8z4Aw0YvPo1b0VK1YiG7FDB5soBd3AHIvLlZXoGcHkD
X9fRKcN66nWZPunuM3UOsXtfWSkgCV+4439TqWAghNOwCxcEht/irNdwpkZiPlBMLdLSXCeYPemw
rVJxrpLSOlwdr+f/kyV2vj2WADKS41zt/EcCHt4yiqoQKKqnLk7XaVXvzYG1gd74N54eP58XLrsI
OeMhoGXg5fzUW0WLZ+ypjtvJL0ZE0nsf9z5ARoGvxWHVKFARKmGCbywLhncyA8JG68OPt+ZQrIrs
pW3XDFvOz+vF/5QYyo71EhKKbukxncuxbKPxbBbfwcfxhb+PRicQlKimY9rg1BdifYi9xsff7/3y
wUjGd7PUVl8R4QN+gV0GYFMURDR6Z/k1WkogE10VoE7UsZjsvARZvOdYSL61xsUcs+jQ0TBOGQpd
oasPIamCuQcHsGpmRhZ9j4UI9zQYIS2v4zVey39q3X1ZrMzFw7CYFZbspvw4r5H0sx9pZJ1+FvAf
zS2pIMxkWmCAN8Q2FB9eemYupotBbQOMs4jTRhU5dc0OpZs5BnAIg9NpGBdPRtZ/SQ5mIeGVIOYT
vw22dMBbOLzH85JpqyMPXufAUq8Mo1fVHaRfyAd1LSIdsjYxGdb0LC96gvjj6916cA5ZuiLDT9Lk
gV49WtH9v38iTpwAnDbwAJ+mtP0FZL+Vi1dNM78MqOBoqvKC7Av9FYDJplMbmNvFKwsPApzpuwsl
WveQqGK2SobgOQmaoH2VQcbsbPzsziLXyHTPn5Msjz5WQ/CbRqc6SuwQMY2XSQa2sn1DV3aviJMq
RQSHIeBjN6kFKZ3Vb8o232ATc1AOncKaZZEfJAzIoYH3xDOT/4yjrM/VTH+YeBDgy468IPGfcqAi
c+ej8n+dPzapQkeS+LEeScp8OiO3haQGvOwOOHVLZ1v0ioxLWug51ofreySlxbzT3Ew4tjFd7oin
BVOLezMxVo6dP43GsEr8AR9uRmPLWdnLMAZVnW6KIrvuWqb6MbL84fjHCBfFbJPenDOozDz/ecLw
W7rUmwLURm6dHJhtBwghW0zPrpLyC7gpTq7xv+/qCb6W4KlHbY41i9Mrxt5bcGBNaxBKzNhzbTz8
py8rTlVXSeQNmDNG6ddN9lUMCssK0CmqokFRGJAn+J1jVPNSuzhNDLJ2ZhnYNA6wqvi8LrKQe3xu
QiZUjU7rpBzsSOZbwwzN8W7o7838spx3perGUskSfK8YW2NhPf9GbLqsqBN0GZasj/16zJLbbPSx
2G9UqCctenBmI1Ci4Q2LKH/qH1071HPL8XSY1Yn2xWyVG5zjN7eM9xnWIQfYDkLCnGQPte8f9HZu
Nv98vnju4b2HpAZdbfEJPXpRYtXALYVxnSCcfUy1B3cMybS1x0Omug1k6kKc7aCJjeoyyuqn6hbt
lPkO9giHXqJd2wYyeTKglJSGAzaF5CCBmxNnPet9oM/F7rymEnM9ES3Eu8Luhr4roGlpXGXNumif
q0ghQhK8IQLoS+v3rjWxql05TZQyjuTI2ruMrjR7nfmbaLwYLAUQQaoL1nVhigJFQOx8PT3Gcc4N
kro4xtHZmfMhqZ+z6fH8cUl1ORIhOF6hOXEepRBRpeuMXrUg5AOJ2cJ2vorrlx+88ALBCNdfZQSb
WLrJZ3mDDwN60TI9zM0biwGifz+vjyThRX0fzSK+wQUQCsHR3LzqksWFxfkE6+/QwRlUKzRlH+Wv
hE/t19xMfWZQSNC125Fdev2+jFb/rgR4S8AoASfiHAyn3x3cKea48G5bXOoM4DUwmSL/LRWpjuyD
HEkRC7FuQy29mZC5U/vbYIeleVFlL8OyPa+LJNpiP+cfXcTypx2VVEtS6JL5IEgE0T67KLKNlr34
1nW13J0XJvs2fOId9WVO/CrOZ3gUI+egrwBwZ+5MVJucPpiWJlm7GIFTnJ7M0BDL0emHJADxhIxX
o3jqIKzz1s606pfhYtZVnWrZ0aGhgxe1C+4/2PSpGRAvGUsTRJ1hAiJs7FzG/t56a6KYlNX+nZ28
e1a5P39+smgAOjIOYcfILegzTyUOSH0n7CdDG4CBX3BsA1O7J0UckFkLUqKYKlYJExKL1gKSoTB4
DlytsXU5nNmhX7LNbIASW3H98ZMSY8+xXkIg5cgPL+fDTiO71kHlhhVPQZSty3LVRwOg4LcakvDz
RykzxWORQmDtpnycxwEZMWBWh7zyvw0YMLbsRNVjlRkJbAR1cTDhAwsqGMm44HESa/BiBhSjmT+3
7rMPbKa7N9JdlChSa/k5/hEmkjjXQznXrglhTZzspqLC2CXdYe/TPrWrQHOXn6bDaOBpumpQRBar
jrQUx7QTPZucjEO+a+IFtH1isRks6RUoiRWfzVCcpylYJY0wfztyFSez+Z4YdhfoPQnrfL50G7Yu
dWuV6ckN8151J1rV3pOmN9usN4PBmW7M5jFmNro82LiGdUtfMChOJQnyLFQmPmFwLK2wGhe+yZx4
1/cI2Onwq106RbyWeiVKn79JdPnyqNMQYPSAxFoaQqijP/bRw2DddNV2+RHPL19QxwSpncEpIz8N
105+O2rtgviZZ3Y440HouxhCVLXFpdogC8DaZk5MKLYCsLm+TFobUnQnv8NvCXNsWIpA7FIW9WEw
VJeCDEgCBNtfeYL1LPWyIJQhncKz1gw6/ceSvNUM+8mpvUEj5mox5sdIf3L7LnQKFXO21EmOhAtR
LmfaWOTxiICqFxceeSj16CFPlo2Lk/3CxzuSJAS3xjIWLA7Csdb5DnCNOXujqnEIqTI+H7IELYOF
+fRTO2zYNNp9BWXS5Ednrbxqk/YYyVex/kjD9F8xYnrS5GlJuhxi9B7zMk0dMj5L8hXXPRIiWIU/
+KOZdjzJnh7aaVf091m8/8IXORIhfHutLmKsEYYeBoEC2GVkJoArK4Kj7LDAl4w3HWIx1oQL3yQu
cxpZNYTU7SV2LXTtZaLauCB9OqLxgwDEKfzAr3f63dNGL3KX6Uh6vA86P8aJG2AHA2YsryniBMsC
M3vwyi+0R8DO/lcqjyNH9Ss8XGYfO19wsWFpwKCHDjDQ5z+QxJ6hEJ7+AIFiHaOIJ2nRSIdvIq7a
zHzKLbxOUit+p4wA3TGoajaSsAdMl22gKm8g9xbzuGl2Fmfo4Z+a8QOTzCtnzvdaNa880gdW9nFe
M4lVnAgTrNtlsWEmE4SVxYGyDrlHME2KTpn09I4UEswb+0wWyxjx5F6AiVnMJ7O4zzGNmmg/zusi
SXBOdBEC29Rret/gP6yhZ08Y9t24AypQfrvqPP9qptYT2MvXTqYyP9UR8n8/Mj9nMf1xKvn3QrvR
AbShrEGPqQgR/LcLSfCJboJneR6NwcIK3WIQGZQe9jYPKhiRSg/BjShKeKyIoUfGrAsg8DFD4EMR
1ZZuSY52ogn/96PjSrB6psY2Q1iDu3WGS2/YsM7k/hSQoQxrhU3Izw2UheCvxLNIvImG0iiJ3yN6
N3O9svqLNlUtJJKlDVDojwjxFiJ953GMNaoWSUCnwDcuGQlB2OKCSJnlATVCtAcdlVh5lPgrVXDc
xB+1waghtWhJ0Ft3ZfnasMsxYUHMFP6rOENX8F+LpXnf8kqWA2L5ad56muoil3vuX2X4LziyiVob
66b3uQS87bwpYPF6yrZlzon/QeK8nard+VChOj3BZ1O00thSQiAIdDF4tyy36ZSHNF1N1tt5SXKv
+qua4LhT5ZddqUMSKJxnioqTEVSGAuAtu3dPTFBw3dau+oGmPBGageNcOelLV70NGPMb9bcqW81m
MKool1RGIbgx5qCAT7ahl2U80+hNWUZTnZuQrhjtCJZyhr8/+Ml3bZ52oBB7GRqyOf95VEcnNn0G
LEYYF27cTWxj6mcDiqU+BrkjuE2TK6daVeaBqPiwpBciGFTBcEsAD/1c58TlH5kIgd4Ur9JS31so
0bjahwto/nn1pF/pj6RP9c7OSPWSUkiaO4wWdXXQ9F+x7yMJwpOzdl1KdR7OO1DBuuMHtibFKkoi
6ZVxJEOMdV7bZ52Fb0SKVwd7veNrtKlZMWBOHphTxZFJQwMnJHeBiwbTvBAaDG1yW0zJwpfMO8so
AsNbsf6SpjeNtj3/caQmfiRJCA26n1Ga29xr+3udrIi+9htVZJAbwF9thMhgxWZaLxO0mTTkDONa
s4Z1Za6NZghaI6y7CZtCwBsN7NtzXr7WYzhRhYepfoEQKMDPh/RygJZ9/cOxPtDmPH+K0rvj6BSF
QLEU/hKVjGtYPcfTvW9gTcZtRB8ZWZU9djI0KhC0wkB8oU1MliqyK2zIC2Owsbl6GC3hFIP8KwlH
VbtCJUpwLmfqzIUa3BZRMtP49/qWzt/G/EBUNKQqSYKLWZhWmdyeS5o0oFYvUi0JjT5w2AfzFA4m
jX5gBAZ4FQSRKH2eXvbtMoPhFeOdoe69aAOWRDjvA7ntVdhcqXcdiRG9y0yLPuY1qsX9jtmQcbp0
IkVFVWraRyIE5xq80aAufzxN3kMy/Jrt/XnTVqkguA7JWge8vDgps8oCPY9XOt1a0a//JkTwn9lu
vWnk52SODjaKlZjf31rxt/8kRLxly67LBjyV8TTDPZSZ60UjgZuqiNgU5yW+nLvRyuyeF/AM9ymx
39J4W3yBRQof/I/xekIu3HpAYno87cGAd0jG53Rsw66+zNNLA6N05w9NGtmOZHHzO8qKtdRMcreF
rLj5HmEtz9IWz3pmYZ2tvh58f9W25YY45et5qdLL9kiq4DfDYDjFwl9M8fRmN08aaK7HztkUhoGu
kuMFVZ6r1ksqIoLIOlknYzR5/H4fGvD7J4EfrcEtFWgqJIfKPgR/cp2qMxhXzZz3HluV04uS110l
QvCmoVtsHdcd7MPfuOy+Kt6VEGuFCLHI31aeNtP492k9FvTW7+/tVBHY5CIAFefNROSpYmArrKnV
uSPNCw2SbJdHTwAPnbcz6Y1j/ZUhfAzqmBEzPMhIi/kpLYcgZfYmZ1HQNPVrZasAyFKzRj8erFtg
DEY54NSZ2o4A/2ThgnMxvwBascCnm7FLV21zSLK9rqoaS00a3WUbqFAMe9jCfdpFS+7PLsSl+uv/
4+zaduTUge0XIdkYA36Fvs5Mz32SSV5QrmDAXMydrz+LHJ2zuxnUKFG0X3akVNuUy+WqVWtZw41b
HqPcV+7x+h4ufqczK7MIwZMUBfhswMFhd8DLkP5zZKyYmBz2Q+EJczRQY8U6gKi93LdOp6atQhRX
U0yVkQNNthXYBs1+U4V7y+m9Mfn8D2s6MziLP7oxjYQZWFPqDuadjbzEDxqOPgUZ1lhdFrfvzNTM
zUe3SOJ+HAGiEMnTmEW+DJ3btF8Zz1t0hTMrM0c34dNV2MCKne5dBibnR0Xu+RoyfUFQYgKI/feh
5pHHBst7L2CmG8MNBg1Toj07ui+LbZ9/ajGHLW8xaCKD27Z6HmKQHOzEPz1onGkqCQwoE8vmzFcs
UGx29lSIR4Wc9Xd8+GqvhY1FfzyzMdtNhk65xVELnR5NEdso9d2pv9XjlgY/S2tbrk2SLn68M3Oz
Xa2MsCY6wJIs650PP6j5aovb1SrEYiLpgMEcFJgo/c/5B90h5Xk2fbtq6P22/B4FKz646OlnBma7
1lmRJQsHBnS9T9QNKJlAbnL93C4FWLzRwZ44xXQ0hi8/PoZGjcgNEfHYkGfPRVTfCA44yNjE/KbG
YMl9SCAMYFrVmmLo0icCbMwFdgjY3Q9irmaf9VxkPQKG/ew4T0An9eZtsvaMXdpBBpZxhslzE/NF
M0eAXI9RlBGbjpe5CcDwE/IRyndsf30XFzxhUvgDZwLmeF20mi53sQLHsCFd6KQTzIOCrCUgHnjY
1qiKpoM4C+oXVmb3RitKp29sWMFQ+2NRgAW1THeguH+pULe2Ubi+vqiFvYPGDQP7xMQRA2Lpy0VF
dZpabj8psTfRNtfVD1b3vm2QlTr1ohmGqiN0riHGOU//HdAlgx4AKtdtXLxnLXDsVD+KNTaNJbg8
apsTrTicDT43/YyztNyRtuJWBP3pwM341i2T+JnY0fuYhPFWsuZOBcV9Etufc4AAvXa0T0GomEfq
sfT6oBTHpOJrrDJL39OEcPIE/IKEyJxAoG1NzA+XkIeegJOdyEcvq23qOch3fQgoRV5srxGwLZqc
+H4wYo/9nvPYRb0TQjpQKb/vd6K5CbjGf18HyKIWa7j8pRot5O7+szVLpixpt7FtwdYASlYVHbI2
9irpk/G+HjeMPQ2gE9DG9rrTmgtx5cLqzGttKKbnVZ+CnkAlEz9L78Qnk+bV1yBwh5NbS/ZAA5v/
CrreLXZh3UA5M7VJcAwJbZ+6Ic3QVzBpiUZnT46Ctrr1K12hd1ewhkLM0xD0R1SF9raTIQJLDdx1
76UmKw5BIsO3KLOGdFMadbSTQctX6rYL4RqzWDiRgApizHYOIGU07wxjIkAeOUTV2EsjjiAkjKx9
55yydgUtuHQyz43Nku8uhOcaDYxhItY0vc7Q5BfFIPNzY8j0y/XvtmZr9tkGaSR5mcAWC59r61jQ
fZD4/2JiwqkCqWw5c983C4ZxiAbHLeW/++wRku+rglaLq0A6N+mwYwJ7Pr3eiDyWnUaQIXzYJx3x
0EpALXMNdbQ0Bg1gFTS9oWYKeNq8nmGmTWI2f3ZL5t4wWN/D7Idq0jsTg3nNkP7U1PGpFftcJYcR
mjFhIh+vbyadPsj8MmKTxiluBm7zeTxNUlJTzaYPBu2BLZRjPhNhdDsuMONQpjGUpLn1QrSbeoTI
255L44sTp8+KNvYWDCnGysddCmznP2cKC2fhXfGCynGKpS2LvA7CB8l4z2ufJjdKvF5f+lKEwbop
5shwOUGK4NJUhjH3qEpi5WPwCAMPTRj4QYb3Dh2SAK+eyqjXGq2LFkFSBDVUwARxHV9aJG7WJWyy
GLNfNd126LqX48Fe66GsmZkF7ACysh0tYCbJ74N4UwSnJoZ7rXEFLHsvJN/QCrRxC4npW559q6ZL
E1mVifLDxIl3bZF7sYjv4mF4Fc3nKEtPOm38ksjPjW3ssnQ8cvP9+idc9BYgdyc2DWcCu13+gjas
VGtxXE21BSWGT/Blr8/3Wv5UayiaxYB9ZmmWs0GQEtpa0yWoa74RyXsUNV7SEy/Cm0c23bEIupUq
0FIuCu+Eng6o/3FDzNZmhEOr2XQBIiHuPZX0w0Y31hqQYSnSWVPaArgYuI8+uOQgLQg8ZtjBchMn
bz2maMm4uf6VFjMIyyLT5A+URckcfwusqmOVBhJdEoJt6KYfPjXuTo93Ljj+oABBnY2zNhq8BEaG
vM1/NmeBJJQBNE4EbJqQPMohR4hIVnxr2T0LdqW5Ge2HqPQHBDrjvTT9FDQUOdnU6mjnR5GvpeAL
Ct8YVkU7CkPREw3T/KiIrJoe7fg1XX4bCo9bv4L+qYg9I/A688UOvDHcUijZ6Aee3LJ8E2Cwtbxp
mm3RfUnlNo931z/JknMB1fu/sikQ2Zu9p2igDM1opfym7VuPTAlqXeTVyhDWUiCygHiEFDx8C9xa
l8dT9DmS9LRRPie/xuq9sB2Q4LkYpP8HdCUua5DOCgu1RRT9Lg01SVX13OoUkNdHge89ykd3bYh6
6aQg2AEWCNFQUPfMgncl3bzBMI7ys4EfHF6enJweDFqtJGvTzs/vY7Cu4rUEYpSJguVyKV2S5mEq
gMXqqkxIb+woeWjBcXejSak2TNfkqW3M5kYNNbH9QUXZ5+uusbhONn0ttAcZ/lz+AOg2ydFu8AOM
8hi2X0iwV2ufaymYYjLv/01Mf392cZQFG/Cyg4lSRTgCd6O9leMmbAnAby5oCrf/sCLQkuBZj13F
n0tzrExY5erJXGv6lhKnqOfbQY7P180srurMzOzabUoAF+oS3g4qPvBTO1p7mfHZrl6FcSxWwb7T
v/bBT86szfzEDKU5Wh2s4WFfp+8jeKQi9Ya7Nyo+1+42z4nn/iLlEfyL3vV1/sl+r5me3YVkrAKd
D9jPItqb5KbV20icMsNX5T5MN26Z7jW5sQvtVdaPwN1G1pdIH4PmUa7x8C/FF7y7JzZ3h2M2d/Zh
eQlkK3exB0Y8obcPRb6R4ScxrjzWlk4EEjbQRUJcHu+O2YkQXVoOFDoQUPqme93TnVtF2yFgK266
eE1C/g1TxiaUpdAlufTTkNtt1enpkhhAobNVXcR/G61uEm8IzDjYCdkEW3DJ1s8pUlbHbzP0SvEm
UFG9cmMvrRjqbeDInwgWUNu7/CU0rhsnSFq4crcT7GumPGKsAa2Xjsu5jZkDJ0DlldE4XQ7hZnS8
xDyYKUgr8x3YBux/APBioBrVL2iqTR9xtrUNKEJxGWJBesT10JixFzfxPwTOcxvzjEMZPZJR2Ahc
jBZB+5EezSr67qjqX6o/55ZmDolWg2OEGa679LXK7+36oR9PJH6QL9cP+uIXOtu0WZhWblcC0Y0v
FCQvYWV5KfSjrQ0E1kZrj6x7Jaws+hxe9HiQIZ//oIepeW3XKZ0GfvitG+9T88leo0pYihdgU/0/
E38O4Nm9Yw5Ml1057Vv3eex+mtWGal+tjYEt5VbnVmZRyZRmwpoOC6mhiG02lQcGi+sfZmmrgPDE
kDPUVwnIBC+PJ08KlBw5RSrC7jjGTRVAp2ul8KU85E8lnCC6okg1O56ix/RZheYjmiKoK+5HjGMq
vHnMIvT6Yl9nySbutteXtRgAz23OLhY7S6iNKIh4Ho6eld3VocYo7S1Ru27wq/Ae3BmAzF03Ou3V
7DJzJ5FcwhmBnN/8DjHqMNZAxeOdAPBzO9GVqV/xgM6q/s7W2A/+lBQujXFw5071PnRzMSc4C0M8
TJvMaTGL2XD0pjEFabutNyTb1rGhiPfTBcFfx98LOngijJAn75JBeYn4zeLxpFAiaqqD1d8J56Um
R9t9DpsMSqTpxgHfzhrq8+O+TD9VQB0b359DCP3Sx4gUQzEq/NS02srumaoveLy1BG+U/tf1L/Dh
vIB4d1IkRVwmoL2YP0ErAe7bKrJTKJJCL74crdpL0nFN9/TDmZmsCD6VXBFhPnxnDLwXdibRnsCc
+3hT5dVbL0yIwmX2298vB1KUJpjsGTpI85pey+ogESOyBRKF3xTKZaMZ+tdNfAjMWMvE44W6P7pU
dA4QyWqDpah6oKBbfBnYSz2C6rr3aBh6mfzE7e11a0s7h4oqnnGY4jCdOTMAy4ohGblGm0rqT5yG
d26kP4lwjdFvwQ2QoE/TuQSzV2LehaVQFpMqzJH9EPbZGaqnCpnt9ZUsmTA5xRzeFDQ/PBNJ3zW9
wJHyo6KxfXCU1og0azRYHw4OBvwsHG28R0GS/6E8rSUGjcERoHyaIgXvXllW+yF/Nizmj2ylsfzh
QoMtDlcAN4g1yZ/ODqkMVCuG1MKeuSgi/DboRo2PTf/p+rYtWbHBfgPyDI7SpZgc5OzaHHiH4lfO
p/JN/xSz75hUOhWZCwXFcSUYf6xGY0FgFkc9ajqiKE9cmiqt0FaZA1MajM19c9MydGMOIj8Y1i3l
fj9ubRRL4u5L7NwCtPT368TDHi08jqYMSGMujYsGPKVFqzIQced+5Owd94j3pIeWxoqhJT+EehIc
EMhpzC7PMgSXQa5WDDAEgJcPHfP7PrSerq9l2QTSXfQjTbCcztZi5kRHFugLIRwbHouqw8xkW/y4
bmPJLyYUMd5eeCdggvZyv8IIahoQW83QxPruopzlfNEQLSZ/LSIHn8AnIfA8eDoeezMzTZx0wtbY
Les2L8VJWc4Gs/Yr32Qhyl1YmSW7aHd0jEpY0QWG9qWGWIH1U2Vqpd+yuGd4h0y8/qiFzodPaslj
kbcwE9rvEuqQaeCV1WZ1eP/jWNy0af9vB5fR5aYVdp3zuIOdNKs2Rrkf+68svxkj04tsSKKK+xzV
idJP16iKFq6mC7sz1zZLkYZtMNm16i1G1fysFV6cutu2tzyLPRPUCf7aC0EiTDkwDiD3QdXscqVZ
H8i6r6HbgtgFXrLck3XnBexTsDaIt/DpLgxNR+4sDNoA5VM2wFDFUvXiSGYe0d7NbwddfE1AN72y
roWdFGhLAUrBHQyOz1EFjYGRccoQJKoi+QRes00dNo2HOSwvJtmJoSgXWOaKzaUlQhQJ72PkFu6H
gkriUDAix03ms94GyVnrtdFGZJB3KFcqwwunDRH+D/fzdK3Mq5yy7XTpOggdqNHfuCqLPJuiF8Cc
NY6XpRUheXUgeg+1OtRuLz+aGEjRdglWNODdL6HFK54YJFE0W9m5xQWd2Zk5R0QMy25li1gYOHtJ
Q9901Capxt11Z1+6IMX5emZ3cR9EqFQprCcYs02SjCBJ3FXO1h78wr6BtnoPZt/S2FQY3mzGW8n+
FuQzvZUw7AgPQSLN532DDCzC0zR55guMEVAj2ZqDtaVm/nx9mQs51LmZ+cBCYDU0NVKYCSM8g4Kv
HStfLJJvapMe8mLNGRetTRfxVEJEE3HWDJF92RudO2JRcAtS5LfE+i7lr7CtNhFeP9eXtnAxg+UZ
XSD0g7hlzR2SGhUBWghLYzJ7NBS7c8pv1y0suuKZhZkrlmTQoRKw4MStn4WtN9L6GQoVK664uBDO
wZEA9R0k7rNdq2U2qBbyO37lhk/E6V+YXBufmw7nxXP5z8scCk02XqACMgGXhzeX+N8q53D2PngO
JlxV/uqg2GEVnvuSZVtwXTrWyflFQMifqXp/fR+XQgcUeEArPKU45pyjPrOqMuADSNRj9yFGLSrr
fshmG5BxJXQsBXo2KbdhmS5o8WdHWnPVUVMCkhQz5wRU9KbPbS8YEk+IdN+61JNq7Sqji2tDAULg
AwoHMkOXO5tCKTHrLCsDuyT7bIX90YaK3FcnZbdFzU9ZU9n+aEWvtnaeZdd3Hk8ietRWR24CVR65
pdmuqEvlhZS9Xd/1j90FfHSgUZAWTx0o0JVf/jT0v1B3hESGX5aVxyPmdbbl2S26KV0fH8082PEO
1FJG2Xg8TnwKxAzPTgkmPlrA1tuy80r+m5drA20f6mH4WbjO8fzlOLTmvHQD/w+6OEJCndXOBr1S
LP13UlT7nL5lo2/kp0Jtru/E0jl2OHCbuPwFtNFn3l84Ro3OeZr5tFTxoSSp5Scs6k85S+1/MYUF
InsS4E2cn2XLlVWQCSwu1+NJDGhK9+TVdrqX6yv6CN6EDQdWgORFh+MD2AgNT1uRKSsdIQXqJNFb
W8tT1f4agp+s645uVEceb4iPXu4Llf2Wgx59Y5gE2jINXUn4lz4oGMqxr+iDcz5HTOuC004OAZ6a
HfVY5YPwMCx3kJ0IAMkbxGsTrQTMpTMHBnaoouLqBBn7/B0Dnlpp6xAeZIZe0Hx3nF1WjL5cw8ct
LuzMzuwl45ZOZLi5gbJ9+1b3j212JBzjVmiPiRMtdkX3D7kciBzB3DWFafRXLg+sRJQ0gi7CgXXB
LY7qumF0XqXpSphcOg7nZqbtPUu/rbqOKwpVUBAMPXZO7tUYtHDXMGFLsRihB59pCozmvPmNc6CU
aCTOXH8fRCelwXjtHATZ1dk2WtPgXlzRmbHZh4qIziuVxrjeLOKV5a0p9xUoK6+fuaXk5nxFs0if
VGEFJBtWNOid4TR+hkHCKL+r5ZvZ/ouD/7eeuWpji+G7Lg1hKqRfCvfQJ0/afC3XtEgXj9GZldn9
YIsu6SsOK8I9iuLzUDwAa952K5f/4iFCSQN+gDcYRq9m3hambSwVHnshCzei+UVMiWrrZ6cCiYMh
d5QR3x3WEtElh5iotASEafAsmkd8Geem0g4cAln8VqSlF+tw667Rw/0ZkZ+nVedmZgliTcGXYwiY
MVAuf2sS3gLzXMk63rbcGV4sTAYGO5BTZ9wDRKRRm4KK9huu5G4zCBpiiM9tU8NHSkDzZ9c06k99
Q+UEZqqEA8i0hqsNEZBOQufOdzWM4rm1dVqg4EDdlziIxVNvg5WnVUH1pcS/gm4skBvvaQkl3jrK
w2QXGlZbo9kE/gwvqtHvetIdCmob3E0VSFzjEiTcJiPJrot6lm27rrOqnVOlNkhrR7aptFM8FkE5
QqA0TnXqNUXt+E7Pi10J3IIKa8y5VlaepV4fNYXwBvQF74Wu6ejZdp/9NCAN+j6QpJaedABh9MBP
gldVb41IqasybHwrLkz7JmkdtjGdkLx0ZdvHp8Ya7EcaKdFvQbrQhVunN9MHEB83G+CWQ9uLLMyh
WSkwTJi1JcGnqBC9c4oUnot+3DHngWqlj1GonV0ftwjag1XEZG9lAipvYoidty4uw9prmjbdU13n
O2W5RbaLRV2h2yit7haoyP5bQKK48bveKCA1ZBbpSsKwdAjPXWgW8/XYjZDvw/FQ6JpVwX0TPDuo
LbnJ6/Xo9bEliIwBTaiJlBhlAkhTXZ7DKiZWRKc65tA/ZPkBpHkx2Q3lG0hpvSK+DZwjMw7XbS6e
wjOTs4umd9vKyQwUXjRgyIVZRqiCFE9hMX65bmdxD9F3RD8asDWc+culiaoc2yyFnbrXhw7Y/7yM
32JmPxdNt/K5lrfxP1vzznc/ZBDunSrOo32g7ncyPNWW9Af3m1Vsx3FbJZBKX9OCWXhkTLBq9I1s
1NMxPzKL1EB4hBoAYdQCxSksH/PupPsfYfRtyP2Y7wYcWPmKc+5hqtUsai83NzJ5r9Pv17f5YyS/
/BXm5TZjCskN6gi/ok2AdAxe9JBsMtL7QbTpis+R9GW18m796ECwyPiESp6IhefrzjjmWmVUZ1Al
4H5RGjtLuscuWDOzUOOFHTxI0E220dWcN+aCrrWLdMxxE3b2iyWg8dtG+lBH4sZmaBYrM+n8iOGR
V0t9lDnEscDJ7f69a02/wp4YlPFYwwji5f4GFBhlmiCnV+UnKX4l0eAxjV01vhjqWzvcY4x4GNda
NYtbfGbUujRKVJCG2sJH7fl4iKn9XkfNLtfWShawcG6wuKnrgHI6Zs7mFQiCHmGQg0wVFOxgFlT3
Wrwq3PzqwYXuhd6q6qSCNbDwx7gw2UTncNpS3IOzYwPlnEY0Gu5TqV+6SkBZfh8EA7CEv64fjMU9
PLMzOxiBEPmQOlibrm7y9HuttrR7um5i+gyXmcblUma+oSGhA5gKllLrp5HkXg8C8esW1jZr5giu
WTk8yrCIBGhqRO1jIt0nBxy+mKtZMbUYSM72a9rPsweIKtwYXRUsJnMfDOenUdne2IM8LPACetfR
wKtAp/P3q8OJmtD5kAKBLsOlScHKpu9cVHvN2oLkzsMg77NW7tgar8qSK5zZmY+jdVHFBhLBTkSz
W8jWbGs73YxpuBIr1szMPbtPW6shMNOAXERg3ChSelOoNdj5x8EUCIwgEjk2NGMnwt2ZHUC8Cklc
VEAL2Y3om3SBtTNB0Td4fVIzdcLQFepXbmncSyLbLdND9tXtVHtrVpMCZKeB/7n+IRdXfvaLzMsP
6TBtIZHGL3KD9iUP6M/KsTZO/nLdypKHnq97dtxoVo3FEGB/ne6zqAuo1mEAtXwC7CAiI5Kzd/TP
r1tcXJeLlzJKYlN6MbMYFjIpIhNFYCndYBeXhN/krE3QZEzXCMKXYgmmpiZMDbCTSAcvtxD6bnWY
T6aaht3pIH+Ume1fX81iuEdbavIeiLxC6vzSRhQkcT0SdAJKcPGHGsP0B5Mc6nYH3jYqHk078upm
Zc5nKYJh+wCGR90TSdLMpmEIyCr0KP/yPvQcWvvpOByVZW3trF75Wh+rGyBgQSF7grrB2hzT5SSi
1KM0M7T2lDcam7ENPWp/0eYp624y/XZ9NxcXdmZtVt5wVFePSsFahHqXC71xUqPyUHn5Gl/O4nnH
PYlcEyVanPpZmDRGnVbZtK6BExA11zsm1EYCeVlXhh87dNMNn4Hi9oeyPwWpswviYcVzltaKH4D6
F2BZk/dcOo5SeQFJLFxDEd6hgfrRuNFGAX1PhFz5hh/rOQjUqJ+inQkB3Q+4vNFNRCGnBrusqhNK
5NE+UG6zqQfQwopxQJOdR+br9S+5dMoBAqS4h2ARWe3l6opWFEISwH9DG4JbWqWVH5ZdsG0K+uu6
paUINsHzwFQwCWLO2emMDEoEwlA5+ousfSfD2GnoHFMHcleV5X7L7aF64DLsANxCexLPQeSlKxu8
mFY7NjaYgEll0s6+XC2XrR32iYNieBZ4jHVo576Uwuuzr3x4kMlDYT3Y9n4s6931tS/uso2qD4Rg
UT+aY9Sp6zRW2NlIloxvhgVJIbzis3DlbbJQgqfIJAAdRu3bwdDmLNzYOlAmB5bUd8zI08M+zx/7
+MlWqP3sI/tAqjvT3I3S8jvkGfSLIis5wNIXdoEusOBPgMjNwx1mi9wMqMgJmPTQut1uQtzWj9y9
Y/Gx66XnOHrl7l2KeuiugQ3KwtHBui+/p4uvSasUK+7dbyPFw+RRAcxegYjK6TdhtUb6unBAEQjw
7JsCErqjs1BglnmB2axygn675W05WC5U4nQEWmUrlluGItO+rt0qWFnlAjIAVz96N0CugdUWeKzL
Zeax2aRKwW427HrroeNeKxrMF7d4+EJT5SS437i/XfTR0KDYUP7XROzTeBUwophXxWQhju+l/QBs
LEZXg+pImTed/GGVT1H48/oJWQr0ZzbYHNU0ODzgtoaNSlhPptl4CsoGPfkR8+QOiIQDeupf63D4
gvqmZzb0WCRr9KMLznTxC2bBAWUcpMYufkEORWABvrSqugfbzq1d9xsOlN0g47V4NJ3I2SMKzbI/
4hEYCPwAcCpTljQjtXLfKMLR3hu80+/NGAaTBGBXP0co3z6VxOBqZ3LIvHoBd8LwjoZWcnCKvGW7
JrXITSzcbm1MaCElA0svQ1OUA7+N5/HlJ7f7Nu/zqcDAY743RndXyDUU1KIJnCUMIIAu44N0T2ur
ZHAGBGPwah1LE1VfoDKue9XC3U0xaD0JTE4vhg9v/GYoxdhwvBaUOphlCBW/Oy1NT0TByqdcsoRK
38RJh9jwAWBq53GamCEivIw7VHvDTS5ueP4Umv9iBzkeqCsYnVqul9/FTV2rwh2A76LILSU/SFke
qh6RNuZrPC2LR9JCTxwNR9AJokpyacs0WGFFTjLR690H3RvqMR6JDjRNIKXyYORvdnPb8BvVvkX2
Cvh56SieW57ll21mahlpZCVkODnliWZHkxo+Z/dO9EbHw3UnWcoKALSfUEIOnjofRJdiKwrVQPLc
L4R1Z+Xm89C+irbYhmG+K+Laq1l3IiS5cw33pqLBl+vml9YKFC8kFJypXPznK5zVHmRT8wbCctOt
LT4NPPLMnEEt2oUAG3mHs97W4RpL1fKKkYnYU90d00az0230A4uCECvuE/7aY9DTGOimp3XiJ3Z4
Z9MOkytQXC2Yz4OfylobO1jKVCA7hWcleuVA4MwvFBZE1GlrnJa8unML5PJHt6vQZB6A/z64YuuK
vQh2KVjoYpQBd8ka+dzSa5DaUGKd2DqQ+M5Hg7SQQdVALt3v4iNFI6oGMMAyfkeIDbZxSIejFZyg
efT3XxrAXdAx/AEmzCH9QB6HZTRdMJhBj++SWiuI+NTFSShQrzfy3omDb20i6pUm/lJownQMOAow
uoCq/fxeYzpLpVnnvlUy6BRnnmMj2QXyh2Dg4/oKFxIkMEGgtQoeX+Cg52OuQWFp4uSYjWv5D4iD
7MFpt6nxLhS1Pjogyb9ubekr4j0BYAtMoYT7p0txdnSaNADPu8CTAqnPyx8JaxNCJyTZUrfcd9Vj
K4jfNsEuRBvyuumFPb2wPAuNRg61m256zFTBYxfEfp0BtpSGO+as8Z0uRWGYwuU1qV3CXWc5rjGM
GHtRiA/1yG4s9GJx899FRrhhhd4myvJUEe1y93m0o9uxs/cVWauOLi7WMRGeUKzEoZ1Fi2yUpRll
WOxofAWErDIqr6ifK3SZr2/qQiTEaAh6DWABZGg/z1bauGga40wizaXNjXbbLUK1b5f0h5HVB0P1
xzRYE9tYgKRNUlC4UNHLwuNp/maxCscB7S9sJvLIwffCb2i41+kBb8/MPUTjRjmfuXGXiZ0Zv0Es
yoNyLncemr9m0UVejQcFSFRwe1tQNr28axsm+sgY8DtiVBeSvcVeHX5ydYBW/K1I18Q5Fr/of9b4
bISg7YdSotGOnYYwQU0+o9aw6XvLK9ZC3lJAQDED+4uK28QhebmsIDWHrmlGPPpJ7QNdgWZL85zR
4jZiyXMv9NN1D1o8LAg+JkbBMEeHRsulvYr0ROKtmPtUDIDxFZDl2CUN8aziBCIcMPkG8jnIPkkX
JHfy9brxhXwWlar/bJuXtiHgTYlG0xy4xRBY8fiORmu41ekEzN4LgE0CM4jaB9hM5/ULSH0VkRuA
SjI13K0LFAAnA7JAeby+kqX7GWivCcuHUdYJs3K5FN5g2N2q0cyttMj3Mowsb7RU+KTcUGxa3qf7
qMlPsWPDOEA01WDFXhQOSAxD/gZ69frY5mpYSeb/XFTz1QM3+kfcBXN+c8CAGpA0xA0+rkYlv02p
10HJuuQ/MZd5a5Fplh0B2PompO0VXO+tRvvgVj9I9ahd+5Dw2gvQO41teRu49j4yDUDq1zp8y1vH
mQP+DlSorPnMSls1cTgIeEHWQkw+vmmS9zjwACUBV/FbbBVHS77Tinmm3b2aKt3FsfY0WZv2WHIU
uAdYsvEcQXI7C6X4IFQmaMv5kmFQR1q0PwCMDGR6pVdS9WVLePe4f8YV/6SaZ3cw6ndl2kxP2Ngy
Dy6NDlWbbu3U2V93yaWIhU4tOu8clWCMrV96ZE+YEWNQFco+wKIU1UEmPyVGiq01qoLFCDKBp/Ec
AHfShzJlNmCMq44xHJ2XQWBuI+j87DjRNRIJo31r3cH5TBtKDypyirvKqeida2t6a2UFSPWoCNci
2hSK504vpvILgKyYBJ0XaCHSbDI+SVVU2mvlXZD/bIzfZr11QJts7stsn66ds6WtPrc4y22GqNCV
mEQz4+xLSfzURF14eOjYWqN/6W44tzN75AUqIHnVwI5hpjujBOpM9L7RV0dIbUMpJVoJH0vZxbm5
mQd1LJK97LCRaf0+arAAFC+dfCbGJg9yLxe76/5K+RTuP3w4NA3Q55+Yq+aZxRir2MkY7liUQADO
VLrv9b4qK7fa4sjYN7o2S7YNAareDVCr/kQKbT4aXAzspnZUi15lQfudnTAIezQolIQ7axyGJ3PI
ieOzkbH0EdGn3BddZjkHGST9t4RivsDnQ8i20RgiDIZumNxWpai7jYmhUQ1+/jaPtj039E1KcmMr
J7dlmRmA4qch9KeoSXUwqy4ZNkQJQ27aKM4cv+oD954bZQzYIHWLRxZa5LU0afrOiQIdl0HdEVl+
RULiW5IGGEXM6/jYqI4hbx0EONowRYff4Db3rRMw7qXECL9RLYsNqp76hZWsKzZDU3bbJq7JV8wu
4KxbRNqYDFJhZO94VJo3YQfZYK8uujr1VdXxaF8pAAMAYpxYJWhqTXNZ5CBKE8SeddqYoyeKHviO
uM9KhCYw3d90SSTAXRjG7s8cihz+0DjidxIW9KiYkHtUCYaNSDGMdQNQPbieapD1eWWOTfbCKh7i
DRT7Gh/4QSgPNsRSv8piaE72KPIKXJZx0IBUtgGdBpRZ+G8lgvoblfXg+klY6R9NRbOXHMpRgcfL
wd3UriF+pxzb++zkTngPGQ0S++GQ5hiOsMY7C+TG21YnEFKguPazTrj7NgvMHnPu9VHVTXwzdl12
RKHLPJIaZfCyLzrpmVkEuVtdwcMMDRjlDecDuuMZz92tabQy3IDAMQMdXRuciFkY+jBk1Ak3iUmM
k2rgu96Qm/m7qQeAYALgBS1fD2NZbjrIruVPRR9Ht7YemOWXxVhifKcvy0mmLK/4tk+icBdHXXVv
8JG+WLqXI0DQEGX3TJab9LHgbVZsm4424cmoNbvrO7PaMiTB3zH0Xu5BsAGAagHPUCtPjMXwPk16
oM+GiMrmE8da1/AeBUXjGBRrgbmPypPZfUnkPUu8LD6w/LceNwO7s93VAfiFgIBXDWo8GPuceNxn
cTVva/E/pJ3HkttI066vCBHwZguCTbY3klpmg5AbeO9x9eeBzv+NyGoEEdIsZjYdoWQVymRlvqZq
EjIDmMJ38MQejOBHgvsHmi8HlXDT0F/RBb+tsshtUlDwerFxKK0cgahmgeUHUYaat9hHyCV5zkKz
KwBpKK66Oxh33aCzK2X0H7as+FZOd1Jh+pn8j1RcPP7SstGzySIvKJIGRQZK1j7qEgnURkdNqcRa
tZbcwi6Iy41zfi0wrCdYjBDYjDciHYqUGo3SStS2OgC/D2Vm0k89Tv57X4s2VtPafFJVQZ1Qxb+D
U/48KSmngfO6AjXtNzp1tEovbhR57FIXnVtElDi+Om8OlCR3584ctuRtVjIvOpk2QBhqO6izC9Fb
bWqieSC6jhN0I3dcZP51Gm15YK6kA0gFwtLXeRIAZhDDUIq0y7AkHVDafW0csaLgxn5vbT0V19J7
oBLkq8wkFQBxdU7mWGplEMH3Y64+VfRpKcZN0Il2LZh0DFLNgF8RxskEknvQfdOduOS++H3XV24a
BMldHijWbdj0zjEMzHDv+2VwG0aDtFf0tKdo0ZiJ7yXtQF80NZELV+s+3KLorBWlmC1g/uoC/QX/
e74onD7KDbnD0ro0qRaEsxum+T6dv4Ra7irhF0g0auplurKx7NdWw2lY4TMlTZ6pdUzYzhj2ZfZe
m6ZDumUJuPx2IadBX0U3AV4tUBoxGW1TrZl6meS4p04daOFjEnQbKgpbIZblePqeKGo2dkCILEv4
wn74rLbRn79Zlh41TSH0S5cK9HmMupKtPm3wkrLl8iVvpK+Bn17hLrCRuy8Z5ZvZOgkjFAS6KK3N
1iYM9ull+lhATwij+9hxU2ev9R8z83A551w5+RgWQ4LVaqL3KyyBrKJ6mBkNgvdT6BVF+xjP1r4d
9Ru19T0rmzZuk9VwCF0s5NaluyaEi2ezMjuF/N2n2qrM6d6oTKgQ6Hpp4X25ZZe0ctbq9KD/jSas
CygYoxRPRKulx3loXFX90ST3rXEV0qHJtw6jtU8HUQMKITsYpSdhhegJEpzhsNi6mD91a+9Yh3H4
J43fO4PvVd2PUd9qsa9NJmIQAJwckHCUqM6XpK6N1M2DpAJtBzey8Et3TvXR7ZJ4N4XWtOvM7tvl
1bJyYFAdIIeFHL/kQ8Lny8KxcIpFp6EogIqN5mMQGAeV7Ni9HGdtZKSHGu92dJDfSAzZ02RF7DWw
tc2+n28RGHWh0IQ1yeEW73M9FL00Tl9EIURMreajbjCnAKis+lMhy8DRPkzg+kr/OG3Va9cWiAmJ
7P9CibBaM0rIoxRQ6tC41PphMCtPnc2dxe5L7a9Z47Vb8itrqSsf7HdIYYlEXY6SzUhIC4u9qvzg
kLfJY7bXpeQJFKpbLBRbul2L1YV8SB1nN/jqBsZoJRlYYFPo6jskHbSUzpcprcq+jmdmOMUuNUK+
2pHq+1aSr20g05fXzVao5UA4uQhSqVc1adEGqsbqaFeGJ5G4tmMCbW/jylk7WoDkQ7bAiY0vKuwE
bZyc2p6An8Z9vvfxKfBUqXgnjcM+trK9nUr7cSw2rqC1a+40pnCcWUFshn1MzBRn+7zWqBC+uzx/
a/vbQnNApw4JukLcDD64Pr2ZwC2Who/iYoqmPYA7e0NAd3XufkcR90EOFa2fB3DJc+dQrJBeo8R5
WOC7koXxUaAf+mDLDG1t650MTKzxF22pmHMC4NoMP5rpk+3/o47XUbOf06cwe2f2Py/P4+o6PBmh
cIvHbaTK0RIu9O/tEcGy/Vy/bor1r66Hkyja+WqPDLqJ2jKPtUXnYogpqCehtrF7187H05lbfsTJ
liro+yiDQxAY1646HpXuR60/G9F309j/xaQt2nWA5WzOfWE4Xdy1llIwaT1NgVhuPS064pvk+K+X
46wuv5M4wojixuloRjMibVluXfLdLuXdoMRXSep8Nnz9pkySvzktTkIKp4WVD0Y8z4TMWgqjvheG
L82EfiYtRON72G81uVeXH1RlqHYANehqnX+zKWjsVLWWwymQ3LR/KEGi9dGzkWy1DFYXB1CIhdKH
eJm4rWa/n1Q5I1CTfjSyeym9gq+8y519RT3pL77aSShhS+WU5KxRI9Qk3cmJ6qpZt0/Tm4DaSJLc
GVt95dW9dRJOWIxapIWyUy9TKFdXSejfBsOWn/hbTwqUJig4/Dt7wkLMIieL9G6ZvelLbr5MWIqH
o2tPNy3y/vMVdD3EDdPy2MZHrOF2ZvRhcF7M9mlCsq2R3l+e39VU4fTXCGsUvCgi8Tq/Bmesrr6l
m+daIEb7JnBL89YhBVPlq6q5DfP9phbGr46P+OwBAoJvIHoY8BeFPEUyMYmymwntA1v9nCBjrlbD
g9SRmyjJYXIKd85rb6y/5E4K+drfci1cj09RBt0P8hSA7ec7pqcnOkQSTI9OMa81rcfBLHXz7oNs
9q6eaehNQvvN/K+6WX/S5Y3TYa3/B0YWij99/EW0Thh9oXU9KFJG3w8fh9z0fLX2JnuRQq9efUe9
psy7L8eEpTHuAyP5RPV275vtXZ1tWpOsHR2nP0XYZgBqMZlpmYjcgeQe7mXnJy8zuQqOG8ttGZP4
xU8DCTPe2pm80LFI1SzS3+RVszEPKN2meG/2HV6Oh4rqS0zbINzqIa1VWxazk4WgCjsDpcrzjw2s
IOkrh+kOtMLVSiAjPzT5OVP2MUYQSfwYTg/ZX2Awz2Iul9LJNTrr7KyuImZFIb/aq9GkpZ4ZZwPA
kWj8DKVieLk8w2vX3Okol5ToJGI4R2XWK0REuDKWbpMSQYbCDcedJt/H6Valejkd3n7O/80pZInz
aL5STbFa8jmtvLiJiuZYAmm3nJ+Xx7R23/we01ssw1wDXl7GNI3drvArshEM8qJ3mcMw562m5uqR
iA0bRDYKWLYjAmxSVTGLDjuknRFiwDPvZPnZ0FO3tN7b5jcwu2kxuZH+qfAfu3xjf6zvw39Di2ib
ZpSMxJ4I3Vbj1aBeZV3nZRiERX8hqbCYSv3CMnH6vOluWPUIYUolUla8hv5VPe3U4F6VB1fRbtLY
s+bdvGmPvLr5T2IKu8Ga5zRXCmKalA4S6yqVqQ9T64+vJOPWRJ7U35uSFylfLy+fNVLE2ViFPRH1
ttSlCnHzrN/VznXdPhgmhzt2j3cgOmWp9ajqhcVVp7q+ubVHVr8pgHIwTYvpkybcsAqdQJCH4OPT
ov7QDfFzNAy7IXxNpS1tqdXdeBJp+SUne78d+xR1ayIVfuqVYehp0IRLKd9fns+1AVE/ZvVowE9R
sT0PUyj9CHAHrmIqQX+w4hhiX8A5muv6l0TpNp6/q9FAbuIFwX+62IazqzpTJBmqkKRC9Pc1EKLh
LpOqZ/Qhd5cHtjZ/cAf/DSWsT61UU4R+CBVKUJITraX5DN3bK03jcDnSrwKreHCehhLm0DLysO8z
QhX5baN+UZ0ns3zoqruw/J7gpzp/kZVXxT+q/ccieUGGytkydF07U09+wC+vspO1QhPWbGgpk/oU
P7LsRrbvFotJW33Koq3u09qVdBpKyHP6ytcbB4T8rpmtf5LwNckjtzB7r5RYOCBSez3dmN7VD0mh
Engk2K836utSbEpJ0/t8yNy4Bl38oStDr+r/gskB0vZ3GCFr0uyQHppOGLLI27bQr2ZCRKNxBNu3
YQi2MofwqtFCNAFCw4sU5hCL1v/7XJYzNPvU1x1vkDOcMALrKaaq5hn1CJWtb+qNfGLlRYSYGzRB
mw4tRcVlqk/XCRr5YZaFxc4oIulF6zJrl6H8tPHBluUubAeahnRiF188RKWE7TBXml9kGg9j5EPM
zpMj1EJQFPpiU+FIMQRS6g2+tbo2LpT5qdxjW4ntqTCuquipGFYL7A1WgQYFOu16xHLxpusMVAmM
I74Q+0jV3cSQrjV0By0r2BttdGjn2K2DgcrV4PnmsJ9N671cKK5tp1RSEzSYEq/MnV2iJt7lQ2Pl
JDQwTOMQXARlqJicf4ppxIJqLAE15k2DnyfZSOym8Y+sfb4cZ22tGVBf+Q+uyxubQqvPJapY9OPH
9mDgOumH1wEIRIRz9PZosY//Wzjh1C2UepateQkXfCic0FWch7h/DP0P+dC7m/L+a88ApK2BBWJ3
C3ZcJNhmZRWNjWxCYx68FJ85p3XjRPEaFaiv2xjXc3FfbNEy177cIt8NqIMj6U0XMVA7YwzTAbJD
7bVausvTn/n0fpC3eHIrh/ovmfD/xREOJAR/6S4obCPDPvYIAJmuIemuMu/SchP9uLzUxC3LybqY
aGgqLwBxNQZjXesRsSzladSfpBEptt5FIK9re6TlryDcF+UVskso2h7srVLr6me0QK0tRNeljblM
xcm5lJlWbGbT+GuRtvL3pPpiGVdqj7wl1lHoGnSHdNzYF2tHxmlIYaGGrT/mjclXNJt6N8/Ou0yT
Nk7b1Q94MirhHAxNbRqMnhBSFd5VBmKNqJH2dXRvJOnHflN7cq0Awhb/dxZ/iQSezKJqpk1pt8yi
VQ0/6vDRwq0kDYNHamA3pda9kwL7yqFQ2eqfmr+COZ1FFy41p3DaqXQYbdhcJ9W+ikeQjC9S98MP
Xu3wrijfKfa+1t6X+kZOufYiOIssbJRIUtV8somMV4Un1Wj4tOGdYcaPtVl8aMr0ahpeIL4dpKD3
kvjdpL0q/ZZ63ubkC7WQRDOnYiiZ/KT6kfrPIBq91tll8WP/y5Ihn3mLfWy2vH5XzyI0jLE4ARiv
iFftNAXymOtEDRUvb99ZzZM/XMX5xkJeu0MQuP1fFFEFdAE3FpJBFEPnTu+4Xa9m5agaX9TGrYf3
l2+QleyBooAMPRhKJgY4wq6JrCmH9M9R5NgQb5KDWb5OjvSulnMX+hUeHqqbGuFGh2QjqPhU12Ec
/X+me194Rf/B8G9jHpShQb30zgoi18w3rv/lQBUO3AWOB60ByQ8yQWG3oDDnBADwyJGU5xKRKbW+
nvqtFvzK6jgLImwMIzMzv9UIMo9PLa/01EGigRzM2Lj0twYjrP1IshUQBUsc+1tYD9TCfdf+cxMm
AIwA/JY36i825fkdkVc4aOJmwSJMd3r6Sj/OnveTgdBoufVxVucN4hLXO8WUN4IWjgqqupAJVfqP
c/+zGt5ZwTuj/fNXAAP6HWW5oU6O6zmho5RKRJEsCqWpW9l7099X3edAq2jhbyy4tTsWMWcFWr/J
HSGL+4pOd9CoSzgre6yDb4NW4VP9ahrP1nxUhv3QIUOwsS5WLkAKtJYFOR48DRWT8xECOrb1dEkG
U6PFxhU1G2tfAHa27yo92hjf2g62OAUB2JKSASU8j4V/a6H69oI7xYC4SK4d5UNYfLLH0TXa77O2
rzmBLx9Ua6uE5YFsFQkT8B3hoJoqMw3igYgGgEWp9XeSjkbD7HsqFKX/FEp839NzSIwqWUJJwy4Z
k6OkftSg5c+FvdXHWB8VTygHj3p6gkIq1gSqX46BUeymtk5/5LDFv9mlIn0CqV2+ayzVx2e5SINb
QPjpXTrP1p05qRg1KIoTXiedVRSuPeJAj0h5pnSYQIdV78la1m/kbyt3EvAGVXEWqC/tJmH2S2Mc
G+gRYJppx1JcNZsno+jdFGqYVoQIvn2+/AnW1vLivQUTlpxfd4SzNDC7si8b4oVt5SYFqi+fR9Jx
U36yo7+grICYgj+Cxw2qo2JzQ9LrotOWsc1VrXwc1XDaq1Z5XyNY6wFOe8BQIToy+A1Mx9oz2kI3
Y1Hm4Kn4Zr+GqQY9NAZZbNSm/2rn8vQClEN5N0ejquy0Pm0/D6aWHFU9M/6pjM75Cnu13zd9p8Xu
SM/nWs8b4xM7Pphcs83sFztOjOQgFfoweGbVh+G+7s3koxFKyNebWuOho6P8E8wa9Q5FCZSth83K
zYT/C/Vi+pHUJEQ/sz4IsaufsJJGLfahCIq7NNcAw1h/ftChNgL4kr4fGkEi6B3Soo3OdFJSC3dT
OB6y+o7at5N804aNZb9yzHGacn5bi2CF+oZmmOdhoUcLH65yIbSWE+5szU09UkQdD1kRXvM9Li/8
tcyWkFDioNvDYxcBRbZU12WFlyOk03/k5MBJ6ypd5KbZrh+Tq8T5XBSvgfYa5xuiAmsc7dPAIsZo
LLtEbjUC62hLVkDqG8mLnSfD/6qmvVsNEG5unOqAXGzkYGP8VFufouDzXDw0W9yCte7u2U8Rbpex
xRinM/kpklTvDGS2BoX+duYZ8tfYanZafVSzu2D2IIoHCJaAjc3/Qm8SuWzMNIH8g+oSKdWW5sO+
0gBI+whlxMZjGJquXGyccmtZArcoWwYa6yK1KRyrqtWqmW8uSG+KZMNVqn71s4O9LOT6Kp5uavyH
TGtTVnrpLArZ8CIBiRclNDJwqcs2PkmF/JKfMiQLYrr4rOr3qpN6hvlcqs+qOnrheNPoe4ADl9f1
ygVyFnO5CE9i6hZy57oNblOCczOnMP6nr0unwEhTKGRA+AHdXI64uopOhyncreM0BKOlLyHrvVxc
Ffohmw8LUkKxjqXSulF57QT3VIPbCh+R59J5vfwD1oe8iCywgngyCx+XB0aZ9ilUSFm+LwuvaV/s
lu75vAcxknNkX4629i5nhv8NJz6qkqhKSl/hq8ZyuNPUY+E8TP11V+2kDGdgCH2++VrKRxrOmflj
rPWt+Our6nd8YdMW6C5AXGe4wXyNrZAefSzh2Mm7KfoQascRV+Yg3oi5dt+cDlnIEoaIu0FdZlhV
n8P+pzw/6N0/l6d17QY4DSEk1WXfp/MoM6sh7PwCFJWsXBmAIJzsiI9WvXzZjRtgJfXBkhhyNCQg
lBxFhJg0KM4wa4DiZ+cG7qLc265Tf4v8g7X5zdZCUVtFoQiQsfbGgcypM92fgqHcjdKXIveMGSxV
stdgy43zFvBtJdOFvr6oWcPbQYFDWB56a9hoTY/QJjL68vkd7/F9HH/vq+PlD7Z2pqI0Tv2Es43H
iZiEKL1s+sgWcI91BgbIuaVDFdNTHbX6psUCbWpkbpTRkfM7U7Lh7GZxN6ReFYzZRqNkdXpPfsly
QJyceejt6nKvyRiVh+NzM38vok8tyIApoTc6b12aq/ProCCGDpuOqL0wv7ahBTWyDSCDZixWfEvS
PXSoPxWO9UlKAQxdnuWVaKRFKH9AyUMWSJS2kiOEbOwirpCEzD7aZdsf1ciu4UOXyXPvT/X15XAr
Gx0kvAUFkMPUeOP8FAZ9ZFcOvA05nm23qxLQXIqKWWOrb6lPro2MZh0e8wYyCFiHnn+0CPdVB2Oh
aqdo5SGs833e99djZB3brtlIuZaSg3APA2mAbMCrHZ88sZ3SDQNNx4ZQdtweM2s8hNaWNN/axEEJ
ofHJxlPeKLX4oSRXpoZPbdzyTMbY5AfeVlipzNbPy19obduhGIHvKQcK1AUxlakoupVlPVRgX0A+
y90tgIq90/vXpWwd5LZ+SNQKf83ySvHtHxuxl7UtTqSF1CyJPybH1F3Ovxldmy4Orbnaqf60b/15
X7QpgmP9lVnV94MZcs83biYhdJYZh3wK441qyMpGXz4ixSvgoKj4CTd93eUt1Hq52pWDCS9knJAO
GPoH2jzhXo+lzJWtTtlfHvTalz2JKV73yGSwKHul4mLCXsn6IvMYylOEoi+HWdsOi8qtuqh1wC4S
zrAMCp9k+erCmHIO8jB+rxTjaMz10dSUq8uh1p4+ONVwGdmcX2Qy4tarnVSfDcpxxaDucuCUeq97
AehOqP1eIgNt7Sov618Tsoq+Dw7/MbwwVHsELRZUhG+60dqjSA2hIxquhlIHWxJJ047D/HEMpMmt
4uCbZcR3vl1/2/gRK1kUvEINW0nQEVTmhWMcMuMMTMGodnA+nkwcqKmtjFeOX31VJvUm9rVDB3i7
C53A5fjYSNLXPjZEgkUABQwf7NrzfZTb9WTXjlXteBfdD834gl7qixTIn6rZ+Xx5oGvL9yTUr+Pk
5G6cptIGy2ITqi3hVE959hj3Zrgza32rFrt2zNq0OQEAMK9on52PSp1aWwPfz+VBQZQn3edBN75f
Hs2vQoB4AjngISwgq4utr/DZMpQN5ylRy8VTrdI9ubqdpx9dckxTzc2bT2Fr3prBh6m89sd3lfIj
dspdld5L5VU2H638oE+AMfdlcMBfa9A2Ls+3XxVjb550lExs1MdFGchmNAK96GF8K7Dn8OfqsmA3
qd9j5+XyJKzGwZMSF/hFdFK0XRmdXuvpCaLpgye7QVMiHmheoaa3aTOwGokhwSX75QAsnPehVNb+
EOH0B28dG8MXVHom/3HMvl4e0NuFA1XoV4V7AR4gAHS+cJwRF03bp87UDqmJKTQGYr7vb1HZ1wbD
TqCY/kvUVsxXm04ymjrkhdGXY3pLWirdF7UKxxecYzANzUYf5O3GW6q4tNggiS7VVWGlKj76JbNP
yaG2fPKn7mB01s4stpSk1uYOFe1F91ODlyrSltFN0ZI05/E9WsfM/6Gmny5/m+UwPt9wDANiOWOB
rUN2e/5tsD7tJzODqJwZSDS6foYQRHiLrJkb69d69/NytPXR/I62/P3ktFIUP9LShGjRYOxnGfHW
1PIuh1jO1jcDQt7CUXSDvoq4SytHm4K54H0kd9qDlNp7pfjsjC+W+qrOHfIlHU/AaktH7XLQNxh0
LbUr02h5AA7SsemuQuMwITM0ZofIBIxC2bHcYgmtLL/FIpe7DcVo6u3LLzqZSXsMY6cfNWpPTYXd
wpU0y16y6Tq1EgWwF/QQU19YC46wyP1xKKagI+1NjcwzixEyr0RdIt6pU/xxis33ffFqSKmX+M8w
XL7jcX8LWaR2NK9Ch+vyh1XUt1/27Mcsfz8ZcjNQFfeXHNxxniW84soWzePIS7gC3db+mHfFbQ+E
w5mlfTrcj+O0cYytTAYPQurJXH4wBUWmjjoivRwXY4VsoP2ed1uAsH7f7JIm3crg3ubBqk6vkzYu
wtnIcwvTXpRKFNGWq3fFhDlej2uqW87yU2UF3w2ze0yqxNpAEqxsTCCWKAcAcaZ/I7YCjBZTTbVu
axbwfAdy7bbNq/3l77cyfegTANaGZ8W+FB82Q2REdqyqqBwW78vpJc0P05/jSha5RXYFkkUos4p7
fzbspPITo94hRuCNCJggsIs0cvDn/rLEoQu+YNzQnBRnK+rSPhhS4lSoiaNm7mvHKrq2pavLM7Zy
oy3PQJPrZZESFLsmdc6DFJpjvQukOzN/UavjjFXiFt9j7buws/FFlEm6UMw931YOCnpjZek1e7uD
4Gcfu9a5igb9jysdzBlLeQHLQQ+1hIsmCfSMjiBzls3YazxbfuXC47Wpkf3FpJ3EEa6YKUOXuwiJ
42faVbi4EFjmByTCcreYNuoOK6f+2ZCWmT05kKLE0GK7I9SErICJVe1gOF5RoZit9K+1+T2tMbne
EjhaqU+fT+Syak6iSm2uzX1N1BnUD2p7jvpzUhAs4yAqXEu/RjGPR3LbqiDprxEquzy9KwcFwAFM
4AB5Lu014WiqnabO49yv6afEO3A6IKT//ANCxLToR3LnKG8MjzPqGua4NKxyjFEmYHHW5zh9F80b
ecLaQEh54MNoNo9lURuiV5OuLPKo2UVVCxFoN5DGXZ6qlY1F4vY7gvAOxh9iRgyQCKVzbTSpKzWA
3f5mFBypHEWLw6ksLIZKK7UBpdRml/aYDdPmUrZsNVfuIs7r3xGE40EaO3msSiIMzlOU7qUcVTzQ
yr6baxuNprVIMF8oUCL/DoJu+WInC1sbR5Y1Ipu7KbutW+pPJBE/ishr/ePlD7MVSPgwbZeFUV0Q
yGGFDQp2mjxn6SuBUthqf66QbGBZqxYlCH25+wwhFg18RImHqsFvb8DI7VNVPJgSaoXfjclD47kd
vuv697l54LWuGbULBLyzN9bh2ko/+QnmUio5mdcqqzt5mvgJMzjz3nzWi436/Mo9hWYCvX2T1GFB
Q58HkOQiTzCLbnatoroDaUvtu6pSu7DxL3+4lQP3NJDYWrelqekSm5HIE5Bv1Oxv9ehmeR3zMjb0
Ky3cKEdsxVPPB1YUktIHJvG6+JiXXq2Tgl1lxk6R3DL7x9paLGsHxsk8ilekbYCXMlrmccbiQYZ0
/i1ony7P4FaI5e8na6FptUbHdp1PhRr3+JopD+kW8mJ9NSyAbqpbCm+w8xBDFSdRHjGKBWtQ3XXB
PtQO45YZ0eqi1umDQdQBSiWaKdCBsqS5YyBjLIOczlxnqxG7EgGtMDQsyIpBrojotSSp/bRSp2pn
koC7gHQ8pMSbjaxo2f7Ca5XWGmRb9Hy49MQ3hW4lcxs7eoWNXe1J5qFOPtFWmHFFLLvHcAshujYk
qko8Kmy6C29wRVWqm3MdUsEzU3l+Z7bVhyl06j8vjFCG+R1EOPGgXuRYUlH8HKLaxT3hpjV1Lgzz
eHklr8zcArlQlo7M0ioRDp0q9pU4x2Z6B9EtvKp6C7ANjoRunhePVe3YL75eVe+jtDI2Aq8cChTl
8L/hccYLzRC2UNuHfmcDudhF8nVg7zvnqTYPSnxfJV+aFkWQ58vjXLmszsIJN7weMHxLX2h2k7nv
5H0ilfu4qsn2PHxDNpbjygLBtQMymgn8lcKCMLZAd8ouc3pyy+q6z5JdCqrk8nBWToezCMJwrDQ1
cCkbGU4JgCRPdk38omf3RTN6lwOtzdvpUJa/n5x04YAAKvbnJKryczMUbh5gMF/dKgWKzLD5Lgfb
GpWw5ksTo95CHupdN0vVYxYm476TquC5nJ1nOW/VjbGtnOJssKWLhOHZcgKej23CbK6cDML1znOe
XdfRD6ffWAlr07cI7um0ixEhEMGcfZWM2aTO9a7B39Zwh+44JGCN3vV/ztKAoXESSBiLr/qAOhMC
2fERe5hYfrJ6T++8KXwJ+41EZW15/45Fxnw+b3bXxwARidWO76Lhxv6LEgcNJ2SkuPUWdp+QL0xB
OI5mp3E0BDW9yo8xHHhZ2ijVrLT34JjgsMMWpVbzRiptaMNqJmVnCwWeP3ppk3mB6Tbyq9p+atO9
Pd6Bwpqdfy4v8bU1dxJVzL0yNMzUZhmbXfwoU+OjWqt7u8k//bcowvNyKFKnzAbGRhp5SKBIZGlx
o9lbeohrlwd04qXRRJuJbvv5QvCdHHEhncFY8j9Fehyyl7lI3L5254GJ/HZ5TL9yEeGSB/b6O5pw
5qmhjldZRDTaw+YXOx6Ta9OZdYWauz+Dw9c0RMjn+qlVAmNn5E1xZwHdvAYA0OxlKY122JU312Gc
md5Qt/a+Tcofl3/i6scFNvmrnLw40ZzPhxalejs4Jr8wexqShxQ6sfzyFyGQN8Lfw6DIJIbo7TSw
k4xJMGaMifsE/n1Tupnvb6Qfv/IycbYXGTfMP8kPqM6djyUqtHzKzIk7LFH3ffux433QhaoXx87V
UH1XLcet+m43lkBT5P6+1SbdHar5quk+z/ZTGtbXkqLfUHx4NGTfK50tF9i1Q+j092nnv28ILbXy
Y3i3RfKx1e+zLeDW2to+/feX+CcXX6HHeqLrHHIqh5CWXc9t71nhTRw/+T1wu40a2NrKOY0m7CQM
GaRYBccARevLVC/FgVdjCwC6druexhD2j9nZ81CVzBgqb3HyXuOll3jqtLFAV5A3Ko1Q4OmL/CQN
aOHDBCjtj1nKUGb1dQgseJnXNfDWwrpGe8NsbnRqotXWg2xtbKdBha/VOFpl+wardeg/pMl7I+W1
dP8XvD2GRsq66EiT9ougtsjq+gzRfqKUyT6qMnhu/euc/7kR5nkY4f6zM9uXk4oPhZXUXHjOhAnM
PKOzNbk4Urq6tnGfr3+yk3EJnwzWbDPIv1bG1OIOCdIFNAmvgrtMi71hsR5Jkf0ugEo71ZZexNrK
P51T4cupIch2TWZOffk56j4n3aEeby6fmWtJ2GkIYXNJqlXMcqKQT4zpS2+r7oR7fWPV72v4EnQG
NgpwaycT0Oel24fAxxscXTVLRtT4hDNT6ecUD99yLEouj2h10jTeawhswP4VsQ1D4Pe4rHC/R5X9
MUJNTynMezs0NsKsFcmh7v2OI6xEBRJfVafECbPoQ1N9iDrn2pxSJBamnTZ9HGfpoPbduyYa9sGw
GARGO3tKP1we7NpL8fRHCKtTtzIlGuTlypu0x84PcbZq9nGq30lmcEOTZG/gZ1EQ/nLYrTkWFmaf
qAaK34RNas2l4uOWCjAs8/pylK3BCWtTi4oWhCdR6nRnM4zxg4ZPuwaA5Gua3Pq0gS/HWz0oT76o
cAnIhZlUobXE0/eh7wFxyp2PUL3+IgqUK5bmIjUjWjDnaSjjmc6rMdfu5PFgBN7Q3WvKRpa7msLD
LwVnSVuPqqmQb0WBBSdxGUxUvNa66kY39T+W6VnqI0IHVuqN/ddpy0V29TA5ibnkDSd5QdA2mjWV
xMSnKYn/GY3OHaaPTvzQbuocrqUguD2DMoZzCBZDGB7S3hblYHafYd/X+X0X3tf6Y1u+avMzSMQ/
/2KnsYRhdao0T11BLD0N3dDcl76n48glDRvrfWtMy344mT5ElqLCxJRqF3bpvhhtTJZ+RKaKbEEL
z17bkaXs/9PIRGQqZildVQfLLJaPRfDT6j9E6P448sYErq2Lpe8PDgxZfS7T84FhtysPkkU/0bDQ
+UwfzOFmRoHVb2/V8nB5RGsn02ko4VuNejoWnUkoHKL84qtsXRvBz/8WQvhMeQHKlNczmY6CGkz0
JJXfq/HPwbwLKOPfKRPfwk6jJ5mvLGsu6vR9LKMQqzT4A0S0Lh8Vx5d3lwe1uvYAGlA5g8xLBeP8
E5ltaYNkW55no/o6w3Xdzebo1cN0K6c5RAztIxzPjZhr5y3qHKSLtOKWCvt5TEcPlaAeaPRmBTp0
y4ne4u3gpfq7y2NbjwN8X6P3BxZNGFuA9pIOQaLeOflwjVl7jI+nIwW7ctpYfMs/JL4LAW+SAUPU
WdBh5wMC0RA3zcwkVv3XpgQgqEG5PozJHkEkLd8rW2a9q/vqJJ5wYWVlHgzqSDx1PhaDq6le0H62
lPu8/GO0Md0JBcGHxbrWwm/mfGBqJilpG8XNrlBIDvdDe+9jCqZe/+l3Igq6ASqpIdVhEZOU6Ymh
TnOK73kMCe0OFG49etLWU+/tpIF7oqS/mNtT1hdtPlTdieHf6/Szaw87Y4y/shJVzKdyi0f59ig6
DyR8ncEOQhAxGv0j7TtS5Rlv5Obb5RlbCwFMWqdCS33zDW9RsYHaS73dsKTvGuUfs/9ebOn3bIQQ
2bWj0yWtOhNCna5j41qTDzjtXh7Fki2eb5vlQywoeoopILKXL3Zy75VSNcmtYlMqi7DpaGnNB8VG
yWZtFKchhGsh0GJ5nEHMAz5DPKsMjkiz7Ksu/+PXFCPRZJnCEAIYyhuoq5a2bdFyohWD8TUJM5Jj
yEL3gIVehqG1r3JD3VgBb48cIuoaoGcaiTpUuvO50yc0xVGeJGcAaJAGD7NjHvoedtd1GGpuW7vZ
Vrfo7Wl6FlETKtx+hZx41y83LOz2otqPVfQFB8a72ey3CF5vLyVCoQKI3AaFQ4r054NTOzuJ/OVS
QrzlNgnaFzOjqCdV5vtx8F86ufcKc/pweTGukOvPgwpLpZErtFhlbgsrmJ/6EnmGzP5ux/POsb5M
loVtZXQ11XYK2Et6NovmAQOVg2x9kFPfc/T+JjesqzIJNl4Nqwv4ZCqE71wBI/L9jF+ltPOV39UP
I1DgIqw2Rr8645yNlJI1bmWRUqfbUdfZ/4+072iSG2ei/EWMoDdXFst1l9qrW9KFMS1DAxAEHQDy
1++jdndUhWYUY/TNYS6tqCSARGYizXsK96RS3/zejV0QOYB/E2Aekzp0gRFf3+wlW4xHypwex4T7
B8jr3gQoYhliVbT62jtsF1rNYzX9YsK5xeT7SrixuLYzYfalNjWRnwUo4iKb0oHEhpED6Y5mBNKU
264/WuEaVsniiZ2Jcy7FtVlbeG2LrZzSNJYC3DmeuVHFWq1mbVXaU3wwfNMQKe6I6qPYcP7Ji8Qw
/7HKNxHeBsaP6+e1ePfP1jSv+cxSCxDURwWyQ5gbsWNV2EnT/8gUO1Lk+/43SZrz7AzWFuYcSvns
V01Q6rRj0r2w8L83xOC2w7KgORWTMGDlulwRhiPdoLQihGyOGyN3e9crGucdOVxfzqKLOxOjnRIG
OxFVcTgG3hMzSevCOgDzwNlel7KsC38Wox0PK1yzCwcsxu9OGNzbOcEXIY+83/vGpgm/Xhe2rAsA
rEfTEBibTS169xSbotSAfgNfeWMMiG78LnaaIM7Zf4cFxiEBuyqcCy5zbHh5SI2vLCf1sXt2AVRa
/8lp3gJlAOTpiTBrY/EV3VuySnjvY7IRMzdoq9O30ZlQ1csR7bLWi0l714Kqo+aPo/jSrkE0Lm0i
OqIdjPBhrOgDiztzhzEsGULeOsOwpmgz+962y2LPuPcAEK3+5fqZLanhXJAEiBVw/9G/frmRc9uM
W/XZjMtSbis7uxsztbsuYmHz0M+ExaCFGFRb+lnVXtaGU4mW1Mh4LMSn0gGGB098ZC/CYkXdF3Jc
84w5Hg2YHUGtWn9vtTU8Wc1xUHkJ/NXpe8SNBPyLMS/GXYEsRuAAsdiUI3Jg0xPz1hrE8HjEfmmR
K0YvMZ6FqQ0gCetFj7IOq9EjBK2XNor9XlnmX4NsJFurl+YE1jlCXlhqyK3pZPXRKJzqe1+H/kYA
B/pZ8DB/SXsEEdmIKixhRr8Ly8LD0yc0TtJpxd3QWxIjBl4NjeAOab5jhL/7QqhyNl5n8S/o6Q/z
jbK4AeybWr2bhuE9dU0Y3LU0SoFIWeUHtBeqn8XgV86dSl1gHAdznEYn0//lq77uEofm9pFPytjK
bKLHycyDCgidBFCPLsnLk8eRk4pRt/LM2BO9PSajGv0AXQcukzHx68jeAxfdxWTXVLn5trQ4iF07
M+jQZitzuaXgmdkGaSp+iUFFXZwHZV5sonKInE0KkpTjaDnqtrSM6tTRSr6EZOKvndF8xvz2A0SJ
g6pZgEZtc5pE3AcRsCFzu5q5pmxnVwhJvw1BH24mi9OnAcnuQ9ZFFsYYbOBGMoX0PxoKipZvXZ9I
gdZf09+7HnW2fmmWR4sye0stvGp9UE7e4NIYwBFou6PRiubGEyI8jmjDEMhbqXzbC2Pov5N0sLIb
IPhR9GlWPAR1vV/U28ZtA+dG5srGBAK2PMZNAPjdwEwM9NAWJCWoBPNnty1KBK8Ejhqk6q8Vb4Gp
Y0TRTokULQJN4A9x6HbmNzWWQBQaQMThJ26UoTPQKtNyhxlwTG42XGTPw9T14TOlahg3AuM1b0z2
1YG7wM/e+FNFdkBjGn+YQYbGmhZD/9vKIOIzKIciO7FY6tf7qXEh0269/A20iU1442ZN9ILIuzqM
gFGw07hqUufTBBSxKAaaGIY3mDX0J2XzgN2glOO6YPOxzS1rzLyO6wilxthh4IiPaxYFGGEtOMdF
lLXYDYy5r0WVkRSUWozdGJVpHnhK2oPCqPombCcO8065i2cTsQMWkyx98YRjJQK4Lp8Gp1c7lLbt
my5nzSE1+ujkSFrYkJ0RkHmYfXboqSyfAMc8HdG1jrT3pAprW6dANHfVlMUtjwSQqDxPZgmngTiC
Sh7sAKpQVtJMjvXLKQSwbzpRIJIStkpjP1PpyTEM+mwGtfwZTUOxHaOJPI6y7g/oxrZ+ArONy1iV
4XRLWJkmVeY5j01nGZuiAqpE7GDNO68RBG2kRtZ+A4B1YcdBxbOvdlkiH8oLHsqHlLHqBh2hBnKk
Zk8fXdlFz73dZA8V+g2+yrEbg51JnGg/STtlhykwulNu0QC+3iuybdUT/1FwCuJrGRrUOvUm5U8e
pjlubcMvf9Ue4sRYThFSya7byW2YsSGKfRIK+dxLRjdl2fQ3/hSMiVdV5ZZgYmhcs9kLHg9kUEBg
mAHTQJqsBVwyCiov7CrYBtyLxJgAba2qzRhECRo6QB1Ufvaany44S+Mc1nOIyc37mNUJqz95pnq/
7qsW5v3wSj/7GC0s60yTdxmZ3S/NAGHwUrEqKYNvSjnJNGS/6uZ7k3mnPEXk2QOFqlt74C56sPMP
0EINCnL2kKk55SXLm5INydCwhHU2Wk5dUBpZB9fttz7NkwolAcD1vK1swOzwdQeG9SNbMWMYA1Hx
MiAwjKZEtwocmN++k9xN8i7fOaz7NtC3GiQrcSvqbe/XWUJ5HkdcrcQji8qApEWA6BdPQD0Xh9Yz
EHIFaLFGo/C9lw7vuCo3gt0wVD1WVjqnJT6s9EzU/ClnT5faAOtBP6Bn3OBNUkRbs2y2NQZywBk7
ile/2Kv8ZrBXwv6FgByTs/NDGgg8YH7QtpeY1E2REkYkCT/oTfIVhHmHaTKBE8WCDW/Jk7E2QroU
f2G8BQArGOUGJJ4W4uWZYUx0gMiiKzYStMyZnQOc75jSTb/GrrIQTlrgjkIG0sIDxtHR6QXLO5c7
I+Iv53ufyThYmz1a0o9zAfP+nh0azKDd1CEEDH1TYEbRre6YTL9QUN7jYUib5LqSzLdN1xEH83YA
kPyd5daOC50dcOFoHtsw8dzK17x8y/yVDOHilv0RoU/K5KMxckNChHJU4qsu6dr9/7QIPcZn6eRK
34aEoX0PxWEIPv9FnQOcEjNJB2oCKHXo6C8OujhGQiw8I4ocjT6gFKmbLjYs6wuz+Unk/eOUg2W6
kWtVsaX75MzoY+ASxASXPuBLHIr5b9PuNqKzACTwblZbxGxGPm07+qLMlTbYJe3DvFsE2jAAlEHD
L7UPlHZD58yuilgvTb2l07sR3Ko1y7QkBaQ3FtC5cF+RbriUMuR4a5oOzqtk9x0GPVMVNw5c+n/v
bnDQNvxHjnaXPB71siAmVgMcaLMODt1ETzUCR8rMlXLRkpKDKT5E9DPfJL2YqIwWlLA5jgnu/0TD
6QS8lcN/13IgNcJvzC91vGUvd20UpgvXjSqOMQQZRs5YkDSqSDfMRvHoL0TNqo5UNNB2dCMuo5ZQ
GkRzkNDFhbph7CfIq67LWNwxDKzPPHwYYffmv58ZutGiQxOVBpajHojpxam90se2ZNr8MwHafmV5
Voh+TLtNhkoyZqpit5ExXaMoWADyxGXBqCjajPE/lK8v1+EXRZPXxJ/H2czm0DGCpI3Xj2Ni5KVx
zGvZn8qpQUKUO15lbbLQLZ+nxuw+1xJMKmllqUPtTOwTb4GavxJ6Lu3x+bdpF6CfwhYIg1CZlgl0
rqpjbcjd9WNc6Bac1w+mpRm8CBV8zYM0Zlk4MgTwLZlcPBCdZ6v5Ku38QEDJxxlKT9VPzs1H4eUr
oezy4v4VrFOcoB067IoRG5+W1k4G+Y5Za3Rj87fr3vFsbTrQdz/VucV9D7ODzHztuX3I0m4/BfmG
B24WkyYD9LL/0HH36/VNXVLdc7nai4E6LZjVTCytMh4a+t4YNwH/fF3Ekg1G5+rMTgvaVrBzXaot
KBRUGKQ4NgxBBXhkevc+GkfML9elLJ7RmRRNAQcAbpB6hBRZ/Aj5cVjrfVn8fXhlmN65v/L3Y+PM
iEw+g6WscceF/WrIEzFXtHvxIHyggqJqjtEmPVfeooUnUDZKwUMLljtDxWPzKCZzJfu6LCUIAEIL
t4vXx+VZSJnDPkisYuyearltxoeWrDj2RRFIF8J1INgDdveliMwKe9FLWNtm/B2+3KFZHhBY3d9o
1ZkY7bzDqcLvBlhJUx49l2AS4eD6r2a1UtteVN4zMdqGRdRENqPK0DszHip+IsFxMEDns7muvPPH
frj9f6S4WtlXRgWbaAYpdrCZypPZfgOuUmQdQ7W11gCSF1eEtj78B0YbtNJcng8gKX3ldEW/Ka1T
MWFgpSTHsv2BucSVduTFBACY+P6/JH1VHhJFIYw2VjVuBr4L/VuPv1njW86OhNUIk459+ViBuTlb
Kw8u7ueZ5Dm1fHZZBVINWc8IxjlzdAs8Vf3JGV7VcFeVJ9X89wY8uCXAb82wn2jA028uxYCnz9Az
iYbW+xZ0yeZDK2MDXNxrPnbxZs1x7IxHgHTC/PezVSGoKKsyxckVQCrvXCuW0bvIj9dVcdHOnQmZ
1edMCPHbfohKHJrhpbGlnpAzui5gvv+6rs/lJiDJmHMznPaGJlxUwMfG2Ux4O/djvpky+qlW0Sbj
3Z4F7cqbcEndz8VpqpD1DprvOMQNZRpTN9sN7W+8wbXO47VlaYdjhm0PZkvIicJ/qvwGI1gjRVL2
MJS76/u3pAXnC9IOKBqkJ/segjxUiIGEVud7W64hii/gXjgAFZoHwee888cO564agAk9m1e2zQyw
q9DbjL617hGYhkN5a+ZPhhsDpa1wT6X9QtgmzVeC6qUNPf8CzcCbKSatZI8v6Kt7Oj4jsxkjx45k
UByVxV+4RdQZcLEwkomcixYFBSapplDB/hbjvW38aKqds5bOWTq2cxHzvTu7V0bbCduYRYy19chK
EPT66a4HlN517VhMep7L0fSQgACHDwxy+mgf0X8GY4tBz6z+5XgYlWNJPm6q6F6t8XIvGFyoiWOD
XAwgmx9oIibwiiIggFSrbWLLehcDgIYBRWg9qxQVwmHlDixc6gtx2qUWdUEpalrIkWTtQ8NY4vbl
TqARFBHUyoYu2MMLUZpqTAjJQunP4Yyotm1PbrLO314/s7XVaKrRCiNwxh4iRHU/WW+j9RxOz+wv
4jIsBHjeIWg8cFSa32+kG/n1BDel5DOKA15xZP3KsSy90M5l6O1rFvioWM/hocaQJugCTqKsioFQ
/7UP6tjOmm0PHCjw+gBubXy8volLr+ML2ZpfGUHaEXkSsk33S8m3ktxQfqiL16nZdvnnzDv0zvPY
HCVPXPPR8VcsyIK1upCuaSRxctdtFHa3ytxNbv5owUJL8ixOa/O15msYLWvSdKWMaE7JHMMBvcJy
froCtNtMxGZ1i0rzyr7OX675azy3EcTMY5UuWocvDZdTcluEKVbmjc2d1xgnEyku2WcPTZkj3ZV+
rRkK4b31JEl6H7oFqBO+XP+EBdN58QWaJ6ir0IgsgtWWChWTMJQWCm+tBQihZm3wbHFjzxarXRKg
+1SDybDYofBucyPbcde7cSIRE5tiFu3H3ywMSXF4WADf65GjmU05ZQD13njNEYiHU41i6v66iOUF
/RGh2RZagDrdUBBhoV6tgpiTCSmGExH7krxeF7XoA+Z2Dcxsz4jsmlKaKIcXrQdRIz2AjtF0bsFO
59rbgj1xv1m5b8vXHcBvaIWZaf50aFMoQSNtk8KcgaK4Qwdg7c91+ykuR/GJel3soXvU9rOtX2Qb
atlxDTLtwfuOxpqViHlxi8++RLv6eW6pbhJzhIm2TgkiHYaBOgwVtYnMVwzsmijtNE1bRr2fY9FG
AFpDH+1ZPUnadohL8ROIKWt7vFDWs0El8O8ea7EEL4FM7nGIG403BVrSARPVM4xxBlygl8h/wNBC
XKyBcCx6wxCgTWBVR55F7zsyJtsf6hZC04HEI/IUoc8fMUJg1Wuov4t25UzS/CVnIZnnNZhxcyEp
Q/6rwJyCMGIzWHl/LAsBzguou0N0MWkWpQi7nnhm1W9kj/Ak5LuyC3e5uUZwsbxr/4rRPS/plDGR
AGIUZuyNhKUPABiS0UpuZ02K5mNDDKbmijLsGDl4468+eihZkkX/neMSkeSMjfN/9+x3Z9jZwYTo
fhktDMVs4Hr6o9kV3w3BmjdGyp+WcPLtdbu1tijNblW0DyOSYutS8ssft1HxArAAmu2uS5mv5gc3
GqHgNY/woydAu0te0IVRPuJdTbPc2brczxJ3LP4qlDyTMq/1bOcKFeVoUoEtKkCZhCfc3gbNVQpu
OLQrXV/PorWPXLzi50o4BksuJdW0Khxrtnp+AIohG6UiILb+00M1onsDfdL/mzQtBJjcIUemCRqh
2v7WSUUXN7wDqrKw0NfnmOB9lH4RV1FUr9jAReU4W6Z2fQfiortjzla04zOvMCKIph427antbK6v
cP4hXT+AaAR+BnhOzGNo++kGYuhZgavFQvRF9aCsrYt4tI0tQQbQnLqkCqONdOjhutilYwQIH6b5
0WUJMGRN+ZvCzQBQAOXv1V1UbfL2ObOOWfWe8zFuyzXGysUHwrk4zYHVwNISpoC4IAcUmncXsDKu
zUPqPHjyc1HsqmHDyF/ozrlM7eYJDtxLSiEz60FD7B5ZS2Pl3SE0MIPHcK1DYOkBbs9Q/MEMPOjD
iF1eDKUwlh56NRJBxWcMJTj9vjOQ78zi0jnNgNYAOlRhEmRr5fvf3LMfNeiPYP3uyyb1DQ7BImVz
CrkM/6n55wbvSgM8g2GD++EYx7En8eBzdJW2Se0Ne1E5e7AYx1E07FJeJiZzdr6xhh49L/rat2na
3TddxhwD2j0hN2qnT8z/UqqVG7QUHKFlAgRSaJ9AnVeT0bagj21HyDByjGaNETPiLpcC9Ws6bNEQ
dwcCWrkCn2Mt3p8zoZphElUwmSrjCJGC+nOp5D7Ih4Sjd7co6h0mFDfCRfd085WbxW3p/XLI9Mm1
PlPTiB3gpDGgyLrOdGpTtr9+r5fV8OzDNMNl+tmgBLDrNo4CLK3xZg8HIfZ0/O56RcwAm8E/BWgH
G47X5S4eNHi8ZvxQsLDpDResxCMYTcrYD8UOXtAf7DBDqXqtGrdsSFBPhM1C28WHjB06RSt03uFS
i3bcgOdug5n3bY8JMg+TOkCtfHHzOhEBOkmnfGVrlzz5XMr8/6I1G+ZK5L+i2YYNvrgpmuYI6o8V
VV7exT8iNBvC5IxuTXB4EbpywVEJE0Jijoz/3xzWHzHajeEMfWUUGZtNQVTSReWW+t1WAr75uphF
13a2YdodQZFuCLrZtYXF0Zt2Yf0UwfiTUzmAOPIwrM1Qrm2ervk9UE3qEedDraSTn3z/5Ksf11e0
ogJ6o1lZpjLic4Bq1C/KuV8N4xZ/H9CQHiao0YylY5QC5Bfh4jQvgd337XMTHa5//6LVAvcNUIIw
HgMgwksfBcKYOqAdbmlvkpMkfuxY5bPHX3yXH1qf3gq1Nkw9/+IHB3AmUdOBpvLNJrIh0R+PPmje
0W1gHLz6B2Aqri9t8fTPBGmnLyMzQx8ABOXh/dB5YL9EW9EaRM/iatBRi9GiuVavuxoiJ6MEKzJM
gISDqag6miNAqnLziwnA4X4yV85rKQq1QvT8gI4MPQL60JQ71GlaV+28qEPnvoVW4kcoHqzY7kWt
AMwhgk+wpKAr71IrjDoFM4qPrct8mrS9jEvawHtiMiI7sLyNjXrlDbG4jX8E6n01eV/zopIQ2NT7
0L5r221f/zTDF2sN7GhNkPZuzYwQtKbNvDIDtBV9AmAzQt5taxNNK1WrpZvrBIDOBn/fDB4x//3s
AZZ1NGqCUKBVyMaAr9ja0Vr9fkkCCvfoeZ7xpnF/LyVwAEpGEcO8Ckogm4ljsOAvmibRgoLvx4gT
2HB9LZB0O8uZrBQSIiI2mURXW5IjkjXkivtZdOJoawHiPCBCwg/jbGUvyrSRAHGIrNeAInH80w9O
grwQ+7X0kpzciLWU1qzCmhnyECwAtwmPVjhwTRHStqty1YDIXvmfawCVVPfc3eORFYY5slv34Zqh
WLBGeOqjfgp4cFDP6VlK2wbim28B7tlsKrFXEZCL0bQu4JfoWl14QS8AU+Ag1YuXB/qH5ztwpnm0
4IXAiCrmOCNzF/Lxn8k1V5R7cTVnIjQjzgoBy+dBhNU1MTiEk17eizWclwVbFwLJCAwiMHYYEdaO
yG+G0ik4hEwO3oYZxpOxHLJDoeG6o1jSPgjCSwE42chj6E42syqnw8DZDDV0o8CLgYqNcPdOGgNP
hKH3hn7i+fN1mUtnhIQj1B1j+Wh61tYGpAxeEjEAlTmsdizlRxq0KzZ1KfDHsv7IsC/1YPJyNO8T
yCAcSAPgnnUwUc7m8bhd2ycTBrSmJO93efbfE53oKAKCTYSuIvgP3S5FjBdRKFvg892l6c9CPddr
JOSLqoHOMrRa41J9SFaYCvyYI8q8m56/NJEVZ873gJYws6/Xj2lJz8E9968czYjnrMCIVg85Nd8Q
B2Tqd1a/EuEvNUehhdv2kSdANy+6ki+PyQgKqsBBCO2r6sepTPkhBeZHOzkgdjDd7AAWvGnfmpyd
ais/gpLtayQBgMimrHq6vtrfGXXNKOJTAJyKGRoUbvQckOUyJ7WIAhw5VRmNuyjoXmWdZw8BVfz7
6DLMXJaSByBp8D2SiI6FdznJ/Y0zYKoRDF0lO+DH6z0jAQb8Gzinkwo7GYBJzs/quJimh2ymHi4M
rvYAHmxOPM/6zx4wLFv0SXNpxmbmFQ9Mud4PwAxHb/1oI/ELAuHXIpIWT3IgdT0WKbGgwG2swOUG
jFK7vK+H+QWR8jEEV4UodjUZ618yN8YsxqCDuc2AjfVgsQaBTGMN9o0NBI6/aB7B9gGUbObhjMC0
c3mSQBCqMzOEtqD6fqJWuzcNdkqz7C+ML0r3gG8CSSY+W7Pvnsoqn5fTDGAX3HPAs4yoAsce2B6v
q8OSXQQvFBJXqIOGgL/R1jM1lhRBNd+yCJQF0UCRJBr9JmkC0Ty3WTfGU1bbG5taMvYBIb610W/y
cv0jFgK2CGnymT8b3hPlxMs9zVPFKVCFgBZZI752nktOYuA/C/lZZeOKxVywKheyNIPpprlwxxGy
jOgmavde3n8CsyUNjJXwelEOUiIIdRBff2AcLQXu4JRhX4vcDh9HGzVCzwCwVOQDAmHyPfb5+h4u
OBvApCEfBk3HVdLJIJgiBaaUsa4IRLfSQRukXHvZLxjKCxHzks9iDtEDrG8ETPBGgjWtBBN2ZI1J
L9YI4pfFIKmEOAq+Uw8JsiK06nFWfbd9bytMFKfPpfHz+m4tQM7OqHJ/hGhqUGW515WzGjTB70QF
ZoQU+cLMo2V9dujeAzoKF6ji3Q1orFrTjYWnF4QjKgVeCrrQ9MHCKTcoI7+xq/0OJHAH2VWA0L8j
/o2fJx1G7a8vdiEMjoDjbmIiEgTj2NXLc6sESHzHdlZ5Lo9p6e4tpb6hDHBbZ+LkumxjTu7Rc+Tr
dbG/IRs0TwO5c2MuQn7McWhypdHPOGHQFwbQlLD+DGcELM5qN0XToQut2Bkx4l8W75n3y2z653C0
49wu32B6k8oDdAw6T1j7jYDd3e3kgQMwj9piJaW7pGxI4CP0nAHzMKp4uTcUfb5m42Fv7L64lSiq
17W6UcHb9a1YOoFzKdrNKaaQDZi5xuXsuLxzAUwK9NOQOF1s+sV0NFlHnogZ7bMgrTZcyYfr4pds
A1hCXczNAqgERv5ykTzNDAwS4UaVqtv3dn3neH/xWMBc1x8RWhBFRVk5/nxpPbN4FGb1VOZyM/d/
XV/J0nHh3sxzpYhdPB0pxx07MgUDw5ukjdBBM+1sPh2jalwREyzd0JnEGe84jC06+o41QSpa261B
EZNbTR3TCFcHIBmeTMyKtN5O5J6/C0WjnsOBiztOKUko0OPwjwx8ZFyYRT/GgZl3dlyqHlA+gCmu
E9NrjXHT5iV5ABGv8wkQEh2GIQHdyjuZAfbDNNUpFcF045ZpBeBru8ziJkqbtz6NgLSVW1Uf935f
nGTXTo+RK/lLV0bTjUChPBE9n8K4qHwgfNRgqspih/Oy3CC0RjstIHDEd8ejmdjWdl0fDGZFSaby
9CGUdgMPbwdyBypWBgRbV+ydRkVlbHdhi2xQ/tAKAEabVpMeDZYeSW3Yx8DwthafnB3jwbibJI9Q
447GeyANT3vXM9yT1+BlEud0qMHZxwga8RR65wGI5jqHceqm17H1rSqWQckfnAnJ9RjAIH0aj8Dx
2WKWU7woqqz90FTkq5EVFoAOCh8FSwPUwis2cjEOCsFDbcHlgO9Wf6zZkdExGuARhda44ATWaX43
gL/j6CL984q6eAo8DTaohBsqvLPCoWSAqRj/O+eNg5Lwn6/Q3BJF/pFLD18ho+mkSABUpmF//Qot
2aLQBzAoZgtBWa9zlEuE050rWljl0AJ3XY5nN89gjfjOoPV7bdaYewuP3F/Lai4FeSFwWsH5a6Nz
WK8VRRHwIp0OyRFmnexiUxsZekQZso4Hbq7lmpaCr3NZWuqiGkpVBQLbyIMGsC8DrXYAd3vpadM+
dZHxF8wGOLaztWmersA9N4Ya8vKJqrigPXomR+MUFsVPktNPY5DzBAgebGsyoKU0gWx/XT/UJbuI
HwByDPoKPaSFLi18PQJEhvb4AKsReAw5Ub1NR/meGt1aM+qSZQSeF7JqSBrPk7yXklzV1CUCQbgy
N31jVIhN1KABt3dQ6PbAGmGiJbz1gHtyfYFL2nMuVjvRsuZ16syptaYN5kxrESQuQYzAkMBZI4ye
fZUet5zL0k6TtW3nlQY2E/h8MWU4UH64vprl4/p3E3W2QozkGl0JOZsivPMB6C7lbUver8tYugNn
q9ABtcLBjKa0x45l7FfRGjHeIWi+yO77RqyMfq1J0owWUA0Aqj3vV4/Zv3oUG1c+O+F27FbCmBUd
0Bm2YfWdUVVYUdhm22Da1RFJpilp5DOgpVb8wdqaZh05e+sw9FWJnuCEzKqIh0jFOQey5rbpVt7f
i3IAfIZua8yauvpTYMii3rFnq+j0eVKzpPU+cTeMA2tF45blIAeOFCueAbo2NGIEIBGfE1BIhIvh
VwuoKtfbqvTXX2jdXCz/f3I0XWhrDKQ4AfbNsuku8puT6aWvJQ1v4NDWIH/W1qSFtVnVjB0NkDv2
ovTdR/InztAK0rU0jGUdPP1vC9MUYsQAVdNJLMyA1lVZ3Ppky+2XNF/zXUv+GXyB/+6gbsrtkdDB
hSCiWBwMaguc1diMXidn3HQFeahaDhD5ZiWfuyZ13uszfcczJPcwGw77Wt5IaibcP4EaNh4toKtU
iCN3eV/tru/o4nU+W6jmScxcBiao0vDOF3aC111cWMMzYQ2iZGPT12sz92vaonmQYmgFBuAgjnpj
7KRHXwBYDPwyaxSJi3IA7w5OKnQAf6DTkGPNrHFERt6P6ts8RY8KRokMZLR8tkYAuriDZ6K0JVU+
iQRwBOcKDaK5f3x1QGsHaAfYpvX/ohk9QiYSVU4AvgOuRnOKgx1KXjEYKs8B5/VY/xPk9KaxbeBp
wT22rloxWEuVjXOBeo+zFwDtT5jwKnhYH03u3vhFd9tl5pENX0CqeO97fmzlUNPKxDWhx+vKueih
8Qy2wPdrRShxXN6HRtEahMI4RWrwpGwcIDK+p166EtUs6sqZFO0A68quh76EFHPGGh7E0czL3UDw
4PTqlQu++MBB+wfwrPCoRc5JsyshMg9tVkGW0W9tQRNiFwi+Exvofa0bh1miMid2/2KKOUKyHE9o
4FbOmezLfbQHv6moRJ2oGdOd8iWPLZB9+Ua/ksdZtF9/5Oj0K2NuyLQy5iIOiUAj9g2JasmGWIT7
MhUbr/3uRe72uorMh/MhTDwTqWWtVWgzz3AgkuLAojxB9CuqTdd8Ky2GvM7K+a1J0xzrFPIZ9hYb
6c4tlc+Z8eRHn3L3OcfErrsCg7C2mZpjlT7zXWZCli+a7WQkI9v1E0L7V6C9NIB3JKsTyGsSNe9K
uDF3lEGiNZa73hNJGWVbOVlJhpudquozLdS9P6wxac4/e+0ItTthYRxLhDXEZuDFqhqKypO3Ekgu
9YxGiO0ACojxd9RXtM20WQDrUiALWhinXLy2zZe+u3WyxLIPZY2cAnh0d9NE47R8DM089oFs7t0G
w9HhoIwtNtd1dtGsnX2Mts9tUXVipFiw8J+qYdxycosc9YqQxV09E6LtKnVk6ckGKybkxmkVcEf+
AswOxUsb80IuuvU/cN8FOCraC2QbDWyhJX50bhqbLAZozsrpLe7XmaDZgJ+FRcR10CXdQBD6luIa
g5eZ82r5K7broxAX6J0mEtA2kuVgh7kU0mJeDaBYsyFx5cYQxb4eXDxurP98LJdiNAuCGnTmEAdn
H9q22LLQTLdj0dPkuoZ9dGmXUjR1N9AABEQYLCac7KQqX1taxE36Lr1vfyMH+Ntz7zHqOJqcUHGv
pD5iH7cHoXvoHtoo4LEj+z0g+9b4tT+aJywKWB/oHAE+I/gVLk/InnGUlYv8/QA1yMdnBxO4QZID
FAFI2HjJ49auKN7HO3QpUTusKnd8klET/syf7vDGifsoe7y+g4tq9xuMzwftjRdpui0CVQdgQscl
cug7Y9J9w/hLuk9JtAZ48zFOBTWVi37GuXcbpSAtmKLcmJQ1uqg/kPoGEF6iR5sFMuPNV9R2ri/q
o5uEKJBGhR6wp3zb1gzcZDbdMCgP1ta6ads3y3+xyiN4kkcH1mhlAxdCqkthmqErTDurjQnCbJpY
7ifHA3hGEZvhTrSYrnhu0+20Rh+1uJVn69MObZQgRS8KH2E4FbEzFPEEtG3EHyI9rEKGLu2l42O6
JUIhxPd1viK0OaSiNgIcWx0rw4lVhNS8aADhIpKhva3erh/dQsQ/91H+kafpPCsCl5cB5DHyuXdj
at5V/BteGJuo/mSMsVK7cNh00YrBWrrbyN6icQ/RKSqVmnIqroycUIDrIcJIS0DLRyD/2Vp5FBN+
sM3PoXu8vs6lewfoMsAlA4MEfW/zB535FLB+TGRsILDHkHb7LahfVfrjuoiF8rZrnsnQE4yNZ3O7
b425ht4+T2xKhuEfsHh/c+fMxWg9WNy95R747kO5bzAbRaY39BmuOJyFrqfLr9DMZkmLHJ+BlUrJ
N9x7b1L2WKl6Z6VsU4AbT2YIl0+GUexbMQBfnK400SxdlvNd0BSK1JZXYTBojmOjbcN5PLlvk3Xy
yodAreQml7ToXJTmjmokDJugw1JN5Kdb3sZZkDjDD6fbIaAj3SEQf2N8ziVqlq72nDLoJkgk/4ez
71pyG8m2/SJEwJvXTBiCtsiyqheEysF7j6+/K9kxp0mQp3DnSFWUNK3RTrtz27XGp6h0gPzt5ynh
wBDRdM+15lsBTyv+v4+NX2/pTOUNFR69iUkdtOccETd56V1fWsiZgtNTQalrRu9SZ1NAAEsKctCO
1Fm47aTckiTvJUP15pQpp9+vzD1ld7mcMzXA1V5RoKQXakDqiDI8ynFDtAbI0sF3FLnhf+/5s3WE
H64JKBZGmdC1EpiaMqrRFwbPI/3pmw4OP8kMMxWef5/VfV3zr5jZIUFGuhM0dgOaKVp59biTG9ni
xXLBgr1n9F3OZnYqAAPh87UEMXx9ynr2KLGsMNUidfX7fP4XlfLvhGbHQyq9MQIuN0rFEJAfksZS
wld1MkXNkXp0hdnMTVToFJhI8i6YFnffJ2CBozUDJWqMZ+Z6z/ShFvJJ9gE6mSj9dxrLg6PGU+Qi
/60jy5h63Ykr5Pp16uTS7Ko2X8vI5lpVlHL278twV7Eh6QzQLkBggbn3eiRcUMSxHmMkHP8Nzqi+
sgtukyMQxi/ZU0uSZgeIFWhFQQpJuuHTXLOy4inn3/wysPIiXngv7l79i1nNTpGPIIDcFgFimYmN
Pij0mJfyiOKhgqRKiJbzVyF8+X0d71pwqDv8n4WcHSe8zpw2qThOiuaAkpFrLR5kAZFKvcrs2qMx
wkdvl84R253rqAPu/oXQmaoxSi9sGw1rKhVHDdWAvLJJ6tdkEqxa8O2satCcgLDLEWWulbGOlyog
l7aUacIL+0NK1DbUKixzCnrnIHpiIDFwY2TZ0sKFzOC5/fm3qc5sHW9QujCuMVWtas2wnyATwqbo
uYxVWhl/UgkEGUW/aZTYKUX1jwZuBB7A2t3Qb/nuh0PhPHSnm/CfhhBQ5GAcaeCcKPROZRVtmjqn
ibHEnXqOhN4OmuEVwjgD78/sHJbSCPzaBrxLirDFg0d7sMjIwWqK9rjm4DbVUdzcDSdQFqv9U2+s
Vf5Va5egCO6+R+Dx+88gZodEKKeuwkYB3Z5TwSrTv8M5DUEHM5otXwIDtTaHVtEWjubd5+JC6Gy7
QjGN8ySA0LgiUomZIydZLPHEAbb87gX4n7nN3ekWNPd6p0CMPwgoMqoAhWx7cSCAuqsansHCKpyE
oM96qvVBs67bMKhJlIbttyxEskxibzQ+eJDPboBdb+z4JtUb4meGPB6nwWv+5F1cboWu9tDPpin1
CZhCrT2ChSywxT42zNyA09SEA9eSpiiMlgTAyQXpi56Uaz9SmhVqR6RNrpUIKpWccBwAovqYV22I
WBOos1ZeUOivad1767jyUXue915rjm2BgJ3UT/tMMxIn4gbDqbMaVEYcCPd6vc22aVRrJmJjlTmi
u+8ZZET92lMN0E6BmgEBQEPPdgmqgw4gSNf+AvZP36XtVLSk1nQRvfp5p6m2p8jZWgqG2FY8jTcz
lHuCPhAt/H1RS3/CJm4f8loIU9NAozrSaFNmTk0aPHFRp5IkSPWHJulGjUhyBdQ+dZqEFQirlQwF
kKP6yWMBN0Hps/ZdreVRSWwUoF4ujWBY6QayZihb04B3ythtWsOoXvSpG59AM1A+6MMQHGr0Y671
LhbcEo04VtJ3/E9Yit0xzyv+DyivDBdUF/gXPb1K7WLUypFOo9C4FWLpaz8GWBugIH3JRHBdfwZ4
RLMLylEtgH3JZ18eeHpsED21HvVRXLES9LRI8eYllbxuo1FQiRg0RmbH+ohG0MrzFODReXE7EESz
xZHokSicxqH2j7InBqzhI/H2NRi3HuADguNVLfX0Xat8ryZ55BchFr7idOBxa8aKlzP5gffiZg0u
Wm5nqA1DrOH1yAIQwfij1qpM8wn88s7vT9TdRxGEnrIKlGh0a8ye+jHBuQZqB0iDm1wmzVjuVHnS
La/t/6aR/hlX7VbLMGolH93fJd+3dwxEUs4VaYCxuH4owlICsdKQovdQqG1PqmOa6wa4eEvZrqTO
R+MoB52MfDjhE+BNcAKc9DzPFpw49gTfaOOLUcyf6KbKdR5xa4qY8h7oZo7MuVPqlFFv/j7fu1rp
QtBM43YA/OUQHAcmd9m2JGvjjhSRt1V47k8b6qSblsgR71ofKMuWWNGWriO0eL3AXBIbwFiKAHra
byThjOJTaY8ClFPjw2w0u2EXadZ/P0vGJ8GI/vA977WQ0WvTJiNk8tUHo4LrlVcV3Ix6+6osZcLv
zw9RDnDF6wAOmjs5fgAeMZRjgJOIf/IHYFNslGQHtWvqKN3SZDsEfZAgLEzw3hsGeGbUIoM2Qbih
wO6M0C+6JgPHxJQRBei1QRNaBVyf39fxrhhUzgJdgoegeTGS345p2XmwbPJpVcXg/uJ2YvPzuwxm
XM+PvnIhY2Z8w6+QDEmEDF8rSluo0ANegshtYcHuXbBLKWymF/agN45SWwqQ0vUVEANLMOzGtBfN
avAXDPz7B0KCw4uUF0L38za4UM2KiOMgSukra+oV0kOJ6uVEyzp3lbJRSYYYRlDpJsiQlq7beUv+
XU5k33QkCoCYg7Ab2upFngHgXUwUGPI5WJnTlNrRY7oryJ6uNseN+WOYq6UinrNa/leWLgqA/oIQ
VNzDKAXf9sySGjQu78sQT2Vh9rS2wCRuDiZHOIIyFyungQmGa6riG54ibayB9qZAPRIRnhSUM3vi
WZqpmO3CDtzQbJ7HJSpI8aDjX7jJZHCJz/ecbvSktNi4OrMzUfpNa4xrIv+OS6MhhYVJR7s3/xlV
bGbUNz2qmTotFjTvDZgR/GkevVLoaAaM0m3NjNDjIUbkZyD66IYJEXyzMgh0lPpY28LeW3HpRiUt
Vug5II9fS4sizm/AXPzMI+r4qMtB9jEQLiDgDBKPukYz9/2QU9iVEsBWSeh6drH67GhCMoKTM5If
ACbQpUQJoOFmVx4A3Kw4W4T5goArvOvrM1qmU91JZaQS0zQ3prkzNzv8zmZftk1s1yUEv+xs28bv
iEuchriOQ04OPv7zAw5z9kFOxMF/dvHrCX8Pf9di/x0flH1R/DDZB6XEpMejucLXZgVZJvvAN8UX
+yvsr7I/mF+bl+PL5mtTmAX+tNng62vD/i8Y52bhRNy4CIzwludRbITTIImCMd8SJcj4IUl1opCc
vP9zOKVDY2pktEISOp2NmnUzpd+9XVJdsrzHaZ04/aYnLXkpTJ78fOnUtzVzXHMLYxNujgtuDqM4
Ac0fD0A4daYwE3Go0pxLArp5S0lMfLbUn6/UoseF4tAb2FPcUeAkyDgOKrq8Iev6NAQAbPCUDB6C
6FQmNt1xtrWZEOzH7w/NGYb/Sl3NBM1eml4Sh3gMPUD8kvSssgBnitOtWhL+JGGS7DvFz83bm7kz
rN3BJu7AJu48fMpkK5PSVKzCUqxP8gAzlSB9Q14d65Gujl9fmyUCrpuHhPnlgBiXUM0Eymcs0fXC
tAMawsUaEajiM5IpWtjgm3Xr8a3/GP4kCy/9zS7g+OEsGqjiwKZjI2b7DfgZoZu4PKBv9oftfj98
WvtHf1E13xaKsAIesHwhBQUuZu0m3cYVUhtMaUhfFIK9JmSL1SXUWi2cqnNi93Kz2XxgH4HzCzTL
DML3evFET0xyEe4NhXrZ2W+7f37Y0Co7KBf29Y+iYMqCaQyH6Q8X/zv7Pv+wLGJlZLulUBvH1c9x
ZW6OUA5fL6vfz+XNw4Chgg5dZZxFrJGWnz2jadkospe3oF+kNYXSC88ai66WWiTPCbHZmgBaDD2h
AElCYGL+XvN9nsbpiMVn2gy6FpO2yMItu7fDwKsTEP0DsxBsgpmHUUlGmpYh6Bdjstm8bMzdu+28
4vq8WgtbLDDP4WY6F5Jm6pPPfMEzAkja7HbYNuim/8PGoNlYgGUPkmQQoV+foTA38qgOJybANN92
9jdxcBzoakHX3qIV4ABcyplNROjSPIhzyNm9v388PT35MFOeoHiYsTLh9/gTRFtbi64efwr6+PPY
E/bzZyQjCdgvC3m3c6HrfGlRW4CCCR0KWZwjPlboTQRZp4CTwq6Le8CTjDcSD+VqhYfy92W+jZ+e
p/+vMPYUXZisvYZXUCmZMDz/ePhPeOUx1RV7oH8XdfMEsKsGHG8dmO/nx2bmjPIIi4yNAaZTZnUw
a8Nl157df2YCnM2BJZn31/JCpng9Pd+Ih7YuG8hEjTnBB3Dv8PmC2cawQL+dV+dh+7DdWgubeBvi
nU129rC2ZScGfAzB0IA5se0n5w/dLymVu/f9cklnilbzBbGoQjY9c6cRA9rzwcFJfV46JrdZsdl0
Zi+UGiaVgI5TCHozbdeBZ7NwOm78mfPpUGGio0ADRTzz7j0pyjMuHv/ZqY1G3kBBbpk2Hv/C+jyr
Srpid2Ch6PX+9b8QO7v+seSl6SRALDsfMXlr6dsLQAvxHIy0MZn/AovQPhG8lMzqaGB1EOcViK9n
nyohcCjxE+u/8DCdwcputMDFwGYPkw4W4gmYDv/cFhwic3f+wMVhl4e9qHgq2WVlH/jEjy1+PV+m
s/GN1cI1XrjD7L78Mqp5FTRXemXLX42KjQwD+uf1ZqNgY2FOgHV+SZdGILEjPR8BQAZQggXIC9gx
s3XJcyNR5Ar9nUzw2U9hrgrzQl4x+z1dMzVpHu0lo+Yct7oSjJ5SBTgbBnxb1FJKM03ZRBkXBbqE
ByknB5/4JKUp7cg3fjeRAZ8+s6YsjIFgKM72gZ7ck+NaFob083P8gsXl2tA9cHI28IWOLy+b46ol
Pz588a9F+/Um1ijCDgD8DkBoYd6j/Oha8ZWcqkQtx8dgESPTm/dTE2k1fSQfvpu70akglRM/jWb/
scR4cfugoFvCAEE4yg7QR48A4LVgLkGz/IAuVfZ6HfCePj2xJwVr8DgSWFWrpX25NaxgU8HUhDiA
kwCaZCbQC+QGHaMiR1Rn+gxXiWtPq2/J4dbFS0g/QLVBVYI0BgVG1ZLdzpT41ZFg5hweaVhbAFKE
kXI9114NVE7tNIh+Fp23zoxfErfvHcGJ3cypV+WCTrjxC8WZvNkRLDOl5cUC8jpbeBTeujeRnmLq
1ab4sO234lYzeUdbuPL/i1AUx6PNgkVQZkGtSm65qPchNEmo5pvv4XHadqvPGgQmP9kGGtBGnuW5
XDIw5z7wP3P9V+zMWgg9IwQNFMQaIh1Px/SHp0CcpiG/6f+8jmbqPqOaZbGWnmmPmx3FpiJwBcAO
dB9f72jL485MbLKTQcq18ik6o6Pvyp/GfHqIEjIeAqwxgkckeuY3qvW7dr1xOs9zvpA+s1ZKo55K
GajbZFTIhAKIFzw4gKfyLM4RX5dwh88dRrdzRXoAvq6IOPbs9OZpiGoT4BKRaFv+lC8i1FmyUV3B
GU7527AGlBYtQT9IllTEXcEwbHFx4EAg+jwTXMde1xYcBKephXoIC200pZNtlFNC+u1o67Zx7FeD
E1mL0S92VudTvpQ804qc5nmiJ7PtxdyIuC5s+aEhxN/WvqkSnTzXq8w5Sq7ysLS35z7bK9GA+QDF
tgJORwSdALh1fbI6kAsBFz1FTGdAgNNfGQeJoHfI9GxgH9rhJraaTXqUqY9QLXDNXx56B6Dy0F4Z
SR/qA87AxrPk/X5yMpq7IvHN52TB5xLZ9OdjPN9y+Kkoe78po57qOpHyFjyKpvoyEM0CQ6kl7d8L
2ECo/nOabbjuaOoGJNorx+RkuKkJNeBwT7mluAuX4cbUAIMAFDsquln5PbzA6wUz0D/A54WM5LWt
iSSsiWh5ZmHVvjOKhMMaTl8LEm/U+Uzi7HT4BuqvElCS0IqzwxcOtYe0pNnG35a4DvKn8v8Rl2aP
02zFryY5s2Ya0NOgFhsi23XG7YoUAr8NOlD+LUzBkEWE1ER3lPP7RG+9IhnEwHicDQlLq2DHr5dW
4tSpywY1oJ1Z7n2iEX2tHdITcAhob0c/qomSA0Sm4222/5GsnuwTyhN9n5K/PfE/fh/MbQRmNpjZ
o4Y0fa00OaipR8QDFdbnJo8EyJJbEJ99NJZnAwelpDkyAyJRc+L91xVEM/mzXUfHgFjWExZjRCwy
JfW+skUreQKKzKlZCavJeQbegJ0QsKyYzR5gXet2lVFjocDxViliGDogh5ANR8zjpq+g8mF0hg0C
Uc1nrZAONeJuuPEt3Q0+pj1/UByfpoFlGa6wdNHYbs/O4JXkm9OA+omyg+TaQpFI9yb/tM50qAnK
ZZQd915u6xC3fEkh3tptMNcEAVA0CHKD0nZ+CPmxUyMOjGU02kpm5KZWbxkWtp6DIS050Y//pO06
nQLkyBw+W9o25PeDd+cWXA9gdvBCQ00lD03GzPWzudUUEmGr/zTbty/dHteD6W+GjfwjWjJB7VW2
iZ9kQC1Rfr1vkE70CNC6l0Z08zxhSZgRi04+3EuNn40oSaYibjvYWYFEewtt8VwCVdz/nYhuNqCL
JKMdkZf4CZaIT794EKYujODG/GEDYFi5AK7DETx7yxfRIFkfuFhTMIAuxBVkOkA++A89WbQ9bvXe
taDZTEs5ShIRrJtUeUy2GugWSJmQYhO6KX0VP0VbN4i38LrdhmRmk5s9KHGaAWxYhUwkIJ74NU/l
Py3W81s/hLRCRC/9yJZE3ltPANmgtQVWDjOyrhWt1pRc0fEwldX34YAmlxJpJbz33cp3NAP5z8my
enPEqUrNpcN0R68KkgLvBE1RbDPV2dOiq9UghHqT0HgVtWR4zGyDouDOqgF1SjmkhY3vSaXTzreH
idSbpZzn3eW+kD/3G/goLCR5gHwwOR01V63wnOrmRHOnt9yJVf4J9PH3K31HiV7NeV57Eg5d1AYy
c01ygpp6Eq+1N7ANf8S0/BwweTOwBst7LXZLluVtPwzuLBCLYKyg/UyBOrve6SYU0XMy+cgXbaWv
yp7e0rXsSrsKT5qFOpSMtKvf53pHf15JnK9v1NS4RKiGo/xI5fd8NZjRYdz5p26VkHQ3UGhvmh15
O3wG45O2XqRMuYkwXM94vtZZJHh8qEJ+4HIH49GH71u+RGa81Z9G35pWWkwyWj6J+4lb0FK3LulM
NNMuF2pqEII49iQ2dafb8tEKvhoNv0eDtGhdP/TmsBY38CJM6en3NT9DQlw/lYCxhWOoIX0Ouov5
fU68VuXEpIqp7ISvMt4mzHGb7yS4ShvOAnOMa2wHU4bSRvmHORHv6Q2Axu6wDp+8t/JLXjgDd+4Y
xsNgghnZNGz2mUoDFs6kKAnq5ryjfBLsfO1bnYGqCtGGvWDHZtETuuQl3GYrZRFWOZKiiIchSXEO
Sl+sfgVkQqEzsphKjwDNHh0FpR3yn9wx9kADj17qLWD6Foy020A3kykCxAgBAZRynK/fhczICzSh
HsoYyqQz+echJB2RUdiiExzwrX7goUW5TWMjQ7902G69AogGkh2j5mD0JjP7MM9iGYDEWGPEVki4
8i3xj7dtbcNBK/0JXfYPv5+xm1oRZP3B6AXkVmRpsau6eH24JTkZqj7mmC0MXWJXb417AL+STlUn
elBNjQZwk9+atUoMp/jJaEGNZ1D5oMIoXKp0uw1IYCxou0HckwH+3mCx1VEt1UJ0HotI0Q+q+CRb
oUYdzBeH8OP3id/mGGbCZio0r4Bln6cQFqAMfVV9peuYalT+5M3IGpwlOOO7Rwo2NwxPhD6QYZzd
HZkvS9/joETEYwULNHE/Qurv0JOVwg0SHzy7dgElqe/9w1Jzza1VwFb1X8mzE2VUU+B7ahDTKrGB
2f/jb/nP6iVytAWf4tzXP1NXV4JmK5oZcehVAQQBdMJ4zF/syUEMDfa1TNSvdKec4FvQag+QRHVf
PS9Rnd95jTFPlIKx9jNQb84RL2uNq0S5wIbu8lNz0B/kAhGPkkoeNahPo/f8Ydz0roo43uvCUWIr
eDPxC8mzO6QYQW4E7Cg1b7pCDtxEBEc1JY3kn2DmGO2KhGa9CT8ip8vookPF/vXfpDONcqGsQg7U
dAGyBbR8QcGjvzoIQPl76c1izTmhvWho3VNQqCeAvwATE4H32XHqpAQ4Vw10o3pM/8Kf308rDpV/
rY22xpYWf5dwNu8+AJcCZ8cqThTdF1MI7KkA+sqHafXQbdA18SA5CMry20UVfOsXYV4AbpfhFSHz
ws8ERkmqqF2KZ9c7RgdU/UMNdWvQjImW9OWdFs4Ocz3mu6cCmpdVHYDCYK7vRzWXBzGCvm8p2AiC
lLb7zAYcoFWa6qF1QYb7Ez61j/rSE3frEol43v6VO5tkN2kBV4SQm6H8bN88IKMxrCPyxW9FxIAE
6PnFJNG9a3Ihct4m4/VeEwcG1jVxp620kcySGnuDFlbo1p/8p0i07bhScGtP08Ird89yuZztHBsi
qnu5Bl1DTOMXYysfB9OwPdjL/Z9m49nJujuNZEkmW8DbjQULgcEKqsS5whdaNRyUpI3p9NbvSxpv
44dpLdFwSfmwh+NGDjMUUIfDGL1mvm0XabESRJBTI7o9PSKUb4fr4jUrLB8taZvRLR+jZ7AfwWJz
fz+7swJkHFc8oefqLk1CkcUNBFfqGeKUNQNsFdo74SkxFRtoCiv1xQY5Ee126ltoBzhUul1vn0dS
r+jvA7hnmV8NYDb3QQn1XPUxgMHcoQD5M9xU7ne8Vd1oLyFoq2ZkvQQAtihzpv8kMRwateyh/3ZB
R5CiMg6RrTrhMXtVdogrcg7ayAUrRK3mwmxZNmi+0xrDGwYpAiPanV1ZWfWVmmOzLTUWr7RUM91y
38q6f2o3iyGTe68KwuBQvMALh18/S03FA1zMsZxgr6yrjgKV2xS/Kp12sHj9hgiRWdkL07unCTUN
/E6wRsHdNTf0+6oQRlGTYnpKDKIcEH//U5MmW/Eb6ZialSWeIHy1dE3vmg2ob0fpF/BwQEE1W9VM
joMpzNnzcjRs2clP04phibqNtR1NDVYx2QInB63JS+bSnflqEkrzWEZXhU04i9YUQ5fGfKTECBC1
NPkqtuFpXD9xyIoNK8WuEJ3S1nBvDyLJ9r7NbY7M61iyXc5Srg8VQkVIKIOcDzYTet5w6C6sBxUA
C/zQqSySgGPsvosI0Jul5b3XzmihGY287MS1ZCsW9OVEXlMcg27tmw3SV1xEAJz217N8GuxGZwng
8o47AOhndtrBdaYCy2RmVoFZhAOiAAf18lKIlv8sffB/RlNUd7IPP3Dh9N2qaxSo60hUgJAVoch5
cl1LubHycpWF6+qX9i8A3j8kM/jK0YeIavkKZdFfQKF/bXb6ZokT704iDJRaDDkUsIIYhcpU/MUe
IARqlGiRiukGm4CYHdIBzriu3BrxeINyzyFFXHQLbPE9916R3CqcaIsYORopLX9Bydw0VGDuKFAE
rCIaKsChN6/kEGoWafEwFunwHlLprbYeEdpyWuvpk5V2hKfPtLYQvGcxW4BHyWa4LUiyzh99e7Ik
S3vIHN1a2Jvbm3I5JlRpXq8PPwp+37PYTw9GHdJbQNCxmo+EJw+jWaBSO8RKbLjVksIVb20khDMZ
5inAl1BWPKeUHEr0uOVGmNDqLf4r0ypDOVb3giZS299Ke1L2VCbB33WLtarX4Hv7+eHfF+MfTA1c
X1AMQgObEI4nQCfnamIEApU+tFFCBTCMoHHb0df8X4Sv45fcSTZZQKf18DPUtkgWVv3W0Ed7Jsse
Qykjlj0viY0yKdT0BqnrfC9sUgcsWibPoSRNQc862nmmiAwLrZF3gozXIudvq6C1wBGBSNHJ3PD0
lLloTRdeWVdR8YO9doK9cBTeJXQUVWg++vp9xvfFG6zDieGi3fAdVpleysnUIz9w4APqnxg8JBZ6
b1jTPqSh6z8ZDsCwepNFdr197v4fouhYgIsRzLSxxvEpN0QghB5swVYeg6cANBimvC6dYlNGqNKg
2pr6f/i3ihjLL/Dtmw9ERzh1eGUlVBpp7B5e6KEwAPygWGH+3Mrb5X+5mgwnubJAsmsq6Icm6WIc
+9Z4hUTUUvFg8sFBOyfNLiSmwjj1tYAN54/qUXBhUInH+jtFjcJKfWw0k3v2UO9GASZrLmqVexcL
VwtGMyP0Qena9WyDlK2ArCQwnLM3HLhD0NnABTH9xsRGm3wE4giafyw60HfnbICIB14mQ5GbGRxy
MUpTILE5pxvN7t7A80Z4sFZEZHzISP2gOOpja/5Fe/eSuXxvf9EZqbI3DvOdl1NmSujreYD8F7iZ
rIFIPvEQr5+c1o6/EJmIF7d3SeBMcauglvP5DAKjbfuTud662zQ+AaX79MODLYMshbrEewI1dJkh
aA7D9aaMX86NtjJKEXlM4G/Z2qNBQrCvEDUgD1vy+jpRgtJ6SyWr5W7Me4/FpejZtkZpD4zXAaKl
Q5ua9Ymj3B55L8ffMV++dAtqkcHyH3sze5a3PipKftdedwxZmJH/zn1O653pAMmeOCGh+rvw6O/z
F8HEAx09fnPv9YNwXIOvnFS7pcT6ncAmjjAjO5VQz8KSudfXKPd7z888pI4RRy3RUvXDHUKksgs7
24hwd7ea1UP6ZKn7YL1YtcP+8fnjCBRm8OwBLgQu8GzRhT6v9bL2U4pups4gmPM23oFAIXZjM3Ja
n/y+xvdeCNii6DZSAVMOqrOZpZaqSdUhkgt6MzrZiCRQf+1/V6vg1T8WHzja0kkviPglQndAb6F0
KnPj19/HcCeWAZdBRjclep1A8zlHUJBCBZgmOsYwrvlv+U/JErzoVqPxk0LbDZAqLDBSLjVV3ztd
MAoRXgDFG+tlnHkrQcQ1GSeiZGiwR0v8672L1gSLMM1t/zvboyrzYCDW6kbHJSVyGzWSDaS+8CpB
S4NYYrbFledPUskSu8hJ8COpNKK6/haQ7frC5t6ZooLcuarC0ELGCUGb65PcJJlQJk0Jg2ckyhOS
fSb/kq69rbYDJCYi9bv0K6PpJlkvGpq3xxiSYXSwij343POIo+CBkEuukEiOXPHd+4smxS3qJB8N
JPM8M3/rcHFXfY/K/3V6kPfB96LevF1kkNIiiAR8eAMBhpvQHJfCA5Px8pf7+sijcfjZQIFS73wl
O8Xcgf4nMDXnVVgR3wXiOZohC2QjM6ojwY/+9sVI4e3TDLtTQ5ADpicMzzmCcAFSVkPO8TRHLSRA
lazyLTBqi4238kUkohAkzBwouaWrdWvywtJHWt1gWU6kxWYnIEwLVMoA7oaKx/YFh9uSQOFn8u60
zm1QefJP9WrhMt8aA4xZGwSXKGBHEeS8nLzr+xK0W15CRwdJ7YSIND9pm+TgPaA06yfzSRwSEWUj
nLlU8nznrWSiGVYHGhuACjWbrCzFjRfHUNzCo/Ior2WLs6IP+fih7DsEvGnsok+8XY0pgeUrUSCH
Of2SPj0XOF/r7+sxzOzdiA+Bm2RgDMqnhBogD881y7SGIuEDq/1Ql6Led8751ZzZI35hbwZhEnRR
gPcicNtdjm4a09uC3A3GwjojwpFzxtcW9TEv0lPzZ2Gnb+2D66nOFCgHfrxEFjHV6g0Qe26om90r
2oyBwcQ2mjan2F46XHeuEQrLeUbdgZQqcvfXs21Apl2NIY5zBbAGzy0+JnSklQSEAsQ/KLTY8aeB
Q4fawkzv3KIrsWwTLhY54qQIPbA6ypAc2LerwfYJqTYDbd/Kx3KzmHa8tflQFvDvLOdqW+DKYSpF
GJk18R3U0WF+SNvscW8ikjoe3uM3cEKYwelRWlc0iUwGFx8tPR73TtblKNgoLyadD23ReAHWekLc
hMQ7UILS4NGwvkUXYENogClK0m42w9Kxur/YKKFTmRNlzNNx4BTQ4wpkymg46Uxl1e5Tyv1N4bF5
hIVLF02gu1eW8f/+R+DsPW7RMCrWAtORjpDYnjM8+UcU8E9UQOPL/6WMDrsLmBPmLfFokZid4Rao
sP7oQUG2dPhssI8p0WwcYiI+hqjrKo4DXeKwupNxvJY5O8B6Bsh31cdVHWz5J970FgrJnHyb7EsX
pQi24i49eGzN5mrwcpKzNU2UplK1DgJ5xz+lz+E2dgeroPzp95t594z+u5Zn6/bijCpFGKh9BTGd
rdltRGpbwXS6hSO5JGX2rkRZMApSyVbvczL9o7cVczxfkvv7XBaW7Py6XcwFKWGvSXpIibaeA6CX
19oEi569pF3uBKGvzsI5B3YhpxXkxo8GyJGPApRZs6ksoIa/ofLn+PuE7py6s4GLYmxE4VFCOXsg
PMFoiqDTkTAU4EXpBU1/DBSp1hLrytHeuZ36GJv56nepd6wASGWAaDADdAQFZrvF4s5BWHpIKlnZ
E0LPNLUjBN+MbeLWKurys5WUvWhOQY89MRCdNraLTtztVqLnHlM2FLDNa2jHvVadfC0aINVJYQSQ
9BS/CB3xrUigMARIuA4dDwghEgo4dp3l2+kjABZ/X4I7DtW1fDa+iy0uQVhbGxIqddv1ZAtmYst/
hP1oiyR51ndfmvP3a0Hgrc6+Eji/hy0/VcC6g0DvXRFID0Dtl24jEMNSdi0Cfz/IqyzN8dbOZLTt
cJV5JBpYdcz1HCN+5CplwDZXJvcYPZT77jHSTHULbJ2OTI7xLtDYLD0qKYta504YHRgj2F4woCO0
iXj6tewuLcvAb1qEFR87GO7bt5xqE4pGZcAf7LtNCFgkBQGp0mwf0o/A0nEEERuSlpbgNouAYTD3
BpjH4PrUZ9FNqfeGXG/gSBqerbRE3I30I6XwJ8UHIzOlY+mGW4RV3SWteydCgggjni+YYAZgD+fp
nc5QqqAvENRtkaHXVsbjNxpvPrEEFcwxFJ85/KrfGKvirTfMpZfl3uEG1A6QFgEWBkLwuf6KylQX
OAOLH/41nsBAoJJpq5pwNX1EZmAldei00e2l6rrbvlwWk0FTMGKNzGefi1XbwQeuJIKcemeOlrwL
TNGVzGwz2onJyrJ1M0DhKMkzEDiamWP+XVPdWui2v1OTfj2ImbUfaoVSyfzInCs4krhZH8bGM+td
iK5kY6eT8iv+3ookPhSmvvDUnid4/aRfy56ftrLSgfsK2ThwQAeU39+RXv3zqaz1A0xDoh7R3fae
HvOnZj99qCGQ4algeX8XNM2t03E9iplqBeNKBlYRjAIlYX9KcPYNpPhIn7fdC/ejr+RTEyNj97tM
8Y6qQesu+uVx3WAnngsoLtSpFIZgT514hFHAInIoQeDtNICK0w5PkUY+eRL8qE+vFeEMWlnAvTSR
YEWVXIszqO7bTbRUvn2nLBGRYJx81KsJqLzUZupdbRQtDjw5hVPfA9CTDFvdtWIndtBzBFQVtH9y
OA89mVryzDmLfSC3WwDxCJHiQoDZCernWvvJYTeqqaD+P9LeqzdupYkW/UUEmMMr4+SgNJJeCEuy
mXPmrz+rdfFdz/QQ6rN9YMB7wwJU7FRdXbVqLRx5ZZsMNhBsbm+O52g/n9vUrDj3l8hs3V5A9ZLs
N0obSIouYCHnUilapVLAGWA2ZrdBFbeNTSgX4aHbAZJ5BEseANTlSgIZXT2hzJxZQL9CVB3xILOP
/D4gvP0Y8XYGkhkSn2mDj4HXBYIv7vFKCODp2lPsYv35V+0BWFjQ8kXWgXHVLoQ3t7ape6/T80hI
ctjuX5M/08YWAqcy5VP39ql/zd6IR1q7GnaqZsZnzSvIY5z5HL5/hd9+AuWFOnQflTVZi8IxHqXX
Ht0D0l7x0FxujQ63P4vnksUUcI9gRA4LiAnotCFNjcze7Yx3ABANQV0gtdN6E2k1bPZwvcemcZLT
yDK2MD7ANKD8gh2Oe56+3n0f9EF5oUEq8NB44UUG1+NO7Ez+8ZS8hk4QrxA7N6zLfGFP3Ril3KvI
hVmuZzAKIi0vWAmmDpHQVfNWXrS9uBKPCmi4wcCQbQWSsv3Zwy3cK6g3wJ/opN9JBBjrdno1Yx5L
P9MzNF74XrWP1/omgFz4h3gKrPGcv0S2so7ekkv0GHusPNLSjkaDF9TVUC4VAJanHsQjujaHpqxw
cVr5E7i10YmjCHaXInXWxGiiJT2syS7wdBDYpQ7c/CX3mLHUfQSLSx0lF2AbAQVGP+XtDPRtneYt
h4+onDR04lP2rO/4tQidoQ3pVBAgTfMPIeytTfouQ22i4BTYrHfaIygESYeX8iCjkz4Dqyeef5Z+
1Da5xf/3pOGtYWq5wRAeGWNYI919Tk+9TSpsb8pWRIZWX2sO2p9c40V46fe+pdiMnbZwkDUePlxH
vgwgUroRBa3KhIIEArj+M78pH1ViTnQrHR1AE2tXL9rCPQU6WxS4gKS/XdMo6yfQi0xIRUJzDjVp
7pfR2wAdIc/PHNeCz0CC/a8tav9wcxKDsBy2gD7ODtle/wpdgiEXXfFoodqw5z94hsDewvuaJPX/
2qQOjlBUkzgIsFk4Iao7BW7G0Ca0XNI+PLTmRmdmt1mjpHYsxwukQxBlQA337if/kgQoI01rIGFt
AwyfgpVuujWrmLTQG3gzTlpouMh6RW1HjBO6Qo2DkhnUKiz5Md/G9kk7N6B6/HmT3repKWAwIZ0X
aPGHT6LfN00qz7FoRAUibMXlDh+jnf1qzBoV7qoxvemzvjyQs5lvd8kRNB8vj9xTuCnfwWXq/fwl
90uMLwGAFGx2QEyRgsrtFk760qjKOgX6eMW1nn7mQU0svrWKqdoyOFx6L/lkBBj3bUQwiawJRk94
O4HnvDXZGkMy6iNE6OdjuBvdfg2xCUt4L3byJ8iPWa6IhEo3rwrKGnVuQDDrYwfDWusipl4BduwJ
23o7H9DOPCK6Y8zn3QYm5gyVRJKgSQM06HZwGh5QHZ9VhSUJIAhoQQA0m98YMBWiubt+M1u/8LBk
VXzvH8wwi3QUrje81HG7UMvoK7Xo1+OA5NM6Pur7J/VLXKPdb8MjAYYevMa2cKa4iLGP75Hd32YB
SEI1jryY5dvRTnmghXXZY/ccUQHu7YDwUuhPiGUST9sXu/pFXVVbY81iArmnBqAMU3tIKbkhL7MO
e9V7H2F4Pua7AdvXlR4LM/ld7ip4KhTlWgQ2sVlduI3TATL8awIgWFkz43Vyn9GbjGgz/G8eqE2m
Qi8o4FV8Tts4ykp7BNZzq4ILRXwsC7txRwcdl6tqFx2TiwVVMcaeW7AO2mwU4FGCB3esTEXscagF
agbVeUt91t+1HaFIbiz/ZEQmbggUkex5Iwomt9ddNJIxbC/s9xvb1A6o4nqqugq2wSD+J3upd+lJ
2gKNpmPYRmnNllSZ5TN/YZglv5aacHATqcCUYOMhB0odM4hfIfVbwiy3VcF6I+y07bw1HO53Y09Q
FDD5LbPufD9SQHUIohSETIAcqNTVFApDNGp9UZIqjtttokNxKJ6xtiukpRDKJmiv6lbaE2Og5K17
O1BiFTzTAi8iJ0SHGH7YpkIK4UKrxEsLBbq3fIvU9h59ajaUkL5+tnb/8EcC6toa5UaSdmxAglSh
jjKtMgeEXi+E70g79Jt6layNZ5B9Ob3Tok1O8uqHyC6ZmWVyUu7GS9oZiFQ8Wryot78aF0UkZ22J
RC+o2Em+R11X+3oVAOe4htlNPJrCW7xmLu/9IcKzBFleLDCqv1Dkxodd5WD6FEWGHs7Mms4KOODP
4DQpNmoMvF+2zi8ok25yb7KTtQ/oNst/3IOkCHYcYSSaTpFuBlbo1nhe8hmfJhn08o5FhL6CcZ14
06l6lV31UTV/lX+Q6HIKB+h2D31JrMLQd0WQmnSUIDF4sFBAB5iuiKZ82uSyhK3dbQhTwHRGyG4m
MrSOgBzh1/5qsnMnftYv/x2Bh4FfWdYp1zUnxhwExLJyzA7psXUBP3ROuTu25oy2CnKomo9+X1em
wnqRLSw4HqQi0MNoWweIhVrwNOP6RoSqM7T8ICCOEnj+S3I6JDeZ+SzijKjpRbijo3EFaD8wAZAv
udpaSaSqaREKpSXvp03wMB0ihHjcOlhnsNaxHiX3rhHKDn+t0cGsVkCvKeT40kp3Iboeyl3oRnu8
Nd3Amz3Fq5nv64WADhbBHIy+J5Rk0Yh+Oz6dm7UBKpPk6Mz2dEjRrfxVO5PrX8J3zmWS75NfR0+n
DioFDBJiEcCe3ZoL2jgVh7QroZbjCGj8xBs+euZPik8e77uSxRFzn5dWgG8HchCXK0AhIm0P2tVN
Dska7FFXWoF21pEtyEltuWewPg1v6GuwxCeIpe1Lz3eS2kw+sj8Jcw8trOr1R9zhrGp1zDoVfnEM
kHuMHB6gslWOjicwasiiVR25pxF0Iq3NuBEW9i6JK6CVyeskQU1dtGjBqdJkhl0N1bbVkKHN7F08
IcY8CYfKji/8GnIEpKkF/Yrocssrs9oysXasj6CivdAvciHusAKtK+wECMUBqSw6w5/MggSUuiZI
Ax9V5vyFd8/BR7N5YUwCufaoHXc9Cd9UwFcHeJK0EopxsB/voPbjCQ8RWmrGk56YNer1yEzmSIJe
RNd/iC/qhTeHlXjoLMN+lrzMzph7YeEAINJDmhpwe4Di6UbDTM2bbMwmlLsfmpcGeiQQjtpVJw7F
4JN8aJiP8oU7+cYe5aRxa+b6UMAet9LPk8Pvo41U2OmlRGuVsI69eJOcFIuFn5UWAi7UwiB8ARo8
MG7QMNZ5intF6oA8A/mXDOYWAXxXCLScT8FG1sztzoEjbTTQiiDBo5vxJl4j0neyFaR01+N2cnIP
kqzOo7irHnN0fv28JxYezvimv1+nUQejzGZNzSp8nXquQ0fYioC89Bbk2At3cvOD7/D2n59NLkUJ
NyaJj7jahrJSqGUzwKT2+Bo58xp8tu+iFR53gkVa/H0zC015F7kSqv4/m2aOljqBymzUTSXCdPdH
e5pf++MHwjAP2iybU+aNVsLiOVt40GJ6oVJGmLnQ43fXVCcQzKGcYKyBHT4BIh6HZvpncirniL77
y2AHjwLyNGuoCUKGh5Gg/+4Apw482idR9selhvI77W01ww/CWu2QoHdSAEhAJuR84xx2vQjouOK+
DqbgasfINA6c2XhdD6BxYb2FjgSOVt0ct4IDhuGDbg+FuWpfJyxK/zJ7vnkubX8fOgwHdZ9eB9ib
qOToAunKRWrldmckcRABcoPvTV6QRprt+gP9E3h8/e68BFyc63CnnAATcLqVevjvWVAYB8YddLGk
GxTx461xKYm5OlOAc0cP1DsUNcePUbWV2sXVn5vS6eedeJ/MhzV0/4Lgm9DCoER/a01T1TyMgx61
oBqnXSPoTM3s314Lj/CmqF+Fp2noQQOrErebrY3yNa1YXfwLkaOqQXqGRI5A2tHUCHI/5mLQQ269
fs2Q7gjxKos3/sOE5iCHMVoyd9RG1IEGAOkgCK3A0UKFjlGaBF1U++hcsGSrfxxkUPKaEwTaXqJt
u5bcDAml/MEA3T0KoydjbXhdjj431YSabwMA0M+fs+QGrj+HbphRCz/Ja87IrHyneyqqKYGT7P0V
cgvhVtpEj0wgyELYc2OQCi2DYarKIsb4I7D/gi8OvWbndqXB1PjigxWj9L4YQ7yr0yiInf/OuEr5
9XnIfKlPYHGwWihammBK2MTuCZ26KJSIXmL/bG/Jqd/Yoy7XsBsGPatgr7XbnbSbe8swE9Tc86Ns
8b8KsL9CndE+YIlDpHWw1/7Btd98AHWg8rAu1Kb4/oBm34gu9pjqfgabCy5VXzN5aFGDueu/jhrB
pAFnRdwFnkU0BUcUd5CyTRBRTZZg1xeUTh4+cJLRvI8HUQhvetqgZ+PUQWyOVYu89yBEBBBnSUNP
kAGfRfkrwUDX6qC1NTax+E6YOyPn8y1Gf37kgCvPBW2CmcNTPg9QHjv/d0UQWAelKlpXkPbHX1SK
Rda5UBGHrrYaXF8gHzqAngdmUXoM9r0lvUg4y2jazZ5WCbPZ7/6lhtoX8kjogkIjFmnZuXWewaCO
nFQ0tSXuQV0GVmF9nViX4rVYJy7Ldy0bIygS0NChFZsGNI2S38lRi3nmkA+dV4ZFIoVsPTuoJ62Y
runujUCGdmWN2sZhqgWzamBolaNugg1nhsfUjiJTPb7J2zxmHNt7kCtljtpE6HipBAFFXbx5a7sE
QgEKE1qKlh9kjKyfD8t9eYqypd6umirEACp2sDVsOudj3CYe+gJeCXacc8cjMxt0d+dQ5qgdKsgd
OKzI0NrXzpl+adseZE6Anckg9ggeW69+PjPP5F0llbJJJVeRfdIHoYBN/ZytQpvUwiYr3EEwR8pA
V9CConP0EF/xbu6xgqc7j09sy6A4JvUviHFQHnhAJ1kz1bAtfBpfyS/X34soOnbuiPT1plgzl/Pu
NUnZo3aqEnV8UpLllPccgEUDQhXCg1aBvx05L0KP2VrpXrdy7+d9dBe2UHapLdsOk5FxFeyCc8zV
Y/PjQfH4/4v+g+XxkeAdXVJQaKD2TwrJo1Aweni4jeh1v7M9WEGAZstAcFQ7/a9o/SvcdFt0Sf08
vPvg5Ht8f+1Se8jIJSmWY7SqEO4Jlagy+rv6o3YEgIby1Hw+s/rSpUWfg1qAoIKyCtuHWsl+BoY1
j+DLSXRm7BrnKKwn6/jw6kM1gPTVaAdxvY+ef6vm9AYGBDNwvXAbgX3TeHpm5lKJG7iJFTF+SC0T
PBGQRQotSskVsVAkuVyDhhyNrtFqRlwqm8oZrdzFgBJgteNBVDOfOp7loJZOL7pb0CcGZgAkAqmd
FcooATUTX6Oc3eur8oSo0HLUI4oUPCNaWRzjlSXy86sncMRDEyMbYalyeqit462VG4zR3EdkZB4R
EgFYTwjfvpGCVzYSPZMbX1Ph/z5HaGDiieFpAHeoa30HZs8Z5Y/QPAxmAcYHbS0yQuxl6wgQFPgk
dGfT6VtoXWVVN2IVp42Y2b1klXjAWYKHHfwweODVUMyQc2DeCQnbuYHWYpvZm3VfCCJzAOg1AJgi
GsVojqMuj0IhKdDEq+6bX/pDkAH4HiHDMX1qLpq3f0mzKb3XTvDEA6tWfkau0TOWYenWgwImtNHJ
piI6n7dLXYoB8pJd1FgZ8vNueURjr6vs+a8WFagS9Emi8Q93+o1FanNp4tQZTQ6L369+UIwOJwNY
0BY0bDWr+nDfFEYUfq+GR73ssnJUQbwQQoXdU8+h3TmxzaUgG3+cPO2L4RkXzifYsgRgeZHJxoxS
N9ycNSlfQ60RNxzGA3GVzMReHtFip+7nN4axBaeIpyrgwzCFMh4N7xgjtSoDcB7jsWQceWcGXSAY
CyHI8ys2Yw9Hl2GPuHXK7d3Yo66bxJfzWRIzQHYAjD7LHmEWd9GjgPSU3Rlm60hncvGUZrGL/ihP
DOvExf9knbp0xmCo1DmH9c4qyAPi8NG7PIrvus0/Fl+1Ff5mGFy4xZERBeMN+KYAOKBVGUROrGZO
LKCMvQfwe9ionuIcT0fUA8oVRM681NygFbhDKuIfGhmJDPGVbeqAzHWtia0B28W5N1EPsPxj4vXO
n04zWSXRpVW9NkWtKkTuxXQIywbM6fkuPLYrbs+dWUXfJTeHAUFYlkeGES2/lJVWa0WAnStiZQaT
TQtaGdTywfSyrldvoVu8GnvxKXyYtjGCmeQjmRib957H7HtG/34A5QXqbO5GgycfAEzsdFaBTdK9
ESJP/BfAV2bthC6g78CnChtQ4roatIVCbzwa5gsI+x3G1iKjpfcyEswaSgogEUCa7dbjJnVUzRFf
A7yC4AV+Fxm17hDC8QaEy0BeRXYHMkHeY6310ksRNIJ/DVOHKOcgftWMMIzul3nN43LnAZsiHFY4
wFH5D+oWZNr/GqQZWPqgiSH4DoPvwaapzN+5KWLdZ+AoJ5tHvgPMTYy5XXLB1xaJH7kKKpSxyjpF
gMV4x1vdb/8p3XLvoNk5SKx65T0oixocdUpTFf2XSktm0w3XQP1ucjvzDGChMLgErdWQ0liJF/nh
5xF+P+fvdw86psCHh1opXcpXUCdsVQ1b2XhUN9pWuoANAg3mJ/QgYm55t7Qu2MpWinicX/G28MYq
Ey5GDNi6SG8gXwqUDnXNhcaY8p2OgasekgBW/BUCV32ITpydOug+XbNgnIt3+LVBalG7WAfvPSoj
pA0TadnBvLyJZvM4rQqQvf/L9F4NjgqHmgoha+3DVuHwvqOiLy4xeRSiQbt5IXxNpPhz8k+f5UPg
tHipJ6hL8/+9FAjAKqJCAK4gogGsIXVSRz8UoIEzIzr1fC/7M7vt9mNGfKo5wJU/BqfSkwOEFT+P
/b4jD1YVhSwpmD+BoKDTVrk2+0Ii1UCMFqC0cbL94I3Y0IqZQ4ANnfs8ct44syzCj3tgDDEMVhUU
gcDXe4f5kqpkbPocTwFNtMZttREeOCty1DVIPOdzt+43GQQNxjfhiyV6tXSIgSLVDfBq8jxKYCTK
uvIXY10Q+pOJBOCjG0NrLlilOMZya/kr+RGQpE0oI5zqmK9oso+oYwwwtAF+FQBKMd/UPpPxvoqm
WcAr2tZAX2kfGy/SHFOUnHLvOzrcMiFGZobDC3EUkNDIiILGFrlJ+tGlq2Or+ynMSo8g70td7VUy
bP+xcWdrWiNyc5vJZuyqhesOCg5gLYQwKNF8p/xkMQt8YnAISHmveSC8POgoxs2bm/LK36GUa/M2
v8ULj+EoF3czIlbgycAqB/gR5TWmGVX9rB1J/md+Bc5d+oiRyTtEm/airttz+aAGpvCbCZtZCBzR
3gTMpCYqpBOFut2hyDtoU6khi7g3DgNY9S/JqlxF+3qTPgtWA1WvdXDyHf+30a2SD6ZzvgMt4Chd
m6c8h9SEDW8Q871bHNB7A27G/AOXIICMzSosWIEV8fW321iCHgjCOrygCfsYFVhNgzCPWS81eEZz
iMtF/N0guJIO4sZwEecVXiPhUoqBE95oa6RkGguJGZYD+S683n0GYEoGYKo8cuDUpKs9r7dcgl/O
o3u1spBDcCWvx6eAq2jVAZIVgsw98XI4bA4qGsqaBxesvP+HPQecPXCyhI4M30KLd8vT7A/8qDdW
8FJ/qo6A7oqj6qHs8ltz8lUMHm5hMzHomhfu41uj1JJHigFKbGK0/ZzQJKiZ86reRbixGhesvIdp
xTjQ967rxh5N1tiVIhEKhL2Xcq1Dbj07c6aABOfuYqBg2O6F/flni/dH6tYg5aSnrIBeaQqD2qN0
adEyAeLjp5wtE3IfPN7aoQKbkZ/buJtgJ17XgAHvevRLuCBdeMIucor15KJapTv59+vPj1xWZnHh
lXJrn/JYgRr4ckMWcnB8ZOXlQ+vGb5kDj7UdIWdFwg0Nu5hfR+vDn/EkHkUIp0UfPpaYlXNdyI/d
fgt1PxV8Hkt+i28JXjoHmWVwcKMjCtppIF2NP5rX8oXz4sNjuB+s2GNxfywEBLfWqTvDUCZFSchK
TBvV8T09NQ0gjQR0U5K2eP0zeePO+oqZmSIbiXIjaBdFMIB3PxKSBuXNuGycOLGFG1Hfc7sFzcax
vgiH0snWxVeFuJ5Vnr131mCzRZwl4J5CkZIO8yZDrDglM0iwOb5q0FHKnG2LoFq2ZtBUEvoJ3wUX
wjPcqTkVZr3JGWnQpYm++gLUEG/jH2OopDGZ8QXcCiDzytlnTvuBrgYvBeV68ek/NafhUr8zG2kW
7g3YRVFaAjIZSVjKYSua3NU5hwVGbfYdGmnQGnqHzmawfqzAv7rKEot5M97HIWSy/5qk3KQUzPOQ
+Bgqb/VrYRV0tnrqWyDtBYt7U0E5EG/EA3fiV0w+X7Jb6W0FKhv8IS2p6NC9nWRRKadQan1kH7xx
Jz4DRxjbYI9Z4TrykFwGEcFj7Q3bl//sNTHev1apEzzr/TjFAdegKzUPzX4b/0H/L5pFTOHrZ0ML
eQUys38tUac1z9UmiWSMLwMs99C+5shhc06BpjuIxLYek2eU+MGf5pNayVr3S03oYQ/ycgcFz7PK
ee2hCLD2H3n3V7NiKpksXAw3A6T8gqyOUd9rMCh9gikg28+8JQ5m99o8BTNTXG+h5g3eQzy/0KeA
MPKuoA/8ISrRFRZuSu32tfHEN4QPe/2oAGXFWLmlnamhRxKBKsEq0LUs6JpVxpwFLVgHgwfpsbcB
Km938SvUdh9k2emgHtj+ArUSK4Rg2aV2TJSrUhIksCt8Jk74ktsRNJdFkHprgLRZ4kF+R9KV90ib
/L+MGGh2MIAQVjqDeuOGqtjpU6rhjt2UO+GrgTQmXBD/DHhZ8HvH7edfKRigJRbXx1KQBpwjlhXd
g6iz0CjbPK4GHiTX2ELH0Q2tCnC6A3+ClNJn5RrrbsWUsF2o02IbAT+HBm3oW4O89dbrcKnSy0MF
jdPul945Ve+MG/BmSl66iUBZjloWCHDArS29MWZ4ybVf26XWVsjrWFBrYnczeNqRe8D1ti86q923
Tmu1bywB0IU3PAZK+EQA1QYuk8ZpS7UwaHwXtZbxOcmmcQkfhYdsnxCJvtEawBfKoYzFbwub10zG
WBdCYcLGj2YMcMqgG5WaYz4Om6GuYLrRwN7Db/wcMLbZmU7gJVvpj+leKs3syHxmLMUNICUDKB1p
dbRNUP5IKvIqUWZMcQuqTuSRTf8xWL+Fe4MtQkN8Ke1rr0zJVIAQD7oR+DNGWAKlgoTfQflIfhf7
6Qiu9MmVXeWUuPx78BayUVSLG+nvKO/WdRqkoiOjJG1SyHJCVEI75Ku3Z98qtuy1XPRJV+aoV4bQ
z20KRUJMKrqjBEi5WdEeMkqW9EBUprVdus/+gXKf6M8ji4sSONodkaW4PaRiPQJTLMYtSvqgqIYw
8koxR3vcDgKISfGKV9476IeAYPk8nhh7dykeujZNvTbK0UhziFq0iEqUT9HJC2ShEiI9fkR3nnGG
1LsXAEXmOznTGS5c4PC+RMIDyS8kEKhjI4jhII4CTE8bhAz+XnAbEC3gpjuh/K5s5FV6jr2fh/sN
WKY2MmyicwpytcBt0Jg8QxgToY9gs30iReACPcslIr8AIpeIPx3SQjI6mYsqyEY94Ae70By20ond
5kEO508fQu2zKgEEa0jxIcoxtV6SbRqamWqJra1DrwZIzdUv6NVWJveUP0vrkMU8tuCxbqaBWvVi
rBNjKMg0uBDmBdHBazNa/Sq2jQfhoXVCU0PK2fp57u9x8zrgiQAXAO0AonTQed/u8kgvE0hopdhq
m3y3x33bn+IThDSesMdB/WWCjd/tvjj7HOO59w+2BZwxiBiBmF5XqOtoUHNejKestaoaUu7JCm0E
fyIIQ2a7epWvct06iY86ybaCBW81Pfxs/bvkTy82qZJ8B3Los6U8daZNQTCFLd5XuRla/EbdqDjq
6gQBXUIonayV/eAe4s3bCSpx4CF+hAC5nW4Vr3JzcC2CWZxJErQAzAU+4e830S695Ie6ltQGhavj
K+cEGwncocU5vaC1DnwN8QXstc454U3lVG0DG3B7dLz9PC1Lsck33yKRb0MjPX0Yk7rMpcyAdhk4
oOSNBHLkkLCt9cizgCnoJJkiYr+fbS5lNG5sUuduSv2+VnXY/AhACbwbL/xpOvGvlf0GGhTAIOFx
7XAjbzHrKyaT6MLlcmOcOgGDIcWGkfckoUH6XArHn6zE4yDYNEBWRTAjcPjqzIzS4sEjvJb/m2fq
tAdgsfDLBGa51QztNMUsNkmCim/zuaue5COU0mx1ryEDLzKrzYsO99o25eTbCRHvJGG+paPgzqik
I/D9eFCB+FRtYcOf+KNhSZ4Mpojk8giRVvMf6Drgd64/gTr7fd7Wg+rjE8S9JGCLtc7DbI4uZ30f
vdzNXktP20igjfh5ry3PO8SpIHypQqabfvGPvTw1QY95B30btlYDv9qZ/asEbhQNeZ1yG0OkAC9/
EIr61r9dMRDGQgkCpgli8NbfCnk6xBE/fmdXBLtaTXB9H5j17Wf+Upq/UYF4mkwQzVvpi86sXS7d
b9AEQ9MBBJsMAJRujat9XSfVDOMS4RYyTJRtj9kv6AVYyhm3ew1eo94q3mqodxPR9DVj6pcuuGvz
1JYfqijK1JGMHRQkn+Nrso/RNVxaAVQSIFyU/CIi9dnx62ezi05VgyAE4QUhYEYqJ6FF0gACfxRC
anCsn3tkKrVjDlrRcp2sBtD8SCiRKwk8HLqo0VQTO+AICZ9lJknJvaMBswGYZKGaIIFAk67hdk0h
AlmJUqoIj/bq8o8jhKsK7DjVNhJAvIfXwOo+QIP28/i/L7Lbi+7WLuVdhSZK9EnF6mrmk75Jd/Op
ceZj757BJYV/6yCL0eGfNZDgm0+Kg5jj0ngcoI6KUzvtKn4RLCDtcQcWuwLndLgwSTfIF/z0hdS+
1Iui7kqJfOEx9MIn8PFBrk8H3xW+YFsCEgguhI1uig8QMwlBTNezbr3vKhT9BUjpINCHkAkh6bs9
GXIydeUgAvioHY/qG4D3Xm2DYsOsgYay2m2pmCixrwvrE0Go+Qc6cryb2Jybwj+x4IML+1VG4e7v
t1D7NQ0CgCIFfAvqz0jrA8Lx+92ANIH/BTcJ34ToF/9VzZoQbyprjp2gWIB133wC3e5dqH0Vpwo+
AYXhDJ1AIkTZ1fVHbWcfiil9TaBEKS8+RzqHUIcHHwpgLcOb9PCJPmy3WKfWYCc2q+H4+4D8sEgG
tZHlGQcr4fFV4j56QGfzO8jJko1vf+Zm5InHAkXMy4B69eTiycs6RgtByu2cUJs0C5vC6Mmy6N5H
hz24Ch9RQ57PQE69zegsjc9I2Wg77egfNLJILFbme+cNZIAEoj3U6zWkNqgtOgtG0lVDCKowbie3
ky1NySv6gZ5jLn0XfEx8ivaUllkOuE+wwixeZoRSg7guKkxWko6vShXI2bJe+ZKZCF4PyVuQeomW
OgNwAm8K5M/PLuv+ooBNUqLnUayFq6RKEHI3cblIkMGG9KCIdp1N8NKM22jRBmHPQBoXf3hqOces
mo2ixLhSNdhWoif25aosf/88kAV8FEZyZYW68uJWr9N2gJWIEKtO6EMokofKH4+NrFuCX/dIzNe2
TOQha+UJfXks0MN9KuH2A8g0XKFo/BIp5iLDrm2T6VVFQ884R5+cVK74rjLrtmCs3NIddz1eapMq
mdAPvY/x5qHX9i/ReGmjl56ZV7xPfZFREekpA/2LqAtSo8rCTCi6BO+kLvmaef0rEycHlM2m1AS7
Xv7s8aKMOmCUOinayCLA3hlI0/OqgR6BGsbgvfsqdWEfoTtObnOGIinj43QqL5drahsFPqZ8mM0q
2s66B1o0Q0HtmocCNgvsuLyPgVaFR9AgPkntY9FoGz8gU5Hrk1nm6CXlirWc5wwow6L3QdT6PzPU
Rh5lYQBUCmbi/tKWx25G8Cy7eqpbE1oZZ0uLG+fns8MaGLVzp1bwq7CHRT6brVaHzpU+CVbRjhVj
z7IMUXs2CNVSFhoyg9pzohwAaDfLmAXvWpw/VI3wrBNINpHasbKWlJHQACXvg1G7SS5DfAim2G78
X3PkKahgNyqLRHrxLKKLR4dsAXitaFKitOw61Sc4+Uhx9Ur3hgYq8/upE9x/WCgdZRu0gYHXWKMW
KmkncS4S2FGayZrldTgLTsclzs9WFh3ZlRVqlTJdrrUYfRygRC93eTOlbtByb1oLPJ4oduciiFn5
KZZF6hYqJF/sxzIH5KDz3aJ7qxRg4HkEPF2wEeNk/fP4Fr3G1fioqA8907HaVbDWV2tOeI7rjTKE
57ke7AIqr5IeeT/bY42O2pB5NvdxVMNe2oxupkmnUm1MWU+dqI0PYyGmjFO2vBv//11Ce0W9FVNN
i7BLegEIzvGpbv5U2tfIPfw8rOUb9+880sQlwFBGcZnDTmuI700C0pQ6zrkt1MB3YpahaWMcVScH
+6rFlxkgFWL/h2tLFqkBa7Ti7QXVRPBVAhltzbmibpdAz3YpZAQ0Vj5jcRnRLIdzB2QwOJpuDRmi
monGhGUMy31WuWNyFkrkbetL6K9+ntnFDXpliboBBk4z8nmEJUN8aXnMo5sji5DXZpfoJmgq/mW/
kJ5SwnGCdk7Kq8jckLZRT9axgqVIsDMIG7azuFfTgVF5XlysK1OUa4nrpORLkAJYwC486uLwFiuT
lQ/qulYMxqgW75orU5RPaWIuh1AYJlEOUMcxVDTNdx+yzlQjuy9DIkC6skN5k1iGvO5381AOiqjZ
zvFSEcPSzrE3qvSphVxOe5p1S2ntnzcJayopr5Jo4dgVNaaykmSzFY3CTGtQ4UKvZcgVlktZwBGT
UaL5mLRZk/+93fxVVpQQ5oQ1JR5/p6gZ8WJw1Mdg3WbRq59n6CVvuj8x9JISAz1UOnRE4saOK9+G
KO9FRirm59ETe/QD9ep7aHKYntPycujQspUjhSQAV63LoOIKVUcpXE61U8MBe9U/zDgIBxXQAQLm
K0vUjuKKVJHGvIZNHj3OEM525GKy5xJU2qLMSNQv4F9k/toYta3SniuAXUKHS1ZtpX7Lq5Yc7YbM
LrRn0NOkKPBHrChmIWF7a5NaZLzTWkjckwYxYZNHx6zFRJZ2Gz8mkql2tlzsA36VxA5qV367n/SV
MGzC9kGLnFrdRgErD7B0gq+mgC7RcNwkhVKKz2mU4H1Imi9VTLxy9BnVQOJN6a2EFBD4PKDRCIYW
yv0JZVBIUQEzsdZ5o5q/Cfp8/nm3Ll0d1yYot2cEEhLwwAtbctyYjbxtcPnP3ElIXnz+1/+bKWqT
qkara62Ag1E3ghlm54ar3FLbKlxuNQVj5pYX6O/MUXu0bUI/SyHwbcERWTw4CDggNGXGc2jZCJHo
gfgyWgqoASWjoUcNh1OXNOiWjEMrC/xtKeWMJVq6c1VQBP3PDDWWOkoLv5pJPTDfj/WTyjWvTX4o
0tZVIbgcgtyHcT8thk/XFqnTNktyzsctLHb5aIXFyviNwUmHqTQ3EWfNk9X1ufsPmwMdGUBg/n/N
2bdevEUc2nak95EPAHBDzy6nDU7aHgzhqZVYZPiL5+rKGPn5VT6kTIM8QGITj6JScsYhwm7kLPD/
W37p9oFgCr0jCy+Fca5qpEheOnDYs95Ly3N89Q3U2Q7yOR2NGgNWVdPw30f5IUxwITsyhxusdPyh
NnX52GhvP88z0y514EtNC7Whgd16TkwoCfL9uQCFnOiWUPni0swsVRR6ZVtAZPCz6cXjcjVi6rjk
Wc/F+QTLZeekPDQA1NHrWS+a5aUlukkInKBLTmKiq6XlhpkvuICUFGfeblqo+Uht9/rzQBbAgriN
IBfxPyNUYD8YdasZI1ADgnGETHArXgzDq7ldJh/6CNI2F0P0mvagF5/t/yHtunrr1rnlLxIgUaIo
vars4t4d50WInUS9d/36b2Tcc6zN8G4COU82YMAjkouLbdaMTJZDmAw20NxWX6lTQxlw3ePqoGv0
VHWW+EmJQGNrVNeEFaDCqCQbiPYzuDoADxz0SPYHRYJWRaKGy0qRqJ7m4bqzHRbvggqEDB3GxN3B
Kn1J94pumzeI/Oo6WCRr5wKIA9t3xDfLuzldnGCA31/UOTpOG23lqJmMBy6MTyj8gty+lu7yhw1d
s/EeTwFrqy9F3PixCuZLOBwkrRNG6AaGm4BTZ6ejWeLt2VI+ut6p2RVSuGMFtatAfxv63g17hNSd
mvgk+h7Wk0NLJlkdV4g/9hWbT+Bm4qRHWZZE6/N3nXtqRHep8TAb013TS5YucZfa8Gg1IOz+x4VX
0liwUJvwplcqV+10nwbXRXg835/i7vwXgpelDvuiLvseEHWBN3NWeWP2N3eDcDP5pxV8mXyuBbAL
XltBUaHYpKUXzpeRVNFCGPVwOIDKDMTRLYOb2WqoZbFiASVLozf8vtca69Cwyk+C5bqg+n407wuY
6OAsUUoWRGFS2UBz6yFMZfMlHnASyrSXaoocOxucMe6PffCmj9/bepHMAWFK2eCtYbNJ0nWk0WQc
1g61l72+THsyqn5VEie3h9uwNvfru0Scad75UJE1k5t5+TRMurrCElt5UYL3Iasjp9PnXal/14bc
H0kluVQQHk5hhwJZWrwx4VWZG9Q+MnK7W9CzMYEvMJmetaW6jrVqb1mgcmnPsTYfphCfwWYIPATw
VHZs5RUFuY7Vwp3aHHfnu0A4W+CwoIJ9AIccvoLKmOK5T6iFEvJ62mekf5gi2Zvamjz+SC7/QkCh
9nRwhwpn/CUCBPglI73BeTBJ95ax06e/yWIbIH6p7ynL7Qkk3MAM3DiAi1EXOVW6HIpIdu8szGMb
KG7BJ1ZWxuo6jEN3GMx7a3ztNNk6Kz5Xb0C4WCnMblHnDu1heYgLUt0ZwTxKUQ4QdG5S+B3zyXqj
0Mqe66TA3PQvAqj6R9pak6zCAzAInQVV7sZhAP+pmZzZPOj1Tc3+ZmnYtJbLAdZQplaiALQgHlMM
Jwj3rB0kexfhuH3aPeJSFDR5DkQvsnyy1nErUuswxZBlmE2fabp7flYJQ34DwyWWmpizlZiAgTWE
01fvTQnZvVWiIdkFwSQBEy7eGzBu8YbZOyubGWD1XDhzdlNBAW4Of7TlIkmXMqA1nW6ytBlqDY6d
AIqLu2TcQ1XPYXjpiyUvpbIxWheLDQytsACkCQJBRdVPHuaPkTrv8rp9PD9GYhhIdkIeHA+kPKUV
+slRjqpoyFvqsC3QZzwNPE5E+6uA+0LhEkWRVk2IdwlIAHb0oNnR01zH+6SwJTcPwpUM0ob/NIZL
FX3MsrC3bORYXKUs0d4ICp/Ghw4n9Dr0FtmFgKzvuARhNcFo9CXgwvImIpDiG2C5K6O2yNrEzVXc
f0W2OaHrclz2eg2oH6DiLfmPOLMgNqimuJ+q81H39Wzpn87HhvhQjKUKVX0wJISkyGkMGr0SdeMY
QO2j8ylc8Xq/i8BxKm+q8sLuPNhP9yAThJOszWvH/bFWfuF+0o02sV+ESz0PKdq8aKhmBlUhmGQ7
EOG2cgPBrZLzoHRZpgEChsaeglZU7GAi0ZLETafUnUH3hbV6KHOwkrWMmwisgJlTNiBkqMKOU9W/
LE22Pz9qwqjctIybBNSM+1ZtMWh2ed3kBdg1TwzReR5EuFXdgHChDzkLS5lntAO3+o6hHFtkwYbo
TosBMyfYoF8syuE8pKzruImQjWpe9ASQRRDgUj27gO/L9/MQwtS+aRW3YJl6gGdYCzm3Bs23aK6L
oNz35nUM346/AdIhM050qqO68nRiJWY0BoauQOSFjXdanoQuKVDcOMEnwjJez2MJV2HoyPyDxQ1V
U7dZZ9qIh5xe4tpg0hpP7zwdZR3Q0zkPJY6KLyhuiNoMNJiiApSm91d6OLuJ8TDlEGBQ+/B9aLIj
qtn9sQqIpDvFIf+Fy42boabwhU3RnQQ5vodAnxk+h9MoeeERZuJNR3I7DB0VSIG+ts4yvC57qIwY
rDWYOtJd1dh+GO3Od6Y4GL8atX7OJgku/dDbWo5GZaE/4IVsqPZ6+90wZdRRGQ6X5LVsHKxaRbMI
mDbTevarY7zKpY99mciy7ppV/0zs/7QJCqCnbSosJQ9iC1h29ByPR4hx6ik0C3t3GeGclz4u9u9J
fSqNTpI7BIIRuJr8d+xQbnsKPClmZi45gOMW2pvJ7zaww501qU6HDUmdKvu8ehyG2bEHuLLgyFkN
wY4McFTU4akwsIfJqO/mXJU9eZ8PKajpnn5W0TGjHTKMcZc8d8Mlte67MrpIshfT/J42pmSaiKcn
dMM0GM3BfZbLOro2VzDzxZrXZCqEE92hRPm63sIh6jgVP2aQr+xIkhGEwcVQwcY03ODgqHHawCkN
CIkbJG3cXDos8tvurdV/1abkzCu+et7grN+xmSxKPydJG6BprD5WxTGPIVn1kTWHfLiftb1GsNb+
bPrnOrufjcA7P1GFg7jB5vKCYdWkM9c1Xa8PmQkuOmx28KjfW7s+9NR+/I9dyuUFmDxpidYBLsx/
1fGNUbk1vKCppFHC1XbTKC4rtHZiZpUOlCFdjpT2P7WeSHbr52MDL7mnY5apiV0VMSDiGiVsyGsK
LnmVu6zenR8f4eoA7QJoVqvw9CBcDFr2QLokD/H2MZXXiqFfm7n6Yjbs4TyMeLe8weFisIuqtA90
5Bh9fMXroKb7Cdy2NAgRhr7aeArslQIn6lXJrBbH/gaXiz8yK23bL8BtwFJrhvoiWHQHh0cvKOBE
mEIl1v7RFtFHlUCKqUbZRN9eMQa+9fn2C4dz8xlcXOrBUuhjt+ayrL+ojOqyBU8un1DIoywSKOGW
ZgPFBWdu02rE6QteBflPisBpEhzuql07vkKu8fCfmsUrrqdtGhT6eqYMm10YxS6w7NlVDcnWU5hE
4JFlwrIY5X8WN4iGMZkJGxGk9bw32l8gP1Vl7sWqR7vnRm0ls1u4EmzQuLGye5Z2bMJYqeN30jyb
wyWxX8YgAs33sqh2c9dL5qAMkBuxtA0UoyzX5hWJE8IbSrnWGuI05U2u+9T0ddl1kDB/fbWQr9Kh
UQSyMUGZBJ4UnBk3DUvSPZ2PDDH7ZoPBbSqCFgyqYkKj1Ey9t+MRRYNZOThlTiD9kE039Zjcql37
0egjSODG8twGy1FZn7Sa+DZutMhtmizxy0wP3GLAaxdcunMnsQNFsmSIM+C/wcUXBwVQbKVRjQ9N
1OVCwStGVhk3YQ1LpfM9IsPhNhhQdUmqhCGscKd40IPSr1nrwBBCAiOeK2y9JcXzK+QTuYXDNErw
1tAcZj4P5uK0udd30LyA1Np0r5pSF3PhrhUKANB8gBIANCNP8cKRTUFqIJay1M3Y7JT9VY5H3il6
miAkVxxskJAVlIsUstI7YRBvgNe/b3Y1YWwrWbmWms2s3ivTuB9lJTDCpL1B4NbGLMopFnZ05QSx
umLZVWbgpexQGjLNGWHK/iwyRQdaOPSeNoUliT2VI0KjiB5o7cdgVKjYIxl+PMgWImEUbqC4Xgsm
MqhFsULV9yjNcMxWdfIwkWQ0GQrXc3kYQSNgPXMq8ZWNl/8YdM5CVuwlTJtgL0OpFCrwfxB9oxFk
MJTtgFGh4eo8vpoTt4Rss97e2pmfpNBJ1SXrkECWyIAUKerZVosTqO1yk6vKhjRPGSC7wkmv6cN8
Zz61N+Qu2EHw9hvUc7DFOIa/scU4nztEk3qDy6+zpEmLRPu8ElmOFgSjwYxN7kh42WvenNyfxxJW
S27BuMwNIa90wLZsreG0HVjYh7ADgnqhY97lF/m+urQXB0a92XO9C70U/sUBhFXOf4JoPmy/gJzO
Bzxp6rFpIHyWadcnl/OMO5Inq/FM7cd5IOEz1haJm3kQaizIGAKJJJdIyf3ce7p6SSmoI/qhMXc1
ZFxq2eXFnw6tWBe3qNwktKwhJIOCHm6d8nrBpvNRTZwpdHAVH712z8HDZbdWtMfej8APZW+tuiyY
uMlJljRWB6hcwS0x2gVP5l3y2nrMjyFROe9DDOh94lme4TZH+lB7yneUDB/3UAdFdFdue8AiDsVw
6Kke9Ldmp94rl7Fs1y5K7QwVnJD2gTu6wUvuZua8pEmOYkA23QTx5M7SZUuUoBhcttb6B6rBeek0
wpoi7zJ1xuJRBA6dQWLL94G0EkF4+NiicOPcoBIatcdAQaGrCpF1ll3D69WIfuo9XvYzZWdrfq0+
L+p+tHd0Vn1JdK/zhL9R2uJzI50FSqfmDPiZDg5oG+5VEMBoVlYHkqigYqcX0dDtjSp1K5wylWQ8
gmn0N89b249YV9nNOm3gpRP8SHyEVt6PCoScwVLMC9nDo/CAuYXhzwhdruh5iqjGkbyxdm17tYwv
pmKivPlbmzyr5YHWx3p5ON/Foi3CFpU7KyjVBFr5WiVr1MpFurDLMfutaNlrOys/zyPJIpZbeppB
LYvCQvvYfEe153l47ILf/wmCPxYkfdYXLERjSLq4JCZuoC+7JSu88zCyoeL1GhfLjmg/rp1m7BSc
yLHd6a1jQ24H6o/az0S7LDVPNfPjeVxJD/Ib/TCaBk2NABvSbw3ezQbtnpLX8xji3PpvXuF3w9RK
2iqvMErxCM7qUOO6Q/lmWeNlQ8l7Yj22Vnw4jyjOlV+IXI6Z7bTJjACITX0dqNhoQyhEttMSYoDc
CD1GSKD/wUgqWqtFFe8aGH10U9ojrkdso+w/zrdE2Hfap5sQeF6U7zsVDKAxW6U0SG16s+LM6nWQ
zR5RdK82b0O81v03PK7n8nCZ02QtsU/rh8a4DdJdOl8l1lse3E9mI9nBCYNv0zguFTM1TlJ1VUOY
hwX8+2OTtk6USjh5wmy0AeFSbRoOI568ARKMtY+qb1eNbZy/rVsQPSRhJxssLt2aYZGQVAVUCZa/
DcqK3y3v8/Sok0ulk7wtCfuOrDpvDBIrf1zNs66dqyzAdgmG9nQeLzSoh9QyfXLxtneDwoVDYZBK
AY0SHNvr6LY5LAe8Xh3z6woyHYmDh1t4lHn6sXCV63yn5g5sRn0iGT+BERA2hptv4KKk6w3FaFJM
geHjVse++wWcvp/fngiFqE3tDS7dM1jTz6+wo3f1i4VC8c+QfIOQfrj9Bi6IcDc65W2IfuihZ+Xl
o0sfpst2Dz3B9/ojutf9tIL0Va3552ejeFO8aTsXUVlBZrOtgQvJTEuBjfd02R3Iz+AnNFPwtqTu
iFO/45X0FqLmOvP/QkX4tO/XiN/sUwLDSFM7Bj59vLZzbMSDqxF86gTIs2M99JfBA7kJFid8P99w
4aTdtJtb2BOzrai5WicmkEvDLQ2sTRS/lT0CSVA+D0Kb1rEUZQ/gcGNhat6T4JJmbpoMzlJLTsjr
x/6x4/xqzOfSv4EhtA2gird2Ypi7WcR+6TjJ2FrkqPrvJVJxuFJxbyujzAqT0QZ13QdvUOFi2ETD
DNS++qkEhpelhwB+o7P1ZOLeMG5350dMKLS0mSKf+/4NXljlttKv96ezW7uM4XTMvuEH6mTZDW3h
m/imvneu+qBcFfvu2Ujc7F65mvfnv0KSFT/1GDcf0UEmDxkLcVNrmCujtisNF1ZMf7NubbqWy0gl
hK+HaI2buimcwKxdCruOVLYllA0gl3OyplhpCkBRk49W89veq6MPmvpzWjuJ1IBcdGW5HT4u01Bl
anK2ZlllaJ2ZoZj5TmVePPRe33oRLt5otWPdC0pAJTlONmRciiF9rcIbAs3s+j0uHKbsF6jUkgGT
dSWXTkBNL2GDCwybOOPybcyP+bK3wPWDAeVuMSU3NZL5zpPR6NzE/bAOXG75Su/HcH4qMAWT40IG
d7YvJ0US9bJl+vPvm7CvLMR83GDwsiPo2+QCFrfVVXdp+5kTX7e7xGl192HePWf74WJ0KGybz087
4V74a0J85oYNPqoPArxlosVK2vkhY7gKlKSXNfz+zKGU2BDvh/AgL8wz9ArVDYKtlVW+9NGR2Zdd
/RJlPtMlTZEBcTseOil1ma+aS9W8qyPIIV2gdDMbvf6vaDQQZPi3SVwWMYcxjyZUC7tq+YFic+xM
M7y1lrIKXvHYWAwvhNAlRuHZ6TowJ7qqZeaqNQSKa26lICMdz4++eHZ9IXAzeFYjslgmom/REmeO
a6wupRsw42ooFScLqdeOTLKkft7+/xkPX5jcjLbW57p6Va+Li/o1JQxHvKyAz6ed5QfWVgYW2DAn
FFqr6fwW90aO2mKU2ZsZUyAyHiv6O+mX9qOfUFDVGNZ0pY5T9d3oouwB1ZUGxKwgP+SACRAf8qUF
c7VCKVndd9Zv0AqDl35W53d4V8Juq54g7Zrqiu3OHfgIqRmGh7BjwS7vqI5dW2Wn12wIh2s2z+ER
tXAQxey667aL6Wp2Y0xebevxx2DNcJlKbXpYWGv8itQ6gfdGmuNuSKF+ok+PasXyfVrTR31S7INR
Eug5KvFdaceKZEDFlxEImP+LGV5eZg4WBmoAeheCFwrI/tPi5EmPZe5bDWtE5Wopn/F2Zg8yAW3x
WvCFy92yF3OkEZDI1hvIBZooihNkppv+3fL9hcLtjBSWFZBYwoyoIXNGezcYdlHw6/ycEHehDvU2
FXYJq4LO6bQLa9tIixkgffIYLnt1fF7oPsWmD/UZebxT2vdmZbT9zUK3QeX2DMbq5NxMQA3aH3H9
EmsJ5PAuleGop48plV2BCIdrg8allozFFJrXQFOUt1j/MFBttTD/P3Ykn12mMgkDGyBJdR/0t8S+
mdTS6cuLOfJa3MwXpTvizaWSPYELFwLdXjUNIQcCmbHTAawiO8uWDhJZrAn2yzS5eRzd9GN407D5
B2vzv1ngNnDcyEGikTU9gZZNqL0ZtTMrscN0x0ivJmmPipjsKD/+t2XcsJnNaFuKgpbZCTmaSuJE
1qGy3xTsyTV2mUaoCTZ8TLzzAynaFeECazVAhVy0+mkKt9kj1BAQVIpV826ecqdps91cpO5Y9tAF
KvZRmBzmvEWhufp6HlY0jNbqyQ1CIUSdeApjAT8jWN3BPj5oscCy+4EmKZJyiwOffa3ikfQ8nGhK
bOG47UMQMaqoE+BS9X7MWr+1npNOliZFC+4WhAtN1lj2Ug4ACctfsLOIU2/IILEAdYXykgSmZEek
rfmQX2tR6oPHXVNbnQU4uDhbxmqyoTdippGTBT9GywF/2dMDSBE99VjzWriLoWjYnjsn0N7/okMh
rr2iQyeAvwDNFKNKrBLF5Iz8RJ514+W1kx3Qhf25weAGrc6p3qSrZkYaEZTK7McQpXQJdu1vpP9p
yOSkhCFiQV4SnAbDBMX1NLFYelqGdMRML3Rc4kSQGHqfaCk5g4h2fbiY/geEX8HTEfK7yiojWJft
S1TQXQHG+d+MzBcEt1ib1aIUvYJ2tFXsR7idqufONYef51GE89dWiQZHOYgi8sFn650dxwnGZtBe
utQlZoIQwFssRKTZkElCXRgIGzAuCeNeZiFlCjB7eAzMO81CFTx9R9GqR9kx6v6iYA9Z2AbLHJYh
MMg5DYSgLyoWaKtxAKn2IWucZKJ+kUom0PrN/Ozdoqyze5N3IZNKS9piApX2TQBqgsn2KblLMgmM
KL1vYbjH436cltlY1S3CpThknbFvB9AsdWtXpcTpoeFcTLeqJlNIE82lLSo3c+00CO2xX1HJm93/
Jt0FsZ/OB6Cs//jsB5eXlmiA6LsJ12c23nkqi7xNBTSetIfzWMLmrOW1hrXqF6jcylywLO8GA3oS
IyJB1ayL0aBvDXR1z8MIm4Snjs/0A51DDqbqymTWesBQHN1A5LLv+sr4rYflHuzb/XkswfyFjilZ
Yxx7QfhEn4Zfk8RGDUox6teswy2B49I43OixTLxuHWcuyE9QuIlbzEYJLYQWpS/NoVo6p5EtEYLw
BgDsz1QIhhM47Jw2YzbneE4DANC09XLUMS6aARnTp6WBL2OgfERt7rRWIHnkEeQjaNwSG8QwCDqp
vDCWHUSmHjYdyssYMrgaOJNp3LMqcpLiqruqqIzmJAiME7z1eza5Yg5BCwE/AhS1YQfVgaQtD1l+
XNpU0q7Pe9g/xmvTMG4NLCLTzNoIQBqqL4wjJW5n7tPWT+0XNu5IXaC25zAle7r0Ttdb2JDKGOGC
qbZtKi93gk0aHSuCL5jn6wxkKmId0uJwPvZFTKoTEC7D52tt8bKOX6rMfjCB5pLYTjy1V62NCwmW
gFsVOZE2PpbYfkkm+f8DjhpfSKoRCvL76WCCeLHMI+lRXYDDNEW5pWLtsvi1MB5bpXQCdoSXlAP7
yfNtFk4UEDb/QeVyi1JlZFTZgLqafqeFXkFcbFR3ar0PS6fK8Zws09QXD+QXIBezqLArcmVBM5v2
GnUt9uTWk2QzJexKcK4gjGnC1/YP7tVssKAKqxHhqsbdzWRHk6fWM8ztNR1uajYqWqG736MYCi9j
1FhM6H6VMm0EUTu11YKeQhTTxHbodDhzs5uVdFxQVoCtdhASlC7eROWP86MnytZbEC5mlAz0sGWY
VyZs6E7pt4zsVRh2MXdsJOuCqMBO20JxgdKpEG0LMrTHnHzw+6fqPqavUfU4dXsb9eFj5WfpdZS9
6+p+6Q9j5oJAGscekQm5iXLe9ju4+OliS7Xgh4icB7WQSn8p1NnDnQNY9ZNkaghHEK4aqxc0+LL8
USbFsxFI9QQt1imE3nczUdyq3J0fQREdF6yULxRuSxTZVZQZGVASmnta603zu6VeDOplVO8Dejkw
WDGRqzi91pg79W80/R0s762Mzrn2Gp/gt1/BRetcqerY9agX1mOfgUs4lm5fU6eLGOSUcW/ZSW4X
hH0Lf1+oDsDtBeU1p7PDtFiQKQx4y2JXXtZSvO8w8oN2VHZ7qIv2GvCapavX7Opyy0FlSR2lVYQO
pjCSrP3Jow5ezNwUltCpg0ceuIuP8LLvEyf73RzmXXyVvP6Ct/otuYk9bY/F7DWD6716kIm7ivvg
3w/jCdG416n7acSH1dZjGkSOvhxTXXJmESUI1ILCQVll62mMG9dFH+csK3TUhjcvtYockUAs44Iu
vkZktSGift5CcbkonmFluehoTtf6Kt4tUqgFnJ8rMgQuBeV1l43pAoQSniitVjup7DVJuHJsG8Fl
l2Sa8tgYABEnRwhiRIY/5j8i9ZDAdFq5CNorTabmJIoC+BN8mj6bFm5tTmcC7ObzOdHWKDB2quXX
KDaQQXy+YPKzm0CIYDUowJaYL5AMjAgnhwRRACPXi3bX7m3baz/i/evs9Ts4AXuBG0CCw8mZA260
L6PCi1L2Fp6LDKXMaTavTYwhNaoiT2NnzIyLeJGs+0Ic7PVh+6BZOuL9tCstcwSZK0Yz5+k2Nj0j
eTfLW0oez0ehcMA2KFzCVokyrlquSNhQxTOVgxmCUS4rpxPRrrElg3QEg/sQhWneaVtGkvVsKHFn
aFv5jaLuG9RZWi9B+NIvjk7Ly9S+y4FvWDsUitiymSaCJ7CWsXCPhyMUlGlP4bPZDCOtnMFjXN16
Rm9i9yx6pdMHKZ6U2okWD+weC5NCvyUyXS7BNF+vjyyw2nGXr1FuRrQM50+4c4INqio/rar2wpbK
BLJEGKtoOpzxcNbFge20fX06tN1sm7hvq4bK0Wa6g4HO/flAEayphKw3etg64CbU5tqhjpqZNgOM
m2lkQa7UX6Bd0Vi/+9hvYVIdW7vzcILoP4HjUpcZQb4gXn2ilRHyW4p1rSsTSnmwp6fT4TzU59LE
JRQYWGJzaerwSsbVx2n3RZB2bwIbRPzxokQBxuhCsMWhsP3y+otyPySotCn9d/D9HPowuFD5g71g
6H3kXnqlu6rDUHRx/otEfb35IH4tVezMGBcDH7T0YH3/mlnkIWVHUHkZwuuqmf/iQIwOMEAHQHkp
fMG46TmEFBV0BfC01QIcrr2Gh1Z/tN+ig506b2PulMxJZ/d8Kz89Kv/s9y9YLveQZsD1JORe3Jfc
h7ZFCCHaPeyVnOBo3MVXy8HeDZeZMzm2b3/H02Xu/LCPP9oDpO10J9y17zcQS+t2sxv45z9MtItF
fzBIT+DoqsM3/DQgwi6GcHaADwuelV11FXrdB6QsLS+4Cn0N2ktrVZmbH/9CbekElpzCBmGmaMuq
CBy2MLLUB8d6Pd8wEZv1BIEbaF0d6VAzIEwfg6cfUM54U94k39rn2A0eKe6AnfDR+FZhOwk6gncR
+anz+z9+AjfoeZXSMAvhFA3DVgcKXe/aleGVz3f59cdbdU3342vgYqQVz3KoN1/K5KtFbKWTLuD2
kDYJQ7zzoAuUw/V0m/+2XNShmAfr+PGt3KPoKygc5bvxaD3ae3Y/Oz/PN1908DyBX/Pe5pJrasAj
MmI0n97eWq65H941bwK1NryH4WIFZ2bdhVqjTMhGsMrD7gu1VWCFYDXiM5wNx6oqX1JoTQd+W+0o
iXE7nrmT6eGRRu2ulfAClAo1cS2QJL/HkT/JHgKEa7DODLyjEfhO4CH2tOFzxSqTwQjGXTocrvXO
SVXDQVJGnc5e14+lfWu1TgiR9ry4WaybSnb+FS0oYNQaaD/VUcrGzWllgrOV0QN/pJdW4oXJsbBD
3Ae/nB9gGQw3h0cTRdmtivENUGi71OUVKsI/lCZ60DqZr4TI6ZTolmGZUMhhYOFzTYqgo63RNZag
X+52XrQP7i0/O05P1pO21w/D5fSgXBe/H+lP7Dp2WEp2LXygJ7d9lc0qccbcfArX7CZpoQahoHdT
+AF7A87AOJomu9ytUUbpTqjmdIa9ulsu2PF8f4vOOOueRwORDCJBuLw4jatpRgWRZiTohA6WZWza
K8R2OxiqjlOOuo54vsUF6w/Ur/qklWnbiPZduBo3EFc4if/xlAElJL2uZ0wrEqLS59cQPJxvnGja
mjBHhPKUqeIwxe+5ZmpDYwO9SqJ5npywKlm4m7Qwg3tZHtb+ebT1v/HL8RaN23IlYd3O9QS0rOuO
BUptu1b3Z2tw0xiaFNHbeTRh36FpYAWqUBDhX5taBhuvfiw7pJwYFLb2alIzyQlKdNEPj2hIxoIB
9XmDehobYVLOcAutOrcsZwcOVM4C21O7sfw0KC+HorgIRlhUGPGBNYaztL1bavC7bXSXUHpxvrlE
lBjAgYT0PlIQBAe5pZcMeagPfdNBS8Tyq6lzDTu4zOdsPwXTQcvIriiyHRsftdJ0c1XfZ/18hFC4
U1twBaDJFSz73Ah+kD0Umvrge1L8SPGoRfsKqrjZ9RxbI0QdMjywMsk2TTjDoF6B/bFODawg3AxL
DRIpoYov1+pvbLzSbId0bxWsMKM7WjlTcWmqUoPtNV/wsbjFXHtzs0yaAW1UtQVm2KZOjNfpQlfc
cPRzXdmp5e1kX2tZ5tg9GDW7/i+uD8kWnJt2URaQKZkB3o/Kc9cmF6b11Gqdn6Ascgpqx5jfzweH
cFewReSnXmHRdurW5sLVy8JdUFS8pbi4NA3PDE1nrD0dHiaQ99Shn9V2TqbuYeFSZL/G+ZLZvyRf
s4biuc7nzkN4P8lCdcLXwAnUs6erT2Yp9cjkL0Hqs+CuLr6pSg6xptc6+6VYjxJ8AUWMMFzymUjo
Bh5tualCU62pI9Kj/8lTg92QEb3glE7IkcIpm+3sFPwY2Ruu6Mi1xeS2pUasadVkDJ3bZo/RsLPi
i1mBpYu+g2+kU4aSzCRItbbFcJTGA52G1zVuSlGmRgVTQUfL28zpFPuxbix4e8IXNf4+VLIHz3W8
uPE8QeMmUxNojRnGK+WuCBE01znE1gPmleZDOrZO2l4bumRVFiPijhtGZisLlWsfqFpGkbbYW7I4
g5sXruSM1wQl932uP479b5QOQqhNxl8QpXsbRzYc48FrAc2Pi5vESIbOpOAEwZaypTcEwuuEFI7R
+Op4JJmvLJlrKOBt/qB9CQuIY60fzoeuYFE7+QIuiqJ51JXQRk/rrPxWtFV1tDvSSJYSYfBsmsl1
rhGPSliuFK54CI9hGLsmvW/M2MVL0q4z/oLUiybh2Q9lxli4DD4ZJB3LpwVDaceqz8jiWvGrFsdP
XWnt5gRRq1WS4Fm//49w/UKknNAetm1aMvQrewzcwopkh6AN3VTqByIeK/B3UN+Mo9FnTt4sMYpp
WGOZgFio4EjmVMryXZV5pQmSCvruC4JL6wHRq5GsPDg1KQ64GIXW8G6lHRShN0GbjSjfzoefMDJs
AocfGzJTSJ2nq6Y+xSCQrU5zSuEMir5rg9sm3luZqxezdx5KPNk2WFyoD4UNE6gRWGwp1bu5q67t
2LzvF3tfDWBq6kR5JEYMPS3cKDtTm813sEjX/ZpGF32WJ7edlefPkm9a2/dH5Gy+iZsZ9lCNgx3j
m4I8eYEL6PdcrW6yLP0IxpccD4AppJhHJdjTNHEWA9JuQfhBTNhRn/8OwVbPtjafweXbsqR9Yq2U
VRi8DTa90GAsF0wvTOadLsahoObAmYdZfFnS0hYl3qmAE4eupe5ZmB5L1F1J2eGi7Qka9AXEjbVB
hynWe/TrYH2oUb835w5XogF7DqPioGdvpg2rRqip6HPn5e1rS4a7ntqv8JxytCK9SWaUmNoy8Qjh
5Np8FDfYJR7wJzXCR6nUIezKwD6xtfY5Q90BKlWmWTKowqy0geMGVVGUXmkIOrufcffdedPgleDT
/E3kYDRXbzBYgHI7z1GF/eeUgO5XVy5ckHbQDHcoyFepJllDxJ33BcRlpjIxg2FO4J2XFj8Nutyx
+B4CsLTw+vlDD0ZJRhcH6hcat4Y0Y9TGoJpiQug6Tq6Oard7RWtubFWSldZ/9GcC+BeIXzrKHBJ8
NAeFNorfWtyaZ6qXdzk0r1/ryGNWeglRuvMjJirOx9KI/aqFrQcMx7ghSwMwFz+JyEs+HSYYfWmg
MxTQZM6M8iaFUKRiVjuL/uz737T4RVA+i5MgzF1tz+xzyceIYnT7LdyoLpTUaZFjvWnHpHAa8Ae8
sdYjz4ij9HC+3aIh3UJxQ1rRMrMSA1DpGB6zQYPcW3+EqTsEwmTi/ZJW8RWtc19NZEJpkUs15bqs
ceOvk4PJJO9b/yPtu5bjhpVtv4hVjCD4yjRBI41yemHJsg3mnL/+LLru3aYgnkFtn/KbVTXNBhqN
Roe1Ni+0lUb8GCusJi3MAGICKd11kf4iFej4NlpPYoD+alUnUdDJNpDdQlY09bFnRqgb6rodDSIO
u63TCa8Orj4gbCBVyiX2qDx0UmXAjBs2OCmIHUlrOo1lnIb2R6SMDwNoJwWeZzFT/uQAWBGdFRSZ
tG/EKgOilDpcqFa1SXuyalAINEWcQmheuZWmTi5jIiKv7X39K1L9Gq0EZYDZqoV+16SV6TBppl4d
DeBC7Q1RgWtZsG/aKQT1LRMHVeZvykwZpMjUsKDAhrqO2E8LmL+q3O1kcEzFyW/TiBEFghJR7Q6F
3Au833I7fhOOtC8haHpeks9f9aRKrGlDBeHlFPtRbNwn/SxI8G8u5UoEd/DVeIzlYoaD7Ujio61/
L6epW4SiafmtVBDwRP+qwp16LccupYsjj9OTFj4NYYim4LtGdZPqSEKgKsivEqbi/sHVaMjZq+Bg
W54hX9cvr6zMahpciqTDWycL/DzudiZ45iQaChqMNr3aShRnkp1BMCarQ1RIiTcihoinAVVn6wzK
7tvLWm2ecdRkNNzzaFHnRzQT8Mai7oqllFIH0Spm1nNgHyCmqrMfBmX/tIZ/pXHRS82SRk+XwCJQ
rglFCTM+WGFkJ6I056YbWWnF2TooEWUznaDVxLLdGAI/pfxtyc1xDF96UOJeXsLt3fqrFGf1RVhU
arpMZ0ktEFqt68T80QbDuRGZ/VZUYa2U4qxezaM2UUFT4/RTZLkVCxIUo9u71hxemTrcdNMQOQzz
J1cpiXXRzm0KR28HSmeWvkyDfrX+Hq1IspJBuAEoB6l0x/FTag5WFtlF85CWv4VIsZur+lcgz3xf
Mg0DdxUEFspuqD661rWSl0wWzSpuwVFb1koOd6xRha0CuQEoW+viCDAv2gduh1ZcW7eN3Yd0PbnN
efYylz1IJ+JdtpxNf7mSzZ3z3urjySwW2WB8N9LYN1XrkGmiS3U7OFzJ4R7kswFCyryDnORD98hR
9XTqGfelN/n5fQVoUVx2O4CbCqLgrWrcl6Xl3mtswGOOlovY58JLQ1faB55+PTzrv7Jdvp9S8EU5
9W9QcRkCp7a5rn+YMnW0AX9rtMKwWVQEAQRT9dpSMJBZuZNZi9RbdufbhbqSwu2epLaRpiyWE9c7
ozkbYO7J0CQ+Ny54C0pWeGzaVXib4UKy+sfLlrN5OlayuR3NM7OPSgmyWatfTSmEyNUJACi7OiL7
y6I2felKFLeLgJQAPjmDqFwadhIwY9QpBnkaGhZIio5D4+myONHeLX9f5cPGMii7NIc4xXorlbti
6ZsWOTPR6i1/X8kwUiSNkCTF6tURroa7rN0z80j/YbwGDWoo/Mka+rlQ8voqpmm1NqSJjFsov0ol
ty4/QyEo20aRAoMmBuphaGjEP05G1fZlRlVEdUb7otDuOAxl7Q7z2yw11xhE9/q5fM2VxyQvHi7v
02bgsBLM3XpRk+M3l8AhQoLPqpxihiNpA3tAXxSJQTRMjH+oVqxV5a6gzKDRROgSqsgYfB1V0wcm
4xj0d0q19IrJAry7xa6/He+/CvIXUJjLYdgvsUrcYkShYx/9hEGsy4soksFdPjmYDCzAGQPwFLuG
l0Fgy5MsShltWvtKEc5PTWlr6F0DIV1XAsxKNpxApd5sKgi/ClEwtNVgA4Ncpq7RxYdmV+78Vk2l
TOqEZavifTHvouI2Dt7Q462zx1ZDAnJ6UY1DF9+W4aERFfO3AEe+COcO9jC0RR4to7B66iXGla5e
M/JiAFZhtFMU1KqTYti0F9w2m6ER8KgVXZVVRJacxnNVmk0RQWguZS9jiOmGOHIHVfVKQ7ebhoAk
MXbkTPIv2862siu5nLJjE9KRLHHnjBafKUKZljA7oJM3Fs/A5nCU6TkHSVhBn41ElOESCuf8Ttek
mglMIIQuSY/ehesivzGNT/BJuZF57MxdFbis3gei9MimLa905ryOxGZmAZoaPkD1mpjeVR2xjaDy
FfP58upuXkMrQZyzkQ15qNsQgkIzPEx4TFIp9xdwl8tiBPr8eemubqK4NeKxNBYxoxXY1TC+hNps
S6juK10neKeI9uzP31fCwkRHXb+CsFj9rZTeqDkBOwQo51cLcNPgy50/NkA/FjGPbAeCmOg2MDdM
ANTKubkiywAGxRDLt/VgMyAmJSPDJIG0o1pma3WxV9MJ/18fdDn2dCy0NJsPKQbgUut50n6VWXe4
vOz/y1L8/SLOJ5Y1xiWnGtPffXkH9ImhP/cp5v3CowGofVPbSaiVkNazmCCY2mryBpXHX8Fc4NaA
Q8bIKZZirt5qpu1aotrjSM5k0jGBY3qlxGwlvmuz6djTERU7+WCE2UGTH7Q0PFpG8FiRHwN9yxvV
kTsVZhIeexOFpEENd22h/GrS2mMssatCke2+Qe1jQQwZKhFx12ZYuFKECwtVYiXGZECRtL/t2wOL
Pyu0Cemyy8ZJsFvbDvbvmnEOtg7K3gqWt2elgovzoQnGnVzeKe1Zx5tCMlF2ebxsHtuH/69AzrOy
Wk6JPsA6Sj0A/JC1b2QFI5qjd1mM0Ap5J5pjQrbvl3ORncHeUVGA2WQ2k9H8dUgSJ+s6F6DQgyKs
FixW9jW2McBPbACUC2NsyO1yK1pa6OZTZQTAZXRqgmgX6EcCi8fzpYt/JEhrjbHT56cxc+uut1G2
FCj+fYEhX1lGFdEuKZt8gUkivdagKI0AvAJsToP8lp/IV3qkukFF3cyYHLO4rWVQLubO3NwbQPpO
w7M8/feIil+/g7tOVIz5d2GF7wjbufSRXBmAPwI0Wj2vz0ERRzYQqSb/svKbuoNsG7k62UDQwHmA
YVYTlhgawjHrJtX3rHpMRJDVy2d/2160wVJDxwtb5mnR+rlBGXTCIE5AStQIQO9ggMKE6hjKCVXX
Ck4N5loEN9mWWmg/1RYWcaTv+V4iSTVhUDrUGqcbAkjYbPLZ+Ovy0n0Pl3GDrGRw53IkFkPfvI4H
VehQCWYj7L8SacGdyGiq0mBcNicLnR45+ummSl8vK7F8JL85ayU4m+uQGbAkCSLM/CyZHcCkPMJO
bfNf55C/rhUXwAzYD2U5Zs5YXWvjzwIDDdkd1QQlje0dQZMBsiyABiCclGwiA5tS7EinDnbL/KQV
bPn2av1HAA9REUQTneQEAsrpoa6XunoYPKh9ILDe71cMVgt07QBIo0D34nu2mAlaIWtZraBnAKxE
uzsc71wGxk8Sd/kLM6TkJ8gS28c5iEHm3qRJIHhFbCr6Z/pJkTVMXXErmcf6IBc6FFVZiDHxQybb
jZnYmQiodNPCDQgAORZSBiYXi41mlU0N4DUxQPdOewz3BAD0IXeXbfx7cIDlXAnhwisSmlLVLkL0
dEej23l4SPtnXDp21zWCndu0wJUozp0WLFDSWYcoGpwIxjbzLnMuK7NpGysJyxeswmZ04ZJS6iFh
0F+zaD+ChXC6Ucqnhuz1+LUYBEW0LeetYKIY/hsn6htCQjs2NYj6LARWxWOuAbEEI991+DMsP3Xz
PcoPl5XbXL6VNF45DBwOCP9R1Zr2VfpDKgVJm83FwzTfgqIKMXx+KtESNrBegrn1Ly07afJNUiK0
tt5M/TUGSvrweVmfTfNeaJqRcQNcHv8Yz3t5yujMWifudRApKnZTxmjXFgUOIjHcTVSbmZUNJcSk
xkG3MAmowSmIrlR1c3NWynC30RwTlU6LMrVf3AC54sDeDWY3Bob+vPTZcHKH3FzNP7UH0x1eKcYB
Y6c+ATH28pJutCTgNFs6XVBAETLyc4hapc3onoswK5C66nF0o3fyhhH3fWBnpwQEjp71KJUCoduq
/5XJeRAq9XpYWRi8RYRK+kf1v+/m+KoT5zbqVoqVOMDvh9qpLvfEerJEcPLbNvJXBe5oZZE1SDqF
CEJvJOPAaGILcRQ3bw2L4jIn2pID5m6NnkYzyGMgI6sWUJwPZJwW3Jbmv5+DNjAwB7cE+C+y3JNf
faCcdCMuvmVyrydw6XPSP6QBDTEDQjv1x5iExX8/sP5VImcAc6UxiWUYqMqHl748ytbTZaveWrm1
RpwBzIlSZr2K31eafdn/HjTwuE+7PhOleLeuQhXPHMgCLsu37shJUWJMVcEByqOrDKFtqPtePtCh
QeC3v6zSlsGtRXEGJ4U5CJ8quItSQxpnTlwtfKlo5P7fpCxfsboOpZ60LG4hBYg6mdI7KMsSYGn9
ixBgq5AFxAf9Ml+FzJ1qkdZaVAHRC6g0dICjhaJB500TwKje/xfCReI1QzMOCyEkwsTSrEUuwUBq
kiigG3+8rM6mJBPjVpjzkgnwTr+qo5bI6sUKjo+pL7yY53jcB7LXi4irNhpjELoifl2AfkF8+ic5
v9qbMZkiNUJe1ulN3akM8zkGJa2uzbWNCXcbjG3OlGG2OWA+aURd34t18e+atWzO+ujUasWAUrqj
5rPTGfXtbCmC18ZWMAHkB4orEblEkwc4YuEc5rCXpa2D4b7t8t7VG+DUxp2FzqkC+KRtHSSuSmsg
vA2doCC0dbxwBcJgAPqiw+F+3cTeVANzjhAqmSDIoQyQ2yU9BbT9h4eAhpfUMp8HDAQeGrdLJUtH
yImILPBUTJexvnBboHJZlX/ZKDf1+SuIh8etpmIISwJBmtyA8Fepg/Yhz8pBxmMOLJiCE71tmytx
3BWCVGQxZQXCaBKNNphG7TSW93REhJuaIHOJcqe10B07nrtyFj0StmJqJFwwPoKEC8C3ua3TciVQ
xojieYd8k27dl2UIbMfqFCaqqys/W8D0XF7bLa+P3gNMAMl4zsn87JhpdaPe5ovXN4baltuQgVww
yvdqBdjZHlWi6vX/JpA/fZQkWltDoJUWSAr/ZkS24wJBotnbhj6+XJa2ddYxgQkmVvCuAU6GCzvQ
nFcNWofHqj4CL5US1A1E/OGbKwgcEPSkmYg9+bNuznKsZYt1Kuro5sSbjMSuMZYPiP324bI2f6Ik
3nVhBhilO8TpwBXkTFPGGyFNmxbB4MHat6/qtQb0O3t8HW4SBxhi6ic9DP58Q+yn/Jqcp9vp/Ibe
2721NwEBgrFe7/L3bK3u+nO40KcaZnkOS3zOsoljUKAo/HxZwgb8hIH2078acwciKjJNBZty62i+
cRNcA3LitnXNvXmTHbs3ye2P5TWxwZQDLbNT7rWiUGXrQlzL58y1VZsKDWWQrwOTM01PNLoJCskt
UKq4rOkGcPuiKQXnC8rRy/5+9dpxilbOZsBEJY7pq4QbMJlyl4xAyiLBLs3whu9a0PhhqgxDpOgJ
ceWiE7WObvo+E035QM0FMh8KLl8/Ig2UudIbvKDipDsGRnTICLXjuvM7FUgIKbP76TYOAVUY/rys
/paPXwvmQhwU4yu85yB4ZLndRfscE6zteLgsZGszTThXhSD9i7ICt8RyadUJIQilJXM3B0Av2VHy
w5gFHm6js2C58wE1gQwdKKB56I6kG3S9AyKOo7BbAiJaTNU7UZLue6U59Em7j4zpgZRvGNt1ZpZj
TFw5qnkomFjZ1NVCVIpuWWB48QlPSVJVCc3HwO9oUwfduXHB7Kz2QD14eU23bizzrxw+7znmckPR
YQOLyeN7LYq9Sinf50B2e5XZZfVzikTtelvBFcUhkHWMkaDBmfPp+pxhfmIESkEQaWBM0eZsXxdI
DsZjcKtpxfU49KGjFlLgqIoqImja8vZoiF9IMZbEIX9Bgw6jiesJMAya8SMebvvs1zw4Y+OP//0c
6TJaoIFCy0QXsManWTG2ILFEheMh9KVsDnH81kSfSfnWyZ8i2IyN8h5k6cC6MdAcjCcK52TjIe8m
XP9YUaSUu96fUNMafCU8K4ZPFZ+qYE5SX1RRvnIzX7OWyznXMQETkwwsNkfW/Z+jcyftm9qn7/fS
M629qPHqZ4GX2dw9A/gWy7wn/nHujcwpqjHLpDxNMZhrnHTZ1pQPOX4KRaiLW8ePriRx/iw1hoJG
iyS8f2wQ2ZXyx5A4ughzfNPXrOVwh4GNpjbSRU7eolNW2fd2audH7a5F+s2tbqvAMR4vH3iBZn+u
kNXTLRji/7eG0TKLj4nZ4qVIQDSV3V+WszFFCatEKgJsPsCYU/ls3tyYBZCZR1y9O+Ioe+XRLxxQ
hdGz8s4eZifeVbcA8xjs+e2y4K2raC2Xi2rahXS+oAOssvnB+gMg5JjlXxahLr/BB3JrGdyJ6+VU
KxIJMno/VW31GRzi7nigh8YNHopHZXBzRwNUnuGyj9S5wvyB8y/pnvUXcGcvjU1Jk1Ks7qyqt8ks
+wC8cggaOmZ621f1QaCwaFG5q3cyzHYiIxQ2H8iu8JRPCXTVoB1lNxirmAZXcVM32iHf1NnzZOuv
bDcfMTz7GT5TX5QY+l9WfwnYAbGJSX1u9dvIZGQO4cTlneEXu2B3yByi2Kav3FROA1A3T3ebk/ZL
OWDWOd/FO/JE/uGNDiCq/3wCt/zjHIB40sC12cVHdL+q5EBFoN2bBxU8SnDrsg4aRs7ZZY2uVHKx
aFn+7Orflt6DLueB9L8vb+2mT12J4TxdMlYlerohBs3dTf8D0BFBcV2oI9jPheHptiygglqY3wYq
EGdFyZyMcxhAFgPdQNqh0knQaPPRMsMhA5oGyOAgUYF3ZfKrJZFrTv21ZTTuXOvXUkx9Kb0dWSLw
h5sxMyzpPx+17MPKIepNFgS9XOFSAalzB14EKXOs6TCBbJu8ztWeyjeaKE+3mMc3/wEoKA29nFgM
vnlVrq2p0FTcnBmV75KMPOA8/0NghxHd/4jg1NLCRBqnCkGBmmteHTuDspMTTNSwwyQdw1zkjzYd
xEocZ61NZ7VSuCAYaci4DD3muVMkAkGu9g/WuhLDWetASmXsAiwcSZQ9a/will1kRxxpdEvRIOOm
SkjiwMsg0rT+4HmuDIMhDo37EoahNIBCrYitt96/EMSB5QCZeYCC6SriYm7hSF6nLaJS1N6U36Hm
NsjEabofBY4E3NwsdkICVJf95VXcMj9LWco5mMdTvvVJmvNIKmpgs8oMGIy1dpMOtcBBbnmvtQju
FpYqgOtWEdSSIqRMw3Ma2zmgnbTy6bIqWy5lLYe7C6IKeF1gmEMAhSYG2pzzxpvH3A4LrxUxdYpE
cT6/UgslaXSIStTcBSpwWasY43Xq9pRGn5e12qzIrtXiPGWdJwSIwHg+SPtuslvVptftQfcsRz2X
V6BHdFM7cRRv3h3pObx/ip0n5ooeastZ4p3U+hs4D5LV3dDJ7WKZXe5luTfMhT90lm0oVxJDQ+TP
yzpvHbe1OO4gVADdmAoKcUBbf5QW5B0ghwIZYhC5qk3TBDAo8kIKDgGfJFGGatakDjG3Xvmzdir1
a8o+ZpG1bK7eSgrnqSwrSjO1Qz4oynYD7feSBILc4GpsMq+kt0yIOb68FL7t1koe95LIK4wHBD20
AvYf/W0iW/CqufKd9gImUtbbJXOk58mV9+pN5bd+cM0e/mH7kPYyl7YiYAxxFttrYDUPJ+groWqR
AKYp0h0iovPbdFwrIZxJsomE0p9FDYrIldWXCDjFl9XYzOOB4IaYmD5dWtc4hzIn4CcZg+VFJp2r
4jZnaJ9Gn+pnpP+s+zMBOl55zaRdIj9eFrxp/iu5nHcJVGVOwuXENzMDlQgKuCYiItGrbNNKVlK4
XZLqPutnJGSdKr/Ri1/6dFK7zAYfEitzQKOlXkHeL+u1edpWErktG4uysvJysYvmaMVvUX/NmjdD
dFdvSAFqKPoS0OoKxHu+DtLLpTy3KqSUgeTEpuanQ2En9NwrkeAptDHkChErUdxGsQSkS2aOp9AI
9PAHpbfnfXQ976Rr/bau7ezAnOnKelME1boNd7IQrmDOD7X9BZvsa5RaNlKnsQFJSSBPUZSRwJA9
d6GtKwsjrweG3su7tmGNX8RxSrbakJpDAnGlesqkeyXeK9L9ZRGKSCXOFtHtNtBqybPWxv2ASZva
zfrrLnWBVIrcoKf0v1vdr+mVTO/q/srIb5vo3DC3g2MLBau79aSEvhgnQzkUw418allpZEOaBxTO
S5fdaGfQSz0UH7pzH536U7sP7zs/A0H2PjnlqM4cw6dGxKy1EVx8+QDumOQByLyMBB8wBn4w+mXo
htZbb92UoahSIdSVu2jrSo7SyIAojbkYngOeFLP1n6H/Kzl9xn78UihudGC3oG4/dXb0WO4+RMlR
kbLc3UhpgfZQCzvfZe6guzpr7DrzIvauxc+XjUwkibsVU7OY2pxAV31y+uCqSo9Tet9MD0EkujiW
E8Hdv+sN5Mc40Uig6XENSbUKkvv3NhEE1FtZXgVszjqeCgZF7M6p0uilGugLSwIIUozgjGmGMfUr
zZ/zq2l0oRx6TJxZNwQXor5xTIGhjkMBJF8F7bxc0TJkTVOmqDIDcVpza/g30HOj9BK3AMYdvJQG
dpw4zCL7rLxi/bUUXgEVajKuiHYzGK9kuIvyyFYnIFSzXRK4cdF7qLsP8lUy+0PhmjNePpo96YeY
BlddAORiOno9mg9R13aa8bkHrkvbfqjdUkVzTLAHlcnVVJ/NVvbHEHVotC6ASVjkATcsRwV2ugJk
O4QCKn+jICFTFNJsIA6AB2Rg3wHgRuJYKN8Zogn/rRVei+KcbTGAyzVVF1HRCdQ3TehoQ2xH4ARg
LikFnn1TGKZHiYIZUhUjYl8vEjYPwCPUICztLRvgk74M4NdWeZWGU9HdxGXrXz6BGzfzIug/8jjH
1jVTHuENileT9CybQPZVH1lD/LnzLssR6cV5NXBpamVDFr0M9IsCFJCqn4Wx0+ZwV5r0QIUQUhsC
NQVj94BYwrPlG/qkpIY0ABx35ygAXGXlIZrfJ1AL5NU5UjwRC/nGKqI7jVIUrQwgdfLXf5ab1Wwx
C6D2RuBM5dMUzMgM+EMusI6Ne/+LHM4US0UL9UY2Oye3zmNynSqPkYgyYMNRfhHBGaA2a1akVVi3
NtAdVRsc8g+jBxpiQMBPIXOKYjFnCuqsEZaHWCw97F7afHb7MrzPY0HMsKnHSspiH6v0UK9QiUQy
pCTwb1oL0hjReNXmZqwkcB4/lkJLLWdIqLJfZeVpwJVUkCa9fG4EQnjyHd0oNIYD0jkjGl9a4zBQ
HZ5X0J0vWCuekYpmVW/qBTSRO+Mc9qoLDgD3sh5b9ab1rmvq1/2oa4wco6LXAQVjvo7IyZgSZwCg
ZDtpbhnlp6XVLA8HPMZlGzMjKHTnDqbo3bAH6OQg74LhoU1EdYJli7io4MtHcWF73sd5a0lY3ax7
osVDNd0wdpU2V6hKKYnXd3eXF2HTTfy1mD90iiubjAO5z2N1sclo2PURyI2iF9CKBolg6Eu0n9wZ
7nqLNqW1nOEkvu3q6irLHy9rIpLAXRtFxSw6ypCAYZgg36mtIrD7rbz/l63hvASJ0hlcZVir1JAf
aRzHNp0HanfWdDv2kmcl1B+jwm6bewtjzpe1EwrnnEfIZsWgQ4ADIT9mQY1OYKfqztl8C2a2Mbac
QbrKJVUgddMYkfXC1Y+aw7eqQ1NTwnQp7J0MHivIvUjHODeankcMB36Qe/kfZuo08HYC+B0Npuo3
dkQ66k0J/t4eE6j976wuHkfkwjold2U0YwoWVN04aGtZ3IIOLVWzKol6Rzk1mCZmdnIqP8zr4OFJ
va8/C8Hs1AbSAFq8VqpxrpkGgJdTcojrP+Wb6Nl8SG6mX5Vll1fm5GieaxyejTsmcnHyZSWN5e+r
412aagp+FEjF69QbfveZbVzrhzC1Q0CsCIRtuZKVht9AOZWykPMRslDodPO4cma0tMX3VN9d3rmt
+2ctZ9nYlU6hEadJG0NOplkHkupXIeDlhkmUIBKJ4Rxxp4S1lrWLGEN26HCMkV0TZe23ujnWVmEs
Tm2lC0ZIzalbhEh7FCN29Wv8mJ8UN78qXvWHmNiRwA1v3nnrxeP8MCap5D5ZNqnJn9kH6H7fW7ex
JS9CR2Vr2NKv8kp97NGVf5c+/9+2jfPP8JtpHdWQrGmfA31Wtcau5KfLMoTqcS66nxJFkhfbINca
upveFbu9io4LbPMAlYrX+TjeJi5YWdQdFT23BQ7F4BwKbm0SjhVkoy5eZbZy1lGIt8nCjuG9yWgr
MAUx0kY71dKXBgo+DBSCAJWfbA8mTHKVrYJm5zLC2/6cpcckBneYq2aNG8UPU3WdB/uu21WTK1U3
cSI4iRsZhuUDALuIqQMUpvm+inkE6E2ao9vaQi950qduVoI7Gz1WoFwOwJh6mEICThQvEyFOKuay
ml/jpK+iuZNTUIZ2KxNz0Qm5YiZqkhlgcvfJcAB3tmSds+JUV6+FtqvNZ8uwe8zPSIWnyb8U5YPg
jWLY8pjcoT3UtpjsacDHHK5pFeznPnHM8hFZEpAPZEXtWmigbMrebut34C84bXtmMygzyr2mhihQ
Hnq98UHBMjWnZk5QqHmns+RJrQ60AV9R9/HsldnBqI6FlHvVcMilXRAfSD7bbXaYKZDid3X/kIzX
gQacvtxmMXOz/CeLrhgQLAmiiqxwrfk2jc+5ijEgH+zvZbkf83MMfsXJl1vEq/kzQO/kYB+be2o9
F+Ud4N1AaXCVTneArzGVxKX13qweaOtniWaX/ckgx5jdkeIk9U+h+WKh4D+fkvqqAOldlRzM4j5L
dnnzEQyPqJvk1oPZ7wtim9MOnNU5zo/cA0wt+mx0AFSch9nHDIoXAZIke5Wbt8KMAHMdgGLBS8h1
CAo75SmPH6TiQ5tAmBMAywIUZIRhuSbU1PRjI7lW9KkWhqOzN3m6Af2BVEZOh0KK2sf7jPowPycu
noJqD3zbuf3dVk5sneTgjDRW3zzR5McABB/gaPXVsiBX4LzOrdFJep/pXiM3BwlDFS1wDw31nGqD
LRd0R5NXdAv5WeQBP1d0338PnZaR1IXaRZdRFuLHfTODBbURdkszjqMczEPtt27nRXZ6auxWtuVb
7RpQth4s7EFmGJAVOMIN8QS5KN2yFNDqggn968VSpUbR1UubYHzCaKwzOImTn2vZDuyXBwLCzvz4
icLRS+NVAsU3KDRRdVhJ5g4mKSZi1rjU/rQHYVDoWNnzC6hLM4Suzr3pmdel15ymfXgw3dKNd6Ct
BTSPK7oJNvzDl8/gLrqwb4qWDfgM1QHSGEQHLtnBGQ9+8foE7Hfbcs1TYr9aPy+v/Pco6Kv63DUH
ciLAQpiolwFIKszeS6CBlaXdaSL9lu/n/N8X/bibTk4yICcZqF9ldnajO9pV6CfQs3L7XesFV82+
c0QppY1C1lfduBsuCzXVainWNHsGA9ch9ytQHHvIP7of7fVNujMcEeSASEsuak414Oz86d81raNm
7ILxRpP2lzds6xZdraQlczFyOJUYUaqXo0LYD9nYz3J+KIH92gwfqDi5Vjp+tINqm0kIWGOK8RqM
pA1Rf7fMY17+lA0OvPUCf0PytqxULa2lJI9g8M4CSYyfH2I3uQncH8ludOd73Go2yix241O7dwYf
3f7u0Yjth8sf8s2ILQ3d4WjG1TBNgOZ37vAMUjilshogjJpqX6WVU8G5Nua1Ot1fFvRtfyEIg6Fo
rSCAtMMA3Fc3ZaVzWhIQNiHxBrhykoNmyNNU/7KQ7zvMSeHOpNprczo2kAJQVWB7z4jP7CIG0i96
bw+ak4NfFsWrTOAJRbpxJzQvh8xkVTxg/vOujR9Lwx9EmJbLT3xxApxi3IFExlJq5A6KSbEsH9Kk
yl5USSMxgBan4trs4vS31MWjII+5ZR0YXTIxbg+4bco/9JIYbTL9nA4oB+7kBkNg6vNQX6naq2Db
RHKWgHv1OJp1FVDCExbQQlznKqNPduyovgESkJ3oQ35fXhnXycFwGlEn5Pdn2bKuKjjSUMUxFsiT
r5KZOVuDFSXgljjg1B1M2X6p7d7TdpjL8JZ5JUeg6nIdf9vIlUBuIztWdVHdQSC5bk8RMsM7yzHu
zPfBH3fhkd4I0xHfEgOchpxjlYwpH8wQAivDH93C6W1VAV29o/s5SDUEfu174f6rtD/JrdVOdnla
9ABLwuCMq5zprv8sUruZPNVZ3mfzjpwbBEah037Amqa96N7aPIh4CwDyFY2T36bAJqUocnXOBjRW
oaW13w9LFssgIiU3zVUDC6i+jIbqfBGBtNQsLSwrgq3uN6gzHOJJp+pY/ghuTa9GOuQmu2V+K+LY
3TZWMCKhdLGEejz9Q0fnjhEKuSgsfep3aKz3Azf9oT7OjuFU5+6HwFaXY/fNVlfylr+vNtOQ1LQN
w2JwTBWdLC3INm3NiXaYT3QH2e7w+hOs7Pf+g8V8VhK5YNbsgpRkEjSk72yyK+SpfSBx9nbsE1eZ
7OY8ueZOOmBAZP97dMz38iidYsGE/xK2ftMaWNkKAGew0nwPYJ2WDS20xRmlJ135Tbtfl5d1W8mV
AM4FoLNsABgpfHk7EnR5F3alx04s0/u8Q3tqV1rod0Epv8bc26QjBR2CMg1F7iHcszJ2AD5gqySw
rbk6D+VwSKhmK0P9QI0eqT4pEj0wvof5y56sPpdzIH1Ck0pWl9uNHMj78AG+M+KHD+X+vrSbPf3M
/Hlw46N2HB2FuKMzuQ//dQfM10+wuMBNk/SxTg2sWDYfKvld6u5o5Fj0JceEzeXN2dx8JFhAKolz
/Y2LOe6NKoob+K8Zta58Lm/GUd5dFvE9QbxoA+QIwLxhENegnJGPuYnn6eKRgeVtYJz8prvxjSvA
0E5vrc0ejWMLCH0n8mv/suBNt7WSy73X4qBONPB3wLAj9aCX8wlVaqB9Tl4Yfl6WtL2KfzXkgj1Q
ShhzyyCJWi9R9KxH3uXfX04If0TR5YKWFzQPIGjl+k7MpgwB6VXBJJmxa5D0CG6t8X7Id0qe3mSi
do8tbdbSODeYkXIOmxTSJuulY37RinqeRAI4gyBmZIzKIoDQhwUKot9fXq6t4HFBzkJ1x0CjDg/n
oagT0P76egAky4/GcIt210Q+plks5lwWtBl/ryRR7qAWI8ZqzQSSIk3u/4e5L9uuG8ey/JVc8c4o
zkOvynq4owZLtuVBtl+4LA8ACJAACIAE8PW9KTm7bEW1o/OtIyPtkHgvSczn7LPPPvuJUiDOfLgZ
yVeUijmRvAC5VNjDtHT3K5uQBzfZ9+mCbIaqlbe9MH8z4//K2MVSg8hpierC4Jn+RS8FFYx0sUx4
H/4922XdwYJUZHbyxS1ISgBEbPo3nsD/tMS6FgQgVIbqwKB5Zk6WrIDaljbrnvQO9T5eqGJEds1R
msNjR//HF/+/yDf56mmum//6T/z8RSqEUQh0vn/98b9eqm/TP16Jz1++mf/cvvh/Pvjsc+dv8vbz
+NcP/fId3PzHw+HBf/7lh+NkmQ2v3bc53H0zTtjH++M1t0/+v178x7fHu7wN6ts///gi3WS3uxEm
pz9+XLr8+s8/sk2F9z9+vv+Pi1sD/vnHC+e/jQ+As8hfvvTts7H//KP+E8o8wKiBlIN8s4nk/PGP
9dt2pfoTHDVI0eKfTSAACuB//GOSkE/HpfRPJPMj7ayrEY7EqOEdDAQWcKns/gSpbturof8Bt7Vt
//jXy/0yRv89Zv+AtuMrySZr/vkHgu2/7FtNCoMR2D1mB5IDMSGfAxBBVZQUjpQ75HfZXeF8ONoR
XkYnxfxFK5z8Hr7kBR3G7HXoerWvdFIch3QYDzRDws/C43g0/VYxZG7zMzjB7fsuFw+VifYcs3U9
FChaBKDbfmZj/Rms//dyLj9GP+6pLhoUX2Tf4aG/hYrxuqupmCDGq+wunwvk+kwvLK26qyaQuyZp
v5YlczswC/Wlj7rZKUqbQw21/32eC0SgUb5kp2n/oH23frTZHPbI32Nv/MrCXpEBuZ4kbW5s1heo
CQC5i4mkI+o95g4zCtUEvTJqFyYTTy0B34PKsXyZ9ml30derf9HNIP0SaoaDsYimFOFdO/WfyLjY
K57z17QvoFeR4i33XbXo8wA+x5VLoIHIWQOTymWfkHn/OqeDPy+T/tJQL646izyj0cijz/rrlvoZ
JW+L9jRJFBlja3FmFrJK00z0CSwJ1BAxNfhvEbElDI7eabVAL10SIIyIEqJJ7ed1001fVmYPQ03t
lfcjuTa2/aTMTPa+mfMHmQ6Qr+7nproo83G+pgPYjSJFvTayNu+mVCw71GsINyJs5T3yFFZgkSN3
JwFZPIh4ObbJi5WZ7CT0rG9XGbKDbQeyZwFptV0+3dHSQ4MqduagpnqEgkh+Iyrwj6Oc4eMx5Idp
JJXsKzW/L0LeoAhRaPGHBXe30++KIYhdSULYqDfvayffpkvfInneR0hdL++VsvbEs3BTrSaD0pR3
t/lGjp1taMEiQZRU0JCBjBguWE9AFO5RzpNmENlEhvyhzPUbk+keAZPlxpYQNJHTJI/pjGgHnP2T
mqD7sr3B0IrPqICIhPPsRaVtuRuyEck9mt7GpRcH0+cPaSD10WlAdULJkyrTj65GjQKeJ0iDgGYJ
doJrYXncERLsbuqyh3lhZCem+DIh07sIdSAua6jo+MRCu/Je6KQ/2R41qEPV6qNdctT4Un4GQXfK
IdXp5rergjJUQZvd3JdfyVqJvYQKIBTKt+hEmlxS41HQox1wis7u41yQt4r6/k2V6OWCkaE4FpSi
tkBXH0KZX+UGZYGLdkJZBVVfSt0giRatzE5MWmhXinJG6Mmby3TKul3LZpRsFeVuhQzJLswN4j0O
JNnZLlfp4vzFYovLdGjbiy4UZ1VNw3nB/LpP7fxga2RyZpN0B7kNAqHFeqoTHU5saT+ljnxpF/1u
KUYo/tckHFqRAgXAO+3GDvWqMydrVJvAe4pF3KoOHNoIFQ7UV2uuucu6ywWksxeeEnVl4GgjXFR3
h6GS3a7wdNnJjH3CnkBRMxDjSn0OUlrN7+d2FidW8gxn7/qmqJDpwdYj1M7joQVid06A/R56qjjq
PgRxib0xP5dGNntZtXHfjZouB9g27alN7G01x2NocxDRIkoDtpMqLlAOjp20EkhmQhkk9Bov70Jj
qrfNNLUHiL+Kg4tiy8bA7n/IsnA9FvbSDDnqj4OndxwEjbucm+noFvYaKSTX+bRiV0lYtp8+l2v0
d5qIS5BIc5QoRBGvfowE/lfaoOKBve1IeJj7lZ8TG+t2X/X9V0pYgS0D/2fNu64bHETmobuYk97u
mIvv3NQ8LP34QiwcS1Qi+VEOCET2vb4Xa8cPE3y9iXfkOOr0IRKMsmhq5K+LARkAA1bnbIFkJi5c
I9e/Oqyo9Y3lg/fJrCcXPWu+AeZG6Ak44a4tlhtUjf0qA+IvA4MLvxpgoRAePDY9SE3/vmHyVo74
97c2yQ37Mksjv9vffur/R8sFZswEW+YXA+SpnMj/3W45ulmqb//DV35YLfWfxWajgrsLhU7IJsLD
frJakrz8E1JgKYyWjWCP+CJ8jx9mS5P9mTUVDJd/KRHCCfphthTln2CmIxEAX0A2ADRZ/x2zBXf9
xWyp4GVBqqPcGLNpBr2B59wVQXqZS5E1B5vJZs5u/Zwqol4Kp2cZDlnlXJqdoL86JAiCApxLAyqr
9DEFa73IFhTkck3Ou+KyIXO33KVi0ihzaFZow9+loR3je1uuQ3wvwyqG7ymJLL6vJJ+xfn58Xw6y
We4yM0/1bVhWsXKc9HBlPzO2ZBoRx3rGdTZQgbsIk4ZrI8YUF+YlxY2rec7DdUii5p+bPkf+17U1
ReavoUYpkVHgJz/Xt70ZFzzy6YdmrAcSjhmP22sMZY97OsWCYWeniohb47tbM7Bj8uF7rz22FdSM
U/j0yhM8aMxcDBeFdpBlCHEde9THCy7Iy8zGysAX6hmakQ8h4GY2DyOodiwtbM8RMK/z5W56bBQy
PgQeE12NXkG1mM4vZzSuLi8ymQj+ObBRDt+dadGCaBKOl04xlMtd7ypV3woUJzP5XmgmMUY6cWr4
Poxk67S8lfiYySk6HfFj02HwKtfT6ViS2uNLw1BRL1EOY2tb56px+J4ohz+rmqAF0dnanLBvzRjh
UgjcrOsXjMAA/T/+uaIo/PK97AaOOYIaqPjsNDUCN1SJoxHiLqrf+nZNRo0b5GyEBbRriohi0rtp
KLbXBhvF45rOkQ72FbZY0bfHtB/Q4U+zxJUN2ebCUyOHnljXHQkImyq/hMGZiJcktXj5UPO0eyut
EwqZIgxvB2gGdA5R1hP+m2bDNo+7Gi8M4eFtQCq+JAuGpzcKL2DSzrtD2lcd8k4ajrUMcRXQGlAS
F0mnKd706X6ZHhfYW64jjMrDCL2K+vbHB6a12NoOFrKAXAVPktSAe/w0S0tar1hWGbESH3ka0cGn
ivudgsYholiznzBw9HGC23GgaHQBRfHhe4MwNNLPhNKRv9fY78nNKPrQLyelkGH8r4GZiXNDcTUU
WiTyQFGlC2sAZZcGjIPMwzYc0+PqK3PBCmh696Qbsvdwn1P3dXQJ2qG4wkRZdbr1+FPTngY9TfsE
HVEsUde3P7ovydyk8oOGYUO/To+rt2kJrqsmmancmYSwCsSSalEB8zIaSrF3oOXIQdmprFy1OllF
h/TvIlrPEAp4X2BJIN4JYWcsoqZ6DiUOa4TMEe2yPVVrX31AT639qTXc5i99rGC271K8jH+HmbzA
uB0Cb+urIl8VriQlx5aVzd2cv3S6n3H96VfIV1tAEv7Jt/3hPv7sLm5YwX+DXE9vWm5rdVPS3QB/
XP8JfZeT4v2oUSr46R210sl8zFiBAmfwvMAMhlog0q0vpHNbr/3+4b96qng4HgjxXlSBx6kEqbkN
svrp4ZOHdRanEQYQyGD1VURZO7TWLGXCdtmUE/8uVH3J/wZ6f37Q4KkguCEfDmVpug0+/PWpC6N9
XxUSFA7MTBRw+TEirdaonbrzJgT88vcNfYbG4onAtluIMwIfg5efPtLPfmop53Urpq3YfcpoAbWV
emU6P2ckw4LrILfbX0OozjpzXJayme6LhbU2bPaaCOMLaLmN4hVRtsVOmrGuvJzNgDmCcPD2qvOa
1CillI+launfvXj+fH4g1Q+1kOE2tACbUGTn186KrIYcYQqWWLfwpPrA5VgjSY4SvHGrZpO/bBzi
kJBkHwfFT63sUc78QCpIz122clXT2wrkNAlV3zi01Yff9+qzGMc2ezZ1GSAqsBuQIvjIf/ipV5el
q9Z6mCQQey0wO0eOiAfdNdCkzdiBcHA9XpZQJV/uIKfGNl8HVN/kDavGtrzMAOuWF2PdYJpFnHXL
HWkGnHgdVam5TVyNhirlg7nVTdzmSVdIrFIoY/SouWimarVnFuHiT+CxTVjfv2/cr3DtY9ug+wIt
X6zODRd6tjbYQjMC+ZdpzwYf+L0h2QC3Afv731WEeca63J6EIFSLcpIZNCehNvlsiEVixxE55ThR
lha9IEQ26AwaIyxJEAKEjpJ+IK1FL/kGMMy7oNYaF9rSrPy+45yy19oPs/+30va3twKcCilTrNEN
f3++YpjZJDArIfaFzabsHVShE/udgj3TXyq2EHXTRFLUf8dn3sJMv2yH23YE/Bo6FqAud8+3w0rG
lTRzMuxh6bTiNk+6NF4AE4El4tdi4G9UWsfqzMsRvy/oQMwrkk4yRSX5MNfFUTSh7Y8Da8vwPbIW
taA1r5EVeFh8vh2DUJxkyZt+c11vecXa9YOEvUn/phl/bcXGNIA6GDquA29wW9Q/rQvOBZ4fvdiD
jCTi29lTOaNY7pioeNEt5aLrfbsQk96uQ75WH5dmJYgSaZs1xfH3s/gvk6tGqmCOxF1Uy8JpiKjr
r6+yVafvRxbFfh6RYQoGejljjq2+dskboCsDFmXHemwNEJHEyRNcQesPuUwxn5J8bMrLoEpOD79/
q+fnzvZSdbFNeMD1f93UEI1qnWy02PuW1XDL+yWPOHiyng4ryDxzwMye8wLY1t9tp488zZ8nGLiT
G8U5h4jsBvo+7w/HUZao0SvqpGpZkuolpBZ0yi9kUXOZ7LmTKPoHRu3irb5I1nHtukM+T0N/BfR0
AHjAWKZ4uVuqGUbo2JhFCXTgYOH9j7xySUCaa+7iq0wMsCb2tVqK7G1WTtpBsKftaPp6Zc1avGUJ
zeMC9cogw1l1lFcfeR47NR5GuIntuUqDqi/WSY35u6bq2wHY7ZimyJAAqjQ+OFGG+mXQOSlRXZdN
Yep3RcUb4JSJHjPkQ0MJmAuIWqd0GOQl9WWJTYPw2qcvet2bLKK2WVrpo0s9se0BosgJcpBalrTd
eCUlFHLmc2sHSOXsurVY55sW5T/6ExCKCcJ/6VD37O0cofn1LVeyq7rDmFJXdscBwG9zPeMDaX2o
IQO8XMNK4/r7RvzLqgviYI0fovdz/qXmtO4eGi94vOHtrEvQ3glR8ctchq00KY6zdrgo+nlIdu3Q
TMD+uMyc/VSUQP4+qN5OxcukAzDi9gy70Qom8rj0fb7PDV/6rxMfg213cF1tdUa1AEvFIesNBm2H
atYmPSsLPjY7D4Wh9dvWAbUcd9GbtP0qfd46iHHa7azdzbNLmnuTKJpcjmGcq+veiTT6fQSveXro
oAdSfnQL1wMilTntUfq4oklaAT2XBk7Prga3PpWHJMTav9WkqjADk6kuC3HGYakCwsL5mrMKapK2
6qFrbMp2HPcolFL8XYC4eFYaFKW4IMkJ7wV66sg2gN35bE9AB1ESvIYX3DvYFCop4bd6OtT8xjBI
lZ0HKMZis9Qo/N6fBuiR4DRHklytId3dKGTpq5h7fs85GdVd0g+qu4iraJHUFWzKC6Br+Yz6JqlN
5oaeMtU74g/zPBXxIl+nVr7jEv75F6Q7jHargaaIOVZ28JOBpFsRwmWfBZz7HewY/44jHGFapPDC
vb5eBtTfPjdNFLhx4hLqgXcDn+yWnYsFvNY1R71pVHEJngy7ehTr5M+AcmG5Vbld/F0RMGDzaUCE
ZzLnUaDiFkDfVABU2FXgL9a3vgwrjO98W44SZEKbZa+wK0gg4ZI5BbJGoPlUXru6D+57jHKAFIwr
IWtwAw1smNEmEF9cestIAN9dyCb0V9pQGD5uGOE/09Ag43mcMrf5IXqozXmqONgPu3HyhJG9LrO+
g3RoJtRyVXkMFxZ/yphqERtqWP9eFQOg0p0eJEKRB6MM9mlF3Aqxkm7pO7Ur+jqDXTRWzWZDLGmz
9SBCbhUsxR7wuP80AoU1tyIW0l8bB7/M7WHqTRj1wbpyubPtjD7rGV22oROCVh9cPcBdPzM6wwJW
odX+U/foUiV+pOgWZQH0jwdZdRa1bUvS+1ZcqKJDl0haeBihc06AfGJrIhA58dEYbPAioxM/dT1Z
0NuNNhx3qkcLpCcH8KUfoN8OzfRTQTzHWcWwN9oCu0CkSbmbarUq8Rb74ty8Y7bEytt1QK+b4UJ4
0BOgLN+SrvogAtXD95hM2wmIDdn4T0NoPX5wyAXxnxqN0Av7BhBGsNe5miSi2FThFVCPCu6PUW6b
bgz2/TK/fLJPSZQ4pOzATYK8nNyAr+MZ69XB01iWF0uCEiWnGgKC7PVYBxi0hC01lPC6AXFgUHi6
xvJ7TWvSNnsQ2jBzY9I3NTTbEey6S8o5mtt+6eCw9oD+Kr1TAgj+JerEY9gWTjHiK6WFfkBgE68Q
Ox3Qf7qpYaty03pzWwnM6sNEY6Yfnpy53EfGXj9Z1npWsL5zhj3iwo9TIr7SVPrkDUkjXCICCAdr
flwDLO4ldynGFRVXcIVbk9XntlsnjtqpvunhblSKpVgxzaTQ1xXoNsBPptHDd4U/ttmy9nGGxhmb
6ds6s6q9Cgx7A1KJItin+7oSqrgqqMPOsj4ukVGQhd+3hZHYRurUbEZCVlhsTYlAauslgS+y3MlZ
8OktpWy0176BjjnZ4WTTYQKUZ+FhoE7H5kY/uUZ2Cnj9yRC0CGcU/Cezalg58yTRIIeTDFXiVMgx
GcdqhXXEFU6wM4zI7R3GgJSt9AAPscCrFLFEp6pcYqIkGO7yIgD11Q+9kYDpipTNyRshB4MvJpD1
wrY5lQVuCd4yrntdYnClpHgumypMMLLkaC5rOeZJkCJmBxcE4Am65hWmnwh429kNGRv3oZDzcBNn
4FhXs0MxSfhLfdQPZVMv2E6QvJVoeWz0RMevo8mn8XU2lETo/ZJnQ7h8mmRlKBKVn+PA8/qcr2kp
b6GAYjMOTZAxV4exdma6aGDo8Bv5eDpwnETuU5ECDH4NHxNLA4ES7Girj2L5yHJd8DeiqmwBlUc1
L8ndFPjUpTu+sjxH0oarCBY+PIoURdzzaVuapgbG9QIgo8zuwN8Ys/es1QGhxHlmMz2wJdHtK7ie
hnGgsWHI3pTpovm5CKtvzijuB4QMFayzkZ+MrDgWbo/OvIAFuRm1OWHo5DgX6CE3hZkeZ9KH9bZx
OdX3peYgykqkCpSXjA4WgRzwtaSD1n8O3eoZwXKOsm07MqV+/kBm0WEb/YGLWKTpvR5Mhum9oPpk
8qYrOu/Lgx79qhHMKVtVqAMzoa6vlFmxRIvEJ+u7OdCuBxhdk/oDao6N9JATM7vPHIpU4yta65rM
uxLS9PnLHNtbDfOGbZ49fAfH70Mt8cCKFlvXua22700xLdg2+gic8F6h3rdrb4YGdR+GnWqk608a
WjoZgpGJhtu9s0O+rUtbEZjH2EAd7U4URofix4wmvHlVzVhvLeiKm9c04L/RDWPSUHSmWlFjBoo9
0NO//L0n8BwLghmCssGwaPE/VCp+jiBUDSyIFmy1XdclAGx/IMi0AGD7hKD//nF/cTy6BsZmW7cw
/1HfqXjmagOfVkISqErGxGP1eW969Il8PJzTLG4QRc0YVuHvH/sc5EOtihQhGjx1i+4Af/rVCSPz
EBNYkDicVkrgZth23Ua2MhmGafEV1nJJSI8zmmXB4aD8/eM3e+5nnwdlrx/VlgFkIPDUPlf44IPv
kq5AMPEpGvMUMwCS1AP7/v2TnvcvtOngz8G6RE4yglbPvSvmEftqYJAjObPP0I6RJtu6B2qytVeP
+SI/2lqp/NXvn5uVj4Vzf2oktF6AQcGn7GDWdgXEE37tY7kuWca8+p4XAobFHvhirODva6NguFFf
uJCc3AwuSkRdpiQW9CaJNqASetVyqAYdRJGO1tyYKYvyYzEUSXs/97WpKMonL0surk2xIlfqkAph
Ub+vLXtVLFfNWiFiU/qQL91+0eAfaQhWEOFf12mLPzn8PthUCcgUehOmnYcS4mpMmnI59E2R3IhY
LU1/6qZ+g3d5W2mU1SymTJbdCdHbLLaIs6dFJO8aH5sc5fY40xVDOmg3I0yVurJyEm4TXSxQDtKP
cGlutmLic3WYy8Jv/I1+ANwKUgJ38PC63gztegI5Q8H04FmcjTs0XcH7sIfrxlx1TGsBG/ElrSk6
cz82dAyfmyXY7E2L62Y9Pi3NGSEWSvdJBKTVfEp42lT30XnKymM6tth5r9ulRhWMKyC+Q9+hSISn
dt4h4OWW7wOq7FEIz1V9VsrrmPpJgjtCQ2XjBWKnpn5jc7aiSYFgb3upJM+RexdJBnDoEMzYdeNe
tZ1em10EklWjihKOwJgdk4qNXbIv41pBMsTnpecMDNVA8TRUoK3WcMJk7LvXLiWN1Hu4oxpiZREd
iSlqy5bhg7XOWj2cFKlAOAEvY47lvM95hTO+C+lci/00DMWUHHOUuzFvwUZbSXYgk56RRNZIAGTt
jo09J8OpX2g5DQfPcqGHw6pyoYApmjTdiCylK8GhCCHDSbyf4RjbVzoOlL71U9HJD9CSKiFnWS51
ssKoWaqJpkdaz/0I7oZr7IQkQcjCozomjogK2ZCJUlzYU1DzGPSx7cEvQvDKuQYQADD+gJ0/SQLj
NQTOcYCV+GXACQX5G7E1uygTj8lUEK7tXbbAm0VQr2c1VnJWC9OYq0oPKQ7LscWAQhKNj2DhYMta
/QcAHYNGsI20xpVHOGig5SywK6vwGhVLvPUXMqw09oe5N3kKWzWbKpnWF20+k+4T0IBF0F3rRhxk
F5iZRmRnv6yBD3tJp5CEcwAmUegL6swwID1JFhaEkGJ0NI3AXAAeDHc44Cy+x1dtc4707AEMKjZo
kN32PUy6+sohxgdZhM4kYw36Fi+a6VbTsGb8Aea5x3R7GuSADdVezmD4YGJRBj/kE3qZ2q8rIsVM
oiwgjsll77sS82bvonRbmGv2DN1tDPYnClJdMmGBNjFJ10s5dIl46N2EOHVNlcSF0rh+xUGLcFQy
Hku8BAKMCwmIBlzOcCpxpxrkWf1QOZOs6uNazpkq7ipGG9ydk1Jg+6lar9QIWlGMK+YrDgLp4xli
ZXpJb+nUt6heqBtV4xuNGMEJO3Rk2b4fYdxiXTSyafESC5aXpwd4PJjgKK24bUVzG0c8gVm7vZiB
AYY9jW/uUCaKBnfyNZ3wgSyL2w2f3tXj/Nsiuq5eHXznanLrB6t7tEL4dFukEUOET/d+Ae1qV1Wc
oCuiTjYzt3ByeZfKhHSvshGmPb+oENKN75c5gD3AJvAWUXBJOO5fywqssRubEtQROsLXdca+8g2y
2ABW5d0WqKR1gvgCMFWa4rEz3CL/+qn/pacdyS860cEeBFGnGyPg5ljHGdyhx7unkJLb3rXEbyVA
hDGxl9h/yu2HxyEZEvBS0YoIKan7ZE7IhZ0mhh5cZV/wmwYR9QrJZmsK3cAzQ+AXL44ac6V+mKd2
24hCssgxHrwDzQCaMTBsMfWSYcrxiCZO+OCT5fhkDyE1eNu2eNECBk+WFIPUtDWb7YEYsq3wqbXb
iMwK6ByIij0IDe/hUXBceupbthRo/yLyLd4OzHobCo69q8QYPIb5AfEr7IKuXbZLYJFu3w1lFTFJ
fnzelp7512ZG7uVrgHGgAOinxjS0xrRGOCfBVILZqNEW3kO7A18dASelOPdEgUk+P22upmt7e9lR
vd3oaWPWg9gWg1Xz9q2C9lt/PDWeO6S10t2PjsvagIh+xattengYlPzmqYWhhvjKuiMe7tN7kbCt
r59WUQNFPdwb6l/b85J5O1Ts0+JEEZdqa+5jm+SYevQygzHFb9okQYmGM46+7ZSqRTei+1DwYxhv
hO512YLhma/JN9RRQLmqF44VGRqYFi0SeA5PxyMknh4j+KZN7cZZdEO1XNQFqS29qcuJ6HcZGMBq
3MGUWMZwwDSm4g74mY8cquclQmWnKhgNXAjGlHFyJ7vcuBwKgw5n/2WVGivuC94aWAVPs2JcBgAr
XQML+GqAxD8s+F6kcNZc03d2OZlJbbFAWyc4fM/pqGHqrECD13cAAjqaoGYwWAAf88S3MIuVCPBW
Q7e089cxZhP5uvQKCxUaxSkfLpGQD+mHvbGYxJ/SlCbzPenIiHnzBIMpnsGVwe4Mt9uuurP8LUgi
G37WRvCH/I7USzohNxIIGZ6GvaJV6R1PiBBqv3hgZBe5HBzcnVzrLfBelcu2shdht02DS6S6HL2I
W4D+BzhpAt4VOZ1GAdZcPBx31KCKC4PJPekCv/sRyPcVvpo7wFYHSdTs58/lXE2JBDUSu+QOsfDt
QaPOtphAOgm8irJIvQIuA37xdxVnWOyiW7a3MuVQqA9VQJW/N7zOHX6F4x9xuhXsvG3uwyZHGxRf
KBATMEbazeMq+gRt9tovGA+eB3ALjgLWFqoWPG6Xa+ewypMSJJ0PJXIt8uEq4jTbmrpmpPvoO9cU
F/VU8Ol13wKZ4ceWTmAs6LgEIH9PsA88ko1W1FcQTUWOWbQMf2VyTfFQgTkLdA2uJj4O8GN7O92I
nH1HnDlNX5I2WsleIBjfYPeyLd9OJJXxFHGPNIkbvLjoaclfZpTleHyZ1xjuQEeBPitMXqvhsyh9
mWS7pRsRnshytnEtusfOd00GXoYPpKBf7KQFAaYxJul4XYOmhlsTIOXoycjNhk/1NJIFhY6g66H2
0mdrWxwKAvqQ2UEKO4DOHCsRBNsPRgN2c6HY9sEW9QP0Q5vYrvzKUzIp2McuRBiOczWkmw7MDLvq
XQiIUc37Bnyeoj12oRnYqydHSTJQpU+gjAtSQ/9FKk3Buo9guu4lFi4mwqMb782KCfKEDsgqwTMN
YEn+Cda6S+NO14Zgq4ahi/6eHEa+ucrHaZuo81gGtl6PWgqKfJHCVjLsc/DMJyBGOumaKzbEfqZ3
fZVvZ3KMievY2Y6u7k6Cr4UCyD6NjlWX2uRL0HKvkowQcZHQIi2W08IQmGiOYGKJWoAEEAJ4JJ9l
khXbXwu8fCJAAyr7thBHhr0YlIF9obtOQSAOvCnKVnPS+HntviBYxAuQs+3SKtl+EaiCHBsgsnVk
of9eLo3dFs0A0T7PoRWjmwmBlpMzGZI95xvHOyXoQyxa6JiDwAwlfxCwkjCPm4OIzL/osf+sPsOe
AO0hUdNMmb1Os9Ib4L0O3EqAEzBlBtiIyE1kXU4gOLJmdB2hgu7Lsc4gP5IvSyS30bq0Wb9CcNIO
zSVRY9stGWJtrVLZ58nYsvZs17CJwKzftThwaYMVyhQf8v1k5ib7lsFM7rtLEJmQG/8yA36Et6y4
a/DXEqthxoSZPYypy5TIEXx7hoLRA/ZMutQo3ZZqO1J1wRD0r68zHhBjO8B9s709ZuOIBNBxz/ls
s2LvF16WC7Rj24KJy3Zznsv9CDOzSV5C0CEae4U4EzcUkUckWtHjipwQZ0+SoiJXf07CgkD03uZw
VfJqD0JGkQ4viQYTlSgQk1Xs629pzBsJvTgQ5+D9Mg2ss7zUHrE5+OSk7MKFYWCP13tkqJH+Xi0V
r7P3kMZMuntS2nwAM1lUxOJVlhrO4A3ieA0yJdIaDbpxqQvtJyHBex4/cmhmpcg9bESHsEbFhyTB
Mk7+N3Nnthw3rqXrJ2IHJ3C4ZY6SJcvyUB5uGLbLxRGcQYJ8+vMhU3W2LZ+WY9+djuh2h0tWMklw
YeGfFosUtb/XzojgkYf0gV/fL/HcOuUDLWjDv8gn1fq0MDLC6nq7AYlzUxvVZJV3mpBhMVKtb0Dj
vmV+mJPul0V1a+arpgEo7CEa2VgA1IT2eCR94OgpfttXkoVwmkrwzfVcenaYx/et6uMsulXktpbb
sUVdt5V3JSMrdPGqjFrQl2Os2FqiY6cquljGtUezpe6QSil8PUnqTjpPD/FmbfyLfFk3FT+obazt
FTNvORfueQ5nc/GVy+2nXUDeNlQHyJvZoIObMC+yWC0AZPD0NOgJlp+zsD/6Y27Tl6ZiM31uuwTj
Kvc+QCwLqUT8GH/0N9GG2c7bKi8NdwzwWeEuddcrOpDeKhbrHdxLxXPU0narIpmbpbHMUK/GKWzS
xGIJsJu02zxxJU1V5pSlsXNsSS6qHWYqPK08PzGjPJsjpTzK8EiGaPR9wYW/obHwUyYw9rcyBRrO
JIfrOZ1iMjjwI7rDQRUkSYTncrYcrC316qb6rQZFrVyyxAJkqukg3eiLUFE1+a8YwsKAlL+G3MHU
2RUkis5ccTA445zkTZGq5WHxUEYU3m4Uw7SNf0mjn/vcU3p1+bWf4eVoUSO55OKxV7FLRldchhUv
KFoIU4pCTvhAHK2tW/5yjFtsVoy5wF3vvutcT87FIdATEyX3k9VJS95IlkqoXgHoTx3ze+0MdtAm
zGrQGaBRnTtOnsxYvvIGzrKP5/gs19lx5SFyi415twEOxbI5BbKK6/6QRyKW5a2v0mJo9llPZWqO
47xIG5AiaG3b3S81J68Z5NhppvAoRjWOK/bQLVoF+rvOV8Oxm1VVO/issm51DpzNSEnEbxHiTtmr
LmzWFSVyP/HPU9AeP3+bDeOIf3V0N/jF1wt10LOZ/5LjsLkhFVlyLZgIzJlzLkTHf5uqoJKMl6/Q
hCahGJfa2lfdFqkgWXNF37dHLTd5YYKGhc5vFztADV86t+r5x32xmCXcqdJ0CUUddvzirgAJtTgI
c0oiH96f+MEyXDR/5yzYuvLE5qBR4hwdzN+NrWt+3PV6jz/iLJ2bD76ULcmkQ8tYScpTnkri4tna
JntXl0Jhs9g2NvP6mKX9xr/qUcPye0dFbf9iuC2uZs4pqjwxUbVcgFu7cB6JP4xZEyWYW5xS7Dw1
mVvgZDQ5Lk6sruH2+FNg/ttmtRBrPVQcP4Ek2pbWmVY9CL6kcor50rG3mI/W19vYRAQxtmfbX/jS
16+uBA2GPKALmUZSy2oeOfPnRUYywH7IrbjJ9wFiXavYtYOkZdlxhCxgHaCz6yrdqdycjv49f4qW
9zuP2HmaPT2yY26VgsO0kjwnyYABnpdr+7/fts/5wafbPbWpee6UCINMFL3euJBsCmv+std+SfVh
zJLgv5HFiULm2LgKuioGquAXo+TmvDZQAKx38PVh/VoDePEbasdjq2w9GNpt5wcp40LICUT6IXbW
3A3m/kYIU6aTHrfAg/jxnCrmyaGf4F8/vQNNVUNcEeRvVzX3OdiiUHHy7F37fb16WbadaRXM4Wpy
BzXEOxTIrSMJI53Mw2VIibkFfUsXV+AMGjUEUjjX5vKenojlMEq5T5gcxNIou97cAuS+BpCW2t2Y
ZA/in1verhW6IIWikAVeSEQ9S4/JCU7IEh9ndDg5IJ4g8z1OVk8UlbwvrhBmWXVtat9kIV1pCdIg
ELfeOToYvCEBN1zBc+NgaoPPWmWeTYcU9BlQgQOqzLeqltC17J09pdhLHsuJTUYfo6XPl/bITG16
kNWr5fzgDxiy8h3pjPGc74cVAZ8mtrBxOdDjfgN10BfsQTF0je2gXdyFzeQJzwjbaml22di12ZtU
FwOD7ofcxrFnL6qC2Wm3eLWIMMyWYWp2MyjWfLsgwdhygrIvFXlplkUfYTJn74vrUOmbBMQbqy0m
SW/b3o2y9psZWRDiGPTv7SamvwrXztTNfEHD82jsOU/L3DFncUuT7/h97fI6vEstOS4garYaVoLz
7CITwd7GXamYwOgZGKJfRoMZRb3q+LIMYTNvOssLkANYYeGMdYVo6nkxcAXFp+bvuCllIBIpGV3x
Hfwwz9RDuVEnFlDG1BEEAVnBGj5sXhdNH3uvzQMkEH3X9PphK+mPt6MlF2d465cqkNgHx2BZmWPB
YY2B3PkVjZpyKH7n09hiWFvPnTtzRq2SxbU3Whq30tnc7DemmIEhtBuauDahoY+nm36ODU7WRKGx
YOSXGzX4HBejHUYPRANH2seapMVs6LX4MWe+Z31QneUyxN6lmU2zw7Y24Ij3s4j7gGhUf5j1ckhb
mVXDIRztYPy0FFBvdCUWPfjHrsCUPAJNaOFZx8pHEvUYzjEtUhK4DoDrTSkrp/ucrvCYjwoCZELd
FPlixeh3/bIQBX2O4d2tyZE+DrmCMTt0OJTs+YCjyAAltmTMIY9qlqGKjkRqtryx8ySWLn/EF6rX
/Jg2wbp+aUe1uF84eIgpfhwq9KSPMbEmPO1MtnzcU9HJ0bfxno5VZxZCDi3Bbze1kjs55JPBr1Qb
O8CLmTR0yDw7Rri0BE5IbCp4SYvxea7Q+gDxuW6b6VM/pqYoWwWc8b1dLhfkrfE8g1YtrsEMn0A1
aTk0OLsFZt/6EE5FoDLU47z690seMxrpbuCLxQ1r3vdGDjywJYG7b3PpoQW8on1Tp1mkqQwCFn22
NoCnoMjSSYnrjezurxo+ZeFwXanUnc/d1q+cZdyLuOCKsEHxsooOyMv6Te02dkqNpE+7YzA84YSq
6uiLkrrONu8RUFqB4qW6nVKm8o5VJPW+LpWpdZhLzK0pQemAzhz6GN5HsSoE2IfNl3gfYZc7tdoH
Z3V8g+9Szi2Lo5Wte5zlcjT/PBx7wzPR7Rv4EdGOwUGbQJkVrq830/OHbgofRt+ZRut1pCyDOfZZ
T0rKvrRI/r6Pm8C8CggODdqnWs/sPIMbZvwShTh2G08l/0AGh1wj180PY9gETXGwQjvdHq2SsS23
LvYN+TpORddup6pcS84EqGgm1e3HcVnWL/6knPVNhZmNnL8ON9n2ZemQ66Gh0UWfhzfBrCuM7iHC
EZdD8AXlzSqc58UuHf0qq5J86oKeZMlA51W1h2EwX/b6svZZGQLUq6Zf+Hn2lkY/PkHzurRNfRcr
cM67yYOHfq8swLhv+RUIxhBsYN40zzduDOelqKADGSQn511uL8RNYv0mji141zh5yqibK+q+qiYC
nsSpy+gPfPtubTYRqddue4eUuIiaT2Kh5SQD2u3V+iO0KqZvHyKB+YQWfarwVzwEhTQSL2T7aOvA
VFvzbLx5LVzsTzqIPAvjPqmQYaKdNhXi0Im+7bH9+LEsyn3qrg59W2mt2UiRpN+/sSZojgeaiLbI
PkweggPmVCB9SXHNp7HFOvLEGLL823II+Ux76mkq3tZ6kLr77OSlMqvjujarCyT1hCo3MjSIUxO2
rmE2LhjzE5h9KZdu69OVdP3M2399eIU3XviXy0tXX+9y6yD5aiF80onPSZdsNX9cKw3pjA4Pz4Vx
2wBXlcdWlXjE56zlvr0i6sHoteq0SqcI44ftqTwU0lAK3bRq/sg5EnN9NtJPg0hHrtjIXPM4sLc7
PGO8/v5id3HJsJMFgdjd1NTzkB9z2iSPGOsylV56iwsnmLu93W2ysnfoluthTaxMq6neewgE5Wd3
WIFrj1nf6b65b70QAfLXye9bUpDpDBRmldH36dTuJYkODS74WQbF9GVE2QdLiN1YzGLve4PZfvGj
+dO4W3QVyumopqxw1XlomUI7HbMa6SbwQi0j+bke+x7scoHyUmBsrS/SR046wgPh2LQfv1223PH0
TtSIhj+nkhL7bah7FamHaAry3mxt6zb9VXneEr7RSJGHYEdXZTiGK7rfxr3ZMMCVoBBQoCFBpY81
laa7Ei59tphFlLIpqJsrym2pzZSbOePURUELQ7MbPJHAIOk0H+cpj6r5I5C/z9Qf5qg2qb/vYn8d
h/24jaYDDMoF0ATsPfPCv+ljSRrab5yAvHBfFbju0ps2ll6WJtuADSR7hHS3guo1p6rOikh+xLWi
j7Y75r0+wDi7mpibKC2qCphaibJhQioDkOkX8s4Huxzcoqw/1z7lTR8Cpku6606lgmTOpL1ohGzf
griILT/n/9bC3CEo/coRnK4tMzzLCViZ73XVDsUXLQfQ4SKb+yFPsKF6BUiIBlIoj01am7YyI2fA
7/Zbnk38Chil0dXfPCEaijBoCkikbsjTKHayEBdQPWtU+peORqcddqUGaac1vbJcOBTM2W4BitGP
vj+Y4lUPNtep6xTxg3bWsHs/D4E/rneZT8LrcK/V6lSPVhCuXLmux6aFOnOssWFkWDak9uvet5vR
vlNMK3HwvvXxJtxTZVGnG+iJugansifXBeoD+sZueejZzZRkeXZpU5+xFlWDdSzXpo9NOkRALENS
dghlN0xIenE+WtZY6vld3PqM00zwskjnExv0HL0FS4G6IY0l1i2y43UA29hF1FGkaWuJ1OLvoqvh
OBIrdMVYHbYirJ1PjpdN/KKmNc2/Ke7m16IEY+7PsQkgr8PTvHCp+F/x/hMRbONgVgiNFOpU4kWG
TuWfpwjGstq7cAl5fcb5hWN5166zrf0DI8h5pgznNJyjXVaGda1awl0mQhSyaFrY/gan+dHG8GfB
2Wer3uyD3posX27npbkU9FqarWeYpXmmjvHXUUFdzryoC7qCh0W2i/k72YjBPItt0sBFrpp1/UH0
sZ2tb67k1dPrROKyId+sAW7bPtEmsgskbcW5frpdJ1RNrJLUMmC71k2BAIH8ePCAQ9uRETsdQoXt
nWDuaGnkcgw7xbucwCBkW3jrjGBuKwia4NppmZdiC89oi+n834/SL4vhXW3na7ScN1nakyWJAe/N
1ep29rrmQM9teePtXGiebOqoxU53Ng6D9FvQpWuWH4VdOmJKrLpb029MphXdeyfP/O59RE/dErmB
+JvvVuVY5jgUpy4Edwd+x+2/coWk0anYAp3JBkGclN160k9o3AyBO+eDIXXRRSsowSca/UoHjENv
NvanWyea2Rw5nnb7aGHGJKF21waIF9DQtk97FBOfTd3DHWmuR5SRYWxtqG3OPCj99OOAX4rPRGwR
TMW+G7qAQXGzYZBBXq7qhScGmOR5V2R3+KQzlbKyVtm6R6uUHTyGURMwam9qQlJ6Bk1P3x/sItXx
eIob27L+oMy6TAf8jy4rIFyRThLG0Qlx25C++kz7Fo4xwuStEPuYljOEmbIo9jVamcgQT0vjowOe
tqkS/jFsIWftA6DxjN548UO4OJARo+EFPl4hrVIqKEbef3UtULuwg9ibzB8Xv6rIOcrXbEiOYcGi
QkAQW5U2BSwT8wIherUdXunAVTJj/S1HPWwGfiEv3B3D+AzjZAzD6CZUfyBDb/F/pMBkwS32WMSR
iObNM53ChYZ+0OQZ2BzF28KFBliRsJ+70jPzrRiQ0ZDiJJd5LJhXYLukofxBcPertI+7i26S007g
RgHCwvC5lzas/HDqgSQP/bi4LVFGBWgHxvp55OD1ssbu//VRfmTbxjuCvC8wIsefTG0SdQ8qNzc6
eH3Ycu6q9JRIt6r/evljfvXOXb/Rzx/zTMf3n4+BOMqCEIWSb2oa3GYVR2BiHZGwe0iaKZC3A+kC
Fso9P9VZUszj5Pwh6c0xoXy/rF7ObBHBYDah1nhBnzv5HAUVAl+x0Bbz3nxYZW/WEJ0fx5hFM92r
JEM87OFdnZSlBrUCFXhdK+3cDvzsVgIuDv8SmovqjCro5Vv2q+oSQzPAsmtsmjHtCYLaZ3ZDPxzm
3AtxKIhUmliDHKhoPEQeOQb1rvMqUi1wdhMd8fLHXl7dn29OCBDpRuRnEkHieJfYkp9XBHrxLViF
6o4uSlsK2Rjj1Pqnq0Y2snoBukMMleXQ7tsAer5n2zWvvE91RSlzIbhfviCzNH65HkJV3dgh5y0S
roMg9NcV6ndCGXVveugQ3WM1A9MiomPuhKy+1qDV66vNs8kSoupo7kYVQpG+ffkSflswEY4qIuCE
4H8J8H3+QvYYCwJ0NkbW6xsGW8lQiy/44Lem3/fTAp8fUaF6ebyWj7DbBMaB64kE1cXyZhy1yS4Z
OULA1l9p9Zcv8lfRNQ/NmGvNneJjWdTPp0iR/oHkzpqYMeLhQysBCi6We8lKbfG69SXr5w916vkS
5SN9h4AZFgrPh//n10eD2WzI+zEi9DZagHnek8HQyHPdO2PL0Fg7WEy17kvo9pe/6rM1ynsLeuXF
ZPdgxWXk2fNUG7QRa6H1ZO+HuOW3A38h3ZBFVugP16yF6x7A9HNl3lJts1xBTkv8OLlHFtQfXtVn
QQTmemiOgMUjZoZyNc9t1eAyVe4TKrCHNzQK+6tWxmCE4CnKqswudxXwRGDMRH/Yi1FNrJmqfHtP
s46L7cg/teICfd1YLvqkAdGqe4UlgZdPrAu/ocxHrDgv30rX7NT/eb249NCzscySVIF3lnGuz55h
2g3WBGTArRyFIkhjVeb8ZasVvVQBlyc/LtuGBp1JIZnxA3UCSw0RXlJfxCKli84o7AQTIE6NDo1s
J/RzlEqYeYwKJmx9U06Li3jHaVHIsd+7WOJvs40WBi3vZVN++Uv99jwcHojvM7iZjj60xXPDOaMi
wyGvC7XDt3QV6CC3uWeiIf6iikKOKiY3RoolUVhkcbKNuRxgpq06Yrpi6JfoUxZoqur+GpXhZhf1
JA43Q0FFLpTZsPPtCkvdy1duUi5/eRyQfLxKxFe7PvUOzOjXV4oEdODUReqdtCtDcIyVhaqp9zkK
fYg0dNI3DC8RkRFpTL0dAsW3TwZiyPh6DJOdf4wl0QPf4G2Ej5y46tf2VSEXMb+2oSH1XU0kUIWj
aFUZACMoq4uFuacFSPHuwFPYj09PTLopG2DpQH9x3m1dP9eHKB6RYyM4aTbnc9Whcf9HWI5kdm3V
k8vX7BkKbMpjjpC1ugfPjPLvI7NnveLgQfMFn9YQT9jHl2/ZMzM8ZRk3N9o3Ri3HzMFga//1lqFr
lvjCOhKLJRhOjvr80hJWQI+8XNeGE41H2QpEAFVdfoOWpRuMPfCu4pQNc8mPVXLYyj90yc+2Da6M
Hg2cgq7QZS8PnkfqOl7j+RTBbWdfXIB5y+GKs4BTYZZtIgx2tJGpt5L7TTeBWxQDoe+Ub/oFpuQD
CgOtxn2dVVlz66SZ0ytmA4+mA375BpoW7+cKwJ5KdAreC0IhTHr2s/vHESsF9mAyd+TjA/wE1DBV
NvBQPXq4TNvZ6b4yIzzM8ew1i9//KTbg9+fHns7h1nWxeIRRFD1b8pCPLk+gyPZwgBPF0w1Tkxuw
jcQNF+9WKhhBORfjYWB0WJxKUy+lXpYqN1rIweqQqElXmrL08p357dI8gETCXrkuUAEmvTwrjgN5
MV5eFf5+a0p2GLBepHF4yWoKSGy31EsPVQbXsgoSUD+tAlmTPOZLbZR5+J/HCgF5Wpd//+G6nhdt
kkvIWKDEefSJjvitSkxti71K6Vv8JRsstB1YeFqRsRjBzLCrfOIItlei1X79GmQlGjOCSlPDsEVX
etsBc4QpePmyfm0HTOI6Q+Y8mCFC77BEP/dh8bZHRU32Dqws2ovPdeyTrcPIu4uYsyDwlkIbYAf/
U6d8Gdrw0wp2sWGZCiDCwKMV+a1FXCJUwDWsJ2iUjah8c7ShrTAa1MhbegCTEcpwWianxDkr0wkN
RAPLOiYkpI7lA3FRELAJckqHrAKPszkhstIbDSeCtwdAulajVj+aZUbLuDWs5FMliRpAGDVQhfnS
Y/vJxcEovjetUW1OyKDnu2m159VL/IFABHiEGPb9APJCafzv7rtjE0ocm8RgTGi8S89WKWElMZ86
/331yk/zyiJ96r6e3hEU5FTflz/1eXVzAXlcKm9I9BKusN/uOpT1srWgSwQqFZqq32eK/mtkFZg9
MutNpWJ3Mh3YCDOF/LpwTHNkZXBx28NQYep1kmhobH4wtyQ7HIb2HKzg5Qt9lozA8YECLPwg5kht
+sXwGVhRBZN2xnjGMHalGsuubMfP+NYalsdSrUZP5LpjHK9JmdbY6NeY7OJ/fKzvDJ0lm5M1FRWR
TiV4fwCHsyv6nrl6nZMafftmDx2/KGAPiDw4GY4h0StrxddhlDTCLQGr61D0297WqAoewKqNpp4k
AtNpta1joCc4XVe+wseJgZGAACsMd8OQr+pHR9BExDRM9t/mTzNXnlV+dkxuiR0IN+TY8LtPs1+3
LAe2R0KKZsn/mC/kpu7nHveS3OPcMg9VYRtT38e1AIL/w77zrNUxnx4H7Ncxj4SN8vm+g59lgiZY
st1WYNKL8H9dDiyqGCdzkLrgNy+vhOcFCv8g5cFHwGBODrSHv3YKgDjkF6wV3HedGXyt9SvTnLZF
bxbpVcPsupqD7suf65kt9OcC5RLSQy9HQocvYpy/z1YgmS0qZfuF/8g8RzIDOveQ513pL8J1wQQR
flJPrG2j2ijHXlg7Vu2N/EHLAuVwGqCsKUGoZ4y4cMiCWuzzzvF0BfiVt8hChkbnYbNr5YR46aAX
mvLD9ThKnsTGfBtU7uQkZ6tEBRStOrPfIt5mdvp+QZcDQIqWd+rftZVNwliiCp68/drVfTYwI1Va
kTO+WeyZUsIYhbV069uXb5KpUr/eo0tWls1RPzQV5dnD6QVz5NAuT0m8ljGBWRbdyqerCOblD3q+
6ilcnB1jWFOBHoi0/19XQdrP/mqntDNXp/3mIil6i/Sex35tFnPLM7WLswzF/eXPft5RuPwP8CXH
RIjx0A+f79xq8dY+JJkOHrUyL7w3G0oAEoinf91ZOItgwXdIaVc/0st6uJJqqbD5Ga8ZDIv08lX9
duvBG4kEC2jAjGH7OcQiVTORSYColCAWJmLuCLuBaDoEGKzQM778Wc/P7qThRnS9dAnC9MaoSH+9
/dPUlZ1wimkXXQorWaN9+9CNIz6eZqYFvQ8urLDrjUg5sjAwRbqJN/bcCbzlT/Pfnh8V8XeFLgA2
o6AYrvF798uIWmRpDrMeEBIv4nXEW7y87wk252OryDYKcQ/LsEtzUcja7u48hDNsGATesGBWwCag
/5AkFWwAlNnZ2ncdxFx5Qr1npA+Lmwk0htXlq/23txJwOAKroxEMhUfO76+3smNS8+Qsa4OJgvV2
goteCk20nREjxXncVwd7q8w3SDMOy6fRinrxD/RTJ709AeFQk//1BdGXsskaLMF1f8MsEaniw9JE
QwxWTJ2TDvrjm37QRmKxBcHGDkq+XG8Bplc03IR4I17l+jhebBRESZQJt/3li/oVPwx5wDQoIGNg
vWS3wVz8epOqwl7IHkz73QrQyqtD7j1mDuVzDoazIWHFVOJVs76yXPLm4TM1GtiXL+L5zsObTv1H
ACNokznjP7sIbBtRQ+qj3F3lc2Ew8ElSA8P2/yo3lbGEvnv5Yy/l5OeiChQVAc5gEODzWQTm5vwE
75PErsPF8Qnp0UQDDZgGMo1vzUYcnH30cqLgblF0w9J7F+GFyuHqmr1XliyXphDoX3ISpFEfkYbJ
VzxEgWVj+vYX43fqZntTP+IsRw+Bk9joQRTZiu3Dk1WuCFiH19WoSoQ9Nanm2uGPocSqF2Lzwjev
769v+stf/Fe+gYduYhep7nbokJRF//fr9yZHSRRl7HS7OjdhK5z1zX7/pEKzarylP2Kmy6EuDdp6
GvHDZ4B82DQvFsjLtfxXA1/+19D0/w8nubjczP89ED35UX8d1PhzIrr5B9c4dM/9HwZOcmSmmTTU
SkRFusahux6R5xEiI+ptyFnBHA7/HeIS8J/YFYmlJNQXQpGXZ2zVZb6L8z/gOYCriJSuPfx/k4YO
ffZsXZjhe+RfGqDIg4iPnudJzDhJKkhhQWCcW/mHggyYo6P78FQriGq0tBF1KjyJSDn7QVnRjaiz
h3npEdETyFO/6usiPDV+86W3tyBx4i1HQCOYSrtaN7HJhnQ7d9ibmkQIlf3YoGZnMHZbv8NyFB7q
xd8QgAy3mFiQgJQWU1oIuTpoy4zHGJWFBCEbb6NmwG6wEWQcoVzON4b1kVmx56dw+C9FgNS/1Iy4
w+qyTkWnOHMYhUToqCQPhXxk4PtynmX3ufPHxywtsYIrJm2lyLsaar6oFh+/fm7fOe4GfWGtJP8t
UX6ww+kYMcrmFHhd7iV411/JmZChLo4ZncUTSjKEO68gbf9e8iY64PF5TyhGvCOQ7d5F+vEGl0h/
IvQkPDbO0N42SJhvSIBiQu7oVeeAWL5XrJFsP9i9vZMEWp+rdCxwhBZ4OUkafKXxhBGpGOb5MfIb
dSJviwnug7dZuxihx26Gx/jLiUgRtLdle1/3bfCqsJhAUuWq3bMj6ZvZ2yRBnNudz3CJfyYVnXGz
bG+bbL71AyaSo9Qc8cE7d6QgCnQH7h2bx3pbEuxADsfQ5wcmvEwHZuf96DuXatUQ1I2esdNJjCDw
Q1/5f8dVMbyawhFb0TAQsdyl3Tnd4q/C2h4Io5p3HPLdI0EJXWJtVf+AiRPtshZtgjACbe7WeofJ
Gd5ouod7K2y/kN5z1lixWQZejTq8b6c9M3TCnU7D+Fxs6oaIWpWkFumFc1ss+66q0LS2mGr7qXhV
DM4XrNfWAcZp3+K7S5wtdnmCMBJWbr1fs3J6U3Iu/+LY9UaqYl+fc5Twr7JegNfUaW5MN/PJnoKv
pePvfYXQ1LHucCTs/brfV1WbJZrnKLrxjrSbHbrPu7wVt1hPPgZktrHYeBaMX/W3czk4HzQB8onP
+MOesJhkRW8pM/LTfD9+kA1jhpzB2c6phwLbhjp4aHShPMR6g+C1AM7g9fTHvyZdiyiJccXc1uj2
XxXaGj7MDF6ut36X8mqdsBzR/HTkaA1DuQ83Z9dvfZmUyj0xM4072Dm7CF/3eWyK6GH0Mu87gw5I
T/LckgmqGIl9G6bTt5fSYS79Ou1a15ruHFt7t6PofQwDQx8eWvqYg7Q1dvNlJ+wqrBLSP5xbf+Sd
GImVvi/JFnhkI1kIXs2DvwEVXpOCeIC+OZHm1+6b2nL2XeTOe1uU9t5lVuahDjb5wW8dlCltNnya
GL30RnYdAZmuWG+XqkOyiiJlt3hKn6oNBDtRarYTVPj6DYv7Lhxd9Q4Pkcsmhq3lEI/lJ1Lvx91Y
TmeyS28R8Hl7p13Tk9+T3bPro7lOZlWLW7Ty7c6or716WU45XDzW92za5UTR3XrhV0554at57u1z
WNAmueug74cBgVuyIg0nkqJD5ugMFTLazXos3FHhIC2pRLnb7PJFp4ehCD4E+fp5I5I9Ab86oUpP
b5AWH6omopmO4rdB68y7Mg2tnYxFs9dChseVU8GpKXV2V4xWeaiiNL7t0xRDfZA54nWLNOCtm1Mu
8lKkb9oufx3i9uChtKScBtZr8uH/6eaVBZkVeB6qL7h1vPtt1tie3OAe45Q4j2FuPncWdxbiPm9n
SVYuWTUi8WelHtBYtnelaKZzrguME718TUa8tY/jsX+N/6v+4IRztLOcqIK9mlDVonC7HeKwO/SD
1508b3TuNsacnWz2mw67s18dZjmpMFEMPQCF8g9+6TGHYF5DxITI6CZAwrk+1un4dZQMg1pQYOXO
g0R/ua7qJt+29xX7BCzBre7sQ9kEOyeeD74K2cLWHdj0rpxWnC+YC+ZgTFQwfguw8a5pyGUXd2k2
8NkuIyWiN1lc3ApR4AZUvJXtY1pa/X5yrYGBlmW275wMVmwmNmZSn2VhPUzzx8XP34k6xqS1Pvpq
mL632AVIYbREQmBcouP6Dak72MD0jggGxk1V1W5V/t922d2UzjdO9fcrqrRE5NOmec+K/DHEyvwQ
t613120E2tr4Ptudhwd2v2qGAKPiq2/WYInfdxmxrZJZXJMtPqSdXk5I2mYudpGM4FpcfVoFabSz
Q1ZLOS/ZYbLzf1hh0TkWmBT3ou+K14xskAdXL+g6Jrw7CW+Q9dFHWrgvqyF9cEC/MAhw5aMGKfZ6
59XaTPcETwYMaB2X7ExgUHHv9iuRa9jv5Ylgl3wfLn30Ftd09hURqYMKr2Cv6stwOvmDRP6dyrC4
19ijbgmC6u+RKTifptI762n1vuUhIsqMxPlvHP6Nxy1n5cQLPYOn6Y3HyRVnK2DmB9K6Bc/ywKgu
BjD275emiV+vod09jCPGJ8i2VvIaBg3pebJnzZm/C1zm3g2LZFhYcEOoMdO9JqDVN1UpPrnWuN7I
ALqJenCbAw9+btXoE5qgizOJSryc9aAeh6HbDkjQ94S7b9+3TYc1lWmQO4TJ8i4nwe8LkeU+btvo
HcqpfJdG07e0ySaEqcyOlHAkiTtvzk0WdT0qsHjAIBnIb/OMYZeF9aWFM0l4RFlPIyXsm74gqDMZ
RPQ2l5gca4b67VY8ZufZLl6nUf5ZYtO90d32uRGoDHAb8UIoOxnwTe3IFLLfL6W2byZ8mme1Ns2x
Ebr9iOVQ7Go2Zx563t9by4xwvi629GZTS3SHQy0+kAAMBhqiPS3WZUpYQdmha6btDhf4cEIODRwW
dA9lTLDFVDEVgDKxBInP+KhdWQjcf91wnmRbf0QJlVQiZg1hsw3Xr8Wctp+buBiOfhdB1xCTVu/x
NVe7kbyaPVkH2VnFAHVobR6rCbXPMEqSEQWecNqu7catG8bW4C3EKItvRUzsXrhNo0MxD+l+7Dt5
ihnBVdi3tHjD/ZihxexpLOE9xT0BZaQtTPkHNDF7GK53fSuZ8jW/qyH4Cjs8TtP8ph6zg86D9E3m
pMUNDxGXqu/jQnAksVT2+n7bKvFRabGTMJUnBsSU3yPohL0UqmGWWD6/acfoIVhbi6dJ7hrq4+kb
CQcLQ20ci0nbtoMLpYsaDmPZm2kgFDO0fPHBk63zEHTMlIuAMemc7Slhmmb7vuYu3pHmM6GMsPuk
hTvYKwIwiO9dmLEn4pn2MsfgO6f67woxyKs+so4mvjMhCxrxeCq/Z55mMg9jlUXcHfEPvx6YHxbr
NMG1s3OL4Px/qDuT5ciBLLv+ikx7tAGOWdZqM2GIOYIRnMkNjGQyMQOOefh6najqRatlWvRSq1pU
VSYzGHA8v+/ec2uHL6kp5SMEtr2RL+91HO8tQOlMA8Q6aQNLK+MgMucdp8nbZMpta4J2t02Guzne
qtYIwECt2Kgt5JXiwd3CWRh3ZZS8klALl7WJwSUMt2lYmdvK7sAC6KAtKoW3UxRMYzpu13V4dKQV
wr3ZdJMSNtWPOtgBifFjXkEQ44dpPxFeP4c62icQxryRxfHolH9ZFlAmxq4b/zyHoHMBY04ncaec
q3He6k5/sFwRogqHa1U/oerzutBY3K8a1BnxiC2+/GU7ZgX1bM+HZhjMk8wHsCZIb8cOOfnSTdB+
SfkGGfhbdEH6JpXYZkiyk+6sxFycE9V6sGP1Q+l4/86lEEQcUDNqzjp+pLTYYdp6q9IWD8N9J0gY
8R5CrA+5Vm/LtVE9rOrXYkb/mIu9LdOwUrEM50kXByR/irNNFHQ3ylS7gq3IdpUt8ys9lZshni7K
ZJ702NU+tGmsP3vTuLDBTj18M2IblUSD8GhOW5Ks8WNZTurXRCP3BiotIHN1+NUTpQkxq5COIT8Y
aO0geDHY08OSu0voZk3l41zXH8rSuOjOcJuLHjiFzLQvOy3khgEq+c3S1PY4bnATrN0FzyDnl82j
M45vapVVL2gPGyrsYaUnNBsT8STjx0uBdXCuUcqey/kCsf6PBaEp1KlhulREFj1dTXOvykeoSqb1
m2jUTS5jDWRPmpup0e0zHFkHCrNszKMpIv2QVvVvNHR2sC6LQOaIXzrRHtPIqH2Yft9ZtvSHcij0
UJML0CoNV0afxV9u5khSoBP5DJYgbeRHmmOGxWKVX3hFu6MJFWkzOmtICGEKGT2BmOVF8jB39may
S0vxeO2Vu6WFkGLWZ8tepyeWNzfLAZxPrA2UV/JEsvXdLvozWteMApl+m0lOQDlOw0lxd0pWH3i9
YUNXh/TQ8gY+kx6Xe44jCAxwYDyHBWxA9tAig1acoo7JzW2qdWuMGsdf5uhvEf71oDRq6wvnb//R
QmHUezD0uhJko2tzg+/DusHrI83XsuyxbzMYG5O+o5jdr8gd78ibii2IWxKBrgFt3KmPxhS/jE2j
HGZnuVGp9G0ZURXCPsy3xHm+wFt4sDZ/HTP/6ie6TuWs289pLtSNaTJGY3Ta6Ji9SSfUvNjScj6h
toH1zourwjkZ3bv+RK/vNOULR78HJ2JjToa1g7dzmEvlSpqj+OrnEVsPq8O9Y0xMswrPX0yG1gOR
lu9SUt3Pps0XWIPvurH0/th2kMk9jOd+A/vBt3TxM6TtXreb8ohrJruQmZlD184HH0q6c5xE++Tm
XGvMqHO92pafzhS5Owdn1i53q4KrjosxKNM4W931qivli6lVdjga8owdGrxBXhz0tHkdyIgh947t
DnWDdtiUS91xjS2uVsz4FaYOo/ExTnF71tvM8Ry1ZFgujRfcT8WL3Wkd45dQ9ohw3ZtR2NVJYVeK
G220vZ4k060flkYGBpuQECgisAbW7UZAVJ7K11Ik11TSX9poaR1MWL28Hm/+qeY1/+suZbYDXU/0
Xk2XU2laL+Br5E4XRfkd1Vr7nCuWCCFWVL8t6dMDe6FqY89GThoWpbrUIUm50UBHqdAjzhw939TQ
HN+bInM/qIcevoSNwSFNzd9MDOo+dwq6xajAwJVPI6bqIJskFMGSK1DrXWeUw9aeeevUCNIHFr71
Jip0oijlun7niVS2jWIRu1pot4LwpchHfjVj0BWupJM6TXx1sebRH4ZGgQ802k/GkEEesIzkNmW1
/oiInrZBC7d910Pa2iwQafjNLCBpwYle9bGRV27jzqkGzeKBTLSPM2FNv1jyws+dYfChAWoetbMM
IHRFBEoiIYrg3thQYZnuaZFQn0dHS88RVtgAinB+zkQaEKRjmRNl3YEWNyfhryzH92bk19DP7rI3
1FrdL6r5lBbNNgVr6scjjhkntiTPzsTRWs3GdBwqnDUUC9ArNhGc6e0s4yMETxrIZp0gYTdyywhD
1IDyix2hmewRANK7rpZnQhnNRS0kJvY655sZ2/N2qnvtDz1fEYkZYjcXyzQgKuZVVHHHn7viaS7m
b5kr/ygpjZ/wOpFeWNjbwVKMPrDb1wBuIjQEkiNE/QE5byUehbAkK4RG2CHBzNFkXxaj1sFLxh8i
dSLGbWCLARecs6vYPU40+lHZ8Gfig2YJahCsfuSEknxuRvphQHUloaJ+RyBfKNErmiPzZgImYU2/
YJU8JdHyoUztyY0iDeFoLINmhAoXW8tBoXWBPL2tM4qOGPmSJl4PS+nYcGoy9c3JFQiExqw5iO2K
Me+BRcfkcRxKQ6MsTgOt02AXLSgX/ag6O6segM4NGtWlaUllS6atR6K7zjHqk/QBN998b2jU39iK
PbRQ7GKOuYiDuVnn+zlNJ0gf36O8pow6T0biNKnryLdwXS6mnQP9Iwp6q+umBHukU2wXK/omIcdN
rs7NsCFO/S8qTRTg3FkPBiUqOzosWoLF0xGWhrJVG6E9LKV9AY1BDT0hdMiHXj3P0TNc/78YyOg6
wYQPK2yCwNq6ibltV5GFwxLD8sgHILyALvatxsX3H+q0Rwi08UmGVz64aBkursZFcu5QQsHv5BW9
0n4K0flE08Emaq3IRxmk45l/M+07QUptgQ90Apq+IuenAn/eqZsjsYEHHe9XUUwbyT3kw6JkuOhp
yKCOqD1C3meMMsyrpWoXaP/FszQ77kuAcrxeTs4eZj6DJ+uyM3kr/SgIw57pc1QPPbnUc1qkywPL
GCyqwhFbIfsSNlaM+Gm0u+EOPvamGuJMZPMLLscvVdh/ogVlLkmZcCvVo1fzA86nspOuxdOEdY02
OoAyXhd19IOMQ+MXQLoIBiefM+ApET0rFAZE64HOwWBk6dfxLl61mzHX+7mhARzCKLZZUGJbOFx0
A2rNzU1B1fb9Q2NVZzCBD5PLJLyocYh1j5EIqYXSKcG5JQcQD8MrX2nujuB+ypGG58hV37mYHQBm
hZ1tBhw347Z20vovGkbQucoTEeKYubWJ/+DFCWiDsjZVgn2LNjHhTRzhb5SyHvrReFQh4cDOz/8m
CZMfmnv1CoDB9kgpNgFU4dFr9JkWhXsz75Q/AmsewxZk5ZtFLOXSi0Yt/AxALqnbOIDj+CGRUyZp
PCq0LOv06SjZUVX4IKGO/m0I6qCN+Eq+AuMc6Bdfk+6IY63lWi/Hi9VrVkCsqjzoYMZWxzw5SYvn
IhsUn2T307JqfbjEyzvQQsxBavVXazsSu2q0TaVdnCAvYZKanO2EHL0D1dEcZwmreJTJYbGX4Qw+
edrpQ3KvKY6rY+7aH7Y1RX8EKucUrS8a2vYzthF6KtJC145T2dFAJmEPZugEHaE1GhOptW5M0ovM
v5VPHY9xbSOX/7qFUyYDYIvVcoJ/l7eIt5n84RqsUPUCR+FBTVeOHDwTenfG+FZvOgivAygXuk0Y
HgetCRc5JuW35VQ5ld1ldo8bkc8WtB9Q38BfvlKIAFEpZoUNrWQbAQ7iVkDVY+TTRCf/WDD/LjWs
g/xAg1A2hBGurA9t1DvpcUTWP7Pbuk7QiDb97rNqPogunnzAVcmCeC240+dV/7qYS+kb6/zZx/eq
AdV9UwHrax6XjOTgKMB469VjTkpOHBlobaphnFSuJk+V3cS+MesqkdZc5Vnt3QtWtvKJ1ozkuNJ7
Qy7RNZNQoSooGKMRYIRisL0ByqVthnqxr67GNY+4aHJUMZdtpZVZe7DngZlk1FzAN70BpjliHPmU
CbXlkbMeVsyWntSheNl/iIYjw2s1WtjyC66lfBuQlB/szojgLjCM67RTbyR+fs8iRLt1F8HaZ1Vc
f205z+g4cfxFxkBCu+lzcs1bT/B/v8qyDulDjR9dhQ0UGy6PVDQCZ7XmL1GUMYyAfthEbMkEExin
65RtV7MLc7s6tLlRHKDdvVXULnr0vI8BVjPad3G9bmd4zmFRonBnfeQEZtY8ao2F5pbctFl1f8ax
m7+6Rcku6cr7zwObTFp3zerQqnjkxERROLyzaLiVw3ItzYxjQ78PKzldwn07hUY98RRPdTExy4mt
TnPgvouzF+43L3xJMdZohYcR4yMRUUiL6fPgrHsysjdcT/pfRK+GXxnpxkBteIKorCnCQbk3UERm
+4xFyt7rqkqFPIiYAggpEBg929VGyr8qUulht+Ulg+RirLyNGxCIDy0rHsNKLTRQFQGaImWGApqD
/MEx109U9yrU5mrhu51T88404nUC37w1JKxsyIXv4AUFtdUBjTBWYp1p/Ug+Yx91Ebsil0szx71O
KK4cQzknBuQ5O9sq00oZVUOP4rUvJyrLonKgpSaOP1DBc1LQbb4xZtt6p43B4oxRo7+YyhRe4qXy
rrYgET3B63zxNOiJj3kzFO+s3WDcMNByRa7O3Zz+XSVYwUL50WRthrgZ0g+1yD6R5oetrKs/Dt9u
XuueoNRrbaw9yFG2J3lVNzvwNcalXxt3y9X/mebQAbWb0adOnT+8/kBUysgvoc4UTlSdM92kGh3n
QdiqXftkWLmAjKB+9IBEfLPVDa9vikeqGVK+bSvlkwqy5FREgjBeUfsQYJhIovWB5sxqi62oC2wq
emDMj/vOylKvLvOf0bBfMCIfIJd7hZLvYt1Ezk5y1L3CKTZN2b5imR7CnA+bkTlrNrDl2c02ytU2
6pIaNnpKHmhsG7lqpzuz7HDwg/Dw1taZPrtJtZ80em1eiWFZELkaOxBcEB6rMncZRiiaQzrPQgPa
yYlVY/LYADqBnJ46N3Jow6kDxxVAVdw1de1uaI/S/CJVgQpUqyyeOwbFoIQhFcwg8fdO72ZPvZN1
G753Qw90YZlJqBjLprRLiosGoQfqZOXH+B7oZrD94W0ptk028X5vWWZ6jkT+cOto2zfpEyRP66iX
5kaBTHACfNmQBEiYZ4vuNV7v6htNMp3V/Aqt32vAZzfE5eVLmziAu6lFdmrmF4oXhFQCuk083RRf
A8aYsJ2dgCyadiFLU/9U5gAVxqaIIB6KIqhs7oK9VOs9X8bq4lgpvJuFF75UaU8p48eIH/wQd65P
py87LNxiIlDZHXO9rIyjW0BMoDbFR6R565s75ZRQsm/o/Zn2I+PQWM20k/REK3NfPXMt7HCwiGco
Jyl5pvpa4d8OnZT1QOySgyAqonvDwrYKwirf1ZlXnB6h7ZZDyBUJwFsjIu5IyvxjDSLtvarqoxtV
LnQMKpW6bdF8c0v5owwxPlr+NDabQNSyrHHPoiJIjo4uDHbEzXyms8bksJ5eAS7/YlHPvbrijk47
EP+v+t2J5+XujVZDgRv0mlBON7fJAUQz6KooHDsNBjaSsV834rlJSr/qsyPmZJeqX/qSb/GaWRde
+nW4ilb3AeQGST6dGgpvyaFwnkaU3np9Ge8F/KzAhiHt5WQeuDWgchPF3/djwd1suLmjlR/Srj6l
Y3OJsT+fUzKIbEXLvPIkpXKbaSJJj6PohfxIuoPwkT1ETaUEdpsh3Sp5iypa6c4BOsHzSlMWjL3l
o2RlEfOE7vmEHpzJ0HzbgWU4qjpWqdL13Pvqz2BJs5u6yNje0TJ/Fpqedh0Fh4+5u0pm1tFcwqye
UUwFYAWzqu3Vm7Rs9qAPfBKfTY5aNyJY9xawbMOb+cogbOt+kjJ9OHVrPDl1krG9nuXOAOrmTXFV
HR0oAJcm1XompC73V0XNkMArzVMbtN9eW+MdlKZrQ2fHcVh4XyXmXARuWqz8EjvVCezK6L9NLSdr
lFkf0/2oo+U29ix7YGFhsW8sK1HujboA7qWJ+BjZ7UFbK2VbJQiUufPRScxaI8xWD2NV2OfREDYp
p2y+KPp5WgvO/2QXJ+2fTth8InR9zM0264tHGyRoPh4R2O6wlmdgfmTwWPdqlgwi+Q4hB1NByvRZ
nE2nEL7U3guJnuw0T1D7FxLvfD+VjvsZ6m9vrSjv2WYSqKuN2PZ14VmjdgFMNW3qcYSJ405vPK6H
Se2fYEzC5aPFPe/oNHLGUF3GoByrMOM5qvAkSgE7cMLYbOssg4uEFHYOBx9PIkcJk6jklF4Bo2PQ
30uXWg1F+7YzDfIamxbIoH6s8v3seCg1M4TmzbHIT570zXadUq6VI95Mfc91AHlBOSS4jdk/l2j7
LAijYkth1rqHeqM9iBIUD1neOn3BJ5d7g9KnYVHQYY1Qeh25LG8pfZ0vSR+FYpLDLqOdGHsyx2qk
qi/rpGyTeq6usYKbVRscjivDSR7E0NRwaQAc471ZAtEP6s6K0KJyZMWzBiHNtlOMIbWW73k2jPyU
xmVz1TEz+H2aRfu+GZj8Iaj7atd9z6SethyND2uVikBhKcp723jpHRYn8N+Kd94Wd5BLvVJfErnb
pM0/6o6dIGDrIsSxugZ2p/46lII8pLYU8Ci7gctjugSGNgBvwtL9tuIJ3xBbOiVo6c2ibq1aYtOz
uYLrHzpXlLqutq4gnMX9onIQIPRJwpwB+I7w7Occi6FZa7vIbgLDAl2nOSnEFTtsm3pr64u7i9Pu
oEm7CSFgrEEMGnbl2pnBytJpHtXRxd5pL9nrqWAzPQUZ4SpvdaQbFCNXxza/1un9XMx+wcpsEiP3
J9hsHLXp6q+qfrZBIToRA1HXJU+4UGgGbUS1MlOPZ8sy4Iag7Nfi0dYU7UZGkjfA6DxS6Xunx9Pq
MKPKRgMThsa6JjMZWdvUvfKbUB4kF4UP6gW5aPdR62wHo8JxY3SpuBCz4qdAwJIqdTs4vuRfnWsd
K0S8nbtxVDtfWRZjn2eqDwMS5X920/q+AH5hE37sYpb4gmwKwsIyhAm9hicqRZ7cKSqPgIQanwJ0
7kpDwd0sShWmGCo/9OIYc8MHZ+zTx3qFev1gp83jqqSvUhnBcsZbp7WuqWHj7y91yJwJvHtoFXRP
uk+xgHce96MVaplbsmFL1iPVFHdzJr8vb4a18ZegczYSK7DbN0BrNCBoie76pu5kL3QYDdl2TBJK
cFhED+6ldFC910a/qCz6EKntW92R8V26TSlB5WQabz1ggnE4ZeZah4ygLglRE1js0W7qxPDItCdb
Z+SJDFawXdaz28KArsFi79sxVl8oqMiygHs+dbT85TzOJg2yj5RF8KSrltyY/VrfoOLFByZJrGeu
ftewVM4l2qPi38SOsOtFjre0a1D3hdhzKS3uOZcytO/CpobHAGAPA5FijBezswu/UzUY1i2HKABx
csEq2EGaAKR1P2L13u8MEe/tJG7PCW7H0Iayjo6UveGNg8Rl9W/Yx7gS6MO6h3US30jUcCqxdcjs
KsTc9at2TQB6LPUMxVlCnSiUV6667lnklHDZZoovOqluS818XurkinH2MvfTLeML54MZO9B4dlFn
8WDn9ctd/9x0tlbvscXCUp3UYkMXA8VkQ8+Oq07dl4Vm3sCelUubCw4FC4lhYJPHAr19xGbGOnMN
Z+R2ehvijUE6y8nJ5cC4D2fqV4DZ6I+asoTIojZem+I5h1+9Vc36qVailS2x7Ya2YlKyoN+LGrmy
t7zDEczKBlqg7PpkqyTuoAD4hvqR1Mt3qcwZ1TSL6zcmCEYywigAfXMacetDyV/zMO7wIE72Uj8y
T1pHuM8Db59KOWngtreF+McjNcYbaTRiU1dZ7A/u/FQt3N56FaXZmefQjlS6oJIRY59AqZeAIJ+I
f7g8UsCGC21QfVtPZUBjqtiAFDgwlzRHKWtl2+Z1f+ITsWkXL8qPeEiEb6/SOVUpE18jp3dAMtMu
M1TpK1REBmoMZX9Y23XLts65pF3zO7JMoDkxnkLohOn1zkz0TM7nkP17CFfjp6wGZrokDipsWzuF
golNOd4nVwIEHgJNdHLV6ZPFa7fD08nr01b0QNFHN4CaHu8mSB0bqmLiK42neFlgQwT5wL4lqg31
gpmu9S0h5+eOqeXA3/WS6iB71mRRHvLFqXmdVk10XYEhh2bG+dCKVt1Y9pg/M+nPkM9x9glknWub
pO2NPgOSbJJRiNuH8R236nSknXw9uxKUNvVARRpSAmPuDUsyGrlDsc20YWD1X2Y3vTDFkQbv6Sxx
aVJSjL/FYndu0+hgNS3dS8tyKyme/TOVpuT+DKz92RzFlTFydYKqH3PKwNKeJSkEb0W+k3Od+zDH
2FYEtESogcJSmHUFO9BA4acPRvoggPq21d9aiqT5lJGzKH6BKfivGBv60Fh5Fl7iLnj4pGng5AU+
qR076kmZj2R3bvtkTDf9cnd9FHxJ4QDVenzNRb3epKiQZQgxMYzVc+wmfgwB8R5UoZOIcSNlkElX
uKn3IxrvatuEUpf2hue5DQZ3/QHp0G/NNRm9trTxbBgpU5uRZN2O6p5gWJ2rqIpNQhvYM+Qx9zZY
GpxXJ1KPRst+LDTSatT3BH01l9skfhAFfS9w8/kY6eJZ1m7xkEyMQ8uYnybDlTdtFMMmKyiIaIwH
Q+GGkxlsiaH7NYcyJ6EyR6ypQUox68XIZonBn0y04qOHcXvW+nQfK/DeIke76tm87EYA/XplP1QO
0rs9vifMtJE7hNRmbrqeenB+O7R0fdVu/JaBLVKTpAtQAk6R5e7noQiJzPECWxAyKLXpPW1UchAY
ad15uK7iA2nS0bdnM+WSsyjHtYubIOsTg1gCtCJSmPoxzkz+Thy8953R+Cm6ZSNrYKLeOtkbLYEe
ZIHro/yjVw/jHJuPTcIClD66SPvq7Gy494VH4+uaKfZ5qqLsq88z7kcLHPCg1aMibKlG9XuG2wTL
SBudqG7u3xnAbrrTDEjAc+zsFGj625ybi5cB+eXNNmS/VpnmIQL3Y63T84Og8QBf9Lc2ISdKZa9m
40nN6g1f0ksjR7+bWlx8xkmp2yfKTr8ddl3MFHRPI7XpxiZxImUzZ4p8sQS7YQ8P9yXP0s4XTd5i
1S2zbVYC9RxnXtqY7OHVDs5cOF9Fa7MY0HsdTuxa6V+t0pYfc89kl8SpobNfHg0uecVenyozFKKa
r3WlPQxTO0yBiwJ5siakZ5i8TvyR3Fn4RlFbr/lk0tg+V8UexQRkZkoxasQ70Z76hzJRxUuZFwz2
SYrZpxmSIwUNBssFLdroiiI+kFkfVXZBB7vg8eCCoPwpB1PB+ZzW7ksp+ZrQKFQehKQlfjYr14em
ub7TR4Pswc74FwdFfTYAiD2n2GVZSyjKvhINnwc9IKMpfqTL9OukVfZAeezHUAzGmevK8qYKEe2w
ULe3BfPPtsPFAlZuVvaDhKKqqtK44q4XR2Fl2anjw33gVGZ3QVE2Cja/ybytpj1lrPl337o4gnFm
uDOhcvBlpUdmcDhVYk0ucPpgNZZtsFhxFrat5u7q3lXfstn+zuA/HscJvdkqcHXPfOCXzFzcwJyN
W9nH+bTLm0L/pIBwDuy0Tp54Xn22pBU3S0vd444+5eX0tzKn/drH/ZGMeYSrZMyWXTHIdgxNY/6l
IWIglr5UiEzLpoZCHpjD8kexxz7sUlnf3EFi6c97QL2rVtzogURbVB1tE9UFBb+UJ1pPWc0fPGE6
8Au17gJh529YNc3P3oCfEsguC7reGf7YHHCNd+fqc5Xm8ULkR6TqVk1uU1uIi5wYXDU9+65jcH/t
ZDgHK+l+uyKN+h0CVLmplcF+4gYmQuJg44Z6KI2luvzMRlaMgIV4bEg5BbJcXmpFXzE7pqbvmuZe
KE59QQ8yjjo3H6wFPPtLtn7YCYZMlscuTUKierLpNqAXqLCWHfm0z2Rw3VN5X3M4c1W9AAw0aGIg
NLCO/FIrcBueTYMtP8L4W1v6QslyCcOzRgReK1VsUPbu+dgF5wgcijSodGXdTB2FIF4J+3zX09dB
d6feVSFusXKnj6PJQl1jO0W3zgd3DzbGvbXX9OHYNyAb2Jgaw85SzYhWmcbY2r2SU2DsjqgfWrRf
4Cb6gzaMm8bNjiYxm4uoewd9QlI4M9nbDuK4L1VkHTMHVWpliXONVnoyRW8rW56IlRXUGj0LyvF+
KsftD06CrZJxoditq5P5Ewy/rcrA9YUHECekQOu1UdWZ+7Tl1OCXCs024S0Ya2+AYuKtLlzcvBMq
I+e2Gn+imTAYWa36VLK892Pa/vzOsrrHonMPxO5oDUznc20nP+kqB59lZHZiGer6GnVHYYZbQgIX
4b6j2y3lkekIghxbhA/M+ccspleZcg8eYjqhp2bYd6Y772i7GQBlmtqm7pZniwq5V7qGHnBgI0jb
7suQCso1a/VjdOEAR8wGPknArdk07t6qqktVGE+U3nb4mboq4A3Y+SMhILR18wWUQLytqkgNx6Z+
BP6LwwJy17ZUwJBpiZrt9HvPgedghYIcU0wvopI33Aamn6Eg4pq9b2AX1FjQ+a4X6/mFFUI4NYXx
3Pzjy1FV5qOOawMw0rKG1P5QRCpQoNwMpdHrHUfx16WbArVVfUXl+pq2VuDSl+TB3oQ0z2SyY9bm
2KFa4ZUklsG7rEHOq5Vm18CI910rr/AapuRIFMXcmW1mnpKe76QTEy/AcdsP3CVbvfrBPwOjMzc+
4rLjylQDUFdS9TIMigYlyYj4XMSyhZZgbVyViEVtMtFgC+Fa3g+cN1hwZ73Jg3glVjWM3HGtTvWS
TJPXSTT6Q+fgtNfjhdW90s/DK7bxadeOcj4xeoFRmpWfdUzu2hDNSXypCQM3zDpLVqIr3WetuJy3
7qpPJ6vLln/i7v5L4bwH+Vs99e3vb3/+kv/6fyTy/u1ff+b/8VNjjkvjpP+3/59ifKTo/t8pvv9V
fH9V6dd/TPHxv/9niE9o/6KaNnk78P536p1GgP6fIT7NJY5HUpgEjoA3p1nE+/49xGeIf7GsO4cF
5Zr/1G1oD/8e4tPdf7EI9pD4pgvhzkgz/yshvv+LGuHwx7tgFAxC60CD/lN6vxmatEFuR2HgVXpj
oYs2Yo+ZEpKFwozyHz6U6z+Dsv+tGkrEI1CP//O/kwQnKPofA7QaEVLXNFQDNCY/v/hPEevGLDMj
viMj+rY23glWp98q4xk1KXQ3Uihp0No1sQ3D5lOK6bvTSxa5RSzGy5Itlr4rK7znbOTN7GFmo1GE
cdINLo+yzIhSGJYWJL2Vqn6ku+WxMzCR+2Ulp/04qBXSp8uw482W6gD8imucM0tEQ8hoCVIfMSvv
jIEvK1+5VJbS09pMv4Gkqa+s7Ed+lgYllbwjkgENh3RTK4aTvreRjPfob0rlmSavQrQMNgVelEoJ
hqSthOsjNItPV1eovV4WO3kFO2dpPjZuLIG0nGH5MBm6VCTxXi8D4s6K7Ts5Joe4Leo3fDDlkcq5
7DGu0Dd3aFvG6BdUH+Fy4fxm6h8NoXjK0DTXkQt/HGogWMdfep4aK0RY7z/j2jUfEpDh+maZW/Pd
IRy5kM4rhOW5hQDBooBefFUnjcyC0pUjLa95vNxsik/YuSxCkgeSSvMhDDd6S9254IKO0o12BE+A
Pgp1xReqq9P0CXqq41WZaM6bWAjswAHty+8SszvitkHAkj0jYyCSkONQDozr+DYpcamzKTA78x46
G27ZpOOJbaah7H19SLH8gRgb1S1QX2x1Fe1uR761kjdGu7jPjgM/nO8LK2EvriQNK5ZiM5fMliHg
FAnjSyk7RRBzy/Q4tHKuupuqXZor4YTxO2unwfC4Q/a0fqX/8OUbHWs6A8TKi6HSWUKwa3Y2iM1r
sqX9heqBmu4E9mtER/j3k3vxLMMaH8YIBIDXjWWLYkCaLwABgXxGLAsPeW+0vymy832E7CdoNRMm
FOfemMfa0LH+xNSrQTAsFvW5igXigZq07Xr3eHTqTlPbLkyI1QzvxgRs1ROkrzIiRWkvED/s6TNO
ZqzfEchVwph1C0ybejscrMawCFJFxuTS3LV0RrGnVY5wCV8T5dvJLJs+OEXp2GRadmSCrKN7k786
yvogdxY095lLWu0NWLyf4OJzOOiQ9KsNCQODlEVOabUf2RUZp66Z5m8H2y+9rE3O4k2aAmkGuath
96CkaDWqXJinBi3vSvyS1vTXHTLWUZNT8DTzYzyb+jw1OytNOhsdF/SFVysU4BB5WGgrt8ui1zZc
H4fnrm9xx3B0tdyadefeJgxN28uV2bmUMzyYMIEY+mfVx2H1NcDXaCONWy9ha6f9lyQhnfKHxrVN
AdlUfE4YrLAMDjJqgwgnOq9iuAq/k26W/TmTxMo2s2RFsoXkn5oHV1njZ5IRciIERRkW40TT/xQM
gb3/v9k7kyW5kWvb/so1zUGDwwEHMLhvEIHoI/uWnMCSmST6vsfXvwWyJDFZJfLWXCpTmbGYkdEB
7sfP2Xvtrs9on7eA2CuEkQw9wMCHjEok6dPMXlWqPs1KA2MpY4JIW2VPjzZB5/cl0KxbGh9oefQ6
7a+thW+/mSv6CZ6VSDvzvi3Ff2uj/o/b77tN+pfb+bvdvfl/33Z7rFDeS/vy7g8MnaJ2uum+1NPt
l6ZL22+VwB8/+X/9y//58u233E/ll//9x2vR5e3y2wIkCD9uvFSZixT6h51peTV/PPbyJeOxJwY2
ffGXD/rXno3v0sVx79DZRbT0b+O9/gFuncF/hikpvhOe/7lnyw8GtBcYvw49BXz37KV/7Nmm+OAs
ODU2eQMYojDF39mzKRn+tI8CV7F0C/wWtDr8O4sx/wcQRRr7cTZTkq4NvapvrbicjyQYBcBBFn3R
jD2d40aYd8hbp0LfIgpMH22rfMPi/AmI2tHo2pcYFRZo/4zDwYR+xAYZv1qK0RUhnPJm7FlQ2M96
LzWaF1Cww3aC6lSQeOU5hHoSqTBcYQCYtzL3H1HReYHSkRM32Y0mZLQPl/YgJKRFIUW7KmA+2I3X
GaTZNSNOnLKauHDqyLirh2PhiONIOM2x1kLmE+0XY3HikcTWXeZkY6w0+PAIUpEOKoHPTouYJKjQ
/yzcYY+U+DIfrfNoJ8+GjYkYdeEpMCvptVnHLCILNiQ4nYEUdGtcZ7ewpTIcsekyYBpTer4pvqrK
OPhaerLt4uxM0cmmgIHWat10k3mXz8w60IoTv4XBclsl8RXZLumml2Dj66K5zjSpHU2CabqaBM1e
s3YmqMqdG5N5yCnHLmyGrRWJjdCqVqOhHlvq+ZkeXi3x+cZ2ieF0HCj65V0QfO9huWZxS/TQhjSv
PUl05DPXB3xTa7jMB/RuZ+b5CCy688CRdawQIWfsqBkVPlfCPbF4/GRlP7hNRs3jy0eE2MVaaHq6
MpTYuVn9YIzG1pp8bd/Ca7qYTBbzWNc2WlNHG1/yYobgNamRTdnzrpxa8j7y0DiEVel4cTMf8tC/
y2pEfhl7rpnMcg21BOC47Ej2qDeEc21o9We4VukmO8kB6cbeyDlKWQrZrbONkniH/q/wAJsyR0ua
U1kFp6H0cQ9j5V3RWeM0ZdM5Zsa5pipFV9aTdCjU1mjsL2jDydks/Q3uDXbtSmbwteydH3dokSAR
uHAiRYNZD2jpusQAaFaopAqR7sDLJ4RChfuYtOy1LqcXMkk/uUOwm5yqQeOfn2cCNxnVX2eqA1jO
gbTp732kGL6ZerTpNgJCPa0AOj+xQEsaU47G5YhB0PlcpdludBJzq3KDGaGg5IyHCCNVVxxpCux9
0d6OvXHQpTrLYjwoLSGqexIoEDpdrkpTxluun0c/ty91QkQ98iVvhYP3PxmKsxYtiaR1tU+wQa99
PccVx1iJg/m0pvJEj0EeY0zSJoLyuzJPtkFZbOzJfyJ/NeCjaD9XoFHLOXylXHzE0VkdZWB6U2++
zrb9guXlFBjhq60jIAaucI99IH3tVHRn1f5htMWZzutZMiZPpmpvkIRKNVt5gxXtYiWu6hzlLuQ1
V7NaBhHuuUjHh7CKb4LK2NDpv6uM4KYU2m2Uc7W4jL4rbJuuyu+JzsUDlIitk047pc/x2kzdJ1lU
XhfKS7PxX+aKy5tC4qZ2kAIg4m7Lco+u0aQhwCBVo0KKKVlz19r7ZfEGme0QO28GaPyV3hR3g9CO
jZ+Q4hmYwDJqWj9OziKRwD5gFtZitalzwq3MV8eu+4Nt2tm2HB8BTp04JXhYyPmAa64p4hPu+UOy
hn+7mZpuPczGRy5RH523gQGNCWhcVRg+WXAqTTsK1W2ZH6RXGH/yg6qtLc6Ae5IvHowhu+pFUAIS
akhpF9W61ZGf+1BbduRPBojYwwdHGzwVResqcZ+IkfIco7jobUd4Du2K7DQknqse3fwhdB6YGs8I
f4ttiTrXw1tz00cti/9MfKHfQ4IyHpO6BvmFydWZMJwTqGYGDeqLytxGjRvvm3ZpGKbEJDODIeTx
Uodux0WfI7uN0LAp+4LQOaRXNAuxQaFBHWYP3fyDZefXtsXN1gHohpmKB23CmLsyGnmwuu4juqZb
E0oG2pw9J9prw+yeOqvpaHLTpkGGjr23ZllD1RhOMsZV2b81xWL851SwIibrphv7TzAd1G5oMPnW
tfNQDzlReAMhAz52ZGVlLwPiI6Rt9U1R6duMCLOVYbHk2hN2+44/gSokMSYvIjpd7ufBylGqQKUY
9PyapWBc8Vk/4Tqf75AHPTZm/lkF6uzm1etkGtdBlj6znB8I5TmkNMBWaZesYtE96nW3RxDOebOr
D3aRczdHfNwxflISVfCSYttdWTDXVpVkfq5P41FV0Wdt0YWpsIfKa8MewdQ3GYSF9yP+rqELN24t
H3OV2V6o0nbjx+XVOJjsTCmyxsD9OgiiBeFbchSqgNSMeRRsYlvh06qCT0iBnp04Pc5mtquZVVOY
GwlCPPt1HvtT0ZVXEQRzWq9auWXGUa5cVoaVHeRIjlFmqiC6juT0mOnal16Exsod2oM5idt2yQ6t
lb33XftmwKtkFu11ljKRmtlUZ2GvOM9dgmxctzLqvLYZT0TaYEZO7D2yYrVs580mG919a5NZ15Xt
eohEiQLZoOdtXPN1PrBw1eckKfeJ1Dij+A6WprK7tYey5wvSAW3FLBlMjBg4j18Qct6B7inWrdaf
Wre8ZOtIVsyUkCbQa6xj9GUtoqnFShBp001aI2EbGocU6SK5BmF3zErnJirQQWEqFiu3ZyCLvY50
zCH43IyodXtXu4I989oYzjF06d+D6o4vqGhQSbl45xjoQXOwCC6bOdNUw0TvkTATosBuibV+FhID
YYx/vifCaa25SbmZVb1xRH+ZLWVX252NNH1Ii+ar5sp9gSyfWGf5NSvGjcYht6exfICMy7016Dsi
0LE7BWhpOqMTF1H5USE67pi0RqrypqQ/tFiqkxbNEn0Bz0USs7LFzPJAVzZjsj1BQQ1hiFl0UGkV
z58i5XyeBIdsuHLOClr51YT+2QUJUGBebEn45VcXyDAH1FYyeWnAlp/kNJ4YrDLDAyspDVBJbZzt
ZOmgJl96rGUugY1kpDJoHMmg9JZQgbJ+l1chgLjMepFyTr02Gi7SnHCmXln9KpF0gx21qIgG3Idz
/GA5Gdie/LXqaZXUbnRBHqxYi2wAhtdGeyXzYSuYX3qxldzTXz0z/ox3LGTYGHrTIaQgqjZBgT0u
1OveK4M03tYmDReHvLY1FudzlWVk6HLENUHPTNj/EYIET8NYddt5quROWq2BMpWg76zVcR5aKeti
MBgMPCuQ0BxO29gho7K4BFT4IsochRd7wbaZ2kvWuVMv+zMr+cSSGF2gwnyxF414pJnAwJ1GI7+Q
equNPQK4sRu0rbbNkihfJSjgN1WTQgCQ5gZiz0NrTLeER34c5unCyKIznIoXu0PwWdstr8ZKED2F
FdrClknI5EbVWlUlpYCfTmsdvexGBPaXUnYKeSM8oziZCA0XK7OK94gbLiq06nQthivNkLGHLfqG
/IdFP409v8b1j+z35CBmQcoPY28YdzR0TpkhjwGMEURe8q20TXGyx+EOPcdDYzqbWnO+DjO6EDUy
UsbjTbbyNlQlXmIrK7bCBUoFkxcvA1u4JJgZvR0CiZ7YZK/RGUC70/BxapGgmMhuCBI9TzVwCxbT
GmNX70UKNXGc+rfD1KcUybjC3Dp+ScbuLAQOMMxTA+InbIo2L6KJY9SXIfaqLMj3iU6HAlH+DVdf
CHDGeGurAl9GfoinzoszyeSX6as5zTSWHIgaMEJgUJWbZJKnxpieNYwPEI8SYoxR3hp+fR5jeZ/5
CpHPfNvkHfNIhMqdPtwD1atQbFmfMZ6i54YpEGjjUcbpfrKGkxnKQ7D0qPo2puKy0fPGFFRm0V2T
lIYmM9O+GEV1keUUw0jVadjF7lVgYfFs0/6ERDFZG4ieuIhTT+8YF2gp7LQk8fd0nq6N0j20TfAV
THm3o0G9SdlVYk3kK+Q11rHKhqfECeIdqbCfyNRgJOUeNDN3zrrTZrusTbojoO1L043TDZ8eLKJ5
GyTxRVlZe8quDVCzZ6aMrDp62R30NMML7tj9FqRhtweHrsg/DK1DaLFcu3TW9gxwqMZZVo9T2Oqb
1k8HzFv5cbZAs1XmaZKNSU/Hfek7CtcmbSlwXfwGtnUssZEwqG8ginRaSpmCu8KK0n7VulyqTese
8RElMM7gq+jD9NykCDMN3boOzY7RYhNv0MpwCk2aJ9lmZwBpj06V4zZwJHHA6GZLlbxIPER8+rbD
sC7YjrU78KiaMhB6D4OdehtryH21GAdKVafX/YxmgCCyfC0A2t3UYfxZGKj/zM46ZpYM1j3NG051
2s6ER7XTYzq1vuI4CuXhElbkNZzql9aq8Z/Y8SXzN/zhdbHVrApEB884WDe2jedjdi5NqljkXPwS
2Bg1tAXdAZC+mC/9LCgZk5KpHVtuTvU8fYKksSYJ7IHb9RVE4FUYLeeLGpuFM9VvLgI8mr3hncpf
Cc1+UrLOtjWUfZPamhMsavppTJDDa2m2TZJZfAKbgBY0LMONEgaejJIU8Ckp0zMQ7BcRMtv0BY/K
GKfTdwnvCOLDtNziBZlTx1MElnsKnB/xYqiL0R2TvemV6jw52nMcolGiVkjFycoF7ccov5/bbM0x
BJJkjdA4YEJn0CyO+jcH0f0Uw/CiBJEH32yvS2Kks5ZGPTzWfdgnt0peuXlcrSv6NyvDrj1anoey
nI4m+gilI5jWHGsb+c0MFUSdXF1Dwm3Uz8QD0jWBOU2/VE0bpRkRO7p50+rPNCT9g1ESV8ohd84k
w07mkKZTPY29hSOpmh8rG62dnC58Vm9/mC6LRtZb35YIoi2sf/YOxRPKhOEmT3xMIm10ORekiDT6
hW7RKqQEC1X+0BT1fVZaUASKRzGIPZwvZsKi2XezuQnD6Z42grlCB30N3ENQmRhUQcaA+hA3NO7s
VdcsEu2se47jy6ypHurM0j3GI8neUNNbPePbaDiamlRg/rAc45lAJ2XXrXSUtFirlLG2ynGd1kPE
wTg/9m48rObGhZTAfQwzMTq2xoCL+1UaTwMLYj9XN1E/hbs+SJ9PmXIvijK76Htx1EGRMpXwr0Iw
XAfL8Y85z0NInUSBG35p7OpcIlZRerYjbYKyzqrOdoeN0AZup6LnOXupumurfDFdkH0tk1cbrENb
UpPoi06xobMdMcrP2sumxm9r+agaSajDdJhlSD/Cu0na2kkf4F+1BAhuq76n1rd1QE/mPdGMD7Jh
nJ3xA8hRarEH3UZJuUll8WbNBuCHfL6sIxsQcDfsurrck/SD7pIBu9/vVd3c0yZniDC9WLH1Yle2
fUjGr3E6HmI6CVmuX1VlN19aM4iyQnsTvKInE3CCzuAJMWax79rkrfB5Fw7pApfTZNGpN8mYVNDD
7QpKH8J1OvsuyvwS0QLEnQw7fUi3DuQD2CckLEWn7QR9PjnmvPaCG8VFyvWViULAR0ahw5zB3xlm
ERN/7mhHdLjxSbVSbEZBGwDyT+KZPob9prO+Y3L/21v+B2iPX/WVb4vs5zHwt0f80VR2P9iLGHOJ
+XItmrr0h/+gueoLl1XQN4abveBcfxgEO8uMWAlQCeTIfZv2/qupLD+gwyCe3jaVlPSr/1ZT2TKX
Ue+Ps9ll/msbS9/asHXG0j9Bfp1CS9rZ1nGvEINSnewZugT0bZqZe6Vpar7uIRROFvHmc5DdllFf
pBDwzNgwsDYM/tAS11Uk4o0c8Co7tKlPVwFHLBLqqhBZtnEDJEregE3YJ/VR18xN4aA9eRknjPhr
hRqmurJnGYrzpI8zrck4Yx1ZdQHhwvcJvE7tosg6KGGYxdOiOFsJx0WUMLbYQ7oBkQLKE7TkwRjC
5laviulUOF1+wwCRjmVENNhTASYaDx/LbLCdAlowtt9UjtdBuEAwXiHGzz6jfheIEVsOGP7Zt5N6
0L1Q4q99wOKU+peVo0/lLsyIJ90A8GKshWkzJC3JbizT447NP5qEotCoTPt+3Od4BwFycwj0N+S4
cOqdu29QnbGq51WsYe8BwZErfKWaowXbTA2BtkVCUpT0U2HlXaStC+BNjtldmURzv62rZjjrpN8Z
qyTqAVbxFqJPbTu3t5yMU8rBqOGopPU5w946Vs4mGzAzb804iUJPpo6YVroMepikcBP69MI0CtTX
6CshFUQMyDZpULPDWJ3GMDHoOvNLNLXTYxI6XuBj1/HqqKGsQu93Q0J5cZ7pVJirulUBSMxIBG95
ZtLf1UBLQni3Ji81m+bFT/2UOjDI1gxdTLQz5vwEnRLGTrUmJT4oj6ZlIVli9lqfBj0yDS8yZv+h
RUnKHu6kF4ZwuxubFOmt6vV7p1L6U5rE2edAzhNqPmjBfSbTV51SgjMkVfNILUzFDDFDQEyahoQx
J2GVJzpb8ae0qbl67HikWV5mc8nbGkbnq2SsXmF0mO37LpywKIPtHvmKUapRRCGq82qcRHdZX4S0
GHAX7JBW4HQkX5oAnIAr92LWRjo7wRyS5YLhE1NtiT1D21YohdKVZSRssEETTEz3Shosutlq1ToX
CfI9qyMjKjUy2sQtMj54R07x1LUQW/iuk/nBHNIatlLEFJL+Xb+IGSD6X8L7NdAbjk43bx2AyPd5
FUVvjhEtxwEZ0wIDRA6VspTTfdcoNKghDH4gKFXVavspai18Yn4dvLluGD7Akl3Gwj52850PnTD2
RuhlX+nBUs9lpFfe5HQrwLGUjXZT5VZs40UzfRpADREXfNB9+nHoe/C/blzwVRhYs05ZS8GxyvF2
vfmF0U7nFuMkB71IqhuIMsEDaRZmDW0z9neaFTovVp+6rlc3jfMYtXlTreopCm91J9CwwGlVfJUG
NobYvq7zzzhyAoJwOv4OXeLiEijtfjgHtinvozTG9N3ZS9UG4fWQ5Lg911ZvNk8ac7r2bFfdIr82
TTKyc9+9IJbAKtZ0CeIRXFYHaRhTaZ+szUzpVw5wZHcbE3nXM4THxHY0KhOvm91pzVs5aMOXQtZz
esCD5wZUMFWWrGahT/7GbVnfPs8+U/F1Yxn5p4DXQMWiOjmftTnT/PU4aTUaMYml2gkyc9zWokS7
30Wa/QDBKltidXKbkRGhqdmm6kXyIJQ2+cukK3saXdnTKplj57XOp/yawbaARWxVQbDRLZPecNYt
pxUS0DWe3Deb1eSm5b3dYj+C0+Jgc9HAQ3817DGvNiQyFc8qCNrmSOwURTlwD/+cBwVaiBJb17wu
lQ9WsaHX5mxbBWlu1aCRcdZOPEwLGHCkzDI0dP0BUY7N1hJ9dhnKpMdvhhNh74+xASZUjPF1VeJp
Y/FJ/RtATRkiNplX11VbBc/KaAtQTSbM7D1P2mOj0E3fP+BmIRbc4mtrvV66yAErQxahZ1Z++kJh
Jwn8GVj3vIqbm/CwkJ7o1h4GgguUXlojjbSquYFaEsMV9AtVe2NosVWZACo4c5SpdixNINVrbuv5
1YbE9FAwNP0yZ858kdr079c0o5NPBHQTciUK7MprPnBeuxqQB3i4lJK7ZnHnYwMxy9qbXQGCSybl
dDd0CGh3g6UlMBomO4fMo0NJWGt1D/3SgPiXbWXhZLGXhG7+yLfWA51Cr/QG0o3VKIVaRgSBZLFd
27zKh6LK8cxGCDaWzIeJ/sDgxOEOb4l+G8y5Q9Rgxkl7XcZmd5gG2yg8hTjndnYRy9MDYaRHHdwH
Tymx41f2VA9E4k4L7rF2mhrTxVjMV2YzuOAWZTCw6YphfkvxNRw5u9Jd54gtxrUYpxbq1Zy1N9QL
BvadxLSfq3yUH4VqA4r/1m3wXw8OPX9nds2nLqWzrOl48hkXYKBGelba+0HkiCnL2JKVpxs0/rcI
kAGnD65mcjbJpf6iI8WHFW0OOZDkPFPXOc1NutpdZTZndGF0HiUOzWuyQlEi1zRi4EOgq4GvFho3
M/9hgZO2UA8mGYkHtq4iOVp9Z7Dv1chlI8YJGk2lBL9uzhmVDhk7crnlJI8jDfoj/WLLcO3n2ek7
Jm7K1CBUuzNqlszhqslwNE0eelbnK6cjxt1hVczaSs6LhQx1fvfK78ASoUvd+BiYYXRddvrCwRhK
g/srnDEYjQmNRsCCNrNvx4rukCiFPpc83wioYtkCxp/z5uT7COPA7bpMSsOJRROFjZ58pquC3Xo0
OM1w+jVb9gu+Ra+M8/ZG5GYxYVMR/Q75tIMsbVQV3ChnUmzIvoGQ1omNZfwb+AldbH+MPE1wSEu7
qSP+xJ5RuhPusfSeiCB4sopupokbNfKhSFyBPhqKtLXKId12aIzJiGf1buBrgOICvzdCO5zWSRgD
au4gDM37Ii+ZFitumsajmLLuVQTTfVWFfP5r0ufc6xg4VL+xsUCaZ2boAf5YWxHObtFr5DSjEGKg
e+iNz2AEckGN4TsvxAWipR5h5RwTy26WUfCCnkzovt6moqgTL3RC2lRxO0XdViQxfWOj6rubMNQQ
I8wVTLZDRkugP9ezs9xKkyi9ki0hPgtm5iNT595CDoYMTVs1Uy9oSE7yFr1z8mlgAN6S9El0DVOw
LN6WGa3nNW4BrlbyyzjR1TD+820WOSFl7oD7wLqgYnXMrVRjos4zaVLTMn4Y5o0Wp4b9GdxdxGYz
C82BVO5SH6F4HoVunwHn9JBSM9COO1/38+GMbkK6RxMjQXHb1GUz0DpD3we6jOH5Fjmx8F+RQScE
Yo+d49zLKXersyX9ybyVE1PLdSv02bj64Tz0FwrQRd/57oxBwPHyxVhL1LGwFsXrj7oVDMr00FB6
eBl/fYEPOfLcws5ef/0sfw5FMnGbCaJqOX4hxTF+ymlxa9IItRYRdWmOGCiBCIx3Ap4o9mpHj+Uq
FUZ5ViUGI4amlIh6zcAEzld9/+2F/Pck/A9H/PCV/ElgtX2piy//c2jSl/ztXbbJ8rDvp2FNfTCw
W5MawndEyW//Sxat2WifOdIiS3ZJLrOcf5+GlfFhOT4Tc+Xw1Vr6kgz9h8RKCf6KxGUXTbSSOnFk
f0ti9T7ZBIKjQF8lSTZxbOmgNVwEWD8IrOIiD4XZ5eY6Qp6Hw90VB7MO7uE546DrGT+4nII2RgfN
eVUi+TGcOLqEh2AcozhBHwnqEBZxeBeQaryfo/DSAU1z1rU2uRmFff3Dh/sXd5X8q1fL52LTJkA4
aaif5GCDUzIHBWK4Hn3RIB9JBYtdUTv3pSwAHBRmuSxz7sEwSmyvg9lVtxwTMqY7kCAObRQ1TFBI
7dpCJXT24Hu4RcIUTaSLRBOGJIkZLqWK9iUZ4/ZSr2i8xeSurcrJTMKVYcbzTagMzeuK2borHYb6
a9NdvEWwoznTaYb/1gAlA1c6ul9a3x9vQ3zKAKhRwFwLwwcRkdq07PPaTz+RbEBG8q8/oW/JTP9e
eJbvk/8bKLuR5ln00rgOf/w+2yGdTStDjobok6Gk25wBvfdnNBhRQ3aHjl21jGwEcM4gD1FgZOz4
9NJuy9IuaEijSCcYI2JkpU+h2OSqNG6QILsZvCsr8yZTVr95xd8kfD+9Yot0H1621MGV2D+9Yjo0
DQcqi5JeBtodx+D0oON5fIWplBPTC2ngqMOZeogsRkIrR/pg9bvgq0kzWK6rcMILEqf1BcbMgJoX
ObC2GqQ+PeqwfR99rH6Y1fxkaKAwNOFtXzYjmr+uGzlCkCMKzHIq15btogoeJOflOUYKT7RJqm1a
A9MU48ZB1CsumJCkVAU8gEoYnqg+5NgQaRgwyhvH8mYekEr52nKqtonGQShlh/c2zZXnTjJfhveQ
3baANF46nbcB0yA2qJWhg1AUhuB5AL6CG+vq/SSc5o3BDmLwEQQjETJZPQEsou8sLVu7Hly7vCoy
mkkrtxXRza8voGWh+mHn+nYBWeR7KJ1/lhvtpy1Fg2KF/AMPz0DdvavtpduPVw8kE5ytCCF7rZLN
YPgQmHN6LvQgyPWgeXKLmD3FqqMpGJlAgMy6v6Zots2NI3Vxv/D50JM4sroKHMNt4He0dNsd2mQX
LtiXgWm4X4ebQZTTBenq+5Lwm2FVwxsRtA58JPQNhn+4befJbzBWWPgzeRDslXU1YdcNw4RVGgPj
Y9oX8KXInnFWICXCi7xOmYAGKonvWqWkw0EAWZDUYwAiTR8wXRxxkS9sJ23ilEwwZmlCHnf8CdF1
KPWN1DGvJw25iwj4mwu7Qz1K28soL2mB6BALhvCIVH6ElTO2KcPf1KzOYcYPrJGVyevIUFcwnEcv
h4gU7qvkBtaLTvoCWHK04sE2hz/xpKbMahBOgcCuYa+l2Dhp7RcB8wJhkSIw2vFHVaXj2aT7gxKF
0KL1b777v/jqXcN2FXmnuqOWfK4f147UmBM6ZfCuYWvBeWIWfU6kqy7hQulAcqTysL43nws6Pr+J
Ihbv66XvVx1WH0dIiUXI0JfwzR+2oSyYweAOYF0aLBgbCzjqR0jd9qnG/o8RLD3gGat2Fr5Ibjyw
6C79TSPqwgvNrcyNW3KpYKXMT7/+QIy/uBkUIRKEZdu8c2n9VMaJ0aQNwNltyc+Sm9C0OUiUDXKx
iPbEjDJsK0tJqEpZ13Q3XWdla0H6wAkWWnCI5EJJ3Bxd7ePcDKR+1CJbran1A0C36YgxMpevlAcM
8hpKtl+/9qXL/vONDNqEwoJawdXlz7HaBKlkVL0uIy/NjM8qB/C28Zls5ns0iHe5j6tvHce1+8xI
W0O+g285KcuvYRYDxUuskOBje1jSg1Jmyvw7y/QrQmereKtGAM9xYUSXk16BAcD9H3rDwA6zoiKv
NshDIJ5Fc3MpcxQ7vjmVG4vP8Sm1bDKc3EFshkL43C6lXp6KepreDL3nrByO83Bqau0q9oerWdWk
QOjKju6xvWKs1RO3vsq4rz8OQqCeXOSoF92cstFn3YiX1/Shu0A8ISqKK5fROX1ztSrqQJw0NXEs
1QbXObmmiTGWCiHaNk4MYjdhpTJlMz0brRPepX4snrNIGGDAjLDv10wE5K2Z4HG0a2s8pPOkznob
PVQqa19sDqJ4Dhvl+d/2DcaE4fyb2/Kv9nSbW0wZaPSX6uengUUXm3ki+B+Ilgg7bifMfZrnNFzy
tN80rd2srbmJ1yPb6KmK52oL6lpfJQw3dlHXFds0018gYsfbsIKbA0QdZAco+xUT49b79VUnl9fy
025uQ7+hhQRVGz/gclX+cCMTYjYBk9XZPvoseaoqSaY1mgYEuGKbx0ptuZrkjsxEsek4k4JHrj5W
fQK51wEPSrY1XAr8hWjdaBTlTOIPmEUhwwsHyT3wIOGE5gMJ1JbX2K7m4Revb8sQHx9KW+tj0hdI
DDIIT5ndZXskBNrvvow/rVSmRVSpzRRLUDNbhnz/BrUIMUVWDbxBkRjXRSlgABXz8GQwjDzXWWJv
RFGNbFmMIJhej9FGqZ4Xj+qMIYN609nWfneviz+tU7wol5Eba5TOzP/nKr50Mhr3KkM4hk3r2rTz
fgPAvVsLuz8kDn7tqCYko3Welc5OKczj2A3u9tdf/XurBku4aTFOI7tRd7+Hpr7/YKIohiJnujpS
xoETN9EEvduLbWYE82+WZfkXb9fGgsIpwOBIxcHl/VONSN61VE/FuglGBCqZ7T7yxqi/bWR9Rudr
nyLMR8m6za3ymgl486mwZfAolIINSb+fCZplaSdDgk9ZgWEWn5Oi29N3Csi3wvGoVvOkA9jO0nkH
1FEhB+4RQu0y1swLQ1ERYWkw0cFNLpb+pKhf8hQxNvCoCD5F4I40rmT8m5aChbP2/a1lWo7EQmth
KpWKaMv375pDHIlGOQmIA1WPl48Lj9hQOcF6zvyAg8PcDIE93DK3cQ5zjGVlRa7cVQG1NPOaoOLH
rbi+yAyewcudfLqDy8poXqHL/xwMUXMntPKkQ5K9z2pGcihM+8JaQYevXyoTuzh1g4VsP6CbJdKE
Yps+4moQoF028QAMwa3Qw5qiBEsWRsOVZNj0NtSa9qa7WfQxwOv/nA6Jc5IaLZ6hNamqS3AM56QC
lg/XrltoTRbpF02YHHBzYsLLGAPAEnI+ZkafPpejyOGyFA+c0noBWB+nmilinkn3NwRCG9H3S/q/
bY1/uKzL/9nmvcO/ljdfpnfOMR7xR0fD+CAIQWdOL0B7GNK2KRS/D/i1xc4tqR51XQj2USqDf1u9
kQUs3m+kiPQc3vU0TPcDNlOdBgnFFtaxv+X0/tNiiG8B7xlHSRzlzqIceH+fcKhpcXYF40rUoXtS
mp88amgnL+1CC0+dBBjZRpaNIr9sIcw1zbHmzkJfGtm/WRHF+8h4i7dK0LbgX3wkdFjkT5th62d5
DElkpCWRFJHXR598JaOzBL7ydSKYifazEX5yJiuksgoDusQY5He1NQQf20ZjiBpMrXVjzo25b/se
R0qlRHSrldP8m7XlL16oY0lCdHH8ORS7P9W5ZP9Jf5B8ZHSFY2JINLmrWcmwyw8ZzfnM8cvfrOHi
5+2Cz8ZRStcNJB1sWuKnwwbnTKf3DY5wSJe7hUdq61BrNKGTUkIo2DZAF+xpfvccJZCtCupnfMDY
rBuHrCPTAX/SDUm0GxLIWN+u9f/e9f/gfv3Vbb+ui5f2Pd3h2yO+3/ZQHLir6LmZnPmo7hT70x98
B/nB5Ozmukpy95quyX79T6+o+kBzBwgCRAhINAQY/6uRCfrBxF2K4AcbMssFpeI/zbLX3ytKfLY4
dDHP/vHnH5EL78sy1DponTGk4j2lNFu6me9venZ/d9Ry0m5CWuJrRYXgMQbrv18a//FZ5Ps9+PvT
LCdBPgKluIB/apemg4G/xScY3Y5Ed6uMRn9En6ERi2fiTwUq1j0YcT+c2Mf+P3tnsty20mXrV7lR
44sTQAKJZspWomTJkizL9gQhd+j7LhNPfz/o/FHXpFRieF5TO2yQYLZ7r/UtbPtlT67aajQDgwKS
T9t7nSA8eoo7jbFClyOyENLV2fxckcPvxwrziSyivLjKJPEdJB+Z8iaYxjjFfs9ejSlJAbm3xWK3
dmzLINrQsh6mPEk/jxmq8D09zybdxIQwPSQVZApuQIgjw7yE7pxZmbF2usy/9Qc7GM6ci994MYHP
4cRysA3T/DhZQXRI9kleUeiaw3nNYfPGm/0Hp3yM5PMfQ/KNH3pZF/7/BePlFzh60MkvMKO6sqaO
B0F6e9J1ddPkPvdsqikggWCCUnpVh77Nz3y/4xWSMbVI2VwGuWTLk55/spRHCeRZu0Sc32nMpoSr
TdsohY89hF64c8Zi8WH13ur973qylf37VMHJ2veE7WKFPlkkG3zR5GgQPzjbA/TJYEwgHwN6nHQh
PsLA6ggC8NxsN2ViJj+or/ZKO3ApmSxn1mvn+GLHR5GUZpj6aPMoKhBCdTzBsNiyLRWKqiQlKvBp
Qyw/0P1arsm2ahB3V+ZYItF3ghufhrnaOF1efGiSVAL1RuNS7Mx+IDtcWnSG7bDVTwkp3fdoToY7
Y6gCfaipG5C7kb0ASwxt6L2TDrreNa3bYy+Ytf2hcwz9AZQ81mVCVj8qmJbTqrDTBQTYePL7stqY
O7OwrHFltw4a57ZK9X0djRbGRwviPhosraAkyy6gCZ+bahvIjkACckCbM4vF8Q737xtbVIY210Su
Zi+V1j+uwtL1ornS0EuxXwEN9N3mM05k/b1WKDrODJRXw5Nfx5PSB9QaUK8ylxvTH89CHd4BjUsM
AkctNA1B77trvxv6a9uok48ppkvigeAvdZ4wb4zMqLdY2to7mVYUQMaqzNfGZAy0RePqoM023VY2
8FyVOX16ZkyfLBQv42jphvlL00sIb/n7Pz6pj3c20wvqV5fGtC84GYEyXPw6LJj1fe7QuNn+/ctx
uDVxVRTol63Ti9MQt3XTa6QkDXOMEpHn/wpFUY7fdN1CbStSAwRAY8b5BcptMHYxlECKLWVH7m5u
QwAbjVBfEvhG0gMGHnx0kyzGx8QTA6nVydiJ/fuf+GQzW94RF2kZUIK3bZadk4LPrHHKhA6/JpPj
vrE7qHS2pId+5qd4Y9BIiyajLaVr0jk6GTRERGbQBPH+zA6Q734AvUn0y0NDJNRHYAgRBSLVn1m+
X7Ws+W7MCZ8lDbqAT2v0+PeXkcf9byg45Zkat+QcEtyCtrBBiwa8u/7qcLoFw995HPg8R+XjvuMu
zp7i2umnv37NS8kCUpNFwQrIxPFHcfRIWckkp82OKvoLQ1HvYvD2u/efclLbflkHqINx9JGcUqhX
nqychcy52Ev6Odk84qt1s2qbZdhfUcChu10lkeN8I7wuv8RT7GCB91XBKljEP+qKDGpu81iwBp+U
iMiLxb8cs//xQPPGSGMzCwIPGYFF0f9kN9XVQIq03TPS8rjfwGQzLjniRH//FNcykVwLi/Mhm9nx
i66j1qiaoIXjnFr9R6+ayCqvhf30/ote7nV/nAyWWcPsFswakznjnE5zz+9da1a8ZwvXEUEk5BE2
vVVchI093yg3iy5sZxCYW7zw8v0nL7/g6ZOXAy59EyrtrPXH308keGQIlzCwWHb+wvuNs2TFeDPu
UgdGJ/i66oPpusYXTwPXXU11lN69/wlOrlMvg8x17KXkyo3X4XMcfwTqO+bg+MtmQ6eC7AOiOMkI
iFfcntJ7Y5jyi7rto3032OOl49XtFeFSw0VmuYp2ldcfrHxiZ410uO79DpHT+x9vmUmnL4gBxiZl
Alji+n/86QYLXxw5NREVuta6zVx3uIsw59U0cubx2s9poJyZdW8NBvbBZWHj6PZqm1GlSuzStiIU
Uoh+m6LDsDYZ1fcyCvK1ZdndJuFeSvqZr7+8/13fWFWpgSy1SVB4guXl+LsG0WAWEuIzRC8CSDEj
MiDraSQg0sEynXVuuK27Jjyzlr3xVAagz15ByYED6klxUIkICxKsyzWNxYQeWROhTS4aa9va06Aw
WCVA9YGyF/v3v62z/McnP62PhgkxBsfU5QZ4/HVb1ZId5RJxlujZwW5lMBMuiJVvDlFZhXILLaem
lc4JDHdjao8Hm8yI3/TNDfr0Bfypi2Y0zd+JIGDyosgi31pHWSGK9SAjsMoQ8ufvxBHM4iIAqIao
MBqBwXi0WEHTVOGMPTpH1uVHToEomh7IcIGgRepL+rWa0JZi7sp1Z4O3u+oy3cmdrhLgqpDi9AYH
kvsofIUYXVCUvEGgRiC3hXCbFZduBeA5bygR8gU55DWyPmgyaDVItR2KqTvXA31jknARtl2febzU
85e//+NkZBPhQJOANlURiB4ixzRtU1ho1D3aKt4TzkcGb5GZm2TMp2tDOtVVoJV5ExCFeaGzprr0
9VBfIlQIbpreFLejjdb5zER+Y79g+aag5aIZx8NzspJrIaOuHIm9F2bp/kxZztbaaMZv7w+qN9ZT
zD7sFCavw2NUH78JJ8BxzK/PwSteSM2FHxekuqHtWPlIWcGTVvoaqevSkO7pgieZZ545UL/5Pemo
gL6nx2Au0qw/f4t+yoZEaxhRLk7iL3RN6ZUGIrp+/3ueFAhfVm2uUtRCPQeZF4eQ48dwgStM7s2U
E2okBQ5mF3oIgwTg6xQ7LQeUybrA3wyXX+xR1Cc7v1HJR9HNwWWdZAAvCt2Wn+OKFTs1Z3MNrIGU
VZ3SG3n/o75eT5nkRLDg0BIsL+bJC9GBmSV9xuZKSZ49orTJ36nN9KmupuhmJgb1Ukfpk+pN98ze
ai1D6niBcTgDLwd3nixQCBy/o9Jsg4BmurHC8SovchHJ23IMqktTRyR7z7AGvGR0f7vIwlYF+tBD
igH9pq0wdUkCkYq/ngF8HLik7GLL8fzl4/4xS7WlQ2EWDYdGg8pjURHlXWgxnHnKSc93GRkOQ18S
jsJLx6R2MtFoZtQTMn4gZbHotzb6pU3TaiJTLMJ8yfco548TF/6vmC6QDuNLI4QM0vWmS8zKoclq
A2C0aLxABZBkH6Et/i7ASEOnSKBAFo5/Zsouy/zpr0QLki13qXMzcY9/JUqxRdX3lAemqfoOg76r
6eMiK8BVlPVnXs7rvQ7ALPwyxoRAArn0GP6cnFhGKsPSvJs5TP1bsjNy8mJym7aw6T4mVcGxQmr3
+/sT4M1x6C+LAWkoPk340xMWLSi/VZSnyyB+9Jyw2ZmhZHUWhK4uYdhzvDUKHMYGVyrkQrMD6R/p
SrzOFE3tRLr14f1P9NYr5wZNsZPyArPjZOctIWsNE7eplSI2bBc1+P1WRj2RDjslKjxznnprQDrU
fhxBwV6wKJ9MQzt2qQsEvHRREnY6TAquOYkODacNzIBBdlEJYBEbpKvA6nBAEgRb0P7I13Hu9+2a
njUpZ5gEk73nzrH6EuT4qta5G/fpbYDCkMiMGTv/WuOcti7ef1NvLF50QinBUBwREIBPltnCiCyS
Wfns3mhNd2OaksYJuovUmrHdk+OG5y4c0nUkhdOdGauvtzLWCsocLyVzXtzJo0nEbqlKBBRmfBtZ
nOAI9hnDZ49v3BgT4w4Hc3fdppGUv0x7mj9hqUv/09D4Hy95b9xA+RCOTVmW4mXAXnM8YbSElFeP
4BGWDKpPU5NKqi04qVslHzG+dBfj7HNVMO1+S5Ds+KXOG7Q8GSztx2YiVBTmAoezsD6r+3rj7dBH
dCiRsW7Y3A+OP1iiazPHewX4ILLmr8PUp0TtVQLoz2h0836qA3DhEG7GSwyZdnJZc7moH98fHK+3
egSz/EaUrekWcmU4/gyaFJ6ggyFL5dppVgyQcqMIpTszf96YrDifF8mIhZiUYXj8FLLPdO9XrB6T
F4CykA3yFo6ZHsLayj0n5HvzYWwhVBygUKMxP3kYjILe8aXBTXTEOdGm/jN84y+TUNbnv355FDh5
aza9W4RmJz9g5mWJtKJlZpVhcwmIc9xmZp6cKT6/NANPdhe8FELSzKW5wMXs+At5OfwFrEAsdYQ4
IAqdp8/xMAJeSwh++eYWAmijl4lgo3Mr38yRldbkukY/xTQMeCf7/NkfLOppwEt/F0kEfsok9XTN
fwaCbkTJRo6XZ+YPf/9yqHeg1eATAwE/2TGoKkpf26OxyhUaiaQPNIHmtXNmcVt+zNN3Yy/1QoEm
iQrAycksL2gKE1OLuq0cXBJAET8lorMecQl615xjuzMjWSxb+ekDKZrxM9ACW5r8xz8GZiUDnwAk
bu4BZHiqxngSgJk29kxAYNTicUuKUF3TD8zWEWlrm57oPsR+ky02i7X7cgBLt5Ikr124nR/tGr/F
IMv1+JKYjmsnwAV7nfZde+aw/cY8d9Ed4MdhrAZctI4/Nh4iBWQzJHiJyxLX0hYCuCbe7+9/c7qk
7DF0i2hsL2eXP46Hcd8aAwQtnjJ38tDOyOw8q+3PPOWtCS6Ba0n2fub36YY2Q2d3ppDTVgfAbNMq
Fx9gHYC1wplpJev3v9JbD/M5gzK+6PC5p609wjLMos21sarjIr5OpqS9rDpqSeB+gsv3H/XWb7Q4
F9BLUCliyzp+e52dNVPZMLRm6RMYabXdJU425+79p7xxflwQFMgcuF8uzZnjp2QxgF+I7QzgxIOA
FXjtDsU4csPuXhHqkY4g1d5/4uvvRW+G6eJjBRPc9E5GheySFjAZ97yIC+2KTKD6VvaGOjPCX/9Q
UgY2jiHMMcul9WS9sSzM9RpmzHoclig/w0OkX0As3FpEDu7//huBZqbbiyiVHeZkERhSxDUG6Rdr
7jHmpvHJ8sFoPJ9Z2944dVLBsxkQKN4kF8/lK/8xnWDY66QKS2Ibxs740eaugtROYuPsEs2MMDZZ
EcrZ3ptZlN4sUpUrCd0M3Se8NSci9T5LESBb7fAjm8rgQYHYBgMxp5/RipP88/4reeP1o5mnKe/a
yGi4JRx/VmwHdlIQf7Dq+piCulHRWfH6iShSOxRf33/W6yFMtUBATHGY/Tzs5PU7MqQmgqd73Zle
jQWYTp82XMIi7RbOUoSt8yHxp16e+YpvnCSPn3vyHYM+HBQRsxRyI+qYsrWf07rOyadLiYv1C/kp
t213n2LHvPR0794GY/ZMfDn+TW1k1Q5/PcIHIL/P778O9jle7vGmxAdbWkvcUJA++CcvpICUhxpz
TnC9Q2++Ix7HMB4Jsc3zQxsVMn2Yy1HkazLqrN9+x3xct0nophuv7dP6TtYjgWFta5g3WJ5yiT9s
aLgf2JH/QJvPdS744XNvn0SR+JxKgkapDKqWbvUYuQYn40BiQkgrva6IuhFkQFWxTUJ6SCCn72f4
e9IOkzWsqRnlMu0sQfqIbwPqkjPW/E2vMpvLweSavzpZyfsh4F61nqdpuKNIRd52GbXlj7Gyku6q
H2QNblTWTkYQgk08Dp9SyzW5BEl1DRWigNQ8LY3bvhKQWlGE6CfbTUlMDlqLQIAonCvs+6aor6gd
kmcBzMcoN9mcTT+UaJjJPkKTln8YEOXGJd5FyozPaQVGLL9DpTL9as0cXUmn+kZfy8QclkTQDDKG
HmFTb81h4FhF+Jd+khwWSGEHNDMpz272duz0EYsSTr01GEehN5M5BncT9jSEyQTX24BROPMDNvTk
EsVB0oTZj0uWaCnsr15TOj+7ribGXcnROUThWJGbIkewmzWZ4XiEa29FjbDl6NF5GeG8XT//aOyh
fnJh9SYpaeYyrnE4DJ3iKig4sYKgsxfkVUH6wE6WaUx3Km17QsmREAQrDMT+/RTT++G+FNcTEaEx
wSRGEsc2qclJfo9xRX3pEGp8QZN7Z6M1vGwTt7W2eFraX00nrB8ZiVBPIYEKH2c4HdmaLHL505+U
smG3eGlzU9NRIIEEH4QJUHSsukNoc3VcF8ItaJDDp/hkjQsMM/c663OZtxH7fukxdry0DtS6CrPa
+gBtNLsKXbLtADu2gF1bK4mIhiM06861QuPZbJHVwRTzjac+0f6PtG4XOIcfxQ92uXS9tepIAjHD
CUwXjmzvmyYlrN0YJCp9BMGyD0mpI0SZbO9yaxJX+aVp8sTeZGFakrvoRwDaGOmRi8LaDR80nB6x
IorZup5cl/zvVJn9zaiT/DtEm+kmd7z+e9bqKr30Jiu9bHKOgnOpXManZXUPGJcJMW9aGPX4kbRm
QbcJ29RV1Xpb6Q4iX+H8rOOdC7gI2m5gpunWRQlCclgYGtiggyEuV06fmDhUIIA+OxCXMHoG/UAS
zhzSpmH8FauYAMG9MrCjrwIPb6dE5wzCiCAaqqnelEcbR/ktyaQEqv8sIW1+a5rOwupFgnO7rqyS
MgiFrvpzXqRltcnB4AP2p1H5ffAyI1rXGCuHdR05PiCywnbcvaITRNj2FJTtVrmJLq4SsyGCpIEr
UJDpKrNlHmr7KWuJ4l0VFlhOHdJZX8Ri4+/M8spP1sB9E0qunIa113dgJun0ehBBY2Jq06lIflWB
NeUrzzTCLy5Mk+tSQy1BKhUG38hoGb84lZ+zRMwUvAmZUZMHRMFoMjLPTAjHZjAUtwASK2dtUIb8
hMtoxs5ImWJoXatDKFGSZah7kZPOC5gJz+Vkl9wLZHc7W1KPoAqk+OqNcUiutG0N67hLhnsKAvNd
AL2CGAVkIsTGN7Ot90gU2LHDJfbn0PgOAcpY0KxmFVtlcFt2Vf6j76x43EzpPG0ljA+XPHBjgnKR
yO/NmHe35lS12Fqc0fw+NUPuMWwncOip2ZgphdC6XpPEkP0eWmk+6dQUMUexLrpDzZWALU5k55JF
OoGlc2sfCjO+DtfZCPoy95NvU1a0FGGZazI0vYOqZ8AUTuMMH3JYF+5GOmMzXRETWYDTSZP8U2RP
jQ91tHY+gdJn1XOJVADs08TfubJRRA9Dx39Gy5Q9JSBDHxwxqvnC9GxRUySgtLlCUdU/AdqC/8ry
Q7LgxELRejByV1FszowP2wh/V0rqpx65RPbgQhz+wuIdADeFf+gi4a+rH70bZshrBwNbyjgRvYOE
K3/082YudiHTVH0Ehg1BSaNwE7fWWJbdzhATHL/GtAv81HYU63Wq6IKsUJMU1zZ55tcNY/l6ipTR
chZoZp+lhnBZpsxQmpdGkeZIY0JiX6hBDOKZenCJnB9s4FXYkotzGFL4QFEI42+TBol10+eEZK56
aXfWhdBuyFJBwPst/WqyalASEWIVNJXTw5D0XGgGJUvnBka79wGma+Ku+sZUdFcNLTBzFwIGk6KD
9FA0TXhPHzSEYuxmXUwqam+RFtDa8ePkz63Yh6h3CBPB7sDXPJCWDCrFaOlnsqQVHWW7pBa0zQ3D
ItYwHvVF5M/GTedCkFpHQ+l+b2Kv6Pk70dxaNR9/aw1xfCF7mBsrnxEDl0RZDW6SuJ0n8Khxc5+V
5NzvWAYSThBe2aBBauwRu1DuhT8iFtjPMxf3n47hZeZFhTOMtqM7iY+9KypSA5yhAmFvhY27Kuku
JesyyJfE7l4ayFhmOfv7gpgGYkKWb2O4bBwr+hbeR2VZ9GKVGWLvNOBUQ1UOPfO6rVVlbGrTqG4j
7QRwwZXszb2AjxNdDNYYfBmFPySXadOqDz5DALNjnFfBTV5axaYQfUEow4tgqCMmCoZ7BT2vCGq0
eRH6t2otanN2V1BWB0J/rWUoR0HfhLvGMRJYODFFT3K7/Xy4xlgZ/JStN32ligkpVqeh9xD4czqS
L5TmUJSbpnjmHAj/rZiCjhE9Oiah83Kyn7XK2StjznnGGqki0BuXJGAL+pzPUhsOgag3pMiLG7cb
glsj7fv7OozjG3duots4tjx9KDumq9A22PzCttR9W5LYulJjCkzZH9ExrmF/628c+HzyN2Um0k1o
TmwSppWAyqobRWwWR5PuLtIAS7PGzFilZp05JGy73k3exeU6cIaJbnZsboa6CX6nnWs8D4Kepjlr
PNGO0djJ2mLTDCH5R+VOJBySdratrQscPFO/jQXBHftWJGLn0Ztu7nFck4suezFG98yPGJhMD+pn
XUlWIpyAhv91Io0uP9RpWuZXueMQI0Gwik6vvCJu0algp2qBxeZpdplJUmGGsqisde015DMbHCKa
lUBd0H6QQxM27G8kX24bmQf2phkI1tsLQw/+3hNlUh+Un2aCOiD8E0hbJgyoYGwdRE/Y5VeBMajH
vDXShyoRAZEv9BNyYvEMB+JiVLaPZmVnnIFmORLnamVA4ZseAtVWSYjem4GQmycUUQ6hlUFlfpaF
F32SlSrEAZ4XPmwCPGaSpOpiB5oMFXjPUPnYelmMgz0kGhj8w5QeoBlNH0rKZLSpFFKCFYqNodxM
M3ESq1F5+bDt3A5Oguc0AYqZZAZxmPkc0QiqZlxraXjXmTKtYuvlXeFd55WN/ZfDFMCkJjYCnBNT
F9xbhTf5u4pz8c9x7CNvN6s8ytfYL0VJooJEx1xWfvx79Eg6ugg4nUCL1+aNDAlQ5+EIGTZwpMQP
tkv1mckkIXUhEb+r7ElSG6mLj7UVx+FlDaD7q1kH5S3a7CzcggZr9tU0kpDqiYL+ZFdbQMUiTvPb
dojootMP6K5ZS/oRHq6pC9g/gxFtZzO0WpD9qr7w3CrtNs7EKWBlavJgd3mnyQhr3SITmwpNmmSG
DRlLUhZZC1Rcc/qvwxK2AlU4V66yIWfZd6Z4/oxWvrmRKNfti3jWsLRgZGXFXTbFpAXAZAsJVrLG
hnA3C2L9wltw9IWE1tOs/m80t5kdDah5oMDT8OVU2KyjfoQnSMelE2cqnG+0+ihpeL63OAqQtSzI
lqOqQ54HehQAZsGA1qiQ+59D7HC3g+d9sHwSqYFJSQrOk/kdLm97iM2xO5AjGf6CBhf/fVXHpeHu
OTQdF0noSbVKo+wq26KNaGoKWGdG1v3ysjJcJ6UTxWfu969rydyifcJXaIT4fPHllv1HuQUqEsdp
GyA9cpIKqCNY8qlLu9+lQboebW9x5t7+hmxNYgJCE4ZQapHonrxp8l9FVjuUkRyXNjE3vZKN0iAv
k/wC9TOMi+mTK0uWQKtoHjPDr28bHTjbQYoRWOVMElQcBmRo5YZS+2z2aG6/X1l4q9DiomOnnIsc
xToV5SDRNCu3q5ErR3xKRUg1QdIqrdfz6Bsf+xrNxVBW+swIXH7Tk2oGVQV0XFBu6EoFJ5U8L2J3
ZEbxVLsargxlTf4qA666Satg3nUelJvEt8n8ayqVnam5vX42g3/RqYKVsrHqndRgRRSEmV/ybBCL
+lBlk3/RjUX3FR/tM8fg8KMqKA50hvHXFguJcRx9Bx2yxYN66ghTCbTNapIcZIxpOHDfKQ62GTbb
maInSE2df6EZnp55069HPNJXFDi0ZhGmAqM7HvGAKIN8nl80wKl9wMTCzWDm8IMdML7mL/L9++Pp
jRHPwrJAGRantk2V5eSBJtmbTY0UsoNYtqt6UgciB2TsrDhjsqe5obXxFAGiK5/7t8OFpOFOg5Qz
vg/MptzNiHQPlhrQJjlJQGakAA15ZtC/8VLYBlkBEZ9Q9T/V9E3pCI5PqIhDCLDcKaNAblbXcWrv
zMb6+f4LWYby8VBHfg2DCukgOkLztLswkdZGkqWHBAqq8TWQtNa4SB0jcGGvYL9f94ETPQ2zMogP
j82AfHbfL/0z9fnXRhvKN/g/aGACVOM6sRTw/1j40NZJN1okJSLUfXGoxOz66zZOnIfCaqd7o2ms
byocCXQp2XYIE7MFByu8Ff5PEm2D6swP8Ead1TcXuZMJ5AQxs1h+oT8+T2IDYH2xLIxpK7YNUCcs
QBww6jnz74qYzDCriOt9VBGKlzZwgfPBbnaE5I4X5AGNX0fqf9uh7sLN+7/W65GxfC5aToigcLSc
aqxbAX1V94yMNC/yjZqRNHiJxgsV+cZFPjfn9IavFyMkrfQZcIwgb6WZevweSDwyGwYivfJy8p80
7alV0vddxulhuRJEmtN1mlFetKUvpjO/wvKfHw9NviELEV0VlkQabccPd4c0tWvSl8lJ0i2G2Hpa
91zRzoy9N14pI49JgCkGq+QrZZ3rprO1SA1jZ3Y+ZUioP7bkTO26cu4u/dwlcez93/B1n4IdhQYY
EwWFMpvu8dfKqEsQ7c6WNjRtdCsL09+UaekR9ozI7K8f5dFjw+G5eNjMF57bH8N4LERr9Q7OG4S1
82buCShRqGVWcxOqcwvr64WEJzBYON/Sk+aLHX+tyMNrNsKiXisVF1fuUNZPGHnyml5i6X+I4U9N
q9CYuusiIEiPRLvfYkyqDaJKkBU9BePBq6qD0yKqbAZj3lKiCXfusKCgKNFOhxzd65nP/MYvsRga
PRS/CE1prx5/ZOggaD8jZhPFqvQXHaPxyiJDbJeY83z5/i/xekWhGc1vHaApZApzkjx5Fv64DKIa
7CQWrOK2HbLO3/SgSn6mMTAA7GngrAGupO0hVU5EF0kk8fjciDjrl1zOplgD143pBdCyEHd1HETB
mZPHiyDiaMIhk/BZhLm/4xdBfXv8Ge3e7MLcnOP1TDtQPxHGGsFZwb4RrHPK1WoD+Frne9cq42lP
jl+gHxEQdUiEM+CxypMmgaCDC4YVXYyza+qmwuVXN8PEcbJCPE7nx7iJ8l60uzFrevhhTpiIlcCQ
VK/UAL1oibRpPwxF0mXbPge/2pEKogj2DE16Dkam9E2nxCDOTJSXbe7kq2MOWnrevAHQfSdrTRgS
RESRa8EdDwifjMZQm9z0s2/UHuxqAz6/SLcUDL1sk2mHqCn21KnaoArUHzD2KH3dJBVY8GpyvYcO
bJP9Lae/8GAnqf4BFoVqYRo4c7V2e376Faev4VsKuIkSw+iQ8poq0qjpJibxw/sD79UiSsGSKwVU
JawQEBFOjpNNFOYZ502ozyYXvaCFvFC3ejqjhXx9rFrwlR4Dh2Mzp8hTMiRvyicpBRgc8UP1dVoM
gdp3JTDeTV447T6ZfWN+1G1YUttOStBAftoN64QEps1Y09Fcx6WEJxQBcDOuqHSEYjv6Kj2Hrnn9
NjC9IZClTylgm5yKdVxq25aijbemc6P2EVk2K5ML3pkt5a2nBCyDPq6uZSadDCZqIjJlslJEir2I
IjiCgfU4p0l9ZtS+WnIR6Qt4HljIuCTz5o/nq8Gfi65wyRiv63gjE5d8UyolW130ZbVPI0U6XAtu
c90pZ8FsJJncvT+6Xp0P+AS8TyzZiJ/MV6IeYi1Hu5n5BIQ7GLvOMauVh9Psmu5sRBwoxIitY1jB
XtAX/Pj+o1/t2zw6QAbFPQlFLD344y+vaLWDsjbop07NvCZTofuQNFV4z6Jj3akwK9bvP++NH3W5
hXqLfQrEwSnWhMhUEzktxZa+zsxLlTs/NR77M7/oi5LueB1aTNvchBZv5nIiP/5W8JCtPtdkBidu
IQlOg/a4i4Olst9yaoi3KbDpbNMZMW4bGr+ApmasoyRF0uGltoQAo7LH2yqB/G04Vk4YAQ1EuD4O
gCU6C/kTahL1PTRiYnXrqqOq3olpvke/Jm5yz+u9nZgSj7BPuNhgmvik31RtBcZ2IIrAIVePYxqT
x5jI4DC7gmqb9KrhttI1jIUcQSQ9/pIAvwQNYPjLz+1mvMA145I4Mik72NKHDXHxohIm5dhAFLDp
naKftxSeC2JNIGkTgTXGCqQ1O9WTCPFVb9oaDCp3kqn6RIR3qK+UyGZU5mrsmy2ya8U1pVM5OdF1
XwCEGqPuy4wcy9rE0cLgT+MYg2niUrff99kccKKY7erWMEIPqj+xdh6AJuXeRQitIJwMff0jwP4S
XsQCK8zXmlbzpfTqPllxDZzbf1eL/+Wd/BfLwh9z7BW9+fBc/p8Pz/pX+Sfn6OXf/Ad05P2ziOtR
TANj5s7uL3zt/4COgn84RC1XE+5AiC/dxQ7wH+aJZ/3DWsQ/XLjOy5rEHPoPvNkz/2GX4vDivSQc
nfBN3uOdnExUTnLIoqiWLLr/RYN1WjlLHOTzzMh5U9CKR/dZ6egyHS1n17ledhHnIejaiAPuSEpl
O9w0kRySKyxCm2I1MrbyCwOUnV5FIfUYumcE+a2IU0U7YjiEpqyAPiVP6AjcfF0l3vQtt2L4SHEf
QnFVqcnlF61FTimWgGyT29cIvKiazVUtavujaybqt3X1krFn5d3Kpq8dDIis9zPLeLMqnbp8TmdS
mFAapMMD2WWb3tOspbD1zUeSZqNiPyYB2c+k4bYbOzb0rpsbVDNGmcH5KNouPkyuTH+weFwyUbti
nXJPPNTKUeNau/XwGScT3ak4app9l0xqB2ibYPQy6D8RIFbkOx9kRqOa+MIJWeNKA48qfjtoHnNs
WM9cXGhMF4OPXgkFx7Oq0/5b6Y81Ib/IxGVfFP+efv93Gv4XTJj3puH1cz+eUIeWf/DvHBTkgi2w
HWoyFM0Y8f89BYX5DyYsDqoOdyi8gg4b5n9moPT/oThBDVssjHCYROK/Z6CU/yBaptbHhs1VkVvG
X1GHXqbZH/uluRRCMFfwdJYInnSyX2bK06Xnpx7XIln+LoI++EosVDKTwjHsc9uIfmXlSIN3iJT/
NZzzbNhi01QfzKYjkZzio/PZbWe6NIZltMiVUjAeW23XgAfnWhMwiVFSrTk5eSZgSYHoonLyvNxQ
Fqy+hnANhm3K+HcPgRo8GNrDKJptgfKJuSRDorkHbZJEK0m7uCKPi4zSpePyibfWZyvAyOoHjNvW
2BfS6Sm9134HprKyzAkgCFqBtW8rcIexTBqYIASx7LLYMcn6VqFJKmSRp1/gQmM5dFxoj6tON229
tUEKEKQ4GvZznihUBwh6nGqF6Ks1L8SUGYfQIgdHdhNZa0FY/u6YcocM59YmHBt17+VzexfKjLMr
yQydolMuCLsB6AzxBy0ZNIzBDD70GHxvpNA6W0347D9rrWS8VUMdXwYBfrRd0vrWV11KUmVcRCHB
rinD+UvLnhxvsqCsn9HgtEgHMoPwEAR4fr9h6c5J4h2pC2/9tPd+thOMxDXqYIemd51I6M/uHK1Q
PTnRJinb4Xcso+Rz5PAYchV9As7KzjO8NVKHmL6mORkfrBhN0SHVbfSoa4cdPiim+WlM8orQFTg6
5GvguS82nFmGnptuF30m/5GyQFtUQbNv4UQhF4TBDTDRrab+kIBrQ7g8s0tsyzzOSGrNUL4Rbll6
l5MuSaeJxtT6OQyBfbBro/DhNLZRhlwxG25gi8di3wi+Dj+vLSsadKGSOwLphwNgIYKs23AgBDwL
0RGuLVGMRC91now2ZdvXLSFSg/UFxAwKSYWSAi2BGEHiGxqlcT1AlNcOF++NKbrhGk0JsZbobvkM
o9cgRqMNrr9jniy/OG1aMWb8Sn13uMfTxScirN0ODjkxm35wFEbTIWQoEYlFKim0lfKaPL0QsVHS
NRzIvOwJgxX2uyqX2c8pLDEcsk25j0WRuvE281Oz5qeiQrgdJzpLE/fUL/1IxBjq4Nxlo/CWn75C
N4CINiAVdqvIm3xydJOBL10w8/+PvfPajRzL1vSrDOaeBXoDzLmhDauQdzeEpJTovefTz8fM6tOV
2VPVp+ZqBjiNbEBZqYhgRHDvvdb6HY3ltATlNBS6C00wyS6zmMEsqCy5bDDhrJcgbqYC+mAoK7mj
y238GK4RBuepmoYtegioAiSvKOtjzWR2s9WWSV7vCRIin7ZtMbOOC9mIfSFTh5zQWInEsSGd+hPE
5il1smjCN0NvrP51HhrlKTSxZ3cVaVVjp67bsDsrZkZ2t6RkRgECBq3uUBVGqe6jqBraPV0zmSxd
TuYLXEJ4HUGeErp5YdY9MAUDLMdFtVv5ziUoXpigtyHRVi2+DJqzJEY0uW0DQhUIJhWFU1vWXBI7
263zYZbi8N5YKlayuFZT7CZEJd6YrVlJB9K/c203t7M63c21mEmvSamoYOVCXuF1n0tz7ZIL2D23
3AiqHQNUzza171g48pK2+PibiM9Mp9axpU7tGiup+pJksRbeRJNsJHYcCpi7yT2KxNOwJIoUFGOp
xlf4lSdfPSDsaMeZNVpsPTCwiNzaktdHfRUfgWQs0yOiPv3IutnofYiJpuwa4J7RO8xL9bWt1ujb
OPTKtzYuNr/cclCnE/5fjKFGXRQfy15WEdCxj3jQ4AjFQNaYPUkYxZJkGxNebbemHj0R4dc1pwFT
WAOttNY/lUWYw2BQWxVW1DzjAxOR4YMUhm6d3DXi4jIPqrge3chL4Zm6UpceCbfrO26ncBmhqTIa
m3U0TW5tkt8K7ztR7uGoRZ0ziBKC51w0oO9W6dhmgZyL4aGHmqjYvGz31Kh4tyuEA4aYYjUdNNmw
AoYPJZXc464XqsUml8+EoTOHg+QZsV4l/rBCnGwHEtb2AoKCL2rOWcd5O1Sg1Yzs4vtQjy3F0yaJ
/SoJ48rgdspGEfSqMTzTGplCmHVdQAWKZwtXlFifCAAsoSfBt5ukQKDjfG/FOmzZPFJddFtZAE2P
17Bfd3GSkdY9VnX/0bUNzR6M4/VekMLwvgO96naFab4IBuQwtSCcI8jjSD+QIzC9a0MVHQcM6xSb
QU842iDGRCnM1X2rmv156rriawBLNgMIdsuuF+Ke/ZOX+CCPq/6CCipCCSNyiMNkykfZkWAJzfaU
kz2EWU40v7J9E4hscIs+a5jZTvdCKpm3q6n3T2YjYRc+JvNwjYCqnbyMSPenLBFgb4XqgC6KL0gL
jILvxY6TJd+vS4hV9SLGOF+2ja7DySWykainbJFll3YDD2KpHwMV5shdNeQzyUJjVoVerOXMPJqS
Qh2AXrRecMeIDU+1wvgt6wZ4eVWdirm9Ml3sfNKiJNUZ61khOrBN1y/ez9jCWkQ5GyzAfuoJI+m0
cRcmrL1LAMdMtnG8RJ6WSTOci8iqGa62dMiQXkOxcZIOb3JHE2KSKuKJiK4fU4//roqpihmF/rkH
711ejW/Zr3UxD/m9LpZ/g6rBmGYD6nHV3nzIf3fj1H/j1N506syRJRDtf9bF+OzqksIhh5YLLI3E
lf+si1Vjc+cl7mMDpXkMM8O/0Z3ywF/GVVwQbolcAlZmoD9c48+DpK5bsjbHQtoJiWSPX7adgQrK
gt/uCaO0Zk5Ni0WSKBrMhKG3ln8zU2oO+FOuMQ7VbkoyUjoWUqE7JPWyGUDWTl+XMSn34SQ3L9RB
A0JDDvQIteFjkXaK04rrvVZT0BTaMiBPqIv7VWi1YAJpgUphZJ8wptLjiNnu82SM623aplhhj9GJ
tENhJzbZDDV0LD9kdUncqZzHx3rsSClpNOEmrHvhVKfId20ycBtfM6ZiJxOT4yyN3h7UvmQbexy3
uil6zWPDT1L1Y0rLayu7jtXHmhH/DT4djacpxbhf2bP1YVK/1ZFS3KldMl8mccBAu+UYuDJqSXuP
4CDdAkqtN0Ya68/QwqikOKuKAI7GsoNMq8Pbi/S9Neo9rhfAHmA//aFWTAf8Z+Lsow4Vh9TchRVi
kabOdb+N4MlbQ9XsJqgWz9Yoq1foniU2Bbcr5ikYocH4ELnIWZXN9apc04fBqDEfFZqIuAHkNfNJ
AQo9FrTefjUSNjtARDoNWhcGIeMCvdM+pEwj7p4z4bo0tPk8KkV5CjOZLAoVsl+lJtemUktur4gz
CShhejNl1qPM8eHMrWgeh6LjLeRDbusR/sxV2M5uLXUHvShqV2zVb4LJ205aDRKjXt4LmqCdrbhu
GUH0cwC4UpKdB9tbU9LoaVohczIraJ1G7/SHNNFeGjHSrgXymRyhMZRThSovCJOE7R1XAJway04N
IJ59hCn27nhtKrtMW4WDTN6xp7RK9TYUj5CCQIbhY97owiCfJ6WHy2v1X7UlI5XM60G6FLiiuqVe
9eeZ6/Iwoe5cvVzF4zprI/Rytc9vzc3WZ8bceWdkURmMK3pldA58H/3cP0p4gDzOIx/cmC3ik9Kt
D0w4x6NoFNFxJC32UCNg8WVNmFziF6kIqTBJfxIdc2q2PN62R94zy9MhJEfZ15HfvNbgv0EX40uG
L6J4XuNm9pQ+WYOxamRPhXt9SSuzOVO3YiHfN2lRukI6v5TyDCFPyhm2lgbU3HGZJXfslyeRh0Bf
QRu1Z+BOwq4iqjtoFMYuJyXZGRvNuLTWrFfOBnE9lupKKGJLPmJpFosnr4SHRLNsHAZL0B2hXqmq
CFl4KLCNgwXeLUeZntbPBKv96BEc2H0NwxPoWnpQI6Xdh2EiSjYqz/LQ5rW0l8RW8Sn5Xyaj/27B
mzp4XYqkPae3Myavoy2iuvjG3fNmpQIRQDBvDvFUVe5m10H6F/7B4qRWTlevZRCTJgksVkX+vOqv
2CRs+qZFsDwKaIklksZ+AWvxCA3V2k8aagPNIDbMXomKcles9+/XTMAwMl67SznV7V2RJONB3MK2
4ipLPTkZx6MmqcURM+y0oU+z7vV0ao5KRN3PbNHgY4LVbuuhLKCcRhsrV7W8oyNR3+KSgrBSyo2S
RhRZLnW1r8V5czSx17sTEln2olw9IX0+a6aevIDg3HZV9iIwnvfqKpOvDFWoT3EcxXshi+7WZV28
WtcvMXoWB91PSRDWVlgwOrfnaRzcHM4m5gV0yu2Cd6EgTCSaVuTRRtWUnXDGIUQ1Uo13NVuWh7mb
E9EuVOOOOIFstVsR9n+IJ1g6TECvHEQEZlgqa6KPmMkTmuVVNRaJiy5eM75/T+SdqgqdtxiyLwzq
ayRgLFbErl7JRHhnhj/XzbsKT5zI33g6LfHA4BNmcmqXQiLcUk6vF2VzCp9qZZ8JiEYMCwhybAeY
hlHvEitee3ELn3Osp3bfQmG3SYp9Eoit9USxwLwGei4uL5qNp4vTRuk10k+wU0NwFTkbj5Ekl/tB
R+M99CUGZWt3p5rJBV9LDAW0UfYQNBdXQyaM19OQRE9i2NfeIAuvFPW9PUeaeQ2sq0CoLb1kDJ9L
zdg38lYfL7J1mFRrxyDrQPpjf2esZJ/E2RAIk7E3+sbvI0E8GtDofRgqBOyIkZ640dLgnD4JB6CO
Lxxcr0nhzjyQmxDfsuhNxHrCE6RJukqThiByPWnIbtUGu23N9aMf8Y4mQwYjTr0G/4iR9OpadhIy
sSf8LoTPW4DJaA0h2bAkXuJ6jEDXCvleKGF6izlatn6ePhlNz6iopHg3QmzbrbKgvSR6Yp46Ml49
YdOEoJs5jnVkehUDn9we2KtmIkbpXMN5n5pG40dr1pzMejjPS7scDBrsVpFuWGS+pMdT5sh0g+iW
riS44Jchz2xLx+zRq+RR2S8rLq02BEoK3tHMg3mk5vb1GikZRXv8ZY3h+KBJSr3L1WkKjFURr6op
f606WQkiMTL2ekc6nh63X/A9mRTHBG1iPVGZd1kdqk4Jn9DpmiQ6CmYnBFsCjwrjAFwsFELttmEu
cxVZQ30N38ewo75cggW57i0jNzFgVqAfhrUPz/Quut80eLatS14dY4ClvZDAOp6nrqcbThGwjrFM
Eu40+cuSctr1azJAk03U9cGKki2+1qy7T9zwV1x4lobQ9mZaHINz4j0LNcM2hF49WJtIK2c28piu
w3CNvJ0pRL9M30rIvqSsCmp0pEWIzkWamZ7ODCWaxpMh54pPFvgOvqHo57nY7EVwPh/TW1dN4zut
rtRvEBT5YDmy9zlSodOo9KM3dCpBU2Ip2QyucsPOc133RJRKlzldtF1DkeXGgmwyXzGj105YKfXM
vWxaoGrLEcUGoizB1xt8nAm3VmqtcTI62SwZ9k1a7lorPQ6mLDvNyuY9CQqanjQ/a5CzkmhRDtVY
q2he5g7RquImMNBPRExDBunKIBvmw2qF9c0y6sbNEOqFPxdT5UP9+6C93Yf1bGMXaEOnuF76Y4Jo
C1QgUOpNZRm9MC6k0928PJMSk+sZKZ+wHFHdpEQAhWMwaO2TlK1nJD3I6ArI8WJL+PhEpGLbMyzt
3yzaOUfIRiEAN+e5yQoUcR0W1H2+rKULwcltLOsjJl3JjVNuYtaInxTUfWA4VhCbETjo9E6weV+X
ccIalVDkcJS5iEULu7WW22XRbs2w9fWZT3LuJMVn9nNKh+xhjFB26nl1b8amwmtRdUXV0SSIIkjK
i7XECBlXLegiGGcLoYNolkEc+0VElxqN31pJnlxlok0WhZKRCvEsi2K6kUENziSi2JN++VGN1qOm
HzBEOxeU3jYWnKkH3+i2RSJH7vdRaVL8WPicw7xXWDRsNNA86asl7IYVFEm1hYH8gk2UGkn3mWDs
JPpxd6WfuBBZ9i2e5uMc9yMsmEL3yFh87FUFrcnwqpTVXdXn35APf4U4fCBg28UlKsoak6c22cRE
GZESipbchCGCybUuipMg6rWvjBS/wzic8OghzUssDmok+/FApk0TD4nXTdTXOV++rWeaeWfxfdMR
jEynlMyPxqeYEatdS1LzuBLmN8bJVaThXjxjK2NUGHFXSv5QVg1T2rp5jAwZgpU7zuypi0aE+Byh
IZIicq7U6kC82nwhV30CeWbrRM9l1e9Cr9yPaykgU5WSk8BqhgJ7qDu+phmzg7a5r7UERVhvIiRL
NMze8vSq1Mr2IEiltlviiMAz7jzruSZA3e4KQf7K11R7zXGWR/rlxEtxoOLnS616r8GZ1VZ0GXi7
vsq4FekvZtgdOWYLJfMV1LON0X4SRr/60dCADzbc6bBRfKUxVm8RUyDHpBSuphbCCZ6877y7A6yz
czEiJTf0bryIY2Y+4FHO9Bed1pXRaiGF0Wp6jYD0N+Np3dZs0Y8UQ/ckpd3kGNZ4KaRB8mMC3wJw
d+GI/x7s09XCZd6K9AczE9HT6nodyJVReX19uygzl22x2ZmuRkxol6LM35Ir0/4NTyDoAiYz3cxf
CRw5mVMNfNE7+C1cVWFyqCFzgKCWyYHEkQBGxMvS9tUF3TaquWyEKr7tTsuY+dkUeQTRXyXQRY4d
MlA/bhtCn7GEtrVpghWgzD7r7rwYw2smjhg9IvPp8Hi0Z6LO9mOa97tundL90JjXHAOyLazhsZ/6
yssh6D2p4eaL30yf5ZDOdDwRuQ59eGCkTbFPSJ49Rci5iqadA2wHzgzHb/smT306SZ3lXBMMZSTP
+cjIby065Pd6G15GsdefuwUj9pAt1TUEtfNioX/PkwTreCXifeWK4VswJzqmZmpePJYigvrc0r9G
ybqTq+yWE9EtEzQXrNO9qePy0Mq6+JBzn9t4DLKO82Vxwqng4GUiZa8T14mnl2JP/XpTTIiOjTJ/
kyPwLzleBBe7DoqILXtYTFb5A/uboKSTZ2CdO1OpBbh2HMqsyl1BGgsvMskhjLS6eAKo9wz8zw6d
piH+GmpOYpPNNTUeZawFsBnWDsBHTpNbp1hGHA0wMu9rCVzaWNlYwZ9uxwXIAH7JOTcNjw0s3Fgu
ur3kWuL1oQHYxvxxYs52biuCBcaEiFp5eKQ4uoB5hNfGut7IWkKMh/oip43q5iUVUKHJrmmGIZVJ
KgWxJD6pGch8rpbU5qYcek07lbRD1SPKDmgvcSyeFT3ZVOdyHlB21p9mUiyHTmkmPsRhoanL8b/V
tOHbwMCRu3iusVzqLFK/sNRPnyuT+aZm4MVkMKfE3mol2TitF+OtLFa0rro6Ys2XZ/lBTovwWVhH
5WlF1GhrOoGjSZpOuNRok5tGQ7U5YKzBEhfWvm3X+kEeWGNh0SkDt+GcIXs0KDKXUQKSSRcMhi1I
Q4WQT6o/WMlznPYMBlZ2aSToMhpMQ1yWK71RFr/C+O2+LoaPYe6KfZRWxaGpZM3JaobxIxIManhw
OzOS8ZqNjeokJKq6x+fEcI2+Mm5kMaxIhKzEPbtecl9qeurT5QlX1rpw8kIkAqQP1e6qV+SSMFdR
eJvCrL8Zeqt0erXXvoSCvi9bF+lspdZ833RRuROjHJ2Tpq0lzFCYDth6N0/JOIu7XlyzPYtxvLCg
ZBWYAkBLryUG251ahHeSFgp4MFVd5elInW+xYUxfh04X6b5abafFcspd1gm3IHrr0aQdcOSOvp4E
d81TCnXmbAlNPxJDMYCaKEDNTXLfkNAF2nW9xjcW8/xgasEXrVmqjrmAL19HNMB7W5OTKg2ddeBT
RMceGwSEqN3Ii64dC3FUlNwbmpVjfC7VIvFqk9h7Gy0VxKRInv3JUlofjqx5JEPGFJ1ixNO0E4xk
JZDTGJye2e/FjOvGGw0TjUoZduMxTzT9hcha8dxGPdrxUSOwtsmaQxZBo2wLqdsTfGVwHmWhj2dL
+gBM8dYwv7sBMn/TBCaAlWoIQWPF7V4LI8VFTIpqMma7yrD52L5C1cNvlOqvcvVocBulOBdUKG5C
aocRrvsK4GIkGgCEy4EF42eof3stvsenGvVMFrv1PEjftMEwDxT6+LAb2rpLhMbcaXVdB+A6Ikix
pryUDdbKBE87YonkW4gUKkvmacJ12cW95ahzER8EsUt2raBaH5VY1ch3W+G9BnrycVkZAr2N69hD
qyI/mGR23ZXG+pkKFruVAbJVlpFyu4oMk0YmNHAF2+haCBkxcNoLKDnMdtcY84g+ewLWlGsDcFjO
n6xRS+6jODSuRHGOg0rulNtwiNgDcklgeAmJbb8mUv5YNvqVrEbQ8/q5nKAETeF0l+UQeRzm/YJF
eSWD22lJWlwBvSlPihZL59lsClwfo03+WoWpuFfLRroADUzgB9GSnQhFbAGyVSENDIC+60icq1uV
qQ1jAeKXX6ZKJWQRb47oeeLY2oTuDBFiPdUyRzMFUWLMpESyp+hRf8xJafkhZPhb2MCl/izv+vbz
sz+/1f9re+hHVS8YT8X99/n1P/92Tj5alt9X/+tv/fQgOFi/v/5GF/vpL17Z0xbdkI233H52Q/7j
BYin2n7zv/qP/+Pz+7PcL/Xnf/zPj2oo++3ZIgDwn0ho6l8S107J50fcf5Zd/5n86+N+AASM+kHO
kM1oIAQM/XWUjT8AAnK8DGLpYGRv3F0G9X8ACIzfyNWENgCjDSH/lsn1D+oaAIHI+Jg5kYTxLlIC
4+8ABN+Nu/7Im4GdA1QKBwdWHWqiDYn4o8BpECc4dSBdEMaK1h30pTuuPWmVWZq5U9gPfqTlylWs
Mavp1W1CSaSfq5RL5orioN8bmdK77BLDea0Y1pKs4ch99C6oybNZMAqTtUJlT9Aulp5NuNPU1HzZ
aSQHXABSfIIHA0ibm/I+qw0GvhyPOOvgouzVxGzKdpOEDdhEUcHuyGtXrcbOnYsc0a0wrA9CUVF5
ZbKxr5FBIYHWMGKIzNI3zVy9QBfjvEEx6aZifC0g6uD0wZ6Z2CpCiZQ0CfqyjH0LEUMQNqlxqzaD
6n6Hiv7WyrivCv78erP/tED+dEn89FvBZ3X1Vnx2vz7V/4vrZvPy+3NM7VyVbx/VTwtte8CPBWP8
hgoHlhl6UB38Cx3qPxYM/0KuBycBkLJm4Lb4T66nqvyGPm8LUIFsBpdiM337neu5/ZOMcx0ccRhq
32mgfwNRg1jKivjDimF0CiEbkbSMkShiafkX2ZYRi9oSjnjqNPJNBxTrDscbzV2c1Y+d1B13tBfu
IJZ2dMcM9jB5pVsEmC1f1sVf085h3n58jACyi8oJlKD3RoCGZ5S8h8HHXj/1p2fG+4fR6w+4ftDD
i4M7m3Z39dh5nV3sACg801/b09LSUkPB1Hdy8SiCQzGj6W0YMXi/2MV51G6xJxu5sMWZ/dHF+XT2
Q+D/V80dnJuBq7gZnNDDFi+I93g2BYmb2Yy/bpTJoQ8bjgnluf042PFJvJJv8r3I29FsUI5DfdID
Oahd7eUouDlPIrjU07v2kHvye+KH3rB7hLh2R2SCvb0CtADjQs+inEJfSbzEsMXb8UU+D85g34RO
50kXopU0+/Fw8/ho2efj9pfFaU/5vvNeVYfuwG5P7Qn3ukPGmNI+FnZhP/v395H9DiR1Avvyilvw
Rjt7bBCKUXlBrDjincK0wXCT1bEse3iM/TJxDZ7bsF8T+57Pyk73vdvz32bX+LBsGD4OXcF7+4KV
1i1uMnZ5wiTlarEg4j8wZb6lKUsCHEsgEk6uUca2ctN8rIG4r3f9UU3dTKVW90ELNB530m6Sa0yn
gm432NKlJx0gorsrPPmC6+3QHfijm5fJuG6fMXVwTTc5RXvug0e0G7bm6q/5Ac6igsoodzvXMJxy
usb1I79mdCh0TnZTv6sT9Zs9fNYXCe7Kp+Y3N0MA5dHtP/TabTP7SOsMC1Dbv85QXARHglXAd005
tH6OZ80WsmDjZgSMbp/KrU61xQdGsj0f3BnUWPba1wiZg5vF+9mu4v11Ge9f2nkffw2znQ4205nU
p/M+inumOqf2ZXmdOoYudoftGXzjZheTpjRGbh+50hQ0omucOtEbx6cV3C6/sm5SG9ebwHyqz/FJ
Pit37WkKhgfduBberXfIzK5oJmB6tugo/CAesqvYFS60HU4qnEnnEJ02OzFBFTUfW0OgD37GvwyC
CEOI6WTsS8J1NEQ40DFgVHiydFY68AIbv6LhiyNEbm1mZxPUu/vhbUt5PPUXtK1tBYnvAMunineK
Gx7i63SfnhjTD1/hDU/pvtOZ2NfXpwPX3zjiXeMKbAHVbDNTip+Fyq7vy+2scZLG6b70V/1cHOPA
2tNgbCnZHkJ3X+AGI48mETztA7Ia94AUuDG0H6dwQkAEsGq7H219cgXa0mfuOsY8yZN0nRE3/+IK
ix3eiR+pb9Op2cw+dyowrzMCUDvaB28M6pUf+4N/vewIZSTT5QgLhU8HHiVOH1fKJXwQ/MzdVrCo
PCxPMaoS0e7eua7QqUunftbYNwxnfA5v0uvoOH/TGQ99Cu+o13C2gQreKX4z77SgjJ6wa5KXe1lx
pd1yLn3V8Rdva9Htfr+6F0Cx4zu2nGeWTXJMv2VX+gFAW38rXcnOPsOSjwTCq/mSvxeC3e7kl+vo
bL3BXGKAmV7Lt8p1Yj0o6X6UX9Zl3zvSjXKWX8xT3faQZe1psD9EEqvP5sVbHSMwn0ObaddpdIBg
3+XrvXIbGI50FX8pV+b16Cjecqccrpo9NvQ+BmdidGtke6hY6qPa8obaqxpa0C5z2Za9t7d4l7aO
tRftu3hXXR9ST3GevNqO7avF9bQbOfY+ZFd2cRT4Jp/4yRZd9bl8e1HYzCuZb2fx8XV3Jz9+G9zS
JovelpzZm718pzmrN52uZF9yrgg1f0Qup17WA2/BTkan2Fcnhi+eeSFtg1+hULJre3QY4kW2xe9Y
QY7H2JV2mFwuiD9PJ8lhIlHtkob0UhoKJzvrL9lehYn2BYzGj/nXCykU21Vc9Y8YDnbHPMCE59Hw
sDWjVtpSfE7NafIHmZscCu34lcqHzgXEJzCckZKv27Rr23sq9vx4sgKcs5B/4391AGkNL3nh5nYv
BcPiD3i/2kzhAiw9BYzBTWfm9hTP6kckQqbVfMWLrrXgBY4u7wEokpksOoiAu9I1AuAk9015e0jt
9HDn7L4E5g+ufNSPpv8AMcLGeSs0be2NqcW+5dw0ztJVRiDONS6k7uA3Lp7Ywfb/3hNuDOier5yx
XL4RFLId3ZdvaMQ6K+hOXJT5TFN1NZ1ArAnFm+z4bDWvpHEJ31A9oRLaHD/US+jdWK42cXzlwZJc
xminAmhyHuZcMmQ+JYVO69fCThl3TLJ7fJSqg24J/xeN13+hvPz/qHCUN5bUnxeOd9+VQkytfyoe
vz/oR/EoQcfC+cfEsnpjPiE++EfxyL/QTmki/zOwB1YsOrt/hCMrv1lohCRaIBKfaNaoRf9ZPJo4
CcvUfISXMbpU/063pfJEP9WOyCMoX2m5Nk4YUiZK2z92W32qlbKOrAZZzwK1UJ+TwDIXYsFKRODV
wk0ox4oXSul4wXkykJpkj+tR7Ytydp+nsjeU052WcKZoc9yc2kp7VAAabKVYBg8MFI6s1SCTG6Fj
wJ+fGG+GFA7NWPlxBo3XEMLPXJ5UG3Q2BTbBdWsWjS+DQjHBfXNnWuWTEdFojbPJ4TlId/Bsd4IR
wd4WOEtGxDam1r3U0bAvm1eonRNsSL1wBTW8L0b5Rxr6f3dP/2bq8L2n+ItFML7l72/ttz/2T98f
8mMJKApLQNoC5LGoEBkwMDv4nZEo/qYyqGPEi7HUZu/O7ff7EjBF+idE4dhsIfLZUlL+cwkY6m9b
NDyAAUOCH8qfv9M//bQC4Ply63Pnb/GQsFy4wp9XgCDMw5p1ogSZpJsuEvEvK+i4LCmw/wv8MiVk
AqY/dLgvkkgv5v1JGAvJePrDrnH9o1v7Y0q5tC20fzZxPy6DUDHMvLZEln9JwiyJAOuspeAy2iTO
nHCeVdK9TGsNMaOfwtcEbwWU+kadPw+NTrjy0FrJ4qUAj8sOt8DwgjDQUPfMSw3FUWPirvSsZecX
lwYVQGqoZXT9b66ZnfCna97S6KCGbuExBt/j1hf/cfNI05VZhV4pnhnDWiNZijIe4epVRbLfcYxk
zeuzML7teixnhCHV9ziKMD9tVOkYjXpn467ZQEWIkS78OIf+PNjm554Ytx4ujWtD/sgGu2nAfr60
QeSjkwTpO/+8OBoL9vAY5WEyEiujj/PzTbomyr7s5M5dBUnaJSuZXbkEavlvruTnDfb3C8EnbBun
mZvo/ucLyaamWaQmVj11tRgegwiUn0sr5NdaI0w+kgoEk+FKsC0Mq9D56y/o13vq+4fAjMni1BE5
Mn4ZpbVI7iUzNPh+8H8VMaucI9VOhlT0s83CABtyjea1amgo/vqFf3FN+v6udY13K+EUx8Dw19Cv
bmgxvzQZBpRRxERAmC0EmgxJdh2KOPzHp6LdiyVh9S1stdtpWCQb7VtxY2R4N/6bT+GXYOHtYjQc
kwwR+wzYy/I27/zjbaqvAMarLMqeXAu96CeGQJBSKil4CjOxNyiQMSVID20qL4D/+py/wSOUFKRh
TfT2bz6Yf/1KgIlRJUrbsIYtjK3wj9eCeXa5hllneWajLrGtjvCFmcWG52jINqobh+RLouoWTJs6
v0rUcHkYhaS5HzWoNnqJ3Esel/qlVWfhNMNYdRdLiHeQxsKnv77Sf71vv++L8EmwQEPN/Mu2CLCK
eo1ZrCfAnoOyIOK63ugzk402Ost5mF+pyLHuFgT+u79+5X+9eShvRIxe+JzQYxJd8/NnVDVrOLZN
R6ThCsFIkje1I9bFQgrIWosvSdHJT9KQr1+ZFc+7GZfMI+LexMeFs/9x4P/pPrKR5X/e4jZFKCFU
3EOmxJ9tn/mDT9GQRimcn2j2myRBh5YhcmGpVmxrp17J19uysMrlgA9ryDgNbSmUiKZjMp3MpuX2
prTedHmjJMeyAZh+AgrBrj7SMKTAQw+rQHAU/FvJuya2U4kWurJi7rEnqYycCRVuk7AzZgYu/+YT
3r68Px42OLipnDGszi16V/o1ap1IPF3DQXX0Va3vd+MwEY2KBQMY28QcpmFepGTKwqxJTj+gIAs7
U5qZCv71Vfxsk8Gy5CIYkYJUolXYfvj5o2VLjhK9mgdf1msQ1a5vsIEfxRTYtTceyiJXg79+wf/D
l8nhquBHQtmMdsv85RWVgQgMCeN3Hxe96UVUsNnL+ly9l8W8NN0mWTFi7+r51KxVfbJqTTws2hof
YFkaN2VVfOvkOX8cSRiBiC2nj3WlR54xahD0ls0nhszOHSTsiOZU25zRE4jktq4Ixsdfv4/vfoc/
f328j82AlLMXwcavxmCKoKiLmYWj33d0GG6rir2nV0P3rGK4fawkEN4QF2FGOFG9q9eI8MeiMu6m
Dn6b2ta+FUf0iejJblGKtp72vzk7s2U5kSyLfhFmzMNrQIx3HjS+YFJKAmfG3cGBr+8VWf2QusqS
rLvypSwHBUGA+/Fz9l5bBIhuay9+yGtvzgZW0D/sB+71zr65YmZNDJR4p0PySd6+RglW2lVLQ0qp
FD8w7aI86M30EKADeSrz0j25vDBn6J3tc2SZv67KxFu3VxX4izEUe4CT1m2cbww24lA/uDB5M215
NGWWfFs/kOBErAvxAA/Vot9FhVWfZ5nfWQhdI5DpbLG2Nc/3C+6SP9RAvz7E19cI1EPMPuvyg/z8
ELt4XeOqc+ZDPtnrraqtaT97c/9AJYcDzvOrPzzDv35ecj0vspEl16Rd783+EUzYcqucBpi7LN1H
T1vfKDrENQLUfLULglj/sHn+y+cBC+KIyD7AYdR/83lymFum/JM5CBX47+IyqL9b2xLdBMFI1IgZ
gz8suNfT9ZsnheMolnjgr3DoIC/8fEOjuiJzwi7Ww8BhMp28CE3T2LcvuH5GGzVBdG+V7DuA2OY9
82iHQnjqAlrFve08TpEuXj3t26nWS/iHfelnptF1veLKOCozIKWU48X6+crQNyaWEvlySBqvPuYk
274vcjIkkiac7hcdJ0w+Que71nO7Q1qi/gNj+a9b0b99PLYpKjmqWd79N4sXKkEfGy5A2c2ul3e2
NTifgwSXpN/Geq+V9oCQ6W+xCoZLWaGO/MOaQzPil9+FW8A9uB65qF5+/vZIhzpaaYEhhZGaZRdP
SfAq/WFMm3HdIDxv6jWZu+gRlPVZwAU6SzuaH7w1wMBaxR6sj2kgYo20GX0k8r149/vr++Xu/J1v
76GyhxRKhNe1nPnHPh02kzCtPXqHkFLgJP3KfeiLvrxt3HH8aALvr9i04zOYUO/QNcp++f2n/1qy
kKfIX+ypOClDXtGfPx7TeQ+Fk75zJXCpPltkDL8zUA/NfYV0HMUXyjDiy5dw0HtVK6QeoujlyUG4
TzxIpfT/ufS/RkdfU6rZ6Ty+1ZsLIskHQVbd+awT5jrs0GhEARZjOLJqEPqOvp0srOC/vw3/8iNc
UyWvCgESJgmg+/kutJufQwGFNFMX+BvAys3OD41m6ogiNzr6s2n/ipLOOekYR+7aW+RZ/P4C3vC5
eUfBxXpMWyHzwODiBvx8BUtpQrecw/CgSQvBb6e3DYEryXTdeXXt8SJ7u2rPq5hGQA/8K7cliTrm
0dMOc3xipKEkiDJv+z+8u3+PYH/a/7gu6CKA3aCCAdB+83OIcHW1407RAf1xLnZbM85BmkR0z1Jt
Iz7YM1/G/04GC2Lvrg9b7yhmpQKswjo8L509O6me3Xg9JU6/JYcOFw2TvtmyowwNWPAiiABhAiem
LT8q4zJ16koLruUf7u8vqwBUlZjeR8zSEiP1eHN/Zd82zoCc+AAksspP125Jg0gCrxzpCiUBQiSy
kQ9Ueooc2zyJlwwpFhnsUe0H9R4V9aqPRhTqwSH3tEkHQk2GzFtXtN+/v9JfH0V6sEztYenh3KK1
9PODEPWhbkTLDQdFx+S0WQNk1PaH0W2SOxdf9Qkn9voVq8JxDV1x+P2H/7JpUuBQoIWgRul6hW/h
pr6Eu18LqEiJ8SwyPYr5ES+8fVtjFccjnY/3v/+8v8unnx8vMl3hFNNOdkmsjd48XjQYVOiUiHLL
qJu+Dpa3HBvOvLjzfPs29yy/hxAZmBN7KgOFIrH3NZCBs9uwEOEEae/7DXxkUJTqxmsB27erGC0A
InRD2mKLP5YR1gmzKuqrVeg/lBh/57S/uXq2+qvgiDoj4Ev8/FshbK0sHK42eDU3vvdkkrzCJlA3
feEU71GBA3FfwMqluVj1bbIGeeoUq0bDN0R0j7xqPowhFsns9zf1TcLgdS258rv4H/BxOvf+9Vf+
x5YiaZn0w+Zth1wWDbh79r0ViUU+vBOhn/cfFr+0r/NYZyiBDM5hv28nGd7qzYsuOsgx5ViWVZBD
OFXyLlndIj8YMrLMjSE4wt55UszB7YDm+P9z4Ri5WWhD2h5R+ObCeRLcLpwBYznxgsB2BCrT7esp
TPDchvmnTo94P3OHOIl95U3IMCrHMUhSO3g2bNXexFAe4e7Vwe+QQhwV0WnKcQPQBLhW3MqZgqcS
f6D9pwu/1hA/PwjsVi5QeyBo1H7Rm/3DDDoqV8fZDmK0CUkvPEd/IQ32wSGB56lzFn1ooUl/9qWy
ngq3VK9x3yCatJfuvtK82H94AP7lcq5HU+jLnn8FOb6puLQ3c+qg5j+EkVkP8NDm3eQu4tKHgboD
/ze05KJEl7g3yaW39HLfENB1x/85R+5a/Cnp+Nell+xT3o6EVB/ek7c7Okawym3VQoUjevhROWFr
djtAIPfL/NqGgOJU1PKgyTu6LUI5vVtqNBITet/9Nq3odiu5PfY+KJpEzc0fyvZ/WYE4AcWwIZOA
Xe4XDZKLkDWS9rgdZA4F/a6nfY3xLhfDo7XIsk8bT5TRB2u19DFwLWMfsK56oDLIbxG7pm0tBkJL
1Dt3tOvpJedBOIQZUAp7xRW1le1lc4m1z4id0QN6A6ABh2YTlJmCU8ufbvW//PBIusghYQlwWADe
LKfxYGqvqmfn0HUQGUXpEoBThPFhqQr8kjJQ252HRP5s5uLV4p48erIKT16So1lp2Nh//xxe0YRv
XwuWdIciLoAIDRX654Uo5NcrJ04GhzJst3Nld919p/k1Micgi8zXnrPXq6cIe3L9fb6smo6Ssh9j
6PmHcpyRqGuDxwhgK6HiXkFKBmYQae9qGZAuIFqcuo03Wa8RxlRsNyURdtiq+6LSX0W/VJ+aNgrf
//47/cuazxHW5duQRQ6l9e1xQpLYY9UyTA5EuzoPpVN7d6EkWz3pmvrLHCGULOpx2Lu2WBls5Ml3
0gq/8kNcDV9r+azt2v1DxfCvl8QBK2CFu3bG3vYoqn7SLoGk+aGgUXQrsfHfCp7XHW3lLXNnZz2G
TTN9TNiV7lkX1myhiNvBAwv3G1/lAdzU/y1j5LoF0aaLGRpzuqFD9nYFIsd8JEkI8iC5WSHBdK2A
GhD0d9T0M56c3nrnq+h/cYP/9aD5L88bLV+eNeZiTA4oKX5+3vA4z1Mbc3YoiXI70vh0T7oj47TC
knV0yra9SbiIj6THVzeDssMfWKW+lIALql3YBf0Rm468s5qk7nau190Ergrvr3l7sE0dvwT1kahj
35LsZVUWgJtuyF/72a1e2WhucX0Cu/vDw/Z30+CfGwsyYgpX9hUma8zZ33bda8Ijr1uivVdilEmK
ZDjcMs3Y4JW4cujh1jxIRE1MJIqMRXioM29yk/PSauXt/JUj566pAQztttYzw/vO7Ysiwz2ybvtF
zbZ7v2JjNTvbnhf5eXGaBUOEDZikW6VK5woFflZ34WtAwPRHAEkho5euft8vAHqKqZzTcSDKJrNG
5+oCTxqq98obsVLmvCYkGlAfT9RuvnmsJ2yku7WMDEoSCASfIdgrQPa1cOhq1nlz8ZQqzH7uZwdW
FllcaRyOsEB9Z7ESKG1BT0EQAgo859D67rESEdO3Eu/zxK0TXlpVsv4uJ+FVcMcW5MdEdBbzzUyV
k5/cWRl5jXVTii9oTfWZCqF+opEjf4AUQDm98uUwGazEYTAeMPiqnGbbi16N9z78Kxv8hSLJtV+u
JpXJJALRahQAGcHu0HBW8FbrZsr1+JEIxCFMSbMOOS1ZpifzMLcx6ExTz2bfrjLhqBFO8qSCcT6r
hszFg0e62G7LC9wh9iy9h0StFokoJGEIOEsNhPqyiFH7QQKw86PR4CKOXq2aZ24ey6Gsrzcqrwtk
pUEEvcTpw+hbO3Zt9afTyS8jKR5IlnNku5TrHA2DN12uAS5MV7Kk7wlldyC01N3BukIVXAQWd97W
NghLlyvLnU384pN7dub86PzhuP5Lr40PgDd+nbSETDh4339+0W0f0FrMiXG/VoM+N3VeXLoqAIgR
Y1SdTHf2ivAFI7ugm1rIm3bBr7RGiXVkKJLsC72G9IGE+v771/Xt6ek/V0WNE4fkekRXfu4/6+5h
ZPUftwIY2dqa7029kFk3RfJxnormYwDM5PD7z/uldmGF46TGBku4EIi38M35Y6jnsgvlfIWSLclt
hRvsIu2y+RTPiKJFMPJuQHG836a2OENjhHppl/P1mOUAhglrJ2BsUV2DzFaJlT9xq5egHXCmDlF4
Z7cTa8RIANUumQlc9W3l/CkKhSX5eok/LXAUhoTB/M3mhvrw95L+j7NK4i/B4E5Nvh+caQv3+Kdk
TGbuCHUnlnryd+Falpe8YUE7gmPYXkaev2IXQXFLDiZwzN1SxMocawNeO3NmDrUYwkX/SajKRDsn
as8ay7SXOp2yvxR1Td09dwJ35hhLYm2FPej3sNtuwBxA6M0jE5SXUSnZpaLuy+WpbGMSJzFEheA+
h6j7WIZ4PtNRq6E70ryLnV0x2KI6KVNote+rJW/28zT327mIm04/JnkO9alq4+ByPV8nmWtLJ9jD
l+jnMy6P9usVcTMcqgYC9z7nJPE1In+wOS2q8uosTCSFY+PLSe1CASTxUm05AiInluvtVtMay+qC
34umnfzGAtHoV5ow8isJGJBRh4mg0wNbn9Neuq3rVmbpjPUyUPrBfRN7Ay+CLRBlVPNmvvhk5rlY
eauqZUkLkRhP4XXAhNKlK86MxYolRXqHJoDsCo1oekyaCbuLDT2S+x+gpGzIaD85g2i6S9Qk/npX
yXbyMixc6Idtk9+5Lkv7Soz59V67z3mfUBCtykNePeeN/xcLUPwYBLAmUl0JwgmXzkqYN1buobXB
FtEXG198T3dklPekUKYe3qxgF9CofTAW4PLUC0hFxQ5royEvaxtVKzFcj6oqIpyETl9DnQVYLlmG
1fbaWQaY3Yb569HqNfZMUAbzHZYzLVPh8R1Jn+jUqVmqoEKkGwHzzCdYDHtl2Z174J8ihw9KGsMg
Lv2teYlkK+6p86OS0MhiPkZQSrsXYbljuycpUY2vboS18TGKCCs+jj4b037tS+tbXXF2PRcBe+Z+
3ZQf7sO8G98R2pzMh2TsOivtCZ9RB7rlzbIrZ58umRZC3vTDsOKrXkFzcJ4nmp09RyVwakSYmPHR
A8vqpJ5Yu3dJRXcJbSY3IYvy2pYoR6vp2HLQx+9wxQgeidMElQFVFXd5QL6lpKtX9PmhskSM/3ob
mmcQsWLGuSTWLADZ1z0qR2M6qOKJADV7QdtPBDqPrmumqLjrMG2R8wFN6bkjhASJOymLyy3Ov214
sbYhRFvHu2mAX4Fz27mbWa3j0gWAi/x4ihiPLSRm3m5rlOs9Lzj2VO0NSwN4u27KoxPO5CfT0G+/
18FACqxt7NK/tAN6u5TuaDyekrkBluZgdIK4KkZn2hEPH/jI/IZ6Sg0N2e2BRw+zAxmz65VI38hD
YY1rdCAYFiGVcuIBpEU+sqhzauGQZ5LPpJQRrtw6OewPEclbfkjFnB0gxxk8zlW2G4vk5RpoHj2y
oMwrOVsOkMN5u45iDFPQ18a4kt2LCJesKKYIhqLDvnkHKQ0kkV9Qyh4c6KXEDK2lR8J64SM4xMY1
NGnjNqRZC39NXlo1YRPv2jV40WDBv2Ewg8I79jOEmcSLPXVwTdOWpzb3mbJZdB8V+eOb/IQtswnS
YSbQcj+rAWyn5TQ9xo+8gHOh7cQxZ3BQ07Q3gA/e12aKv5vI9t77texGCIkgw3EKIAu4GRsQ0Rjk
TRzsi7UD81FPs8K0K2DQ7ryorb7mvU3OKyEB6n3IuFceEW+YjX6etW3ZXFg+ydI90a17pyk0fDme
GJ1OPvkDTxGpZfQxNFG2uCEAqu+raFluxqRu/sIwbrV7nZALi9Qh2PwnWw8Yfvyciq/xN8cwbZMq
vMM6UX62WqLpd+4kWCd6uFL9jsG6hBARhM1JqiLCItdMvOp0srHXFrO2Nc6KWD/Z46TfbUpCKVYQ
4irEzJUacKcuGGQTT/k/uLtBdwOJYoWSRJH03lrJvU3ROm23JKeq754nIfqVGwyZvRdpTai0tV3T
nEQpw+ciSKw8IwzCuMdl4dU/LlTE876CjPlukgMW8JipnXcOC4hCVlU107mexv5F0QdwwFvodr1b
hEUGTIuaqz40YJFwySRbW2djpCnSYlvh4hlX9pmAXppO5VyGckcPSWNrljFMDNjJQVbXkPFOQl/j
xPNiilHfgxQktlUV/sWTbtuB4YD0EiSt5N5326CPq9v6BpeI7b7WUa/ES24Bqz5PjUnkpS/BA506
alMqNj29Dkkz3DB+Lp7Wmnd0v4YVLoyyDT/OOuqJvbTtdbpbe7W8QP4py71qXW97gH5lwtTZIhfv
ofJZYgkYC62U70KIeTMKE2W6liW1X9UTTr+NNsqMyoEsQcZ2a9ijhfuhnKac5NwtEd4Nz4ECZBA0
+tnMGLBT0JQm3qHCaySL/uLAf168IX5idrD0h8UZku9lFXNfYnekRenGNsYGy/gbMT2lw58S6H44
L3Ow3GzzbKYsvq5eO7kV7IKaigAvw0pU944oe5pvyUTvezVI6rLajKBW4BVhVdH8Le/UzBC+d4ms
nAuRwmO/70zZvF8Hr6luDH3v9QxKvYE857amzcwVmS50Q62DZ7MLwNhuqD+sqcFqMXW+3hG9bd/X
iAuRL8Mfp/ihxLpZo56j2lxFU5ltzQYHSrahc9OH1sbos1DLcjsMMbPZrZHTgXjAlQbZQoP5ktcL
G2HHJISqQNDwAtIUPiM7In83BOKavLZNaez7lrFZeYPLO/yKdg0aYQLGA1uPlF1FL6KQbdq5o/5S
aiiWu2Dy+DRO+dunyGqjAXtTIuc07jcVZP4GSCr1CIVfd/Myrs/VGm5632zW8m1aIvtL5DRPBW8L
1zVODn49a6PBNHnNfAzBw4FJ623vKV83d0qvXW4kfUygnDursgP8M0Vt3bmdRb88IhTZ4jMSuz3V
Mz58tDc9JGIBACprx3nNd/kaxxdNCj3xjl3DvbGdtngn6L7u6G/W08n4qizuoDAgOXDparUpeA6I
wZVG1XKmJ7Ng+C9c/bwtHbydaBv97xjhFudAzWfZT+CGIuKtijzMAcaX+slPGETt51rxpFJSUB2B
y6McVionSbXutqJPy1EnF/ZVH6BdlUM6XFDCzqfOxrd/YNUI1V42cwhTK0mEm0bk00LTNGsMNmXy
/Kdx9AxGEpj2Jx0YfCkjC/luCY2hvd4MPiCSYIj9c9QBweEqpMVAMNbWaYK4pr/Q+LTv+pAw1d3K
0LLZES6vMNq34ZQf7SEsGWtC9sYXFTgYY7wBjHZK/ZMcCPtatmPcwLY5Akcqg2M++GELW5U8wTNf
MMyf+6lyzwjQ8u0OLJgpH/x4DiSyPseyj/CAnB80nTxzWYbGtlLfJht+bvzW3Ud6YUDZqqR77wsb
kGMnnLDlHRXel5pTxwQeAg1BphdI/ffGAsGf9oNfjCdf1RKC9OhEfcbL3kf7PinStphA5RBItSvD
svlSkIr9DvhOZzI3nEJ7R9L76D4mnWJNZ44Goia0lugTKd9F/DgMXSUPQ16zDsVDVc6Yi6aw+Ggz
KsOoarryQU+tO96wgtOHiUp3uTdxm9QXz/gAXjpGhLiyltFUh3ornGCXFNtkbiufF/XW22hzPBgy
iJuzaAuR710mDY/lOFJhgBSN3d20yJ65tohhDJbJ5Jc3oyhNhRwafdOxV1NIgaGElY39ypoqPK99
5pFH0SKQxF4z5hr8UpEY4RQ6/drcOC4HzWwO1hDQQjSYW9fJOUSwBzvOXWFscPus4PEXXfZ9sM8J
cPhW5Q1GM0K9hnPeOXgtcGWE/sm26+B59Ea3x+yIYGzPgSV3wF6VMBoYrxRQRpsFrIavDVeyRLjh
07Wttq+2qLHAGVEWF/SmiU4JOOEWWiNbtiH2RKc2CqeR1FHSlPaCEfDeOKug3tHF+L3wZwZfS2MZ
776yQu9EXHn71VsMp9LFDDFCKd1XZdpZ7fh9kdRvZ3AmU38Myg4jFJkQc7EDuSnAEVp50R4Sa8ac
1/nr1B9i0gt3vhoVpOo6B5nSdnq7olquulh8/fL1+jaYdIRcqK85C8N75pXji8MTLbJgw5S/G6rF
wANu48VOm4KjGPZMUSlM+D6ArEp5+qj7RUD2KVEGGscpfphaivpmnMZaMW70vItuIhBjtj8M4mJV
CRC+MWoCP/NjFCAhK5ebNRFHq1ve5+mxMF0cH3Rrd18AVtXiOAjfrm5Ye/WT4SgR7nXVBt/GzjjW
NdfCs1+SGewnkDm4M7WLVW4anZ4BJFk/X5Jgs+/FQuW9axu5HIq+MvFrotH6ZfE2MK9QRJO4JE5M
IC/CZVXdXimHwAFhDQW8l9jfXudiGuYzE6X8th1CGRKR40g8bshg1QFcGedZWYgG5l81RcR5JVtU
HUTB85DlJEV+gfs7BhBEpEyyxeW/8WpQrFkbxSUyE6D338RkifeT384hE+RheaFvVz7LsccYaoWQ
J8kB6SHoBvmwnSnldXlfgCATGeTe5ptySnXy16jxdsSfXhlBa9mvmR8ZtTzl1BZ25ro9/JWiLTGt
B87ouEcsD2CJagq46LbcOje+jbqRy8HENCepcBN6BjJiJkIUgymu6hTK1AevDZMhZTuoZiqP1Qmy
hbbds4+mCz/tDGWp53UBwQ7/083bR6qg+hZGvTXdlpEVniDkuDiE1ymaqJ7bRDxaxtVu1s8WfmZX
uOZ5BAq47jxY/OuRAIE+eseUp5P7BDUixozCSvTeK5bRexjqNTgu1TTAv7PyRJx4Y5JPHjrQPfFr
CZsARct2Ttw6oIPuEoWcjnlJeAhZRpQDLoEGlJhtdCkT2JiZPfaFn8pV2fme8tohw7SUIgIkvSUs
TwzyTnG0kBTXSbpAXmPP/r3qtx7Mp0CZlPaVt5mDr5Lyxl5L+4vRUH7SiUrngvLINpd16Rsf1pAU
twSWBzARjXDW/Ri7TficAH/aNw48jUM3uKz6QTQofRPY+dwft8ELH6ixpLX3S8fc5FFIehlRcE5z
KLvm2vVFRQkjcxazidKtgD29Q+4nQBPIOgbK09B6hj5QEchxHtY6aW6CIbFpkyfdRMNZ5PmTVLC+
DnlpgrM0kdRZlefz53Kjv3AYGfiTuMAkYHwo+wT2YTJOVnLvNVECr546jl47+mt2ydh8kknHZkWN
RdUA+SfKunIqONfAvcZ3P0R59xhbFMxnCSzIPUfkcMImXzu2lNFR5XhatuuSaTVj31F9cF4+x/UU
yHIXtsp+v3CUXffaUPnsZweo02GogILs1FDnX6oqZhlcWo5TjBwQ3mdWnFcv7DFhSORU4k4nniqY
DI1D1wz2nfDsB25y9LW0OvjLYZ5XkAvGYakenAXDR9Zum/NX69CUTxt73WYA5rko93ABl+5UwW86
RnWPqXlbzPWMqHRzqXxg/juHuYki/d1ZPgqTQK9c+kWxDTYFyoGk5GFNByJtALLRPMimGPlLJiJf
fthCsgyuQ8ZAQp4cWRp6YoblcUJYWx4kGjm2pmCZ9L2eNkTv6Gp0ZghuFHdLNAPKY4uNx3MkOQ0/
dI1dv1/gwXzx5hqogTtWZXFyqzCe04as6PE8K0F4S6kMMHev1qn2wpmPx9j4CvK7YK7AoXu5cNCZ
GOD1U77vlt6DFaAJDxPJMFuZmErPSbtxHEg8K5yy3BV2Vd3h1MlvqkhGwy2JfJzb83Ee/EvAvvFJ
MzAVu6E0/teEhl+xb6u8G+58j6bIwR1gkKalzQl/BzCMiI6V7uRyQ2yKvz0NdYIqPeqwqaREM+Qf
TRtV8oYH07AeW+EcffKUbD86KyC+Xccr6j8IqwIhkOt1Mmen6Pu7urTa+L3UboXQA0QtucT14FAU
jrpNk1nRCgzDYsazj0a0Oap5wPqyqL75PkdhhDXKj6sfnOv77jgM5FLcB8vKCLbrjfd17hZbImt3
4vsy4Y8lmIWAvKMjJNcDcqnOd24DCh8FoC8JzvDFngF1TtG2NMa+czY7XjN+FOpwL7K8JxClhMsN
pki+o4WbIN6ZtrJP1VAxG5znqHksh4AIjIWGMWnqFM3Uu/D4OD51840EV0e7KypL9jOCADTMnHU0
O4tvtJLlUQMKyUfUYTsm3zArGyIcvyO0IRCumZyv9AaRsTR5jAXN3pzM4ry17qpedR/Xra5dTk2r
yB+3cnA/VXIJ4UqjZxyyZVJQrSZwrQsHfLwd1FoWFPrSVr7IhlD9oNVtoqfEE4s8BLGx5LPH5hQS
q2Lp7iC3CBOrY3IPC6xiDg9JZXOba6kbL2lixW1553UwwDLTyALbtuCEs+O3NmDQ2L8ymKED+nK9
Ub0tHNZf1Eo/4xLrcWkvQznad9rrxYvxBg5kKl4rjjt9sqZ6s8D7uTKus0jEVJhr0Fj0Dod5yTO/
qDlFcqopH4uBZJrdoOJN7mhjRHeYh8V4YTwdqkPp2Z25h9EYyXs7WgPQ19M6c6Rxxlp/may6ZDAZ
GwlpEqV4M9jW5zYkXADBpSmOVIgdXO16GO7Qpq4QJ5ClVlQM1hocEkCXfaaahnwfJ9Czf+1ZRHFK
cw/s7IjcOnqwuxoXjt76teS/WtbwAz3Mod2PHjxdgN3tOJ74xtWwI7rFVfscn9V8GRsiAF4IpbG3
i3adSZwEocPJOarmCthEbMP8jIWKrVuhSF45BMaAw8lZ0TYo+pSoUIZnKm2cqiOVRDu5R2slG5lm
RdI27sMwlvaZulLTTd1c+WCompyTIbcJAbuTUIMntD7V51GhnLk3jWeayxL0w0e/rqKvqIFdUp46
XdrHsBmd19yTxdOc48dIbWkrjgyyrtYbTJ66O6rCC1Ip2dN3I8Q4OBZjX9qp03bTCgNE9R/AlbI3
mcKr3EwFfcx0Odz4hixrfp359M0+JdsYf4i65SqRz+lAZS0HwpWOpVr3xKotX/u6Lb/a/VR8zudK
raeYQFU0OGErvtHim86+mZzoIO185dGEWFjvyqSaXrALFc6Ogu+a+csvQ8u3dGO0E0Urr51QmwCp
MZBnWJfRh7G2t2+1kFqeFaEcIIDq1q4OvM9DeCwEHfLMmbW3nMa6NtFNn1y7nzSGTXnnLO7c78kA
KgGAztL+TpPVzz9GY9WHn5ndrvktp0e/3SWVAxO27uoufh7QJHkc9KJl/h66a0I+lCgSmCDGR7ha
8SR6j9u4ATauPaj7GcWc8g9VGDV3JBYx/2M8XH/pkxK5UbCWXdYsfnRshIk7+pCeBP+LiuXIzeBj
RgeGMKhISStBDgkGhSpfFbwQfpzmvoxCsNIbM+nPgH6D+hGnkCACOyKo/IZScspC9py99DthHUb6
bAYz/Zjn0LbLuf02uCoANUNKpv629npC4GOI5NhtsphtmBM25/oVVGG9ow1QJ3cljasnoq3DgRkZ
eo+UGML5gz+OYr0l+GFKTgu1VsYWxY4Ag5W9C+Zg/F7BNIUc71XNKan8xL1AF2e874nC9Wjt+sSc
15W0mx9LsFV1apBnwlIJunC7qURCFG1Kf9zPEStJcyJqtBkzg+z9G6fpas1Wx7V+sBtznhqsSTWZ
QK1ov3QbT8/9hsmv4iVOhhMA2Si87aSHZGkZadgT/VEDOW6b1r4ChLV6VV3HC9t2gj6qKIcYcLwG
f5hVInerdCqXodgtsuYRzmOvBZIvuAE7J5/JCo1RS0d7ux29i9UWCX8AYUrWjgVbZsFaed6xam10
pzaqySiresbfaY6ftfpo5Fa6nDgLL3/H/K1/QC2ig105SV3fTPPgwcpEzy2ODcEWD9jGQhC3Reha
qdGFnPb8DbWrcA3/FWNlSnbltvin2hmtD2Zk4doN7QacjjU6zzl2uSxq9JYJMDYoOp6Lkpkz4ey5
d4anGvRQkVsvBN7kFfdCQ4c/EByszdFnJLLs1tzpEjYDvHa8YDHdOS8sBnXO52We0sZfaXSqsEbn
Anl0QvpLzkeY0Tu0KsZESOKznjnwlG2hpDc3k/XUpjIQAJx9QgifcDs67cGDFRt9WZxQvY4sfR+l
U0PHxkE4Eo8lNORhN+hV2sTL9n4tx9i5oAcua0YKYB9Qwno26KEhKtU5ngaYYwRZx84pEFv/F20G
7tVQ6uvrpOsZhIsrBnNs2yaGIslkLrUb2SRHjY6Z41QvCsj6iuAf1Ub9X7kKDPNUhpYwmfMoPxn0
xZLsBpfjykiQRQW5PCZzYBw2JrEW/bJdgTObQi5SZQjhtpv8G6pVfHaQU8PvnITGJdXx2gecOBoT
XzBgISHJ+4p5WzQDmKKUKZDCLM5UkdKGwJa2qOs8NOSmrP/D3ZksR45kWfZfeo8UQDGoYtEbwCYa
6ZzcOfkG4qNinuevr4PIluogmeWU2FZKZkhKuDhBgwGqT9+799wQ9SYLZeLFiAy2A9CW9+mZ+3qy
dEyJWi8HEnrHmNQDL74rCmvMQYXnoK6mKod7JpMxvnITv/01Z04BG2vMjfxM5ZbTtsCOf8hYiYdD
WcQqPRUj/Rs6a4xRd/E6TeVNLE10ShWf0ztKJKzOQeXMAJkhJO0V40P6hOUSid+pzmx+H5nP7ue8
tSMQal6PfIGovvVkJQPT9MCw6V+HrbFE5s7jzGoHyaJoxFhebnOmglqwb4aZO17MbnTuSPvT+67x
TBL/xhqw+zLN4wcupf8g5dhAJpv7Q20x9/Ybf4LOTM5s1uATH0FPqaOnsutHdzibRjLiH6z0Tzi6
M5NqS3YHGh/WYa48TtvDap8XTxHwOa2CEIbVO2VVm4fl2McPNe8sBbzWLwQbu3unq3xob1HePfxZ
iLL9cq9EHGAoXMx2G8kPSYr3Ro6TFwvJk0xLDhX2zyAXIrmIpfQZ6xBdkXc5Q5RSkoTiM7z7QCIn
7XfXdjalpetYTIclMEH+/G8CEoZUq3Kyaj2MruhuBqDJQUR2HZCo3DfzAwTvhhi/lOl3euwiNUW7
1vMW71jIybYPmBtAOCSi8LoT3GKwZ1MBSzjglI1EbuoyCPE2RXZyyUan77qpmL6kkpioaytJFTGO
Op0yivgaAfNsETHKPMMrSLKTtOj2DmFh7SEeI6UCWJ6KAQtDGnffRiSsX+t8iZ8Sl2gRIjPW5GI2
RuThS9NPDwnmbDss1/6njZyJrNaufEIEO9wy6Gj3piJJFVnL6KI96XpJkB7SUlIMYpNbzZfkJXeU
KGsDgC3y1M7smcIFuBjSb+u8ClIRKbaN8pmmM87wznHJ1IrdKvtZQOS/09Zim7fDGCF7YXybjvex
bsf1aDnIrliho+qrOyscx101GV9RrqAuN3XswM+unamiyZobNLTtLLL+yhF6ST2YFh8p7t/phviq
EX8hdvUwrtE6fv21O/R66b5L7J250R9YY1WQYUe6ENz+vd3n1m6S6/i99bOX0WuSX05UyEOp10+e
Ixk3F854M8Ee/+BpfCfFxRku4BEBAXBAi6DBf/1rxfRMBK3D+YAIpb5mMzMffZDhRwc4y+eK0f2x
4WkgHNdvwZiTBPvoelMU2oh2QyHiMQvEVNgfyOU2mfXr19Ph1eAeCYkUB7TI61+qF3UzmJj04YXV
+tz61bCdFJr0ImZRDCYOnRcuipuPXAjbm/f6si5WPg91Gm5Y5bx1GHuyp3ByGGZ1NU3tpO2oPDOn
vUZLj5wEvzMTNE7Pn40mT86NMz7xY8qbXJXrSXvSPLSG5d8SP9Xt1zajVvrzmvWffjvwHqy1HsZ6
8+0DZCGGJl7Wtg6ssDdTRpxTkGRF86kW+TB+IIR/57Kk2nM8ZG54DHgyUHy8/gZihsyxPWgWbaN3
vg9dQ7y0T1Lmvh/N5KeARh82SSX2iVMD+6tMOuJ5LZlOR+v+n35sudFbFe1+xwTm+sZi04PAIuAm
hkOYTP19xtGddlPik7/RrOnPP1/r/bYACJnhoolME/Px26WZ5uSAuiJeD7asOZhL5KFBOdrMBCti
EFh4yCwcFCf+gWLgg2u/02Ki0Pe3O44wEue+fLM+dLOKmDrxzA+JE99PBQMAJcbCDkB7AUl1pRF/
8EAJ8fZ5x0tPR1tgucL1YL59zawhXgkps0C2DmQY7sjNJkWL3FiCO+yCmt4mb/di0J45Iv7LGrLj
Sqs60sDiiM+RyLwolUNFUprDxqk0y969NY0MNiVkdNqUGeUATw2TALBm1Iq7KM858iVO33ZnZGS5
8ZGb5O09dCH2MpNQ7oag4aF5o2ftSYK37SbmAI/U+TvnHWi4Ja7FLyz/5WWj3emlUQ0qS1IBVVDI
GB57BqRUtZtBlu3XDQZ7pBvcaPPTMBj211nq9OrPD9l/+iW3wgO/Iv9D6/361WKrn4uCMfdxqCpp
HZY8GZYHs4L1H5r9TMIi5reh//bni757obk1PKLw7dBxC4Wv/fVVkS+ZrQPx51hXQ3NB56emMnPc
e2q0aL8yMP9ke9F4aheGJ8EE45t/SlsTEEUT68+/y1/m5L+vsx6RefwOHgdTfALYLV7/LtoQSWUy
fjpG5DLDzEUdeFl1nfjkZnqVV7UniuRy5cyXXfNGRNYRB14qL8hdgI2ZSaYYgY8r3t7hZPTHKwSv
DDHQkLUWgWYWrZsl7/g3ZtuxjBtZ514zX8lXohdV11xMguUsIG/SjE+iq6MrP0HAEXgroUthTWBQ
S8JBpeU5c1jnzqmViejKXWmw7bqJ/k6wOhN8hITOHCExuW3ogAMouSvxxBnrCvF99+yCklle9Jqa
6U3VljR0525ZL+sx8b1L22kd+1r0CJkItzO9K82jlofOEOPHq4yBgzFyXO9B4vGOdpNfuNMt0rZ4
Dmlf4oxoMcIe//yVvHNze2y35mbYwNJPSfx2lV3yvqTfOANNHplhwRjw4QLS98Rmpk0J0cpu8P6F
jWuqEeNTbBsIAnM1hX6UDPmlOasJzU9jtuMHpcDbXY91WNgSDNOGgkA+/6Y+weZpAl/Ty3HN+3jX
97rGmJrxturNqfrBAsJG+mZJBL6BFwXACEcb6g/5Zt+rltQoOq/XR5RrstkEYFZ1E1VN9ruwjXrZ
25gikHKlqMPuBnIKH/1BJeo80CDUN8uIIYWAM+2aX7UaOG/PLmKjO/pv8bVfIKsLta9H5zJDk2S9
VEaZk3kSJ02+J0itnfd13bXm3iV7xN65k0m53y2wkD5tIeESI8tfN7wCAna9mpEmS5u7n+7lPOn8
GGWTITR/jaSQR4IO5+XUdU6+PhAvj6puaqBmBg5AE+vkZ355dAwsbbttPPrsW5H61VcRXRRNriL3
lq4chV3ZL8YeTlvxVRTaOpqWF3nn3FpQ4WLSisywyfAtYbSHaELtb3c3SLhbl/E5tdWRiRg5kYSc
DvBpORV0+8E2xuihY2h/9Oi756G7FNWP2TbH8oAGqYXjSsLJF78VGFKaxhh+11Uhg3ol/fsHuwYd
n8K3h+KZMY1owj5OrC/LTBB6SDlkt0915uoLzfGpuHAGd7y3q9pjW4uiKrqwZTT/tFlZWeIrLPKh
nQ3DF2WX/nQxMT20d0ypu+dts/KDBoVpTK7sBLm2cmICfjyV27+tXBC9UyX98qtERfnZzrNW/swy
hRzdiBuvJHEpirIUZ/dE6E/SWURFWTwsV8Qa5VlYdtMMeVbhLd0jt8kbBFjRcHBkUTJfbWf6igx/
OMUg/RmMUKjEhJ6WFdmE26dqKn4L1wRGnXPH8a+oVB89DqxraFpD+aJm+sCBBMVJP8uro69skGu1
lW0x4SHVLN29SJHenDQZgOIR8yyOY7H249mx2uRCjgbZX+j6FD5qxnWsZ0Naq1MO7ajYubHqfs3p
yNyxsDTnyAaagxEggGPugHCtny4bNqD4MGuoW4HB+bc60ZeQ5WU81Ppygp3YnOmxSwxZiYyhidtx
8r1Py7TGajzBgLOspCjCrLUqphfjKteQNZuvIS5dBynxuJRix/hS34oE8Tt9HTcHXW1Pabc3yJqu
Q9vris8khdLHtco5uVRj5mAfaDz315oKGv04U1QdTlW03BT8dWjdLKvqhh45Qhi9GrdzJdtvnP49
f+tMLTwBRUeM6uqKA2UUZx1iKmVYO86ch4tT1JIBcQz5GGaEH4qyoHya4kjofdraydmzMisjs2RE
bmcU5RffS5eLEhnBTzQlzYWXKdDgeCgy50DqnulflDbfIACTHM0lPhlVb2l960r6S7VAfa4z+yoR
rs8uPZYIgXu3q1Hq4I+l+IatcB6NJn6kHTu0n3Rfz/emlUuYlkVtXSHpNNrd0sumvKJxCS9SrlJG
95NYY/8yHbvU3aFs4SFV7SpeSovIaix8GAgDGmrc7hLZIp4yi/yZXUsZO++9bCa5oIVU1zLzjrJb
I8/j5bTMtLYQsqWiR+RFpwMLDz4F0mqinrvhrglCI1+zCvmbnEdGTndV1sky7aFeJjadaKOEe143
zw5NMhkQNuTeE/9EJp2tyEpcN/d8YFIi2DuZoR0Jmjmbngj5jqqzUpCaS6wAzwU1aRkui1Guu7JO
9UzEm8qf6WmZc0j3xdHhylCmIKXES2E6+fGet4KWwFQL2DJWmbzkGYaXk180yQsmRiw0ka+JbRb5
Wj/qFF0g0DY5s/IxTYSVjsIsDfjx6mFKkkQzEIrSp6oFMwTvzJ3z/YryhxiIuWj2siBeKaSVbUaH
Mk5JeWJbTpe73ilafx/lnnNb1poRR+nE1X1H7Cuxoma5yUNWtNLhNsshnhQoTUL/Xjg/6oy6fT8W
q6wvLKdfnycvpgyxO57UBJqX95QjyEdugmQp3dHCx5Uoeij18TgxwK+WetGg821xWCJaoaFFSvPe
4F9UoawlgtzYdJsfXuxSI81VAugD0bwkMnxm+SnjPvpaFMzqwwFEEcuP8hE69pOLx2RJ14cVslcR
zE4rPlO3lWnojXQiLiCFbXp2H79SuLpttQNsnBu0r4Qhgtl0jDKIhSnzS2ZN82M6My1lHZ/n+N7V
XfaznVbrLjerJj55JQROFixjIHlhjiz3yWKuAiu9hRJ0hr9g4Kv0NNsR0zXyQUtc+iN6vmrPqNPb
mQujHp0Ty/TU1rEYdy3x4wMyxplpswOTEL7H4jvrbVOa+mD4CJfCdTWT5LT0lEoBQm7LPBi1XXA4
ZQogjvmIzW+yZ9JlY6ePvUNaWYThxZ2ofuF46xDE5DX3OW7QRCC3yT2FJFHusTCdlxb+Au7KAWfY
KpJ562FXzQ/FENak5Sv+yuiYXXkaPTtyvtSdsmf01sNo3c5iVd5D5PHokXpBFZFC2aK3RdpuQzw3
Aoxdmkb6XqSYeXCAj/OxpXqAdN9j1Qp8RG3ckZ7Wp6yHVd/mzP2u/Q4BEAkEBfmeS2ZEeZBpY5SH
hFWCv0NaNgw8beT7Vs54Q81ZmOTu+E0bXYyJkSeXceFYD9a0+MUFbXv8X7Tr+x8ZOq0S70UTmXfK
LJy9HAD77BAjxSQXsHeCyK+bp95NMmcfl4jZDpaMcXssChAW+tZsc3j4BcMzIvbuM1blH2i/04Sb
aDvecerwcCDfLZPDkszDI+Et0Q/XWv2ZYHQ97+OsqL9lHBTXQ5MU1S+pFSK/ljezCGuN/grLQlUQ
eYa3uGRxyuiFTVMiTdQe7F34MFxyz0aMnUMwTc18KTnyMA221nE6GUYLlqfn8MtpGKDXtcjB9TyA
642Y3RpzIw/9UHmf+ywt9MFzUtax3LM7/r7p5w9yXch/c1N/vRqrDD4nMKDyIidLKuLFG/jW+hL+
dlO53lUdwZIMTYXh4RCtDp7JOVFY/dQskD4baZ+C5q37Zb3DzFcDHexaJ9+NyewURIQUC3N2z09T
ptuECZOK1qhgSYjXO6ZzJonN5fOdzdWUaDt7xXNAfvVnq0jJBOwQPj6M9ZKvVIwuWU9i6xDFvGdJ
SBw24/Ai7Wd0Z7TOymD1m5mgbF/zBmmbI19B8N94xTin+QbgCueBNZuje2MwVCYIIlmsayIRqTXj
1SImryytJL4q+3IgTSBfo6/uqN1fDcsJuTRT6laX5TKKW8xwDHgwP/eZd2mUNvEfad3M6VkBlpe7
rGCxvoKLUZNIzvSz3rMfJM5eTJYTXfPSrwrd3Djv/Z5F65PBDP6TVS+leznUFPN3TrUlvFkxMM+z
KvmSdttRGhlJrEZCeEyUZQeRtu4VVfK67PzMJGHOTiv1bOg5NlmckECQRdcTgBfrLMYBvCSrQbkB
DGi/GKh7y0AyrvGv44hzxM4S1paYMGXNepO53kzctB0Nak9V3a8nCvSoG3ZxNeD7B/1g7VKBumGP
XrI2duOcUyhqE7PKc42ExD3kY9WQhSoMw951wuk/gZQ2inNBQ/Pbag4EEdpDk/yIPL7rEHfN0F9V
FjLZy6awc+8G5JE3/u7caBz3GTL+8aJMV+fOSBPHPVJRdaz6KNzmgcTOjLY2pY3/YsVOeZrjxFQB
P8XB49QBvblNulgxghhFae4lTYtinxoG7jbHTXt9lTjaT+9zb4rJtt6ywi8mlev4i8SMudkha1vv
kyw1i5tkRU/yqYAWS0h42+vp2Rp1zXG8I++7RAMN+kfmMdHQDPEqfZ+Dx8Ye0Iy2NTD08TrSILwi
SpEYzrliNBuT9xgixbSo+htUKgj5jekWPmtLSytPqzvdd8jYJby7KbQnZldXeqJf+uTETnWH+hGv
+xojDaC8TIpnc9GJ333QunvfQ6LSR8diKenZPhSN1x2UUpP3JzhTHZGqVddAIL7WGPgA8s+Y7utk
/gjOuzXO/t6xgRzCnACOiALYAXHrjYne5/CdT8syHNMlGx87O0lCdoL0fopJiWNaEQ2hX07PcGaG
T9S7H/nG/9PlaQAAF6N1RKfyzccdlEeHuWUqYSYT8qWhMkBcdI7TPkxO3D36Vqd/532FcqpKuivD
Nn7/uT3y9vrbxIb+CGJubgT92a2R+reRHe3TpW0xSx1p11QqwMFFF4Z67AL5U7+H4tHsV1WNmxoP
TT21ZfNBy+xtW2LrgjCfodix6EoL580NqKkmTCDvC7gw1ORIrjXhObX55PPRr5Q3jC8ue/EHnfd3
6ITtqrSCwIV5jCsp819/bI01T7RRDGreyB6Z2CRn4o77UKBVTXZmislBp0pdphZwjRzZ9z1oieKD
/s+7Ww8Fz/0LngDCWNj+9ud/u/VKTZiF+WaOMWVodXYJLIwuzWkYpxAAIjGuDeSo8j5unPZn4Wvz
BqRK3x3+/P3/1Tj++/NPUQXUBHQBc1iPJtmbOwGXpawsC5l4uriLwzkqovw223paf7ZuM433yFaE
DFvaKe7mket/Cyrx5JADa+o/9Wln5Z+IPxXGbVb6Vfd76uscE3DiSX2pHZmtJ0oAYuVGv4cAM9Zr
vo+imvB4bcbokZzYY8E1WpI+sgZZTGj0Vm5errNCUDs3cTUdasf0olMKzKp4wH7hVM/oxJW4VumA
8cKNySw90QMm/lR44KlOuRwmJ8w8uiCHofKdHAs5jsNgNpzSnDAMu9UTg/fF2g+DKH5iHTX7YGqR
D4Y14LAvtN8tjjtQU/LLrJgj94Mu+bvBpLQYLAOQcW3YOK6039xyExHtIrMJZxlY592MMuYQVWrd
uY1IHlOEIFduXs3noSpISKa6voEm7x4zcpjDdCAGuTLr6vTnx8B69xwwCGMApyBfSrpskN9eP439
WpfagEN38DsF52nCaWac+zK1jMd+KeACqGjEGYmOknBAwtnL/SCpjK5b+mW8IyWs0MeZhIr2Alnb
Yh5R71hN4Iw0PX7ire4eFbZ5fVoiGkb7qTSaF0nMA2rPeXaf68FVHrWrbJ6Mrs3T85yiAM4B5TYH
XZhrdHIE1oJgaAQk2FmUiDPgZKB4KaKF2lDT9tvnSVSjGxyyUV5i15jKM90P17mb7HSuD7kDXfaz
6j3dXFB29ibjmyp2DhjdJyPojVRdZfAPSUPiHXkSzdrmCH2buaVZPkTlS21J4jGW3hk46QLwaA9V
Svsk8LHCcUQeaT2FVt+7aC4s0ae3C4WqPHP8YeANeHpN98uctsONJ9qSDmLZtPdOWptsqMhzlgsP
EJD3OFhws7SR2oin0Gd4D5ov6nEaK/tbZ7hDfdnNtF/2cQyvDQksYfOHcmW8gkK6Q5cbi2olcA95
WXI99e3EAblb1RdndBZCpGq93ne8WGVYARHxdim1QXwoIoOumnSLKeE8N/h4iFN8CogZGIYxJ/TH
a3dM/WoHpoGOOXzIds+3sEY7PIZLduhcNXyrc+2Q0wFy5TxbGlHsEKfdYZiX1Aup4vgI8RB7KJgm
eJ0IBJwu8KPCMvYdWPnkZkxB3Jwrs+AxdxEUjSHZPNX0A94p6v2ABwA2M7TVHjQPgzDDvtKtv51f
rc7gWtrLj+hX1XJbZ51ZB4khu2eOZBTCSF9QwnWZiOcb3fmNd28NVX5GzGShHFdeHmPbSYYjoqfK
OkRWpuNjacyWe4kTkA+dAIlLrgEaRM9Y3WGg+5lyWpAM0KiK1op+OXGPHypfJgRjpM7b5y6fZXde
jBYpk+GV02ORdQMZkeZoDh/sYm9LJQCH1L3uFn6zhafYb7QEEM9rM05WDV0LOJ6e/fZubUl5oZxZ
L0oetH84x92uR52wQb34Piz5ZsOiGB2GUXA9uzDsz/CLfyz4XOIQxcl3onSn739ek94NcbkeqGzl
ExyBbgEG6+slSRp+nQOJwQ0nXYwzsp1vYu0fWnyQL2kBWQao1ZhfDv5IHmMyOVbQ+2I+MmtXL8LT
3zJplhyQPWc3rRLELOxo0qLKaEqinY9SLqQeqq6yeiyvYmzR+E0T5+nPn+Ht2H37CHwCIRSjF0uZ
b1ZVzmdRPGRQ9/QM9gW3gXWQ+KJ2nlzpuWoBEM2kDUiK/eAf/3xpsc09/76zo8chmIHUIyb/Piy2
N9PYqhrQRQ6RRzoolhvkixmA3G4qcZBFpjv416UY8RMhN0bq2nkarYcxpevz3DcuQXQ9FPCQohGy
U8cZG6OePYgTh0y8DeC31h9e7vGseSuNCZyeHGJC/D1+fFDugJhZN5bxqU6kDzaH/tMY/PnTvXv2
GQJwb1GNsARZ9tuyxSjHSJfVWONOXtKdR7/nt07huVoWRlOU6Eb6QZ1qb+O417cT0iAQe1RoVIzU
zK+fRg1rEPyQbo7TYtL1jjRxM2oooNThvGQjcNopuZS0I4qj0K0ngpTCyt7hALKHvdkn2UJanonB
BDqHz1zHa4vHssudHgVCgmmA8xg+ZBnbmIxWhtWPRjHMD1o0ib5ASkSzPqniMOdUbJ5w8xWcWQlR
u8jQcPwgKVLvCUnnmKTT7vGvW/2P8sr+d+agi+209z8nkj1k7bek/PUqkGz7G/8OJHPMf0FzpVTi
DGHiBt+Wp+lX1//f/yPEv4h35rVnYUZICtjvvwPJXPEv/gQZDnJv/hCN6X8HkjkEkvFAs5ZtFTkJ
DP4/yuR79bTKDd/Fecr3bdRU7KFv1+oiRlMmhnZiyCb8M8pl5wxP/aP0lddLzP+7ChoqPiIAOoZM
r98JmdSqSGra4gZYZQOXTtafZtgnH+wEr1fR7TLbOy7VFnAG71692Qh6t0AY7MWkv8pqCHDLVGFU
aONEDzI5wz/vHgz4UZdVZhHc+7dv/Pbf7/erSLWtGP//r/2/r81Kw4we3Y2J3+z1RyzQCeZmXo27
SmNc+475Uq1sPI2ilYurvFj3PT3F+cgYLidtWfn6sbda66UURRPtiHPBzgfsKJ9DbUjmZ0VrAh9k
KksKxge/6/tvA9knRzguwmn+3ZoIfmFkamSOOyu2+3uxWqm+8Mwltz9QE25H8te3xOVYyvmFb1xy
mTdfB5NKNW3r/g7ASU+D3RazeyP6opk+KSBcLRiyAY7nc+yTJeL90w+pXMST5MBs/0VStm0Mfzs1
D8TAWY2dqp3sDG9HN0pe2g29+T9/7e++dcX0gAiIrTPDi+y/uUpjL8wScITvCBrrUK0qRPKuXT/i
Jnj+85W2n/TqZm6VgYePRVDAiXfCPHfx64LNxtoBw5qx0HkRdt8Rrb2aZ+Myz1wkwn++4rvHhKWK
Z9neWi4Ild9mgCTDgPPGS9FhLA6tWm/rN3iV8cEp991D8tdV0KJT/yBy+QuM/rfvyWW0TYAGV7HN
OrpPobkccpmYu3QmMk+YzaMNq+L2z5/so2u+eTCBKjqLs3JNoRq8pAW0LitrftSF5z31KkNwqKU8
/9NrsiTxWVFyYgumznr9POJ2azn3wC0QyojOY7r2t5a9zufMqJw8QGiR9RuJb4r+UfHPukTD0PEA
ThLLB3fz7Zqoy8kgMgFIAKOH/H7EBv6N0YEXsPzKIRjx+HxA5373SrAC8h/LJt+SgvYt0LcChtTl
jeuS+6tIZffrpt4RD5IyA1apcfHnu7oBnF+/GLRk6QpyIVLjkHCD0X99Y2Fa0SVpspHSNIIYhOIx
Lc91avTrU9q30OY0HxLOMjbe8ij6HIuvgCVEPjQHipNrtY31bc5noh1xBmZjewbVpjQjSLkYB0i9
jQwhxdb0heYaOAhdBwIOrNaNvH05bjxAljUKKgI9Z/s0DGDFmYgh+2CePSRtWAAWrW/ajrySSwKF
rPI8rbFtPymCjRroUnnYrfYFChXf2tuQ6di3kLyLUxr7c//dSZo5Z9y3TNXVVHmNd+J46ANx9SLj
h9UWk7lDLVA/V8zh3QsPIiSSA5fTbOAioCtxbBOJEWqzcq3dMhIHEoytPx6TvCV4NCoYEQV2Xg/Z
p9T0gVVCntPiqA03vSU3AM3UKoUab0lxiUk5F7J+hn5gGId0Td36wAHAUVeORMwY5O0mLLEY7N4o
07Hsk6fN7hGKrpKcCDSAr0CWTNh/sDo6s7OvhUZaGEZR13Br60lkExGdq3QeenMGx19XCxRTQWMJ
dgzmUbE3yS9GsTCU/eMyF6U++nkmrAAqBNQMLZjQX66cf09iRku4dzKJvnXFFnjn10j6j8Te+V8j
JfuhZtY/Nh4t1KmVkNTyWVmfJ7YL685pMNfTYQapeQTshO46MPC/673hZ/0EWMFfBej4cTSupnjG
tmIYiI2+yArSBzINDaWPbQIkctX3Hi4zC+BbgMrAy26F1ZXQRxr0DSHOHv5/1NLx3A10BOb9Fuv1
lKYGzZkIodBl1/G9k7myGnV3FeFy/EIIRYV1JIX3xGhvbB5V1AoTkUyf+OHMFDy7dhnmLQfEhBG8
ZTbAwMezDui4r73PLV3sOYgY4VaXrOsUG0Xt06co204UodeW7rcWS1YVNgzZ6Z7UANSem753yKUH
pxAWoBs23X1eJKEg+4h8hnRuHjHOGl+EQH9ysG3GlnB+NtEBIxILCadOGUKhYZ3SbVZi/ObJR+fg
VTAPAruLokeAgw14QA8rI03ZGZ/fCr2j2SWRJvlgdac4nMe+visHi0E5WLSoAZ8tkUohEhnso4Rz
+VTlZcsPyQzkKJoAJGAYiBG/2xpJ0nWSVhvaS3iLDGeVkWOTDjhJgnWN5RROU2T99I0BmhkYpmXm
8QK5E3Kd/odbiNUMgbWxGXUOwlaG1u1SAZy2E+BwiGGXUxJbvnPogBPVhwUbox9yJFyHm5rCimZZ
DHprby68N18KAz3cPZtgmhyYIMZDyP7WXC+Rj/0O12LxMoBcejbGJr0hGNJ1jkMyIzrimJYlxFvl
E5myviHUg7Bt88yra770E3infVsb4nPZ6dX/mgmIYAfyX10jDjE1tv5XjHVFfGujaAWQOFrlys8p
zKwD41VHbhPjbXEKKA/m1D5ZSG+6W1sObXeJs3z4PNrajS/MqhV4kYaeOQgxEBmb8oE8HaEviNbb
pEQlXbyrmvlYdmjF0onbRieyu59kJZwmZDSHt6hYCaYk6DvJ2p9pllnzF6NJ0vLEu1nme6BrjvqF
fzyJDoxN4S+IIWJWPCzGjF95mlZAqmXdlfcAob2tpevkh9kr+5mBAwjgFU3C10TRuA8Xy8O/aLpd
doebnDAFK6qze4po8zFenR4Pv6oRekmsqzuTrutZeZb5UhXW/Msb8uV3SRVgH922iW/qWSX1LQTb
5ntqlPVXt7KnO5HVPvZyNAIP5tC7j2bbY+mSJMcxw2VdRPkv1X2a+8bP2q/W525Ct7hbOCKm+xq9
mjyjMm2O6FuacYfHBT91a7poPLWtMVEu8HNPdp3X1wa62V2JbG8NFVzk8QBbp5p3sGJBTdQMVLmF
s0CYWauovqKh0n6RmWbFGiH8ElE3r86e2cnkIUV0i8fJnFhWIUWR2dSDDOh2qnIhpLj5OPyafJSa
ofBb41E3mbjFyG3YAQZxPBFdawv8n2S3HwRhnf0Zkdh4UhooDajBirc96lV+goMR4bAfeu/blCmc
GrRSh2emPtgHCwcNxq5Ol/l6cOr1joY9IPghRmISaNeLDTx5QBP2kNKR4FggeSq+7rT6RaMX8ApU
AhLa/S4leZAZWLfLXSefwhEGgnnMzcHWaMZTdWdbedN+mcwefI6Fi+Hb9tX+QFdkU2D1E4Q3uPmg
/CyPjK7jQtLgp0mi2w5R3zvHYiztHhZ0p29NPFaSvswSPy8un3+n0COXe3Zhk2bg3DYCSHGLCEnj
dr9djbVpd33XL+o0ghI1g8h3GnZwWdNy6tfE+N7STER2aVS+tRvjKfb22WKXX3shI/8a9nqGxsZh
D/liLqNjBAX020/lNFgWqh8FFcVM7egkUf39AsRDjFJJ51qHdunWP7wt4eCQDanh41DW8jcWx9bY
RcDwIK15pcM3arfj3kXSHR3nHKoHm+9yg63SnY+N9Gn5+eR7uUFFq/RJoB7qDmXku+POxbSfBSor
AdelPSVzkK6WGx8sXM4FUNopSkEuVsnt3KLexCtTWd86jUE6wNRgMnLLMkDBYjXUt5zBz3Nl9koE
2VSJOoyc2X5YJ4uc88S3MPWtiIG+GUCE8h0KfTSTMxOjBdLjjDjPa7v5K6CnSB8IIm/vdSrXeMfZ
pR5ClfnVdCwn1ZlhXTMxhMcqCEWgAY8grRM9Oasqas5eZxfLvrU2gKxDyfM9YVG8V2zOcCmciEiG
UU2gR9oyizs6xHNP0uGqWDYtAHgYFRQjoEPnrGZ/MRq9LMJBZc5LrkZEZhkcnTnocM8P+460RgID
cJSwgdcDqSkyE91pzvr2C4KM1ISdlw8oWmgYzDs/WWvzetJNCQeo/i/mzmtHdqS9sq8i6J4NksGg
ASRdkOmzvK9zQ1TVqaJ3waB9+lnZLUFqDPRj/rsBGo3jymWSwc/svXbBu1ponT6AoGaLBh2+veyx
1IJoCQDuVigmuTvQ1+NnjriXkhULOg4PN0ew6+pAEoSWuQYQ33QNYHZXMIzY0xfJTS5YJB80ujN4
MFjeBEv61jpm4LKoIdsCwVIa1/N7mTpQ09OqgnA44Qd8iKEE6hPCCMkTCLHBS8u4eA392YFWZNip
uO1aUKV7c3IT9+AJBE9bkV8sRpnVZ68TZJQPZU+5v0W+5HsbZ8y8n7jKWzfsRZym0cgx/TPKOngk
WDE4mVOLHHXuW/WC76x40XYiWk4T1P2gCyprr4Me4GkTeDFKx8Z1W3wji3qZunrgGe8N7efcpM1j
DVzjuVct2qFRte3BazQ/tGoz6UaF9GGXexCB8s3iBP5mrRyEN3Ph1vf1DIok6gQUANQ6VvcKlaOF
vzCb9akx3JVgh8HCzkKMh/dipKwFQnAkvgI/hkp/e7GStixZFLWpZLxhRm5vA9lwFJMp7jQWSBsP
zPsQghnzznZFg4Rr3hLXAD0kwkAWZ164slpaotGjFQ4R5qYxcCETyr8v0Z+fWI4iP7IQOT7i0XaK
PfTp+loicn1TVHj5VkDwwmjeBxR0dkYuWyTWbjp6YPVf4yUm3LpqquqGt7Ozwcj6WkY2xMp7V/cL
zLJakQs4ltWjJkXj0baX+pknUAXEddLxN7q5TodJtgxw8mf8gZ1fKINrbfFv/FiTtYGNJnkJ1g5x
d9KVMDQoseevMa3qG0fMl56DN3YMEUJfsj0wsVAAJ7McqBVTn1MLI92x9TMAx5Ac4Aa3riGIQfZm
+9XA1oDHAKlsQnWc8+KPMKSOMieULYopWO9XTkjFJTE2+Q5aavy4OAMPEcgDCUnKjt2BkRzaH4s/
ZkUOCu8TzeI4hm4q1O2Ux7QEsxdUSLX6dQI1qwPEfjbEEa8hxSQsh5UKJJt7oUj40GYWZbM7vSeJ
bNcwqDt5zXZcwNXsp+YR5YHB4QyDkT6DtbkKuxhG+AnAHjlIM0cR4sE8/fSDup0PJbTv23okPOTM
EVm994uomj3ITP8REpvrh8bcDL+0ciW/TCaBvnOW1cZpmvjF50Iojo7dVK+BCW8k1HFuIdDQjnHV
duTBIUScgoeyonvdOG6GlYLCVtIPUk9TNSEk44ad4Y2Ek5tl5DuRZUhpUibWm9vDypAI6fMQFGkD
grpUWbJdaBa/c0WnhRadxnU7J2Ywk+92MeavVoNfByA7qIii1c3mEiw/h6OXVcRYzE5JF+TNlRmt
ngnVFOYE2P7eny+Leemle5BUY4xMzxJPltNwOEsw5e/ULY69sWTe3jYx3r1QjVqzQ/JASoQ2lcAZ
QprJ0wq2LuTRCQn0/QBWtmKNMkzvowjqJ/TaYO14dtU3AzL+7oaxIHxjaglqD9XaFRUVnAaycWhR
0XckPYYzDfpzZizUdL8yGwEjP1kAtiOt9AClL2eJHsnBr56spHWezMEEJe9rXzymRVL4oZWPtFCd
T9FId94HbghhNPtIEe8jfQjK9aMCksjnr3yO9EFypYdZHGC2HgDL/LizTHnnoMTtYrZzvzqZjd8k
cJC4haiQRxPvhwHLsQd3w/jR4V1tSP8pWDSTl+Tm5tLc1ovACdKN0LDw8wzwkGOaVkAzkM+r3eUn
/cYjM+I1ydNyj3WlIcGjpqiFhAzCtKS/KC7o+vw7IyDnAsGhBA4ry16BEidO4UZeT20f2mzurwhF
bt6GoWT/3pueEQHQoeFMfdf+sK3KuBrVrN/HxMzgJyuOE5wwuX7oNAs1gARmClTGtnJzU0hZ8kIu
GGp2rm7jT8qDgZAPz1zoZQ2X7yNvEkjYpuJ+CHH4+TeeV3iPhqyN58Eru484Llee7LCEnkhUoZvJ
4wY6g6Fi95EFPMvdoAK5eV2BnhD7YMTfwFS6YGqx0JT8tnsnfSObvYW8Y2fM8xGP6ENSwBAHdIUq
99I/wWHFj7jqI00q5SXss4Kfo6Dq2LeTrp4K3uiKNBEpD/gpnO40OgGLeFMn+nyBjG9SjIVnlhLo
X+0Fgd+BE3WFLIsO0IgSuxUPk1ugaYUUPjohUtzuAVYVMtnSEZi0O1nlFNIrpLaNNzjEFy1dQgGK
EVndI7jBKU7TtjQU6pzDWwOzQRtWxiiT/YCB5tYxDPs90NqeIrs1KB45l92EpeXAeKllhnI1VEtj
EP5BhMtmgKFJ8hG0cmYICuAi0vc48z9q9lz2ZlirxQxn/G+v0GnINCAwAILmZJmpFU5C5rfz4MuO
4CkLhVcXaPj1XVUFR+I2A3ejUDAPG0gw44v2YJOGjh6tj4H61KALWlYyQvB9NCeSoCycuUHW9KE9
GgUakotkxMgWMKUIZHV7JhhK8S8uZhef7cTbBJ2JRTU8GHGUyuN7qIWRfsDR4svUsH6Cs+qDxjio
Zr6QXAOXC8sZB77CtLT+xYWVuvIg4pWXFhBgTbydwjC0oyPsrzOTwJbjhOEAGQnbXoK0sO0HoW7T
xYj6rptIK8x0E2ydhOzzDS6+ZJPw9sH3djriqNyea2VrQplp3yDpW+D0agJWgaHP2g9ntNFuhNoC
6LUH5XMP3Nd1UefiZeDQim1/Y1fT/MwdvModgbjtPYpomR8ULRSb/Somw0rJ1pwihYT6G0+nQJc7
LgtHhV6/HO3Kk225OC060gffJEDcV5Xb6ithC03IhZNChDXnSX4zPS4pR5wkUxsmMbDnvMkefk/e
DOSIQr17D2rXuvV1S/IM6DP/madW44VOwXW6H8exuWfHYXrXvnLaZ2z2sQ57swvuSq8u3phrxIAD
DVS1277rUXb3F6Zp2HmX574x+yCPRGcpI5RQyIlHoLv4WhF0QWNKWWOSdp2hJZrJsEOaYCbtbvQT
51PkZvxI/JRKo8pD1XC9+rAodwg4l1+eWKBdWch7GTWoUUyHQhVldof4a2g3wLew5Qiv92zSFTqs
oe6FKqYn0dZys8Z1zn6L+/fOXm3uiAH62U8NjXtk+S6oInikllmEowMBDNSAsXo2irx5Xjp2OWG2
6vmJpbyTgrv3qBq0pAk9jB4uNW4iKZH9zXl7BfmU49yZxoBTYWTDwNyvBTbmys6mAmL6eTU4sJkY
m6Qt/giDgCV6/QymjMvkPHSGZB1DbcVE55WxDVqLmxC2SCabMZpb1381qwDZIAwAGE5Dk4x84SZf
KAl6BATLSubxgbQVVNxKpslrYDDcAc7b2AQspQ0jtx706m92DcralJwGJDioFqF7TWbqe4bBlwKz
z4HpWLNFwFljrwUA+3Id3/yqdpMd9qOa+ttk9BQmFaorUnhrbEEy7tpXfJ8NMBjTesxrX8dbd0gn
3kzGV/jH+u6ZE3O8sUdPAl+l0URRwQH9I8q++LRxjVIIYJROyAWn7dk6kILfyI1ChjegTMMENWXD
teyguJMehfJri6OL0YnRSMKHNUtL7F6mE8dHyQiYaVfVGORsLAVBvIshkjch6u4uKA2AfowEYtIx
aqQZqTXnd8FMGh9ju9o+JKIYg51jjdWNUSxVTzaPFcPtcmL/2csn8EWqF50fQUej+zR1afu7xo37
lKAL62KA9IbFh9HnxVepSSZPJBNE+Ke8apu3mDFrh1rWTn/MAK3QDncDDNmZwI4nh50rb1oujV+x
ligQV16EZtcy+ku23lSiYBVNUN9BEvG/pkAQ/Z2CAH41XVBbm3a0iudsbEgMISGIfVE/j5UXwf/2
nse56Hjqcz7Mu1JYxRfLZoZIxEYmBuTIUq5XTVFIZOLSrn/VyyKokTJTdJ9j6yAW0h0WwJCTMkju
mlGa5RE20fQt5KB/Wx0BQgAeUzUQj8FWJuyNibiBJi2tW0fALySQYOoxiuNknjddF0Cms5laXCvO
CYNzcVgOnjMIfYWosX81YQBOkUO5chQIpzWHh3K+sGRjSOu6mLmt4fr1a25iFNzE5uLf5m4rHxYm
PV8mozDmScgJP9O+oVOCbJj5ezTSmhGH5bU/oNsaAKpg/W5mHhgilL2wDyy1y/YE28jHvDd02Jvb
lipVM7r9DoLV4HwajOrKwNceR1VfSszNei0+k0nlM/dTUzPdx8KpwwbzJMrAIKPSnnLBMYsE2xsj
QgWxa9C3gcNSPqbhQyNc72RA9/ydSyR/nKPsDjg1wSZtK/zb1g4En6yjmpF5R8kbW9l5YX5mk3Dk
Ze/487hY6NhAQlHEcxeDbdO3uJqXXzMieVo9gU8qpBTFr8kUv+/2qEpNMIbmop5SLFPfdr0SNJW3
PQnFnUDPZZLtgFs+u6AHu8KwHkRKbkIYO2uPeXlJR0YeCZcFXuc4G7cj68wlXGi08yNbNnk7CT32
tKqCGOtkYrK4dZXPhEAwsrG31A4t7ieb5ybfSjolEXi14GmqqiSOQKde8m2oGd1z66pMboaA6IWj
7n15g6revLMu1zYlFg/cTadbi5FsiRGZfVIVT6yGWnk1zaVmZYRt17jFKWSnWzQmMTj5YuGOLlVj
48bBBM32TBmxvydhXECZxQbP8VRjzN22wGYBjmGjZ5flNyrfxzkzjStg2QwLtc3j8bpgLmpsCMDN
1k3ljvU7RA/DiNqgIEwgptm8px4xmi3lJtWXh57xGdGxvFh2ZXxpqF0vwxRUgDvv1xWk8YQgbNr6
FcqjiFwUnMtL3DIAIZavSneIPsg1GPwWPnWOryTG6uQCOLrcKNDTDMRHUV2vA0uPiZFXxEcFP0EA
tW6vSXhhDdoo7xjDiayPRMC511aT2Ta8flB3odkuJGBU9ijKfc0KRG3GIB7PQ9G6Awg027hldgKp
NQMbmETKFHETBWhTv51VVf0mYyV4MTLRV+/oPF0/gn2kMOQ2eY7lW6nlifu2Mra4fHkoDyunAoI4
M77NSuHcmI1oPkeWAWs0M7MhXi2HTB3CbyvY+a6UQpFV5i6IeO65GOMqO6ldELfGwhm3xA+yjAO1
D7q0uJzieSNAcgtaV3MMzAPV8OztKGXoos3SWI0TZbCHTnvMzPTJZKCtvzKTcgw/+5JyfVexbzDf
4asWt00LG2JPsc+QvmHqWZ3xdrH9xO3igxCwy8YJ24W2bNdOvTr70OJeeWZqm4VAx/O2zlyz37HN
L/ODaMrh1nLlMNzQJsTdg1mQWoANwGWuliTe+IYkgCnyyhpsoDcufQuEXA43bFPylHZ2GTsHf7s2
g9hR7s9W5JrlhcdcG/oB1VL2q2+yjLFsybg2BIc6cZpnVKsDAVKPlQ6CayQvS3LtJE7bXsrZ1NgB
/kxRilu1S2ZZV8PRBQJD7y7kOhSbmRaOIK48IDmywuwThBYwpPkg0grxKS7q6t3wvN7cNINtsERf
R/ddteNQsjnIiPQa7Yb0BAjPkHz5yuV7MBomLM2e/WxbmPlPsDTF25yhqwOYUQ5fgRxa9ZsuBjHW
LjXB9r03nFZVF064f9cuajRgz22Jrrh/XUsCzjZuOVttFJBEtZyYjTXDVmEtAk/o1SVZjgGKgtCb
W04IUbJNDFHZ++NPV6Uph1uvGLwKkmPiJ1YRqaanmtTH5HicHwYslSS0Yfs5+yllLxPSaxJw0AUx
YPUSUcEhMaCNMUkOMn9rKsRLW2ATzmNNEBMTr9UYjnPggckg/q98WVMgABv0cE1/9ln4i22wWl0W
ES9D4OaSWQKBc+pz28exlRPJuxqXdHPLbdNTo9hFbjRFUMrsFi7HRhmdWeyKEjzJsZ1kcOdT7FV4
KHsCd5iMwUw5MJcZuySyE0qsjyCAnf/SJjDZj42btpCZaep5oTrPbmnfYx9bYpfjRTc97o3LmBpu
P1aKmInruFZMwlRf47VvvQEfUSpcHiuybox1Z0HeSC8jJnc6TdNAKNRYFcEOLxBx6G3iaFCqhUvT
MOu0vwhdg6ax2RGuw5H/1eyToYxe4m0lQxFeuAVdbQiTurkc07AkTrxcMH/hOGg6GmCrjMxrlgVh
C1T9t+YxRcLhFNMTGmIZI6BDrRMR1CiPxNNpb2vobmC+WMODBBzNrJFBrmkDTu4tvZAlyCA/qsD3
9mdZK386GxIsYzQFmvhMmOB5cLJYcl+viwZVknslwe8dKIXIhWQX7El6x1nvdENicz6S2kIfmTN+
H5Sd7VH7kJzGqLpZn1uy7PNDClCU8AOrCxRDZ67L+dgVpfvVeE3wZXV6ghWIZgGa8ugZjXtN7wDW
RKNd6LC6mx5OKWb8wNiLuWx/iOFW+wJrZwU9nBXAcWReCmdkZiew1WS33TJiwu7HHAXkk2UwryPN
nal9/bLQvjYMydfeO0KK7ueH2Maye0TRrZ09T3PT3WUK+cB2tnyG/nqQbHadDMvClZUISvmV+Za5
F2wU09tZZU6wTR2va99sHor1nTCCzogICSCQi9EFU0CRud1furB/SsF8nX2phrAa/W+XD/tqeFYR
KaD/49/+9rt/qHP+2wf2//HnJ0q+m82H/vjbbwCfZHq5H77V8vDdD+VfX+Q//+X/61/+y/efn+Vp
ab///V+/mqHWl8+WUB7+TY8skUX97wrmlw+dfX3U/xLx/fxfH/aXjNmy/yDF1flT1+7gQ3QRKP4l
Y778DTUvGizJxeJecuPrRun03//Vsf74E1wYoFxEzCxstFs9yfb/9VfIcfj31AQoNf1/SsV8ERD/
D3Uk7paAoYH0hQXQykU0/XcRmEYDgQOZKNKAk1UN95lzH2uGfyAf9KavDxjNvPnRdAniOdzuqvYh
yG5xD29jaDNSFCEhtDvypwHtdxAznmpkh4g4l+d0ejbXm7S7G3S3yakK6jCf9wSdLP6923z53k0y
XwGRkdbjn6//P3UpPjUV//3D6/B/vVr/f7wGvX+oon/8Vp/Zx9+uvssH/HX12eIP0+TSQmJrkc5r
W0g2//Pq8//wcSkSAXSR3zI6+++rz/3D4vjwPKT37sWviFLxv64++w/E846DK86z8DVzMf95g3Pv
3f11WXHbcsP/9+//pv12/2QH/u368y6yXB8QbXAxC//JHvwfKlYWJlngJSRKuCofT1laXDLsGnky
vKT5EI01vNrY7EJ8bgQkLPMvnttGlNpa3frooK7QIzifjDpWSo/MPwIRSl/THI+eHFbniicAiWec
ht4b9Wi/b0s0WWfp0bYHCBoRBvbZz8RT6B7UiDwGqzZuaArUg9FP3Q3zlikseKjemRTM14it2pd+
NZKIZMp8O8mBRpTmdlto8ndUYBvPue6czcVufdQW4kVMO0xlVnPu7hkaOY8OO9W9YIr12Xj+QP+Z
TUfSHSEctJW+h7S9nmfGiQeez/bVCtFv2+CD3KHzKK6afrq2pXmX2NY2mb2H0ooB39jWY4x4NsLi
RQiXnrHSI3j4CHwYI2ZjbWcgzXCN0Qvy5PwdT2RPkn2xzUpW+6V3UpXX7ZnOwCxC1sma9YQJ9NZN
nqeleTAkqaAp3Mu7Aa7PrgpY+sI+nqbXWo3LVV376JjEoL/9qXUQRpbVwVptNHYVS19zmZZPK0/N
R2eouiPhsE8wlab3Ig6QoCWOsYekDvmC+Dkb/sNqqfo+rhqe7sgsnqfaXLYe0YLsno3xKWGWhm6s
TQhsQM91SjuCUeHtDi+kT0gWXymqhcTpgttgSL8GsqetHGdvxflJfkyF5dlnO1d7Ov4a0jHdEyWg
74VgyEzMkLFv4wGRQOvcSiN2Nnaj77xeIygDwZ52IpoWW0ZIK481qOvZISJBpvQOw/yStGgHYFZF
STF8eiJ7kARTbOeiuKaRaU/knBDfUa3pTjh5wzhqPeuRIF8kZkDHorIltxyvapgMCXCranwe7Yvn
oU+G9Mroegamumv5JnpL4Raraby8wj/6DHRfBi8vzhYr33NMZACTP8oV8ERkIyyV2Jk0iZskh/+W
1dup+213gG9p4KdQ2MCsvO4Uo0qIkl70225mP0HFuPFZ1F3EAvGpGdLtDAjrWgXTEGUBxj1GGtDn
BaVewtTYmgxn13RObFMeev5mtKzhjq1P6LhQ5fw6iBYP47+JYUUuJYltUoQMnpnRj7uSVl5QwCGo
I0K5a+YDnuzuZI/Bt1LWkTk1c/pcn1lVzuEssIAlIIWu03EmbkMm7LfcZAuz5TzadEbrQJ4fEpoR
IVxxFm1mnQixYIJnmDuprD7SggzhjPadyDQQ1aPv3M9GqcPC6756Qz17I7EQli/va5uFNPOKIlxG
wod7y1m3nmd8zK0qriCC5g+K8PAwBxe+8eCy2A4b15kSDiifu9Bps2sNuRHUx6od96xS3yGik9Xw
KI2o0HFyi69iJtcwfbfJxdiPpTW9QGlycNB3w+Ngy2vtG5d0OwPmGHnyaBZgBf0wFTwqJ82u3WR2
Xgg9tTdteatx2m785SKnJKGBbITpi0AAuoXOFC8SStiGCW12pvLbEYU+s3Qw3hgUmDtYvOvGVOlT
vKqNq7NmXy/VwSMu7yJry7wr8GPti8MePqKV+yrT/B6jwQBxxQnTwLk2BMqXRb80nl2FWZJzTer2
EQvv73rxPryhw8uMBM/LGKO6ZVkil4gPaZnlJ3x7Dpe6q4jDgAPSGVV1bfsCDqAHq8teoRrF6Lm+
BAG4Vxme9JD50fqj8qbY1KJEGVy6CfRLr9+zKuC461n2IDVjAtNaDk76llC6Pp8JcoGXSCBuy9yS
mdpeEXcAXzWX7HwDTsMgTjdY5L2LWnkiriohI7ISn+vkwJqcYhsaWz3vE8f2z0xe1zPNcvqweJ79
K2scyYol1dYNynh128fZiVym+xiZCu74Msh2ibNelxgRY9JRRVhbbvrbNQr3YI1B/pbIbLnxVK++
g6KS3zNvG6mYwb015k6EyGj+lAiZP5a26Jj9kmCWlqu3KRkyJl1CFB1jqbGT1lH5SflYedlvrS1k
QU0nNkAd6pdGr+PDZQ//0i+wzm13PabKxAWb2PW90YwW5JU8sMk0Wd03Y5ZjWF/c6O38a/Hq57hi
NIM9FXIcx8DN2BVfTFkwtGYEk3WGV27MFIwO93Znf7RpRs7LYNj9S+ZDbeJHvchOM5GIHeMixDc2
qWwP9erSd11wzaSALIZz9I3ZeBdjW19RfhT+psDD/+SYhi9DBFUDIcgGA+BV1ndkco7HICiaK7th
SNw7OZ2TnVV2HTKZUVcCvSFYRrTcz+yTprsxgyi/zdBtfQ6mP/lhjIP1gDulfcF4Jp8cxrwtHv10
JUG4rHEwQC01PjriVB5G21aPhvDrB7tN+0dKESIMpppcWHfow56JaBhbCGlYQ4EcDuR860pvvWaC
MpzSomzx1K/Fc+NYL0ycucSGqjkH7SxO2armD14P+rbV7ZrvZUVy3y3p8JPwj5ZNmfXi2VvmZGT1
YnNCovxGZqkErI99A94ErVs9PtiDRH0roRgGZrZJ4uAxz5ns5+YNoLQHg0Soo2jiaNCwhQYQYO5S
xj+Zmly01QYo12Vfyt++X28MJCPaGQniIkHWZtrgwTQgbx4sbRAvjAEbgpkKyMcoM47sXD780QD1
WXFQMIg22s9LuXgWJBLdVUmvWbWtcR/5KQsOkjw+sFUZm4XU0svly2po2Ace9yh7og3JO+PeWBP5
7FjDtKGMENdmyXFsFnOyq0kPRX6/bi3T6+/H3HKfFbcTMjUwwo+5J2yE/k5wlyZ1/5GpQUbZwGMm
hqO0HdaC9FLyF4+pRICXCaq/RLdqp4PJ/Xa9/nMpvZWh7zDx4lRq35qD81uC7dtSe/U8QRlkD4oi
re+ss2zW8hH9JYi6GHGqmoHBNeuwhxz9Ca/hJRB62Khe1jdNoBg95R2nOsLkd2bwB3MB8ch9KY36
KvGbvR1DRcmCeg5X2zFfMt5jEqbQFJ15CNXfY460oFoZ6ax2m+zR8E4izMs8+d31xYdn+OrWrqxt
Dj3sSjAee5CtxzLTsdM7S5j2e6fG8VwDU30G0CBup0H3B7dcagw9jCXbCW1uV+r8a6yDeDsi6AzX
QohniL+EebF8839EVSIut2Xn7m3E3dxpUIDxWaQArAp3vF2Sk1kMzaau9nJC9g9i/8DMMYO3lZZ3
SaPS09rY6jD3rNrRGSe3MJ6HaputoPU81jQbK0HfJHnCHms7ux9WtuM4MwlZI8kL/QU5cWEG3+QZ
b2qPdpkgHhPiDJ49jvFMYEdBlJHDWJX0m0b+a1qKgzD01rPix6C8ynzU8YDRCMdK9NrtB7SdeQir
m0yrcrR+CqfvD22VnqGD6hNhueJMKgRLcZUthyJdqqNS7XBcB89+7XyrikYKYfY+DEwhDGcuoqKq
A7qGIzXbDp4if57eqMdvJmPQ2z3JsKtJjNDWzmIY1s6s+62zkiUZeqNXcJc6BsWZvSTM9i/XeQYs
85eaM2MLAJAMtbp5m3TpcH0sGan2XPhEC5tIfqiiiHblVbY2dl/H54obDSBmoRyTziMVWzVDBAY9
B8SQ0WFgQD42gFIwB04Yzi21T8MuxaHtGWWFZT8jCGnX4XVSsEM7X2T4Nly1yNDLBvOpZu2Lv67P
4NevOdsuRt1mzAtn+i+W7skBTi970lZ4T5Aw0YUgFC8e5lxUe1JOvR1kA6b6i9OhNURxyDtf2dHY
+iJql4y5Yt8Uy1M5wTN0RV7dcv4nuzyhkOs1zOoVhdZtjKuBQYJUHzbsQOYJedH82GQ+EljO3k4n
7kQIUPc09o2CuBsogmJqCg1HU80RV2ezs+rEjZEe5Lq4V5XkmSQKVd04alCnvG7LJ5s2gIOJpo4H
CMRBwTcwwVX5xaszHFlbIFAdSxc1nQETqfXkFWSV91aYclP6mkzJYMgkvrdxPQ5VzJFHVlx9ix7N
BlE3aCTLSRBplVOqAKs+WTycT5121z0rbgIZSJc8TwbB8wbW3t3Q++YZWaSxRWEiYOERP5tLx9im
+WUOynS3eiM3Uh7zFnDR4PcBTxBr2bRetRz4Ix6oJuJcZ99PhfXqTuNabGhYH9CDfCKlb0K0p0zK
SRLRusKGpbsycm365ApuBCoIWNEc685yy9JaRCkb5NDFaXQeXSCPjxjtHiblnPBPQJ1xrTsahl9D
8FsQxWNj9BqHCeFRlVHjQpHNzOmhoeNDLTYFpyAVXjjHTnbk+igirSf9xjf6Ho81yd26eSW2KwgR
2+oPt3C+pzwlwxHpCQuT0KrWXeCL67mbDQL5WPH0Xvoj5MXibaLjwVdLwxCQ9ejl1evst97V7Awv
QW/YW9RIAKur+FrBp4po78sbJQggsJLSP6wLGRkb+mJ5DRULGwi/qws5P+ul6cjCzuHYmgYX8ezF
VIcinOua3QNVL65IwPxDvQdZSg6EXUaCBMp5reWjWitjZ8TNuu8s+T4SdvjGQVgcpqz45bg1y2/Y
6z4/dAbjyazJWGrtRu5565tNbPfyoOPiaQK8S1ZgnlFeBJpegYYeZVZbPzRxbMAAX/G1senyyn0S
EG677czRuxgTYww6br7nAyHIBfNjlq9fuJj0hvBZB59zDq91bOM7KKX0O533IkAyN6En4/zoBPnw
mY+WGUlLY5bi1tmKlpjyICeGzZ4N1IBj8GAHJLZEKvavOxojf9DXWVGVt+TK9XjCiarrQEkiMHS2
UkJgn5g6b2ZxoVb2yzWwqRLRJgVmp2+CLvjKB9+l+KnHsCKVZDbss8gwhCDlDDaL3z2jP3hURsPK
u2OqnVr9O17A6UBTyfUqeTu6AClVN7rjgUgZSJg5D6QpuYE05JxGuawEJ5e/VseEbiRGDxYaDSjN
ixkNFWrpLruxDZUcLyJUr+VzwEjfQ1jGRbawA2C4Ym9zLFGZa21auVDwmBbiQM1XH3vrI9PY7rGk
/cqRvGzrKYtyMiURegxxxGKu3vLuYYAzShSMY6W3vt8VmPrWe/jqj53VHVkYXeDmS7ARWIKizrHa
nZU4VzxvkWTGj4X9adjTuMcvsOzAUGWfaJGASvfxqRy9X14/noku33YWOQGT4mEMjeGRZwU5YOXQ
niqvYUyBhicZJufMgnw9Enh9sN04wVsX70al79gsbhcWcdUULAcwXuy4JjLkLYsDJ6nrY8q8L+q0
HPcYLSUSKIdsxDhedsHULhs3718nVoO3fYHCos78N9w6hK81+b6IB5Q2RXxdUI8f2hjo87KyiBFV
/0zO3k6o/Kqp1G+SH70tqyM6VX6uPQD+9VT33ZuwanVf9d4TuzXWukTe7zhh9J4I9/GmZF6A+sY4
DE7XH2nRLw4EguZjB6pm6SQuoDAXxXaul+1Q2fcB6emcpYb1Sfv2SVrOnzlT9rEtcZna/brBzRtf
xFIsuPNxWxUt91MChhuhBPLhTsooncmZNHg8IxEzj5bLLxr2oJgOktvLTlzgAE1CxSq9ANe9yR3X
vG5RoTMSz5/nWNyY2HmIhhkc7jxGPMGoaOnd5RJWX6UsurH+oS3S8iMRuFCLtH5s7flDC7ZLaDrJ
Yq0rXiOkwyHoC8L6cqYYivXthZjOqhkBVG8ZD7bbnZKO6GCWowVmazB9JRM9nIYZQhKqV7bIB7dh
vQ0O9t3iwXPrVP41aFG+o2WTa6uLCrM4T3X9iqQ7Pxiume1cSVK85aOUcobtxIlyY8f45C/XSX3A
hcDjooqDPUTfewoPE1VZgHpaDND98RBxp5/mBePJ2NBgDhe5PiXg/6HuTLbjVq5t+yv+gAcPVBEA
upnImsmaEqkOBo8ooa5r9O+XvR97E7J9TabSzKHbuq9he/gUQgKIQETsvdZcPwM2ZT/sMfiO2QlU
EkquRY/3Y8EnCm0HudM3ZWkg32Vysp8KNyVRJm7gNPeiq5Zyauvl6InmPkU65ITJM+D6cgeEnZ5W
YNO40K5UpbiTmdxUhiJ/2ig7zNDbxMX0UvVsJ8hjZBOXmlCx56YyZ56K3pr53Ajd/+Y4SGmsiWQy
PbkquuC7xaK4aOEnsI2LtGct5cF3+MZkIpaT1nV3dNYOOqhIs8CzVcWiXTaDQc0gXBbBkLi+lWWP
JhG9m8EcDrVf2ywcY7+eRuOVFuwe5eaV5n2zOsaVMYQ/EtJll8o8As2OYmVTYJMHz7YgqrU5iBay
dWUb8WEK5N3Q8boIdV+hcGPrlKYbr5mmVWBhdwII7XPkzFY6eaQyfQyJUNZiAgHyhHMfrfICt28z
cqbXndF4wrfxE0iHdhWMGmHFgTDWSiCrqxZG6hVpyGrZPSskvDv+jLKoyjcCALp1QdD8suUsuNKn
KHWDvnACBJbZX6yzdLEFMbOGUW1jHFHDZBVu0AyZW5U/KlNfIZO9pgiNrSv53tbDsx4JuWgkMDyZ
BsY2qvzoGBIAfqWVunicfD7uimkyWsyvkHdfc4QxW6c7tunUbsvC/x7n0GHGUh2u+rEe3DYaUKYa
HtsW8HdWd6WF6oHue8kpesSpgXJrKsDKpfIY4D5wgnji6SFHdIgyWOtCqi8wYjFoEXHQFl69NcYU
GfGPOl9hnFqUwy2ttBXBHhs9/jlOX1r1pcv12QPGwSrBDGfEP5Bjru0iYQOJA/9WTsTmtqS6oVBL
O0pYwdc6SpSdT1+X8XiFIll7VBVzWiCpTt4CsCFummFTtvRquqOcCYVdaXCVqSSeTIUCn8FQvaue
mUXUwYMVedeNIvtNh2bpmMD0WyIfe+o9dugiOAS+z7e/VRRQJ0pF49571s0U3Q+xF/lEAo4ZR8mR
xz+slVZsvdbkh+ZB9lg5A18qREfPrfJMaMRaH4cV2yq5UI20W0KFmN1fWvVgAjh0e1vf+9q0i5mJ
G7Yk36USrgh5PqiVjlS0eyNd4Ro4qgf3oH5Dd7HR85JQByikSu5vEsfniYFvTHE3Go5cKbPzNcLt
RXTbtJeTsLHmAanD8LIhqVQ7BDieVvhnza8YatkW2FjMTcIql4ieCF2Z1Al0Y25vB68u1hynEjba
RX2nd1A0QjoGWEeSjOqtbFi6bfNHLYjkoLqiDcN3w+LnWJAWXmImOweQaDn1D6MvtjJkECIBSDCY
xzsNVnzDiosUZBFaLwUQEpajtdXKdu/3wXic6BStkYESrICkPbSW6khFhbI4gkrOd2l72+KKHJ3o
oWqRmVSZn34DZXSIPIXaV3+PRbpEqtezKlf1U8auKRzZN1dV2S1TiDf7AU6Fm8HBVvEFfh8SUy4l
W4lRrZVNZJXiUElWKopg1cEEQu/3BCHKnAJCaTERnNI8lBRmDVa9MM9Rm0wS30iZ5SZC94wcFDnp
Y7toOwsuB+W/4jhMVXWI1W6ibtLzUemozhFqWB8pkP5EolUtFY8sD2KbR2s1oT6/aTpVroiQUZDr
skyitYNPiq0dMM70aCEP3TZKWgK818i8KDT2PaZm90Q59A2C+Nw51mXX4lxA+bSOMoHeBoxDsiy1
yHpCNS+WfYtFI2c7teusiOiQqZTBHDzfZkdPIwkcjX7nr1QMMtCnOTprZTyiN9Wc24ja+1+KWqKv
7+xaWar5bFRDBIRyK1dfzby9UlKJLi8Ld3gTgq+6AAXTOXzmu6FEB24SKakPcOa8gUuMWvfQsC7/
4OWWqy6zMcBZdod5DH/YVyWp1TeCLgSWby8JfhA7EXKapCKGVaRY4jOJv4vaVK+CxFJfq3CSGyz6
/XNOYMWXmNrzMkGbt8YPluwDSXEfvZKgHBoaL7ppakdKQmID+zR7aPkQ3nhO+JROjXc1QG29C2pd
/tWpdUkyAucEVzhK4aJdDb40EW4nAqm66Tor0/iYNE281oa6XEaaCI9j3xbPrTU5+x413pyhWLOr
TRoXAoV+zIaqcslQffXL6paE0hozDrWkWpTKLqgj65oB0a7hHocFL0zNH2bF0KENU/Gi5yMUhUD4
/ZcBVey+JeOBOhMevrFAQk8tslf3IADMA3lU0wNU1/BKkrDBvoNYKZZa3b+xEvbDSe7LDVJeXH1W
ZX/tzaF66wTWB8SD+Tr35LjqK3Vaw8oyF6iZWBZ7VKJ+qt2bsZ3vdL2onzNdjFe4XfJDHk7eW6VT
OqEGlPmapI5YmYzqNMOlQSHbnMNLiql+ahQNQ0it+NNbGxIroYSat6FUahxywkbqWHklzsLjZCSb
LdCP9q72TdKkpoGeXBYmG6gABJnUTnWoPQKdRqwjS+RD8+QpQUUkKTrmjn0Re7xS925DgtC3Kmz1
g+Zj1R1JE2CHYIEl5AHsp4zWKyUGmA5WRwASKV7xfcUJf/V/TCZyldpUb6eoI7qwc7KDN9WCuubk
rwzft4kv9wM+MWb1P5AEfSr2+SAL+v9JjqEJQN6fiYJ2dfLjb/nPvx1fP0iJ/vnv/UOXoQAj1AjQ
dcBCQwlD6IbO6B/CDP6WTVGJfEOVL6KjQd/+b2mGMP9uagBHCfw0TFu+Fwbxt2aTE5GIlonxFsD/
n0gzZpLXv3UZglRfVXUgi3Egk3w91Jlx9k6XUaFkJ9/LB6nAJoNCxSuogvk4TxJDk4fijmxLUkJI
PgKxLi7w08RHUdKvi8NWtFlrhcGtqDMp693FVV1xUr2nipoXfOlayujdNpuI8wDh7O/qUk0o5PWy
2afkSNwpLYcfhPUaSIu+3hNpEwdUkuP61wnGmZ0hyaHp+Yugqp67kTZ+EASleuDp0k0ltYCWc8ws
09Lhew9rYsDJgKI4BXOw8ivRfK1UPRwXNgJaOCOh/hZqHYaWvDa6YI1Z3l+YSqjnK5K0CuoZ1Xjl
eYFzl45p+K2ZSGHC9Erjic5+P3yZW75SScSrovIlWET0E2g8U4hH2FoiGK90K/85Npo42qJ3zH88
2j9SR/3HufZhRn46d/8XiqQ05xcC7z9L9a5naR1z8vuPtzz7qJf657/7b8UUccEI9ohwdHRYZv+a
mLqKks+QaKNg+znCnolq/xLszdhRGHGWQHOOdspgvvxLMqX+3eYvAjJF6YTFRvzJtLScmcr274lp
6abukPuK/g+JBuWYWTT4YW6MstQ5U2HZtPLOpuUUaFeAZX6ExXXgj8+Rj9c84rjDtvmbVhfPoMx3
UvbydVKUcZMF1ZvwkSZ1dntrYsWhwiqJ2zPg6LAFxjftvBi+oq/TWCPHUrvTxtpFZHrLpMXOi0gm
75vgp8gobrEVZc8/B5Gyyx7q6zz5aRhAkoqk9lYJ0ZsPTWPlN1PA2r6rxzh9iKEJYaCNBB1oOChz
wCC2mvu8rFbsUtzYTje5jG78gUPnnGOlDTmhYhgSjgF73yP5NhQAId6TKIacu8mekrz6UqbTEafT
UUMdvqH2TyMZzprMlmlI85HMTWM1WjhmhjyXN4I+0tEiElTN4h20mGXaeLu2Sp4akPub2tSXYWh+
N6A5LL2qQnyS+tFNnZcYj6gDpjWhTR77XK0prlAzX1F0eyNJ8q20lW0hyDKK1PSrRZoaa672SNC9
sW59GyFYZj4YGjoHCGuLMa2UdTL0XyvURaM/PZZx8QMXQHdFU/Axzq2XKbX2IqVfZET6W4ZwN9IQ
Kw+jcpeF3iHPnG5B2NK4oKuBBjtNnGs6WybC9Iy6WRG6ffHDq4BvFT/Jyl2Dg6h/wIJXXVjZtJrq
8jjxL2tJGjwaEtWDQVreymqFvmiq0hXQ/9+gPMUL2UfWfaAnj0F1n+DNxgLjcQACR/AQDhi9E6d+
JHfjFXM1huqI/gxqpajip6ZaQyEf8d3SII5vIeyRYnpYXdeV3kBVnky3G9n9hinnI0+TBT8VP41O
zkRQJZIeSLwy8gYAXokHhJaHswzVRNsMPdSbQTN1DAVWudLRDSyUDJ+iWraU7Pvg2xgyoum+gCLo
rVv2yLAVOvug2IpNHRqtFTeMW2XSF7pBKEVnp6ab5php8iL9C8j7rtemehsXeLNDLPHUlFvgWAsC
HDdjienFb71tHyHIl4NFXZ8g+yrl+95SAlD1HF1fZrs4r2mATxn4lBS3/FLvPPmi2/WLFSgEdHLA
RLIPwbrdeANmY+suqimssgQgMjBRw7eH0TM2DHO3Uksk7Vb0KE1jZH4k8LQI/qD6CUzFF4r5osAe
4P+aJHkoD1QJcehBZRv0Bdg9RG3oJZbY625FfkOM0UuOFcNzUKZlgAi/trHuQkhZERTAcbYlPgwf
2LUIpjug2eMWS5J3E1VbticZh5VpN2bhSnUqpHgknuGEgTDA+1hZCEEMw/nmWyoyOQDhQqHpHb6I
LuQj5VNE46VQw1OJYmO9d+OG/NXIHMattMZiK4TV3xqcaIkZLXw3rQFfYKZ8QKKxah0c8UGwzQap
4uywfpqTcXT03L+Oo+lVjJ51HRQCHQA5RrHPio0eYCn9yjV7fz1gGPDICPN1Y6tGKgV6wgnv2+kX
gQ9xHSddlF1xj4EUxdTSGRw39o1dju+RULD2e4l6qTVxyBeVwLRIhDlQDeQfqQbiXi/ITgjgW7V1
s0jUH4Ar920Q3IKtMLfxmNM9GF4dqDEoUhJscp16Yxu6a2rKwSNxrZkrsLh8RF4xZfyM5qGibQgH
/AYSlwqUPkGqNeyGKhdIeV2XKM8SI16adf/VjqarqCdBpJ3UbAHscT94VNCHYKPO4lSiMO4pr/Ja
Y4Vsw0hb8FfDQ5brG1sO4DaJ0FomMRU+Gqec1kBLO9b0TY2RUBnWtzFND4NKvEWVZsQDi7QHnjC+
aKFFWtlw5Sdo1EbS8ojLWcRmTscISDuiJ3yzJL0mlNKrnJjYpr4NW+ocBgLWZdF2j6o35whPy0J+
8wuNcMYC4IslN9akPA+4cCi5T9uSfleg1q92iVuu7B4HHHvABb+C/+o4xQ8vY9sdaXghfUswghGV
NAWKc/Stvr0ma1zZUzuFwTArB7sMT3jZhyuRZdl3tE8KvQ7KvFXav5LoECCZne4spDFY8SECldpP
rTOag1eSFIu47TtpgMZC+l96f4yOQHeGb2EZp2twUV8zCbcuH7xb2T0qwjf3rZ7QQyzHcO8V9Ban
pGxu7T6gOkZ4oxo6vjs6frYbwM9FCXZHfNDOKjNZCqUsb2hQ86f9lQiEJfSfXvAcIr63XmhA0gwK
abDZILAbXHQ4wUmNVcPrUCtuMZEcKKX/9ItyXKqEYiLmMvdhxHimBE9gSUSPmz7Xd/JREVdhT18q
avDkW422KaX8PtJ7XzuzLFmdBcqwqupF+0u1rDUoe+NZymxg7ntKZnlzm5ElMm/1SYXEL1nNI80x
g+ILvbfmWHtxeyuI5FxMYVpey1lCPQSRcu2nyKrzrlbv/N4OfgL0TK4aOeKa/qXExgxTb3BEWc+4
vkFHyFm0rdX1tE5nIXehC2vnzOLucpqMv5xZ8J2wjLCliFGVoQZH7Ur7bhaIE0PSfvXhzLxWpWLu
sdt6tMooxtXzQXiYj8T2fDj2s/mcrM5H5lqPkvt48vQbW1FCmmw2UJeM5N6kEts2bIq1E9JjXxgB
qUsEjTo4ZCMAYTQXXgGQ4p6mh7s305RCF7G4h8kYXxXHa95iJ4ZRFKXlI2jYFoQh79wbUCHIsXdL
2pZ3qj+R0aOmCJKH3kO7a5varhwbsDJNOatdEH0c1T4oDmgYkJSIUr1RwRvtfWY13/WKZp4Av3JU
azlgSk7Qu78Ke1h6Pu5pAhAaECF5cIPptr0ZIlvEK8J2y5AyflXd9YOjAOttpsWA7nSjTQEF1Eia
/TXtX1gRMZouZwr9vULVghDfkIZUHoGGWHhwD1ZtEsrnZvAJC4nLVwyNnYvdqv+rFzphhGgPNo0/
zhXqjIBl4qQzeS+jYtrD7Cvvw5YtHYcx8RKXOiJtvoo1Rill2vjYSQ9WoEo6itcI0xBm1WvDcyVr
mFO/diQ8btom/Z6M6lIZpUtb52CNFeFxerIjKbl5glZwTVCMK+z+W5QmB2WkICWTfoeFILpp21Sg
VvVR3PpQ+Arx68E2wHzVjacnuosW5SoPaGFNgb4vwGsu+iqmERK5FHPyO4u8j0ORTCszqe9bo6Fw
KrSVXTNuE1YJfIX9po+SN7RXlL0HK3kaPfLuiG3C2mggYZmClP5ksDWIaVrnuXPIfS1bl2gCbrDi
HfPU3uKTeCpjnIzsrcqHoe9XcSfviO7tdSbh5GGTFKB+6ixTr03c8wAPicC2h9uybJZqhZk4Zh/a
e6QGs8cnQDUnaFPJn4SC3Js6rqmPOwSPi0K11qAyw42nhPdkuJoLGHS0/6m7paH3ZZrgTllFgwZj
lOneGlpadm3u3A0+4i6pexszVlfYAb8YsiqvLAxEiwLNWLRos/GZQ8Uzi/QBRy09mUZsdftnCev+
hgBG2u85aIaef/ZVydADDHTS4U3VVKRGt5LNd+Qp0751HofYv0KVskamU6+coQbBp2AeDcUqaH+J
VxA+Tcj64/rr4BD1HbIXTGrH5Vx3qyPPcFWONGlezrzGvdVYdNNKL/zh9Nhn8VIey2ZeXJovWlAq
V4YdH/EjT6t29i9G/lHUTwYyDXqN3VFt4iuo53sDhPJyyqkN6kn84MyoWKfZjyWnDBJx3Uxz5oB7
1ke1oRz8I2nRs/TD8I2+U0hXfzpoBBSzG4NnaTOM2oZILaIBsY+mdCep6e3Njr03a5fiI5RgEq8w
VgISqcgh9fkjFIjWQyU1DObyuiZZiVjhG/KnaKhl/EynWZPGFX7F3mhcVWOJlOPPrVWflgU+FBD+
Y5nhf2HxwDINopc48WsU0ObT+0x7/8+lhP/7X8lr9vY36nz8T/3eeXX2D/pnXUH7OzEetkYQpU6u
g2r8d11Bc6gFGtTbdGpdOAUl7q1/1hWk+nchbLIScEdpH42Awvm7benanC1oCImR0PiTwsLs83tX
VlDB3XNu4vpUMSxH009KbmYFJivsYCjo+QB8qW37bd3IfRlVHcQJOazfPa/bf/zB751f5y5HzhVP
GmEnHkTMZ++rGI0sTVs4wUTWsxasihy8aTcr+SrWxFUd6daFkuLHcibFTG4PE5RjCJunJcyT68U1
aTClSPBuKPxX32vNEWtKe6smfHbGuk44fOVjs3OQuK8dIA/bz+/3NBJivr4DY9+0+AWUlWYW/7uK
ZpxSnrTRU7pYvuWuBANOLVMkm8+vcpogwFV0GPGocC2V4s1vV6nYWutIWF296DM2M3W+huBRLFM1
HFefX+rMA6UuazNkBCOG2KaPN1QVdWQbxYiYxuSY0jgKEGJROmzX82RL2rK2JNEB7WCvTHMXM79w
p7Nt8XS86jqThmGPeZEf8vH6po2drBR0c0qExNhm6A+xy7DhdMQtk43uEkrvktZqRHGgiI4pDBFU
/DlAGfzpZfAAexLJCinDMTTdPIiWfofYzU1bxb9FrT2+EUxrfYcyEV4ai7+yT0/mmk55QdfF/PSQ
znz87SRzBy0pNQx+UPIrGQBAKlvypZzIVm7TgRL7oCpHL/M0CtURkdVdhDmRCK5tnSvI75wgZE0F
76CgENx9/l7ngXj628gCsjRCNySu+JPfRvx3kxUeuR6Kxq61L61ig84ZQ4DXkXVoVewsUEhWpT5c
iPk480UAuiA0ofMhdPgaf3woOeHj9I2NyYVX0K4tMsfR3PRw9rvhTe3qh89v87eZwr1hjMQOi//Z
lMbJbdZp3jtKPJicFnsB9qlybtG1cyjXu3z5+aV+m/rzpUyNQUrUni5PJyUizRruHCWvvMBt5dmU
lLoyvXA/c9X3w2vjIjq1ZZKyLKgbOivI++8LHDfk3AH2ReDL3mLUmnJFwOebg5SLQ2A1LUHb/Fk6
It/U+ZqmytW4Qcsy5jf67pumaC2xLACy3C73+lto9OWxM9GDOHFFrzPT6sfPH+QvL/BvN0nzjS2c
ReCfPJnzadwOZim5YJhCEEmKLOY474euZtqh24zxS935w6GVZfOQMqm2aVYbK4iW8YWP+fkfwuCx
qPlL4mFOFksh+xQ9sWK6oI2mLZng5RHhnYGaHA9eqhXpXmkVdmM1xOxJDOWuinviXFFNX/glv792
zSTqlrWN/EONOfvxFciiKAI698ItSvb7EoDOJifvzjZRoXJ4LRYU2/xLn97fPhGSi2L9ntscGMtP
kQEIm+lRWw5WWQWnEKk1+CCp8qE9HVHIRdhqAOaThTL/Bhv1RcrpIBamszaCCQcA/Nht15M1TtUH
hGxZHRzpGy69wObCgDnzdMjtwXMu6aPSyDz5pLSlmUn0Y6oLUfVeSrS4vuGl90khX/ImrEKAXXZw
4Zq/rUu0h0y2G78eDoW5k4kIINj3bFWDxROX5YHKB6FtAnsKIQzeIzim77kyI2eIT8IrmKcXvjW/
Qp8+ThEuP39pGBMGRIeTZVnqOenxWAsQY9QWjxlZNdluJhhM03TrxGjXYaLAQ4X9jgQ9T90GrPFm
VPG0SEnCrBhqnRYCypeqZyGP86JdSbzyME/wp3w+n88+KouuHRMIw6aYX9+778c45kWYdBOJVXTb
0CQr1fWUI7JBYFm4cR7uSt9ewnf7wVYxPnx+7TNj2DEdhgXrDUFP4mQGW6ETgsHjNTVN3V6jWoaH
M4zVvkDTsfCJ3Vn7LISPgyiMC3f9+8rDG3p35ZOvZl2Mrd6UaK1aqgsr22B71mZdtFKy8fXzezw3
/FnkJOsB204ONh+fb5kLIOxTq7ocl5tVWRVsJwbQVb6mBRuh65Qr9cm8MALPvdT3Fz25PSx3TgPv
EDK+jTtIMwtrm3nZ90k1b2VhzXTfsXTpyVioWYs/3UIw94RBn5Xtg6BTejL32taq0aAz33MM37AN
y+pKqHDW4gzjeQbG6sIgOvcqhcnHkF0LFz6N6RvrHmAgRFbXTKGlISGIN14s/7LYsl44vpxZcbi1
+XRIsOVMizk5vyhIROHGCRUnXtq4Yewj/cs64lFqM904IzWmEm3fZrC7zB2UmW7ntBbxF1SyPh9U
msmoOf3CQMjQJVGNSFfskxcsTDXNs4Dog8pGbImVSyzRH9ISyeJkZeWFfaO0XQH3oDVXU6ZSjR6x
nIVjHdwYca6uTb0Z9jkn5d2FHzY/gtMfBixn7pAjg4FS8nG4B2NrwojCuwaemczEQMcnXdzpI72+
ygNlDRqhx+EAyxALDByaiq4zCeUphRujX33+Y85NPWkJk80Bm2li1j7+Fj1pJfiOTnN7ugtrNtuA
1mQRbqNRse6C1PFvvCytLwySc1OPb7EkY161DWHOb+7d9xTcGvFlsBhcIuM4UZioA2Q6HpUG1w+U
0HCVCQrlbUXIF4CrePP5LWvziz99/uCgTSQObAhBuXy8vB1OHElsZgPQcblD3VNcaaoi12ZPgUpB
9rgiMYdi9XxGo2NT0W7yhmv+sQm9m9MjxClgDheJ3MnaLJYY+KML36Zz89USGj9OSA43pw8ojWU1
BH5L5mSWaUsYGuHaBMqwrkXjXMjyO/cwEGkhFeFifCNOvr06WKc6iWFFwNsWPzonUZeJlTTLssv7
9QiG88KA+3090/kusDFDTAbN6Zdq5N277/n6j7G0NLSzgQfHQoX3V2UDUWnU2PVSOzo0cZNa8798
/tZ//xpw3XlnwBN1OLfNv+vddUGAyHIiUQBFrx7eY1DLl50NUfTzq/w+srmKYzimgfqFjeDJN0cH
Ho2FiSS+lu/+rU2TbekYbbwMCHfeeTGaD5odKZVv780ebPvCZ/73dzlfnb0+Gzv2VKfvEoph2udE
fbqOEjjsWoG1B7HtPyUZmwO/jJQL8/j3j4euGoj8oL7Pm3v9ZB5TGxcOGAJQ5zmb6bKEkCjwurLL
TiMXfYOPuDo0t58/4nMvksrjfJigICdPTxKGp1dpNF9Uzcz+6LNrc2uwhn88A/k0aCqHRuYGq6bx
cbi0AnBwnSE1oAyPhFXkFtrXscWsjcn18xv6fbLPl7JmSNq8HzhdMQ2EEnA5uCGYhaOrpTRTYbk2
bpv/eTGThZkSlNAMJjok+fmFvpsEtY9I3UwQaHQq7IE+if8KCE93Q9lQABtpOv8P7gygE3nQOvXm
04DeSXpTQ+oPwaQR7oS65AiqO0hYdOw/Fy51Zt+hq3J+Xdjk2EOejkWwLMR1iU53gYrH697Lu1Vg
oyQaNBtdR5/SLEMUB60iL1xaj4TBFKMO/FtR0wuz4uJPOf2kKkXppA1+m7pXW7ezC3vps3yvjQY+
p61k0OR9+iYsj+GzzUbBLdIhX2pVJS48lHPzEz4/VD4qLtSPTgYx1F6gR1ms0RbUo60d0cTSaUnb
gAvwhuMYBMj++Rs/9wViYdck/0Hfe7qTV3wNACxFM7cwhbqKI6mvagMsk1oED16M2+bzy527QYSP
JMaykkD0OBnP9hgPWgj91G3HMNwZ6gB2NvHw97XZnZj7z4MaBhde77kFjD00xVD0RPAgTh5qKLU4
o341LyREMyoYp/c6QJdNbpjVHc2JbkGjQN1IUjYvXPnsw5XWvLpg6KUB9HH2loHRmrBMdRyTOmaS
thpXaa9lbhvkwYqXeWlOnfswOfZcA4Cjxz7tpGbTN0Nk9gpP1/BqAqfSVoAUzgiHsxjbn79I48yb
5MDAjgA9K9Ua++TeDE/Ve6IjmTO1MhyLptw16oyprkLHTUu0mwomZIghxOhqznEsVOcK/8OTahcw
ibFELDjjwGv0e+hPLIFgnXFBTOg9jWmItj25chui26XbGeGT6vkIrUSgPenKFBzCAjOJaDABZ+B4
Nh4iO7g7Dr2CmmKRAntpF0aBtSMstDqQUTQBFgIi4htau/78KZx54BqCXclhRYW/eXpM67pMj6eB
oRX0aezKQq/vqHLkq6D0pwszRzv7wP99rdNlNA5TtfADnUMIffer1BlbDKMgt8JUljuCXyvXmepm
XRgQ1DwP3Dm2UrxNUZzsqCKCACiNdgOGrFp2VQduAFQQv7OTFx7JmTHPI8HbafBQBJzHj2Mebk4V
FwVnpZ5xuqcb/Vjhqv7S0Dzj+z5N4Z/PMVqfKos+RzMcSSfXA0pCEvK8gXPazrtL1b7Z1iQlrqsW
XJ1Z9vGF93D2lVOZJNSa3Qw7/o/3p/hk6jRS0dy60vxjNCbFUqGoDAQHC/bno+vXx/fjuYc+FPKF
uSTK8UvMO6t3q79iRr0SzWWWtEob8NIeMohgMpR7AFtQ9XMCAm/jwbJunUa9JyKDeMg4DonDUZzr
MClJhtZQvZX6j6ittWM1OOhh0tqU5jLAUs4wgdZs7ItiIGvBywMqY0WDuE+tXGWAk73kiDlgWksH
ujSeV/QCY6PXoeVVsgnMQFlYX5A8EYZaBp7Yw1lBuaopqQ0gbKr724FYyL2TZADDZGe0D6VFtQSd
cgKhlT25uc7QHd0kCYm1C1Bk8lUkxkBQkjBg/vciT4hkxe4s1oGFfhdVo9baYP98XI/CikF5e0mM
ti5v6U0gvNmUoIu/KoFhf7X7pr8Xkd5eE+s3PqcEAOLjVPVqXZBOobOmN/rXlFNPAn9AwEBEjlYb
CD2i5lsfleWDOgpt3Zc6/xpxqSaOM6t4ccZQu29a9noLEhRX1IMmlQDFYcyWjTTQfhGVV7/5osV8
Qb3eUyH6ECq2rDl8bEhTJanu8wFy7pPA2UjlLIij5ffWDHsIuHjQ2Sm1zr5o+Vwmbbgy2lJzbRln
2Jtr48I1z41/vMhMN7CqKhf4OCZ9ndmYCq5pgJfaZYxclJjBuKoHfHqf397ZS+HSsSV7UbZVJwu3
IAXE1rtmhs/zKckKtd4EWZs/TxMv5/NLnSkxwCvmm6VRdONMZp0sZ/oc4NIWHcp2J7Zcw2nEQU0D
gBO+c1XnVosOL82WhWqXa2f0tVVljM7SpPC3x0RAmnsIRrBMjGnXT+CXiPNxNp//wnPvGhSLOasM
qII483f33bdgsutBJ2JNdT0/zV0c5wkZ7jA1SDUHdUAQ51UXWRc2h2cqcvosGwFih64AvdzJy+5b
EwwtiBIwidgKCegGm4WAm5TFrCu+p3Nkw6IgweBJ2KBFF8Tl+k9EVw5fSGv3HvoS5ekihPJ1i+VC
yy78utnGdlIWok9PqZCdHXsrOssfH0mqN1BMNQ9vMZxyH1vjHGOZazDvF4Ex2Ie217TnmNM8RCbd
QBeByim6DgyjhEhr6+FzFhQVnIIsvfJDIPwklZvqNU5KqB6EHryQ2e3cFVNAMpvHRuWvUqmtp4Hg
yLfWGCt54XbOLJz6bPBBIEMpwphtPu9fMEmhZGmnAzU2SFtrKxy/1UVrLgcbbgbpqvqfjyddp5WE
gRdDH7Wrj5djGcJMnU682lo1V4k1lOQGkbckvUDeAqmbMYtM688H8ZkZTfWUhi6AGyoCzvz33w3i
arK7Elgup40y9KnX5jXoKceBTm+WFy71qxB6snjSRASPgooDd5ScR8+7a1lWmXdTyA0iicHdPfrF
igSEOWG2gbKi6J5r5biJnH7ipJnah6FXs7VSjhE8nHy48HLPlJl+neg41JEga5zuUqIarJgnEjaK
GXjVmnLPAlrLtCcvDYqh2meHjgyRpQz60C1E1Fy4/O+6EMnYUi2VJ4ESQhj6x4fRW5HQm4ACrlFJ
6y0l8+BhMieBR7iPN04qjLu4sSltx2n1ZINpfCimgpZVMwNpAkn8YgNpEGodp5haHS98fM+NfKbv
L7kNcobToTgRiuXhF4fCl5YaDMXoaFbDBqZasE984jM/H4PnTvso4uCT0/LgTZx+1OA0GkBhqKkM
tVe49MvIvy4g/JFCUsPLMXkD1JEWFiGmCqWQrNRMl2qkf2F1m+fzyfhEqDMLxqi3IHc4eSW6KIBV
00Jw/XmGQwchXKLv9O3nd3tm4BmcUFjVADfgmDrZHksLVmGd9BD1E6nd5aMO543oq0XSNcMazVfm
gl2odhkQhV1b9smFmzx3eY2GAaR3B8vradOYTlGQdCNh3FNHVc6bhsnN1BwtupfGaxPWoeuAM1xG
SflYBJZy+/nNnxv2c2WJo5lB9w5J2cdhD63XUsOWSl3oEamelIk8tGo3M8G0dN109riduwKUIwcb
iy2IF2FFIGg8jpZRL2cHchITaiHu7aIvLjyaMws6RwidZZXqNhupkw9w6HSTmfuG7o5YKdxg0rXb
iu3JDl8LA9LA+DaSHnrhQ3DuonRREEAy/CkBn3wUEeUjhZIAL32AVlUVXxttNq1hD4RbQpStw9hc
aurNf+LpMGebyzeP85lGmfvjKwCtOgO2uSJpYQ7KPXyEujqAA06RdwdWYMztRfDgRpBuJiTOZEc7
w2PsVK+JA09REcCmPh8VZz43BvA1itGzBZ2q18dflBBu2OZo4134SLB5LdluyL56ItwcVGkKdenz
y51Z8zgOE3cgORdTMj4pysTk8XgGvG031CDWRYXgjNSyl5ROa194u9r8Z50+bPS6lGUc5LbotT7e
mmC+Jb6TGC7t4+aAe5aeSdBEy37QwOqQQ7rIezxaUaVQrYbjsSsCmV34mp8bYuzI0G3ygP8fd+ey
5LaSnOFXYczGMxFmH95AkBGeiRCv6qv6qFsan7NhoLtxAJAgQOJCEnQ4whs/hNdezcI7L73Tm/hJ
/BXYkFggREqN8qjj9MQ4piW5qpCVlZWV+eefQC9yd7xjaWHoUUY/2NJ5m3PvQxq61T941PdBpjWF
D27qPxwXceGUIJUELoUDlY97TeuOv4EOCyO3taMbr76GkHISgCyBKXcAqCWhwQNtYE/oUaF1wbII
oCgIYMCqsrT9oOUEs/oERZo1J+dLd7YYzqhnuFxOku24s3TqPVq/dYbUhVKBP4mmndEWIB28fx4E
6QmEeTXY3Ybrpg4hnM4GHRdKkZpz22P4uPkBobfk1UXuttMK4b4atJI6aJAuZUn6YrLpUR2rDakx
6p466WLAvPIBWqMfCMWKBCxyBg1VoCudYHtlFzqwgxEXaE/rsxGEKYvxpLkwIb3dXMyoe363mPnh
Oe0Tuv3FquNB+KKte92J1cM7XJ8fF0PR8SPFABEGiSGR+ZLFoC3WscejGDgmoEUqsoCPhW4yiERn
1+MzFWkh/h0gUx1cDHhweSarG8JwD1ZvsKxa+pVO/3RivFvBik1XKqgPa5cw8p3C/BRNCpKHXI3A
ZrXy9/sUiLJD/63WoAohyxC67/E2gkS0CwkGMAr/HojS/fHPLBIouDcdU66DBc8HpTZ0sJt6wZTm
CJbu9teQTfbjkD5qs5D+k8enKsCc4bGQa9PqXVIiZL1lkTpN29KowYMjblZr/tq2Vs5brda9jKcW
7UgWMYZt3nWGNk/OMZw1jT4N6za0D0lqo44WR5etKXXzAOIX5wsc26G3rbuAfolNJ759wvQWOTo4
lCDwuzUMfd7RmVqhNZuFEWW7VTr0NpaW4cX14MIO6D8zWc1mF7G2XfXqvk1VeoMI1HFBCTnkjx5g
2W4LRhXu2nwcmnpjL7Z8q4UvmdAII8LmxmFt9X4Th4sx0cXadW1OqXdnk7zgdHV5W6GCJFZIGsob
ZNOqxtEmLhPbVKwFtY51qW+q6wEPh+glU1GsCG8FFDaQVMhTteCgtCdLND2cwAfWqa0ojrMbybCz
pJrpuDjT3OOBPLsEd/ki6h7ylt3uuFQ7bIgr+vQCuKkv4hhwergddmH+tDve8pp+D9OL5Wb5SEat
gQejUdsJA9bY3TbAFcYQkVZr424YzuiA26SGALtbd4Matf2dGvggd31pcV2Mrfa8Bi3eZE0p/bJ1
4iuKTAOEHrw3qQaotdLwyd4DOKGz29aiVFfk3TcjGzaBYdOj0/1SXwb92AppVruBh+K46IpcEECq
AiRFhFAg5uRtalaTeAZ/OKKj/8HlDMvVm0/AjGx03xkEJFQHTbf1MZ7Tz8X34c9b+RQPHl9DgYXC
OGk6lzIL0Fs5q2GT7ZrMdDRlUYVXrA5++d2io//ibObO1fGZir9Wo5dajUSYSPPJX0tkl37Sk0YL
KugV2Fv4Mokwb36beevOqD3zo7Ee0zmpNqeVbbNN79gNfbROnIuiQAdPe4IptTbvvANlhUp1FVMD
3xpQzAEbCp37+jochb2Vtl6/Rfs6fVuHAR0e1+qVHxG+p3K6C9qvO6Eik6YaJ0QiNjh3dggYonMd
rQVsKH/h+vPErjoz3swwf0PfENEU2an7Vfp7RtrAww/oaavVdtTEYxuuibmeu5B69hd0Eusn3K0n
dqjACwJjUONC5g5hPUJX9g6BA8d1NarVWhStd+LLbR0DtU386rVWXQXDqV8/Ac4qUj1AKCIVRWkA
BQzydHS91WgCDvNHlcwpZAvV2fnUhvA/JgZwQtCFU5FmE9k2mtHm/ezQ0hNv3Qhag6A2wYjQAv5S
16AHga7jlIqJVee3VJQIZlMJIe8J0Vu7CfkhDtRUEB/SQbA2bITr5eCE5gh/+WAaEZFJQS+whMnT
6PD9hx26rg0SL4HBnUAQHOK1WS8EEngermZYSXiCz2tW0xt3mvQe6lYJNTsxaEuYY20YD2macGJN
wmk9WBN6o5NUJxKeBw/Q5DhcbsQF1yZbBPAX5KDdXBAyaATLUYNWPY/OJGlRge1tr9eU4QhKTXs8
XUeN4fGVFCky8XyKMTAzHC8hvL090BLqvQJfHKvpglYK8+X0mhe124OHo80VMtNOufNF55gyFN7H
IjbXauYmXDS1ibbcUFy0qN226JJEK9jNr1Z1Dct8Mu2Qd5jT2G2pzTpDh1Yl1+vA7o6cTTj7aAdr
+8SxKvx4KnMAjKTpiJxFXzg+DEh+iAJuoTTrTuh8ELrL5WAZ6v6ITruxe2LfC+5O0kDYMVFAIF7S
srQX8Ge70ZLuR7zYICRft6GfpKEuxFL+L0QHpwP6QC9PzFl0oFMANhyAHOl84UA1WfmL0F81BzXY
Ey/mrreG8Rp6G91Znrql03spr9aUOWGhOa2EQsVa9rQJniRrXaUZ0ICuUtqwRtURKWHoIrFfQW/l
WeGg7ROjhuqnO/AT/FU3ntcFDXt1FEBtOiCgbQ0bM9pQaNFice5B8nnVaVEASZPiZCT67Q5Iyru9
FX2y3q5tLYGVaA0lVcv1x0ttbve9TbMzsqv68p1LKeXIdrwGWBX9VJCtwDGmm5aovhZZ0oM32bbV
oVkB1D4AHufOAO6b7qBh2+3xkgAT3c4iwsz0ajkP4m10wpoVqSy+OKWoHZIQ2GdZwpQtdTt0V2sB
LBV9xRZ+eGu1q/A50W+a10mt9oIj0iKYXWuSIiQZnJsPMgfdabRgVrFDPaGj0qbdg80IfOdiUofQ
ptl+e9weFUl2f77ckWwualvNBk5N+VFMF7hVQOOYqn0FGCc6D1vr2U0cQKDi0wDh5vjEBS8tApf1
Gv/VKUPKv3htbUqarAYAA3zw7LeO5nUupgkebWebrOnA3J1dz9GmvrPUrdF62j2F6SrKFAv2Opgr
4c88rLeuBkF1PuPlMNhOY7pWTnznlwlu+IXvdjfnNvS8/ShswOa4oTPCukWjeKjNl4aTADvTveCq
S0NxwUqh99frwL1ZOTPvxM4UrlBU2fJWIuiPmGTVm9KsJW4l9L/YtkARtlfeU3Oz5KGka+F4KQDw
C72z7k2S6RxM2qYx6kTkHiiurl2FjTatBhN9er1eLmg1YEGQscLRvju+hUUpmBZNXhEfF4xo7CWv
sB5W6RTDrCRXaIXQ29DofejPYb+E6Ga0ppfpAPBH56+uNWuPmlXCwPQ4dt/VJnZw4lYtUiYKPrtk
/msYw7wdpEFpPdoI+uVWnWc77WhmdLKe0UxuO7Eu2nG7PY5XrV+2eJAjmh2SPTwuiCKTvz99zrGa
21qQ0JKAVNQmbH2YEKWgsIXwWQ/f8sPxqVKwYd7kUx+U2gZYJvNFFM5qWutqtg8wa0bbv3UjgTKG
VkyDoKX55zHVK++tTiO8opGPh58zTcZWzbPP6Qc062+8ifae18zTvDG96/KcvACrqQ20+kb/Z/xC
4LpeVbshBQRLkdsGMj+lGzMdEeiJsZ5FV3a8rf8CL1J9WPcgrZ/6gjFFm/njTXcFaqdheVcTsqMj
yBI6I8hJmlcaqegLLW4sR7HbiIeNenvdPy6ONL2WF0eHKDWF/uA+DoCvyKLl1WOwklxW8c+2TbEv
hXs6EGBr0ocUoHm1WsT6RWOeLK+hsV6MOvZifbl1onYfQsTtO1+nwQfpJdosLHV9EC/i7Ueaxzbe
WfHCGzfbU49jPk1MWsg1htpKP5VYKVIdikDqwifiJs/DAYlFresN+tBCzcjSk7lN64BaezYm5RGc
uFqEvTgQFbljirKBOVIkLZ9WiF+g9FyRRUvmM1i8Qb3QQyue3yyI5Pdg8PEGCfW618c3qPD7sBB1
IoA0cs4XZkBVMK+3YrI0mu7Go+ZKm39cr3WjDlzsxBOxaCZgF2JP6bB28Iavz3UeUFVmCoJ1dA5m
/WLSXTVuZ3rzlE9QOBN5bjKhgM0AbsmCpNhlSZ0uhpnObIvzxtzzh1RyTYYNfV09od+FU0H4S2aC
SC22TZ5quyRcB5COPWv5wO/aS3ekh7hAjt1ZnngpFKgHNTrkWKmGoDSsnbtu5rQ7DAK6Ag2C0IrO
YTu1xlqdXktAVKm9pg9EP6meTHUVfB/0jZSDahx+ynZyouy2QqvjLbqNQXvd6Q4XVssFjaVtaL/Q
PRXaLYoGktwhgyfIfOukmWRZhpCM0MKSTAr9Y71x0gZU6YAdGdZgFLuuOs1guKEefFStBpCD2d6y
Z3cEV0HHng0oVQnHcGURBO5awBmhChlwa2sjuCI7VzotgN77jWkDaHTTNxeNiOgE9HVj8kbWmDao
vx4/U0WeAXgYUnOkP2m0nr/u6rB27pAWVB35bx1qLnqLamhdBW5gXawmC7xjeOh6euhOR/QzSMbt
TW121aKJTH+yoCVLbT2NBvAcNq/DlUcnvW7b/3h8iUIvc7amTRyLYwioi5enuLD3HiZEsuqi0BZY
OfS1w5YuuO1s+pIcn6VAe/ZmOTiInRVkhjWf0xH7dvXCtuG6bcEvQN9GCEaPT1XgYaA3JJwFkwUa
m3N13DXRtoj3PJAHmg1a+mw1DpcxtLRUow0dCM/gaPWm77tec3EOHnd+4nAWfSk1XyRHSQ8QCMvp
bi1O0OsEEgR6Kjh8Lu2St63osboOwvHxDy2cCbcczijybXBKyTtXj5pgSASKx/Yt/85v6utxENsE
zpvN9U6m30U1fpQtrAQP2PMiBkZkDL0IAtKfYzNI3pth7EbhX/4JHjLL9MXf3vqOF937L/tHxweq
mOnM98nC/PMfHv3Yi8QKLMeXSP9FglUiEktXlC732ACuwVfFT4ysaWfE2igkFjlL8dP4Q8X1Pev5
rztngiwH+B0qyzx7gvnapx//qp0Mj/+bYwvfCeX86c9/EJRMpb681T4TMVNo0bis9j65AQs7DnJb
JIp3P6/t02GGKfvttTNyqhxU4iHpDy/3PRFUm9DCAbcW18Pnv39d2y8oiEptv1Y7wz4BYAcEVaD4
rTNqLgCu48nufnbzvaIDgBNSUgQttpkQIzid54/kG/e0oN44g3iCH1GT8rp2X+RUyu1+/Yz6Vlow
EHhIf2QbUOd88DDkIssOwGuTgIDylJJASz8jgU5YW0QJ93e9dYbOC6Q/8Ufx8+oUX2S5yn1694xi
ErCPlG6lP1xu+xLQzgBlCuPY3v3165NAWfvfbp4RkCYuyGM+/ZFv/YZwCjgfPKleqQTaZW2f1jgj
9cFjDuxegQSq+hm+N8FADMQrFQGR75LnABmAGOPVzrMg/ZG9AA3/iJx5p/P8t+Id9rquAapIyoqg
e0bcFzARxj79yV2BtTPwK3Bf7tTtNd3+AiteygqK3ed+hzP22dDLNgDWYAgnKAx6Ph+v7x7gRV1S
BM3uGZyZdSqf5DtQnH7+ghcAEZ/0Z6dnr2j/qXor+fEQPAPgxMfVCk9/vYVzmIIZUx8QKaTzvSoR
lN1/noAUoAt4aaEj0DlD+WHG5iXwWrVAVLOUswLNM4ElaSKE3Y98B1QbvARhkCRu+nwP7ib8JjX4
hn/0OZrStx33KY2jOGZYFG752j/IYgmHf/8cRxDBAlLincZn/vL0n4rAym72L4GWv0hxljTasfeX
WfRj///9+RMPJy9cVvaHbx0zMIJHSifTGM/zQm+MOQGZnuk6W3Of9F3Eor8s4yAY9Hn7j41KSV5k
VN47j0Y2lhCLyAiUHXnoVu4Md2U8+UE2mBhaR0/KDj2OjcicG660ZmGHyg781vee4sAIs5HEgvH3
s18LY27fJOYbBBwYViytGPbc8iPfGp4xl4cVrPbHJVGknZ+DeIc6Kwfnvv/vn1cjpIlJpcgp0/f9
E0Pw9MuiOXCcAI8/ODhs8r/zH03DO/FvpMMbHvzjfWE8H/79PxqKo5jZHmnh2d9kf3jsnL35Lcid
MZzr/DY9f/Ke5T46pBdhK6LcsCS8Dg7Cd44byl0qG1THlFsp1YL+QjJdJDxEDuDLhgvr9X3L3PXV
fDM384KlnFNk4cqM/SamC5Xh5uTAXVFSEHd+TC/QgjXD6iVIG8qs+Z04CfKKKb0AldroUIcjyjpp
6ou7WmaOW1Ib0GjmZhE0jFQQiGJlwc1aE06zPEv8JUmBbf0mi4nOGDlFpGKQRBUVZMAMCHKCiibg
U3qinkEnscfKXcSdIhl+0HIcJtKhgOZgQ6Q6TMV012YI0jcy5rIQ8bYBGHXACZPZpFkHiRcF33Zt
WHZgPmQjpfdvE1gc/yHCSSADBIV4v5UWYp/u8A8PKGDlxoxsMzhoUAN+ooszSeUbSQpahsO5dnLa
Iiv897mldiYks+vHbqk9zT64WOSb6jXcQn2chScjE/zuPs5+e7lzMw5M0xM7ng0lBhZv8K+q1Tfa
gGtz4zz62ThiVEDu2a8vX++dQXK2couvHZgV0VDp2lnGJoHebGgxE3io7NeXz/TBcyLzqcC2QDtQ
fvQ+8uWWKrpPdu+ar2/At1rhz+c6W226CSAEyQOAqvnqBu/G/3EHmFpHcKVlD/D++v/fPMOeYQco
ZCbMVMDHLtBvPDv9ZBHEbMNui8SoovDzqxv2jaOOja2BOgfOIhtrpxAHrmz85cb/xqHPA0MWggAo
lV3veRgYppuNk65V5MhLDxsYy2yUdFARdCs76IUfPOVEIDh2yw4Lk5XhRNk46WpFy5yyw16ZDwYt
rrOBduMq0LB385wMRLudsov9Gb81yIZJl3roCcffrbF3RvzkVN4ExoPsy8HKnM318qvjLglyowqU
cllBPF9IYs2V4dwJ8j4vRFDlJ/mrGUaVnuHNsqGExPFvs19fLpRfzLkpqRw4jPKj3vgVlO4fwkre
h6H+qfzoY59hK3fxw5PDo9J5lI4idWQqzPJ97D0UtYUUuWpq4hXI6M1DXLmOQyOTR3qIdqMrkNG/
vB/eDd9/HA7+tSKUxwwQWF7/eSEJMpV2HYA0zzLKp05am/37e/gcxvn7PCB28Y2y/sfre0C8cbH6
sl1ScJe88QgSB5JukW0oa+vSII68VgGOKTsscXjLiefZQKltU3DAen6IYNPnyFsz2JqWv3I8SSSi
N6qCxRs5t/AwuBd/903Yi12LCIC0XEFxU3a5A9ObG4F0j6gw+OeBmTf1AjdSdrXDMMrHxgShV9lh
+1vz0ZZlK5BOZYcdOQdvdoGaKD2sEfhm0V10NKD1jW+EEW+ERzNbpDh6Au1bdslj54FndM5D7CrY
uTHocC80k2yJYsGnkzNYfVDkxyL/YzPAYZGHVSEH4jiydAW8pax0+4EPqFwyDbBAlx/3bexhcyQh
1AWhfNn1nj8eGAfggArGjQxXXq3A6ZZd7YUZ5BQM2IKCYXFZr41EdrbT7txlF3xlRKucNrQUSPfK
iew475rA111eFHeuvzJm+SUrkPGVg12PTA9/Nxf+aSkw71fxxpw/0DbEykSQuuwC1Ft2C6999wmZ
ZAOl42oKXgHXvmfkwr2agiNyLWy7tFjBbFpWCF/Jc6Tgy9Jj+8HakG2Fiqv5VrxEn7JPT7dNxdPw
1g+i2DLkKJuK8P97n1tOPnjUImXrf3kUQZxoMz+wYM4qu293qdUMHE/KWUB4qWDoRS5GnNb6lF7w
yuBBF0g6Aam/guWuzSf58khxiaXXu3ai7S67mK1RqDFY1OzXl2vFh5kIw0vOJYlmBePuckCXjmc9
+fKz8RABEn/30+sjztUjetenGjFbbCqTownWb/S3schcUCb9zKShVbxq7swgHzbVFUj7nL7MFf83
nBcpTghJqIpY+g5zcm08mk/5l54o/1ZwWV36sDhJ0qbOki4nChzbT/8uzH/R04yiFyr+BRES/Trp
19U6Pd2PC60J3NTvMbBmAWSS3BQFt8Ybz+LO3z+7CvSo50fhGiDB/rCiZ0VZ497jTpYObUPBeRJ9
hb0nJ1udsIyC/KbsWvu2IV2aKi6K9+YifnCBImG+wNBU+lRbS5agpeCWG5hz/5G0D9Ocnk+BBvbB
Lge+nCc8Hbg/HQLp+3M/8MNsJ8W+Cmb30vvKACmkIoVrep9llI2czqPgddY3Fmbloxk8Sf7GUeDc
N17Zg6nDqy+SNF40oS0rmaGVLKJsGCEGQeVSetAlSG4fu+dWxjHOl2RT2gpsyjBwokAeVoWXMYxs
x1/I5lrwQJeVxz3HfmzMc46R6HVfduSx8SAfQsE5WHpQO3cNnPYbTp/sQ0WgBqf8Wvuf/jsyK0//
cL7ynUA6dXUVl9el6SWS9haApuPvdu6vnIe8V0D3hPLCuAKEGtnS5YKTqWBc5yEnBcGvXVbNrsEs
WkZIBUU2lrA/EJNmv7780UeMkx54sjooeThRnLKWbDA10yqW6+YGVXCKr7lIH/NxNyWyjbG+dFDK
vjvdNUHGVV4hxMj52BBtqhUM7W+F/QUPmo21W7UCNb5xcPGlUVVcGemo8k0ER1g2zctPxs4MV3tO
GBpxNlwqi8NChe83bO8//S32cpRFsG5k87x82e95mcgIZ5iayw97ZyaPtum6pqTMlMEqGHpXE3JQ
HwTPgoLBRfRGDs3Sg1XBuAI8bVSuTD8XMRN9WMse7zvivvnaGxVg0Ls4h6+kDKH8au9hLMtGEeeD
vpLZry9X47tP/+lX7v35p7+liJDb4NN/eY+OXEPVEKzrZWUNcszJldkQ/1EwruFt8waaUuLyA3+g
OU7ugKvIHxInmIG3qYyMUN5NFbk4CnidnE9PH9fyshgSh6FK0slGStVPxQX768EbBNb5bJaXa/Wv
zvzBeFhLV2tDBb53V1d3eL4FE0rZE9Jzgso9zpyU3wKHWH7kNw+JKe0dbM+CchhqFdpnU+NWUG+Y
v2p/XBw2LTT9HQZiC6tqaZ9zar9/3E6kBbq/w534zSK+AGhaTuUosENvyCE+GM5UHliB0/wmAJ8u
O+MKHmhA6S3XeDJDO9PBnZ+R/fZyg3ydGAJgmQ2UDqtiwXac3zQFt12PSL5sL5sK1kqA+sF/kvdM
hUNxFziVK2ogpKCQitgN1ahy7kWFhwLxhVW5FP/n7s37fXWgX1X268vV7Bx8t2fm3EzIspWMLG8d
jajKj3phLGTTUFdRe3OZBFayzZsz7vvyC97lpS/9XKibplzlx975VgVjK1CMS8oJZ/ahSBSc6ytD
zg6R2i4vCzL/hn9wRERP+rJeJkgLUrU5XVbxRgD99uSs5LgFfasUrJgQZ5I/0yqSQjfmQo5YQPVe
frm3RgBswy2CP9Q7SsafHbgqdRUg8lsIsJzFguxYmEkhvaeP8jZ8Y7LwDlCSscBsSCOLXtZl9fne
Npw82rAhCLVLD2xMnUNJ83BSMbRD9DAbZ+djqVgxoQXhFubNXEOFRfqwfTALxKEC5vvRMSO4pSR5
qDB17yiD9FeV8whoxqLyU2VIBtiP4ueTuT+d4J5XsAHPE17GnhHavOZ/qmT/0ymaVKdlcbaKl/s8
dwtQFm5SZG+glVHh+1w7T0+A3YZGGGXLFTq7oz74+jnDinwTAc+z1O5sh+ZNAAx/qnz+n4DsckBi
SKdgrVEQ3uO6MhKDDQoc93//7T/CmfhtHCSkAFnBW7LYcyPbNckeQs5ER5uTr/TT+ed7B2RJlQyp
nBakf023WVOhGCaPglmm7uFPA8fwE95LTuVnkEqGFH0UBKQNFVmigT978hHgvTHjGenIhHFwGcNw
pGDzLo3YCRypXK8umglAmJxp6MsP1C3twZzqI5Vw1TCMs/GExj/PoWDvAXBbBSMrsEFXxiKyc27N
TjQnL64fF1gCeLEjeikbXNr/BKEB8Gvu/9HwuTY7pfeU5sr+JvvDY1Vxb4L4QXptK3DL37AyWBvT
JEzPCB7IIO3rh4JMDxDN2HFlkKYKB0ysFu5NyUaqACgLiBKUNXBOSkOreCD3jYSCj6IbU4U7089p
hwo8xoDGsF6OgFGF85CNWwxAVPF6g7MrTwWmohYIZtYnmLRiOVOpAjHwFhIbKVlCv/HsKL78UrlA
j3P7l7YwLPtKuTYCkZjLw0hUQFRFTUYosu+S11dXQa9yS71y5As2YMkLaaigQdmRrl06URSm1vTG
XDmyBVHh6u9muYof5UhKQ4nlo7DLeTKe0uXf+w8wYWYKmL4VVfAz3PNW3Mmnj176YZExpCNtNu/L
FX8nqI8O5fRw4eHNp5DznVU4CDWoAPH1BBYstCsfncByCo08/C7lv+vD3dEZFFzYPapUcwhSmluW
X3kfwlOii9lAqUqpcP3vDNkraugKnHECR1FlGBPSyAP86MaafUJZ7cSFiexPf3PNeZINKaRCt8Ts
1xIziA+4NphBLlMUvP4K3P3d8drdApU/7mgr/pStWnxEExbUkw+WIh/5iOeskKZb8Ed2f49lVqgs
9R3y7aCi9JcMzG++OyuIJ9FMqAFbZrdNzzB65kBOfVK/fty+73ios9dWX/ReEGfsO/shEGT54kDJ
vRN+FP16YIkVyYlTFUG4HkmbHJ+FikLTXmBsZcSRClSh2E8p1K8iXtb3XT9fsaIiTDx85C0h945Q
Qf474uHzaItyo1ztigqs2MhwZ18tslXgtY1jABtSBILYV3atlLgMibYS6ZdUI+1k/eUUv6y7iEi6
ET6Rru+66BpZemAziLNRxHVKI/Ps15eL4UMQ5xdLM7zy434EhL2FYFraOKjQT438464BvYAkvuyl
sP81z3fK/h8N5RjgV/9KoZNT1B6h7Fe+wqtv1yEDRk1j7ksqqMKP7kFFlg+KqnDPxaXiFz4TVeBl
+r54W//x0qSnkmf9qeiVreLNm8JyBJkpDwFx3RTNo4I4qe/7mecphVRUsCeNnKmTGSphaVVgMUaQ
wwjq4YwZPyXscB6DQ5DYUZL5b0xkPt/4sB8lByA0FR2YnsdPcVJis0UwhbzBrjePwAA+SZui4voj
zCrl5VWwWb81IQJ61tD0G64fB4Q63OzPpI+A3zZTipfft5ckCx8IIGQjpRe5iqKWvh2AtiBDUfAc
q6vgJb0x15W+4RawwKigxrlxctWHKkrWPxoetfay06QiEnRjAOOQdlDFmRUC/tUEC5DjK+s0s6le
rna3TvRIBK/wcqGrkIIJjAUpQ/EJBbXsalLhbr4mU8Fx5JIKSVEXQ+QOm4rF313NvguKvTVdUk//
WHkTEnoOqQHdxdPFiSX5B8yjH3u25KfQ7Kn8ptz7MzxwSVNp4qliXCB02TDCgjVUgG7vY5jZcotV
oJl/ZXudXX5hFEfgoaSFq8iIHjiZDRXAkr5AQIrcVHZo99etEUrVdbpL0Y0VsElLU8GV+GG/cw8N
gjw/qLyLAXThLxa6cfRMb9EKtaV1iPXRb+00e0nRE+fvE91tF3RsK/vw2f+aV/K8K2gX9/f9yh3Y
LI2iZs/bbAHHgCxj0ydHJp1NFQjl93GYg2s3VKTQ7z/9D6Wzibl/JOmflv36tXt6X1++CKfoT1NU
kMJnf1Ffv2xbXhrx3l/369D+ooaCv7+vLGor+Mq+cl81MkXfU+lnKNyjy/PrL/8HAAD//w==</cx:binary>
              </cx:geoCache>
            </cx:geography>
          </cx:layoutPr>
          <cx:valueColors>
            <cx:maxColor>
              <a:srgbClr val="073673"/>
            </cx:maxColor>
          </cx:valueColors>
        </cx:series>
      </cx:plotAreaRegion>
    </cx:plotArea>
    <cx:legend pos="r" align="min" overlay="1"/>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AEE4-4488-B226-DE7BF875AF2B}">
          <cx:tx>
            <cx:txData>
              <cx:f/>
              <cx:v>Revenue</cx:v>
            </cx:txData>
          </cx:tx>
          <cx:dataId val="0"/>
          <cx:layoutPr>
            <cx:regionLabelLayout val="none"/>
            <cx:geography cultureLanguage="en-US" cultureRegion="GB" attribution="Powered by Bing">
              <cx:geoCache provider="{E9337A44-BEBE-4D9F-B70C-5C5E7DAFC167}">
                <cx:binary>7HvZctw4tu2vVNTzhYoAiYEdXR1xQDKVmZolS1X2C0OWZU4gwQEECH793fKgsrLVXT5xHVH1cPXi
MEEkgYU9rr3xz4flHw/q8X78aWlVN/3jYfn159KY/h+//DI9lI/t/XTUVg+jnvRHc/Sg21/0x4/V
w+MvH8Z7V3XFLyTA0S8P5f1oHpef//VP+LXiUZ/qh3tT6e5qfhz99eM0KzP9l7FXh3560HNnnqYX
8Eu//rwz98r//NNjZyrj3/j+8defX7zx80+/HP7Ov33zJwXLMvMHmBuFR5RQSgMRBZ/+8M8/Kd0V
X4YxOcI0hj9Bv37z/L6FeX+6jE+LuP/wYXycpp++/Ps87cWKn59Wk04+bzbRT2vbvfm0mV9egvmv
fx48gO0dPPkG70Ms/mzoEO5zPbr7H4g3jY9iHIZhEIhX8Q6OeChiFouXcP/5Ml7H++u8A8C/Pj5E
/Pzir0f8pr+vuq+7/wECHhyFcYADhp/EGP4A2W8EHIH80yhkUfzN+Gfl+izof7qc14H/Mu0A9y9P
D2HPbv562OWjKqq5/XHA0+CIRTjicRR/lnTyAvjoiNGYE4a/2J0ADM+3uH/Hel5H/nniAfbPzw/R
l9lfj/7x49jedz/SzuCjAERacBZ8Fnv+An0MWiHABLFnsX+J/nes53X0nyceoP/8/BD99G+A/o2r
zPo4qvvuw1cYfoDhYUciwOST8fmkAOGLExBHJAxiFoEWPB/Qt/L/nWt6/RReTD44iRdjh6eRbP96
XdiM993D4w89CEYiEcTkpQ6Qo4iKkDPBv5xA/PWbny3/n6/jdfC/zjvA/evjQ8g313895Jf6x8o+
JUcE4sYw4vQ124/jIxxGEQEN+Px3YPv/fDmvI/913gHyXx8fIn95+tcj/z/zZMbq/qvk/QCzw4+o
4AEPopfSjqMjcLWxEOGXIznA/DsW8jrozxMPUH9+fgj7//wNwvpkfXwofyjs8RGPwNZHGH8W6ZfW
HtOjMBRPUSh7VeK/Yz2vo/888QD95+eH6Cfv/nqhTx+79n5sfpzQU3oUE8YEpuQzvC9jTXEUx1iw
OIZD+dbHfsc6Xkf9eeIB6s/PD1FPT/561DdV92OtPAuPSMQ4Z/RLLvsSdfJ0KBCE0i8ifxjhf8d6
Xkf/eeIB+s/PD9Hf7P569Hfj449FH3ysYBTH7KsXfYk+4kcx5F6QY/0H+L9jQa/D/zzxAP7n54fw
7/4GIf75oyk/R/jTVxvw/+5rn8KciLKIR+RzCPmSW6BHjLA4EuLLaHwQYH7nml4/hReTD07ixdjh
aZz/DaKeSz2aubhXP+4owviICYJjTl+GPU9qAAMQ44ev51nfs5TXT+CPmQfw/zFwiP3l3yD0uXGP
Hx5/IMEGjCbjEVA59FUlgLgTnLKAmPRrovv10L/wa3+6nNfR/7qNA+y/Pj5E/uZvYINuu8o8fvjp
BOoFH/SPZNrCozgKRQhcw2tmCBGgOAMwU8GXyD8AT/FtGPT963r9KA7nHxzJ4fDh0RzLH+Gd/3MJ
4Ln8kd6b++xT3eSbKsB/H/20YajkHEz9At+rHuQzsrsPv/4M0einnX2uXzz9xAvYz7T6oO1z6vc8
4/F+Mr/+HAZHmIX8iSKCcyNPoat7fBog7AiyCEjlwgCDtRMYPtKBPS2hmCOOnnhsARUGCj4JC/BH
k54/DdEjCNWwiLkQAkMSGD9XqSA99oXunoH48v+furm91FVnpqed4Ojnn/rPLz4tlAcUUx4CexIB
x8U5iZ/GH+6vQbaf3v8/S6zCcSijKg2YPbEOtS6LJm+u6mZAVjqLB3Qc9sUlAmpGBjXHWdXMNuGO
mYsmCtp6qysWTJtxroROGlEasqU+X6475vchU/UGCfshHOksjamHTTCVjYx5IdJiWuhdgJcx0WN/
QnqPfi9aFx/7OK+vV9tFKe+iM8pQfKyaYtoHk5jl2KKPpHfLGWb+hk39h5xENtxUwdI72cXGOYmn
2WKZD8Ma7cuqqGUZkfl21W1xHtF8SnkRuuCSVrrpUlzYqknrICdiIwaHzIO2VVC+aVasyo2bO7Zt
Bt8kNFzaN2vr3hHdi0Ua0hktV0xwm8ZD7vkG2zjY4lkvvew8mhNSUD0k1erjZGTan1ky3BnfovGY
EJ9f93oq1swuNJ+TEvFIdtVS7TCao1yymk0ZbYbiop7MLWlL8pso5uh0YdPYSRdjGCx8IYuwixXs
duiSOZxL2TVjDQd2rxpPKznqwGbz0PELZVs1Sr7kLGuaJb+YyrZ/L5rRyTZqiVx6Fm0NRflF0YWl
3Y9FTG9pC854i/jQoqzk+fImRpheTZEyShpK8UNAuzplHg5HRmiY9rmJwqQbG1JnKogtl/Ps5nva
cnVaTojubVRESNKBjlLFUZ0NorcPJR2bXT3rWFbj2L1rchpLUTRYSzpylrQM0RNrGnpS1iO6ME3P
5p2Lc3vCXUvHlIfRbf60+JmxxBTTOMvJN0M2EsKufXypC1142Xc2ThtD63dknMpEuTpRU0POGrt4
Knk/VKdTHVfbxY5NUjfMJX6N4MTRUqVR1zJZiIJtLaijJIGicpiaWeZTFW/MuEwymrXfTO18smjx
W8GMTkFLZ+kDbSTt3Aa5at7QMUqLwZ+xxoeyiiOWaV6nrnf0OEZ5njZ5x6URPOm4kiOrN5H3ZSIm
4pIBsas8J1dsKfgpiFcajiSUquF11qwVllp0VqJgzVParW+LZSVppUEaytX74z4KaTpEdrOy2CUU
E7ax+dqm60qjdOmDatcX9akz+T5urpzq6M7nQysDs84ynChNu9yYvRiiImPhjPaGuEZWTXxDSz8e
A1c7SDMrkqp4MVu6qDtsbBIZskrIJ1Wm+yjKHBpLWbXIS2umvkgXhgvZq8JKDpuAQ/YnSOiLyVcX
fslPc50Lqa1xmyAKksKOCdWRjJG6jYOuunVaVTsX1Wlj8S33DTu1A+tkJzQoxEisVJyapAyrj2u9
tsko3Pu152yj7HhLRkzkOPArz8vfi9iqMz0YkJB27cd0FG0v52W5Kvu1vOwG73dF26RC+WBTMcbe
G1uvx0XYxoVEY1fJHpntgERwx9sQNLDr6O0ocGtl0fOE1EOVTKBuH2neBYVsGTayne1Ctm0RaJey
pu4SR5Xd9JNuU5dX5+sKqp6A8uaNLOslKjPhrbr1a08aSeapp1LYxlx0IkwNbk6Vtvkp8y63cmpp
VkTqeAnbJglncrVatF6hFYmkcsXj7Hq9VyV1W4QrdqwChgLpCeu3fcH9Oa6Uuw9zzE4GPWxVr8qE
8F5kM9GzPqvcGgayA4G/oz1bVVoj1dwYXi2DRN2iQjA8YbGpWz7IcIhwRmhTX4GgkF6uhryNAi92
GoQ7W9wQXbXTVMGpm17sjRr7ux6pHAxlGYR0Q8GKiqztayMFUYMkSJSTXLjCQebGcTl2q1KyB93Y
aF3inYqqOTHrokDcPZkSrTTV0kzsvijKfLP2KspI2dEt13Epc7ESuXKdd2CyWlJmE8VzkKhWd9Lk
cXsc2H7MlF1ycH5zIW3DyXk/xP0papcpKU2zXhcWRadzHOZZHICR660rTnVDxrQYo7lPdITC66rk
k5aLqyKaGsurd8yv/GJY5ngT0LY5K2iTJ1yBtIEank3N+LvzO6tg5ZSN2xB3WalZddYzdqnnQWdj
AO/myq4nDSLqQrguAgnMxzEJ9dKkqlnzZGBRm4qZkZQUNTObDmTVRH0yDgb91uUF2pfBpC9VgekG
1z6/XCewZ1XYZQykicwmkiHTp9VAQVbb7qK1i8rGqO0v5n7YNBaloXVpoBS4O4RSSkmR+dKGmR+a
5TQnQ73p5plAgDANCcJmzyZVXOcM/A6nN9VSvK+ED5PKWrSdeDwe02XiEq/UtnL0dayyviSXcQii
58v+HGo9l1B16/ehisxuXlB0U6vh49TgjxZjfdojqx/8Oncpx0ObzPU5F0t5POiGbSlI3vWAYNOS
ovWms+Es18WUp0XXoQ2fCNnGrG5PeaiDy4619V7QZd4pBcCTthgu6q7tL5EKYO1Ti99jMTCpu9xu
Aq3lENfRWcXjN3Hn9VuCh3LLpgjkcSZ3I1pXGeke/FdVeyKniIJKlPl2bqYVbEs/XA3zWNyotS7u
/DJ9nCtwNMQ5kyza5edV3wybMiZKDu3spGHs2i7900/O5ZbwoDpmpg0zUY/qvQ2Vlf2Cxv1gXJAM
0TSddbQ8DVsnkjLofRKW5X2Jxv4mCGx90zSuP2FYh6D33boLegiUOly7s5DObQZ40I2L2VtVgR7A
IeVJ1XkMJnsh4jSP+l72wbLXAa9PgwAceQWtLzvWtHan/aoeJkciqRsfyBy7217zu7roNmoM3d7i
EYOmxd0lt/mSVYbrzJQdv3UudhcdBMYXpepusaiU5CFPy2idJAK3fo18XmVBYfVWB7E+GcGs3AhR
LCdrX09ZpYtFJ0QMdJJu5dXbIYwQTg1oBz2ufNWfoDjvboxBKKO+oV3Shoyc9LhqdWrGxp2AIqk+
ZQxqag0NyirVY3y/jrH+HbugOhNkFW5nVGkzFKr13tmwEbL20/yunQp6zZYVlM8s+q5taXTp51hI
VtJpTym/9QbRbQje/AQLsIvjUgZX8YC9kf1Ulm9mXxZvHSvtx2Ypuqw305q2Y4sH2ceoOV/ndtiu
YnEfe9zZa4s7ftIMdXWco9hnJQx/aPk87IMQlx/Xgj3W7ZwnnWPzdpxbtil8Y06DwrFrE1KTcbD8
ScR77VPr2i4hPgqKRGlEtj6ycyhXKtCZKZlGKVOUv6nV04HXDoxgECotfdTR1E5xvOkmEtLMUEgZ
ZI7qepdTsZwshoZ7PpXnSzWPWybAMqIYdWCfzLrpbROer+NAHhrWU1iRbt90Zp0+go50RkZrUG6q
gdclBJZxtGfj8tuieVKPdfNoKNhmrUJ2ZwY7noD89ZdOmPc1t8VuKSBcqLmeEkSYTgekiYRgcb7t
Y602kajeQs14yYBsmjfC2rQoxW1h/UZHwQ6ojj1lViRC8/y4JFN/3Ls57dbmtJ3JAAgG05tuLm4G
oxOmyzPwd9LU9WUwzY2s0ZrM63QulNASl4YfF4THcs1Ldrx002Ungnk78PVeC3ReqWmUkC7ESU8c
2KSxzdMIYsrEBUGVDARnKJogviY8myKTdu14DCFItesmezbWYX9cT3ba6TJq9iDH7UXnQrcdLKoS
DO+fIANaV4wKb5DHXToHXFyVheoyn8do0651eabLNpe+iqeNX7t4WzFbp9VYVpIuGIxcudxR13US
Qp1CLo09RQJCunLFD83S1DK35MrXtMvawc/ZsoSpYioLF5cNAfWbAKKNLmjmLOBls2+m/COu+/1Q
FvEuhyQiQT5sb8p1yHfeYSGXuBjTtrFqb5qpkcbl8X7uXbFp6gqlusxVsq5dnywkzzPFXbWlGO3R
AvIdNnm/tXTtTguNChlRapMmGN/j0kcS14ukTThlI+1sSlbXnA5zaBMz1q30oM8TxA2CJd64+wDj
+qxFKLwAS/xbZ4bxpqtpfkwMgUjLN2rPfbRdV72k8BI4dGUG0BzVnfaQ6skxNu2+KCopAlXIkS+X
8yTirXbRG1USDBIdb8eYpzqcEyeWXZUPZZqP9bIZmvjOgD2JQ8RO8egryMAsk9QD8GNRzFlPy3A3
hsu0cSsCA6rnOqUlWrd93L1HAzOAMqpSvnTiFJMovxDCvxWsbLcBmGeeu7QcwwxcPirLM+rHaVtN
odlAtsQTt4T6OI9YsrKwzCjC62aMgmG7QMifjiQet8r3t1G4zkk7ILeNJ7MRcVneKtSod3FxVgkD
4tIzJ+BL1p50jXepYRNJ8ro0iYrza/DxduOj4RQ7+OGpt+Bt8m1cwJFgq6XlKBtmDUfa3dKhBhdX
VCHEKMNWcwjVAjdvljHeOAbvQWp9rMLGb8YmvFN1jUH9XLMrBjefoNk4yDhpJ1lDwClChMHHKmnw
tF94vSENLzO+1t2mKFcIu2P1pitQhgII8/M23452ymWUmzqdus5kuOj3launFDmh0oCMTTp4ojYI
zeXxWs+rXCJYPNj8HSFlEnam29eeUWmDim7XbhrkUo+VJLi79Koft806823ZGr319ZRvoXPIgOVG
Y0a8hniTQ6y8ZlPR+V29NCyp6sokFao/LGV4OUWbdmL1ZUGDeuuGttw2k/l97DFKwjZ8N8DeUoUb
ljowDadxezHbRwe5qkQhdYA23sV1kA44B+/b/94wuySsfdfUvd6uRG+dcsDk2D4JOvZBm/Yd4sTC
FMiESTvfNnogiYYcopmi1NMzN8fnlWC/hYt4nxdxlflpUqmi7MQ0dSNtvZw54HqSuMSLZL6RiNQU
Mu5x3YU9aCXq6zEBjx6nZRksJzVezMaqIZQBEX3i4xZSiHk2ci0iCwqtfeLt2CfrTEgKeW17UgaB
T2dqrgxTc1Ibe45X85YTXyXx4G6WvIsycF4WssoIaKWqll0wONnoakqoFVdwOtMGUCikB95kLpsi
U2LdrYxmTRRHW46NAf5gHJIJSDAIJ0q8LbVuS8m9gSyW2d9BI86rQkm9zFtD+CIdiVeIKPsw6SFO
BbrGDFluO5vU7XSizJ2Imya1dnKXBHgrsHjrmEZYn6icsmQo4zoNBr/uvG6RHEirT3C7xCkqEYQz
0wiJCqunJu2KOLryYKm7YNrjYRCZr5sxXdBwacvpou3dRaFmyPrAb4qhAh6gdUmec7cHe1Ok3C2f
6LoTq2rQgJllVQHml8XhmyokZyXwNZLRck4RcH5y9YNPTIlFhr2OtqKlfUJse921kQQ90cnk7GnU
u2aLaX4Rx/0ky0n073tSjzK0fXW+9HW5Raj+WHFIYuew73fD2pRpTFfgKBDsbYHedRl6MJkdDZhs
l+6dLR2kGjVAV5kI7TEK2L4Npwg4FvSAAwy2KtKr5Lq0susjJStN2mONPUkquoayZHjK6nCCDKAy
y0W+BnEaOzI8JR3NGYTxTxlpeAOSeyXEvPFNbs74uiKgPgqb5WgAaJa6T0JM3vA+P3OKZbmmD/kw
HdMaXbeQkW8HU11TNwH1GKjrsTThCVF+59viSugukLht996Mm4IWd4QFH4LWNBusdJiOqx6TqO1m
2ZIxTgcC5pDMotmx/GrkqoUodYEoqm2vSDfCasBK0HggcMTBcVkKGYemhoRKnEWzylzFG7n23XVN
2jfFyELZC1iK07hKFeQIzRwdx3b5zcZDIPuZVenSLWsyFk5IPgxpydVFXFYstUPXyyqaGWQP0UVY
1ntuilvu7PGKtJWsKy5VGZpdtLIgETj+2BVLassms005QHhh3wJbux1zd7EG9jooEE+Rfmxadz/x
2QM7VYF2F4EFrqK+FlV5U6/ifTTx4LjVnqdQ/vDbSoTxZrZQWAzVxpWAAomG/TiGx31NmsRGlgB/
10AiU6pWtkFxNVUNuE+B3lqh3jEWXwI5HaWAYpXaYt60GKVeFEaSsk1Qba6QsXdASzhJ+36US1e1
MmIFaDXLI0m8B3e1Nvlx47sLY2my8N+81h/HfABbxEMl87K9jFlXJRDYqUsSM7QJsRqOywjYlpUU
KbDEswz8dKz7qt2wqYg3zGPIMSDCK0cvCzSeBJU5m1VdSdwMjwsxd8U4bZaa3Pu2mSTJBaRLEQGa
sOLbEdiYNAQiLAFvPqSTatfEenGhquUdFAHel3ppZdhAxFia+sHynoPorn3qCmsg2IYQU3HgL/PB
26QjZlMwJaSvxc4t3ILLn69UwYAmCYYi0yEIvqrNjQKqJYk7ojPv2SyRqUFCg2FOFgzEcB7WOBlz
pCVTwy1ywbsmgmAqX6rwjQr7O0jb4hREjcO66vNBoxu9Ru+M6R54t6QFjoeEhXaR2FdWNkDIJD0n
o7Qh/wB9b04K07cQPdeb0bUXzBuVLgXILVDWVVLh7grBxMRTF6RuJLs86PYdtUCRMt8nFj6XdF3t
pYuWIgu8x1k4NhRi9SZIwhUV6epFJSeUg9wM6EOUay5JRdukE8uc8LCDbel6SmwHdEpJzG8NiSAU
CCExz4uE9MA2MPgaqsCrKSW2BSidRIqTpHD+So0xgZUGx0Ax3eTdWKc9dC1tyjo3yVT7WnofD6nr
0Ude2x0amkfRL+BO8GW+NLuRz/eF8C4ha3hXcaKTKCwvfN3JEZXbeTEn0I/cytWJNVEGcARye75o
tM630MKzgPOug01r5zblbek3ZSDiLAYGK+EkIrLG4Ez50lwDZyEDXWYK4W3tR3ZXl+rE98F7yK7d
cRWc2sUel/F4WRXR7dL46MTa4ok+zvcLBNiTevS4esB9vS+p/X0u4LSG+4rEv4l2fmejnN21ZtQp
5yvf4wB8kY7ynRnKOommoEtKPzfHTeB7OcDNjXTi3RaL9Xgx7I6S6L0x+K6pp3ILNaYU0BLbFUE4
oB8FxFl9qaC+oZqUjP6dGSfwFzX5HVLJFnZGaIqGVUgguZrUFN2YgOinjoX7ifUPPbjGNODNvFch
hwVgQnfR4IiEVINuGXYXDoi++/qJ9B3a8crPCPh59Ua48Er06HcaciH7BumMBAYKFT2EQ5SuH8rA
DGe5RXAO8zuhtU2EnQMZiFwnvMybrKxoCQfo2WZZxSAFisYToNdPFhWfQMvhaRcJnFR8fatX5CTR
ZSw1B+/Y8rbpZIuGR766xct8LDcjoxcRJ7Wc8uZqmQ3UZiIs8Vy80Xl02c7R5VKDocbNktkpSKhw
67Zr6YXR4Qr+tRrkFPRRoizzsnKm3QoIOSSqpwqCJIjVqMNXdq5W+HgpQ1fW6VxNKc0hbAq62Mu6
j5u0nHgoF+ZUEogpvi6BrwCe2+kLNUzvv60Fv6hMPujej1VRfrlC9/zff519vZf36RrYH8+fLuH9
8b+L/hFYm/Hx0Zzd94dvPhWPn1/94z7ZU8n2+XLZQQn483W+/1Af/q+D31k8JlDxfb7K92/F4/3j
OD0+3xf5VDt+mvC5dgwV/wBiBuiuZsBNQQdeANXZz9VjGCI0FBHcgwqhRTsMv6kex0dwHefpGhTF
mAO/RP+oHkPDNgufmsk4h3nAD/1vqsdPC/umdkyhXyoW8AloWiAYLqGE7GXtuM7npvIjWJsxgAVK
CCAmIhXSfeYjUDIJ97cakHY9b4mAJEB6g4WRA66BV3Ju+TA1bni7jHU5yhI1b3I3t5BgznX32xho
ldRaxW+jJuaXYs7J7xN27KMb0H0EFcmH/y9/xj+J09M9uf8sfsegSH/c0fj6/mfpI9AQFEFjIvS9
kYDgSDwLH/T9h1BcDQPoFQo4vAIS9rV1AUP/NNRC4/jpWgzlAcjMl9aFMHq6SENhCBpNn2SP/G+E
DwcvhI9DVwQTlArBCYMOBsqgKe/bxgWnbNUhRpHMtdf7fGHrRRwAHY+W2GRkHefzCKLaq74I0bGZ
52pbWU0/X5v53OjxxWp92z8B+/xGAT6vgTO4IQGaFnL6SUG+bZ5glQvbcSgSP0d4q9dgOOcYIj/I
fUX6zbm88qmnPoxv+jQ+bRdwhd1iaFWE/o+X211aNFEbxEgWM9QLWdM5YBWhFl3LP/nOv+EagypH
0JkCh8XgiivIz7e4NiYXDgq7RaKXnGYzsGBbEUGGeayMZeeOt3UkaT7UoRw6oISSwEOdfjdA8P9A
qa/PRu/om7yACmoasrEfEgHF5zeNxwsGV99RnAzOgJcqNIbinsktOHfGbdNkARpiBmRdWFVyALL4
7VIRCkVk3lXZojCQewUUOz7wjgFVuriiAwKigbvIpeBVAFH9Qn22gqmwEhesPxk7EwHHhdo6T2ZX
Aic0Bmsf7XmFoA/gT1A7PJ346ZYeyPuT3Q0If7KU3wpCSFTOEbDqZbE8sGEpNhApNPv//hF8KG6g
h6CNguKQQS+RiJ5k5JuvDMPsSIWaIuHFhLeoiNwJsC9RArSPuI1tOGYYUagxCKRrYN0wvnCiLZJq
hGi+wWZO2xDj/0vZtzXHqbPN/iKqEJIA3QIz47Mdx47j3FBxDpwkEEgIwa/fPXmrdsXjfHatm3Xj
LIOE9Bz66W7nNtUEPBEcpg+OzjHc/31EI2QBZCrcfwyjEmSZ1683RZ2VUuP1NhOlhTZxh1Y0CB0K
8Cnc1bINHt7fkOj0rOKJ7EiiOm4I8F5+/PlfG+KV5w0t1wDVlGseierSFsOvTZ1Vgxx/VB1DZ9wz
p56SqNZDRlGxvaQijJsdaRvAx8nC64vIilLtUVrGPJcTC9oc84/1e1puUX3A7B0NQGgMqrVQ6zH9
73sG6WCYgIPFwG6lJ9d63voWc+UeBydUj9sk7aFhVVNgIHutI/Hz/f16e36IYEj8BAGYolM4OT9B
M/Vyo0mQsY6W1yXb2EH1cr3tg5L+j238f0ZGBhnS6WEApR2i4WN1AEIj6pO/P03dl10Qz0GZ9WiV
h52SWjR7hwsO9hIJ1rMxjUvwaAQxaJY4q35tfBJ3vlrBglG9JjwDuh6Oex8H6GJJXXePRvjkLm4x
zspBj0LBEVrX8SJkktZFKFZ5U6kwBSOANwI0lEQ1Pl8wcr4buJ4YGk9fy52LIhvka2nCNV+UG4Ns
qProzrK4FLf4Yfxp2Vb+4nmKwRezgb4Y+gmNiaoMApWNh63NK9AVbgwOSX3m6rFeDu9/puhfe4cK
DaIMGsJG4PQ7dSlgoC2e8J3qAeQIEmnURWnk6zpLveOP/SAncOW4INlmbHzYHNH1bsQM6nYSK4Bk
aYCNNzOdXqZBlF+N6uO7eGzjuyR2rM84kPRoDyxLfJmGpkNJNqYdCI7/v474R74ix5N7Eg2Q6aMj
TxHyhTg+Hsa/7ibIHZjycIk80g+t2vO1d5c0KIeiEqZBlwFECoSHKD1YPtrCMHQlkgMkn+KxzEH/
azEGr1x8Aah4fqSxpsUSIO0UwNdI/cEtPB78N+8K+SjwWsQvkGxfv2uZTogzx8DaAjMqSIspFDdg
WL2/JcfM+fopcBchVCQEEjOaxsfP/teO6MbHVTkOVU50CRwjTPwVGZuaZkoP0y7pFpVpWlH8KI2n
u/ef/aZcipA8CHgZIeIMruSRXv/3w820OldLXeUWkMHLGNMGkyW9ghJZV49DNUtwmJAekH6lB4WD
HulvUcjnD97jbY7AG6T8GLHBORX8pGVIxpKD5IgyJsAYe1+bdrwCUVJnbO3RBIc9MN/3F/6vBx7V
2QzD3qN2+DQzb71zNDSAdNYa09V1iM9sPE6A8w3JvE3UBznp7VGKQiwMbVkMq4roNO5ZHJt6Xi3G
u3J0hSauzw3Kuf98YPEUlIEcoiwRo+B4/TWlF2KSC1ZVT5himCWcCphnJB+Ut/9cC9jGMeUoDAg9
ObBL2ifpKrAWITAf4EE3FkGIR73/hf71FKgOOO5dGuNenKxFlQjRjjVVDsbxVrBxK3fcVvKDy/fP
p6RgU6OA5key8+sd45ViYbogHCV6BnWGWyrPFjv7+/cX8/aOg86NfiSiEZhT/E9o/+uOh5FveAx+
SL50y7IfqKd7jX96wLgsPse1Xr+AQDTnpOvpBwv8s4LX4YWiCaF/VHz4Dzkpv7Rf6DiVCGLriF8O
DufwYMdg3st67XfDJtZ86OyWb3bu9zP7YaR4QBFUYmjUDB9cumO8PHkVCmgA4RttYwKE7WSzfWSa
ms3NcbP192oE9rpSps8EW/3/FJb/Z6Hx56i/fhaaFXSi2GtgHSgEXz8rbqrJhwwMh6HZxBfcdmGA
DM7AbtE5MJYDxV+SfQO2xQXoxk0CnkNbXik6lBR9wlx/0XZJyluF33Lv2awA03K0lXuFaaEs5mkG
RLdujVW5oAYQLXOYUWYB6UqTmdmbKiNT6Gw+swH7KFsRH0w40TOWghz4wbV/u68Mh4pFDLpwlAXJ
8ZD/dbr8pGvMWyORVQ5ldV9RkgeVnc82GqsPbuXbuInygcY4m3GYIGyexE10C9IzYsssUDr8tQyr
vQpsBbw1Er+HsbeH9+/N25WB3AOpQ4TeARKvo03V3ysTXCm6gYgM4BzIbhtoD1KmbUkWGBImH2wj
eVtgYVHo15GDI9in/EmWf+2jcknJOtOWmYymDdS2pL+wqdEXYIyW+3Lrw/0C8PiLkml0PxsxnYcY
vRQd4d35+8t+Gy6A1AHZEwQVQRSf9o3UpY1jIw5v4lb9FFWLOTR+AqtonEbwFmdabmAmhnwH2hr/
oER/u+XHuM4QMtC0vu1Zgfdjdjljy63uWN5u6OtNg0l4HfiPNvw0+DJKUijqkYUhpISfxEmIn0tV
dyZowSxp5x+kZ0FRJlH1wRE6gSNRLtOIowuEEREWBqnLyRlqO47x8BDqXG/K1VmQiPKwlhQQkVu9
X7KYdpyeOTC6m/Mg7pejbqIP1sI7T3hRtaloQF6vY5N7fO4511M/Xo22EzqrF++STwgGHCQxLnmY
2z5onpwUfZVt07YMd9U8dhqUHaWbD47r6YfCutDiJgw9ItRCSJGv7wZJYk3G2Y15m2zdTbW14Nj4
OrhylA8f7OHbD0VhbvAHIiYh7sdJxm8Z05XaAp0HRtkzHwSiGByRHyzoTYODww5DqVAwpOJjj3Dy
pdYaGM4sJ5uDrAUEWNYteGbpErRo9/hy61qu0hwykvmzNf2AeO4ChIJa1uarMhbc2IHaDZBP3ERh
ptwQTHlQN1aCBwuuUxH0ql8wmiwnmi0UhJ0s6Stbg7PXlh/Vl28Ka6wFwANAgxCBhONTvf464uhJ
NLbguVjZPhChpu9mwXSdrU1ywQxD6vU8uvdaNQ9l7carONL0f/Zt/2cOfPvVcMGQZlMCAIGjcXz9
CrOSiZMl1Tm0AHLflKVGvNiqDzLCP56CMhArxGc7PujkEmPQ3LbL0NscpGfQDyLM1Vzpwt37EfEP
iPV3PmeYTyQ8BXSMgQKixclpr+3QNHMvba4gWZqgvlnMmtmkmz4zx/xzshh3O6Xe3GtIEG76tvOP
2sd0OUxaaAglaIS5bxqgEMoQ+5cz41KtD07q8Pfotum63EoZ7zu5hdV+ap36Vk5u8Xkto2aFzoTz
Lidozh+BXztbrLrUN+Az9CJz01heNzWxT4OE8SLmias0OVRs/nrrJgaphV/j6kiVkc8YtHl7zn3o
VV72o3tRmm4/5OAbEEZnhkn85ET/KKs/GjSVDB/csDcZDrsYC8xnUCTgvyQ6ORLd5tD4HLV1KMWW
pzFRAmzzRJ41Y5k+zA3tQPkzg9+JRtQvpQKA0iNFjJmYt1l/9DLHT/b6kx5riASp/dh/olh7fT5r
ogTYeNznNLrvygySjcyBgIxK9aMnHYu9108CkgaAHENaTMdwhl4/Sa+JU1UggeyJgc9XG+ObAqeF
A5k1U510+VK7qs+nhPXrTkdzDBHbrJLoLpyr6OH9k0zeLBtx9CiZRlGKRcenVYY3dQm+aATC9VL2
IGdxTCxwXhYhshgefr9Nwo0/IEGBht6ETXSJ8QUB4sWAiiAFhc0XzD8YRX4O5g9y/9vzgXfD1A69
I8IFZJ8nUQtU8wXKzm7IK8/8vAfVotz5Np1/c90N8rwZhYzA6A8HsYeQTB2lR6mdd4yUwaWGUuCj
HPe/Cu/k0yGwYK9wbDH/T07al1nNxFaVAv83gu5xF5UbB3go5Eb2Xi4c3EPK0k+0L0E5Y0gWz63t
bZd1XRI8q2YNH+08RE+sj9vPqlunnRe9fJRzBMWSCObliYTGPwCnKh9KzqDsotNKriNwnYYMFTUW
5BkNHlhpgupuMN0qs0UF8YCUQtv0gi+eX0cA/r91DQl+KzrJMXcRBzVLpGUJbSe0OFmk++TcECt+
oHpONVIT83RXpxu0s5UaKM3BqIXas0a9hKmHUO0LSpr0osRwZAV7cyCoBIGC/Wqicfm8tZaVO3D1
oVtaRj7ojCKqfIVuotr2fVL33yB+WMDx0KReshkyoQ0pcUrcnowr/zEmQiKApWkzFy3gxHjf8zXE
JGAQkhV2SH2YG67scuVdCFVdqlb+jdfLcsTl6v4LwwQDcaqKQ3chKtmNmYNWpclaZ0t9iFydtmft
CFVe5l03iVxFwAuKkifiEbzaNTg0bavvZzpMj+VcjaCvYT4HnlK9oqAYMDu+6Xxjv1AkEV241HS/
QJC339J6ba+G0tRLXoVzWhex2vofoY+P8pxVreesAr0AgWqITTG143QpIIT1+TgMwS/InUafT02/
fQmgU4tATqyC6NzwCNOPrpeuzCIj02ZvHVgYGcqF5GXgm/8EGZ34xJN5WaC6Q+QHQjzP3y3B+ckG
0m5VTi2MBxXvNdgR7bZd950y2wEUEHsDQKn/Wi9x+zTqoZvzap3IlOsZM7s9Q9eDfj8OBih0KWDl
y6Ee29wmtFTXw6SEL7yP4hkAdnmkqc5K3YAXa9Ld1lNUDyFI4NPNPFO1QuolK1Q6a9n2BU+sH7M2
HUcLkpbBUsN4A8c1GsY6BPdcILMoMye/ho0HQMOHaFGAYrvJZ2V8FMyWDOD7bULXBCM62qvk4NI+
jjO/Bh2kAePU2XzFdKAYu5ZgUOd4Q7IktIxlnezA844kic5BXQWFBvFt2w2W2LBoebglYMY1Swf5
rDGXwSDYuA9Ul/i9V6V90E3gMLFRbf0VVEILZvq2uW+qlFOax4kf6z04ZSBjluiYrkoIGB5dZOvp
y+zCNYASWy/tTnRsNvmouqqCwirtZ2gFIFgB9QX9d153BGiH87GYLoF168em4SLMiYso7uQW6U8S
jB1od9dm/eVdCnWNNpE8JP3iHjrVT5CUaJT6eB3VP1tH6iqzPjFXVZpqlAdOBeek4cmzrOr5q9cp
9dmxBoOokrcWF5tYDqLSJrqHOVxjdtmtsY0ybdP+yi1a1BC0oxYF8xuxF+oatmJoYcLIFMTP/nmA
unaFMtmtd41noc7CZJrZhdYSqpUolMpehhXY6BDNzHQ/+JS2Wee6/r6JQEY6B+vMxwVusKCXohfJ
kKMFdiiwJ/TfxWisONigc+D+eKmXvYk9qNX1SN1UYIwwXK/SY0LilxY8oMDMihRNW4YHQSqSgOGm
lzWH7KD+6atxq3Z9Wpp9EI/JRdyL4CqiAAzzNSj1C3qrBE8FrwC6Q6dFgYkPyuQuVdGPqmYsyakO
grToYR0ALSCmM0cCLnjOUGbTHGGiFTuq695j0tm35X5Ok1qfh7UtoQVIndIQPajm0dqI1RA/K4x4
kpJ2NEcIh0yZCjvKzAm/YaasGhBJ1xqMhoLZrh/3TECWj8A/UsyW9Wx+NiKsQMCOFjpBThvb8MyP
XTjuRsr7+2Qb118SxES5T6ylX5ld6zGfK4rksUAZ2+bGR0LturgzhRymzRVKgeyPyJiA/2u3xnXF
bDq2QRs01S9zItPligskvTObhsbl3C6Y8TQCrWvWoksui3YOh6ILkXazGkyt39sQg/AeBWhkYS5Q
CTCzMKEi61ZUQXpw7Tx+3sKW7+uRXAOJ4tl6FMpPkKKOKrxRvtkFSfUS6ORF8eDQV5gYtaUvFK57
FsR+pyHrU9380DfJnbf9AyRTLSSqfbb1t82onyXrzgEZ7Zau+xU2UFmE7Jy7I0eY3A48vinjEGNL
IQuIoAuFs5zyYc5iLw5JHX9uR/VkkNyZNpcrKdvPQ9vcLKu75LGEnItAFzVcb+R5mB+6Su1S+gPM
/EyR5JzhN0Acvpe23jWK7pFZk33SpF3RsIlgV+Mp3+jEs9piGVnVl/RbVSNz9RrItS7D2xliTpXV
pJ7vobNH7Q2Iwp9h1nCZhiH+LQVhHD4ZVSZNqO6qMvFg6I+HJjEPs1P7EIolMqvhulwkwi7E7KBX
fWJentuAbVihAl9tekK98WCCDviirZdvYZ9MZ+GaHKCP/AZZ4G404rqK+CW+/z2N1CMPoINp3Jp1
NrpPdfWpjZNz3j2mFSSZaipmEotMIdNd4pTZnV5+wxECwpv0oVTCYRxpH4murlkNmXXrl+1At/rc
eJpiOrl8VoYcFheQTLPkfArpY2na72Tq89GCPSmdPvRLtC8x5IG8rt8nhH71QXRHQDtva0xnwiH8
HDW2ENBQ5jrlwK+DIsEywYHdooMd6s+0niFTh3o4cPDYUPW2GwNZ4TXuYsW/OrI8BeNXupC8Ctof
rZU/TYkBlzf9ddT6q6rtdmKBxwEkLKUEIxck1fO2IvRb2uDD+xXqwWDxF6Tui6pcL5cNLdoGz4Qo
/DngAO1Guf1s6LcFM/qFr7dLxZ8k7lN2pL6Dun5WzXy8X2Ct4gBoxXAHKKNlF6bDT0a6s9W7G0AC
Bz6OPKNVC7DATs9RYIYC89A72UxnA7S7SVuFebjNL7j4t0O6Sqhd+2E3Jwhx4+Dv52kZQZO2P7q5
c3MGDQ9mqURNKJJ8MuVu6K8Xq8OrKSyTPRJz+lTj6LDzcOHXoFGcpas5C0tPz1I9XXUOQ+YkvQJZ
Fhr2wTaZpMFN3HYbEjbFGLXxZyXqmENtup9oe+t8U9OvoxxgSclzMtU+N+a7c3GgM6N1Ep4vlUe3
xS0LIQ4FefiqU9x/iXsafIvADvmpIlmteUSSFVR21CCQfpsW7ABJIJgQKcQdGUeriBoSBZYorFnH
ey/qUZwbW4O0DG3OmuS1iYjJY/zJhQaiEAlBVxfZ7SvcF0gJMffa9IUrtTD5VLsOOu0xJlCNAzyT
9JhbTFQNeL2Exb/EUsZpQdthcbmAf8nBthXDwEJD18sMaW5B4G1YrnArwGQH3ybJ5/RIQRKIBi8e
M+2XMBxGlllqNrZLlVsB1A+QS2cQZS8+W/saOqoloiP0JCiyLlawd9dduE0WhjFbvyBGph000lg1
+a5C1n8ao9rfs3hx7R4UdgD/tm+nJSeyK0vQQkDRLsYpTX/Wc1t/s8yVOLt0GD9B7Bz4YpRd2uRT
2i0IX5AE54uma5o54EIXtvejwenZelloaHvmvKuhVszAEC4H1MfQYuVGSkAgbBohcodUrLtPW9jO
IA/WeQjS/27rmoUc/RcCXcxjDClAuswcylAGlvUfeecPbZjHP1FpfC/42KsMTIfYZhCnIFjqdegg
u3aagEUOOxIGo4qU/F5LRuFJEU2OZ9UoHQONRyRzQRfKW6SRBdXtEnVqRcyVrbuE1BV0sJU4ek8l
2B43IwJsl4eo0Y6uD7S6FBDIkYKGi1GZC2b+u+1HfL5hnKsn5lJOM57I+oXAZkbv4s5OXwJL3NWw
Gog6wHtaMX4s5xHL3kxoMxOZ9jpJFVI75FfBBHlBstX50FbbAFeNpRqhNRghodggVbrbMMQcd40n
26NsQYgqwLsovySj6V940ERRFvCefI9KSO8hRwv1LQMsfg2rFqLOldsUyjIqQQ5qxuNgr+5n0e5R
bLrqYhiVWOG7UIkZJ3QEL+Fo93QFLMSCzt6i2s6rWDT33ULUZTDK4SnptLsJIXBMUCRZ7DLmkMER
TV4g1DFDmEoQPYIjSW7DaAryZ1Tnc1dG3xC8I5GXZENmT2eH8o3xWYicyRSGFmOpq/NWueZr5Xvq
iqBtIPtIVQwqnY/o/BKyargLoSfGxWbwk4ijVn1ZOjm0WSuP011wbTgYGCVuYyarPv3aChB1oAxL
oRiXvV7ODRQwxwopVJeNjRvILABkkYK3ZfMpgEBBwMVkxdy2ief2toyXo0oOOkl6xrfJ3UxUpVW2
TP3ygj6jAZ+FbtbuQekfrkky1pBqqaB+0fgfvsYdTRRycBqNxYhRO6B4NaSoIQzEKAl2296RUvbf
NyEx7HNzEH0f4nK4Bg1pJrlwAfC0AIX3jwCF86eGqA2dQaJIelCGtRL9UgpkDGWnnouyjWrs6IJW
bA/bGwJ9Lwsl3QcDvLoyAWqN2enNcX5WadAX7yjTky6SZZt/AJwJbZEqKj7H1dLf4de6Z0mgT8s6
0JE+1wJlbmHRSHZZakb7m4x9eT9CdfJsJ7jgQE15jE0tQAM0QZrVcQakSLjrdrH1GRyRarmvwrXS
u2lgqGjjssNYQ4gGsMe6mhXqn4ZB+tlGG4QKcBNrnkhVy6dSgP6ascTjZ6vuJsyxYnU7BVJCcYvz
AsGQrqCN6wEVwMNEbdArUauWqwbyEwi91jTiubNo2XNaedwXhzLgHPIqqGfSUEM5gyF9+HOBI0VS
OB5OTzD6GSwwN5mEeRzP9QXEVT3LfbDYtEhaHAAIorwnRRep+KASftkaBfxkcm0NilYfXIboUjHf
4Om1DGe4uqCVnX80Huoc2FRwLjMcQXNpwoBDujQHcCYYS8ho84kOsCmDAMf/SPsVsT/tlxKVbefn
L6hoA7MjkGxBj7Vxj6xS8/puXfvqoQpj8zgYXSOBwXWM7YBY4EyMrUXiFlCpy8IGa2L3dRzD2Woh
XpzjzHWQuSoPJ55p6VaTDZzX5MCHNLwgFszQAq4mZMnbuE5NsWyiuquTFQYFUbsGmELZbhWZcRy9
iBGDS7ONBRbODgFlO6nQjBS6dsl1yNqg2hEyJs9jH/dlBiZ0+H1FPIv2sKgJn+d42n5Fq9MQ5ZbM
nG9+TK4t/CQgxVqq8tNaNyI6yHWynwNUEiMMrxocsXKKNex7WFKNcDtojwgXDdtfRM4wnujrsVmL
xQB9yih4Py8SgavNELNW+GD5UTSFqWYTop6Y7QHuI1OYL2abzS6N523dAUbVEzwh4rJG8urbT4AD
WHixInVNuMrVZg5j0m0FlMXVrSVAw3ZpWKK4qStHg90AyJ/jXCF/FcNcVXd80jgMsQEmmnWioU3e
wvAlymaYrAxZPRH5VdmZ/yQhkgzy0wwTHshOkcEDwNg+2prtAA3j8K3tBExTEu9UvspgG89mtXY/
gD/G19R39mYwMc5Uh5oYwh2JvyKULt147aB2Rj0Upn/4APAL+o/UGqQYjIzg7g6y0HEGfTJoi9qN
DGXbdLkwPSRCCo52aI4/4Ea8mdjgITSBtiLCsAL2zsef/zXmhpsSpsg9ulO0ns1uktioTg31BzPs
N7RkhhvARASrQhDLMAQ7gfejgNYToB64DbWVvl5JnCATGPbUw/WkiGpJLnUr6C3tAWsDa+93gVQP
EWRucGPQ4cUImlgBYTlaPYai6n0Q/s3s9M+7xfjDQQINE7Qqr7fA9/BHUyiHISQEfAWhbb3nQ3nf
p63/YHBFTmf5x23gYCOmUQrdBCyzXz8KDIk2mspKI3wssMlbzZT8FgND5aIGyCypGwp+LPCGo0FT
nFCR27mrnjcCHWgFxjQMBRIbXpmKrrvZd/1FakPgXS1Ah2GKysf3N+YPHegV3o7XRVsLJjmEQMch
7OvX9ZiFSyLdkAcM/hFNC+lrksAjxE8mOp+betrXEl4TLQLOBXScoPDGzXzRhOWTUBUc9VC+3AOi
qtDY0PA6NVUEIxkF1zI4JKaZ9GTM33/jf5xmsMpxeqCIwiz8lFCKqrCHJBQ8HBaI8ZfpJVSxmtj/
/pQohgoZU11Y0b/h74V0gii2MTK3tmyuAOzaAhIFt39/LW8n4BjjA247ClcwFYvD42H662qi8RBD
gj8Ul6dd1EPLHYk9+MTTT66iCBOQWlz3vk/ybYI2qtRDfD36I/auIgWfA3Blg33sXVV0ngyHNbRJ
mm9lsF0C9KsvpEzMwfiUf2awh9tBRxkX77/+21uFt+cQ3oCqA/XP6VGHDN+kMFqAg12D2gHfKwBc
CXag4ea/EuSPtwrNH/7ASwjSU8iOQ7a/Nkovkix2gcpDb0OyH5qqyisx4D5H8Y9hDpuPbvEpNQjP
Y/CaY1AWgS0q+HHpfz1vDgM08wTWUjEv3c3RBXU3MDbujo6T56Dm8P04b+H9kkQ6B1Q2FDRx0wEz
anX3/h6fErCOL4LKBmThVICsf8qZCcmqfAKsGraNs/0F6WYJccvS72NgbIDd+/gD6sfbb8rAJcWg
EmAPhqen7GRfhkfhOvonMU/9bcxM/1VBAX21sK79IC/961HIFsfQfPy0pyyTNKiBKywApgFjw9wR
JA6bdyVwcNigwmTq/X18GzbQ0GIbwziFcy4W9/qDokvylCIxQQYDsVQ6KVbUCmng/af8K5xC2YYT
ihQgQJs7SYJDt7RpSxswZ7wted4LXj6loJmVu8j1G4RUHSWwhWWxN3dkmxvo4jmIIZnEFFYWSQeP
u53UbryJNmDl2QQ5ym20pvGDM60JUPsreHJi+lB92VwIk9L3X/8fXwSyrwh0AXx7UClPNinQDRw4
XK1Bfdh4EXkP36qe9FclmeMv7z/q7bnGr0/Bd0PFAG1AdFKUjK6cyJrCmxN2Iu6snrrtPCAKdiEU
88iO6vaDWPWv5/2pthDWkefikw/TwlBUz+gB87lc+QGeZnOGkcC0C4VKb5sNoqEPSo5jSfE6sXKk
DUzXUXSBGMROIoizZEmIQZ6S4GajC4jKzy186q6TiSQHmF4BVpsr+3mFGB64ad/Jj2b7b4lwMYg6
4PXxYz0iIFA8OfLowC3IsCqPba9+1i0Rl+3QC0DDYwDjV9jDLQFosH6CR2HfhT8nUTFzpTTM9eDQ
wlid86ry604FOn2KSdt7TFYmA9BTJRiJpOFQBugbVwJUvWUYEZSTrH8kTQ2egGl6pndDykx8jnEn
PF84PCKfKYqJJGNNt/rrrikBU2NazwCxNnryeVJauConsC5KirnT8DbrRm+v4aw2MhiPLMlnMm8g
cIEFF8MGY+2j8BK177FBBWOJw485BEYIskP1ZZ5F9HtbSgDqbc2eTDPCfaKcW/Pb9Jt5UXjIfAZa
iPdF30HXmMN3L/4F5SZp4biS+rFgaILFk5vsAFZkZGGdJcKBw5eln8sRo/GleYb/8/gM9MPeVWgK
wwJZ3n6pZwtQdh1aDaowIL9oPxiQw642uqLqi+DUw4EbYphYlD23IpeSya9T04GGOkwcVrjhhpb7
bAG6HECuV88B/KOdPTc6FT9ZMg331QoK2A6egNuzb8H3h2PH1pN9uC4ARKPEjCV0ka4BYI5uMoMh
ShBlKySYT/ijt8tjxAYXYBDcYuY4upiMRQIqAzy+wZSB/5gP0h7ibSPxOfqG3DDZgxOy9puvClDG
ZZu7ue4/d8DDgPsBpLzC6uD3ox1wQFhbu2BnZtb8DmBeeA5i/QSstPL1Q1vRjWTdklaXjZMm6/SE
cepUMgxc4G3BpmyGT+ILMckGGyDuHt4PN2/DP/5oHBIoOSrpoTs+uY2jj2Bp2dQQ9MBydIfRfrSL
F2jH3n/Kn/D++tKjVkQZB5IUHhSnxyj0V9kAN2EFNgdmumodp8IEcfd9xf5MmcJg8RzteLOzm9Q7
D0OSvB+bCQ5RDB5pgR5ywITJZZsaf21RauUag1R4xpgqvIIEDtSISejCqsleoFHXR5/DsVAOcMn7
S/hHnEQXh5CFwiclSJmvV6BLOCzhlqlcNT2/oUtbFX00ThcVDTGCoTg67z/vjV4BohzorfBEnFQ8
9o8z/V9btlRDWKewS81JEdxvZ/yr3KtDebb9lheLxcj2g0/0jwyN5+EAQJ2TIu6kJ4lggM/UHM3w
Fiy+nd//uj8/P2S7/GzJik9L9kGB8/bQvX7USTrF9EyFkzvaGBqYWWIuIj5SApB/fK5Xqzm+wl+7
t1aIouFxNZf7hz2Wcjgcfn++/PTBQv5xro8rAbcVYv4UWe2kfx6WsALhFo8Zd+bRX435eufO+KXc
+xx0ktwU/gC2yTkG/XDcuQv24vn9U/K2MMGzoS9HL4ZXeKOZAzQzQdytQcwGEJn50qXnuEt6P9kt
/WCtbz/a/x5BcUDQnZ0K33U502CC2xf0M1H1ZEDGRtEPU67/viAUpGjn46Pc8FRqGI0KM1oYpKBO
bOTDWP0/zs5syU1s26JfRAQ97FdAUip7OxuX/ULYTpu+7/n6M/B9sZBChG+dCNdDnTACNrtZa84x
c+PzpMf0MxOQN9cvdS5NxrthazLjHQMHFYXVIXM2h1GfDEjkCFO72xG1jFv3tDMqJCgwrjQ5+JZm
0uDFOEH2ca6Cg4vU0ny4/jMuvUKs8TpfHvtv/U/d5K+RSvuOngEvkoK7Aox26oajHufvog7ljWd7
6Q3SDmCUUFSDHLwarJjGYsjZrKSxFA1HZMrzsRxnbWviWiojq7leYUxShyCODgfJaiJB6GOrvdVA
SZyBMB0s6IWLuES0aHk0qdsVklBeizYJFE73mfw1KmX7JcvK8CUMdPWefs9MecGwGpRK6SJMMeir
QQb2B7EPiqr995IGzAj8exbTHkXoNTagiWmfoUNayoANdeXF32kVZbXx8C89FZSploKdhre9trJ0
smiUibYSbfo+u/fN3PoUan2zgzIRv9WMTw2pw9hsDK4Lrxx7Iq+D0wsnl7VF0a4siQQTSpywDI2j
qKzSmyw/27i3S1/SUqxZcn6pqJJ9cTrbRkpKg04LCIjI9RgEGGDc0Q30KuZMlpmNoBwBwHzna0GG
q6yY0RjbcdrfiXKSm43P+sL3pGIiRqsEUmzx2J3+FilKGuWPlpnDcuzZKkVkJKrTwVbr0PvnT5fi
IFZC9pUUNf+oiP/6dAFYh6MSKhFgSsva5zWKQ5RRd3T7/l25jesETAXRRhbuTOPPevf3pRBBGez3
mau0mcP63CPMwiZdPknUfD7F5Icc1TmsPyX1bB7RmdNnlHLxeP1+/xw+V5/2UvjjEMxcRT1ktY0r
zRHFjc35Y2wTs3HAuc4PYEl15ON+U3rkEfyG5a3tgiCRD5I6RJ/4tPSP0QbEj+pE4Y9KeE2RYf0t
Uv1Yz3g/FaQn1cHvNVYwNCEjeR0WreU4TaNdLy/6vqyK30fwzRsj5cInqdk4KEBALUu4tbobX6nw
BCvE1+iFNr3T57Bf6Fn2jkb5e6fIg3gDgBBuPMMLwxNXsmKjxmaBO3PApkWL5Hhg0QG8gW6jU+L7
pqsQ0tmhvHHS5VB9PhXTRKH1YMMeYVVdfsxfo4bWcxJmYSw5Y4W+xiFAArRaGHKe6eMUuZncF3TU
G11G3IboO3mNklkAldeqT3nYCAQCGuy5Trqvuzxi8x5lsu/lyhy/gkxElWi0KarOblH17gAWp80B
26+iu7JfaMYtjEPru5oUyneCMbQfBS6dbAeQW33sUbmDGc0NE6uxT8cRM1mTwfVQChml2jhmb1OU
ZWxrykIzHfzE0jP8VbJplE6kj/hZzf+kBOx7kZQGymlfHh8TgKqF29uV8og8PGg9MJlS6FptVf7q
zI5wgjFTCwTWk9XUyHulkqyMLjZfu9ZQvvTBWP6nIRevFl9sOX2WLDv39yrTWedZEJ9v26GkJUnH
IL4VIgR0rdPw/ZzKgak7OPY1HwXPUPcO9U/JeCoSICLgZ1uQ2b0R1D9LnDu3dOeQYVbBVD2E1JQq
DyVO6XvTZDd8TfYwCIz/Mr96KbzYWGE0ydpnfoa2T2Qop1yWXaR7pshp2RAyEQPYQ/XtgwSxoic7
MAy4hFMjZY5ohumxgzms7SepR5yeJiYYXJEG8XvtZ8Hk0ZSuv5uwfBGxM3XHOyvFJAbMEnqiI6Cj
qh629PoewZQteelcy6GT+Xlbup3UqtFeSnVOtoyuEqOvXkJStsd2bg9zHSAsRNw+F55Ct+B2EJk/
eWVp92/wVxBbSfTJoD+OcXlMDd/K7rOxB1GV0Rd2EiqrH9QI5tmtGjlKiSYyw4e+i8xih5q/e0gr
MakH4jMWCdwoI4pGkmr/Cqm08G65tXurlNVyp6edYKyOSWMgXOx7RJNjJacEj0gFUgYdvOtukhP7
g0rRmNzW6lSrrpEiwzG6cpI8tOSjsbOlYf5ajkE3uq3cD5EX0RZCPJCzZXTCPEJCq47oNREZ2FQx
BkMET3I7aQxi3ddyjJH1hNhGpYu5K2Qz/cmMQoWNJI4crPCwPOrCVPr2IEVBm+2URB3L/Yydstp1
ZQP528dSZqPEbprYpctczfvMHHTCUfKiN29mXFmUaxoF2nJvh4jXGYgZzbWw0O4IuQGYX8nJ9K2u
Fb+/NdSy7VwpMVML1vPSG8r9Jcpg1kSIkbnKdYpMdSoMMMxBMh+mfqyJdkKyUT7aXY5mUqCrjm+S
zCdTA3WypXpJHVn5cS575L0Bn++0i2t7eAmsIoAR31PhJrwqGu4LNPVfehYsQjcScB4JiyRCrAwe
r4cgtATzH5id9iS6BJZWNKoB5oko+IhaOX8dioRtuNUoRnGvNwMTZS13DJbYpMyzs3tCply79v0f
5EK1742VqDaSlcH6Bagcu6ndQ9LbkaUR3g9KVMhQcmm9OopMaw9HgS++ImT0UfT08bOBwOZN0kb1
c5gNnLjlITEWNWmeu3D/Z4QWRqvcxl0GSD6RzeBjwkz/hi6ieL++1l7YubFVxx6FX5e6ubk6nBg4
bQ2SlyIXlb7tpmyfHjNJTj6uX0U7vwx/N44iyoGchrCfna4Qph3gKG+5DLif3ey1XummD9oRFIin
efm+ehCPykH6nNyMN+EeMNBeHIp9ulN2xd7YYTBx8ofpxt6hYdhYJy+0zU9/2fLL/1q76tIiDEbh
lyWO5aTeL5Bou19oWZyXZB95GHo2dgMXPF+nF1wtlgUNhyFaLpg5Pz47x6/u7tOn60/7fO0/vcJq
wxFNAZrBkStIFizmisidAEnN/vpFLr1RWjkQMWnrsB6sbkNptZZeEat1SQtyZ1U9E4omthxyF26F
sxL7bCpUgm7n6lbiBplcCBPITaS0PhqtIe/NeMyem7IovOs3dN4wgCQoLx1t2YCCsD62kk2Drh6e
C8LZAmlRUFPXLnuz+DH4M0B0UgKpec9D81pJ8LxvjDiQtobGcmY43ffiAcSjyfHGgNX15yv6ayyi
M6RP1kB67fs6lj/jRsxKt+nIWkJvZsDMZjoLnweEJl+lUDNvpR4L/kHoQbUr8WpxtAzmaOsDufCi
6Q5CKkUoRPFijSwqQrurR5By6Kka/Q3QaI7Mimd4ZxZ5xT4g0/WfQ5eWxOF1Pds0M1BSAeR5QMjV
yVr23Qjl6T/djLTJJTMs/379tV1os8C+XAqKnECXqsNqBsOfPFlKj6heSYw4v6fngTazaRTcY/mE
ThoFLZh6jO2+VTvV1LQfxujb6S4vJTLqmqZJvleZHT2TFTAv2m91ytkytiU+cWWeD6maaBmWWQPT
mgXDujpIIoQeb/t25YRlhaWk6qqy2RiNZ+AuuqToV+gEGtRJTSzYp/NSPs9Bh1cS22qS0M5P2kR7
yP2m/6inenhmW136bp+pouPYOZU/84bZFbJgqb9I4Wi2KLy0cacNwpaOhpJ0cIOpKDt2BQ/QzTFI
6Lvr7+HC4dziV9JQhOpjM4hXEwKVs6obBR2+dFHNgPObX2wt69zKypOXpu8mJLWy8nMmL/FbyFGZ
IIBezTZmpUu/ArsI5QEVaCYLzqrpRoiNVgXwYygRDEK6Y/OO3Gno5+g91dh7uYlIp29jS0SZE5Uz
8TkZNZjvzZwnPzaexzLuVh8zGiQ8tBw4WfjWLJU+heeX0PBzjbqFx1m2BbD50bwLVH28JTbEOpJp
Ju+SPJqe2zgc3xgQOHOURHqyctIoByogO9q30w0nqWQvFJ9Yo9bXH1o69RujbZlG178VHiHaLCZa
GArLEfaviUcGBkbNjG8IRUCw7yo/A7kjEejasXT4JNhsPJwLc4oAuUKhCJwy3ZTVW+q7IbYyf0xd
k7bQI4LdkoCHabzZeAVnPnQTjfdScoNCgjhz3eSeqyATcRClbhSlNHz8sQFNoAQGWPVqlGbSi/gc
cuIIWnxkqdznEykAUfs1mGVzYxo9f8K2vJSb0RiCiKDbcvqEZysdJ2FTl2s70f0XKYW9a9J2ejdm
QrsQaUZv1+/9grSJCRtRmULtARPYGsopupxWokYrLK/txt9ztKU72SaS/DsGUx7uslqYP02tzFUO
jm39bGBZ+E2WHAx3Gtd0iUnm0x8APgyA3X0N/MeMUpSZtVjMVwh3qu9BWgef9HmyftSDKY87siSk
zer5+Q6A+xAgTenrwa1Zf9CVXxdanVPmtXoh/UobOAos08qnirhgrwrTJZtYq3A56L3XxgZZaLY1
eFqKv9WRJil7JkN4ugHSRGlo9q2NwueF+Yalh4oZr5WBDG3r9L1OMREEAQEZxIwWyFM1P5T6h4lU
vJYVx9J+R5PUfG66IXivKUcigK8l9UFMdTFubB4uPCeV4uuiyoNgxCbm9Ic0qtzEI4FJbjsC2G9x
W2HCavU7Ku9bas4LaxPKPFSzcJARZ52ps1QtIkWsBs/YzLG5l0e7vc1nM30xrCR6UYDKdA6ff3Bg
NeicxFaap1QzgrtGMcsbK6/7I3rc/DERrXCSqCqOJNbMNwrnrmSjSXA+B1MAoyZN+0Vmk7DuB7ch
6oQW/KU7ETb9VRsJ04Ii0t4VMSAtq5FCTLV9eUSxqm9Rgs+rflx6UX3Y7A3o/qy2JZ3sa/WsFQhs
rLqfmMgh4+yJcqN0wsRX0EG2o/GplYPozo/nlv67VYkffdwPb0LuG3nXo6YmHFTKm/s8CvPcm5vM
Mp20nxBfmEGtaBuLwPmkjLzNouxKI8iw1PUUZTX9PIfMlES82ek9VYzAM5V6+n+8EttEtUh1GKjC
uvMmKo7oJPAmrh0U/UtCgiIkSMUkdms0n9umGjkM+03rkOQrNgA9F1AgNiuxSZ+LscAksT6FInhP
iRcjoIUu0Y0BCOiOlK8lnm4ufiMtjHejKJaoEgb4UyoQwzmxr1VvWBjMQ5Q1/qcqmUn/vj5VX/pZ
9N01neEi+ILXJ4+A1De6c6D2qZXEupdh/yHEhfqKlQhiYUM1/qHXBqafTGUSq3PltUtkMifAM1lH
v8qImICLu6WNvzChUP8HBwnXD2Hyet8vjWgrkxCfzhK+9pJRf9lRJzSOiU2f7foTuHApDpF0NyDl
AFdfN62I7NFAs/hEBwsgFDXIBk+NouShGMwtvYO1TMinW51FYmcCi1omBCTGp/Nk6HcNSYA6Ya+E
xkxP2ASznaCVGB9DIugecYN3MDDDEuOWVLRoPmrTx0DaCO1LEtfUZ4psDl8rBISKQ/pQ+KwReo28
yuI/erolLe6/eK5uLSuevsyqBvBasNcx8OVksvVo961m7lukKd/QsypfoKw0X1Lsme+KpPxURSm/
Y7mTv9UmeWOySPdzXyX9bhZ9BLwkn4GF+Ek1ONLQ1MGhiK1G3vtRq31qRCMbyLlktERtxa07rRZh
PcJ/BGZFSlFru1LZ05nrpSzsCZwX/i9lwCB5SAgOV/YhGp3OAbIP66bIietzggHkBnW1NKCzZiXG
L4H89T3ya7XC1xSMPwh7KTDKD2M7ohnt5y/GNEJBUDIsWk4hRxLbhdaskPoN2vg7VZlODjqSlglj
qZm+agGxrxuT2Pm0S5cM7tCCMV3ml1XBALc79iydYiiP0z9ydtY9vRbDvkwMclazKcDSSIz09fF7
QQbCOijT4FmobUtr8nRQJcNIEGnNNkRMuOkM5F/3Bi755zmWTeqyo2V6hPPWiPCk/magt+XRy+xI
VszUT7Us5j2iMf0Y4NHiOCdXpNSAT93Ygf6RKq9G/pLUQGN40QCwNVz9yHKQ1ShctHZGXCjklYV9
7tkM9V/dsORzVZVOTG04ytrnCSvM62QXkYpAU0igSeTRqB3oO6SEcU6Aw1WICquxLuZlN9jIQ+50
pBSwEcOq96ApfWyhmK9JqVYMUBbwpG32lDjzo3GnV10kbjCnBZ+tOMk/8ICSMWVHQvuIZs5qzpwk
8VM9mf7PpiXQeh8Ic3qC4FLdshKGRIf5mvSrbfGzbK3ay9e/ekZLiXIh/S3bhvV2TjP8TOpoNbgW
uIKdJZO/Q7k23uUIO75FgdU/ohYmHB1TGsUgQ3sq2GPep705HmbCzAm/LGifXB9dF4Y03TXk5wsj
CmXwaouJoDGwfbNqXH2WOq8CuvdBGUjx6izwnZhmG10tooOuX/RsSraQbiCuoPKDaltfz/5+E+FF
gUPi1qmUHX0rbm7x6bGbKa2tnev5dpJr2SrMPhnVAqWO1cBkhaWtQhqpa+dwpHY+6YofNC6U18gP
42+S3rGfNALA8PRYhxdUs+RMUK42HkJ1Vj5qVflt1mRAZZM2vxqVNf0CHtl+imt7/nL9ofwRw50M
D3QVCKEMjVkQ4OOfO/n7nKxYrdWUVelqEjEChzloq4FUC7I29rpSTdGDEmMo8UqlzCEa1LM/ADwY
B9qcdkcgVwnKcXYLKvyT08VRV5DwXmobR5I/qMP1j6R7T/+e+G8sV6udZ86HwdvTMD1PevJ9pFz1
ezIy9LkiU/0vljED5bVGc/oZlHH83s8ywCOs3Gx2ctTzuhso2PYISE0rJLHKkAVHkrpwQAwd4MQj
HEp28uLPEbLFDXLg/mCXBHqJahjCTNJ7cJDscqfqKQ0kW0K9eBAaoXQbI/S8kG6RikOtdkHM4fFd
m8p0q82tIUFG0/SZfuxjhb6LVul7O7TIbC5T2wMI2O86CkVu2FG7FNho8d/RbN4YFmd7iuWXLDRN
okfYW65NXC2LqJbie+Uy2VebZqijGg151tJtQN7nQe3HPVqVozXBw6zmjLZaujVz/Zm9V2+d32Ci
LjJ0nX+vzn8+02fRWMtvUJvhcQhQDAJGVs2vZqDbPrm5meIiH2ETYck0nAIQMYOskJCC6uF5kZd4
TUgk/ZD71k0ThPKD0OlD+p0c3teD0e2j3K+A6ozjgeRYwk58Sns01GRs/Em6Mwu93vN1B+RT15jq
m7ba2zk8hEJuwZUXtnpn13X7fv3Bn09SKpJI0EUcepH4y6uiShwDqGyEwcamEf7rLI/9ri06aw9b
tvr875fiwS6+QkSJKGROF09INkndRrjpOn2g4Zya475s8YEjYS82ylZ/1FKnr5IDGPJHPmGCEHib
p9dqLWkKqipmLc1nuLjVQGK8hIUlpQ7hKUkIDbYQOfV2cEtOzznHw8A9Es5DWWdQFmCYRICdbFVy
zMJtfpPLtDvORYqFfCiqL6qG1j+yeZ12oBBjF2bSE8Vv5TkQFtkrcVTe6FUf7Mck61JQDLl81Myp
OuakidxXU1Fu6UfOynQ0XiCnajxa1Mg0Pk7vV5nKyYLkn7mJNZm/5DBPcw/6kvSc+OhJ9qzVvXRI
x6bDcUwRLbrhgAy2MqA/DEJqDIIPNiaV7vJMlZux7YLQUXLDKL1x0OWbUrFxGVSDFWYASFLjXW1L
7ef10XG2RHMH5AGxhvH5URFZLdFsCes5nBPAPnEfPSqdPz6VnTUcxawmaC0FRZI52pp2Ll6U2ikf
wOIvWQOJyeFoI51gJXSlQ/vMMS4HJwhEDPaf+d+cjPOr3trlhjz3XC/OrbLPRfKGxwqM6Gp1iQq4
h9T5MB1qSXFD/IFyU9bs6R0UK+LWT/TCnfmDA4YEh3BaeDaDHAK46JQa80IsbZX8l69h9bUw+7Jp
Y97FObdeBjQdAOWQwvc0Iq5V0eo/LKLRjY/ywiZFBfi+3DYrzTmn2wiiMhfkCPO0q/wFpGhGLLAf
26YX0++6ncIByUI2NlO/D4s5hEPbhwPqna4a39hQNPkO3k0X7qSuRCAzEzzqO5QTgaFyGkVREYYl
BZfrw/LSy1qcBKbADGHy+1fjklpDktC5RCM+1fZ9E2XB26RWqYuZMzy2ojE8P8n0xwKw2vOkI5qE
IzPem3VPXHcsTV+v/5wL0zVlH8r+FCn/xB+dfufdHA0DILfMVaIu/mrGGWDwwPS/yYFgS3X9WueF
WSpYrIa8KfpndAGWnf5fW7UJlADfBpNKIPyRVFDzFm/dnmr1ALOiyakNR18ZlqCdbAgSWXrYuP4y
aa2GpWoildeZ1pYcvtWjJzUVeSjwGbea4uwlNqpwp0OhQfrNqljO8fBlorn9RAJMt1OaUj/MERGq
oZSpr81gTBubwgsfCWcHFBj8wWeyrrBIdV8puRbmHFBQ5QSmZNwY0NW3PpLloa5veqnfKOxAEJGu
EdiWPodq2At6xRx5CTyym8/qpNb/KSKg+ahIbWbt5VYC70LpwIJuKDeh02hJyv9NZzFLcjmIKShn
abW7/j4uPADWbUJ3bHrE7OFXryPsbBkdLa8jMCgutsBX78ykMo7Xr3JhhHMNni8AAtTBa7cw/pzJ
0iNCfCYb8tPcR0ThpTFibKAIG9/2pRtCtMPJTCc3AHXw6fi2C0GHWDDtkZMg7jiBI2u1Mde9XL+j
S5ch3xRBAogMVMiry5A/AbWtxY9UzOhk7UYXd5BptrK2Ljw3ip8Uyhk0i1R2Wer++liLsFDtNqLE
GStBDgFObnaapGcEERPNu/EpnCt+0BNywmet4EIIPVY75doA+EOiOQqkcuB4IEFbzWolf8ozMKZp
oUAGnLXZs/PCelA1shSTIpdcP9DFEx1Fyevknu1wLdpPI8KvrQrEhUeBwp0fSBeb1t16OVNKNAv4
tAhuJkamc+hZyb/UOTB/LAoN+2Hy2TMeY6zLj2Ws6cWuTfP+M38T/U2LAecDcJKzxrGtEXKKprJi
OTUC5C2tyoVxgVF5UaSjvVig4qs3FkTUDJEdutQs6mOn4sWfta2l/bwyToOJGi3zt07Jnr/q9Cpk
uQgkol1NTFcN2r8fAeOWc+epJASiqo0iYq+T8jEumvCxgJWbejDOw6+gcr/MiqR5JjXsrTluGfGr
OY5wSW0BE5hsJNYBP3lf1KhZdbhJhTV8KvV2QdBVyW8YzvNeH6buBhHRToqzX4Qj9Dt9FOVhoCy0
MaGdG+nwHnD6XUYJ2tGzY77c+hKaUJny4oCzk2bSbzFUxQFcVbqjvRU/11SHP+fB3ELlhU0a99OE
Jn74SGz1kzrA6LHrXv9dyxWMEbQxO7Mq5uPYhqBSSsvaWA+XN3X61LB9oyCizM//+MRP3ySoW2GU
OS9RkpDBtk1hP8BTFXepNpKDhLfsIKWDvdHwuXBRwPt86dgmyFjRV4N0LvO+MTrIS40/M+mDwXqA
xtMeqrGY3MqXcq+gQ+henzHPi8GE8jJAiHrj88Xyutoh96FJiH3XVO5YZ83XkEH0UiCS+88uB/0R
2iNYNAhw4rtphgBmqbaoipsbgK9wJ/vpuxm24Y8GwssjKgJ10ZxZ09dOzc0vG7/zwtNZ1CmobtDr
sEla/vtfk26FDKKKjbJy9R7tMxM9sX6pos//2WodZKxZavaj1OPpWZGC8csEiG6xnuuZ7flla+wi
pPrqTVFkWbyr2b3e1n6c/ILImME3ikfAztd/7/LYViOI0Y6ih60jCWLrn2sVU1UOOT83SrXai2UM
0Sl2rr0UZtrbkDfaN6uNoEmHKNGuX/l8SobHYSoKSh52CbK1elApFrLFFLn0FOSBLWQQPgYtVY4O
Ve3Gqn7pUqBclkYYB2HMeqfvBLo3dUGNKk6PzX0HSFE4pR33zgTfduOuLrx+FhkQK+xSF6XIqmcR
EnQYSDI9C6sAD4p4vbB/zJoa3EpCniABQ8JGC67V8lYqxoV75LNYHHBsXKihrh4nSK8U4KEMuEWp
q13Q9MLL9TxxhN4HG/uxc3GghQgMMQoyOoSdbJVOn6edxyh8gHcjQU9y2y1RZP/Ka4x6S+YphNtk
1DhAq/gTxX60fGPYWcxN802ZmhD1JQkQpsOOjthZHEUSfNuMLqWZ2WHgQsWr1WMwzjm47aCrdiJQ
K9+T4Kd+K804r50eab0gJYHd98Ycc+Hd0SpefNtL1hrj5fS2ykqgosj80k1GI3xnR9rdLQbUe4Mw
ws+oS2Qvm+P40/XP4HzJZ7uE1pdDP2catLKnF7UDKnvktYBwqQp/V1KNdLR4kP99e8Zl6AggKcYE
BnLo9DKj0g1Y6wSu7WhSsTBM5idznHGnY1ahG0mT9ghcE5ehXla3pWxUDNiYKOGlCAxREkQRWytn
ihr/oAwqJejrT2H5LE6nIR1JFYUqZC8Lz2D1hdqpzvGllLH2kG/wzUxDDAmgibzJhOvqtKkZHq5f
8MJ+FRutvBDkOBPxxldVTokEjomUg9pVQ1vuIUObwiPTwRAge5RZuHE4YDAISZeVHT3QrH2ndNUM
S69KUwijvhU4eZNa30I5S54iv+kAVnbpRin2wlaNYbYIwcE8LByB1XNh2g/6ViJWNSsqbQdlztyr
MtqKGOLIN3bLYYy1traJfNarWyMdh33dEMEIZD74jNDVvKM1vSWCO4fB0S/jTfGW2Olx/F1NNZmU
K/CHVcA9hPuU+Cdt62dShvHX0CjnX0VCQ3gvKNH4u6TEhLLri657oXCVFXvft0lQSGmlQI+AW/lF
qlvtA8l7o3t2MyuyO85oiRUaED83Xvj5DpN9JXUDxhl5bUgVTr+AoULkJteyBDClJ22kb1KaTJMx
HtVqSnbIfXVsjeG4V2pzeKyE1RpeL5faB0hkc3/9t5zP1cu8iZ7szw6BBt3pTylB8rIHB0bZBOV3
TL7Knei0n8NYtRt1xfPJhQstyAuKp/TW7OW//7UZkUIryogN5UL14LuKksR0felbXL+dS1dB4cQo
hcyz9MBPr9KofhxWLYehpAkZFH1u78YC/vP1q5w/NFKGaBbgO2TssZKfXkXtC5gQppK4UVjU7iKY
3EPCDG4b1fi4fqXz+6E/YGpMDktsObui0ytVnJsX9DzRsEme3wndoKZPEsLu+lUuzEAIqnXqiMsu
iG3tauZviaPSlMrHjzsk4iEqx+FXgFDEqxuwTQND80uQtrGDJ5fU5G7u3VTpeg/6auUGeU3HE7rO
XRpEcOGTztpY48+fNqIuhZ0sDBOIL+smEH0FxffTFPOpXn34SaoCwGy0z7GdtN82nsP5hwkDY6Hf
0ehDu7z+MDXoP0whieSAJmz5/GYlcWJFbW4Rf8a7IR5Jp5dY01zUsKrnm2Hz2iHTeWfrrP4zZYFO
H+ZzRCcKnDx0Y6evPs45GA40iljuInLu5Hk8mmqQbJ12z3sz7A4Fx3Ck/Uue8mosB1I3oTcCxJir
dfIm2AQ4kU1/BvQyIhZdjqlQgMxP2r770DhdemAw+h/Xn/v5G0YZjfmGThh9bQg/p7eKjRm/I0sW
fgcz2ocTh0WKGx2M/mrrqV5YxrhHTkSsZNguuOjptUjwY87NyDC0w4I4IKNIl2p9lLbKXV8YObDe
0DB+p8VsRc6yiXmYJpZn15d1xFM6ybTkdck97ZC5sWNrY9t36dfxGJZd8x+l/vql55PmD0qTZVRd
OrZfPUTGg4r397VFbfkK1r2+jeVejtxAw71kp1FwgNP92c5tLCQTB4ljoAEt2PhZ57MQGmA09jQY
2BLxZZw+M4In0lBqk4z4lS5F26ZnRxMc978uRWiskTWjZOfPZUCcXkUZ41amvZW79KWkH2UaFXe0
0mfa/Ya8UYQ7uyEutXgil0mckvn6huBf6WVuI0gRA5F8fawFB07t/1zBpTmBDtZcMBIQH9eop9yX
iCocgLnjUChvUFzB7q5ty7v+8Swfx8l+lf36QnZh0PAFnxW+o9SaRx/2rZva+fhWJZH2psEke7e0
Rj6igzadwJTrmxE8O4zLufj3t6ZrJjo85o4/p83Ttxb5vShykzMWYpWl2CryQ2l3BMQUBDldv9Oz
QxFiEE6yvLYlGpOd0+mlqBhkodTA4VDVAnBV5uSqQkTVbchOWWu3iKgIk86fLIcvjIn8wxZpLQay
ByZ5uyIThLM5uRFDB3TPpZomI0HJ1UG4RjKSITFmWvBkdhkhdhPq7u9pTYXMsQtN/4gCRIGH0AiG
73OrTXf0kLtDBQ5VdTPFVNHOZzlLTFAaE+Z/+t8zEh0xY6hWU0Sdc6B0n5E+mC0Okko2XoiU6HQH
8wFCLeqipG+FylS/hr7aGq4eDEAn/HaAdGfVw5Td6paKTjNnwnNxY0NjkwOJIOZ26BV8zK2eRF5o
FupjIwk/hgXSN3cdvCQQ+Hlo/8rCqb8xyzGVCDuKZ2D46EoxS/dm/bhwnWKohgOBi6LutNClky99
j61ouBMhiTgY4SON8RAERGZ3gyV9K6AkfgksX6WJXU//dVajfQRxIX0r5cjIQfoYYeF0amIJ5t1O
eiQhVyJfXR9KiIHsSKr7fqHdeGXfQvhkPwOSL5FnMD5oXWLpOMthdBh1ADyHLDDD2anUEgakXZSY
/cmQkz2pUcW3jLwBbhCz2H8lobe6I3cyYVbShIvrqQ11JgUFTiJivGwkFqlLJ9PcdUZF1lQaz3Cc
IdfymkaS0uM93dTya58VmQr0vJnBdLXx+Nqmlap7FlCBN3IYstzrREtgCerb2nIKtOiVh+mFloOh
TMCLGmzbpTNMZfc+E2/4Cg2d7nJcVm2+TxklAULAcix2ggzF4nYuQRdB6c0z+gEdfFkyCiiuez3k
7d5hlJmGB1eZ7hQpQqRcjXkJWI7Dozp65mJX8xJrTj/iuRn5iODaq04w2spXTUFy4gTCIGUICVX3
3olslmEL9uzqKP0mNkFmQ/GBPKIbX4TcVe+Jbuho+pBBMUI49d1ToJcVt1UaVNURG5YQRZTWP8st
yEU3D616McvbgDiyKSyXyPMEiATfU+gE/mC9QfiIC1cLhf1YznV/r/E0+eusYAmV03p93s14HMnE
reYBKXm6hBQwEK1Fa5cQaFYURGtQl2XKuz7xnE+xLEyKsuzCl9LdemXSEQHMXcpmV6kwxLj0ccO9
QCZ4X0WR/mkejeltSEtAJaQNOhmVlY0d8LksceEuLfYyqkHKcrw5nfkaUE+i7CnXZRAtsLOJ3OO7
zY6VOdjoMGbTU5O4PwD71VzNJjUM8zLFGxtploJExWEfH+2YovrP1x/MhXWUEqiG//H/eOGrjQFC
ppkuvQ52XS7tpyJPx5emkcXG4z/fFXH7nAEoGy3GEoSZp7dPIUbN5DDOXGmg9THMe18XhCLLr0Zg
7K3ceEdLdB/bM1RIQl8nHVlGFchPddZv1K7ONqpoq7GOIwVHea6waT79IYpa2u2g4mLytcn/IQiF
8PJibu4qk3yjf320fAr0F0gVYINOXej0UoNeDSn7zyW5oLQOpZb6v8vG+ufoAtp7S3OJGioGFUbX
6VV0MRlWQ0eJ5Mw22Q96oL9GURNsnP0vPDakNQvDzaLERTdxdRVz5IxbUp+p/T4hq6Oe98SbLdRT
a+MEdz4gEWktnTuUPBf0MLVGh9wimNs1bD6KJLKmvV8iyb3+bs5lN7wRYjFpDkIXXOT2pzfUGU3Y
xBH57QIGCWlJOXUbd5aT2d51fu6XTlGNXQWYhVwCR4qn4UulmUPhjsYQL6D5qjt2Wpf2Gx/Khbvn
K0EPSEWHeWrdQWnCKtXrfgAxUufmDlOivUsUyD8bd3++L2LVYVdEdZQi6dmgUWkeRmqxhD8NEZEG
Y5i8wJXBat+W1Z5GrvFIsVB8UkaNGO7cwCKnSm1I9kRpPFtKGr/xbEhPo14vXrVUmA6F9uHfHwVg
d/qCYuGRsN0/fUP+PMZ1nNBMEgFRJ7LcsgsXuGWuP4oLD5y//U/pln0ph6TTqyRq1RDOSeXWShUi
5UQ3PMppqmwMtwufDxIjUpX4Zym+rj5So0vMfoiVcgm8qaHjoLUzsqi6Sf/H3Hksx45kafpVynKP
bGgx1lULBEIHyaAWGxh5SUJLd4d6+vmiMnu68uZMVdduzNIsjZeMQASE+zn/+UVs1//q2v4JAblo
9C8XF+IERMc/5QDETcN+3tFNeIN+TkmOecqXYH5UmZPuTDLdz0oZxW0SJxkRFqb7bA+F89ANdMv/
/NT+vdX9Y1/DJwH1ghdwSW/5+QqmLa7fcQYfz8VbLDvM8aK/pIWSH/QiGawvNPMiHLux9o+4gllP
xtjl6WFws7lcVb6072MmNY9G0RAAWBdKD0uzUftZelO6LnHr/IEhK5xSE5D3WAZzKzbLMuqfhRyJ
RaVuBVXP26r69uOxN6MmaQAUM3txH//59/zzxWXQArmRSYNxkXH/dAvJ3J1aA7LhCqvZPGJrt/Et
zs0XA8XIvzjUn/sndOl4odI8wV7CgeSPd6sDhIykRXIoy8rMQ6+bix+2eWNf+xaDs53H/+CGj073
rzJF/i9HRmnCYBWUB/zgZwKw23cz9kCEC03mKJ/qHPNrwjXExvI6681Mi2ljx13x9M/P7J+XKeAz
Eh24jqxX+t9Hh/+AOGOHLbiDMET1FwFxNB4d5xlHL+dKxNlCKVH8KzHyn23yLlaz+H8CYDD15LL+
8QQX9Dx6aaOkKAqju6/8hZBkA52ntekSX1n7ObGSnpw2S7tLzQDJoF+05b0X1IpIMlmm52yM6Xaa
VsPVy4BHel9g6x1ZhIkKyAY4ye6Z/HQ/GlH3dym7C2NAJ81eSWwKsP0kjesskD+T81gzSCIOS1Oh
pbS8XLdJUxSnKS5cLSQOskO7pdoeSZivVUbk2pBpItow+1vzZlHvcvKg7ZBqFw/ZrieoNFuK+aXX
ei+9UBtjtZsSyoSwpllX/+5qB6eCx/4CnFzSoX4u9nqHUFICDMkmW4Q4AfQr5AoEKNsoFaJ/fof8
iXEAZOFf2KpcNPwHgsvy/g93SILUytezQYFpe+VVYSIMu3h09TuySbodHXeChMIzr+OmwB3wnx/7
T1sHx2Y1p3oA72Nu/dO9gt5LS1BUYp+CIuwAAwENnhlYv3UO//Fj+l/JV3P+bb0Uf/tPfv7REFyT
Jan86ce/XWU/SAVtvuV/Xl72f/7sjy/62037Vd/L/utLXr23P//lH17I+/9+/Ohdvv/hB0CDTM63
6quf776EKuXfD8Invfzl//SXf/n6+7s8zO3XX38hXKaWl3dLSOn55fdf7T//+suFb/sf//j2v//u
+r3iZeEX0wZV/fyCr3ch//qL+yvVIYAV/RSg2aV4G78u/27+epnpAGRd+DIXuj/LWA0ckP71F8f4
FWQSLhjNF0M7ho2//EU06vIrO/iVTZmJNqvNxQuGu+i/PtYfrs9/X6+/1Ko6N1ktxV9/+WmlvHi0
UVPRZvIEuIyEf7olyaSbyq5ynbBwZn0dj6TLN+pZlfYxHnq5Ybfa/sN5+f0D/OMBf/YR+e2IbLIm
k48L3fSnI2bsbBdVmBOqznzEneY9S1HFa/mDiNU99kO3fqtaVk/rOVDOD93q7xCQfMwVU7WLg0yv
nC8Q8xOxUSs0jC9YoJZrMbjJ2hb+v1C4cnl4Iv+hKLiUJqwNGHwyNOUi/lzhKgALV49jOtpkXFZY
FE6hcLvimiQ+Epy4pgT32GlO2rc0H3q7WG6LrNiS7jRu82V5nIEqL7GbUDcspl320IvQmljf6CXE
dWmlr05WE/RsgfgLi73JV8Ftb7MEu6ThWSo1D4t/kxCGi5G4tRHjZIe99Kz1oJLhsa5HKwKkxBMz
znamHuTDOk7mj8mU19OAg6FWYUnjaUYfWQbwj4nTYyK06c7sUfgr5MXbJRDAL+aUnIC9vIgpIwGa
XvNWLb6KhqU0hlCkRhnVrvCj1MmxSZGDdinH3A1c4WyDo6e1UwsZoN3i2atS6etAk9ee4foXJVg6
RHU+W19xoRVforHzjSIxMpLmMhFCrK11/6IF9rJ74fflBtToOZX02kwmXxa7vXdED/qI4aOYyuJQ
4A63zYHPtl63LCeIv8E+H+MnY0oGko6DKewmTpAekOxt+6a2VT2W8kQHi3UyaIdg6B6TudLvlqHF
pmkZ6jU5GdpVgdjjg6F9vo1na8v1C3Zd06ibhIzCVTnUzlUGEwTD0M8xw/6lDAgQc2pdGVEdWOkW
XWsDrpoW27zNtsOMjCViKXf2ToCGLgTqtI9kTOMniZzqvjNrc421GpmUab6WuXbJSYpTqKiXRBXd
fsyKapvPRXCR+rzXQV9FJI8uq7kOJgLEarw2S+vsLFm/VqSERLXoSahO++baIf0zJHa1I6kN0IYy
WUZpqdqrEj/MVe3H35TzyWcyOe9iZh41DGUFtgQ7cNe6VXO7YGQaVYkxrTSXOzT3jSbqvN5Cvmnn
UT+kyYbe7EftLdm76WtPY1oS/gc8flpSAwPdVrOOOB68ewjDXjpX6PfFjC4sZTMEcXZiEbVWYl8B
3mprCJ3guw5Ek1XttTVMv/Y60OP2rZtQC+YGEvDaT6oIg5JiryGUibTZgKmAI+eqb90bsm+sB4kl
PCfHIc23J1OtJYH1Oo5lu8F+wCHbe4E0283OSie0BFVXem6cEqN6iJFhXgXBjrUveez06a7RSewZ
rKTc9HLelU28y1IcbVu3H6PekAL0tC3xhk53fV9Na78b4zvKruIax1Vna9Z2c62huX+dTW98VUts
35az0a/HPq2ycB7SeEu0QRV6wa2ohTr2LvnVlTOPV8Ahtgrj1I9K04u3UlFUhljNf5STc+Nect3b
sl/rEqA6Nucr4LZHbLU+bUvYp6AevS0UO7V2QKVFaOZS3kLhApDT2o3V+/aWPCk/xE60I4SXofJa
ZHYWFWrqPgdEvKukt93XOBZP1SyzHUZ6JMxkZFQJp83cVTLGzZNdq/fFrNprA5OOnde7z7ll5o9d
4opbYamYlE0juWIJylYNgr91kfj1WjBbv6llgNS7mc2zv0z+26zV+TbjXr1F7Nye2qwuz2ZeDBeu
YLeKXWdeY3herAbiqVZm3L7nYyVwo2jkd5x2GGPMXnLDEA1CUuYxGjFl84Ka/I0wNc6lkndy1g0i
1B37WDmk3ypNv5HJ+KCZ9vPk6E9OwbxkRbWbXEFjSneFTS9JwToYd8LSJ/hDgKiOn4uoZIH8Mgjp
OwKMxoj9YjWSgmcApddtBWTNLNbYVx467R5736MnU1yCPaMvd5bX8lyLarCzUHTWDoHIvO1yzYB1
FheZE14Ypzdt5wBAW1OHlrVr1asneyPblLGyGSFcnNmgFkr9oQGa58z29beNfclukSbDCQPd/MlD
ASy9OPLjrPw0saWOss5vjnY7NrspsAtMlL3Y+3CMpNlYWhZH5PymZjiVRraupEX0i9NDEC7x9Iub
xLnyrby9JeqpuLFLnK2Sydb2CbW/FSbK/LFg94wzjK/iB+ERw5wh2jaiZm7H67ib0oNcRH2b5MpY
c1vjQBfkeGsKKLO6088bTW+WSOEEskncv4dNMva9UOq1NTaxwbnp4+5yxsqDyseobgM8a1PHDa2g
8TcDPjVXDJ3i766xB2KYXYIUDObhC0/NRseTeuCuH8fQtOciCfHyTtvQXMrgpOL0e2SO9dT0Ilhr
7PHvcvCao6mY7oSdtqijmabw/FvlwqUv8ypiGluVEcEP1U2bx/aHNpOJG1vjspvs4d4k4fmAd7Y6
JtDC122WL/AV1VdaJeW1mAi9db3R2MCrOvQkSKxzq5BnAcNkI5zque+bIpxc6ml2gybdYc6ir5Ky
bLF59nOSkan753pwWSZmbC+cMtBvG82U64Ko5wS/K19GVttdrqE2vToNohJHX1aqDDak3d+kAo/O
Yhzlfijik88OdEVlADsOg1GinwY2SZXnRVSirbxvvQvDWWZjEfnDIq7joLiTlU1/TBbpSZO40ljU
HZeBT33jAFjsZuXsqqEAdszlOKdrqenprhk98KfSMvaFbcTfypvGkLa4OWoi7XeG3fa7xiRFSvjW
PnPc5tihaXzK8NseWbK1aUwjoYhUOug5DtwYk/Yl3SlOWoeLAf1ulhOmOTHpYmSUCxukBD8Kuurp
ysYwMzTd74tgwwgRRhKwWU3n2RE1XuGG8CIcsK76FJqtX5p49rvDsNGqfA7tQrGrtY7NluQ612MP
t4nI6fZlyaZ41y1NsxP2GB/TKe5PyTDlzwkM0Y1oMTgp2P6O/UB6QAjoNm38rs8P+OG1H3aZxceR
UIEvbYrjKoQD3azNqhmvxmR2twwZ+zvbHW8lZgdRXSf3ozDq/WD642qxdRMjg3pYNXAdSQtxSBwr
TLnzWX6YZDJM8fImPzYIT2780XdXvrTsEwR8cajxhdkujnfOYoPIMUique0XX47dxRtHQ4fnpfWu
8K1so5SWhYksA3z7ZtJejbmJlDVimzx09W7IiQQzpvK5gCl+wvv7biE+/AHrKrFieakP9mB+1s3Y
HIQtQ9eprKd2GORtMiy7MuWwjd5/YpweNUtvhPFAnDlOUpTvaX6LdZG9JkdM3SpfCTa2xfev2Umx
iGDsei2spGF17LqjJGYo18fkRKax+xVbor0SYH1PWZYEz/5FDuPkc7BaktGfojav3XNq1uN5tOYi
CzHAT4ln8ALyqUeFz3KWt0cHY6GwyfIXr48pHs2xjCwf3o2JCfo1Q1AKQq3MWbubc2xUD7bQCPM2
ap28gdzZWso5mMg574vWvepKuEqO2a8ZPpUny5pfcpG6oXSJ68xhpW2ankF8oA8bRC73F8+jVeVl
wdrx2MmGNP9ue7VEdHmfhXLfq1g+IHi/XejFrsrC/9G61vtMxPdDc/EyNxLzqvCrh5Yi+0C82Utp
TxJMp9ajLDCKSB/9bBWQ+O6FhPh9jAS/bIpuGPd5FneMd3HXL0tH7bJYOptqnquoyU2cDrupvVmq
5Z4psL+hpSdsXUwuOZ0G58s+cyXJq5/7q7bU27vWxHdmxrT7xlZtG9pN/Km5WRa2YlrIdicNx+85
7JyKtYO6ctWxgYW5nEvixAgQTImMfnDtIj0VLl5QjltsEsPFb6Ub9roQ1RX2edU+aS8GkAqGs4Xh
L8Wob56xzbfD3E7tzSiHEqRU7hLDGzd5O/qbMqmcu3FqP6Gvm2E8S0Hb5OFuj5hhcgK5QgB6GEqp
X2PWjy1itZAOnnhvXquJHfEf041dZQeyHuQmYXR3JBZNwejQ+vQ0l05UjzYNl+idVVFqRCl6xm3Z
sEY2LpN1W7NPbW9V5/QS62NIE6g2L+VBTJ7yNwR9Ns8YcOkExy6nYpr8z0A2z0tZf+hMjiOro8EJ
LY/I8dHUhw8s6ql9Pau8NyXgeljiFfbiYYe0q9veBzJWJBQ2NfkNcynJuJe2pRhrJGqnumBHqsVu
romXCD1ywlRY5WPLrUeLucTym/wSZ03uC8txRmbSapEOe+KgzVAr9ddOfI/JNO2Hyic+o82m13Ec
gpsJcPCHVizYqPfNCLmy7MhhKBmeG8mEa0NTbYHq7kTlypXdWrd9EXzUvX5fyjQ52A1PQ7bQRsrZ
u8/SXO6wLzReSLLNth0t+VS5jzLwG0IGsjd0uPO1flnpvAAyeZrH05b4VbWuKtsnAjqgmw0p9ZsT
uRF7f25R/ppeHQVm8ylIsbsvEoIpRO3oWzspbkoePrwzgiUkarHYj5WKwz7jk3UqOPCZXt35qZyT
eQPr+IZm3bzrvWk7khWxwC6Y75zGqzbQ6sRrYxZ0yX7iblVcpFtdolix80urOTH1lwGphv1Cv8Tn
Gzb6eDlNPg8sNlc51nLyIv7kC6z7JD+0VVFtuIHWbpoX22CiBNan02iW+UbQh2N+iqKiKK5wRmHL
ChKSlk33sfHKnZ1ILnrsLqdsoXNd9ADvN9bFSyLCvcVA4ImaW50Gy533VV3FP3Dd6VeuX6qDpTvR
0hbiuS/UAZPVKYTRPa+8oLGihv480pyxPRA80Jr4O7f6o8iGdkvIpXa1gG/sJS5bG+iohE7Qy34R
btn+WKw+3/R593so0L8FEj40Ff/9jPv9AS/8n+GI26/mAsGJn9/q/0sIEfTt/40h3rfv2U+QI3//
G4Ro/4rxLsUzo+aLNJPE0v8CETXD/xU0GeMiRrEXyvLF1uh3FNG2fkU7bxsYTOCSANGTX/2OIpre
r9jfEs9AJBKDAyar/w6KaPyW6/DfSBl0NQuUjLG+B2vz4pLwE758CcTKsEj4VujthtvUsyGB4eok
dThKhLqEXrUYJMAwlgF1sZZTjIf61h9N+ysOzDJ5ZYytrK3bV5bi0VrmAu5Wh0pHgHmkxNIvxcoY
KE3fFSi3QoJs4DveW3PjXtSlAA0DG5+7MbLF7O9bLQ7YSUqrOWu0S9Z2qrILW3CysVFahriMCQvu
dPoHl2yVVb1ULuGuCEucde4S8pSBf6ELNNrurBHa7uOBBAAR6V1OUE6q55jxXqYSdtQx7X9MMbPB
B6DCyHArfaf+tmqRWpRLZt5dZ0bWvfpm4RpHiWPzNibtBMXXWAcgArLEpHOI8zbF7C5b1DoTnlki
xtB0c82bnOI+sc01KWXz3ai3pL9aUzu/4u1JyzCJQWn3KMibYpM7Q+Ae5mkc53VZ5NlDhjUutgxl
Nm7TOplxYCQiO4160ocoveXUTW+8mtJQtdMwPqRB42q3AXWC2vSxA+EXixX9Lq86w7kasgRZiyUF
TcOwBBezaywvXyXoKbEsg6hjbHSG/rOrkP3e4yxrVXR/CGJ2vtLBnvBzHF+dGpXeJvVnA4b5lKTL
WSEBKCiltWIMnc5AK79kRgBKKo304IwDuXtEyHrXCZpC685bOiJw4zzjW8jcbF8b1aXBvhhj83bE
XolSlMLm0EpcDNb2MCBnmRGu2auOWr67xrmXWiYehT3jUhR01dpyBr3blzhGsvHr1XLwzC6zwkov
/RclYMlcolxjCkdHpc8pLA/EO3Zb2GsHlFzsyYFhkx3yuupeoSXk302blnShtZ0Yn43TT2eQAchb
aqDdofKs7XejI1rrABF5jDc40lb+Svozjg5CqLyLGI9a6ZpI4iR9JBxq/DCbXEH+NnWiiwQ6uSXK
CoSyKyeOlXlDvc2bJZPBm9lZI9iv+rmmsu0yra+I6uGLcXaHxY2PzUQmEYOf0Tc2dRBM55r4GgN0
bxy0+xJTH3vvawYPmyS8esC8pOJN1WyUKUlI03SeTMJ4bOroy6MoZT/g/J3nA2+BnkdMb1MTO/Yu
1WY0giEK6AnVlmS/qj7twiqXkf1TTVofYtbYQCZonTQInib48JONN/hFi7cEU/vqi0KaN+w/Q7z5
7XZdzC52XpCfcdxKK1gafrvp+jGtgo3fDvoQmXjt1yfUp3DhLLdEU5wL/92zk8GJ7EzruOmHxHkx
e2q5fY1bKATEGd5a6+TilnNiZeCns/2qybg4OaUnQd5GmsySnOmPSRvpe+q4+cyLUt+ZoF/HNIn7
9YD2Zq9Ew6Nct5LS1zeHXVLV30Qu9dGCWi3ZwFIurj2gvXxlF3qWbvKmJ7VgiKVF7aujDa3zWH+e
BgM7wrIw1wQNz69T63vXjafXj7jIFgTVJEnzNpZ4cuDqmll4cdXApuhezJWq8dXvm6Z8AjsN9p0z
NlcOqZAjU8U2P1ujbBUcYd+ijkb3ERJskT6CLd776UTN3mDOnGAPOoAc+uaoVBTwDhA58Q01OT/C
mzkEIesr19E40Q3FSiRik2l2gX6CEGom93gTevMdtCQtjcx5cM6uUTUnw2+5BkCZD0Q4XOTywjnM
3sRsnAq3CVs5OhEwVHY3t0zjOYf+fLPUimgZMpPWPkRVlmP5WHgyv57N+VvPx/4ZfKFx1qgXtZyi
x6k1Ctkmfia08V6R3rWXnepPfPsyGnylXqdgLMMMB4t9EYxEr5Sq2bYFt+4gW0uQkp3Xh8XmgcZY
SWKACyt11bQBkVTYQ/Hk5sbQkS10CXDVnTL9Vs1c3bNi06u3cYDNf96Kbsu0AfAJWCW9GYMuKNZj
h/+Bg31ywHrhLvjnsSeYq7yr8tNCtEoKg1WoHz4ZoWhdvKzVoqAb4negDGtnwJt9U1Xf4IGqed1H
lmkuY7lYn++7sXO3epZ0GvCPiY+ohzWsvwpIels3ieteL2VZ0GFV/paVRJ2qsUA8JezkwCQO8g7A
/dsw13IFqqeqTZfSeoaJnjcfbI2wxAoycnfgDXJHgkUfJaD6ZSj92jYPGWpob8e4QGvCQXHFQpCQ
4VNrJvvLTYfvWF/6q6RsSBSnFHmc7SB+9fXCe9P8Cc8/W7QfEuo2g645I25Oj/0K10BgRMSjDocq
AoKyc9xXj3o5dHe2PYNu4rKWRTjttl+zLsU32Gx3ZoUHzPZ59q5R/8kfhiG9ewBJFfWjQVRAEy/e
SdX2gstyiXW9FZv+bWvO3ntFntltTh97x4JZAYUny3NhjM5R+qnBatPGV35ZLD+EvhjPakmKjQnF
7BYFeLBqZ3zlax3gpHLbZHiVcVazfnhBL7BfSJcHZCMWZpyFz8IgRd8OuwJZS/DaUJEloVlqebrO
CwNJupH1fh/Ss85XaRO7r0Wx8LCbyxCQZubU41qzDbOHRKbKb6ifNv3w2Ionv3fZ+1kO/Ev0xLKw
n8QMCHGANzd1SlrtypQ2mzFcVYgZtVsj2iXFfcJ5PNOK58KVAx7RxTIcbace4LRjBL0VUvjpqvMG
vGGarpH67dz4Yidl5XxVeQL1m1aeMZ1lARVADC+XbUoWRcoYipDDdUAxxvRi4hr4j0NgzHjEMIhG
wIW0hWUuyR3/xez40KtJd3JgX2dy7V1s2kkJNX4APqAIKqLG5uGKDAP0lzlmrX0hPk/1DcHyQNdJ
OQfDysHzExR7kptxipNllbZDFrDdtazd8A0Dpn8Kxi5lCXlRrdMoxhxxjy5ZdKar3Y1eZoioGQIv
WfvsmyKsXKM03prMNt4UfO7prIJZh81r2+3WoXHW2AOQPSGOGLDZ6hkYqrNLpZSdjHhinNXGsynB
0RUzR5PlvDgFeSBestlub9mR/eFgZyOWdTFVRx5qZcbONfdt+6lm6ZRbvUGMvy0m8t823mSxfZR4
y+8Qv1cJtiqSKUcaeO1qWHyE2OPowKJhTEHVase5CzLR2SUzkWAYzs7oVajlwDu3yiqCY9WqwF+b
FHgiUvWo72bIingGaJl7nOPW0VdZMeXESiT5HcR69lW7tZ1viqNrt8qNjnNodt7BsMSEqsNd6gEx
RCAmbkmGnxti7nPgTlL6KuHjMabTjxarMhGFfWwqkNO1pvsD1gva2JOPTp3x6rVJTBLgMnbXBXuo
sxqm5taOU6aNSCGA7ehGKTqmAfp9hO+pfkFlGHNBVpp52Ev6njVu9BTrC2XAe18n8h5lBNsyDtnF
VW8o9wuYSJAXScMbO1Rb6yl3tesCS6Y3GvegR+JOGEsYdwr5AjL/sQozOeRglXOtcDUFmQdSWjJ3
DhkhcZPWdQOUOA6ZxVS2GuuCDIGl67amlzChU4ujnfQ697toUQ7aExofULrWUtkT5s7CgfpZ+y9j
1ScRwAnTvjHN/KfO0nGMhGTEpgt82O7zIbUOULx9eL3ERKlV79Z8TGQX5pMPzsmMb+L8z5aElu2p
3Du5gxPAyNSV/WjJonm1y3bYFjLI3+yMUU9o4KfKSMjobn2iGme+cYoNOI5U1r42LdhVeqnXxcpR
Sn+LRVJCaPx7E5CWxmSeACWe4H/58boPFhIbBxhfPtSGkWkOEFiq0arAagtHEH/LGbOjnunTnv3f
36M8l6cAfQtwoMbQOapSPK8Qomi4XlD9CeKjTWt5TtG4PiljVvbacEkB8AbmJes0qKxj6RTZp2nF
jbyM8f3ziMSwDevSNrAAv2CNRm+ZKyZBYtebSX9P+U3iLo9/6M9jtmvjS0OYNshJOPHFFU5TzR5R
dr9uPS/dp2366biSUF7g/j0P3WggYIM3UPQ6iaWO1NxdmsXFRvPb9NbOnPyrtyv7Ww2OdlcFWf8W
TGlwn8xxssasjRQFT6tQ1NQLuiSd+fPZ5fH9isdJS8OWluUF29C6XTXpkhJImI1lt+362Xs1iJ8Z
IsbjDIMu/Zc/Gi4/N3433wxmkGLK0MiNX3i1TerpJfd1Goirs2pr2A2mXR8Y1k5QDfIRDxfj6Jee
J5mUJBCcEQmfdSqPbR70z5nnJY+GZrpH8zIpyRD17ZZq2lG9YX2udeaL047wBKpuTI9GI4BLKU76
rTub9dnULMh63O1FgsRpUvsJuRFCWWN4ZIzobZHIBE+dbm0apq03QpoqDWNhBael9D6bydBwi4hT
nUc0WKqjDya/k8PCMxInqkC9kZn+IWsmc8/u85WOGK66WjcwgzasNRSYCcCv0dyTnsM/iGAwZc1K
OnmAOAfM8Y5VsryqfFWtMZ0KWCKI07DZ64MagzJozZtxzt0XbAaSlRJJHlmtQWkLRWuFl2d1sVTt
z1WW1evUGoercSm/HMmrhllq+961yqOda+YO9RfKG1XZ687Qqi8/b6115onuJiiFu1DhATlucjQf
zjYtanltN0LckrMFZNga2qHXkgRiUoBjt6a81AvpQnQH9k4HTQPE0trgg059jbc1kzW/yQ8YcA23
pqjfCcqeDpQXclfMbn8qlaeHsMTsG7MS5dNA2EK3nnwg7dBho39GJj6j+YsF5YWJPK33g2zcWGXG
vcT9ucc1P7N2E0K/D7vOmrta6JKLb8VDiM97KY/GWILbj1mnB2vJTPy7JKoQCg9VDetkQHBv38Jq
GjV3/vBGu7wRbduqg+M6w1l4Gg8Rvuks99qS95/6lPYUzIUkgIdp83Mv6QntXhn1tvC86eNim8O4
gKqDp3dOGo1JBg0KtzFyNq+3Ez0cp0zdg6Zqe4pxQghT3YmJbYU3xo4Ivt1adWqvhbKHTRebr3bX
Gcc6bxi81AZhCd1IhhDG6G/6pHt4ZXso7PJ8Oqaxluwn+g/E5Vq7pkZhb+1zOYR+QbRDN6f0Boas
513vWcbjRGo54Uea6xRrV/KZJ7wMnlvSleUlEmkCjgqKc4Ldw5uT1G5Jdy6ah3mKH3qRyJtycvGx
G3uNB8crYBc99PVQObBAlC5Xys3Hc2YPWnwzO4PPWGUInmodtgeGBON2FgwJNlMy2ogVpD5H3ZSX
d9SDy8YYLdIyPMPpP0iY7N9VkfQgZt3wYxolGLaylvWcaeV2qEp7S+WpkSkbjPZhGrp2DTlBu2YD
7D6UoSGNYSpzEck0tGDLaF6ZtP7NVpv7eD+W5bhvaJJuKyaonlf6S+Qlc/mxZLKFrcYQYG+k1bGw
/Dkkuyll6luxUKgl3XkNGMpIsQ7T1VX+Vz/qs1jhIuw7kfQYKK8GF/eT7aS7yy0mg+qlc+Z51yhT
yPPcF/OmSeUb2zE+p4iM135RlWc0fHvFt90qHKSxpnQL9WWP7ugclhxjvEPi+WJcd9WkvS3Mdl/8
SuJoaFbrBvAT3ykve8mSWr/re4RdzlKYAGh69hpAVthpiQIv9LT7JiZLOAcqm3fUzOhdpaVRbdMn
NySkuNVpUEuxp52stxaEhDetIni5SKz0KucqSbKN80i68YD97uLUe7AeGY3CnPcqtbU7kbMTUfM4
PArWneEpdQD0S1Yp29SGaAv7KrblfGoyT0vXjL8YaQfC8ggK9w0EP56DSaPeB8YrnBR9h1a/j9eq
0Jpj0Awk1Q9t/ealFjVcOX8bqCc3nVlmT2ZpKQqrOItk4OSHCebiVZEs7rXplY9kftereiAzo/HR
txFzKTeiEjVpRWNoj5N4knadZifNr+WTsB3t0NW+fPVrtBK0BkVjnnPqiOmtdvwEENZTehnJWOUq
oh9ygbtIJ8Fmqa1sviNQX92ds6UCTCUOABZAqnfiwatcKkCmDeMSzhckKLYzvdv+b+bOa8ltpN2y
T5Qn4BJA3oIAbZEsXyXdIEqm4L3H059FdUyclv6Z7pibiblTG0lFEEh8Zu+1Y+inpochmiqVjRr8
miQX2svSWKRWjDE56FE8WidRavwPNPb2PVa84pk3bjtu7TKhlmJzHaG7ySPGAyPNCGq6um3qU99X
YQysj6LKi91sSgI563N9R2WiUp+NJsfMbBGzA9l1dBk+xUX2b+6p39Xgf03MoaVJCkoNBLZ9k+b+
TQ2OqCWcsPL/RP27HN1i0OR+Wa0425D2xqKtGsLKN8J2uTgZKoW/bRb+Nyrcm/Xi92k9qVAG3ly8
Wxqcz5uX4W9/t2uPXaNX64eLtP9MTsqwixYdiQVDV5JkmmFfmTlWcOjbBF8ipvo3289//P2Qg015
az3IfHOcP50Lk0tGctyA8JX5WNxmXOSV7x1R2lhh6sImCCNjYqkmdHSeM4p58Gcb8TqjguXWYw8h
YebE9t7IneGtJLZyWoRgKBK3DXAOoUQFUB3e0gLQu/iqmGL38Z+v4B+4TL4++Di3KEQLeJdr4R34
/RLGjozFbDMMXzU9Jv5QKx1moCpJlu9hYcnxuYYooPHyIkYe4Y6mfUvT1Oq2rcOAFnHgwIiJtgVG
Ik5qwhzCQSz5aaii0NjJ2CiEb2VdM99Xq+7anr6kpvgXvsEfNl8+AqUTNAq2Sjfcxn+Yr0SMTHvR
LbLgdZwau7gFyO+JsjQ0FvIMGIM+0/Wcai/jO4pLl4sb5frt0qPgebW6rCh2ayvm0dd/fQuiEXZ+
/y/X+Xfjwq8fEmCMRkQKOnkyZP4wLKG4GKQTElhvs2sddyT1ICcqxoifi9rjgRD25KcCF4NdLVu5
yL/uClUp7hOjiQw7iEnsZGLltOjM50VCQPznn9C8/QR/f5jcm0rclDxOBqJ9YHC/3wl1KhGdxU2G
EC3nHjCzJXe/5lFTj4FYeMI/ioar5k8itrJzZBioLjg34/SCQqiKT0gBIrlHDhay0DKQGGzZhXVY
QWSHJFAC/cY0dVsLMRKI5WZC8fcqZWi3HlxYG51Tl2bWFl3UOPtFQc9BUd24O+FWQDpabqRPWqf0
EUEfQ9ekYXkCacwVH3U8udPDhJrlWc2mzGFa9HX1b/fY7TH4/eL8ogmRqKLjVvhPKzmi5xqvVeJB
flbj41+HameQLbnTa2aQF94LstuS5ixHVHjtYoNA7Nb8osp4RpbSLDe8VjdnlId5w9KbX5s8RogP
9eWELdGcIggTve3+i/f6j9gbQIE61LSbGRCaCr/6U/u/sltB5skAb+QniS8icenOhj5Zw01C2VcF
WE0t89y1PT1hmyQGvA1lR9lRaiW/tug7rywwumSnSla00CkRsO55D2TpSbMX19oWtgYJjc2u0flN
NrB9couI32rMJGVR5AHinny3HVL3A4l2th4YHKXv7Ci05fmf7+Hfz2Pnl9efY8S63cb49bQ/TBnx
pC9k+4SpV7hTeWsCiKxL5vwA+rk+2gmymEirbMohqzeCRSiA0P/8A/wymvzPfcJPwEXGbA+XUOEm
xtj2+0O0xlANyhQZCZGRHRkdqM6pg1eXschfWykus2MdUNPH7wlBerOXx+3tZEUz9V3GKGDAb8vE
8g3my+HGyBm3bgtzGr6Wt2hgGugwPIhxCpvghhLd4XJFgNnQryeIa1ZRjJAUQhFIi1nr7l8+3J+X
lw07jFm87zePzc2S/vuHk7GNS87uf9BcNQiQ+xJ105Dz0zPkUGcaYXQrCeCxY+hk8QcADSaijtNm
YYBnPzSDSZW97lWara4Lw13gG2n6ZMxzv7AW0+WTGpb0ZA8ljw0OxBK2SmmULTbkST8ns+tsmGoz
+XcXEx1oXZZDzThSdgGUB+SJIf3cv5jq/iNLiU+MVME2oB1xaCNb+P0T5wI9C6yrH715Ww0CEuEZ
d6pbouCIKgGKB9Ozccs9Vp1zJHzJDts26TJdS2fWNybpM//8Ffy6f/5+f7HgwoKKWx+FAoQk54+K
h1D5hDpouZ0VvM4P1VCLpzRVpYPKWSe6ZkZU8zI2o84yus/DJCAzwQ3vwIUnCQOzvhu8iV07YYSQ
6j7h1aR9kBbEOjtmZurboc6Kzxapa3iSdVOch7Fs8icNxSIt4m1Hy0FTfzHqTj7LgZWDt2gaA8hf
/1aMsmbfoI2CoCP4J6MfCTfLt10ouEUg8UQeAa50oLKriIKSuIRxtxeEPGxAO4YIZbG6JruiIo6a
wrhk4JjTV8T8kZO1bApOkf5dlRV/WP5riWoUlhntS2do9qCW9K2LcoFeWIYggiuXppxNbViR9p7m
TeWXTqGsQ7mkN7WAMDL0crX+0qmFoTYCKip3ciyd3IMZgpa5ttGWG2iyArMvqMBlDvDfq7m6AmEX
tJS/nq3/Z2Ki/w91QrcS5/8sE9qsP7/HycffrYa33/CXTggxkIvdGR0QLk/qJZOD/C+zoW78l4b7
EAeohs0VzhQCnf8xGyLHwLxza8Al+mHO3v9lNnT/SyLY0cDkmfQpSIz+b2RCcKd+r5Vuk9FbDUDb
A2YSQrj1x7mA6dwlH0GVm6St3KeqTK+oStUevNJLWoqOKQwDvSVli9QmIeXL4HyYRe3eJ2SdBmSO
4kRyv2lW9pA0SUD82iarre5uvOkhRW+d10qWF0mmhFMQzZHNyOBhOF1uG6Xb03OAQoQLz6zxwc2n
vO32daxLppQBQd+5p6pzG1VnvCpsDKqzksVXu9C+V1O4t/r2E2zVGYrUUasd/NTjliF2nL/G6mc1
nxjfMIQgAvgYTccyZVHkvmSNeemYC3isa2B2MI5fdqou6Wjld1V/46fbjNFZs7PSC/U1KJLivlez
rxHx5KYMHZpX3GeHhWBed9iysTl1qLIdnuh0fVrzs5G05K8zX5Tie5ppL6tN2ppaL66q0TEXe6HQ
cSO5MuQ1bb+spWQFrnn1AieEl10UIx6pzsg6WoSajv3N4kwZXqOi3nEtJwa6KjnP5oU9V4PZgEVw
5XXyp4jEMyYmeGKKRZ91v4jQ10X33EYfkHs8PcTY8BRWGOeMdK8TvrzoBu7B8H6K14C2hnJGO8fU
QasGMYiDRZ6dNdsJ2X4PZ4imJhFo4yx9pEx3jjZdYw6zeYn3Y5J8y1rEqB9VzRmYaVAFEJCWIvEN
Y5dE9cNS6ns1CuxPV6tPawxMRX8AE5M+RPy1cWRuMvMIHQpheao4yeQCT+QeFS+bZ69kxrUM7Cry
WLEsGKq7MdONTSYi5DbtY5QnG0e/D0sZxI6Jk6K9j+zxqXUzhDZy2XUm8Yx1yj+JpfiC/KVid7Y8
RJV7MkeN3GWydkt3JaoGvPIMz62etMdOcpFJJn0356VnVFuRx6l/6tpPi602aovxvKSv7PN3EWLo
zinwG71xjuqHvs42qUQNnqKcIjHkpQtnVCW2N/EGLRbHW9aDYqwp+/KUWA0hWV11tZezaQ+fqTNf
OqL6ylb6bl/twoExTvalYOM/DpPfucUpYSVmlaclfmob4gWN3h/kxzLkL22k9hGwt5w4Zakx+02R
VFXuXceczzXRu3YJ1K0fsU5shZ6/sRV4YlN+MODOsMn0l6W/qOW5WvFiJPKhY8Gp1/kB/vV+Micy
7rXvKpdf2DJ8T9t3te47go3CfiVmsj1Y1avTOsdbwGxRXlvJ2t9Ei80wC8UWt6E97t0sfAjH4jOO
JN9KTwKsNek6d/ngrwgGBoYbH47RfldtdYx/fRk9y3OtRSMCVI90GM+Om6O7pF9iEb4pl4dESPOz
U9pPnZczmNJRBTRyHgbQAGnXySDRlTmGn0bFPSkhgTa7D/Mgmm0h15rQMq1kWjs/OWn0BWDr6kdN
5lzFAhdPrO4hrixsnREZGosrCMeL8+uMXNfXx/Zl4TlqZ84GLd8jNia7/MtaM9iQ71lY7htMexwi
TwkCiHCBr1esvo2iea7jb7rbXGIIZcaEKCAmIQtst1NtEiE4gkJrveaDnB85R/HhOMudzqaT7t/+
MWlu4FY5sC/jZORO84Ta+A4cq0VUH9VyA5GFxeFqGeN9EznvuCYab6yspwz0II7QJLD6jkE6mwNC
zLqnBdFMwSrp4TZKbOpst2q3WfDsHt18GqjuEQeGrcNwVhf2do15NJ1hAnmbJV8zoztVrgqGKry6
qOcoRu5cwEbPstDe2ny5z9L0lDryopeYVCwQgtEKpS/52cficZ1CHLXK/tmGt7SBLHX9bknjvVoM
K5hyNz2y1qNPlvP9OEjxxezVyGiBGeBmkQASu2XovRHR89ZubCQ2PE2WCO/CaW0vSdPMHpOHzqut
/M6RYbMP+wWPZY2s5tI3VoJTGK94pobATcDOaaYYD+whKw8UyguL8OKA4Ms+uL2yn2h7BxYe5B9L
oZ3DJQxZGZZ0wvacvLY9BAoJte6BGyQNuj5K7nBZzqcIK78fdVa1twlYwNZbN0EeIVdjxLX6oOhC
3opY8Bp9PTut2jZry5cn0H8P8S4yBXldtEvaNHh62gKyS7TsiTTgJmgHWOpRXFcHfWWyit6+7qMn
XYi92YhquxiPXVKZdwyoI1qseghaTqx7hlk8NmhPy0trWv3WjPvxWyzQra+EoesHhHYR0d74+gZp
lBdnYoswrWNz7UzUrov9LOQMfj91OB8XYnnm6NO8vf4i46tVahrIZ8NXk1kcs7onKNT1ucgwM7A5
ecucZYeeNSmgubXw4yX70s8IR+RU92xZ4rc8yqmyzTvolcPBupkTWPefLRKiv/cawJNaTCn5gjBp
2GK6rAXn2l90/AdWo1yuTK7vyL+xt1x3ygLb+FakKTnlmFm2q93kW1F199ISYwDFN8QYIfqA0rzf
Fs3tTzMH/INjW1wZp32Yej7vZI1vpIvjfdG4z2xxrsxHp41ZyeZu0CgUnFds0YrRJ9qHNsVrI6rl
m5HeJHw0SCcX2ehG69xlX1B37Tq+6o1ozsu801aKpfUzIk7UV6LVNrndviGK/DHa0UMmGy2IGS+j
Yc7PjBFfzKQ7dBECpEJ/WKF1mWa57+XwbNy85lhnmnD9PjvZ1wpRM8yxXctlT5J8R2zuzmZ7lszw
8O7mGedFdauZ5DHp5E5lhM0xZ0v1yafT2DBXOq4FBng0j7scBUizNOdKZkc1F9dIDZt8ujadRGoh
LhjWmevZgRiZE4UUbp2lByLj0bD0+sK1p4J4EhZxkDUyti/Y58fTOq4RmPKY+z8mIvyaCzFsumIi
YL5wtG7DyBKM46pZ4cEBzrvDODJvWcEBH4grYdIGsgyl1Vy1wl8nlQfWCmERC9Ao95HDzlAkGMg2
WGXVsalN50SRbH/LBAVkrIXVaWxvcoOo13ZVvcYPcGV4M8ZoJLekBwtfELO1syMsmjRbvJ1HAm7M
zoC+ufJiQheznsbbSkiPVbobplXuhzjT70Yylr4uydo8ViBWglisVEkdI6enJqzKyTMXxAquRlAX
1KZ5vEoDg3yDrGcP46h5a615ZWtj2hkdYzLetKLlvtbq5TldF/3cKjncjHzys9BJ4q4Ymz0oTXzI
CeGGlzdpf3F7p/HmqKKeKRpNXFLABtuBDf6zxs7pYPLRvTHWnAdgJY6foqw9IAiANqwawANibDcr
cFhOPlQP9jQzrtSn4tgmBm8PpzGXLeeHidQJasSc29FxVMm70XWztdV7Tb7pOf65ddTRqCN4uVf2
jLiSaZM5cEZDBUhrN3yxx0EdLFGufKmISaM2pEwhCnmjF504ldm0oM6/GVkJhHwvzC4/muYEpa4o
VkrFGjUgfEti539pzi2nG3aIqIbzXIr0vVW5e5h1ie/WmApFhYnE5seKxGCPDsPaCBaT6Eg0DkRT
+I4YLJam7iORBjs5I12JIkSLsC8aGF6DxrYsGm9BojNQB2DCHjqNc1hWF7edX61s9kn6vhhzZXEr
jfN8onxnEjiW6yZd0FAMWfjVtKYblVXzzKy8SzT9TsW8ARc3P2hD9exOxQsK622KsqW2Zo6n6pn3
6tHs3EArx96f2zkPYKx+EYOue7bQt3Pi1EGDLxu+fHfPGCraNECwHSkTDxWcibI7PMMuO9d6fFDd
B/cgdLZsqgOGm69VhrOoCK9dIwwKQK07AHCLj8DxlZcZY+H1gtlhEVlv64SHYRgNLr7TbjLD/abY
4fAeiEtsIAlePNRyz4bR4DObV+uZOEDmCewsPBv0wMaCg7+tUtglddq+rPmqHrMsQ4sdrejmc/tY
OMofEofA6TCvrk2L5LDOuPHdKCM/zQnrYK7Jy3asrVGrx+Um95OoCNDPj+0u1GAr9HPgFIB3y5Ir
k86apwyStMW8m1m2ThlXbzSGrayAqDQdX20pdlbRRReljz+GDluYS4UNY0Nrt3nCra5LTeAL65OW
T8gHpgeYspO2El0wj4hjNScb/IE6lPeEKE5lHx0Zml8i0Q1HeCL3DOQR6jjS3eUK+0jSxbtatD5r
gNDvgHesXoggM2BjdvN1t0655e3gnLHuUl8ZUbKXiWm+aS1HAkN9O/f0rLO3VqHJCyNHO0A9glvc
TMaArU7iF2HknmjlMF7ooVFsjQiHWgVQbE9QQHwU2H9fkFGoADRpfI+cNt3gonDe2AwuO1trMbuE
dUJMwjqrt8aN1nt7tMeX1F5gjMnB2Gty7LcDDtwEcrySbwaDtTPiFSzvpVBPZS6Qn1aQNDyGWzbt
zNQcdC0p3ibIU89RXhYfs5P338abt6VfB3HUbFAj26HRe8TxznAdsjI9itjNvzJ3n7HSZOO4s4gy
WjypCnVRk92/99IIn7I2jR71IeFFNHYhda4B6+95MBfz6wrBB6en7eilN2M48E1Vz3sQv0yRjdJ5
lm1jAODO5ksma+206gktGMAHwgAL/Sk0GuFXSSvOOD+w5bVOc7nBHrDZ2TVHfZqbeKD6tbHvOPTX
02pZdG2ubMs3CPckk6B82Ixaaz2Be4zfZ+W0GBHjpXsblETea62z8coAYT7gLbQCt8iqABDxYe1F
coCK1vae6lvj8Sa6yuhjB+kb5ZJxaUZezIyXN4abxK95aiFkssvoXhkjWnYLxa7XRVaWeWG1Dtxa
DpySVTZg3EJD366DQ2foiHo5ofXnnQCQ+djNIwP3qgzKpjODdMJ2wV1LcOMBmP7G7FaMNChtoZSj
Hejt50K097xnURnCD0CaGXrpYD2xraeFyUI/D9Ht6TMsd0pMdKDlqv9QxQj+oQ3Zh4Dvw4Vf/FyG
pL+MeXpIwmIMShp0+Ng6CGcBblRl71Vo5Cgz4+2kLMgLnNlOljykslOs9ifKruxLWc2S1tx4b4vi
Ut9yldhpR8+udZMqyZCRQ4mvGQ3mtKlLVNL5RFsZf67MStifonnX3oY4PKghDyYLt4bRjSPYpPXo
smvw+9w8ziX7v2Ra+X35dFcZ+XbMHDZ0NGBmXfh0o7f+8cF1Mpt/OQE6DwflL+ODvb6wP/QWYkaw
IsSuhSJ6iJ+1pGc4wNycQGX2Pk61ly2WjWHSIxo+vT4b9U/MMmtFpSUxIsGwuDD1cDZ6ZstNPGsV
xEEmGU6DLtD1lTolzRblUM4zlPQe2L6fKfCqtHB+ImvOX8pCYLqf2sBpOsqqIrT2utFRZRv0U1la
X+mkDlzKH4IoLw8bqiBord9m0fxhG/Y9hxxnPLGufNofC2QlrX4PxbpsbMYlKVyATVnRCfTNrSlL
ETwhtpc7e4UdOOkDx6UQrz0b/K5o6ElVfRpaIB0arjmMCvGuC20VtAhM/BV3kJ+h4/NkyHeHEd1y
78wcT3f6pbH1a5TV30XM2iwZeGdGIls2uQhdvwC9vuOt4wIbL7OgrYphG8cMURpU5AFE9WbPQlFs
CqPqHqJVTznyXY6Wwqv17jmr5rtwcKkqs+q1jRpfYW8BBztu+rJMdrqWnccMazZTiV4gCc/Ws95q
XkywRpyqcxRq6BqKPtvDO8D+hush6ExQGAzRv+HBvRtUaF84s6cgKruTBacPSVWlglJBlGfSu8ll
fKcxBwrsyEo/ohXygGc3mMyr+ZPsbbldb40nFI00wIl0yXrrqCLlM8z4yJNEuyMp+m7oRMngTNev
Q2mr8zyZ8zXrWmc3VbVvxMupqpETJYPBW0l+sqThJeOos8194DnOk2rr6hUgioPYgvntJPqJy5BP
KLdxj2hx7RJWNss7wcTpCRnmuIkQ+Gz6rr+02bqzk+ihKCnpzdF4JePECJpVXYgH5Hph1tcYyXQZ
hX+5BTbC3RKBZzdzVqeDfSJzjIK9jA8dcRI3Pir5kPO9nhfyuWC8mLim2EbFum6sPHZ2VdU4W6Na
YIWVrCWo490HEWffmym6N1aLdWb0yjvxLABKFo77ofKSudZicBSmvBshzR7YI24M3YIfSs5mIEV1
3xDvt4fWh/AsS3ZGmBMJUPZNsFjuSVHxNOW8fOVlxfJDJcHIKOhuyDC8KjLL/Elb2vsRO+mV0uAM
Uepk356LcYL05k7pQ6aEc2SR81Mf4ywY7fW7LbFX2XrkPs05YaxDVj0gyeWQbOdhG+Vt9UDYdEbt
UQ24XvTR3XbZahxrWUvWMyq6wo9J9h12ym0yDcxklrK6kR+h2+v3uQ2wOqlt3OSoOhfoMoZT1/e8
eHYlGtC9vrry2kvUkCVnsCPTq24XTy68lGU0f4z1+uutxDcSLg0MNAATOaUNoLfmRTpzto9Q93tL
v0W5D56A/AXY/ab9NbGYREezZl7jAcBQ5TvGwxjnQa59YGnTntxKTh7cuOaISLxF+KBbT3i/sp3b
r+MzkogKHdw8XNMSgpheZYcWRO9ZxsMSJKn7ZXAbCsOkfW0YiTFm5+Ad4OB45oQtMyf+r0bhySdF
5ZVqqOVUyH8cgMGeECj4pYb6Ws5HLE6N12aIyp0xAJzAoLQJNLuyggxjq5fapqLEXXIKFYayQ4O3
LDxougD3AovEZNPlzhsjeaHoNVB1GvumFWkgJcvClYaYseub5trdOe5i6VmFIzddM6AH6cZdy5lL
0DAuVfxaG4Nu3yz2bc9QpCZTpXvHoIVeqqnkqazwtoTJgFHBUjETA8ququ+6M69L6bnjwnswrT9j
wVqzypogcbWYRcmabm1jYMWex0IetYzNRCgdbYsV9bsROaesKe9mOzIP4Ejf2yXSTiM8wGOWTYcC
Q+E+1QrIWuGKv6Ooc5+dxepNQ6f/dLW8303GcJffLrsoeErMrjmOCbw1hAXBCLvKGNtvSg9h5eEh
gRgrpztgJoaXhM6RNU27LVxr9E2k/Uc2m9+H3Ome09D+GZeE0UXW8cYwmOJSbEeklF4WKTyQ6cBL
ssQS6s/kGX5rXPkBglvhThxN5FfTM7fBPeCvxK/N6CfVj3FXq/5oTrY8zVKcohEpKABb3tNYCIIS
jTElB0v3PNN8cgW9eBDTIUJvDIyEBrIqzDNJtPeGo1/tKHojy4qRg1Xs5BqlsGyMY3GLpW8baoG8
iO+gUx2twp42IKhK2nZmZUw68UylJkcVtpYiPWbdRJpMSnjx0Sn2TvZcZue+bq+0qb5rONtwcWze
/Xa+dcjhYIkLMU84XkNymF/Q/TIzxAjbni0tvo6W/jAI5plxmwXkfgiKG3VlFz5764QZTOU/UQND
hZrQElRiU5Ezs6mSbm9q/T3hF0/AmqODHKar3jbHdiLU2DKWy5CxNmq0H6GdcNInidw1SR9tUv6H
qzNEk4e/rNis0uI5MxefZEit1T4ptVH0uaW/iGErFvdJNelduSRX1KE/Svwqd25nKTAlRR0YkZyu
i4hOyH9wVznrWx9JRO81lrvyUoj8QUW9x6hwk6zqKMxlT5oMckXV7exZHSfVKZ/Ln2x0+FkEcjyM
rnateedN2ksDfAUFzyYtpl2RgbGUeRQUbffE1+pRKBWbEGW014XqfsluD7DiZAZYE+EiuVrVehog
rGHvvIsiBmLlylvDCeMfRhydkZgoz9AMBsB5dUAX8Obw2vR6dpAOkaludE9OA69y8TbIxA6IirmO
VUoSvMnDP6TVek2QGHmTWYV+NjgYinvnXTXVQzXyWeZZHcqBZVS0a1bsHfEsdgWuQpM/cuCeBjTJ
znP4gTnGcxrNx46Q2xelClhr8ZYItnMDFMhu4i363KAeeO71L3Du5k1hf5vi8Ctq6MAGhbmWgWHo
z/B/7FKcsXsc2QdvXE3sh9G5JgCuqtBteBWnKSUgMntN04OWWduTXfHgW5UBG7RpGL/ZtMq5tj4R
0ZQ+Nx1O49pZ0o0wI/3ZBPsas0KMbr4DqVUnmuWjVbqwcFQIXx1Q1XGxJLwc7mLy6B0m1ORdGE0P
m3oFSVeJaN/o7k/Ih7RNLG+9Etqbn1f4UTFUTl4KS87OCgCCpCCMdepuylsTVA9lfsB966txuGYJ
EFRdW7AP5tifwko8ZEN7FHn00KYx83TrGgtYo7Abd3C0es9S/YkEw/ioLDFtZzd6I+/zikj9oEct
qIZ8dgLGd8hIGCRhPc9Hrs98KpghvqRV86lpjFQXh74Td3dMUa6eHE5AP6mIKOiwN+2EadUncG97
gBW4FNdHEl08JOjFw9hZ6QPp3SzQFJY4iD0UU4YSd3XcbYusv66NAXoBh2Gy7vrlex82V00+lhAs
yV7ZyCKnj2vZCOcVdlZjZy3lo9sCBMLPqrIfXR9vKetxeGGaLzm6DkmabolvwtTsbhPGbU3UsOUG
9ZoCkECKS7YPssQ7nNGAG099Wfux9Wxn3RU72B2C3ktiCHgfdGDmVN++NesLgDOEufgDN/2QGa+i
t6ONaUf0MtMUhs6GoBvsm8rYJvZzHC2g1l6tnBQNCWTXirZRi03Oz+c76cQgf74r2nDyITcN1QCM
PlY1BhKTTwOszQj0RmWQt7Lk3e7nrdl/ByWlmfV7nrYf4SLutemmLTD9aMTEGjMByiD29HdY7zda
8nGLJalpN1OO4abfpnYX9Eh0CoYyuf2lKHKOCxAUFPRYE5OjI/n2HdTujUzCZ+ijkDx1JncA8ZyN
PeTaAfEa2+ywtrXHNHeipzbqmvuyYCBYA7M4oHVSO6QcxsYw2+SbhrRtR9gl5tiBc2jTdpMesKmH
HdgwWmD/mGjuCY+xddMS8FGXeDnjw+mOoVlOux4RUVAVpfVaJgbN29xx1Kfwm30FlziY4/pqpaX+
RZKKCzEFH+ohz6PPznKig5ZxRKeWVr0NOsQp6lX0V23q1o9zjgtqzdNrHumulyUp+Zyp5S7H2UkL
/vjuHlNx9jxT1JPMCSxD71jkyfcGdKZTVE9pK14c9JFs+vMv4VIHdaWx9co5RCtjeOg0y+Vl9crC
vNpVCwgu2BpEGtEmlInA5A9Hn9l0eCSzpsHTm383UuhvbvZqjNYBhuPnhDWy7+Cn9C1mnZxOfrAf
e9c9KnKJdzUcVeUwy9VC86olPC2dUlFQs/mqw3dOeYzC1cBM2PQRmXijZA3o4OHzGo2nZYr3NVsM
y6jwcJn9wzLNtoeq9r6d+j1G60uUW9dGOl+FIR/JzjymZo8Drt2lcsI9d8OliGEVe4IW7vPKdqgL
o6dZS4+F2b9bvF29pcXF3VuxJB9cbJmPTthTgQTP5j0BRL4rmEpXprmZZvaNA2saPTuHYaUxJRy+
yewT86vYaBT3G7pUlCSMeM1s7jw60c8+Zp4VTrzaIjNHvVD7ruIXy0xxmo/Si0V8sczhwe17li5r
uDPn7OugMvgcUf0ThOY3UwMnEdvJsZ0N/C6l2IeR7DGzzvtS6DvTarYOKbTKZu0TyoqNdnRKQ/VK
YXgxdSANaZvcz7iP83i5WBqBkaGcvaQo7lKT1ykwfJ6+lrg753Ym64Vv48kIp2Xxyo4JCZ50DRth
9l6vzs6Nx6NuzbeFYujVpfK1qs53taRlCfuvS11c07Dj3e/GT1psi03TuOwlw0fsUBstN76W1nKw
+uHal+QAM6sI4/rTsDA2RIZ6xvHtTV2z7YUTgGHRfGtodmRcmntnKZdtX8xmsKaG2sTwj7wpty4z
lWJfmPdj0R3stGg3NJMf2KFcT7PFV30gXm/s9M9Uh1uIUfi29WaI7A738axfQzVfDC26iinECNq/
G6K7liPuGEAajvqmhm2SaxfWhfXG6bMATWlCA6P8fJI3P1KQaeM+T5OfknWoXnkNhnRCOqONMVJq
6Gfc2GT7MWIpjEPKcG3W88dleHKdw5IYZJMUD3PxZGTiv5k7s93IkTTpPhELJJ2kk7exr5JCe+YN
IaWU3Bfn7nz6Oex/8E9VDaZ7+m6ARqMLXZkKRQR9sc/sGCQXb7ECuBFjMrdZc0nl2hZmxyiYzkrL
bBuPtruaYpe5Swnpdm7zrbLC+xR0PnM+VKsZaua64maLoszhFk7DtKuV3KewEdYq4+YekG400xw7
TuF9GXNxwfrxRI5pa8xWsSJlDSgWta5rBQOZVO9iKhAZMHFosKLuPa/1CUv9V9R0Jy+wHhmtwcT0
r2gcJ66rmnkYc03ul6vKa2jcGQq5F0pvZFntNWzmPqCmlFSitUm73t6X0LNWiUFUgDHD4lnBpaCq
4dL75peT9itA8C+qLj5DWZzhDnz3ufoyjHBPyj3aeNgIcO02vzo/vRmugxbVN48+vvl48I5JPeK0
iuAAtIyh8vXUp0z0fptGN2wd+d1m/kszAb209KJ4FfZdk6tL13X38ThDHmgGHAwBDKqKdbSfq3MV
I0FWExaXOs3fOeQeTdV85H38PrahYA4hz9NovepB4UUtLPhCpJGHzHg2ebQtBKj9rL9nF9dqVrFK
Rra/7n3vA/kYX3niQJqK1QN78cn29YMPB4IDxn5xZdAstGOoT+8ufYz8itm88vlEXW1fYB3dI9nJ
dZxBpIbMcSHB2vFPRrX0Qv5OeuZWGHiZrUKPz00mszmO1MiILk1by02JYrZqIRYz2qBRR5LiWVXa
OOIENmGL8pOUNZ2ATVWYhFFu8aZYuxrPMyRm8wKWL17zHhUvrZevK9v4nLsOQ1T83BtybyUDf+MA
aENkfnxOYs3bVzMVI7Bf8X0kIcrgYd1Ay1p3DbnnkGeV7cHY13h79o03OGvINr9JGT9pp0ecTm10
u2IfRMPPjuJe37mUNSMY3fBGx2myIbr+s2ymi8M9Id7VMEtWTo0lw3Nfgy7ZMCR1UTnaYasHjLO6
jD+MJn1xJyc+l1NgbzI7dz+FYf72YDeOsfUxjtyzihqXcJJeEk32YbKjZSD12bX2j8oE8MnkNO3c
tcGzgJtIscK9zwE2CcKa5Ofs4hJOCiNDcgR//8DHdTYCrGiMlB7SnI530Ao17I51juchpzVMx/d9
ew3iu6l7TWTqEF30jrC1TtHcHJQaHn1SKUez5tFyrfDZ7TzMET0mGG1hagzGkyemdzdV3p052XLD
BPdpriF/BMXZmoY7AO3PyuYtFPZOxjDYUcRWY+EZ+87glBOJH2F1awy8bnVAQ5sIYVT1zLOK+FGh
TSPJLRyMm4WvsYumN2hmPxVp+j2No0+tkf0aMByG8ltwbGgZ8o4u6BPO+3a3N0ZIP0ft1gsbn3L2
/Lo8Fmm1y+N5HaUvPXO9oH9M0APGbeZsNGl3EofIRguSx9wJjdVQoxl1BcVFpdub5BizSyyxhPnm
9iUO1ta9u0zYMaNF2U3FEFwTYAuPlEs2fBla82QT1P+WWTkfCpD335nMs20eD+XTjP3xt4h9dhib
0u+MnagYk/guKdxRb2zXchi16u4tw6R1h4u22NOuo3EU9OlZG51/1LMSOx84y0VzBLoUbhZ/hiV9
FLHBvVWEDXExxpm7IjSbg0Ht92pkJvo+etFHGOBlcdMPqZglAVGnjqLpGPQY0t5iB6wvQwzKB/QV
+W9RUP/TDq9tydtIrMCotsIoX2WduQzH7V6cLAgKDDSzryaikqzErxAZu9lyNlPvbeLSuq/a+E37
AyY277VNcJhaSamWS9SDLG17Y5Ssb4Lh+rMC2HHrA4RP8UGRLVVviVxlvXlN6+xBZS4m/fBgIEAc
0JGMPRPlYqucWRySoXtQiXxsYj95HL0adh4aOKSy6dRglN5MeRuvZN7fVZ71niTdubJ/pT0UlIEb
CJMZKH1jxzweUmdGOGBiRhWaybtvXkcQgsN4sQB5SWYukfdQyQEePLciDnbS+jZGZouxcUh7Y6OF
+inSz5k6yDR55bldoweDXYnmn0Yy6F1voPZFLXRcu8VC4+v5Q8jw3JlYTsFjA0ZgwM5pkWYeIDUo
JXdRWh9dmyEuJU42Xa5vTUCnK7cXxaoSbea03ToTx6a0xI5lPFQ+NwYWPhvckn0kxv2gQDDi7O+3
IjfD9wx/405UHKxhOE0j+ZJprsDa7Yc6OVeJvqWLmDSlZbgdDb896jbghjtBqm+Gp7wPLuHgB3Ck
aQKdfQga9pxG2ygd8WPHFHUTWAkeQtPwX1EG452AEojfjSxrMJq7oVzmAPjWspoQ7UD/EFE2f2tl
y5mloWtA+WytS2B+Reh83bjxdYm/D5P1NnfNue3w5pbuPtERZuU0+ApslkjkFeOHtCZrrUmxX1OP
lIRvzGejGvdDrveZ4c3cizN/BQdpAW7YQIFprsYaFn7Bj171HT5XIxiuqo8vsvtOSIOv0aXsg+Nq
6OpT/sGWy6Mz4n6rpvdyrrZVicXVZ0tnVJ6txqCqV4PiYFZYv2T6q6mhXCP1XUfJ+X9BXrtYRklJ
97e8bijRNVsU1zxPWUioSkxEHcPD7leszQGTCPpawr7aRkH0rDso4r4v5HfRUH5hordtIqs+Mf6/
wrd9ZcJNFM3JRxzXbqG3Wd4WvArGtP9IFvxb4Yp/WtT0vwO2/h/MWNgWGaz/OWTxlFfDd/nXlMU/
/sh/xiy8P1yiEhbJwCVS4SzJ2v+MWYg/hHSdJVzNzd2hOOj/xywc7w9fMtghLMzxciGv/lfMwv3D
ISblmpL/EFGy7X8nZgEP9r/HLJZOKeJ8QCAdUr7L//+nfPeEDOVNiI7ryjCyV8T08FdvViOUb0b8
zPUEfComDy7zISuN1SO71syofLIUdgL27oi9ZEQAcnr8ijE+F4txb9zcN7EsqJVhgPjZRiUHMkPO
VGdb8aAP8KkiTE9A8ey9z2Gk5ZiQcL0jOpGsCkHgoOWOxsiF4ytIKY7jcZa8RH5nVdvaQQ7bjYVi
0Me+6j9KryXhBhKOG30jcpq6lQlGs5i8hDpnrlTXuZwmAT5Seill4BU8qDbHOLDKKL7HgyBCPBCs
uDmSo2itQ+wt854sgHdP352kwZjZxjr0za442awg59GR8Bb4+OwPiwk1xxh6A7EBlkFlHhXDwBJ6
jeLkRFzNaNaao8nF6egKEGzRYL8tW68yfku9xuwGoCK0seNjjoERuZu45+D3jBK3YxydGz6vWGYd
jZZl955GEQlX1voBfTOo5bBRczq9M6pUj6Lko1yp3jQ5dOlseAeS64Cv84PmvYhchxUwcl9lNI0/
MxWoe3ZIbEsWQgKMi0bExq7Gn1Wu4YfciTpg22PRI1qwCvHX42JedTVo7nVX+a9BhO06puHaAN9a
UkkCu2mlauNeYqKbHhonP4eobKGONnHgHHgVpWLpdpJjyz0feNCG6yU31+mDo8kNo1o1YBH35zfc
3d7BrubububYHET0N7jGurMLuTVF8Tkb9gtVJjZyZY+Moe5dyimV7q+W2+29Yr6f+v7ZDIMTp5vX
vP1OSW2o6DX3km+HiUgame9JX16KgRwnZVk9BJzcmDBjhEdrAMrOkBXobvuuoBOvyvROjXrfOOpm
cbelIIcTUFDuFSgey662ozxVE1ekqJ/gvdi7gkD2yg/jfZfVl9kvmr1NvZPVBWqL0sGVN+rs54Ab
+hN4vOrX4ocTE985n3HLJpaQ/1aVsJ7DQRK5wNQ6jKZ8ytykHrCf8cxxnHSd7WBp452kfoL1uP9t
ZwjxfvpAqrI+ly4AnGFsx+dW+2usXTuIa6c4Gpo7iQfFiRCeB3XsgkvD1t+OzSMBdbaWeTM7wVtg
fZj6jhk1I7EN58r1aL55lrklNvCWYzcpGj5IDC52+KDtHM82NkM/mLeJ3T15WOMMEPlUbSMvIFPN
Pz1nuIVz9ySA8hspxLOIRke0MwNH/Zje5Z6786F9mnT1tIHB5NjZOMG0yzq1S3zv7OPOBlITcdE/
06a3mpnm0bfAHAhtvuUEYJYHkCL91uG1ODUVIl311MNXRvbrw7OAoxrpd9vD4hsoNlyUheSchFht
oCgH0yGxol8xMlsdxVvgmLgdknb4ES/Bjihcy/hpDKxnNaENxE7wibPtg6/aecDxbVcxcRnuKhsj
u2Ej6omnqWepEPPNcUI1LMRa+vWtmBjIeSVHQG9koSrRmbvL4GA61B5jxyndFV1tHzvOoZg4947R
TZspCbcw4e77xNh74fgNoJXbs9Pb9o1c9bixhVawizNwQD4FfPklH+LrbIpwjwbOQIDRJlRrNztP
eT89TvzVoxp+SKOyVn66ZIS8OzFnb7bn7quBSKak+KzN+qM7+08FDpyhHXd2QGvOjAKanALcolTZ
A1Lj2zu0BIbz5DOI/VVrzT0OygQbqFA5s27WdPID0jtleJ13c8jj2r6LwfoJY+cgyyJ9KkfFTCFA
KhC3Wib3ZnFxMZuQ8dvXQ/48VSTvygYXQKYlokutGsIww6NtUPNJpZ3VPiDhz6TpObkPF6BTp7L7
GIaSPajtm6dczlec7ytIWq9aNI/2eArGZjc08oUI1KYuSGMwSea+N41kwpBgyEfMF4mXuTGgtFpp
cj+n6jKn5iV39cFxeBpHQIHqFtcTkpFxcYt5G+R3uX0oRHOBEiLX1B0k67YsVs4QSdQmbDVpJ7cQ
efHX6TEIkFeZOuxSVfugxTSLSl506zkVu94OfzP0OuKGPVDWFZ5LCtw+CiowNubANLRW93JgwDlj
1VtjVXxxsBivYuULMohulG2rDA55O+6ntNnPXX3pGA+5YGLZV+fuPuncSxv+ajAMWWOzJpG364Zi
m3H+dlME+75YJ7G9n7P+UyXuxdTegwVADu7eDpLPzl1iHe7nbFMtV97L6Z7YETjCB7OwUfzPjj+s
PLi4UBkOAQ7+DFOWE3+IGbzlCpxjBXO4vc/CadXn3Pa0OX4kdUthqvM+tw2Ax/4dGBLTUhxuwpk3
2nMwgSQ71XWsrVSwyeJIezLFNt4zEDH7zcfLtrblhVsgUMr6vuiXxbYSxUvfuD/8mcmO8n4paWxS
s/ucm343tkb12UDwbuXrYI4cWACk+mh6bej721Y7UM/wHoRN9Q5RCXtVYj5o3BEbPT8E1rEA8tSa
KQ9ZtTGIKHZmu/UZuotiZhVMPhKv+cDuxgfe3s++fYWieYBmuLIg5SCNcCuV0YVW7w0zbxxD0iSw
EKyBpdNUK/m8MujFyroZOX+9fjVRQ401kS73bm4Wh5Ry060Bn6xBRw4cNHQf9aml6JWexYMW7xiA
/HMzT0dvdK/gSn67bGuZNWebicFFhxuJzrhDteyl2QOELYb0b05BBq7vX7lPnaIKuqSvg1sXPviR
fCMGdFRw7Qpktmn69K0EXZioqjJr4q6Q26N4rwQ+bC4caY/yYU/oGZhEegfHLgc/hmUQaZvUfAsC
QedrvaFbhw689q6HRpAYPElVd8SLzjdauDsR9F+R5/lrnORXbrmnkbu7J2JPMcwBg6WtZ9dTPJtI
/EfROdXGb90LnTFH0hURgqCH6sRxK75L+d08TLNZsO8tasGRf9cpvgl05jn9qsKcShzb20QU7zhp
wZo7fRQeRZsDv6AGDhrtkAzQn7mS+/yU8kcd2StoXo++p9ZC/xRMPBIaKKFO3ZI23aYOSaoMRD0Y
0tlepVNyp/yS9p5LTrQxAVdg+gfPtb56Lzowajxmg3Vh7nxqCwifKa0gLu1VSKyyFTsaPXdugSKO
awdOzkPQu9vOwMwDR6/zPfbl6tVbBPSETN9bnLaYTJukuE8Miz3KXo2eg/TFIDSjGiZnxDkb1d1Y
9BJKHPQNPjKgWnHE2bxoo0NiKxQ7E2cWv6g+JxRnNsp9Gm0zfMMMhkyU4ttpD41LPRPxk9wzyC7q
bcSFwGnBR5TDro6+IEtuZk2tAqdHMydlzOY6kdZgGAMsBtQJQ3vT8/h60kiizfnFsuR2FpGz85vb
yLn7lqTa26CI0QNaIzjVaERwHK41M99BfRtOtNfV/WACqO22WK82UBRXY+rs8vrTnya6Ui5y+Jiq
rQ78Df5Ivl7WvvC2ovwO3eGYFUAHaQXoqnNr5tE7ho59S5Yn1wr9DtOtBm7QGPa2c5ynfMm3dtHR
69q9Rdzw23GpJew74AgYkiqXYfY052hKVbQVETeMjPsM0iGSU5u/C4UwZJQPCYTNkvTrawLR+0hW
a40ZE5NFB3eZos5NaSGYyE48lYXHyWlTUuE8wuIEQLeOFa+vSt0P2e5dA5NLuuhBiCHyq/UaHDGg
1sgZBnPNlUPFHbs4IxJbQvrvSy5Os2w/6UKgvlx8df0w3krmrgJXkQ6dnY7CEyMFprA/KVATmjP5
IhwP59SPr9pyDwnEpFs59VA/zolhf+NrhnHLYH5BCYUcheie2LYmFpOeJygM54NNFFWi16uGCCbn
HdvDqQHkkgLa3ajS54R8Tk7RZjx9jvnE8Elc07jZyzrYt7m7H5rvyCy3xA8Y4f0K4/G+E+MuEiPu
dwd+WL4mUHSOZL7zGgSymFzs8NjKQ1E88lqZDzIrpPfv1WPT4a56s4OC6xk0dru8poW96n1JN062
m4ffIuFSYevnpvWuADUvPovlHeBB0mncPcfmwUrpQisI6vkiRW8VYtNaxk178QezUua6S2VuY2V4
mIcEVqaAxEFmjvIk44myerxH7oXKn5+THgrCzvJATyMAeY+KMzEbDJN7jj7mSlrpey4fcx9vQmxi
unbJApHCNN28+RCQzpX0H8oIr0x2Imj5AMFdbodZChNjWFSeyrzBHlReRU3BLQ6fteVpbuLN7zmy
lgw5mzYZVZwdcWbehRx/ynaDQy0ROU4lAhTRTNB9QgNVTrtn1JCuEkxp2OvHn7HPeg795TBzVCy4
FkfmR0Zk9pAiBG4b2yOk3nP8EeWzzZNecP/QjRVsRggqEMWHUw6aasXt5oKuSNNkkhwSt28xvxLw
bdz8qdApeVEPsCV77+ysnYn+hoL6XmvZN8xAf8kMFilu4uZkjTP2GdkLGNGV8W0EC5/NMi5Zpn6B
LtkLG2GU69qekGe89XxGTkoxRRa4zh3H8MnoZyw0vpogEKqtxLy9H/qd5Y0kiSZxdmfz6GCkx9d1
7Z3mrQQjWcBT0ACUVrOKI3Y5io+JMRXRsJcKe4q2FF7ymUk46b6qbLZdlKIxi9RD1Oa0TlUNrHs8
+2Xj7bV/6UJnIMkDYp1zKqHUZdZ3q9s9bZPediAOF1RHT/e/5+S4fHb9bvZr/pLUSTjAULm8uLUi
b4ITgSUBi4Lf/iBIPFDQ1VPYBQ49tA96HBdKamA24S6wXPD4sMx6H7hdbXo0E/RM2Po54A9pbAOc
py3t3PdVwV0qt7uC379kfF5gBw7uzL4LGhYLa7r2tt8nx4Iz63sY0pJ8iNxpiSWihSfrTlFGOhSE
pCjvy61LWCp2n46nNYHwbNXGFsCWfAjoQiDwAH0V6LwqgnfMTrO/bzrXGCh4pZ6PX3WmaiyuTQYP
Aqa5vW09yktoOGYKVaKg8XIMSSmhHrP+699XKP93RVH/VMf8P6hQ+miK/7NAuWs+yl/ff4bALP/+
/1MnA3rlQVih/EGyoiD+T2VR7h8WACqb46DpAqKyxF8pML6JIdR0ly76v1TOW38I8DAeyqWwBCy0
f6ssaiEt/ReJyeVCAPPRhA3lOSb/tNBm/qxNZgqiRoivfsEt4BafrHQmC+kGp7IpWlYGxK5/QaP6
bz/RdYRtCde2JfQb+uT++hNNuhI7ZLhhlZd0KmO+lFjJRxY8HLBNQ30eUOzbnz4NTtdAkMo/19z/
na2IasKpwnLg6QTLfyRv9J9/ywpXWBWaEEEmj8VxMShyQgGqz+FjtmdJ0r2WW8TLkF0q4UTTOxVd
4Iw4fk+iyT/H2h4wNAgxvQVspv7un7+8v1H5eHUQgpgM29yQhBQ+xWB/fnWi6r2QIC6tH5WmPHoo
W09vwrn1aMmrGFfP+ehv4NvpfvPPf7C1/N5/+fQ92+E7ZGH2DyDreXxr//yTieVwtmwYQtEVw6pW
mb7YR7mYm6WwrjePCQaxdpV4doN8WzfWWSU9mlLutJyPid5wfdaKcP6ja4Fx/hcUOuuvujnfRmg4
i5zvMSCncuHvoDZncqpiXBqhavhXcDrQ91E+acGoGlq1cHYXiTwYzWJrdj3MykvurPpd+QvpMyuM
9mfvdsmtgJVhYPFPIrYbzwjqf/kyg78T5UxPYCw2oQVapDFN728cJYL1XjAhLKxSN3SPyVJJxG+T
npeKhYOklJUxKE1rTtC8xmCkP1WZItbBp+zuG7/MLzqN3B9eF1NVbZVDezMmKQgdY4XktNUo76iG
yH0X/+hPqhPcHRuC8dZH3zCZpmYEIk2QaYoSVYTDZzP5Rjc/jDrIp5uDxP45hxU1CrUNUYyiyb4p
swcMVKjiFCALcUsDothbRs8Cu3xR+YgsdhJXpLq6qJkGAs/WnD7E3phM+0iW8JjCKMMM3LG4ReTx
Ok92T7Jxa4sPavI/yWFjxGwSBUGqz7lkDxqXO55ImDzrEFuXy1RD1iM6Cd85Y+6q5tgwqbDvyaqF
+kh/rCQ0XHVGS7DWJczoQZ1ttmU3Th+RjD1u1lTu9hvyp05y0XTXESyB3bNlweFvxPWAVXgwB4f0
Rl3Yt6ZFJs+7zAWfK9vk6szSaa4lZEMTw/jEfxtTzpTY4GQ5cjom2kx6i/gSDOk5pCqAshMskrON
foOyDSyTO4P5GXku2OXAnvkXo0Uvx59BcNEdI3WqQ5CJu27Gxvo8tGSMwGELsO5ZnOr73hTkla1K
5a+WxByGDB/4X7meJfgo5gTrwuonjOHBLD/xgTFzkHXqA1h28unBczrWaYAG7tkYuqngwBYjnpt+
y5JWw43+5TMEpoSOE87VjwBberpmmM6Ri7JsANP+pq2CGavvyOh00hE4jhlTkE5tJvFjN8GuCdM+
vs2Qdr+SahxBxTHmaagW99BeLevGKL9rTiHAow5Zzw2m594hUr1qaBlD4YipbooC0NJuNOGm4dZW
vlFEQmUCHdLeE7GoajpyYFkOVkU03vzMSbCITxGGFKsJEnfLRLWiQAsQhZF11knk/kdRoGsjglXZ
x9w5hk1Xb9jsWjNLv3TqumplgCBveQl6srZoNeRsirI/69k7gyCZv6wcBIjquYSKxB5+uRRiX03U
lGfZUTe3FgE5XbSfqTt0YyPuupALVuT17Zvb9GIjFtdsTj4ABdiJ13HbVTu3G/j99WQTasR6sYzk
VLHCfjXsoPQXKSBLPAGgSDpi/kVHCquFs7gpx9b6NUc0Bqy6JLTfrDIOMYll5Sgw76UN4oDb415m
n9gBKv32OBE/G6kT/AYqCyar488Hayw2VHrWJjcmQaEtIS0uujrz5cYhOLN157Z+Sh2iUbCXyvQt
q8xsQ9vRENGIZTPaAD1iL0mJLDK3ZgQRpmjbRQsdNdV73FifnDl1P5NJg3eabID0CshLRAPgkel3
dakqjxac2nSrc02gG+eY8gTV2V2WdjsvLV1C+L1TI+5axjf4oOaq5DRvezqRJ2IzYXwaHR1DWK36
7Dd1F2AmQkEXhY4R8VbZCA1/aiI/2E+yclEOm/mRImsSJanvnLOIKcyUtgYX7M7oqWJTdHJYQ25x
DemoR2ptk6KRMSFuXZrsXKY53y+pPna1rhvf4YfwZQ3JVl3tNpa7tlfRg8+QbZ9m9GUz+O/a7UDc
+waYvdvwzmA9bX3uVn3lvjIUpNwg0QnYMtgl8y5o7AEBzrYrsvAY+NM4ktm6H53kpHul96bK3e5S
YU8+Cnqr9sDsIBuUxkANS172T+z8+acPcveaWqDSC4p7wltnzfDYBTe0RcOx1WMBqhVBbu77mxYe
t1wzCb2zOwR+dh5IY24HPc0PRokLBaBQgk/QxL0RxS2hk76df4qodSgursgPzFQvsftEleMTt6gK
41bwTa+PCcCL4MCGbITHgUehAJY/xTvFN5ZnO3PuWkm6kBT/SIbMHDdAELjNZcDlDVh4pyl3Hwaf
YYLwn4mo2Jds0GhWRre3M4Qyaf0q8vmxNoPv1qofLQK1YBk+dRTdM+0mWZ88JEADj25Dq4cjGqw9
+eLOEX3EmhpbT3ntXTuIBDvKckkf5eNpKhT/KxNMKGUpVhDcEfp4ml/CkUGXsl1vR49Vehh0C4vH
t8WRnU7idUvS75Ax+dYxIqzFVS+3Gcajz8FR03ngR0h2n8oj48z76PhCvVZpEyKBEsKJ9Ty1O7Px
MQO5oivxY7ua5FlDqPHck8XIVo2JfEQijDCok/UfKeU9dMibydUrMqhulsHkTSZjw5WdNzSMPsAu
9RhgQ994qpMo2rE+xxHxD09w1BJF7h7CMDL96+hnrr8FTNA+VyaLKsAJi3eY3AQw1D58LBWTRgcN
lwtvHNXc/q0wOhVli+I0Ma4YgAntZJdMLTM3LAdBM7nxWiQjMIUxDQAhBIg2F9qGJ2r4TLBpnqAd
bUMjnmq3puUMB8tv3DvlKY7vmqSMXFdV4VFQPjGCWAHUmx/TkPecZdAV1tqJC/cHLsI42NoF/oQZ
eCG6SB7Ba0R98V54ZtUl1aYmkm74ckLyLL1Nqov6YWYB2qXC0OV2oBzpy486WqhCXy4CCRknhj04
DhVYoGfJ2Z4g6Fi0zlqLwsPxMBrOTRr02+VpkP2urch4UX2N/yrLgeC1cRRFW+oGiclL2VKnldkv
kyf899hGvjqpiqziOu0Spzp2CVbIlSLStI/NSh0c+hkgiJDnLhPV3GPuKuMDu0nOBCeYfvR2UT86
qducdGH6t4UOchWu9TZQmUcVtGNfCVJHr7am9gpBr7N+ulwDz4HnMcQIc1zqrZAvmOJbYvFh/4t3
1v3RWaF55oPjG8OvFzYbJuFGt05yt3kjeI7lnN5OAQq6zze6bD4nG17szF0OymJfH1qG2NghGNER
0pOcAqD8ifHQg4//WWfI736TBSdLVRJ++cDrzEZRlrvMGTqe+6pcz1WM40FM04k59LDvF8/dWFfE
s+n8eUup2FnNteefzCJS6Ob1xCfZBwtfyHARuChpGy+DJ85JlA6nYrFEhjMjgtAc5ac2e4ooax43
ZunHUKTR3vFn7YI/a8e7yhLnkTzfY5+740LoE8ORaX60VQYc0hErzHMWu+W56Cx1p2WtH0gfILPR
9x7sshE6RmhBvJ2pxjL0kP3kahovTcjTLWDX2Pumb4RwZ0DxxYJJp7k0OSlXcCPizqi+SgShS2EN
1rlpjPZFcFc/pNpRpyLo4qtNn8WDMrNzlLb3cg7LSw22kgg8mnAkjWOZNtm7F1bjBzDf6qXnsLMH
wHvDY7/nEKfJ6Vctc2m8rgSc80vTuy2+NCTn2MLuYCmrv85GITfubKdsaPnIsLggWNgEJJhNhNJM
FfWzGLmjVz75fPIRCNd+HBNPygCm6foiwQNvyWv2dwEtVuvRK7AlSmaGnfL9lSWm9l5kGQ0zHvxL
0Y/6rNu6O9XDaEAMKSw09tI4D/DsYlCL2CJHBseUcsSxxKjr2K86UjkOo3o+jwS8N2XvflLvVXAO
6RWobCAhRZbQixaKb+WAUdhhYi+2SeiEZ0VH0SqOQYOUsbbv8a9Xz1ZMB0aBsDexQyWSqJTgNK3h
EuB+H3e+jLuzriUdMgbqYiYNd1OT/D0XTtlSNpL9DnCRfKGyZQTLpoDxgB3B/kkwHCb9GO7rKM33
udnBEjVoxAPVWF3oE/nSYRXuOHuXZ2pCGSXYXbbqhBI/8S7pdVTXEetO294hRxtUmODVnWF3rGOR
NkBtOXmEMzd1Gmf4iJNs3zrZfOv9zn6WDkOfCYzULh8VtmCGDMG1T8GzlKQB122q+B7QtkI2Tte/
Ak6G3wiryJQDcB2AJvaxAD19dajYoYnI8V8CJ+Tu1HX5eDZy0H/xkL/6c8Sa67oFjsYSUktgN29W
1W2o0U1PXRUwTR4FPfWzNbD158osuLjQZW80OLE5FWNSURM14DWIDzwhT3wmlOYIRghhHML4CcZX
H5T5WmOEp37MfGgdGLnCYJO2KkI5uB33sabESyRdQecB5RCbwav0hhIJlpdCD7tyZO6SZVxjSAeY
zwntuQeDo9TR53zBha4Uv3LPZH7Yj4+iq13NXgA30EyMhzxKcKTb/jeEfvvEp21tqWIsjgGc7aCG
ONCo7k7n03hmLeDqNhrFE+e1+ZA5Xb6ObZu9lLZIG8osaabC8UkZMzvA2Ys1dTAq0CUB23vE431A
+gp3HI5/FHKM9wEo5LeCAM1V6YGTVRV7GE3mfifHnnUkCz7bwH+yh9qCI5I267q2+jU8J5D5tj4Y
PEC0VjriMmV++lXip30bC5+3YIqm6eiPSLF6Lh/yNIdNMspMPpHKq3dDBwFt5VFigq0lDg/uPL/T
ozLvWiJiXMYwrYA2ixg4DHW+noXv9Ud/or95VfQ9EzH6N/gIcefjbJHcmhzFFQEUF4cPMy8/w656
yyn1+6LNIT3zB4t70rKxdwxV714dyoqxmzSN8w7PDUDHUP0Hb2eyJLeSXdtfeaaxUAY4GgfMJA2i
j8gusmdyAsuO6AFH78DXa4FXMl2S9cinyZtcK1oliUgE4H78nL3XHq4NFBuvmWE159FSWNoYGtcH
03VfHVriHdbARl0Nnue85o6pzh7E6FNNDNxVI0r77ODKXxNYgEbXSsxbDpTuKfQJbVKg7082SiiU
W0ZsHcsm709G6Y9XkCP0bRXnzXWdBPyxALuKJdm+x/1l0Npwxq+NM1hvxdgVG2w9fbN3yzFDpd5m
0yHIyszGXGgGR9eTLf/hJNDa5AfXlHWPONqxzxsOYpPenz5snvD96Pp618hqRL5A1O5FAdxr7TKa
2eucQxBD0qxmVXAci5EsglKU21oz/WoQIz1KQbLBNqxcis65C56XDj6oDrAmnwM4MQLGwrq+bVWe
PtkzV9qkauhvQ2ng3GxwMeRZBnC51sGBhBf7S0VO0ikq3Y8F+nVC0oP0y7PlA2X7PV7B5LJOOdEi
D5lvR982nwmOibdoaPqDaZrxW+b42aciRIC+ALxM+jr7Kjfb01DMwWXXlNRI6Oce/KH2b03ZlNuU
h+YQpItzJQXwp1U6rMue4XY1RQY6n/JWEwy9cdz+lnGC9Y6BHddwUY3AzsYX9LC5zYZlEpRaaUO9
BaYzmHtWpGZdZYQnbTglYVozEx1iviA8STfAS0iWBvngpUDkuOEYa8zoCtSE3Hi5wRiWOb53Qm+J
sEsXBY0cqlhnF2KBWc+dZkQX2A5e6amZwjuVk5V5GOygw+/QaI2JaPI+5ejNGOTG9IppyX1hh7p6
jzvtAGQYhFtat1Ehh4muDkzcIctdpPZuTQ6lbkzrZPVNTXXezwJXJAuLs40sCJhPNd2nBYuizDcr
UEwJQybaXwMKrwwlVB3sww7/0yqTs7hYIk1uQW3RXvInaLH7iRka0q9ICQcnLVb8LDnYjYyQ2g45
1XEx5Z5/4RI/PaLER8lxCMow6I7lTMPlEl4prbTKCAexsmp3mX5bFmqczueURWhgxNTOB2xVjUF/
Zjkts9e6GxPa3BmkCPQCaF++jKDMrOs4G3LvGx24jIGnnIaOuPok7Vg8ScfFbrWzC0puQBKNsm4c
L0cGXPRDmwI21NnHYNnFg+BAAICHWComSjq8kM6YP3XMHZ84PREPFJqFQ/Jb5uHnRVozX5tDJZJ9
4qoY/sroXPe8ZYsbU7jxptYxEcZAP1CYVZNujwW9RDxNXdieGxGG5UmKvqtXVYmq0nDK4hIOpDGt
Aj9eys0q1yWunBgRozFEt4QvAhpiScA828YJmIqyVPm3oKfnSrIxQYmPSMm7fA8njjU9tkSebyOh
6BwK34Ii1I6Y4eHKOHZ1bZm6zPk+wbKj2SMtBgCvxwShEYKfLwl/1vu2CJifzC3xUMOMa3njRWgz
72J0m+JGty0/jswc3W9GK+8hVDyejNxNRpEKKWmzzebOQrIWxQ5G/nCJUYmx1SCgXaiTAy4ic1dF
S3ckFYa+8tJWYpsir+6Zgcd4GIhEd++8CmFDji0ISc33NCIOiZyZiaT0r6jK8XBEDCDWdr+EDFcg
aMx1ywOB9YbqU6LbzQhll72DmtPyM/j8+ZjSRcfhhwN8tph/YvvvEjxYVGDkgSajvCXnApU2gtzE
OzK/h+NfKns8Ry5D3nIuEa+TJJeVay9F28WyQrsf/2SpH9LYkVTJoP4iTHMTG8jgJNo7zrAkSB0W
i6hdV+ojdhqrYNSq25eRTMNzCxz3o8M/9OSJMaAHrtobzF1ESAsCTkCnL44SjHZ6JH45dJ0DASBW
e4xzT/vHqmno08aNg398IM3psiUHahVTVp2FsIEYEBKSA2EyxfMk9HwdVBILqKohkLChVu6ja05Q
hppAS/bmPoZbWo/BzqBTzi6tS2LBfOTixXPSlSEFfdHK5NsQDHW8sWLZZ4d2dCj56T+XxY42TBtc
Ruy3+4BMKQWOLpz0jk9uI7kENciMFsoHhkw32fZa8vTZGYrLRs8JWvSqefAju7u2GhIY6TPwyMAx
kv6mo36MDl1HouLFPGUmAEwVJf6mIraPTEyn4FVO58IW+0KbFFaGYYmzW0sSf6ccGcSq81yRH8FV
lUjShhryiBlGOiQLCs7SOraK4EKXLa16fzJY2Lqszdc5+IITWEDA0KZHlbjlrMbDPabU+xsPu97X
xF3KzsQEUuJ0MXHtcdXzVgDSg+ro92SLTu3AUj/mkpJiAp6PYiAOeFo6SC2g2FrK1VA3xWFuCny7
fheIG5tAO0FDwqK0UpOHzdeQDr9Cw1s5rD1lcAz8K1Tb9KP4E/o48WMOx7xr1LkoOtTAlNNvrSrC
H9xUX1t3tCG5jx4u7rDt8nv6uf4rEV3Z10nU8RLza+dPgqITnHyU2U+zSS9g1ZewSgGMoAmCYTrc
+Lx+33Mu9LM1wRPa4N0a06OZjCUHaywQrAaFyEhCA9eCDTIKYTcIOzKvnaZ038KBxnPR1bygfdTx
1cWL72svx0UwmsAU4mSAYsjY2E5Y0umebLXL/IrqNa2N4pIZ5kTEnuM41w7sGjJ3c9Pcjx2ayK0X
GmBvYIBj1MBKgGdpsMLuaAqByLW0Kht4NeFp7BhNzHRlKAcn32JTIS20GNRYbXN+nRF62ZzLbV+I
+qYMAtY8NuF+yTrT4Y4DTlFe9uk4XhKX5nNOlJ2cUdMX1fskpdtu2MbJ1IKimunbNi6jRTY8inqN
9HgaiROp6sexkwo+Ggk62WEyUn+4+z7FImOnKI4kRjs4SxmCvVXAmq6H1G+mXYtRveT0LiKmtoGK
7rN0EKQGs3huPV423FxxHzxlgMcTzqN+dxck9E2OfgPQYks28WcboMCyq4iajiT64BgPtItWc+d3
S7zbrDcg2e15VWVkLBPwylaHHs0ZL8NaBGqn2jJAW4Y3YdXR5S8PQyvYGWIPoQ3WlfIytEQZwgsJ
MN73soUanAZECV03XsfL6xZ67i5NPWBx62iUiIs2k+l8qAYsLcv52c6PbtCFMOVxdJOR3hTNtwYE
T8f4DEuRsmtzuhh1JsIXQfJIDQhJh/kRq03TvRIMns1PIlyqA98aMfu52RBIuO7SqO8JscedHVvZ
VuGkAKRX+bGzoQOUwPlu6fsMYc2ewRAlgUDMXeJ4OaoeSA24PryuDhFhoMf02BT9ma582t4WdSIe
wZhWctvWga13ZtVGaDJrt0d5T/gB1RxkZh8BIlIZcUc2d7ZraA0+Y8ud36PEDK/cGbs5Plf3okmi
+dlxq4QKu23vsH9WBzXho3Ujj2lO5/mHjHLppiaCBfOyZapNGc7ykmKOKwkF4oSprLx3bK97zwoZ
8fgEidybaGrPzLHzT1JIh2/tjLqdt2oKN3M+1Heoa9PgYuwL/8JTNTpB4lLHZIGHBesxwrIhsUAd
SN3YdiLAYp7Fs/yqnSB8aU0ZPBqUvhvZ8SgQIlZvUiNyP8mU8Z1VYEtxRWZYd5QDoLuYFDh5iNEu
iNMYTiRa5JVqIBKl3YHFwD1wrIISRKukelsi+ljA+9HQO+DQkDr7ehGFO+nByDUdAH8MLjzb0ScX
9cbas4zgNMUFk0Odyes4UGLrTV3nr4llDLONo13HYBASIu7Ei30fJ4ZnMscqTQeONw0uf0YZndMh
fBUdlhBLBtkNbxAiJRnnFJUybvv3EcgrfUNGUQy9h/Syc4S34FN5DBlLJyVGVU66uyGoAzT1sLtu
ZvqtEQ6BltGqG03lApbH5Abtt7if3Tz+xiybxc4aOLHFhUmOCi1lBYe/iAVo7rhDeeVgmKGuLU9j
p9DJk2mIDyTvK75Wi0CWAcPRFCwWO9/vX7yZxMe+7ptLMc/REVI+wzELTa5PcwtneojkUVpV5aJo
HpvnabS++YmTXqt+eJSuNbEVVtl2oqN1yfx0uiHbI9Nrw2mSO7DtqA0bf/HrSsZ9DXLZUweAnd65
0T/E2H1ep3ysCLMd3DPNVB78eazLHZAPc6PdmmcjiBKBEBvdy5qPFkTUVyI85tIEERkOgK6kp7yK
4FSzjt9AqINeJp/GHxoF6iRNmn08jyCxDS64cXwCt1cjp2McMO496MviEiUJfCbT9AmjYZJ4ENwz
ptUc9M9OP00jBLCxuppDFRw5IOdPTByA5GY90ZSwIJnThwRorB2Uaxdp2VdfdTKwi404Zx5H5cvr
ZE6nl0DVYkvaFA5aGvTPpWWMdHQ7ttSkamhY2JmZxLt+pJG1aor8wjXYyadS4OiOTNEQyKm+YXwf
Dm6pOlKLkQit/zUe/zsKcf4ec4gYXmy57XIC404OYg+58pQu2YjtkpKYL3mJv5fI/KjNkYK5tPAW
a6klhWt79qJmen+9S8qo/fd/sf61Yb00QU2w5qY1K7Vv2+7FHPbD++gK5m1mIW/SUVBZ/v6yP4qk
vl8W8ykqdtskCVK6P1227EGYz1PHQLuEGQDGeAI7ntPzZkktfA4Hshz8P1zT+h4s+T9yIK4a+KYH
x1Ay14EqF+DK/eGXbb2gK3Kmz93gLN3MtDKZQ5ksXisURF0DEGbsH3TYMcS1qKkRQ/jpgaE/J74h
8+ZuG0+e+TblbTBwgEpMDq+y1erZFSgUj55BxxwLaJBW7hvjZmpo5TrptyLLkX9Wg49Kxf0e1zml
VvdO/g4joJ58SoudOSiLg5tX5W1KWwOkUD7b14Ol+kefU+64LsAd27dV41nIgMxedYcY6loPNAzV
/DYbQ1lvrM5lPJdyMKrfgslZFCSGQp8KOI9GMYJP6yFIeiaoZC8YRzOcMoOp0lhD/iHv+OjapXen
ieHj1eKs8Dbqkb0u1j49WEqrnW1QXK7ryLEdUoiMmbKQyEBcEMhSPJz5puUefXKwifZqy+no5SZn
No2xmdWzqdUJWDQ0D4oy+7nskrrcKBeVblH6CbWG1hJXi5MlL15eCvz36YBpywmt6T33dWKuDWC0
9SobyFHfpoNGGFDHs7fpFJ1oDpqVXnIE2wxCFeaN+ohLiuCqJoDduVoo5xfBnLHN+POY5iiIGgQv
kawmjF0qaDiPGUm5j4oWwVzl2XaxTT2k8DQbYjD1qZVh9AHZCxpiygH4EThl4lbTRF8pUgz0/+eU
wR988vvP6vq1+Gz/7QfV6X/8+Mf2rz9Hn9XmtXv94Q/IjpJuuu0/m+nus+3z7j/+jX//v37y//X/
/D+f3/+Vh0l9/vu/vFd92S3/WgS66e+i0gB53v9dhLr/bIrXcvr5L/yXR979h2lLE30wRHDX85d1
7C+PvPsPn4hXEXgMXE3HcpdF4b+jCPlLqFI99KFkGAo6ef/jkZf/EBLRqrRdppf8ffd/45H/aZE1
LVMs3TAuwlKHgo6P8Pd1Z5ZhoewOFQjBS5Ekl8crlxxhJwTXnFClNFde4Op3pujt8W+36J8oQxd5
699WvOXK3BWBAJfkdyqjn1Y8ObYZq1ucIKgpWN5ljK6r9gi33UY2wzzijlgSjwxyss+26IvqT9rB
RRn44/XZXhwXAjdq2MC0f1IOdk6rWuXhkgik5Dw9Y9Fgyu21APhaHTzSmcs/OTCV4Fmy2VonnbKq
fQep769X6q8n8Z/ch5/2G+6DjQDYITrbQ57rgTz44RtQoyIIykBXQwqCMzzQjQDNSgSxcdXZYjkM
0tw+//7W/6julMslpWBzI+KYjZXn8sdLDmaV14Rh0dYCg3Bh4sj6wnhjPPWgVZM/3OdfHzCuhbw2
IGIQ6bH86QGDpa+7noS+dYeWNlkpfKHZMe9obyHCwvDQsIKqa5hq5tv//peEMMEvyzYVUBz8+Esi
mZMTZ5IMcgFj72tPpwzkFlN6g5EWX8bvr/ZPfk3eY94fZINczv3plqq+s32wueRwas+9GFKdbSP0
LJs8Sj+KxgqO2XKrf3/N5db99ARTHQkLkS731ZE/PcF6Nnsvt2taZaZrvv0lWE5ZL/5wmV9fVAcd
hA1a0uc9QUP0440cpqTodQZWMstz96It2o/U6Tv8HbrEPGRlQI1RLac5Q+g/LBG/PqcOTRGJRN/j
YyPx/fHKJUFRvlDkmYwuywObKMVgCBr0A3EnXYDf380FfPLT7eSL4zJI1Vl7Gd/8eDVpoASs0ZKt
h9RJn+gnQmgtLLPfw/TrW1J0PDIpQGsumN0edcxq7JYD3SS1wXSrdCk6Ypzgf/hYv94DSRuIfprF
W4uH96f3J/PNqAIwj+8lJjbqwgwhNJQdja2rhD7dH9aif3YxnA0BCwO0FPTfP96CeTKdWEc5a6Ia
3QtaYcnejWxEDa0zqpff3+9fn95lc7PgXbIycNJmh/v7zuOx2qU8SNV6RNi+t9ORpQfqG+Kp31/n
18dXWqzylKoW3ypOix+v02H4qThTgIUay+GKPKl8j+fB3eQIt6qVR5TBu2no4qEIjSH9w7V/Xdul
xeMLBoetlc3mpzWoK9uo04rfMeYE8IZcf4axgEkI1qdIRXbVK8HW8/vf95/cVykcR4DWAWn2y0sD
GTryyhD/fCxmfTbmPH/67mL4/VV+We8wkPgsPsGyNgj+5493tadHljJFcFdlYxln3yErK6x955Th
5lprx1f3Fi/vze8v+pNpgo2LBUji17GXF5Wr/nQ2qxpjMOwBRyc5SnFwEdqRf8ixbjF8jmefTsw8
RfsBpcO4LaueB4q5XvRB2788tOYwB8eUgAb7kKEWnP/wVf9kdOGz8UV7GDlsjq34g36uZ+wqCzoQ
h9N6RmW998m7GPap52JQtsSADqaU6QUS7/gcFlGA6W5GDJeSe5wkc/aZSJR+a5emBLwru0/+9F7/
8hJIk+x50xZiWeM856cbN+iEljD+/nWHjve5AZfwdQ78pUU75cntTOS0eZXkBg8mdSJloMU0V2yn
WUhUG8p+duVYHkQvB5BlEVlm2ATGkXZAL6NNmzd62qhZsSRn4HsWZHI/1MjQRkATfI2e3kyqzD6q
hodpPYhsmHeT5vC4G8tCwMOAybZAI6e2XZkEY1yNTI0+h8Iq9YHEG1jcGsH+uFPC5+fEhK1rK8ws
P0VT0Ce7aHm3GjMlk17Fmg8R9N2dbqzkDDyEbLAiwXEOviR/l1Y+ATIZGVj4TONAMnFPwoWEqs9V
Nhs9bHnbv6CVDRtqUAPVF2dbP3tJiUW7Tkxbd9vfP9E/fy+s6tTx2NB80wos/vvja6RzRtugrcEr
XecIkDFlEcC4qfCm/v46y27BP/W3amFhYPk0GCj3A9Q0vvPTOpgyacEQCeBEOAkuYEMY2CMtPdHs
EeYS/Ts3IAIHxNjb2UTmwHzbPoeAq5gohxAF2q6xLz0dudekZwFji7wgPs/tvMuz+NLWwqBR4S1K
E9zsmKhFeEdG0VxvbF48RBLFzKC1LEioGnEyS9zWDXqn5OtMuIixoimq1u3IyKlCbLdldGy+ju10
qHSdfjGZtTUMO7PxPnEGzDOUWqQ/cjfRceMPW7UTNpkNQvnbZUkEtVERIQJUXZ0RcPvDJZK8dK18
2Lh7BqKQOzqfaOuFpUjcbgaGLy4doOkhcZfzGg3ZaCKv9OXtqBr3KoPcKzLD9HCBG2azCQOjXtwR
ytvHMZNDPGZNtbJ6a362QccrR9nzK186GtyWaRd6PdiLwO1tGB0tOw9847wYHlhPApRrfbtusfai
np/SW2tQ4H87PsW0tWrP8A7B7NNyLOZqk7p5exuak7qrHZndCxEXn07bt4CJ4rolJCB3W8wfCotM
2Ec3PU1Be9/kyINWZtsG3xAUgC5RhuF+CYfFhF9Zs08r2NYSmHKLuqmRuj+jba9vLXfIj/jXksuy
Dt2T0dmLYd3fNTZWY26+eV1ODpIrx0j3iQ/gb21Y9KgIbaqd7kCz5TMOp69GGmN+6fox+NLwRN0R
tkJMdt9j32eIDdRhtOyXzqytw4i3FnpM+ISSSJxRgeDEm8WHlUZIZBLfRx49GxYT1QmEZIDem0Qr
5thXU+GlF0XhuncqgASDTjHysB+lgFq4WPNNT7Ly1xWIJrEf/N7KrqG9viMkuU9SgMhwVmBgDXTk
UbCTrAiuyrae0GaU0R6Em9ipVJm3ImVWnpquRr2u7BWCuPdmxJPYu7Q92wGdOkHs/R1qz44xXVDv
Q6Tu2YazVEUkBOELHg9it2HVat11tpi1U4NpYGsY3ckK/A5+GCFw4TpJGvlg4TiJBZbEE4eW/Jg1
ph3DpkjaPbMuuClzN+XPKMpn7mTm5qwYUcQ2YjiQlslAOhezYe5RzZib3nLQdPSePnHMBszQJC8D
GssVevr70M47QqrQ2/b2LjbnpyZ1n1JOqTTMMDQ1RnmcdKi3dIwVyrEArHKM/tSjb7zL696iWc+k
/EOkAYOGoupo8ZP8rm9U1RKMNxNfsNJLbB1pJjC0CGQl3l0328GJkOVoy7gRTXxmBqtADUf2enDj
x5Jm3FEG0b2qu/q2n+rkA5x0cSyr/DLtWrqDLujpgmTqxn1Ven5FGJKjMiHZ4ivVzkfgsLlpY3hr
dO18wWwueZ4d5wjHJFsPQ3GnCYMyJvALJvK45zScb1wtx3UWJS/W/NGUyaMfBR90vfUaeMxpQhTF
IoVYqB+2Eu9SPVvEnXl1udWt84KmYyCMTNxYBiTMzlW7tJwfbUl7dkm9iDx9VaIpZzetHiPDsvfu
lH3rJxSzviAEXb2ZcfIYuCPotYV6WvRkNrVkyOEUJZ8kU9M79R0dz/nBJ59oZ7T0P4RlkBGikMdX
ZVHTTI0uFc9YHoegAa27GmwOSedDfVkV9qqxSH8WA5YcknQh1REJRxA139A8ENybRpeUn2iF8oo2
j/IAHwGgvi46hyiogtmNhfeCK5juSeN42QgfiUBRVCQBlTSAI+Q5pRUwhaoxPHS2AgbfoSnF7bkq
7fQhGr394majQHDrreY9waiKsIXpsLB5hyA23WSTuQ4wDlAJJ5/opp0j1RsKnqYWTrtQ1T8yCg+Q
a4WhPzp8PF/czipPCIzUJWk0irjSbGephI+ujQA960CIG8F1gyH0vWNAyrGK8tGcSEimx7ptguWQ
AW1tLXCsaUV7VPhXc0tXOqhp183kAuRLcGIuCowo7ZcyC09tk4f7RMMAMyCFdw7NIjoroI5ciItR
k8RbNfjtdS7zR0lHsVg7FoJysgQfSLgkMqvtH1MsaIYb3YKaTpk/2nqFmv6WtJH3yJvImHQSpMA1
sVioAt5bwks3g2BFLEuJYKWJIMri8NmQLQbaVal3ETenOiaCEjM0Y6+8/EY2AppzWF3fOB7GxCmF
5tafqviDmXV50TBP2vlOkN87bpc/YqnkSxHoOwZlzFtTQejoelKGs4Uqkpl7qua9GiE48kx8CmyQ
PHWc/Pt2Ssh0L/1jo6a72CJXYxzuixIyV6/uoLGmX7SubxPAjmgfGREJ5b9bEwFDKEnt4wwnjOYS
Ae5eAtrEqpttmGs4zV1yPbM63zX1cMdgDZ37qPeeR9xSpa/suiYTXjmPVcbhwqfP7eMWS7P4VBvu
5ayHWxET99P3w7VwsutMqgcyuag46ZccsnH4BmoRM4GaLuPIYt1ACzAgRIZku6hzF+B4G0DphsqN
PcIuK0pVZMxV660qkmfWgvxKvyVzqABSRJUhj2Grb+2Sp39ncSMZFvOFF92LjIZ2I7WzRwTj4IYE
53ltRphMsNmsCLwqHxntvHOyAVXUtHg6M1H1m4YuHM/izNQuktN13U6nrgE5aPfBCwu4u1bJ/DUc
kqRdEbCjVraXUqfgFrUSYV45msGvyF3MB3N/OxY8lLQuitXEPAd4CTSOcgBVBKbIQAQKa78MU+bA
yRbPxD72sR45Ez/TJXeZIKKAKaS5blTxOhoB5Le5/ED8jScDtufOB9DjO7D+CgcNfTvYNyV19Bqh
3oNX1pdentKUEYw5i0C9RqN1gUGHQMUw6w9u5JA4YLc1HDDjeVBecpUXk1z3KrzGvRRiGUv2eZEd
TcR5MjqgbQbgpLZObV0kZnwl43Rr+g27cYkoagwXECdi4E0X2tuBTIJkiN89CW9kubexNz+4JpHD
0+zI4+g2pCgWhE/WBb2qRuQWOgGyTerZ26s4AY3O+MRtxJlQX3x797XrhDtdt3uGx08hp7YxRU8u
nDOVxs4MZhiTmdrQ0fgQ+XBqk+piNo19Y4JqQ4IKUM0lezGbdgPAG7rKj2YRfqSlg1fV3dI52jpk
PVSVvB/d4mZuSUuYi+xFNuhK7PGx8vEz9OywbWVtncHBv4yuYmf7+Zn+ab5wUyt8XICEajvHvVMi
LrV6vo7AtTZkTLXXaYorsPPIgopZ3/GhHQLNU5CU9j52EdtGY3NfoxxtDEPtfPppKxfcGqTo6sns
mAtLDRvQMO/IvwMjRLvJ08YFPgaoDGZG6MRkEwE+QJiq8ujCAAK7r9yZGwRdssAAHHxN6PZsw2xi
Ot3Z7kYH+IGm9GL2Ybd5QPCHsnqXE8BTCeLlsvKpyKmmn/2iPktmxzf97MUHABS8NWSTymJeYbRC
pTuFxmPCqeQBT+obXknaRfI4mDUMM+MB+cC6a2kQas/5lkgoRGpGmzFI+dUMsIckHgL3UUKyIv/k
KvEFAXZsApTY8DC18dqjqQSTRxC4V/oP3mgRI7XEbZf5vNezTk9+YT9kpE/GsQGqwqlvmd/cgpmt
rkFKkPFezV8dAm8aaJfrGGniJrclYUFIKmQbhlvSAs9GlpCQGGoEEZ48UqTtcU23hNw0LkMPwpNo
mt8kkFHXbeXVO8Ytt1WdvmVN76EZiG/Id6He6hDDr/y2/saA77ZAOge6C2mi6aknCFYLKFZ9VPZ4
a6nAOSp/sh8Nq0PdRibqGh7xtO6tVp+Gcb7ppIs7RUTDjjh0pHP1VMgVct5XyOeXIldXhBvJUz0b
BEBz6tmwXyXIDVk4SGxP5gskCC9dCXquLCbWOcoRIoDEpQzgfGwKyysPYVy9G12mT10XdLDckhv0
xDcgw0/jwIRbFWmwV0vsFzhMY2s46F+thtwQy0dkUmVkzppibrap7YUbfFzWKkiLp3puD9LXLGes
LEAE5XYqjBKeJbpZ+h6buS8fMdSS9VH7ZxNH+JXp19OpgnW0K8DBkddsGdvcG6Mre6h3JsareBR7
BkPGCxQ1sUb9vg8KyRvkY1YilPuc+kQKttNTNHRPVZC063GKjlI2e1azjdnhQm61fUng5G3VQ2oV
qr605xBxNmiIDFI7mxdFzhLj0AfyoUq1s3bn5lyb7pepDG6C3j70hWkdG5/bZPg+GLd+3KZR+wgW
4NFKavOi9iucBtEd+TZ3RY+KLJuTF3OoSSHivSNq8HLIK72uWrFg/k/zrLd+ra60CVJXcYJhq94h
vV9o95LciWaPgw/asD7mKJ/ZWNry2seQb+EjKSdAV+6AsyU4JkV4azklKZBSZ3RMiHxWYPOLEYFK
4W9wLwJF4lCLuYaTsvWtIyicdxczYoy0YitziGir3GKwtohrTM6sIFnxvOUiqwgoHEdvB0mz6deZ
OwaPHBi7+8AMyR2rTSMDPovKh1UlTUOUl7ZlztcuutbsziM2FmBKBzPvgJAuvqqJv7jVEfFybTWw
+BkNccIrYI72tSAclm5W0jnGKdT0fKBLuOKDTo77ZAyQWw0zHq87Iti6vYV+6AkXkbpR6LPDtWkl
Rr7D7CPOoQJGv2msIfSO2EfzLSnqmU9kd0QQl9liPlG99VANcW9dwjyRDx4847Ogqwwdc7qZRfgQ
+BOQZd9801o7G4StrHcKxsib3cw3o2wgthIHffIixBsrK07TfIebpHsBydPzhLU2AlyCmSInHm5d
QV4zsraV0XJYSOOr0IgetIMJtORza53fIbte5XN/FlFwSyMY41gz9gAt3Bsd57Q+piq9Etog1J1Q
lvDNjdPsJkZKV6VY51GdrMMZVMJUg0ppkLwUIhyPOUNi1vZqdPhLs7tGPQHJzAVgeWjG6DTjHN2W
nq5uwIiRlTo8ZwA+Vm1t9g+NFC+lr56kRCWGBYpWuIrlW4qXjzNHSKRclELnC0ioSWX8HGcu+QVW
Yw6HgrVklbfuUz75wNZU9EUgV+WZUxXgL34nx6hsItQ6QEIDTm8yDMsOKjm59GsiKmN7g5Z/3ECZ
O8h2OBo2wsLevunmiuw6LcILxutvVZZW+4iQmftYGcVw2eu+fOVcFgGKafxzrjJiOhI/v4uwDqyx
HIAf6AyXWcJ4R4NyM0X+KcbuctYDkTdGE017kEKsZ6nFSSqN00uzjNx7XvDXttHnhGr+BhYu6a9+
gK4NSb7xyEGYjmvIYOd+Iqz0yLaIlJqN9UFBtrzMsWOfpeynk5yD59ksDXKp5Tmy02dMLf1F5SyB
IzKYnwyPACSk0XG7bVvffMwrTvR9nMXbMe6Kx2CmgeCRrnJvRWhC0euAQWTcd9Qd2Q3a9cazmoP4
3YeA9e4O7gAvnyiZvHOeaovIPZwi+Q3qGupwV6dXuR8OlBJM0XGwmKu01posPnHhN0NPVK9LAO+I
dT22GOK3+h38C04Ispq7sXllzAymxlW3Y41FV8V0n3hjEOEj3hNwLEm6TsstypziCAW5P/qYbw/J
EKpDpdzh0dZTiN4v8L4IC1VaTRG9ppSydk5QWEgJBGbzoABKEwTbhNYQNrxJHNAQgQ7Vkzese2bs
iKnvvSGJoSva2Wk2W9I1cubCiYuCSroUMo3ffhmn8Vtql7vJt8NtTq24znshSI0CqJhXU5vup6H2
qvuoga61KYTXXHVqpmOFINN8dJZwdiFUQv5SkL7QJJloqHimXiMGsAgp0eZ+oSOsDWP6HuB1hjBB
Z8z18uOQQQftXDxeq3phAQ2mag+EeckNYH8LN6vIjWM1eel1U3iKuChyOWEoTtUOmVC0nvz/ZO9M
lmRFtiz7KyU1JwSlZ1A5MLDe+959gnh36VsFFPj6WtyIfBJx872KfLMqkZqESNzO3c0wOLrP3mvH
8b2r5/ZllQ0UVMH0dky7eC0wE79WMrOnjZBqZuXm6u9Gknc7H+H428OKxZLAnLDXx2n37vtERi4y
GQGwqSJ6BbMOiEqzKs2cl9osJCnPoMJnJ7bAdCYZF+Rs+x6EzpxqgA35NcfcNcuAczn03H41oU2W
5t7WegoVejOA37YPc9ehVGio1ny+lT0EcZ/574tOQoXDyZL4TNxe3EQnkaRdfRwjogyo1Gi7J9GL
1PoGLjLy6SV6FJHepF76DStkp14gd/AsgJBlxh9wZtLpQl96Jz2qcpDxFqhA8STL/udWgqKK7SD5
eG0yw2twdY1Mb9Qb5AgpYtDFHg6LadMF4zo1RyAnTu9JWjkfMQiPm5YDf3xwf64T4HfL7Mh4OlsM
FJU8DHraeLcFxtjxZPmja+6iXuYgjPuyf66dgouqyh1+YcI8lq1gG/wFCCGulp0SY5q7gFCACZxI
GhMGY9XNRXllttZ0U8wDjdEkZ8xDMo6g1zs7oUsUhlqGnt2Vs/5RtiW9agAR6u/e0KQF6YlMAODj
0gJYmtt6HLaxwtXcTfXQHpDlyzGYEnBOW5aXYLl5ckHvd8fGz09mGvXeNkNVDYHMAkob95Sb3s4W
QQweiB+Ut4CyVOThmrtJ5eqlzpCfffGpKcimtbzucjK2nSSE1zfcbnzRHkBj2LcLcisY5EScebdf
E6ZaUgDfXq8v29xVy6ss6POhB2AzS4+U7YJ2x4kLvYHsGiefflLArTMEl/UQn+ysunE5ar51iaJ4
gypC1kaxFDtO8RG0d4hVQdx9pb5HTkG90bDn0Is00rIIvCQeY9pjYX7fI5nnD9Cc7SddNNTY2dOH
11MekOE3P7RM21uOUMlAqNugLoHvFVol/GluQtyAZEdRZI4r0PeLvaX3tQMfuIASlPkjd4Opc2ai
6qNHw2czT3xEnLY0LwYsrx+xBccqgLM2WqdWqtJEa1jXrWQNjUwdMplyoLfsvANplPScC2oXrmTA
uXH42Rng7+vam62LtM3mets2nu0HSdesGXHVOu6ZSlHAVkT6iENxwXhyZ47jBOailJp9jcOWpm2j
TsmtWBoWg4gUZH5JfF13ADrpZn3k7U2XgyDnsYTR1PN9u26LbQy3CltY3BwxuIS2N/JbJuYpfuiL
uTCpBtG5FTijxn8BorOJ0vXahyfbSB0AexVddHj4KQOpfJnsEtuiZBeaDQwBoHO1CQximc373FTA
8PzelsVBT4tFHTyKv5p28/ttAtjHUL4RiG7TG0uaWXmZt6x1Qp2CdtDeNJsT//cJeGuXvtMY6YF/
GaNo1CXFWfREG3qza69jq+OEZbj5fLLrkkeiBfKda3jpd91o9trWxKignga/8qG3TcRVfC2RB/iK
BkQq5I2bXKe3AR+ZWnc+T20vqY2NGuq5O8X2MmbuvFriioK61Pnhu8szj1QOWQzg57Yz52tu3v05
tRza+rziUCa+s8eusDo/6HyuTBpBSppEIFgndSC1zgqAuTIbVZY6JlKjrGpdvs8Te63Adgbza/Ay
bcfOPHqJKkOKVVZLXkqZJmongVtUnPK7LjsgQTNbjl0/X1QdedHKSbkWbALc58I1EYII9PlX5TRP
ByP1JIcuP1uR/bRlRXU+ZyHXMpN7KSFCrGsV8AU8pCcYJ1zmpld9gouat2DtL+Iozz+mWMy3mvCN
21GmKt0rDyyMq5ETWHT9fjDIdmo22CHsGQ5CTkGU3ihkFMytL3daPBinlFtEewJIoe0J430XsZaF
uR+190ZncKpBkKOusJsXxfGveyOepAAsTP0b4Yg1ke+D0qusKiD8RiKRKnhe0zkFOFHNyFtLp1uH
RYKGr0Q03bicVG8IUoH8M8xnq1qILbGpNT4KVAQWZ25vgACy5secResTBff1bS7cFwLqoDtE6W3L
aYxuowjo8DanbbIEbMSdgc4O16iaS6/rXMT63gOYBS4DKY/3SYdEyHZS5uMR8gi0DwfwgcIKS7HE
mmwg2XYFJGfYuCiUnL5tA5roerdrkydB2e/ZbYaPjorFLbbCo5tG08U8tU7IE6O/8nvXPGEvAo/M
u/3upnkahaI1MG131aqRZuZY79gmmtvCbqM0hO5pfQxaEpNQhDIntjKnaDnIlTO/0+OTAT+KNINj
f5be+CzuXhJr7l8UdOg9bvtbjX/p0hSLcz3Qk73igKvlRGOi5oczK7MrxSiyk1o1fll2K2+rJZE3
WjecMuGiGwlHuQcEBVQrSH0IRfDvAMLl9WK+QlzwNv0MGdms5+pKWrF+6Kg2RbnE6Ui2Y6DXrsz0
Yutg1KEGWV+StyRyvJ2W1DqJY/barGCbhvuqB62upBGTLkqDZEdunBfc3HsKpmgjT0pDBUDdddR9
FQs+Kp4XGnDg7k294jiAe3PPQhKuOGw5Y58U1ExuXK3Qg1hVy26x9PYy1sbugwy6eZXl4/egV37L
WWk5cqaJiVRHJJrMUtOPFTG8Y+swiNq5b59FipYVLbq9t1qVYo9fIut2Mlz12sjG8MNobOdLA6rt
XQXocu93TbFdlsq7QsChspou9NFeAB0tYLz0gcikPt3hCdEeZqfqbzu2YoyvKR1vKWQLxsBs1xap
+SyFvZ7cIts8xjZXIhUKtXsXpTgAvDorjj6skEOTUUs4AOv4cFI/zDy9hhDmHPMqWV5x06FqxyvG
KnO6W82KZJgw9nOilVl+P5hKvCjbiK/oK6cVj7g2Oo5jXBsTqUFn1VcJH2b7wRYpZcd4C7DjUdPK
gM/ZThqHPF3WYqOc6H0zFIwZRcT1n/jfporA0eTVd5FVtOm1w/A+ZoZ7RUdWKzfNgAPVlQNfh50e
y+4JUAauIE8ZlC/jBj7Nrtx5K9mO5fbOarXDFFUjRAtKEEHRnAxDkfgmkkVZ7fxKCCbbYiR5LMv8
06bpg5tJCeuvsaCW6Be17bcW4wJ+wcjQmIngt8KhJG+908p1viGaF1Zz1dBSLKeLnNM4ZJYpuUMK
r86TXtzR7bOB25g6YS05TmgD60gT2y09TToXqz1zZI5LbU7OsmsprRrH+IzPo+eN4J7oK58HcImG
VYzL/aLT/EFPFqw9LuKgUBIrle5v48F6cPXso4R6u4PqG4csBLfMXuKRxu0DUjud3f781khBYwiv
zTctg2yuTZVahK7mR5DfChRpqrAMlsRKy006eclJW0r/OSqjEsHSnUGDpSLjXjkSagi9lWw0/IQc
tSvvqFjJR/XKQJpWGpKxcpGguvJIS0hy+6hpiPCgk+RPiNKKU2JNnJy9FbGUYNS88lbskoXsTP5L
36MpcghZ4UzUWOP880c9IE7UPKQ/IU4rzonaGntH2HYl4QF7mlfsU4P2chkLUFD1CoWqUkGdsXT9
c191PAXt2L7TI3e+oCuifbRXzlSJUvmiOWTaZu0ELxgYFSGemjoqch9995YOdnkzDDYpwaxMT8bK
syJSKh8jz4Jx1eoeoMK2/UI81mkrAP4uANJuInNlK8SZfo3DC2AW9zO2DitFS6FsBHaflUQyMRH6
3joz1kvKB9QkMbdSuAyo8j17C7u/GZxKu/JS1hYxB/+HhjzTTYTjdFsItDAjXqYlGFfal240754p
qwtZ8DjcSQo1KOyBEZZaJIX6ae4//J4tf7GyxDjccXsuIW5MHL0uZ2Tuu1glbIaXnzyyEan3BCsV
CZeRkQ3QCi5rRR5SAzDt0UzEyVUFbaARP0HVYcDKfuefFVKenGmCGNzNs3eqV1QaS+76beZOM61o
e/++q/MiDrKVrZa4kkpJACD1AQgp94CUgosZu9qhpACL8gwi6Bzsu+45WutD0T4AY4ZwanOAX4PQ
z1OnWacYTcUIiOi4j1Zs6D8SSmQOfcdMNs6JpT82tiNvlWVpj1U6GJdd5XanpV+es9YrLyeOWLdm
ZnenMnLqO4haZUKDfGkeHbcdOmR0Y4E0xHIsNFeOXa9P8yXSfrGl5y/SNyMyfn0snIq7PA14Av06
7kYr1CABB47T60NQ2031OZtVAj/JWKLHhID8DzOPfHYqQPcmz2PT0Pc6lw0psIxLHog0Uf4V1Gf8
ZPbhioPflwJYYwYW8txLme+5oTGzFfaCB4xzo8Ly64qd7FcmLov2ezwME3r2UN9oCaeFh1Jx9yPM
yo8TaaZ33SLoAe1fRCeeLDwVDE8ZhdpeVUUBJ3LHPBgVQoPelGlPi3rNysOaRhs+2AhrJBDWEH/r
fTayF6XZrCHgeTLMSnyYUrUnsArcH2xzYothLheNzw4wLsbqslZa9Eym9CMBAMFGnt13bnMfU2kK
O92drsxJz3duo6mG1eB6SrbqLyKax15vok3rZ5e1O7ymXOSoiVNqBOnafVanYB7bieBWCC0ENBSu
q+raxjEVbzGhcddj2j6IiIqL1EhRlgYza4PYiOq9iAlfb5y5rPmZHFA0iUbkeHTcT2S8dNe11V7C
X9lSGilpFh47wJW5zvqKiAKWbGejC9wtWWf7u4Ry7aPBoSEwJ+8T+BAmB8yU+7IV/XOmifjo11Es
ASu33QE5quUDhBGCwy7A4HaKb3i98RHhxzvTxTbhPVWgcReCOLs8mRGPF94kLaEIBmZSqp19fSkf
xpqzZ+iUyhP8ZnW5ADy48Qj/ospDI1pO3FfZ0bpsj5mgEL3Yj1osg4AIaDS2TWmfHenCZEbn9/St
5CbNArlsdRQzLCocSOIDAXuzC21d0RyLsYROlVobAjhdd4o1IwCyif2Qa2HConpkNG2Ab4IpKMgN
gtqcsPqXpUrVQZhNweAAvmxTSbBG5mCzUG1qi9IfW8Mr6HZzeQlIODsrfeL7YOiL2HlxXo4HfQy1
Ud4mJpKmLGY00KGql2OKAPu3psv/YrnEpeOs6V7T4+zr/WL/ruuht8au/sNOv4BLmAJ6v39CKipM
PRYjAves9dTZu6Smlde/s6x3WQT3siMg43MKPqgoggzRThUGV+6G0w3JQY9pLJsqsMG9ORhhU/QJ
ecV+ZjmzcmXV7/7hf6v/9qEGa1z+NZz3M3D3iYUCEkDS/8d/r4Di/6HYn3DA9v/r3N/le9G//zn1
9/PP/xH7s35D6PBMgB+YXfFL4bf9PfYnrN9Il9BJAdOI9A6Hg3/E/kznNx25F5eXwaSumz6JF8lV
kvyv/2mSFtRJwVB7Yhucs4jh/GfcEavcWsNAUvJfhs74Un+9Ng2DxDGpCHonMKjqWJD5/T+lq3XF
sBjnmDxskxIwtE9DWeFgoy44w21FL2c6v/emeSOK9yW58YZHAv69AV5lTm7hhhLYYFbNLso+Z9lw
r7D11PLQ6U8Y4w8Ezjcp1V9xS+qCUCvNSp64XQxwdfbL0lxCDwjWL62aB2PaM1oG41lrPmvwRtpW
zIf40Zlu9WLvdlyRYclqnJv8sacxle0edF9WPVFY14cF/qXT0CZJ/hxjVM0vuYUeou96ZRl2Bgc9
etbS7rso18Yq+ITypomhS1rfVn3D2MjmrbsfKzSD5gd4ONpgX4CYcs9pP6gGve71mb3RyhIGkBMf
Otu8zOEkploHGu3Fyz9ce31ucGqD0q4NnL0Zz0UUAALbdrMZ6Pmn0TQM//f6ehik18usn2yA5VOk
doB6YMqq+lBGTz6MStGwAKmTM6urrWvGOyq9jxDNeRH7nRLjCqLa9hq0C7c54NYLxfRjUiWlR3Q1
3c7pm9UeR5ghVv06xOeER5HtahsdQWXursqUo4ofbyNmHxV9YsAu5wmp9FDo32L59JYHSkAF3T54
vLcCnn4yf0A+pYWAg3yUPAxegg57sLt42+X5Xpe0obkverocZ7BXQ6PY4msb9p+XOMWDQuyjGst3
FkgqkXxqDeMl34/xcE38YZPSH2hI2lChFA+Jue5PAsbIbddgtJyaKw7SPCxCQQstHO0tkNKN0oxA
cLjHpFAx8mlo5OuJQz+rMTmlidxnCzbqAfDlnJ4b3cCXcY9oOgF+tLygxX9YuSq0+uPEE7nr3sCH
hAa6S2XPKKuQHMDrq9jcT5Lrm4mscgno4MSu+Kegdx+BnYBcwtNS7S3lXjh0jLkryySygqZK94t3
3WCzMNH1Up5IBsEE52kcX4lEgA+4XBWrgbABNcpUiWDFsd/EwDRXMadWr/kseJm4Us1jln66k9o2
3RyO5hSyFIZrZQZxuzCq4m4meDZH9ANb2k625s5Cg0X/xXel+O7jYBFTmFK0Cs4Tbs2hKlFkOfmE
BXv8Ppl37SQ2jppCPL4IXjdOxw+uX4zivsmn6zIK/3Qn/OOO8z+qobwhPNUDZHCNf3aDscmuGST4
yPH98vAz1/odDH50JhU/UhW6snzMFe9lVO4cFS4GG0w22xqdWZ13YbXZcXbLrRjxVC7TTosU6EQM
WQ77AlPsxnhdgN+UUYJBhtMEcncjPqrpDjVoAb71nRhZkPJ3RBsIH6zJXCAW7EjUbxAfMcJS6Xy3
tLva1YISDvHssRRUOXS4NwQaA1umpz/5GiYrPs0OpfKjx2cclthy4VhfCZUnRGTOjjzjBgwLecxg
v+D5YpYac6xkD9g7w8qTAYEsHL3XMrnjYUye529yPL8GoH6/a//pRf0lxzO4c5nTWEtncPGo9/kN
i54waRgDKHouq7cZGmqlvwBdWry9mLvt3JZ/876a/+zBYRGd9mzXMiAz/BJZqYhrsNjFg4O4ucWV
uFkn7ymM5Q0ojsz5wEwPAGdJ3K3d4d4LbOPOco6V9tK6xyna5vU1twrdgFZ4wadem4+TfY69fUF5
109D06FBztSGv4mO/ZLEW184Xzd0rsX1O/eMX0KsgiuGIsECG6j/MQA5GXQngFQ0M+j/n6/7XxI9
f3whkvukwGj48X99h+KBugvWi2yhsZCGEGfLmLQROYlD3P7d13L/y4/FER3MI3OETtgOO+Jfn+LK
0yfNiNhBtdqFByPDjcQxlQolqGbYHsOKAlqaRNFKzReFrufY5h4WRl5v7ZJ1l7osXHfTgwzcoN4/
elKnDqPYxWBo2TE+6/T2xDznExo+Nnp5wL5xn8WUE5hPCR9elfZfGhRT7v8BTO9jiraCNylohoaT
75WSn5TE7Ht7vllEKGHLTk53mq4t/bYF3GEa3Saeb7tEbAhwYq3/MduAhkwfqZQmCJcyaRx8Iwtz
ffEDP2reRg7TtT5dTKQXLGwuSk1bUgCoF7Sge2tA9th0cagl2iEuttnyo9Ru4lyeumTvSTfgqkCf
nsJ+vELUM+BIxzT+pgICJw9ErwXMHT3oxTFlzWj31Bve1ubMXb3Z0WexEQhyHS+D+wpQb6eaZ81+
Wh/Dbpdj7n9OLDrf2jmI6ND1E0Qp677BB52mOG4ItE30X81fQr/IsQ05rCMSdNcshaXyNXvA+8ot
viRKKzgE+z888eXyEpj6VmvTQFXvQ4491L12xV1WXo89C+Vj3t+NPDmAo/DWP8f5GOrtzydAWT/3
FAG2HjYdFFOor6yNL5QITTL41ExTM6RtCm9A3p73izlT5UPZAJ9Wi6Gt9055PNFSM3H3nPF1qsCS
Fy02ks4B879M2GfNIyf/B48VRBJ7PD9TGyVPhYVrHSaL6vUerAAyDD+8mTcbn0fbMgxcUp9Gy+e+
EOdFbGHLB356oDozLowgg4Llzp/ZCuti4EErDmuD+z3PvqELbCwwiCa1RWkEsxlfrkqcrd9ZxwwZ
il4nkK8n5ZwMucfsKhMiqXUOWuuJBobtyErbdW76gX7kdWnLI9VU2aacsrBhkNGoh9Q19j/YGX3n
yk6/KGq6JbsfUYsqsn7PpYdVcFcaLx74P8Pmrw3xwZysfWxjJkEZgrSXz8nJziAeY6RUeGlzKoYS
hLguqjif3i2GfV+YjxhqLk3c3jBpTqIhYPToEcdpyVlIMjAy2dIzFObsNcroLucn8bSbJBKsLm5b
SF+TyfSlgpGGS0s/jTMjAQ1Iyt3BXD9JP2KGyUKj/DEQvVg8Z+vVxh2htm3RqKOgHdxoftT6wenv
GmpNMhPecIe2KDYK7xho8I0fv6RrrSLYj8IHs14bx8S/YfxT3vdCmNhLmOsQmujANcRT612jxwPH
x5+bnktzLb70eVDjyE2fh+kB2sYRJB+qX3KfF3Suj1jxKnQ34zrCWOCyGx3kJ/4tVuAvarAoggbN
o9QpieL7daRUmdyyXd3SebDB97ZLms9KPjd5A0GLZ0Z+bYFm7YdXwFaP1pSH4CMCp42Bk29MedCi
S4ma7T2NAEOXLqFZ/YfRMGra6PKpS1ot8LARMHTPDKRzr29qQiH0OwSKYvs4uylyPi/QiMz5DsPV
xhueSZvF3Gbl+EyrwYZOy8AWVtCz2rBArlUeEVfjpdZPUts2WGvmccB3f6xWBRd2sGnciEOewAiz
tkby1GrJCeslXrz8yUcLUSSFPMqX1qPEIIprErhbp513ZrUQPyjZIKBhAmsbB2sttww1iKsTRn89
ktet8ALiRgeqxDYFNFi8YxM1XQ6hW9m9xRAa/bI98m7BCXwaskdR/aiYlbQsJihRhAAfjhHCbpo9
SYq8Qf+F2X0xfdkce9p6OEw4/3gVSKztewqKEjp+baKaesImR961+XKM4PtXbrJx2EI7dKQu9Kyw
KotZvq3FTouJJbW659Eg116ZvnjQ1TmhUnTB4uRRRPDOEvPnt9JDzSdLnqsidDmvxPG8dTq+05qK
dxuWk/1JbD/wBB9bYpgmV2uvU3/SbIHe0Ryh7biQdglTbSwqAJuo4ZxsvQ7CMF40w32253uqCnCZ
ALLOYZd5XwKWN7e8IRJnDuT4AEkRAPJvA/fDW07stZRFZA8wu2Gco/6R5s6BbNTY7fPxMOqvauCx
2V+0KWYstzra1rVm7ycAfOq208KUfYy+x7Nk9cRj72ec1tGhYCrwxIXbNaHRlwGc9AM2yVBq33J6
IdUgmH18BFKZG9wLzk0OptTZq/ZtqZ6a9euUxVXZZW8a+ZPRbt/QsYNooDDlqa1l6MGbYrqHyYnv
Mr5IZw4SXLS+Pm30zNhUMWRTohn2HCr8k26DS6xxr+BeBL1qd6w5N7R/vXmYIkaoN1N77hX+/2Vn
cYaFZ6JPD6I+1s7VmL+O7hv05kfROYSefpQmY+BCXrIO126pAp9ruewSZL9F52CSYM9+m1A882UX
VQG+0yBJj+awUPjEHkmSxAwjqwxnHYqVyw08507UVBv/duENy6ATOQLbG/2zBpfqNLAa4+ja0Cs+
hhMML5xdvNH9ro3qwB1Ju4lTx83UbvYlsbRRPC6+dWvAGGQZxYcl3+e0PU0e0rivPdMRtVnl0Znj
VdLcT/KCiOrGxQRIWPRCAKPlqdzjrfNUsvXdFw73V6aHTtI+RtM3xr0raZZHvAGBYYBAlfkPPaXZ
AUPrkhzxh6BK8Ma8angce/yIVcoHr5gCZPpLn/A5bN0NjnZAmRznH5QJ3LO0kRdwEJmcV7isG4cg
z2QTPxg33sz5KMEha8FO03twqPF+qLIHJH3uJutDDitjx8caUGM5RtsMNgnWCQ2KkecDFazgycah
jkud9NqGRRQxAuCr/IRo3Dzcq0vcilsnSbZ04oUg7+F68zzHhl2zb630A+1qpx5IJRFF8jTYrwom
ufo8ggE366DILYYTFVCUsOYgrwjZoEojb0Y/WkqtpFEckirCR3Az+aeGPlyPqG66cuDMgCaYPR5G
eMcll769h5oDixh3SblcrK44Lcq+R90mzMk2u2z2ndkcLEkEVveuknVKMeU1PMJHE9tQSkBtLneg
jZFGuXr05pLSLdxEFod2Vp/D0xSBt6bynohBSRUKWIlwzfjTB7Dx8vKy6a/LnPGj7LbTemqdqncj
a6+GLj4SzIk2ZdKHOVmzcvgishOOTnGCHkdtXUzaTnFc7YKpvVnmdCtLKG3OcvQZRMndeZhLXKf8
Mt1kN3Lbbyvslt2bnKadgVCd8z7WhR1G0L3nUiB8M33yGnkUKI7ajptxr59NfQknalliLd1Zzmvp
3aMzByO9Sl71wtVsRYGYsZawuMzWlIXmkO8jmhK9SbIViVYeLCqV6nrBgf3UGcuuonO6qB+X6pFD
gdFQfrKw8S4W7mE7jCFx4e5Bp5Atfom7/DSwrySVH3svZc5IqUbabi5NICsbXxa4pLorZcrj0rf7
FCsgIpxtFaeR0Ykc893Pw9b/16X/BkcnLE7l/1qXvkj7ZHiv0ve/aNPr3/ldmzac3zy8AS6NU46J
NAxC7g9t2tB/o6PXN9j+CY6U+kqs+U8knfMbUCD4VmLtrHX5W//Qpm3zN2+lzfi2ra+/8W8R6Yxf
BAZAGGsZr2MIh9WJo4tfjupWZBcAUu0mBDLS+GFTCave6JVlvGs0keVhXY7zc9Ek40M3TW/0axDY
WFKXAGtK+8d2hvkuQ3be5HhlxidmkSXtWmatedrWGOOeA2tKyIVa+myW54k8+hxiSZ2e/vSS/xMB
zPyJNvsTcQOGEj8CKr9jugj3xq8Fz570THeh5yd0FBbmw4KyO9DOkVjLqaXpkowYlWhfqdH5WC/1
9huruucg9ykZByl1dGhXbmpam8amwZ1ccBM/Ar9ObxyelSYa51CcJ/YLGfbXuL/TYZZzaLF85O/J
nr1815qr1EWwqIgPmutM7UEa/dxuKK3CxJ+hGTL8tnXxEg1KP6lypBjTkyqjjarLADH4hFifrDmd
XD7ZOk6LZGm7dgOPqsABDrdkq2J34g5fzPALlF47uDTSfiQCPRmcaxZKRmgUVR4Y5JQKMHo2KBJm
cHFMgV01pxYsgC/S3CRmr3DVAQQlYOqOXrOTcQRJK+dNvpjc3rt1vILnZuyaTMuZoJgmGCFS0zVR
ssY+OH4MqnfwaNADFIxfwMaR2OwhEKFhOyTGvzyqMci0YaPKOjqI8iyrumNhj91r5madRYIhNnmR
tBYMuJeIyqXlxF8ObTfEr/ai+psxYdG2KyYjxWbneeMVx8lBbPShoizS0BaIDgJscMyEFk3MNZS7
0rAQiey6TNfo0+hXy1eEmQC9NlHmjzbvfMkPUagH+lFHLSjMxPiOcdTTcZp36baHz3clkj4zruup
MmBqO4qWoYKiz1DxHZcmkYOgcTOd84Guloccury6w3vLUJvKcjZ3U2vLa70kXLMRamFEr80R+r7Z
pjbJZluIAN+Fx3QCXpF9Q2fZT1VteJ8pMGwncLQEOGMGYUGswAHkBdFVKKNJ7DMOOLmYWt49EB9b
v+qma5BsilxhpWdtuEBItS7QCX1qRNdVN6ZW5BjVTFzNfgSPktWIX8sdV6IOdVsO2PcQEZJ31ZRI
Eaau+6+UU1D0WFgLnWDViH+NIphGxZxcbeve6Me9AduVZH4+Yx1HN1cUVkaFszByriEIfY5aDf1l
LlgGAdIHzJzbe3L8eg7iRauzoFgi9Qwnp1PbrvSGG78Va4Zn7PvnKBPenTCnRT2YhsxesqJ2HbZk
k2LNMuK4TojRThSKdQN6fFU5CYuQiaoNv25gKYPI+MQm2dNWkFTzoWxqz9vHi1f8QP/vL0s3rx8c
A5atHJi6Ru4ha8xmiqG7deoDMJFzsksKQfaxV0fkEb3XHoKQPCzJHD3MfcubnWAAY2xt+s+i0aFH
+wMYfz7frLZPRpM5nCnwOXRbvM/ig5TAKPaabL0Xn7g8gN5kIr3o43BQG98fQXXg/HW3pBJGkjzk
N91A2JHiNKrRhrvNAePOx7lrEAxayla4SQnN/QGSVWTHkdc79BKnTncU8PSYQu0BU6TedauCxL0b
XxY0oGYj6xZOzeLHkunTKuSHYefy2a5iurbMQqe4b6xabJo6bHx8FVZfh2MRxxI+uDAeeiicxmZ2
1DCE1YJlJUhUwhBkKHf+yCNj7RucUP3gUMYId0LmW8HXWweUSlT40FRWQyDprHkDfyWfQ9bx/XPO
rdVnykpprEiigfmYwiQSjD1iiHnW3bLcypRZNeb/KYdxovw5nZU27xx8WhQkTS3DOrbD+C7xsbCg
1qQ0NAmJ+QVXxYwtPbEpgiOA5CPXTJgMiOybrOwR1CZwS44jUnETR8KKdwlbOpoUhCjpMMubDOV2
GAmf97koMfTZfXxFG2/b07tucfwbXPoELko47wUqWKHeDaNLHrBuWUAjitz5MgbfIuw5FiRjOEir
8stJkyVI+IzT8rFEvcEXM4HbFJ3hLyeNTBagv8wprbDh5H6OFbytcJWY33MvF5fp1MMu58Zsfdqc
iOk78jzCKhEJoaBOHbTjwe+Nez91+rOi3+0xITQONVJKlFRZe9dukhu3RjTJH5RNGB8KDFG3y3M4
t0i5a61BJKW7QqphEvAJM/n491HvIGJx416tYUl8TTaZR0Wt7MqiklpwEIF7Ii68ppfvMyQ1d1sN
PuFDD2EKNblpWMOkvds/UpiT+ZtJLjYX+0i+6xBpgKL5p9Kh3XlUMb21iZ5R8kY6L8NAmqcT2VY7
/0xsG/gPRnzILJyyIzyLbWE9pMgmZD/KfvRO/TATuYL8JG4ck34XChJWybxVswfB3ugHuEEE1xJU
kakKXQUzHldMShRhtAlyELyt/RvV9T2ueZ2jxWrzv5m7lnE9NzERB2KNI27//eH5v+fYuG6+q/u+
+/7uL9+bXx0gf4E3/99BaxbrzPivx+Nj/17MfxmN1z//h23D+w3y5Uo1BOHnrnjm/xyNnd8caMvM
zJaOidpFcfjHaGy5v+m+behAdS1MSQBg/zEaY9uwMIHo2IAoLAT1Zv07to3VlPHniRJ/CfQSQNF8
f7aBEeqv657aLteWO/YYSdqrc0Zyz/EpTit6wzzgXQWHZmMc/NNr80/mWCF+Xfmxw6UgBlQn3Tyk
JqCR/vXLUsybd5ZAJm0Iri2PjaJn5VhqlC6FfpT5MIqZtJ2Leq1QhETh1e718r+ZO6/luJlsS7/Q
oAPeXE55Q1ei5w1CFEWYhMkEEvbpzwfpxISaf4w6zs3E3HT/QUmsKhSQuXPvtb41xBbCOtetFMkF
wLhOTowlG6dRE8KJaAM4Sz1l+3wkO5rIcK7th5XYFo5/dHY84U0a1bu8INz4NSxqDG7A0CG1m23G
BNZDfVJtA9WPG9Dn2BykQGO3yqUtn5Okmz7oWpDgTFc42yTCRGAf4wF+6UVOL5l48JnZXIRc7i6f
THkPYVDEm36QM535iFiYFSaP2MEjH7kvntHNyd4I/XTirY0DiwBRC2yKLZg9YPx5BjRCCZ82ieNZ
BqqBaCJ1aE3IbIZIA+5WcF68eTRlyM9qxMpuGlw6Oi7H8lsbkUO/qZM+2pdoAgDsW9atnSS0qZj3
ma/49m4NMtraDaaY4VpmbUWH0+8ZMjtD8FJWZYu+vG5Rs8QDjZNdAQ3AuG8dZ0IsMjhdgd8xNplu
0dzI9xYBHa+DVfnPo0nnrbIbH3+QLOVrKMPm1oR88N61LtMuzxNhvImzmQ/KChnJtQVNuXwnTqYc
4LMwilxRsaYoFAybDrTGYGodTEGo1Yoo14i5Uyk95DUmbLt5SiglYtu572MReLS1Cwf0F5XqNpGu
3s50VZFrGMDTujualn1/T9ICrwnFVL0uXCB6+9MEHLF1XIF3joFPnun6hq0F2W5Yl9lD4NZWtoOd
gJcJGXL+wyTJKWTHVcR4CaOw/f3oaFI7MGq6Jj7CshLNfu7tgkpiDmcnvm1yox8+QvxclnOKIgXR
a+UmsymBgcEf32lwezSNFOy4u9KsJRyGnP8Uhst337vKbXfkRNucU/ogq+tbXnpS+a4hRU9sjSCK
mzssPY64UzipxD6eyhF4ho0mJt9r7XB/WQxl28uILDxB5wSsjNjQAX3FcGcqunyPpbTT4srjtucu
9MXyt1e12XYOG87vH4a43/vDGNk5tiEz4jcToBQEYtOI0IfTB4IrJDLIGmKvp70ToYc8AhsP/DcX
Y/eEn730250M/NR4bhRxD/s57bmbnWyWr33GyY2Z5ABjcxo6PjWEZv4wkTJEMkYy1IqsQtW+Tt5I
3zb2sxqxiVN7FBGBHrfdlETVGooM/96ARmnu62C0BFHkDY+KKUeauwCByeoMdNqIu8Fn4PeggVvB
rYHhwS3dIrWkxiMJDKlB3j4gJjKyo5ryfNqoCandD9uPACX5NImhWQWq+qlbI/ssQHB/0zbu8de0
CjFqdrWldxyBTkJYEBkpzp+c3BXRbiAg6yFRWXBTIwwnfJaWZcJMwKR8Y6Fcp0sGs91PLoyyYJ+1
AWNIW7+hzGj2KKh2c+I9OhMDAi/hq9IMgByFZkn3XcCBui7uFOYhGovEUax8gAJnR1jxUz+HHXGE
tpEFF9+uHiqn/IRiOWgUyaO3NwttHbu5xzCN9Jyrj6k5ZTGmfxi5wz0hyLBDMrv+sEuQCovR8gKd
6oCuudkFiffc55T7VUW6VDcjrsULXPI9Xwew9japax0wXbf7Scn4GFTde6VLIt4QQtuaw60ZG/dG
jqR/aINpw2xb3EU0EbQRqlMzMWk2xkeUAHupzXRH6mPKKGsIrvs21twORJZjyTamjCjslkBiv6tv
Aozf7guYAY5QmMxvKCCfAO3gMJjBbya23mIwjlcYYOWLlTAqFuKpcqczykmfoXZy4ri4980UdTjh
UAzlXQKH1K5o4itwn5wkXfYCpgvnpF76wx793S6Osp2pUMkoR58d2IcAmfJv7GAkn9VLa8EtOTex
jOZzuGOp8p7nYHoAtoSvjEzsQ9pC14rB0hxdlFqJBtWR1cQ2x/2bnMmjJEAuWSm1BN9B9ENFMYTr
KGIYl3TOvkMeCG5348D9Smznww6jo2EVhyrj4Cc5q7/GeAbTdZzyLaUcile9We2kZVwRrfPgRDlz
gAWIFE0YK8ZGT6sYbpK7mbI8FWuaS93OpMlwUWaEmt3Rim63f0owSdx0mKtN2Q/rlMBe9I3dc98H
F8ghyPXa7EpH3qEPcXWhKb6xs5iFeyR7MXHzfSLhtTnC5uA3FXeeQbA4DZWt77tOcooMwcTUa9mo
DIGN1ZDRe94D+1+5mmgovMg+dmiT9RHzyjxcohDxmcXas/WG4mI1UN82CdZNOBetxm8eTtX3Qc8s
TYYMACnIsYcCOy/4hFz1CoJWMex7q/IOQ+Xnj5MZDyVvlfMxsBAk/yvXT16iaU54NGZc4AYHMblJ
7U6cmniUD5UOrO+RKpO3yJCS5kZA/gpSU3nFyjHdNi12Nvru4UsQVtbJJTvzO9nEjbUrU+YgXUlY
7naSXLMRgUkSeOLAGAnBeJM7Mt92yg4fWtnhk085pUhsei72+SGqtzH7xXWaAJHlVp8ZvWB6eR1T
baGVTYM3MHuKCREMZkH1yDYh+p6z5YRF0oq+m54qtmFiuM5KZXUhINEntf+OHVBbVxEsBfp1XZLg
V6RYMFfwr+SeaRHaDmwXiC6hRykrGT8jUuFItqqFAqFqZM9eKGcOvXHurxUuGlA1lsfxTZColxFs
4yAcav0Y45RtFtNAbA3MaDMvNDrShMFhZadmuKtMYV6SEuv9xjArPrQNoA25UAtHck59Si7ZBHui
PRE49E16WxoQgxgWB++R2YsDHjTzFOLUIH8jcbZNqzVhCWmORmkEcW/jW5CISwrF0utDx+ROvQTS
W6bm3cywBvKPurbIhET62wcKHGord0DfFJizaT6QCwXoMoxri/zHEYU8DQF2/STpf1ihN+2dNrde
lLQcpGAg0ud15Y6pAkLbpYcEl+FL2/n9VpSdtiECGBG6GZWZT8EQ7VWEviMrOYjHLj4Nk0EXwnyD
NYfDoYdeZXCvrVwFp8Qu6/twDJ6zgsCxtu1JmDP7Fvy4rG4y3GlrXfn7lnURy43NxLdxDOuhaWN7
yxZLnlGMH3BWZKrCtncuWeFmB5cF9KDRsRwzpy52IIsJAJ1p/BJl0p4DZTT7qnNouzlFf9QNE2on
E/6lp9a+dE3HqD5R/ll73udokt0lITUh6gn7mKMsUZxbztd1RBsrsa5z0Zknn97cTWpnBVQmLL1k
1MVl+UOFbQtDou2rY4h2+WYeo11XN/E+wDks6BN3LY+2o0XwTRsNFRad4HhvGbNeTKPGO6CVFKxz
S0vZo5t4DCwnig9Bb8GhkQVqFANE99z49bmlMw5NZkh/sqdiiA4hfeyDYWxI1+NQEdKAXzvD0hmd
vOHC0tNB5Uozb5+acqLuTZvuMFt9se+NuQvXsiWpUDv4lQR9nVNcCGOX27N+ROpu0JDLjQm+ggmp
Pck1sp/BeY046NToxWPfXNvah7jTE7cFbDQanqRJtM5OYulo6FTCIGV8Hev7sFfhNfnSIKC7ov/G
iRI+4WwEw34haa/TEGTVqi06FuvJncFLMsQYHwbT6pnworX+hE/ALZ2Xk/2GF8tbt42fwOGaImet
XFBpdNqWnPN+MCGpVQlqLojp4aZXpVgrp5/e5UATcBeJlIZt49vjrT8YoYO4K8waVEAe7F+wrHVw
ph9yKfSMamqkI9vsm74JTqlFzjTBROhyirI9dcIZT6C7we3WIYKAIP8BpRf/6ayt/sqrI8PAj5uq
izFOwymn905DCpC5TR7vSpgiQXAGGBL3cxuLtcPYc1UbEM1WdjblkOli2DHbnnInuU35+hN8Acj5
JuzEHG5oxKwcV5UZBn+ii2PuzINDVm3b19M3Wk2F2EEch5FKKabXrpbF9RATLahZqa+6tFuyVrOn
2E+zM6u6dQ7L2bvpM4bLYHOwSYfw4Xp8D9cuq/itN1Q4IcLMoAZIskePuMB1oOCX15OdXvccsTcE
cbk/wm6Wz55vtldjU/QXIwarWdXhY+6ggzQnR1x5Xlk9NgAld7McaeeDpKP7XNWHmD4dU2KPsFjB
tAJ9KBC/lQzt4Vpo3OXpFJn1tsbG5qmZu5k+H4uTQuoMzXfvVSaFBuP+tGHuErfd2eNAuU0n1W8c
10IMQQDDokJR/REjoKOvTBLSdku3A0eerwURR75xUOVQ75ymQvcMpRSF55RRIcoIryBqgNp78tvQ
XccV5+484antPG2zic/tcqq0kNdh19oLbSV38ej7u5J+4HWhquCJeM75M0dtS5wqLvvb0mxuOUC2
8El5t9uo6On994urWsCCWI/a6MhxyKkVDV/X5jkMkcWbeejybcls3dDx/Kab3IPTQGW/LwZD3PlB
3Ucrw01gSJqY9pmEQ49yEHNb6akj8XFcwzKftwxTFrsDMzZVQ1QvO1ei8shc5Jsl3fldpXyHRFnP
Xm5IjpnngZaqgX1Z11eGrgKikRFoKJ/UObjJ+tYlNuXdnzrvfhrQQuFRXWSxXQt/OevcaWtOuY3w
iQNGtkqbsE+28NTEZgQ5+ewkQr16RaKxuboOs4VObb0piY92GMCXkCatdTLKy4duaK1o7VejC29M
1NEnfd/8wTSDn2Uysuv2CUVwarc9ADYmh96qpYXwDIeM4Z2dS+dHY+pg42g2OMoAGKfNmBKO2Wsh
z+lsi2PbMNU3mlSVK1HgRVEKiY6R5VgXklbXO14ZQXdmlSiU4F+7TedsDK9rn9ncymPL4PKmm0d9
aAxFg5/Zg0RXMlTFfZQn4rpwiuyh9Cdx4wKaWPVSz1z98BzwtZxiPNJMJbHobmNfIOPxWePZKEyR
fxRt0e56mqLOD2BH4ntBgh9f7BS8kwE3npgHy31eVfXRbGCBbwMgataqFSKb2IuT4aKbOEABlwbl
eESK4d1jXyXSUtq6etY9X/q6Zh27GoRJLAinabjtLIAYJCdlFru50BEoYZGJPegMVLeTFtkltzkT
Ab6z/bfCSgowemOJ/9yeZYsXjxzZ4hDYhIPtCt0G74MMB3UF0XAO1uE0jw4olrT6XlST+m4a5fw4
mt0sAJEQvMBjRF3K1UuN5npwqwnUohClexZiGnZlHqbPqS8pfthDzfnQUHF+Upwt2J4gtckTzIzs
2oab0wEB4BEbndJ6pTvFAFJDrzszN46fFSBq9m8GXubQ1h8DcKEUw0qkPO6sqf0uCO06DWnFcTz+
1d/yip7/LsFC/2Bf6NPjYEDqAorfyw2rZfOYkZxCByt1aPkrWi5MpNSMbjqT/ckIZxw6ljk8ZBp0
EFivhvoxstLnTobFKcdobpHR6iXftWQCQWYzSkryvnv02s/jgM/0uFg6n3vfxo+fzhbdNUMHdAbQ
147JFgE2Satwr7EZLEi+dKNY1GlTIL1GiVla2dsI/ZpkxY4E81UakW+8CsmtHdd241nyFLdQBun3
p80P/jVFPykHMClFIV9xT8bnqpUxQ0QjF1JsObvxSyRQywnuvzL7XSEDl8p+aknoaEv3MbTaGYyy
4q/xTDrcvFGPsDtxSlLFf/88/9V38pbeiZ0hXg/DBJN5BR4/IpIApXnsmczGxdCwWzMtLjtTgsnq
rPlQtPaI6pvWoKxvyyTnYthWPpvQnUmZLs9F1A+BvZLTQNsJjbox74Kyhr9ej1Ax7nxAB/l6ikb5
Wrnk+m4kXkPMpyFpSMAJocExnmKfeXTsCmcux1+neGzQTC3kQRnqAwITdiEjLybe4DgoR1y3OBpB
fFUBLZjfYUm/Wzn0r7hINnGf+SKYyoqrNDcWmbYK4nobQS3OD+ZgAL3zvS4fL2Os5KvhEVgM/zrn
8v3u7YBm4l0ZeMyZCzO8FFtfJnw43xn5O1E9KJyGHkwGZLyzouU1NBEXqhMNH0m3Dr8fSC2/dASR
X98aFn7qFY02q2T6rMr2tVjmiMxh4hk6M7Sg8cJymeT71oxccU2kMDclaBs+KeY4N/cwCeWduLFY
esqrvhPdM4V/q58qf4ybR6s1Z7RZdVAvG1oS631nuoFaNyGxn9fAL3ijzYDZ/Sb69VHDMOr8I21A
1M3VYg5iS4e+Ck6PFQXzfzSeQ8zx0FNwnuWAfhzcZSTzVt0282s+4li4vH3b7oaRAgkodtbhoW8Y
910ZuPHxtY3uE7gNm1Mq0bClZ+1EFczlgxv3g7/6X6adVrTbiGwiTwz+c8WEHEgs3Ux56zIjraEs
tt5/CPn66k8xURVifSXtKLJ9nsMv/hQ0JvhcM4e71nYIrR+dzKKf0vsjotSgyXaO1ZX6PyQx2f94
Uf5tZNu+Z1EIomL6Mq6gmMZSS/GE9MOQr3TvEB/H3A0/G453G7ubvZM7tQp3V2+QJlN0lWHsJlot
Kz0IdSmGEs8LoBBvm9tVt6pGPJ+To7w3hUF72HgMnkm8niWb/aQB8XJw0eGj6xv9PajpdAfVzjrp
2rAaXC05Pu6/D2SWt//HEIhLuVh3fXB3oYlX+Os1nQ1bWmwf04ozcMa9XTfHJBVq0zreeNcM7nDt
kNaECSNRD39/5X9eWMtxTMchDdhEOeYtf/6HZxjNitVn1cTUMrcpLAV6c7rG6c/UkxwgIiZQ/ylA
7R+GN549pnkRFmVKVGKTv7gIG6JPOigieG/g+tzMxP/QdiJbfSROEdJvHDECh/CG8rqXpypsIrRL
I/ops4PUsDN0PcAkTh27+w832fK6//4lhItzm5nfYuy3fxmz/rgUlWpsodjQEQnb4x124/EuTxvK
xd9BVH+/7stT8vXFcFDS3wwZvv2ykv953aMJokjdkmFAaiaHq7SQTrfGWeMe//46Xz+UZQfM2QIY
INxZxFExxvzzdaZ+znOeqZqHE+0a9SySgG0DF4PUjLJmb/j7y329kXk5m/vIdpiQMgf4akGvJitD
28ciJn9tPNmIiGA3TTSB9oQ9segXGCxpQrEx0FmeqbE2f38DuPC/XFlmnSZDXdtFcoiN7tef//E1
ZgMIVsFcCNCJVt1z2hazsc1dV/tMII3klprD7bdGm0imBWkrXuMZYgg9HkXqRhc0KHE7CGp4oxgq
3rQkS6DoroIQna4toFw6YY7XPdbAR4BlxKhrhGb9IEJlyDhjzPZ8APk5BByIES3RAK4QQExmbZsH
khCNdON1mrX/91jG6zUbLYOEpQZ1HUZMNr1pEqqpbvESG2P7FiaTm50rClkbvqDnS7wi/jQdmkKb
+q4YRr7ECFc2Yl+kxmLL5IbpoALHzPCqN/nFYYWnZoUwCTjkaJIxiYkn5n/r3sADgAwLQiGZnZck
mvip8gLMFc3gBBibWPGs/WB6y06cp1QDNohk4OSNxgXoaL5K1rXkeyJHGe8yJFansmlpBLs66K7y
EOcbaUds4FzjjBogZsxw6rQfx89VFBPb2qRp+jQ3er4ExqTZTElPIbuhiJlK2fTfi6uskWzoRdBT
hOjQGOdD6k1T99MrXKroOko7437MnVgfp7pnu2/hMdGckE4Oc2oOs3JXOyG/x8noJG3tWWFgcSNK
Kkz0KVWUcEIuFH0a8iPGnGsZM82ZD3GbGPqoy5ENuoSVwTzvVz3iKRFlp7F2watmjqaV2pImbh60
NZjlGVQObhrixmlfdxFaoW3/6zd0mcuLdAxooOvCwAFdn2RZdGC29+siLCTtgDF4w01T82Znavwc
rkgPLk+DTHpt5xxKqy3HmE7zEAEyj4Jn22m4a3KTOcdkDOom1roqt7FEzC5jI/wei/G6zStmC36V
TzeW73KALFryMk+/qzQEVKReIXJyV4bqy41LZ/PTqpH0TIlAiJOEgYtwvaxm0GlKgqf/+8P6RfuA
HJilghIqYtn10EUhzPhzcYp8IdDXVDbixoyaPmGmeOEzsk6FLskgSGTSmzzs+Ar+/rpfF1/LD1y2
2YDXtyknvlYTUN7MIoYKtyqKxa+RGLSWcSPCYfn763zdXJE9IxJBQ41uwA/CYPn8fyxFjKJSkqpp
hFRumJ8XTOLMw7tMfYuqwXSa9dZ/WP6W5fzPbQUtAy00ixcOgyWN+8sr0sl1e53XzcoFH/uURlb5
MzedRh3SPMIGZVcBR+Vihm9zjmerftE8hp9//9D/2HEipDY+LnIX/QxCgS+CFrjD+VgKBrJzmkW3
YL2BPSWj8zOaGh7qv7/WP24gXsvjGoeehUDDCkC7/HmBU3CTyP+CGctLLd49L84U3sKCH0R9LVdB
E44fvxUP//PX9X1KBJfY0hBB9r+/7gwUnZAUhKnmEJIzOXE4ooEXXCx7SehwvOmjTCburL+/Kg/k
l6/XNm0XlRLQbIAyJOx+/XrTuvLbGA49HaHi1jTb9jS5JlmFAjgcrjm39j+QzY+fXlZbH56h+2Jt
52H7vU2dTG+NcFIfNkAwe4uExDuDYGPILuOouARl7zzKKiivIhS9+KdRQDxFzIi/l4QT6YXaG+Iu
ounGDgjDW6LDlcOGzJH+e5GFi5Imi8aTx8NQb+whmr47Xt8qTImGyq9YNJn8KL9+HzSgrf1s2SNm
MV2Fd6MVsItMiMazlzoKS63XqavglqMFDEpnDyGf/aNjvzbWkvlWybylhKykaVV1PyNbszq0cTjL
01CTEsSUC5zBAR0Mi2nq5ho8AKmxkE9/HetBaPLz6lfPx3Ao969LjuDhnYv9Vp6SAqLyDWBn7LpB
YjFdRSdulqfOj/Nw24ZaIurpypKjqL3EtxGhVNvsZ9F8l7TOjNojdNGQzJLlvGDsd616ZMi7bHZZ
X6ohN25bxvb3MHyXN5cQ6FEwSv3IdbU0vrLIvG29UvNBUM8sEnz27igHNOCJAsKKUyG3ASD4WRSO
h79K9An78RQSmQnG0DevWi+nkewJV29kIzsXsn410Xg0vPg5S8kf201lFx3GOXFeWoiOcGvY8Deh
4XvyhHPXO1dN4uIgTPMw21ZR2O6bfLm1NSK5A1NkrAwkwrAzTbmLPQntNDrwVsxoxiTh0r+Xao+m
XcODERvi6nevJidbqH2VBPHxVUUhW7VMMsqk33+fAU2ITDrDn4IJpkFlHtBJfBm9JQoi9Ed5wKUa
4XcqWuPVYGzy4KJ+oanjmvH8hlpFnCvLqGGASwMiqab6xL0febthigYNIXnxhZkY1uPrvKIvvGtK
3aot4oyyvM4GaIjrYvRJtfLQ3Rhr1IDczL9VKXMz8ZarSicQicqQRnIBzJ+oU0em+Od5Rohk/vXl
5jDpZ5g3iD6B5Y//CRLyz+feo6ol6hp9IDaer6e0CplcpMcco0ZE8wPRshTGpdZyrt5/LTH/z9xX
/z8qR7mY/3fh6P/uWt18dVX9H+Vo8C/Lp0wIIwumlr/UCb95X9G/PHSfKEBRbEIh8U324f/2VLnR
v0yLPgU2B5KjEZuyP/4378v1/+UEoclBmxMXx0zT+Z8IR22Kln/fDpZWQYQfCXwYr8f/LX/+R32R
J5jGwplRgBn1RBsiZYuKaTsiIyTtLKCHqE5R0+5NZ4+D8pCNCPPc8Q3ka7dGJedDdarSh8ibOkpi
IxWPi54evwxnE/pR6QPzMfyzqbeP8YHS9EMFn3lQFZjirAqb+jd7aCfH3VhgmHqrxwHAol0vVlbQ
nmHSHztCI2zxoluvvnKi9wbw80RnEo6yWLkgxDeoepBKik0WnER6i7r9OPr9Eq9hX1eVvSZw6htN
U2ZlzygN8NpO68IIjgp757pgEuX6olg7efZsxzaAAULDpiV9iva7ERGUB/1Y5Cf0Dq/jspYzqdgr
S+6UQdAItSyjy5d+Mg620PBkc5pyXrxpkjewbKt0AOjwpjV+YpjXvoBTITAwvHbVhyQSqRqfe+Bg
m0mg0g2w0fatLVatD5ikMx9VUe6rdnjshPsDB7ZciUg81vOJtRp9HoK0EIt5gTrDyQnPMZzxHAmD
jhMaG4uhuyuS02A38xoR1cEdvjljvLT0x6dAAZUIH4LoNkBPuCVbg+astR7rEaFj6qwrMF97AM2r
OQ/Si8r9XZOaB8MJ9sour8zxjZNYdCmsyHyqZageLCPrrs24ftL4BojXfEMAs21N88Xi9FyY6tV2
5UkLEKLNfQ4sAj0u5I8EvzxeWaJbE5e40aY+FLXN8OadXONr0c5nXYx4dDHxg8k/efQS6fY7BHzQ
VA9V9tSQj4zeEPFTbi40ofqumeIncsXVOzz84Wcon+MOve44fW8EkqI4vOvy4q5hjlooKiz8yzFi
wyLeRM6YbEqsOOtSBg2BFtiKbehRbQPz2I3aJ5J/HqGt4/VFVnvIqNN2KofgwRizWCEXRFJh4Qpj
n6lIaq8e2YK2A66IubjYvjz7MfoBgprXmsEpBfQNdN0VUe+btssOZe5dZBQ/1TWXFPGcECcXLEYr
SEUF7T/U5TEumQAk19I/kni+djDimilEFaPeJGBxG7t8DLm5veADAM+6rs8iKG9pHdcg8TahxxS4
2yGcPS9BjFHUPthpdJ8VP+bknAD2seWZv3rtO6LDAulu/P5tLt+j9uK7+cmBS0GOLInRGOcZuYkz
1MLV2IHkja3pPBgaGF6wMkdFbE16Ic8LckiJLquJ100LlyxBk2O0GOKzRzWZd82cL/PIG3N2dzO5
aJa/diagXSmGsTA4FWFVXEWM31QkH5SfXGRwdJCiBDHQAbrWh5IcvDWzTsU8UyErAhy3kg6BXa3x
OWZBdvbC/M4SzbWjuk+0X29l06Xbecpf6mQOCOU2t6p3btDAIkA0MrWpcm/6Yc0qgT2IUnUo6mpf
xJXemKwb28qxQKX2/Wkew/a2nCPSIhXuEtdBaTgwPV1Tc/QrUpvu7Na7b5z6mwiZ1UeEiUMW/xTz
REYVng5gsIm7UiR+eTi2KxoLfGFItr+RMbzzWpAfZnvoU+O6E+am4czTBO3bTAIIwysUAJ79zvn+
UMT63EzGPUEr+TrIX91yWJODrWEX9MmuwiuHo3OCrdiFIO0MZrVgTxL1PR4JEq0xLtLYuK2czwHy
15D740vnnutFVynJ5QodDRPHT9KPIWaMsAjWgbOg4pwO6NW3ZgzCzAkaUmHL2XzDkxNcWU0KraEK
623WapSZqOn3bcVtqkJ6PqIlx6tVtyJvKeoTl/ljDDQQzetLiSYuJclrjxqgZaeYzR/IYuD+1IW7
bmcF3cMLmD4/24F6yQN863H80pQng6Txb8Q/y7bgeS6II4XhOPGQ5RCtjjHT/srfGEQmmpA1oPZH
9JZ+wAjRCY+GZIVUZzjWxzLp3/ycojgOwW4kaF9acye4DSUH3tn5DjaQqppIlAwmDNiYBTsSE9dX
j+51MSD2jRETBla6N6eXlvXMDgyK9XwTICJcMf+D+jTXAWKYOlhN4fDNignGwYBqg4wj4fBb6vn3
lGlJtjaLujjLMrwJZLYY/YE/dSMGzGLTNwtN5D6zqcY3nBtQLp1sWopzeAnd5LVE5UxswDrOwk3X
XrnuvWJ9VbaJoS55c9Gi2AI6vRb7BMnDEEW3jBtgJjDiv2qTl1irN6PloVan3gnok+EZo9juwbZF
JUeGoAENkNyoXu+D2rj2xuI1C8ajr+g4NC+hnJis16huwaYtdMRpWzGyWSGpyxGbFTsMb8ENIzoy
hwldTXucweiByDsZ+itjEBeb1z66swRokSTzQQIYL4Mbsgn2NDog8qQ3hUu0S8+3PEUf7tTsEgWl
ImzCVY7mAelRgXowO1PJHjtSABJJoUFW5tqr+/4YVS0ymGI5kbrilUbYQzxU724hQXmDDhvgGZbA
vEvuYGP2d7Wu+/uusnapCD+YrPocRt0P1FzP2uK0OSQa0WfEE4RlGOJE4zMPsoxzTFrBqqLxu4qA
TJu0CozidfQNFrxxZgpKi8wdCkTK03hE6sOzaIdIagwUxyUfxuwf1Jgf64h8R9CdOyuItnnQvHjI
qwyLiEVCxXdKy13KIAMRCfwwSe9z77JUpZq8H3Z4JCBrPeNw8cddPO7hTSNkIIPI75603x8DkDar
VCo4Rxl4LuaayGZr8kWsc12TqpofmRoSqDnY5l4FXB21NPjEqYKNXuDNiN3hnFV7qoO6c7Ijmxj8
mjZenDd7mE4I6bPbumGQaho/ewcATcT5bcouIFLvpVNeJkh9tj9+I0djOzpx+bo4NIrOvxdKv5rm
Z8mpvKs/rck5kTJg0f0l3St1quMA0Hw0hkMAw1XohhXhSprIpavrVF734Vtsn8z+yeKJjokYycrt
IE9w1iqgUMqcDiI/RIgpsHZyAoXoHD0huie84TvOka3XQNMQNxn/sMeOydfJd+duRtN7yMlMrurx
MFgp20X5li8FHiwW+7kBu2H/smeGoF7ClReOE7SpMFlRbJ+tmZiWnvwCo7vPgXxtsT6v6jj/NAHN
kExwTtzhKsNNTR+pv8nTo+UGZxhNmwot3804qg0SoR9Np5jbmO42BJFGdu7OdEghI9ZOFjgjbJlt
yEBYsCcXX9iUb+N7JdVhINt01eARt0L7ZGf+sQANUJtgMj3i5cOcc2yovlnttd1wG6T2pcs+SX7b
zIB9ooVJldonZ67uIsvOAHXRmmnQgdGyf1IJLE1fb+MM24DTYAnyhp3Moie3b44ZpdMNqClZEl8L
pFQsnULPMLn3Y2hANKuxIU1qbY5LGK1Y4fsKd3DqwT+eHO+6++WDLJxPP54f64WVhNl0DUQr+BbR
gj/408ChIrfvajXijy8vnmze/ZD2UTTynfhjfc5y4xs5Bm+EDmxny7i1G+tWT+I41B9erTaxx9Gh
TN36VJgD54BxTVPjvpsfK0ytEQJaGH9HR0QbdE+ow+rw2izak9U0T3C7Dlk0PTOKAR+HdC2zzuwT
6wGRP5qtM/KCTYbgz4YobBs2UXlzdx5bZa+lC3eqJ1zN8INyV9kQp1KyLFDvyq3M07MCfS7Jel7N
/rRSjbXIOR5yrNko5jccdR4mLrnxX9ydx5LkSJqknwglIAYYcHXu4TQig18gwRKcGDjw9Pshq3u7
Mqc2S+ayIjPXrq5yD3e4Ef1VP8W8XkNn8eKJTvIcLnndpGTqu+bBzaAHxK1OZyP571hQUK4H9qqM
KZCMuAX0rf7B0bV6QaWHcjEY+pnIDpz5CARPVFswBVrgQHhWTGflGIRblpqkzx20wQGcRrQLzHE7
+553rm7Z+zQOYMb638jNB9d0AIXX1VX5UE0VK24ISJzJ6jgkl2GKh4VjlPqGCWy28pi9TpMuOEtv
fbx8juG4K4fGCdmmHP0VH0aY4+ohvn7VTC57nYV+TonxZiRXN83oHtna94NGJ4WroOIULk9kWWBw
qzQCjbYO88jMGdm4XPyKrl27EpdQ6HIdiHPpv9I4fY3nBo85Q74wzOSCXXTamH1S79OEGtAyKVgO
hFyXRXFDI9SdrLCMFEV5DqOCZoQ8v1ak0ZZd/hkBqUgrypuIG1lrFSXaMs5ycMhxfIULUX8a9lTv
3NRFHqUcsY84uikLBaeXsbZ1C60+NpISKafGulpHQB2j1js6qFOLKtAWLlm7G7sT96aGsGc5Lpgk
blpQA6AWmG+dWVsUTrdqFwmTTlTVe4uphuAmu8rac/7ZlkbF4lcipGHMQhObAA+S0cqxsDrUOatk
H8nqtta9C94cwFpUgyfdp5wAfYgJZzCJBTmZX1aeHHO6l2TLBH3+seCnZazL6bExNG5/RLiXU5+H
F87xM72MSq2m4Wvzp9xZlnbGaJbaJbgAtLo0ev1aVuYzVWx3CKO7sZbHQqk1bojLwJN9SKLvSrgv
ld7u6Dv7nkdQEvPkqwIoFdX+myu9nZl9uN4jvuBHwvrfKhLV9pCFN/4YfgArebOr+pXg14vU2ruI
kMVSE+YlC8G5VZPzVhJ66HXwU+SRdunQ7GuzJF5DK0P0mXGJP8w8ghVuJ8J4nQWzrgbMO9J6ROEr
Hy8Hibidniq8tJtCizi1wwuO3fKskQmnse2WwVK4s9LX0gDjEeg0Y0R2cymkctbQadKV09Ynzdbs
s4lnc5m5BX3e5AgL/a4G9iFSKiyG8iaL2rmeoqeAAep5GsHkU0AUU6jE5tDcFEHwlObhN+rGz75d
n0szWdkph6ly+sRRurDYeCnuo9FUJbjdcNOD9uPQNvZrhNyVnpLo1KK7tOxgBIgEPWN867Vu1061
dpRu8B0auWkE8SFV3TXXu0+vcUBrCgAvE42z6ZQ/QzHBGwwBFFQQh/Z8Tcz8uYpxXlo64f68JPdl
QsPGeY0H7TWKm2sU+jt7gnY6bySmo2hFjdO1FPNlNVilJsZY4W2rmv7XwaA5DYxCT2F32j7YZkbV
Sya3PpTFzjVWidGvogimKlF9ZtUs2qxUicO4uqG0Ak8aKor5NMVBz4gBeYPGEgeQRNU3+7B1OErJ
NxEBUAeB2UbshE2JhRBJY/A1mAhtAhPNS49gbpZj5xvXqgpBfPbLxtIeo4JbfKGVih03dvVFyLF1
F5DhOcpiDDmKDvsOagi31hgeCCei9ugp80Ow1zXatDJ6jn5uWKOmdQF+8rGHc2qVg7EPAQ+ce4oQ
YdhaodMvptIdbmUfpKBL6Ni9JTXBbESvIJRj+mPgNj43JT7MkiTX4BGabroQfmFcvyvHXnvDZwxN
L8ma+zAaMK5bX0VOyszFD3cOrBK8qy2q8SHwnZ6UZ5AhNCl2XkHaUh+pw0wxm8tYFbtYq/U7IiUH
3nazjPX6Wz7yDU78SHCjQtIYrOHSFc26y+slNXTwH/38ArCQwxXFNYU6hVTxJZlTbPXGhaOos8OI
Zv7MJzjHlGEFUb1mSv7o2wUzWWSZtrfto42Yc+74aSwNrshWPD6T8NhX5Sg2uagVlL5eEDMp7ipc
C8d2HMa1jPJND2cKfN9wM1lsygkN3WAw4+ReVWW1ykacFEYfJiutTGBvIgXhAh4+qBhdY/VsrnE7
buSsUuRScBPZ9XiifaJVRqYHG93HjL2OBh77BrD4mUU+eXJNhL2YuwDr9Us7MpkLemK1jZNtq7kB
jc698dza9fAwZlQjUOkWfE9y5M72rDJtF6ngwzIxOkCt9RdtYhcgU7lssZhSnFItgLDddOmjbXCP
LujeLjugbjjJW0nUuxl2iXScbWft60F8tyK0j2TU1pkd3Q5FvrHo/uz8gAuZp6ZT2AIfBrCaaRW1
KaCbOxXe1Tow3MC3v5Oc3c5nFMvp176OFfOAE3JVYJHFVbA1qhREyIdF5o5s1bpJrTsv78ZVpqyT
bPtPpt3sooqK3So5RDIDrjz5d7FQJ2UaW31Amho7/teu4dFP588lTKO7KtOB2tCdqgc/3AFW9JT6
L3U8HM3mzsvulJPvgt7eZOVkXBCmHJt8c5JuS3wnC6pDjdepHhlMER1ZQ7hdlSo9i3o4Rf57aX0j
hA4Yb0KTqyzqGdaV/Wyiy6HpDVQQuV18jgZtOZeNafh4QRD5a6Foc5bt9IzocSOlvjMMJBDyATeS
klua6bkMGIo4Ook9Edkvmg6we+7gJZ+qsKnCR0ncu4gEe9w4r+Ng01LqeGunovKRoa1EWQFrYN/X
gVzZLGYNeyzj5XUeRIe0MIglofZEKEBEiaCAwgDhtGdmPTKCKfDM9bsRGqPZd5RWje7TgDEeAKNL
0YFgYMNuU2pQtPLmpWYKiCrNHNUtyV6y85Ct3nIAX8zuECEn1qPJp2xeD4b+OQxuM+21oBKbXkg0
kuD7/ANzOnitudpqlf5M8BWIbZ8g14/nPvg20FdbS3vvMKLSIKPE3bbznhKen8HXb0m9vybiB3PR
x09C2V/Dktw33wqWC3+8j6EnFvTB93z28dCcuk5sFeF6Ok63+fAxGOlrDdh38p/nzpsW9MLofsXc
cjQE0KSl2oNomAOq0JHtTTI0IHDAtxCD/hYOX2b2lrrPYwpBN/xsXAzLVbc24C05yUsdPaBq6ISC
SlRofYacB/25Tu1NXXNtMIyz8LRN0qXIanl9yILvJVkFpmGn2XVfwGV1W4+/gG7FkBytLlJy3d7S
0OeS1nhuhXySTrLhossnJ4Ibk7ZI09rTFLfXumtqoCInTrurMrGLKPlVtnO182+u9ZZCejFhdHaF
eYdhkcGC0Lat2QEsr5JLHSUHn3sbZQKgXqHvDrQh0SMKLlRrb8GCv2ci+CxoAgFUU15Tl04nJa7k
/I8Tq54iaJu6E8OJLMxvKt18KkHqOupJdeecSYjfPxpWtCkDSKIPrcIJbz7l/aVv8GZmj0wa+XDr
pcA+fp00sn3kDvbacJd0jCOG2tlS4rZOEwqMo+6ITwBROFh11nM0NXvG9/ep+ZrS4xV38q6rxTYG
SOwMIX0nh8B+EfDtaY2JmbvIB4zJAFz79EjP+DZS6aFoLkSPi3uaG9GciB/FcmEUAzdFbyX9b1Hs
H+Zsdz5oW8scN0ym11PSE1HF7UODR5NfVSiXk+azEd714j4HHeuaZkaTDF26r615MyL4NnsNV56s
Ggi8JF70G+Y8RkUAag2xMitPk85Hh0AZ3iTuvgY9ogU3OSfkMF4nHBaZYueP6XRJnWxj668a23h8
LGmyDCQhKHhTwz0+h1MfUZY7solgxGRkVloATAOQQGqV8sjMV0NBDV0E7Y0ODw+/O0l82psgjY0U
hdWLLq1PaMxFP0vP09mwuUb21kbPg6vpmfTxWdvY2oUiOlfqZCdMsYpkWMaCoxLqWuR2Kzgte6ns
i+LA5D+xBUA3yde6Otj5wU5Pjv5Ya5SLIxdtZr91UX4N+aNVM/haRyZ7YCnvVMb/1ShOfoQkYqa7
tHM22kT3b6Y9Vka8biKGHV1GUkaYa3fajqW1K/py6dKgUFTnyuS5DUjC9i9WfDvVq5HadCQWKmPL
Y55v3ahlvr1vLBYWirtBEgtvovXNeDcm91socV1X2dWbvYfUNmALBFzoyYNmamoVZBmDQJGduhRg
U4h1bRx7KCRTu0u4gnGEwoU47fGLLZgWrOoZacqXqIdnDG/ExYlOrgmsJvddCCgHmUlyX+cgFO7p
0YJfprvZHvs3F7T0WBqItml7rKem2OVaeWlC/613ildL44LbtE+2cNVT3KX5jQcwZhMYSXkavYqo
zfOkTxSc1fUHMexjlZEFaRPUnnYZteXaDVcNGelMuyQ4umaR3BvHbSU1VmFnUY5g0PmTx1cth08P
/7xVRfSARRWJYydES9doTYZvjPC6cCxB8r1PuF+oqbbXWRwRZWOsVh5HxYEfSLr3OBqPKj5bpg/J
ECOKRqic5xP+FjnGY2Z1V6P+6C1tH2EWN903r4nuYlRYM7r6UIRdCShuGjnLqE2FkpwU+zDdj+2a
vmizP+T2N1Tuc5VZnL+bidTGDHXVEaFq1XybUsJAWkNQ1qYFwHshhH4sHQuXB1M2WoMXUrksJdk+
TqcT0cjPPHgXiMfkrkmH0L4KeE1GGyXzM3oBbKCopPBNdMdO501C8KEfzibOUCeX3K+SF2fynQ3Q
PxqGWa9IDrrriYIHFAlPe+Gezc9JMgWq25dkAj0HctpKLYLqJNR1J/rySSbXqXnyumC6iYZ83STB
TtVWhTDHKcXVylUc8yQrzMKw25EWR7nrpOYxWKZJpqy0dwJc53xijqvpAmKw5x5cqJf33STeHJ1f
eO4Ndwbq0OBV39tG7UdakalzDhrGXij+HvLksmqYiQzDrefF+ltja86uJp9843BFkVOzVPbbyKh9
gX0PjnuGxBJ0TraX3ngC96IIQwXOKvcDwjzuHLy1/bup5fbR2uGDZ9IngBJJqtOHhRxkdbCLMwLk
mbHxPVC/Mrr0ZNwY2vVQoiPrzaOtABmVXJLF+OOiWI8IWo/9rjAFY/RAj7DgVq7HI+RNh9gImq3b
e9pNpgAHrB38nxuJ9L4C7LIr5fAUDHwbqoc+J6qnvnep7rPfPIv2QYIFCxrCHgN94goGqZwgcmJO
F6dTeybEm8DlCazDfWnqsCn0s6STMY01h9avYbgh/wRszwuPQ0KgHqu2vvV4kq7SGQ8GUSl3QddR
sM8TO93opRxLggpp+mS2pYhJI8tqi52bel/djGXLNcmim9V2gntibSVGnTpEvEzCOQkYj/G2d9J1
XVrNjWbZDl1UhXVoBX9TzdRhDqInQE99sP0b3y8LUkT5nU2a6q4wGJBi2ZcXfOtqa+Vxs6bZxnyQ
dXlKejgnXDWLJfHEamGU3G06mphXWYFUMYV6802huqxR9I0rnYjURgGDaHbWlDKrbudO9YVDJu1W
dYoZucAHtClN7sb4/1yYoMa3xC8/WmywyTkHY4LYEBTWS59J9Z2aUWMBYqtfkg7XVmmiqu9TpCd0
P0ztF79BukR8q71MRQWCc2aQjnAvDh5OqVPGv4eTYey4Vk0a/wmmMeDIGVAMa0aZn10JYTOFVHet
HPnYkRReiNLfxZg3NhReWi+M3BlMF2V7aU0s9kKHhVDn1JLoJfFLe4q854BuSlSJpn91XfMrzJVo
drnT20dV99ZbFTD0DvA7fJU5LMMFgecbqRNFDnttR6drBi5+UihtTtge6e/Md70u8qOjITrRfc13
0bA20lxKdOOr6YzyYnshN0fGkey3w9wnNaH1U84tONf1+j7UOJfpdd+ejXS0n2Hv0GZn1DUu9Yge
N2o4NBikIM2QPXq6G2LKYEJuNNs502lg5Yc+iSnaJf/TpmP6hfWUtuvGL+/gHtYMUKZiFfXTazM7
7fVsSr+8uIBOUCMWMYrtSlBiWZTHt3UbSCo7OboZDJD4kj1ud50LxrTIzKWnevPFyFvzoiiZe2m4
1+xL0FAns5/UluSjec64P3DCKTlRFSNm5xV2d6jjiSJeH8J6ZULpA4XgfyzAoQBLs/vQ3ZaK2Do9
yhhG4dgwfEpKZ5vrJ6rrZz7nINzP0u6yNRNtvVqR+DUvepF772mlGRSyEQHtyso++UR7gLHm2g0K
NYco9lKMjdrwJLsBzEdlOtfaGIn5UeqKWEnH7qGiBOjsJpZczfFhymC5UlhABggiqh7qgO9072kf
2NU2AlpJfQz16hVhdv2mIrV+HM3AuDMaoE0cziQIFo9xLhewcVXAfXVxXeDzDKymBloeCFz0xRhc
WwTgdSuM7po4A39f42pMpQ3ZbzzqGU+2wTQ4sJIIeQo8GnJ/swW4a5OcLvUn1/enagOjYNiJLHVf
u6QJOhC32aRW7GLanTm3lUupfepg35AZRv8zqwRhgZyhE24+Yx1hpwKZ1fne2aOv4lilYPWaWLp8
LZG9N2r7Sm4yY9fMjWi27QdIGw4MhbKQxhO5V+uKwOPBTyY2bJwxy7caJFcQNQ5q/xIGQ7sGyIt1
1KBZ74i2gf4d291qNu27ZqGtrDF2b2UZjFvaCeODXsUd6DcsQ4F05M4lxXHnp0N0W3K/UKbMzjEH
SUwfvf89KquxJwsRuCcAArD9y3EbJjmVL5W+aSW9260/oRKX8LOirgye+0SKm7i3n/oiVxfR5MPV
NOEWkyuz1vxZxDQt398hIjUHlfgUxLMUbmyPO5SJTfWh1zu+BJ6Ju2CuChirkn93IDTiiErfC1GM
904LkyMZaKF0LUw0EfrErV6Z7S1KVakxeh8jKh30DrMoUZVKQoUVMMfTJnsImSTg+J9py1l/8JOx
uaHxTPGLoA9rcA33S0QxUxrbbTZFydSX3xBDFSV4PDD1jp8wgMYTgtx7QURoUbvl1ps6JslNghyT
DlN+BrLC9SmuOd43xL73YUW5iDOYPMI9PTUezhnMr3spgYPULrHSQodfzT37tsxFe2JoKTaGokHa
GutxrTUpv7G4ylcenPY7euqdk+n27WXsbMqyCfo8gl1BcSpJa7bYFIb2bDElgdET6RAX+UfXoRmi
TTirsY0Z3hEEti4j3y2lFbYG9C0w5S4Nh8eIlqJbGwrKsRPSfyq0UUdxS54N1AUiSDVNQMNQ7CpY
hF5HE4LRUXXic2p8AOH67Jm6uy77WRwtaI54dHsrJPukAgKhymmQkybZlLtKUXdhD4l5imPB5D8o
9A3HH+ZIKVMJVzConBiQXqRN4Ig9MZsnyQeKGqxzrRyKlZPpFaEHfaboh3efbvulSAe8F71DDxfk
+fVQVhOtHkzSuTFQqrguB3LOStN9psVZgS2DIuM1qNl8xYGhYdPgIJLPiCE6uvYZah5sWoPry+S/
mnP8hQXbwTTkcQdZkQdL3oycrw6ISHNjZZ5N7iua/RfAfEpsXnhOGpX5X3lguMcR2U/hrVlNloaT
h5ZI3QPArOszIGlGJXkm0KQs8TBnMpS8YOKweKFKbmEXgk/AKa2dSffydxfJzqeIHQWGeuW93ncM
gQYr4Oo8Nv6Fp417eVSrFK+TH8HVyJG9PLcD+1Oa0Q4MDK4zUgpPaVrVO4Wzbly4UcfXEriGBApV
myEYbBALFzNp4YFquNjOklKva9Xnwz7+gZQCMT0thazjp5I7Ap6vmT5VzhyqHobShV4JwnUOlCo7
Cam88HuiAPhfmeiE/PfAUttTB9HXLdU1EaP/Xg+Sj65wWv0yppr6HJti+p5AurzxyMMna/kDkGXB
x+dbDF5xYNgXjZV8YyJA3ZhdFxWYY+zwVhvzfD0FBnjiFpm8nylc08zjamYyV+DZnKattLzzZmYX
GlaxzsDoLMNweEm5P/BLLDQEwwaTxz0t9NP3NImzkwcDblPACiUxY+J/r21JzY6O828qBhoYRyQL
z7RxxwIdmFbVpPCx0rJdXYbA2w1xkkElSpq9M5PHCOl4WJGG/KRmJBmJi/EyFNh5qkje+cwnN4O0
4pfQTZSztLm2HlqtLejqcdaVFk6vaoad1Y2HPSsuGLnKoXnUax4qSJh6hUDXyIPjMlWK+1sLZBoK
PGYEnYrYVMXWFsgKJa0/4GpRIr2HymnLXfGDvZYZaq0VbX1rafPGMPPZ/B+otu4Htq1yCabW0+ie
p3yOJ4aNdgwtQ7xXsBRPBHAD9s9AMWbPkfHcGQfnz2A4Eqe04HYzLS4oHchxg2SJoEHNeGIxeW+Z
Ku4ZC3tEMuJy3c/o7Twa4pM/xvxG/CDmt9DbUw8Id/Ru3eCU+ow+woNnX/0szG6cIKg+MxhkvvJJ
lkxb9OyFdJo56uHDTDDm3XzSDoqClEm0OQOXA1HihQmoH7gTltrsIPKoWTWwVrhOgtPkR0+MEb4N
bPQdBxT7g5mEeGHn8Ld4FembgQpgf3hK8x/bLA93KUIG03NG9AOsbV3jYB87K1nCjlqldCpSk075
oOmGQGCrXZBEjzryX7sk8BdcoTZJUe0qH3m9BCjAqa+a9qlEvI+CalXqMEOmOlq2pDlApB99t30k
FkhBFmXAqYmSb49f/399/7RU/6cz/H9QGzj2/d+lA05F3nzlX0FV/JUt/eNf+lftiv6HZZueRZSd
bZiObxJZf0YEDPcPQRm3JInHP8OWwD/5d0TA+sO2XZJjps4djgQb8bF/RwSMP1wbU790yXmwaxEs
+KUC/LeV4Mbc3PpTHtC1KCuR5L+FYVuO80uzK/Ns026tlIuFxamV1Y7gGPSsRuCUDLEwLYamHF4B
PM5H5Q5gwiJAGnMoR0qbYJfiM3PW5TjU5Fi5vzMMcZ0jzJZ6WgMIabAepaN+L8wpMRbAZOQnadre
W9ZZxpDWhjW66lOb3m5lsmkQGaq+pBjoBxeaJzfZ2HBOlX5F3bQfInmSoO4uImdVWBAb5PYnjHh8
SAe2WoJ9/MhbBbcLnV+4m6KbYLUIGDMPWfZjshK1nDD0idUHN1P1Ohq2c4JryTy0qGX9AL4FsKDg
E9CW0hfcm0VZYEpKuaYtdBvrPIRJu5xrTjV9F1uaReWAEF+OmtPhhqiKGwGYFtNCWEQZfs6ICoeh
4UTgWdTcLXxG1yUhr3ncw4y0PKKCJmz2Zdme07Ex3a1UBQaEKs0gZUxALnaCaw01w7A3IzBCAxpW
SrmBTKzsnDgTh56Qj/tFSxv7qa6ZROJ2GIsDAyJmTGVbYBBtvJiMccm2ZrCtjfRij5gzS52JLp+N
2V11tlzoIEJ1D4oDDpRxRo4s2zbzepTmGu28lS5/RCnG5HvS2uI0cEq7MPSz3m2wg+0W7daeh9Mt
x+qizbzqRHSdbS0CncbX2xo7LzPo93O94bYQIPXX+TRkexOfEo7/PnS0Be3q9RWL3kZ5LXZdFmai
YZqInohjeI+O2cDlaH2dZbFtMT6ljNn4W9JGG9GDvTuZaOkjD/gM3Owcn/JBmJrpWvNzD3eOb9Mo
1FRJVZ2TIa+uU1NNB7OcmCF7ET4jTnupcsG0lMZjZqY0lHe2EazTvndwWdtKxQAQoQEs4V686Q7x
tpVW98YP+MdbBMxiWtVD08ebVAWM5pJuJgmMNsRQRF9v5oMSPsAXOaVi1peHU5BoXCCowCDfh2Wp
wSze+Kd+5pIvA48sHN2SoFuxskXpPssdWngiGTsI4+00MfF02+Rae7lEmpcDWRSeIYA0lAyBOGzM
SqDmBgU+qVCreQVbYylZZCBqz26uyXhtILJcBMFuaivngN4KpkVEmfZEeSXk6+6Edzu4IepgQLqC
BkRkh9j4qkhGnNqFsMp9XchMbWySkfkSnLTFrQ8ID7VtrXUizquvGs8yb2MOeGLRxz5K/BiJjHq4
sNZvs0jX831paQMiNe5pjOY6U0hTeYa4Z87aVAtWUXDn//0N7H9n84FDgPr/nV9bfeUZOZi/bk/z
v/Cv5gP7D7Jh7EsOoxa2lXkP+nN3cv/4wR7xmD+w2RCgJtr271Iw+QeZeG7apilND16Y+X93J1uw
cTEV8QS7HTq1MP47u9PPQXGH4LTFK/NKJq0MpLdnkMdf0mtFnhAVp1uUs9V8+2F5XvkNy9kYYW35
y2dy/XPD+2tz/c+x+B8v5RKP41V0sKogV35+qSSS4HvbGoOcpbEfYHrbRNQ6UkTV5Uec9+W2B0bz
EJcVIlkEJe33L2/9HNT78/UlpScAjFzu6+KXoF6LeEBuiCFARLgrvBpmCMxhYAvZxNaMv9GiDJeF
p0je0sPjKDx/YWB8k1YnP4JY+ldE+0quuCtTDRXDacZQaFRSoeBpjADMCXfjVhpx/x01TcbMrELF
bMnlI620NCPvwvSakAIpmO+DX7DjZejlSMe9Cu95ftxgWQnlvwdy7J66zjYfiMJSZoljsMF4kIYP
v/9AUDF/Opj86xMRNoxKLvSck+aH4y9f/ljSi+SMM8yR2DPruk4XXN7ZkhEGxkRWwdgRT3pqGm9p
DW6G7cVA3CkL7p9YJC31OXGRo/w79G1G+ymjE8Jp5UdtDCUbW0dlF4Gu2JVgSgMbfkjWWh/GYNrG
NrCT5t4HyxmuQBOn73YbqnSjdW417LCbFc9D65J3jBx/vLNVRr1D5YYkccgIcI/33Kr5wIo03NeJ
BJjL7G/sz8bYYoia3cQ3tQCcdKF4KE6QgGVW73UM4GQ6oCJMi8wrHaJZbHmg4XsPQ3FViZn7idAI
NjnJmzc91TNc8M4IvqtuYRCcJto3iOTUFhZ6Q7nJDmBgjx23q4xpE1WUATCx9yKJ76BtcOKIILgy
o6C21ldu+CYraTo7szCxmfRyyLolJ7WaqFqdg/dLGt/i0FPbNeGpCfg+9kQmCKvYjojQTGLCOaOQ
ulrMi7nHXHPsBl2tmqkHvdhpPjPe2mcCt/SFk95FjgdQWOI6NlZmC1kapkhayV1kDJ75wR/s2Afq
heDuSiEDENm+K/uTH2ieT9efW0ZAZGAqbzgC6HS6YeJP975F5xA6agKqHFudl19iMvvITaRBmhnd
lVqrNDYqQgs5ArxFcMtbwvzP515jmPXv7SRCajUbC9cjXxKwK6AE2Can3hPhSoLpxpGdZ4SvvCSu
SjDyab/REh/1TMeV2a1+//D/3WLEZQF5xXJ0WEW/ADKwRME91ttmGRTS2zohziWSowSuDJNxDV6c
YT1B5tlgm8K6lrb/BOj4mUry46fnCQmjg/yy4G4w/zT/8tPDGhxEOJ8hoBJCWzdVIQ4micYbBvTG
tjC8+Pj7v9f4m4XeA9AhuYmAr3Dn685fX9BRoVFwM27pve/xWgqH1nBOaoeoKtw39LMKgO4kVo1N
hTszIH2fqtJ6L5hZj5thnE83zAM2E6LlAaWCyck/vL959f/PJWn+QIQOgwvJTnq6CVrj5/dnZpD6
FMfNJdf74oqMa8+ZHLHudY6ZdJNEBnE9zMN5h+IMjdE0lhZxg02Rac22brku/P4N/dfdgr2ank5h
e+zbuHJ/fj+5Vuc6NFnqtTNBPqEDuect5Bhny9+/zt8swjbnA6DP9CMJlxT5zy9kMFTqdZeEXFj0
3TVM47k9F2cGUSdRyy9tKLArDDFQ5IVehZjTab9lqxZOiJxqtBxpVwljgmdlT5axQZ1X+koi+G1R
jX1g/gUj/n94z//14bWh9gAWMy0+GQ4hP79l15a27OZQX9hN5bthFQDoATxsIonrOpo0sf2Hz+iX
GzQ3dNs1oRThgNC5yeu//Fo1iv1aAEE6Xb2peFS+8JBLKwdmvhvM0HqFvx6RJ6XHzKPUogem6yx6
Banu92/k54eCcwsnF8ABhstBRkdp+OVXG8LGM0oY9Evhav1tyjx1gZA83v/+VYy/exnDm1tfXQfL
vvfLs2f0PYN1YmtLTIBUMRph7n3LVObcRUw8P8At+5uGa8dDVqbd0Q9yxj+Dnsc6NiEGVBvNcAtj
VwzqLWinPPqHX+rPK+f8GYAV4tgoQOa5nKR+WUhKNzZrwRR2WREG3Cub9tchJc+ZJ91D0CYxFmWI
Sj7W+oM+dvW33382f/fqIDhc6HI0fzFU/fnRiyqzDkQL+QY3BxfIJkV5L5KIdAE+i5ohCYlLjHcE
gYxSb9eVnPrX37+Dnw9Nf/79pglgT1os3Ixkfn4HLrBfDnk8A11Ok9GyKWcUUBMrEETEN5Eg0mhn
0pC9/v3L/uBw/WeBnF/X1gWVlWhZLBb8wn5+XUsVjlmVeMVEbBWMKtG1HtJAcTTqgGCfOKvJtUZp
9sXOHCCrOYgy6BB2lKQraKkwVR3dZjD/+3cl9J/3lR9va2ah8EyglXm6+8vbaovWrEfPUcu67K+B
oi0lAphXLnKSCWglHKvoiaW9ZWo69vSz3WZrL8lW9hzxCZMhWc4tYQesEWCNwf26+FgsZogLi3G0
Whhp43xkZtFQLhji/1vBoWN+HSbEDB06DqDm15yoSr9Mt3wW01UE3lMc6MFRsor4NFS5IdZaPZKs
rHaKXZS9/LsdeuEz8DiMVHkTRtNatyFPg1bQqxxOdzl+aKGvQuz7rrnvWzsbiPc1dAGBrIZOkTs2
T7k7li9C9RSJ4XbLyMvhtVkAEQr0Q9K5zM6EZ3RypTd+dDG1uf23Lg1zT8GVV+85RpVw+oG7MixN
SvtbX4ADXLa9YpJMDaUZLHMKu2bzn9PRyDZkFgUUkdHUN+OIoTcDLZWuOFG536fAReQf+sZ7cIwW
D4PiLD+sgjphCGQ3uDJMH3r30rJp7KG2XQOLDpt2TTFVPlfRt5Qj2lbxnPpR/eUGlpqWA4x95ud1
FX+FBqfCPWsyri0LTA/NCtXQv7OTR8S92STvdRFkwwYwMiF7HGEkPGPdT4JN7JrYs4zCGC85haZf
rTsM764RhmfuS511zx/jPXbU4HIqjGpxajUj56ZUmJT1RPR89ZxPTIsQECT7iPT7XIpuDnoDv5jp
LXnzgMd6Qbkc74zFQrlneIPRc5YysSCeM/KF0pxEOUnjt5WCFh9628mROfDnErFqMACuLinTw35c
zbCyamzJCvYc7T8JNE2PwucnhnZm+3MEGTek1o8NE/9y7Gg7g5XK9wfHjwnw2L7FXUOrgxXr+ovJ
UeWTk+WoVi1mlO8OFKvnEPtTvkr0wRj2I7YXC+Eot+4rylZeAE3pt4VpeP+HuzPZcRvp2vQV8QeH
YJDcSqKUs9Nj2t4QaZeT88zgdPX90N+H7hSlllC97E2hUEBliGRM57zTRy0bdFDKyUru8hLR/SYl
CAwyhweURzk5j08dgo8WboQ1OUTdKWcJXcnIFSH6ljVG4+iOgDkZHLjGUtA1pUX6lVnZYY+Otqdi
0MgfMA8t1Jpw33M5bnd5lMI2x8YeyfuEYxm1SDoCOboRLH1gYYvHUK4e31kyRTMY96libgb0t7Zz
gEnYFrPx+lXmadfiohFUw5YiEbH3WJWI+vpqrN/AiKNXKIhVA/gMG287xanb+7musIejyUkNbBKS
ggtmi/vCHRZ18MbrNNVuaYZH2jbFhYuuG1v/L4Tj9GjR4MnqjievxidFF9A4QHHiLFaka1GgV2NC
eywwaC/3s0U5t5iRJ+1BVIs4lMtYpW/TTop2R79zWuSdzBOUJG1o7UF2IHtAWzW/U8NBd3bjwHrC
th/lFG17md+YskdL23SJxMJ+hhu0E4VrffFUjmuCE6beU8k3cmHnhvBrehZ3xReMu4cao892F2KN
RuxQgs0jXN3Q/B7GLvyGmryWmut1Ir8N0CjJNu8U3YOsCJLveIjDsnfoSWq3KZ6TP6sSjGyXeKXx
e5Rd9ZHWOwnLCkalPOBgjw2+OSFIauYQ4j8VufOplPiHY3BRsJSyzvJ+mJrlvnWeF3zP7WL+UuaZ
Wt7ruCw7C5+TaZqBaE1EVoVvjBp5CHYcGs6+dVzth2GHnMAdEmDOu8i2nkMjnvM9Gdt2d2NahvnY
haJyfTnzanybMJztUPU1dWXVi0+eDZqwwxawnXdcUmrUbqkaPlcTxwu+BQbECzEh1QX2tYHcw7nP
H+IYWIAZ28E25bn1e0uv52eoKdlngHXcRKuMkOoNgnebyj6LwvLGSwBUtgr/JnrVdqXdWITGRdt2
lMZTVUJN29MYCG+MeZn5EOrDf2zSgjMCJkcdLCBC34xfgyEejUlw0/a63FOAFj2e1m4nOXvbDOud
ELOdj9pgFn/02Upe+AvirdUIft8lY138cHPwbhSBKZYTMaSQgjMurqLd5Ipyp0cSixcr0i12vLaw
YeDbkXU/9rq5U5aJ5tM1qy7YlrVF94h8hoWCUk/fkmLsHaSDLgZI5FKSo9gyWW5Eq0Dt7b6x+63b
UQvu2mrKspsRy0tKdNg7Cm3XML+xcxqEwxETsKlbdwB96KMQGCmx6AurSpe3ahgdBce/DuDY64Dw
ak/SQYp+AoURBBE1CDU8RJFsnzPyvCSSeJgHCI2yNt9CagMXr4oq/1nM0DGZcZmHvwTWDpjS9kYj
JsQLYW49kr4LEmGQC2zvwlhgG2WZM/FSU4RJAAqkKgj2pQ5SthUoMtg3jKi9Y+XAgs492X9MS1vt
jTSW32pz0j7NpYGkYs7y9NEciRHCHD0imSGxlFIHWPjADaX2MKhFri0C7E+2bfMpDqRVbOoe9x8Y
BI85Bhh/8iyrXox6gMrF9Zs7zV0V5iS4XL47nV5lbXqREpjRxsHspOJV0J3jLChRVRhkH8BYGblG
zpxalaPd0xrAKBf+0S5NEv1JFuRlXR7+uIj7e3EDGbV1onNpMwOTHt8njckkG5wacdtE3vQ0w2k+
aFODh5FS+l7KOLlSUJ/em20LRhu5N46FQcuC+b5vQOBT4qIiZ0kWIzYc2KAIvLLUuHdZ5F9JHUFW
NwfZx8sPee4d4+lOJWWSJIxv3/GgdNdg4/USDZwXVw/YEGovUN/xJIrRrCBnVbdapIKvaY8KjChE
498/s8DHxbTou0hP6Euh967LoxXkacQBLjct6Vx0EjrpewOC2F7Y09aJDARkU6rfXn5m68xD008w
gQdsj7THdW8Ljr+TYaaF5VDW9v8UTAGxhS/mebshropu32FtA4RK5yc4ELqAjCnwouk16syAHCy2
zWI3V2ZT+GM3h/vasGN7G2RKPXomQBmOPQ0nuRhcjB3TysC+x2o5S9CxfZmnKt3hM47wgiQU9CSe
9ejZfWmQvO0QWpU7DR5UdtuXxHcW7rjkxYrMnwuzQOpD5x+riRpX9l1IA7Y9eFrZ0s3UUcUhSh8D
v+wQn16pZ0+LbduxTH0xkkUXQwvm+Bsl+DvrHMHDVjVF8DIlcWpvYY9M45Vxlr+zqt8calYgWPpK
OuXj8TgaI3dJFaBj6QyLchV35e85BAQfEPkjdjHoCjj6lrQhqIpXxj6z1ll6C8TElBBEQxyPTSmv
czXXFFc2dH+OCLtbpY/qm8jEfN9HjftyeQqeeVaXNr6D9yJQCwj98XjWiAG7ltJsNArLW5Rptp9y
B8Pfzu0+4xPn+kYZTfug9OSVMvnM12TkvxHjjIzn/vHIWHkXGRRnxTym9ARiT/3AwZPw8vOtuql/
N0+8KAV1D17PrLDVC4X2JjO7blD7VlF+E7LIyaWzCIlTRvFFZYsiQmm/VMuNSeQt6vzYCb96Xag/
ssl4dy2RMrdJI4pXu7fdKy0S43T9SxSVlo6HICaX9MKO30FWcu1DEDMQZJUiByi6sgrRkjaoK227
SX/HdkKMJaES84cELl++GZ2l4KyiCXpDrpkw4kmFnsg7iYjlRlERqZ9NlVWYP9YaHiiYcoKft8Ry
EQ0eZGR/XHm7SxPneKnQ61t+OoCSbmEId/wA9WhUOXawIyR8HRabayWHasrZvxQJHf/oTv0ZcbEq
N8RuN7f0r/XflS3GL7E1AkwR8WqN1743rqAnP8my2MBtyxVQj9YfvIuY7gXkb8Jnue3f9Xqz3KyG
0nqVLvzirYe7DyxniIrfINrhTlYRmekizY+Tb7luKchrrtF/9Ar8hbDF0oFmuCCSgkv7N3Y/tESs
/bFNSRisl3U9YQKRSxJJkJj9tAw50UYhwuefoZOwBIMIiSk+IwSxcZ+ssl914wXG3YyUYtji4avd
KJ3vtekNTesw6piCzwqtE3RNKPlfAq5Rr60ejNauCxWOdiBBP7I5FJDwSQrHFKAIsMTUB1GOWPwI
AnRF4HqE0w3MuJt5gNx3L3HH+ZrFIzmAUWA1PyKA6s8k2C0MhKKvF/kt9lfkoGE1anWdU/sCHE+7
t8gAnXd2qGxiZCRs+2yE8xK3SY18L6bG3AzUqfZOWDD+4ZXo8mHxeP3p9s382iMfygjOgEmMqsjT
NeIauhCEiZ5B7iNKSCburw1tAWrqcm8XeQ7ZXC8DPwtV/aK8xkBPbjuVtc074J9t0XrZTyj8IQ0G
u4TNYtq9cXCdNn2T1P/iJlO92Hc0I7jizhgOY+aUs1HHSVoFWxIgug/e7MRQj2tUuZRG+PzVsI3a
3ZhGRJmxFVeP9D1sdCullmqbwYtK719v7pIlAMGMNrkr5cmWF8KCRTAMomhGxgG27eCTM0wmp+dO
dyRMD1eW5+lhIlHCmoL275LMt0ZG9L7B47shXigIvXnxyqhj4Okx+NBxnYsxZppi7cojnu7qgGQ4
+UoLeEhKc9nx3t2jHFXy3ytcyQeJoDDCJgMTy8Aiy/PyznNm5xSuA7TBbIUL8XdnfTeOocoW31Ku
5M7Uxs9c6JK9CqmAQ6PRvkO7KjdwCrHyo/jwrVxLni8Pf9pLpafAoUmPl12DQvn4MXU9iGa9h6HQ
j527V+TNPhsK1Wau6+X3y0Od+Yg2FwJABkoQDszVGaG7bZhx5+ZJEah+xsMfiWsZoupxPYpAWNXt
t38/oAvyyMOB5MBgOX42eGTYShEOv3UhIe9dwAMo9TL/UiMyfKjlkFwZz1yO4NUhAusG9iag54Ks
re5bZTHJVurMmSanysTtsrA43fK8gAjpOgeDOMj5kA5q+lJJW0NlR+T7Ny1NpnRjO7WOU1qaRNU+
sHv11I4e4L+DEWezde1RfUo6zU7Q2E1caqbSQw46hC3uy5ff2ZnpaGNsTdoAVSK3mdU7y1WEhMui
0xbSEsfVGE5gDrVrY9Y2ln6OHYZ344CKpC0S6xYz6Nm+sh5OazZurAKGiL3c5kAgjj9aSG9RFSJg
lrQBgbcupoOjPlVvXZBK+ikYR0odysLlpz6z2Lkmm7pNBheA3/pCXnnOpNoGa8fRZFKSKUHvMUrm
x38/CmwkgEzW+nKRWz1a6XSGmTGKLJ35I2asGCJ6GDleHmX5K6tJKIXAcBXTaCrt9axvqOqV3gYk
sTd4WRHHhGgnsej/FGRdYzX2XwYezO7wD6h3NoVl8Z5jdWYHcaj9bJP5YprMmuOnyu1KtwciUret
Wdj3HuaYL+XQ5XtDlPR5Lj/b34CN1cORGuM4gJQWR5C52q7YMxw6aJAo6VX9BDdo7qu2BvHgAnAb
Vx1hCYbmPNPsBx3p8KUlk9B8wuZu2qdQPCHA9rD2r/2oM8seriU7G9cseE22efwG+rkhlT0d1bYL
teCDK4rqxkXT8K0zqkltpT5I360CbKArEqRIjvUKrg/qWozZGbROUiAA11FUwqdxVlUlaQVWFPc5
90VVC2dTAad+bdPc/FxPIfpVuLjaDyeN3WCjl+P4x216b3rO4sj4TdMHj8AyJdTyynZyZjXDawe6
BkDEW9NbvZq2b93csTA6HrTgFfuV6dZqpYUdKJm+Xsx1bYDzcOXmfFoJLlwTcEGatVSDYrlXvztR
3UxzsxFzyq0o5uQ2DMJsZyx6f4CAeotUFQPKpMdOqe/b35en55mnxXiTK4NFz4lfsNo8Q+wBm8Tz
ei69qf4cga4SGIKhTgjl+Gaym+4XIUDl6+VBF6nBasG7pHSRPQCVgzN8va3ASg+Xhijbiiwbd0vA
r9k9cWeLq13L3QEtDyrZeXHFWSRaNDWQDeqEWj7UZtG9YFyYYJ9WCZzKJj0ymz39ZFfA3yJWcwOU
MST0rivjCdrZ9FGlrvgTdTZbs2UEVEqhPdr7uRbYwU20aojdHGJMNsuwnR7zOWiv3CFONxsIDlxY
dIgwLPV1TaRlmVuVLo1iTfX2oREpCa6mi/1mEJe3l9/ryVB/+6RoZk3PgfG6MGXfT6OUyJkkKl2s
js3uC3L08RA0g03JGtn/dsJyQ6G+W1oiYGTuepHEbj7lxkDtCXwT7wajDm4LCrCtrhnVbmyNYFdb
VftpyXfdX37GU9oHk9U1FjYYwRYo9ZeD8d1a4WCw7AD11taTmf65MKJsY+EK9tC4kkTgaZbPWQED
UJvBbUHNEGUmbfnRwMpoo7rQuU2Tun1qy2X7uPzLTk5kyS8DKGENL8RjuTordWInSh593iajDB5x
C5X3dphad5dHwUlmvXioXpDiLHxkB7BHrE4vO1X4ZuJIQZoCnL99bHgaJu5OlRFtABb/vXOy8rs+
2gsryx4b+IhYFoCLWyVOhhN1+LQZwKSzrRdxJm+aLmp+emPq/iqTkmzsqBgK99GkzVz4Q6rrnzFv
7T/gcthBtI91ZBjc/up5F5hJGVDL64QLGig2olsx1CaRlGWIobIGjRl4kXIw8vHkrBu0uMp99BJs
/eiVAGls9DSiyp8EihJMwRq6qkjJqODxw/jRGga0TzNvYDMJJ1c4f5fT/EfVCp/QEps//b6JFN67
IabkqFga1eLURUexvR1SCWVfevhk3FaeFoDPstdru2qwVHujwMCdT7k7NcFuDpkQb1Y92F+9euz/
sd0S44Yoz3H+Yf+q4Bk2zRRt2H+QPtJxBR1t4CQXuxwp46+A8M2fwIYt5tlamHNtViMgDK4E9XOX
dyQ/8KECyM6OFv6xnXBaukF1DDoka/E7xtuoJMG1ximmDMQb7ALzHnnf4tzYpBV2b6VXFNuctKxH
0D4juZuTlCgQCfcKBo8Vdp9BeW3sRKhg6VNN2aJhgd+CGZGcMguaaEvl58RSIhsnIpHRRdV8Jqmw
0Q9VCfF4Z/cdNNahK+ZvRVXoX8uO8LeNNy7MkpnJ4G6A8FCKwzKtA0zgh+pDKMbht2uSSuuTSTD9
7OYgJsKxrvKvmlosIyOU3do2kqmFiyDlKvEYiMsw8e+Hgp4ODN/oxsEbOj0oMyxudAhIzQ1dbzfb
p3WFWaBI9LoDx6WYwH8sWmx80mksuVd35psgdqndBvSgyYXhcNQ2I+SVhmPAICurQNNLYKRZPkLK
yz2kzqR8U82kA4buOZkjmzHHdfO27rAR8CGwDQQhJ0qJHdGXKESMIHSsQ0RQ5S982CLrITIDb68r
iUxVTQ3pYKUme8T6sWi+N+xyz6WM/jrq1uoRwlHxkkS1+UVBxSgxahkDtVPa0r4hI8XDitCMvqDF
9CQeR1XwSwc7/tXO/YAgFp7x95y7GjaxtYGyhhUGn1OLCYba1G5toz4DX8ZbtA20XWPQi4Fpqplf
8YbBkhBV72+KG4U03MJ1ssWgMt1FkfJ+c5VeRMF93WF3OZOs0NmCF9O3HTTxZnAwvMEqAcxBTFqZ
bdG/eHDSXejQ6M1Zkhim1h5217L+ns30oDZdZAloS6ZR3RtT5/2ZBpyMkNhHPQu6lXhilsrFD56k
3ggugZC4HVi02otd59q9vie63salkMvnE6UN7lSNVkLMoygIzStn1LmTwnFMAoyw8uKOuy4rWsAR
Yu1pYHWRcIp9aBbO10K6dMwS+rz3IJr4KDhyHD+xyIJPNbj5bVGn8cehCFN1vxC6sP5RRvNCHy5R
V46LM4c1xarugD7Rg+ZMOz7HuG9lZJQniKvyxPpFuiGUG0H4WFlGV65bpwfT0oo1YeriHUmE5aoC
ifF4yOKBckeEdb9LWeQHnFvnawfzySWW3hpaHI/2GmxXyHfHD9QFABVg9VAj1ABZoGHd/MyMGRNb
Ej7vWFTts5m5/X0lMOjIorL+AcNmURRnLhFJC+wym/XNOEETMyGdHeBP/ED3qH0tmY/X0n/XclOd
6kfnwgtvmUTGBQk4/rVQZspMC9phG4HtY70PaZ9bp5v8oeMjP5AgVx9KNblbWrjhI+a35X0/CPVv
C19+BO1y0EeuMgZYxPGPsCt0m0MNBpHnpnYYsILYuPX4w7I78dTTxr9S2pzeHBiOuhcU3eBDrZ95
7IHPXAcQr4+IqAn1PP81ijm9RYyAtMmLgytT4qQzw+NRZCPK4bqG7meF/6ScMpq+GKqZGubYbppX
pCHlxfRYYC2FMw4K9iGY3U+4ijt+4wacfZcvSyd1xvID6N3BRCVRmk7J8fstCSQe5hExlV46uLCo
3LlD6ui82knyp0/y4fsYCfvl8pin65oxuZbRW1iSW+3VQ+v4rOdmi+I1iNOEtnZc3Y5wgKCi4oRx
ZagzH9QwTM53NNoWWsTlt7y/C3uTFgmQkC3djDjexjCVxo1qhPwxYHyu7jEwa3/Qd8jCg0hsOtCS
TOWHOQg42tntxKcqCtVLrCXm504j5meD4mRWh96ujK+SjBBE17H9hPwp+KgDf+Wb0s7RL1llQ0NA
myv911xYIt5KCKWHjDbiVzy7o9dAN0OoeNTJ9wPOVY9zTM7Q3hS9DXuuS/JnN0gmfPvHtnB2FTkk
h9H2sniXZIig/bpJitfJMSKcBgm+/GW3XHBBQAZBwSagQ3Vagtwk1nLd3A467m4Hxwr7N/rqGISa
7dzADhm8JsTDUY31xz6PXGIV287xYGz0MScqYsJrbYNzn4JZJilrTT7GuiwBM++kbRFSBY76I8+l
+UCSl7PT+gHeHXSe4srUPjMeewZNWwo92BN/6Q3vPj2a/XiGiMYFxiPYgRcTaLDwHOIyUH3j7RoJ
/coxcgrnUncgi6GHxV9HIbPardBt2ZivzSNw7jw/jezjuGZY5RO0qPa17CLM1koseHBQwqfNsxrg
a8jmTiq/V55OmkmkuX6P5fgu0fKkubK3nVl2mAbYpKjThRXuOj1eqwfXKwRVUW2M8YsVgcQlXe/Q
wZJyvlJnn9lWoFiztsFeIQWtlQedyodIsxzG8pJ+E9d1/VCpWb+HUkwGANr5QwBwf+UBzXNfnErb
gqzC8Uo64/FiV2USxZrNE/aRhySqnqQM7rGNjsS+EmYvuaAHZH1hG2S+RLWGfNLDgXFjdLBed3gr
9dMDK5JjbkpoaGHSk6e/KzewMhgsSf0CH6/7bNOCm7dNK+pxP+e1+4G/SYwFfTnl93aSYkNVJeUb
PHDILUrrO/fKlnbaEqSwX7KYkX0JafEpj5+yZ+HiDhQZW1eq5ltMR2pPczrvN5VReMjfmxw9nqVt
wx6aYkS8bAIntRNIa2T70NRec3N5jz1zeeL3EFHtUXPr+lrM0hhkDsOUh6RbVPj0di7Y0wZYLLxS
1yNIXvXEqOVNwX0QRAut8xqgJHFaeFU7DFs9nOIbZeiY4U+woj9ODk6FxCbB2AXZS6LXmQ5QtzPk
OBAxoPLwNRnpXGNJbkW3cYPJwEaUMv+kc7dw7mrB9ZuivDXwrnAmwgAMMb7EGbZ52zleggNEG+Fj
BzochDhKkjaUhukstlohy3+ofI0/qTk6FOO6XXxCwps8OORePKcZvPGN1Drimlxdh5CfDEH9YswV
ZIrUgbSIEVYt3zD3y+b9FNUhS8NM7Gug59/++VF/HQonMCtnPA194ZrW8YQJO8dNcG21t1DXjXIn
NXSx2hxYAzj13EMzdYwXmnPmJ1ez8X210x7zAMjj+ZckcOQnTBKK8CNXj1bsAxBE9aAFY/5aTCih
d1Xq0Kjw+PXKd1rcGj87pBk4Pidq3PxHe/iv8mz//7QFWNbM/90WYB8X2Wvxz3tbgOV/+I8tgGX8
j71g9ux3GANIc9nW/2MLYOoI/E3Loq1KXcwNk4X7X1sAR/8fnZ4CWkGKP/7vBaD+r2mN7f2PI0EL
AeW5/S/0mf93W4Bl0nAiYgjgIWeCHiqWHfvdGWyR5xp5BLT55JTRorIzd7jryDf86pVWd+XMWVdX
XCDACLjFClvwHv7CTO/GwpScZKEujn24c+KXUnkrNxnZS7shNxy6ThpkFHjEc4znfJZegQHPDk57
E0wEdijA//GDIl7pEtziIr8WWnxfaGl1AECydqIPyh3I8ZI7GmB3NSTX+IAn58Hf54YYiohtgYpO
BF24dSIJoIuIbGUiDBP/yYmEykNSVsPTOFTOco8UxT02Y9GB0HDc4sjUujXLVG45p4k7fTc5z2CH
xnqf/vuDPPZnKmqXC5h5/C40o9FTA68ePymC/iETZURnDkY/UxLjxrku33LPJH3J1VWL5ydKQ1Ki
MAdDGXZNrbw+m/gpDkIME0bmwk5e83bnwMD5u0Tm1k1aQmR4IYk2BDS5lXqER7fSovxZG1ru3pqo
yx9epua3zorhAqkm9DCrx3rtAVW37iGTSN1rV9STGnv5fVhI0KOXgBGcnsevavTIVpqwTvBrd4g/
CSA0f87naSsb1/abpUGUweW8t0gd2rc4Fu3qsGyf/v334pJsGGwHLp2WNaPapT6IgsBN/Eg044c6
rsTOmpvsKVatdou3n0OoRYhSdgqb9CGNUtLTRtQnr47M3N3l37K+oy7vA6Np+B2Uoi65vsfvg4pc
LcmRqY+QwvynyUS6HxOnO3RhExwuD7W+LK6GWlehVcBpXiNr9E2dNJLN5GjqDs148NPOp+kZpZmz
vzzgmbm4vF22agkqAS3o+NlAIRIN8mPic/UGeCDN6V6IwrqyC65v3jwWC4XbEex4gMMTwNimT6J3
OjNqqIJdl1oVm55NJnjmYEri2q9OKpwrX+2k7vnPoMtFf9mCaCMcP1qiTVo8hiOCcyxZ9ypPp+ek
ZTPMM637KWqFN2w1FnsWgLdV7lzBYoQOtQE8AdfPS/NgIIMiyFF59tcZV4fyypZ0Oq0WSvZyDNrU
gVi4Hf8+9in6qQpiXkv4yqGoKxzvafgdrBrX18tf+XRa0UoluHphKwP8rTEuJCjdgAvD8pXRz2hV
DCWQH/YlrLN+NztO+OHyeOcebakE0M/TXHTWsv98LAkdkAhYUwiW+wKAgZgAHW5ZpXtX6qtzQ9lU
dDwbBy0Xh+O3qNKGXbQMM9/tPQfr+CrDqTrK9iMqn2tFzuk0RprtLpU0hjIG6vXjsVIsC9BO1azO
1MMKLhfadFf2w0hUSha422SAhUFAU2g9GWUzPZDOXj2G5Avtgjbw3urcoGmjhPdcx1gaZKhk/VLr
cOEUeMdcqUvO/VREwDZcYx0DpDVTxBmQXJI2AkG8MkqwIkl2igqzPdubtdNlp++x7RyuvKDzg/KC
aNAuxNXVRjmneWBATUtJfS5J2rXy1P1os6huGmDdt2pyoieQDu3Xv59sUv/fo64L7No1Z0PXVerj
6i/uyTr5iKe8vNGI5r6yjE43S3Yxk2YFSDah7esGgotfuRHwD38h+nIIeuIRwq97pbt8ZuM6Hmb1
Gge7ihuDDEs/pQi7oydQQ4QO4xsj1Bdj6gRjlxqn4u2EZvKlsgPYxvE4Yi/oiDS6Q9xXf9TGgpSl
QVUP9jA5z5df+LndREIU91hx8F/W7e/eid2pj8rU77nc3lhqDP2qc+VnFXklyQ1mcHN5vBNECO8U
nR4REitWuYvh5PG6K/Wqk3NhpP5s186vDgnKn6l3KoxL0PcAyyGH+74E4D0T+kEKdifUeBsZsZg2
mZfOFVK5QH/F1xiXERmTaHblpDn3PrylvcbaoaZdc/rwTmGqRbja26obPk/zoGkbu6y1b2y26T0+
S9cII2fWGddYqLRsrRTp63s9Bj6WMyCb95PQwLMlNzg/YtNJXzqHf+sAKxv8uArv4+XvsMy79yU7
nwGU2jIXjgpmiOteXRoZBmbiXe4j+w0IrJ4Cvx7Ncq9D//tgG7G7mU0jww4Z6iR022t6szM7PcNT
S/zd1pBPHM8Cs57qHG1J7ptuEe1oyxDpVxGAmFnTNUnEuaFo6jDjDMtmwi1f/F3VZpfci8mU4Gh2
MLlvy769TzqYbXk1oIO+/FbPfUwakhwn2NS5KJiOx3JUIEsloRd5ATFQ+Dm7+zTDX3+mctgZ8RLf
rWADXR70zANCXOOIRjwIA3Y9aG+1c9BXcehHjYo+tYETLLES071K9WZ/eajls6xmjTQwlAGCXhj8
fxto795l6iJhH3By9jEss25peWH6n5kKW62o22RUObt47PLbOUrf/v3AQL1/7z3wstc4MtN1CNjK
0VHIcPyOi0v7vUA0e7C4BG1apUw/cd3063L7vVZCndkRuCnQFMQbF+huDWBlQkC0jyEraMKLPmDr
+YbbstyrCUl0UtLjuvyk54ZjNJoa7AZc5VcdfspsapTA0HZh5kWPoTE5L+k8V9/qqMg+GVg9XHmz
Z8ej7YlhEBU+Z/3xlK2lVlu4fkDOGbv2gUxh8jGw2ibee458Pe+u1IKnMwjJAMsD3jT6iBOdawIX
vI+QcftzgFad6re761JUxXOmI32OmmcYSZ+LyK6vvFbz7MAI4Ba68SIsXPUo4zwtRgU64MPjWVwL
8Pj7kI6VHA9OMnq49454wxMH4hJb62o4xqetNqX3FeSEWyfhCgiTS4/uTX0MoW1EevNPVgZk5OF/
5X1zEsv7oMKZsG5YzwjJp7AjrDOqYXNAj7H152nwwEBxpS2IVg4t/SdNbaQvNXYQPra2obiyE525
eACsSx1JMfgvZLXlu79bqo1QNvnZZNXVnZ4BF42VbzgC5deIb1rqGsEW/UbvFzpGHv2UWPw3DSPF
kgwmHHCNrZbmhChrhqSHqzVXtqwzHRx+G3McaBpjJhw9j3+dSdpJjMQo9ivi6redPZvEJsGWS03D
vtENQgZgzGKlkWFWYg6DOkxq1LYgLd6Vttrp5ondKdZpqHWA4wGLj39IbhkT5jTEDUpjcLYhgOGW
dIHwNu8rcXN5ZZ/7JGhllpKZC+fCmzweq/W6rDN6zKCwp0HHgWKiueutytnFaWwbG8/skq92O+qg
o3XY/0ZGhxBkGAeS1eVMNFgNUz2bc6IwMF3aJ4vS/8qsOT2/aPAu9qpIRm3K2dUiwSQti6oujHwi
3UzsHMij7iPa7JWNSYaphdEmzZtrd4Gzgy5vhds4FIW1vj9s3V4XQxD6CuomKaFaFd2kuhdjpTkX
6ffBZTHOeOld+fKnBcDSzP4/w67OaqnpA3SulE0uGRJiNS3Igk0x7S9/9HMPh0iLux0QMSKf1f0/
hGEYVdi2EPpryVt7TsHs0oEABOxItqDstj+OuK9cHvRM1w82kweqBEOXvt968ePePGdGKSLfKDLo
PXCpthbBBDv0Q/Mnr4+pHZerfYp7+i4t8ammo+Fcm+7LZDm+LCw/gvb84r0HVLta414VULgsPwKu
ufVBiDG8cWD2PMms6z7yafsXpxmiO5ud5pYog/y2zOzyYUhJigKVNB9te8LP+vKbOb32olLCGG7R
rkH4WZ+uBu5LZgOvweciXvnt2BT3mMsP+3jE/LVKqu4BbkR+6OBq+Yq27JXq4kwrnfExlWDP4xCk
d328BShjDHFBZfxW1u2+p8DeIxe2H7wmGog3Ncf7kiRxHVvfLPnV4h/yWMyt0xB5FQkaDJV15Tg+
t/0hLeKegVngKeJpeF2NBrbBQYxImhv4wcN+DN1vbmhf21rOvnkmxN/OpMW5dPzkVHi5NekjCyFN
7Rv8O8SPnk7aofKmFj8RDFS3uhqsGwM6+VPQj+aPy1/+zPkPSuS5cHV4YODt4/HJxa1klHHxyHD1
h+IZ/LGKQn0Zm0HdOFWU3Jo4iUDiacLXywOf22dsKNiUlLgxUvIcD0zC8egMM68406vhUBRedo/7
lLgys5bXt15sYHEuezcoHSKW41FkCVzlGm3kK1jEPv49sOpau9kRJBR+IRotv9LYOLevwZfjQiyZ
OZzlx+Npc2ugGmK8OTanO3tudGuD2ZaOWKz2tK/cbUhgzJPsGmnw3LioDKWFCeCiW1m9zTElAjIB
LIfYMsWH3nR+RSRQfZBD/GZpsXFTS+vt8vc7N3E4JYRL9cjDrm0UI2j0eHe2sd8IdBZEDHbcUSfi
I3vQoBdDxj0gV+Y9tzkx8Ve2q3PLUy4XZnqiFm6lq/M4dtwidbw09t0E033SuK1dWTbkQkB8u7IT
nJtA74daHYdFkeH1rPLY11yYHq5s7G1vGd6WXMVujz2EvDJhz35IShlYqtw44OsdTyCaLFrsGfDh
gox7cDO7RMeRV7mFLobxeaoHG3j3w+Hytzz3PhdqoAMjGSnxmn0p2rYdApOHnBGVbZMG0kWIZH1P
jT5c+XTnlj3bKnsqpBEIrqv3meLo7XFtAhikxbY3Q5DJCU9I//ID/cV01use8wl6w4v9Kn2A49eI
B17dCV6h7+CkcTeZTbCn8wOApsV1dYOtASm6SfMDb6fqkyNKY+/VVffW1VAMzbYme5iEw51F1iQO
lAb4lBkQ12zlg++YdnVlCz73ycEBQeqhhNPHXs1mZ8YZsSNmyp+x6dtqNdaNeCBYfoOtDQZ85XwQ
ubQ+X3lDyw1+9YagBuBqhIc2Th3rAncaMWFMG8JMc9MrHkxTvVhdPH+bAm3eanicbA1VZzeNEaWk
ZnS3vTSHKyDxmecGqoY0gBeEbgGEHn8jre2ysCvAz82YcHuhj0sSdhPfeJYmEBk68UGfy/HKyz5X
YtGkgXIO9IvA9q8A8F0B2FqlHUb4SPgVZvWHqAIG2/VO5Gxpv3agU326nw1Sto2u65+wtIS4Oddx
so+Baq/Z+pxZd/wWGw2uQIB7UvkoYeZjHkL4LGSo7wV79wenD62dhWzsCly1TPj158almhbzwjaG
mHv8ssMwM72MrGXf6Ejlu8uDLvph5ZIYyBqM5VCQJvMHZ9b2EIWel2My3jS3l2fcuc9NC5APxxVP
IEo//gWjqEKkHWXkAz2J+0KV1u0gVXybhcZbrdnWBuq32l8e88zuTVeMx+bCDQN2TdEwRsrjJEpB
a4w4PVhJ2N9qsSI/UpfZjarS6Nvl8c4ciiR66Khll5MRIubxMzqjCKrCLhgP/oIflnGxl1jFb6Nd
+1tVYnxIZ/Qml8c8M4k4K1hAtMW4RP8vzs6rN26jbcO/iAB7Od3lFslySWLHcU4IO3HY27Dz13/X
6AU+aKnBEnIOggACMjvDKU+5SyDX/cWGDhwMQBCCp3PQAUNp7cm5FJaenq3ZyX+7P9Sr5SRhgZXt
SKsJoIfboSBB1StZfH7CE3SQGRrOizW3ZWVrWqhF6JPeH+/1YWWr8jCh5EH9Fhj5Jnwz8K4o2yLX
wsQeugdqEc4p0oICpyU9b/9Ic2N56NGjP8XuaJzzoao/J1lQntqyLHbOj2LqNLKlqAFtIRqOm8uq
m5x21HuqVOj/IOGsd9UJw4uJZhVqNuf70371RspZQ7fGbkaWgvzNSclabi0UhrSw1KMRmKxbLpgl
NdL4+P5AykmBX3oeCI07+fcXWyeGfkNS1mthBlWN4lzUgq0ECR8ZcKaSxc2P98d7/SyT4bBV2aQB
iIxXOmYoyvbDQs82tAfRXBzhN6GYRPoeZFzys+3o4GZmZr+b9Xn+Bm4MC6Zktr+VeuOc4240z2Ae
Z4SDU5zpW7/61laeeMprrf45jmLY2eyvzrL8rQREtMPpBJnb+yqI5wKUcqqFUTpXj+itJj/WUR++
GXkMxbdxhPhWL1Vzwsha21mnV0daDo1lART0wCBJ2mx7p2yhJGLqhvh0vzyMWWt+7pBwPYsg23sP
FXsNtCERmdQlp7+32QLzGuQu9AXZSV3ix6HIYIcYiGDd//CqUehmPffyYPM7m9dnjSYIZFamhX6E
8yLJwvBuaJAafvMoNJlowJiQAdhd8g18sZ0zI4JI3C9ROJe29a6VTF5zdPYKOIq5wGqgakXWjgrg
tlaRBiBo8FuJwiDu/WuF5fDZHyuxk3cotgCpFfkxdGqa0M91+xdz0bAvpYbVy55VWj7ESW+dUZor
EEcejJ1b4NVQlMPBL8ouB0Q8svHbZXOR8yupCSHhiuXfabat9GuerICkszL+5/4XenWmUKOh5sc1
SqpBy2wz1GQ3elfEE0OJzHgUhh2dRO7gBMoDgEB8l3xcIudzOfVmeH9gxRxRZyDBId3nUG8ZgKIf
8j4DFhlOuZ9+hFMZh3Yz+KdsNf2dOEcxlEuABXVP4niJ62+XswGS76MlFISOPgOY6ccaOjOZ8bsh
yNDUvD8vxYLS36PxJwHmDrfG7WCj67Yx5j1B6M8V3PY28+d3IgLDc9C6zvs+VF3zFap/dhzsAm3k
+4OrZkrZCO4vNFECkM1M88hCI9jIUdTv/b/TiKIlajILZxx8yv2RVNOUkhwUOAkhX8WOKDOjrwnj
GM09Exo5HOElpEiX/G4PyOcf8Y63H2EPV1/jqMm+3R9bNUvsbQCBUAwkWZF/f3ESUwfqejC6QViU
JACl8CCdjJhuovi3h+d7dbVISwz2DrozBBrgb26HgjyeWFURBWE3BcbDrK/jIyztbmdCr1592WIC
dgo1hrwD97DbUbAYjqcSsEdIoF89umgWHefFqj6A1jKv8dy5b98m+FAxNSnlJeXKbsdzQBQg+Wf6
YYly9sFLQGLSLdeuQd04O++Mamog7kHJ0SV+jZTLkUtJ4Ov6oUat+bGvs/Ka0axFTxCpEITep35M
r/e3xysVJexsyN5l85Q6kc9/305vqCiOSZBgiCCV5x7GpcairFgK44RY4/g7ErGTc8gKLK6X1vLF
Ac1m/1ELViTNrNw+BW5tndxOT7/c/12KbcvPwlSX84Lq3vaqHTVhIVpc+jzsSfW3zhM/hnE8LpfF
n9cdtJRiLDAAct2pJUsj39slcGo7WuYqDujY1eAOahw+yqqMDolV7qleK24CgFIEj2QgfLKtxJ5I
vAhBi8gPRTeW5yQzhgN3uFEffb3Kj4klxj/9Yf2tC8r655sXlJF5tWB+Pd+1t5McajNr/IVJrlmP
/eoYtVdM9kzc2sd2b0+9Ks5Qg8OKBSQA4xEHbLKNPPPhEsYuR7QEZNnanfEg7HJC7s42Hly/Lc+L
NUaX1gaMaaKaecYStXr7OwaZUlK/8GWWGue3881WrD6aHhX6ZQH2NK6T/VhUhhHiw2f/dX9pVR8V
+Ax1OvI8BLc2042nYOoxrPSRA/W0j2MKuX2g+3yO7CwO9SxzyG1NlCCyPH8zQpmVRv4X+o4hj8mW
KCPMHqBZIPwwKpufJWr3FwT+nTONlnWn3KU6JMTyVFkBCgEdlZf/i3ektXGmRNYFY4kG24XVpdE4
5vUPFz70zpd7fQuCAsD0jFiH3ge29bcjTQDzZhplfpjhN32scfUKnUnY2ODV7lO/jMXOeK9nxng2
in9cNQQ8W9Ta4GJ72wjNC/up+ykiv7iOQ/pxbu35cn+fqAaisALKHgwHtJLNVVuT7zl947ihARLm
ChtxDSuQGmHr7T0kypHIvZ4Pu06n4XYJqyWw5qkwXAAxBn7PqeNc47aE5VgJ7RcmxZtFyu8RLgbb
3mtmNNlioOwQJmNBsgeIH3jjWCIzjl/F29ePgFQ+CLzHFHFuZwUpS9ZFG2jyUZaE8AqT46xpHWAG
c0/HW7GAkArIxkyCYdph8si/2O2N1lJ2Xgs3dFr6CYdhiIxrY1b1x2Fxph/3p6XY77LoRkdfTgtI
2u1Ygx456GNUbtiM3l9AZ+ePY2wM4aphwUCM7uzczq+jNNChYP2Yl2xdOpu9gTR/3FZIjIUBqpqo
v43BKfOK9K0FJy5+PtX/kFmcrM2kAlLYhRK0S/mBpmXZRRJzIrqHKOvrKzQIehn3V/FVfXYz4GZa
UGI6viP70MhRljJsKPEUObDV7Vf7QzpZ6Qk/7WZnLeWJvSlLMygQCPwz+X6c6E3ksM4IPoiAtRyq
0n0f4O9w6u2luPozZqMFxdRju87eAywkG5fvZfrz/pxVOweiJnUPQgkkYjZ3Mmng0CKZ5IbavEbH
CYl7lG6Q2yz5qlcwv8YOuEZ1KiyY8vQ7qIYAtL/dqVM9cvKshQOoC+dbFvWae0AfwHn0S7/eq+4p
B5NCkS7cCFhdmx3UkqDmVsfk5qqgpzPF80Ph1csVGGX21rY3n5EzAd8ZjK8kuN7Oq/KGqUzW1g2x
eehhH1mmDBi6UC988TsPePapaOtfeOYk/UY+PLw7lEtvB0UfFEHMjBPS4kJ9pVfUh8GMrAPQcDjx
fbYnhalaT+Bf4AdpW1KO3uxV2+duNlMm2fQlXkauh2eeY2sPgV4nO/nu68K3XFBJnKIATHVme8dU
FtI7ImWjuLYWoKtgDIV9FOMaPdpAmj94Xqt9QYnIOenANq6zIfqTSF37spBh7DwaquuOzcPPAfyG
2sAmXSRfzaNxtJh2s2R0bJ0pxDrZ2omOVLcPKqvPuEfSlq1so9Z2CWiJ0QkLL/ZDMioMvRILPYNq
Gc8uIs5YU1feztP7Ou6UGEe6w7RqCD63GAa79QUwf5dcvplLdGhMEOrT7J7XjJ5NvzRTGOfj+BAk
GHy9/eKRmQTau2DRqPPf7l0kKtdCtBYmfX5SfsyzCg3IcUmp29BlHvuDS5VxT3JI9SFJUWn6kquh
x7m57GqE1MrOWpwQxFF8XsxaO3pIJeywslSn5OUom1snApmdinSlxFfh37lo3Xjox2A9phjFhfcX
UTUU5XmABAQaUuHmdhEnq9X9FWMxyuQWWDA9QpeV3sCpapz0dH+o19BB1gtGM1kn9xuuFnL/vohn
1rkoYr/XnVC4yaCH85xjjIA9if9XbqVV9pDliXkpByMo8PCmGhy5E8iNyUdt6P4vUX1FGmHw7aVQ
ACHC7Q9JK2uoDYMSqmNBmRj73nuflP769f4oqndZhog0T4FJE5rejiJKdEwDPXbDum9M+1CMCLpA
s5uSw9RPiHrabTL8mKu2qI4ZwrSPc9AQ293/DXKMbWxAXCBJ/VDsUci8/Q28i0WTr7kbFoFWYUA0
r2fXGycRArxqLp1ppP/hrouq4P1hVTEBOKH/SRpIIaPbYa3MqfsYHx6+8apz5wpccJIAlztvxHOu
wRRzT0lANSLQNHDFiDtzK2wugwrF1NRNBzfEXMT91Omafphq7vHYHqJTn0L93Jmiag9JWDEsMofL
53mzv9jMmjZiqZn2bkiamx0XO64/4FAZ/X1/IVXHE6VqFOiRIuD5kL/ixShtEdveYvFeAmq0joWN
gNZYlOXRr/Pg8/2hVCtIxRJpW8y6QGxuCgiWWZfWOHGRu0kEI9fRTHi4WnbwGxD8Yi6XnTfxNWCV
6+DlgJtADpNTY4F95oR9m4/vDL8NQmuwy6M7+Fhftm2A+NWUn3Wj89+3Tf63Pwn35Abo2Lj9kF7u
z171a3ifKcSDpKEa6W5Oqys0UaE5jMdJW7V/4/NYIHMrGg0zGc0pf9aTtRYnBBBzKFe5UWrs4rR8
QrZCoxBRac18Xda+ezO6hQYP6B6iehmDosh8+/3rzhrwxCO2X6A2ouRELbQX7hOKqd7O7azYzzcj
bQ4QZpxm5ApGMjTjK8Y91QWrQncnVVFsZwYhRJHtYCa0eW2MBdlgC1ejMBJOcbXFQrhZRFPYxele
yKUcCnwjmpXwIUgXbldudap6xMWP71llPXY+TfnY5O3n1ZqbnbBLcXC44GmtINfBjbDNvya8OGHO
UxHwhN2fi8n0zjqwt6vvV/YJBatsZzzFnQ4chxYH9xyt9a2c/JBpfmNhoxdOHqSbtPMsTCEr/Zpk
vnRLrfP8C/7cIO/vnxDlNGGOoY1MagzB83ZBjSnovRlDkdCpV/8JeMvyifIEyWW+Rh9s4aw7J1Lx
fNJupHUvKzr4fmw+YNYuAn3+ldTLQEYVLdH15IgBIR5ORHX0q6G8iHjx30+p3R3RTBt2xlcu84vx
5QZ7cfVm49A3yPeyzLa9Xs1cyxH9Nf3HXgDqt8CSHx2k1nYWWRFN09aFVUF0QtthGzP4ejxX9lx4
YVZ3zTVBTO2Y1zp4gjZIrl3UFQ/4SzXHeqjMnfOvmi4xEXE8Vw0PgPz7i+kuWYMDNNdKCDk8ufAS
RQccu6xjutTiw5rjrTqU7ZtxV1xvhCcUzOh/8rE31xsAjpxHmkOa+RQGSRbKsMeR4ImLdE/BRHUf
UCKBMMIWRshx8znLRRTWuFD3XN0YBvLo9McF/Z7zSBdhZylVJ+XlUJtbbhldY3QKj8BvZSl97Myv
hTRiXhrbOjgEQuf7J/M1+0vCAFis5+eUKugmyvPiROuo3ZFeRpH2s51c+zHIRXDy2ohqTLQmJSab
osOlAGHO8V1tafC+8iWNwxHt+JOW2uJrHjvO0Rqy9Q9r0ry/7v9CxePCttItasHSZHKLWPatpS2Q
X/DCuIyGJyLjf6a4bR/uD6L4wjwrPOHPVShq9rc72NbbofGmwQsjdPTwMtOyy5w3SAum3h5Z+bXU
AIXSl2Nt6ibp0s/BEKEu5C7Cq48BsrMGxuLV8g86dd3PtJ174yOkAa88gbHPv7lTZ+MuiJ69tPJ2
QYp5tBe8UzkPyLA3mrsnbPh6MaQOEc0g6tQ8gNuLxEOad4hAxYRupvWPk4araCFS9P+n1t/JVl9/
XLILXiQoT1R1iPlv113D5lT3s8IJR/QrP0wZgpxNsPZvvhmpMhM1yGxfBiqb8FRzeyvBO5lElSDt
jG1q/UA0Rl0nxz0P2mNTfe6myQpNOg5vxRGRPpHBEX7RmqWVuDleooenQifPCaOel6AzzAZtIiQ0
l77Iw7fuYYaiWcb1T9ZGcnG7llEbFVZW4P3nBVXxPk8yvAajoTySwfz5CyORUUjKEoq22+qJxGPP
6K/w1QKtBzw9SMGljrB2NqydSP/108L/n/iImIGI5RWRQK9rYORFZIceXhXXuEu/cZ/1Z2/OMiL+
fMJ2LN9jL7y+g2/GtDffrF00ND1QNw0nRxvDZzdK4PftEcnL5JzmU7kzR9UheDHH7fZc56Cf6OUw
Hnp2p9Uz23OcWMFO/KycFa+0rLSTd27V6VbhrVYVOUD7xylH0xt3zaIZkbHP1/mquX58ub9JlONR
q4HbRlwLw+52O05T4Y7IMtlhomdIBCydf/ZNdIzakgpm7HR7dYPX4Q9fjbYkNRliTNDYt+MNPVL2
1EnZKblfnnWnQ4AqWeaPcMyTo2kOmAlpbnExhZXtPB6qmUr6JjEXHbBXmYkrumzqssBGQbSPryKb
yUO1vrqKWRcPxqJ9u7+wiloY3FVa5jzZ3CgkQ7czxTbXbIGYOyG6ydEDcJv6MXL69ZBlE8pUTjGc
IjQPD7zd2g/fqv4ycn2v9KeaMqBVSZhxpfrZ5t7mJV2E4c3k342Xn1on8+JDiozqQ4cAxcOi5Xsw
n9dvEnM2AIB5dNRJEDZzHppgSuhoO+HQcfJXH8537zbLSUR7FlTKqTEY1SApP7RNkdoidYe2oZaB
sFhz0rGrOIweQl+DOxfvasOMd3aPotfAaOTpKFNzdaN3cfs5LVPgg4uMCve2hGbFeGGgEp5RSx3M
gxmgEl9osXs0lsn+iOBZdymDRD9i9RrsPCByoNuCHz+E+pcsGGELsc2aTMChWJtTOs7APpOCxvyr
141wbCXAp4XVfYW9o/U7w6r3syzuSs1ygtHNZiryochjc+Dbij6gkCw68/fJsYqHnjLJP9agaf86
CzoLhZfan0wvGi64No57RTnlDgPdIKlxKC5smbhu2mG7HTfUHYN8uGIwnXzDtP2PuFiN8/0DrBxJ
lhcAUmEBu6VAwVClGhARjpS9b/0eLUPwNNha97BS4NhZW9VQBPXyhFJupFt+u7da3Y0XTWcoc7GX
a4qcwNEbMnFe0mLvpVYOJW9fQKIE6ltefdxodjel3EoZWdgxgVn915rnGQ4wY/rP/QVUPZgSgELs
AfAFqd/bWRVF74vVMewQrpT4bg4p74ud7FFBFRcBsjrSfhKbCoq0m7UTq9EbAz35MJsScUJz3Pvm
z2J80lzz936Il51JKdYPOSiJ5IWQRsV2M5yJDQp+07YdFksDISx3vZBj6H/X8GLea38px4IEAqCX
IV8JQkE4neyyStkW8EDgLJveY+/YP6xgzb/c/1SKV5n3mPSNBF0iEzefqq/oH3oesVQxNJZ9Hhwr
/s01kBE/IDkrLDSK/RTYYqA9wu2ddna/6mbBPIXkVrqw0k7ZXK2dk5tNtxATTLqXnafMFu+7tLdD
zdf6z0VeIKngZR0m4NxLj1U2NieI6fnX+0ugWmx5KNhF6CYhsnK7W+c6WnwxEy33mt3rx9ZMm8fM
h2QCCqHZM8FTbVqptfq/6h510tvBaEybkx6VpDo5xtVxRm/hMDlTfxbDiPWTgzHWspNdKef3YshN
7jwny+j3S+eEgT32D51RzqfeSPyPkZHuyWMqdxMMP6RyPYK9LS7TwtcuKVrSxbmuEFMl3WovMzyl
k5P7Hh4gvZt/iWZP/Km5k7ETdqnGlhYLskEkH+zNNOlwTHXLhRHWZWo8BQFqKbFplMfAFdaJ2uZ0
GuLyexo3xdufC8kT5mmiz0p1Lbj9pPParyP1WTushKdfvBRbw7Gw7Es9L+vp7VsVYjnUsGdK8tbH
o7JRPVldytFu3f9bebnzqXSL7gLxxdmZlGqfYk+iA9mGbU/wfDspjdo2Cni1G2KYIcKxG+1P4yxg
MS66VNzxftyfmCrIAiFDox+et7TF2Xy9GehwVkiEjN9GyfeCa+8haTPn3RyZ1Y+AYu3nBZZeqNUQ
zlJtcn4rF1rHeZ12O11VRfkH9i3XoSz5y8lvroM0GM3BFcSXPtkCjn7a8oQbkkfYY3xrmrWhNO+m
71pbxA9VBKgz0EudTeY21DhzFMLigoaoY+1hExXBH1ckbARISIDrtkS0qHacIZp4vnMNtRUsLzAi
1mPr0MXEDOMMOQ0Jyj0JbsVDfjPo5rZqCmQPI2q8kquDb6tndhecF5ydZ0C11ySKxzKAt4Afkr/i
RXm6xE4qnabUDdPG/HPwUuey9uAEHD17wva1+u3+VpPHcRNFyxKTrIQzIOWd29EWzZygyBluqEe1
gUNkbB5E6U4fUmMsr7HezKc4m/SDlVD7m6Iy/XR/eNVt7DhsADBDcD22YGAH3xkP/AyoLHz2UAVO
u8MgzPjopEl1+ZWhgEEAGSdu2eYLK0pfnS1Buk2dzFfE1KsTGX/7MTPsveBc+QlhlVBxwpyMSuHt
ojpR3uC9SfNPTCkNnSo2P7bDZIQI9SEf1dR7WB3lKr4Yb7MxkW/EcAWF+jBotOK8wj45ksJh86zh
z3t/FZVTo3MuZZfoOG6zH99f0rmjoBfGiIC8o06BU3HWNkV8wAVwfO/Y6ZulR9E6oJgGE49rCMqM
nPyL8+CWFOySnpI/3G7vWA4pNp2Rux6CLHozlXoz1Oa7tV2QDkwJpMM6uYfUGIawa6txp4qsOnIU
mOi+U0WmKrI54F03GgJXeC+0tKCTMvP+cMgjI3gszFi/OBhThkUTRO/qdG2+mzhHrzvfUPkDJBhS
1nlRIt28Zl0ULR3i9i4Wijh9HLIcwIU1jsHPsrY17CA47641amdNk/7dfronDKDarlhw0AzjKUWT
Z/Om1Da6yAR48oYbquUQNE05HfzEt/6Y1zSLjvd3rHK2kmnEaqNmsT2MUEeLyokYzeyM+eBF0/Bx
RVozTHpEq9w0LZFq1OInrzHc96sz7/VqVIEYnQJK3fStKAht9hTtQKMaHK5zI0jK7KBP1bdBz7Q/
DCfqz+bEx83Hpj+Ksut2LjxlPkGDk7AFuwYAxJtrYfa6QRczSKHAGNZ/RnvuzxTi66tfj8G1RUXt
ydNqcZClDrCpUD6opjR73QzVoylNDvjSfHN3SwyyMGgOooXmMjWsj20RoY8ZR/t2Jqp7iZYnmq9S
1AJ66e0tUWRohWQ6eHRH7/6zi844Jzh8HebCxnN+1fc498pZPT8kwCPp1Wy3cFX4adSDjuxskR3X
mc6Tuy57pRfV1pURALU2iN0Eg7eT0uIuyOeBxLfFh9A6ar1Y3osCncszdpACP9zOjJsTBx29VVJk
Iw4Hr5h/Ac3I8wzenSYNoT2SHrc/A1FgbE8MKm2RscZ/6bw0h3Gaqket9oqwjmcPo5GhOet+bR3s
sqivVjNEO1h41fd9+Ru2l6aeYbXbgd5MFzrN2pqIJ6MrzWs+GPlBBxB/vX9rqD4wN5QHpQ2e0iu2
sjvMtuvFlIztup6utdOb1wCTgj/uj6K6CSk1oOULzYZxNid0SqhaSsffcMJt45+ob+3ygK/vmB6C
MRr3cC2qqwg/OmrxsGxQNdqsoTF4/VKtxK+alQlYphhaPzbpVCRHPKKxYeqNFFpB5fZ4o/cISO9V
bJWzJW5AnpTLAA3D231ki2kstE5QWnAm/9yU3XJdwSxBZ5innbxFLtw2rGVbSjoR8ReIstuh8mnB
C5beTbg6ehkfjLwPjp624N4MlvOUoswa5ku5x6FQjvrcGTbpr7zaNG2FaFEpO7e5W9QPtZt/rmGd
XXREGd5pE/KBVcxJffsWoghHIfgZYLJtf9c2yehzcSyp5+G9iPX1izGm/RXG6a5nlOpQyICWsrtl
UIfbfkATmlvsoThWiKw+18jqvJ/wxtw5eqptKjM2sFBSXHY7o7EQ9oCgsBMmtWn952C/OoUC8fnL
klZ2CK8wfezRXgMuVEw7zBTVDpWOz0THPCQUoW+3jT3EZuJAfAvnIRkfuqQwDxGr8RgL7KB/4bvx
KoM/hXrOTXM7VGC04PZiysBoyZWnxeu/d3M0nhBG6N8+EvkktlFo9/MSby8ZMc14SuXgPb0htY9o
xUSP4+Q7xcF2B+vy5lmhu073GyYwxcPtFdPFxjjjBeKG/RJjMmkbGiKt/vI+ycku7w+leBEYCowT
W4Q+25aL69oQoqyMGklcD9rPDLeHg2Wayd+DaD1AteUeQFXxGNPukvcnmreEVXLbvshDPGPKU93l
SjFqv9I+TqWmf8ZTs8BTY+qa6TFLm8I/z76wYS2uHq732Pj+dX/OigP4bI1EJRx0CBnY7W/wi9gi
WKbyM9hu9mUMhvXUQdP8eX8UxSlwKOxD76SwQkth896LlewVDUSCGyPCJa+f0n/aQasPEWHITi6k
GgqeEHUHcmXusM2iFnXQYT4426EfJOJq+a37qYqJbFx9V91NORQvgk/XkC7WtpK16FSXZwhioTc2
6ykOouQhH6ByD16c7gQris8k+xQBkvEcBNBTt5/JdcUAnRRfodFK53OSFt4l9ahq3P9MigNAMMbV
TwdLqv5s0jh78IGUyNeGFLk/GebQfPXHqfwn0Lofvpn2P+4Pp1g/qcnBvY8WPpPafCrhe0VUU1pF
2aRrPuKVhA5vMEwn05j2AhXV+iE5IltZeGYZWxgSj0/vGCvNpVSYxtVvx+HUxrm9s37qUXBzB3EL
mnk7StTmfUML1yYSqKsrIYn55MOcu/7CstH1A+IB5YA08HYv5EGP21pLPyXGZe2speNKdj/q70cv
+/72kSC+cMnzPCOOv9kPlS7qHtUZKu+dbX/Qq8W8zkuSHnOXDuf9oRR3oYugH7oEKKOTdG2GKquK
Xk5HJFkZhXGw4sY6GJGWXLXE+8vCON4+4KeiX8UwIy/sdMSz98dX7UXUBZHX4S6WrenbRSXGgnhV
EZ3DA9YvUDi/1HZN6TKx1uXP+0OpdgljYMEKUYjq4aZAqkdVXpZIBoR2KzopNr8gLdEGZrEzJdWS
vhzHvJ1S3phTCxGO07x0wzcPe8uHdfFbGI5ZcW69tb+MZeOcEq2ODvPU7Vl7KFdU5joglKk7by+T
PmvcCQtkAuapKp5MfCz+8PR1OTiR8fn+gqpGwkJThpFwT17J1c3rStckNWnADXl+xQo3+D3pyNIR
zXV31lQRjzMfZEKIJSX0T37bF0/2HMx+XXT0+lCcKP4NBlt/dHo9/x4DaHhE3az84MzW+AsHnqYE
/duABgUP6e2gHTCJIkNOM1yy3DokPU2RsYr6awDSILy/lPLK3WQ58n2RlRWEH9mit0PNltGI1YIp
2fYzyUweDf0lreviXWJ50Vn0TvMJxXjtv0DP98o6qseH143GEKAqqMeboYVpNqOWJPQ2cxMqY03D
p/LWHPNuBIo6vRI7gaVqqoR51DIkCQ128e1UtdTtF5fgHNC+6TyMKPsczDkSYWXFnewtmoe6r8Qp
TfrhdH+RVRcA5Ea6IFKnDf3d25FH+AjtytELGa89BvOclAc9qNqd21s1DLGsrNVRcHul5tWWdpaW
jey756X9vcZf4dIUxrITmahOBCGD1GSlO8GMbicjEogkcYQe2Wq3n+oydy5NV2oXr9Eq0NpOc8wi
rd45EMqZ8RyxTxHreWWt1TdWZ9opM6MrWISTCft8XIN/738l1cR4jNB7Q+Odetz2K9VaEtBJQlXG
1Gm51FN/QKSzOxKfd4e0KJvDUKfDzv2imJl8/CTaF+L9KwFfhK/1Wl806A/OMIwHL9Obd2JO5x1U
tnoYCScm5AdRuJlbmsRYRxfU6/Em0H42i1N8MRpvr5uuHIWuMbhvrhMwC7dbIyktmhI5zH2vcbWr
G2tLdmiHwd7ZgfLHbu4sdLylWx9VNeBkm8nY5Vjr2UAbzvEy+0NlaD8itHyRrbceCxBZH3sx/q3P
+DuYo79Xn1E8PWg60kuSsvVIEW6maDSAIsooluJrcfCu6loUZe3cnQ/CmG1vZ3MoB0OOV/K6eIO2
ndUWtWphp7LNUy7BJz3qvZPplLSL9aGp59P97a8cjNXk68HUJQK8/XhjF8cLGEsvrNvmJ5dj+wfe
o5gdrOkeu0i1TWCzMh8CWoBCm5HsTquQRojoZ5StOKNJMq2HBc+uvZ6mQikPCC1FJknU5eLYki2K
Sad21/KxdIFiZbOYydPYVN0pXbzxWtTw98JiWq2wdVM8FucxNj+NCPSfU2rz8VFMRQsZ0kXFO7y/
1MoNDJaYQgrm6ZQUbpfaQPFfWwcYPiZP69+5SIZHUuRmOLTzEJ1ZDz9AmgYtukNr6Xl6dPOyaXfi
b9XnpsQIykZWcqG73/6GOmuhu+cCuAWJwHuo/cNTJtz5LCZzN9ZW3Kzg8NFNAZdJXWwbaxupEw0W
BQ2qton/UPe1dlmcQRxdttxX1ALnoxmn3S/sZ3J0CUIjkn+ltaFnbudpJaDCvHOXP80J59rAKIa/
SxKaXzin1KOpwPl4twGVul1LAci5QD2aS8FEnfsQmZH3X24WZXUZWqHb5/u7R3V8EOiF0CoNdAAj
3I42YpmRxTG7JwGcnX8q/Aa1arv1ll+gaZBwosUAgIgNsr0RBuRfNDIoOGJr89EThv9Pi7zPf/dn
I3/t9jJH+0Dym5/rz5vZxL0biCjijtOpBb9Dyt74FEEHPCapOWAcPqd7WZJq49vUFWX9gVrNVucK
/+Y4ADSI+EEg3LNVAqPL8n44D1W0Jz+uHIoSDoE1DVDqA7dfitb0aOCkAYNbw3Ss6638KsZ2PNV+
sodmUl0pNKj/f6jNcbaE7dWiDRB1s+An9C59Cnfuv/W4aaLoPAeHaTXWU2KL/lBmXrPTK1FtScB6
aKGBB+TC3STTdZ85pkO7K7Q72/kth3FyLqey34kCVctJLkaoROmSTyivmZe5WEEOPWVgK/IlFtcl
WrBdB6L4hJz4dL6/K5VPB6RiSaJ7Tmk3ny6LazDzbQyqqDUi50EUZLFHUx9FcNAQ5UR2tY25n+eY
8vEHd41xTsFao24P7uIa30D0zxezaqd/p97W6p0fp1ptOO2AAeA1kUFtvnUHiakwLFn3t8vmy1KD
8QDk+wugGUzmKaEBdZL5oXW72nHSRH5uwJwfhBGdPLv7Xuutdo2N9VeuT0mJJHAEgUR5/HYkIvLZ
mUygkegPY2XhlgKBg0I3MCbNqSHtKAIodxGlOsNAWIusTP79xS4yx2pujFzKzjlt8ndAmfCaFbr5
OY8Kd6c0rXr3pNwJlQMECJBWvR1Kh1eR9KVEycAkPZlkvGHlT9SnzSU+TN40P2puon25v3Xl/3R7
oUqZJxxBpNnftiZpLFViQ6ThLIo+eZqdxjtwtTbVoQ06PWy6cQ8VpxyQaITE6RkislnQCIMFv6xn
NO0wU0cAxAh+tB7EnrGzkq9Jbe01iJSr+qx8zM6Q496uKgI5WrDodNhiDAw/FFbvfDG0cjiPq1Wg
edKm+rFH9G4vmlSeuhfDbm4EB2Zrj2cTN+ykm0eRFg2NsGaP1KdeTN4m4C40NbZ1/9JyNTORQg4V
iQYZp2PgX+ugMX2E2oLFGbkh+uf3d4zqREi1bOM5Z+NGuV3QXOTdCMqHlmViux+6pbRO8WR773Pf
T3eiTtUiggWFFkCgRG92M1SsYzAy034KnSHNk0Opg+M6oJWwm6epNgl1LUyXiF8hA20GWug2VUYJ
v70ba1w+ardfz5Extc1pNiuM1ovAPwVD2/91fylVz7AHBtYDnIDlyJbpNIDpiXNyqzCBynLJ/L7/
vooMLEaSWu8cS3PPLriJI5ryAt6rHexcOCrUN11n7jZ4mdRLXmXgdWFMKwgcOowtsnYQbOpPToJV
3wGXdUOEYh2np95ucEW3hwng5QQ0fjo0g28jE+K39V6PWvUdAKFzHckgD5u5272FUjYft5DRVl1Y
T+C54zMpcx4GvV5lh9VrjRBVoHpnHZSjgt3gH25AQKa3o8KyH6ehJ6jMLF1WFGvrZ5bP2TsEHNcP
dUr5DXrlnrSocvF5V6TUnS6JjZuLiU4UrlJo6oUJiK8zKm3dsatE8gn1F++YgB3+FoDRe6p47PCB
0F1ihSj96nfIb93fhapTJulH7AQgV/Y2QDC9xB1x2WHRxyS6kCsgUadbexmkehSo92gIU07dMp20
uQC6O5DGu9OaPVjmVDy5maPtXE7yWt0+Z1LQhj1EwxxMx+2nnDPNsoTMD4Kp6Ki6uO4lm/P5MmXm
+tAPXn2oI6Tv3azRL/dXUaFyJVvkkKjITYDobdNWbzBQom1yn1Hz4ZPpa/oxKsrlT/Tgp+GkwfYe
Lnlumc1hdPzpCWfTHA03+cHL2flkt0a2B7tVLgYdD0TOdKQxtwKEddQi69B5HrFLtPywZt1MAXv5
OLSYDdK2j7YRo4EjLPsJSdI9jSHV00QeSGmUKja9/c1RxinYsOJVeh1E5ZB90JquCJPK1D7Gdt6O
3/QktvfmqzrHMqswdSo40i7y9uMTW6VONzHfKYoC573Ze95vJn6F+m/m3Jqf8qUXp85prZ10RjFT
AP5cWIBuJUFX7vwXISLX45LBKUM53TOyj4XJ8TXWsvy3E9r/cXZePXIb2xb+RQSYwyvZ7J4gjTTK
0gthWXYx5/zr71e6OMA0h2hC9jF0Hmx4dxWrdu2w1tpfV2ssD8ztPBpMMyAdZT6GJpWBr80tWZU1
FKA4Z4Nhv8+XloFCEEt/2FFpLMEyeuYjijXaJ6+UM+JX5Uhfem+5lGZ+Ew045ludziVvhaLnpitb
sVHtKyOyBX5GAfXH2g6eDKnc9dfB3ZIZ4eZak30jcSHlzaxXd6stFgRX2t45zV0df+maUb84Uybe
w76xfyXZUPiL3deVn1jKT2Mx+hPS/PqBm9y5TfwGwDiI+YLu3na7OztlusK8UPF0yvXS2jXaAvDR
7qLVKXzbhnoHG90pzllbpAdebSfkIn2jpw9vhiRrq4AxFJYNUBrTS5EsH5q+dr/AXHXvtdVz/z3Y
anlaX2012Gk6GrJfswXIFAYljxhxk9Po1ekTYYD3j8Ps1TnwYp0Rs1Gq6RXRQNY+OZNQan9RS1U/
J4Lf55dq2lVhQlMJQcWuiHF1rV4ffYj9X8hJoHTAw7ntHNvKEBdDliDDGzlLzsibvnhD9di4u70T
e2Yol0lECH8zq+D6njVWVahVwpnTojiuTktSgZZr8jX/eNvO3n1it0F4gS4gzdxEH9ZQpb1noEsG
3CsTgTakzSe10yO/J1lB10V8uG1vd11QW1BwYKw1/vJ6XZqRlYvrElQn7lJ+A22g/nLs4Qjrsrsq
CXwCbMyaturXXV2a6uKg4lSs6/RkVik9DyS4T43i9M/IVRxdkR3fjzaByb2kzAFsYuP7K5eeX5rO
zqmeBiUPVDQ3yrNhxb0I4nUoxKXSAK+HDIOOv97ez13L1KnJZx35x+ahs2vXWryO3MFVsvTTYkbi
E28FB1Ovbd79QqNiWCnL6bbVvVeAPo+UjqEP+KpYODYE4UpK0F6PnjEAjFq7t3Wmi3cQ+GDdaqmh
NOckMeJ/4jbx4oDW6/IfKjHIUgM7kDK84Ns2e26vWonQNzVzs9Mamk1qKb57ZeYtvjk3R6yavQNF
GQsIEEhZhihsrknnWQNBHOFVn8fZmXmbmR/ZS/OmFNHPlYT+YH/3virqXhSaCZ3oPm1eWdeYJp2m
rgvH1XizRkZ7Vw7qO2spm4u3AFpvh+YI77lvklwXOQDygS1xJcoVu6BAyOwg5MXAN00NbPjeXVBp
XL0flZ0Wj0xIsg4QyHtWpSoQkAq2lbt67Q703GXsW6zSXTIoTxRKrISKJfp7sabeT5tpJgFzoQ5F
Xfa+5gur22DZRlIYMTO6EsrSqe89FMDOc6EuP5bSrNWA0GfS/WHQqWPYif2k6IN5btBtPGn9tNoI
M4FytGPV+Mw2dh9FWi1PDBHo39++Y3ueEm0tOemIcYC8+ddbYyiL6CpA8Kd4Fuul8sroqRvm+nLb
yt7jjm63vMwuT802MWqXSM0sekAnJiCAYC5KM1AzWz0Rw/XnPzcFG4MKI+016uLyq7yIVDWVKU1e
T6SqeSPDpJXU9FMqYBfEp5KD+7O3d0AUJNIRQdNXkzMKmyCtzFwgvWmenRlHpZxz3RkPDu/e3kkC
1m/gJggC+SteLGhOMwZiG7LKViz/AMgTd3q7/qAWfAQp2TNEOklUpcsRw9spe7WqDXXegFZTWhpn
UWZMgVmi55QJov0//kgMKYKNQMuOtGnbRyvXLM1HCXWsIIU+ooifhTq48wCqYnsQ0u6sihiP8IYt
JHPZ6hmYembCYQc8vyZJhC79kJ0rSus/V/Tj/4MpMnIwcTQhaBNsvpQYUQ2YIPIS5Tj1hcJ+HDoJ
qgZdqh1VfPe6MeR/kocjsSsI4VyfCvKgWMvS2jnlqVpdNL1RgoTxkuEyisEvqTEHc+Y0YeeOix8t
AjpdoTWXeJ1LP1aH5b4rrfwAUbPj72h4McVUSoDT/N08J4tb5q1esnx1SJpTb48wsCqN+Fi3k8Ca
hiPJ2V17aIDA0bEhR2+DV55sBqQ1wDPiSVHAj2rWGi7tbHxZjMi4i+JWP4hi946SR43BZJo5LO3t
gIyhM5A9HImClKme/knTStxPRALhVHjNAaDnd4dnk6JQRDJlUViTmfBmM7MpjwDt8WQpWjXaQdWz
tU+K1naocNFbf2ZctP1vonftcFJwp5G/Elmj9oJmVQNfMJ1Hf7FIGE/MS4F6PHVO/YFYWHPCeG0L
1e8sb31fT2Acg3rVx88pLIjSX0UOwx2+Ttz6ObF8HBSmUj6luVQcUdWh130hGBPyq9Jm1fKZaD/Y
55igXkC4bUZqek3TPudrPfyjz22u+H1tI2O2LKXaBGrbV0tgxE32PK3VUF+Q0jPUMK07XTnZbdF+
TFPd+nttKvtDXAjvQxtH7XrqkBs76im8jixlD08jVwUPwZ8yYHjhU80B8RFLG4EnuHr9rWsWJuYk
Vn9pLKu8eA66nLVHdNunkcZzqH667f1eH1xpndeJEEgKrWyeqIGRR1GdybvbReItcxv6zicdtd7a
1tiZwRTr7q//YBFkEUPAUC/mBb5eb7ZwbjQH0rKLQ36yQYEEi21U7zUnrsOu7t0DT/g64KLOSqKC
eiwrpahxba/yrFhfRtp8PfPd0DCJ+7Ohu31QMRuADFpbzim8qYNtfX09MUqHCIVx6L3ANK6Nelkq
CgOvd7I7O//Sr4lOLXK0niKQwwdvsvTk17cTU+j/UHikmAzy89qUSAdlWiLyy5jLGBSJEr0TqWod
1Oz3zslLK/JXvDilyWLMSWlTPa9XxXnIm3J442RGHsSjaqW+gf7Rf/ls9KCA80G04dm8Nhi5Wq5M
eHgy2L4PK33NA4Dl8yVPW/CesFzvUyZR/nEswF5KEKYEv8ke0bVR2JuGBaWHvlQfdx9sM4n8IRqL
91NzSE7ZOyFIgcGxQJKUasQmmauaoe8Ui2s/mCVqJebYBGhJ2j7qMEeqxns3gEnJUhgFJSWe6utV
kVlI4QsAXqJnZnI5Wl5AUy76jER7/dZeJ8u33eKI2r53YH6zyqma0h3YhlXJ2hjtqrOVCeDB6TJr
Sfs85q4eohXQ9EFjlOgR3PYsu+uUKiK8iihyuRtPqqLn0XcugMKmSfR7JsCOJ7iKzZtigfRjMIDj
gi5BdfkvRknJJUGXWunm+pm9m6CBBOyly9UK8n7/Y/CIu2NF6QNlyaYgK7WjhW73FtazJMYQ2sH0
xm1vzg4iMzAUs2wNqcSWpy4TjC+Pyjioi3o+6YW3HpTmtk/Ub3sErVAB8J/ErtcHKMo6T13GZA2n
rG+fZc/pkmbT8COLluYB7KB7qVOhPntNFQW61qDxc3uP99bLknkdpeLOK2/q1AOdDHtmvU78w0nb
+TmBVu7b5nRfGPH0z21re6ulyMM8TPw3YOLN7takpmtMcykUkc6so6WJH9K6VMtz3S3NR1Wp4eJp
S/s9Gub8TT+7+o/b9ndXS48Yfi3UOCL4691m9J8ytt24hhQoXKQnrOxkxn3+1h40zVeW4Yii+UpG
RH5eBAHRI6OQR1te/qAXvn1izOIYmXAms77U7tZpdX7JpOzSDb0WmksxnZRa0cNhadRHU8vijzGY
tYOoYOsO+Q3cHQdAADK3wFA3D+ZMV6PjI6+hmXvLaQJGEaRWmgcpHKXw9v7umuIkkR+A0KJuf73c
dRKFXtE0CdFGGZ7MOFfPfanWn8e5POI57pjiunBJyS/pOG/RjGufWG7XMe4DWKP9wTYKUoMpSx+L
TDnYv63vY/+omKBIxVsCrmg7NnYUqQJ8Q6ihntvxSVFX9P/mRfkpCOufUqQmDb80i+4gKthbn02S
TmjKXzyb11tpUAHVS8aNhU6nOkGECo0f0QW9b9LDuYN7pxREEfcC9AScxO0Ko54lWpqyhqMn2R6z
My8UBlL7rqDx8X0xsvzv1V0cxHgt/ayttasihoMi44Ev2tloqYcqablgZF5xNZj8Mbhtr6hhn01f
FGEqDxY1NERZy+UcryMNmh7O1oHRnX0mfpVFJIQQ4aPIf/7ihq6FletqLrSQ9ES7aEIo59iakw8z
me/Be7bj/Uim6CMAGaD2u6XUFSWVd83OtDDSGjd0+ePiaohOJ4W+hI1RD288F4lEBnGUp2qYs4PE
/fVKpbAGrEEmmks/sLmchlLNqmKVWtgy2+Q0FyL+Jry8PS1iXe9v+4HXflaynUm65FQJ6hYbt5cU
bdoyQ0QLC+BIgVPkw8Og6utDXXu1b7Rd//m2vdc7q6kMKAATjj+QHJXrj+i6LWxChNLDGR6Y36rT
eNc5/d/GUGfvLa2qH5XO0x5UvrS/1mV+um19Z2OlvCXRJlx8yt2bV02P8khU5jiFKMOXj0oS/1tY
jXjvdJl6vm1pZ51EJ6hRUeVg5NdWlWqxh8VdXFzR3OpzWHl69gHx/eVeWCUF76XvHivBZEtFT6uT
mU7eQbniNz/jZUJEAwxfizgLJxXM6haTMjR05rtyXEI702PjYthRpvpkfDqi5baI33YUI7yAMV36
326tddNZtgTTIFH79DkndSretUzjTP1YF14d9FbCPB/JNlkee2L1+nGwi54aFmJVyX3epVHrN41L
pStzhuiSF1NZH3y61y6H5gQdYtpYrI1uxfXBoTveaKKvuP2RW13M1p1DrVbl5lE3yUWd4A2jyv7n
9mfct8oN1KWc4quBRkWbo2mtYjUpBv0Cy2669MswP3lL2f/bzqTtxVjGf902unNKwRq7UvMTJW0K
E9dLtSel9BamKYRWHvU+AzWMe8cq53DuXPvgmO6acmilucgOqlQur02B7zNau3fUMOlq81KDgA7w
wUqAjmRx8AGl09qeSKJnchLsgM3ZmEJouSirOFPDwnazwEjS5WJHbuKrimu/8yJPCe2kfaR+34Z/
vp3Ec0R34OxAF2yiqokpaksN7i9UZ+iEts7X1GKHoW6aJQ6u3c77zG3jgZZPFP2b7QyGGo8OeCYl
AoFUcw+87vuyeu25KOl1ZOrc3PVt3z7MBqh4v2zTJgBv2R+sd8elc+PJ3sHEkxdtXWziCBsaZcvx
UZlxnQ7F8JCMafx3CyTsTdUg7nLwMO8YlCoqUsgXgBAg+etDZLhC6EbTLOFgztUnUaVUuIUo7xMm
wYUKKeiBvdeXUjIbaSgRudAr3c7ayGzqcXTe1dC1E/GolO4AnM2IkGOI7e5c5fP4aekc/dPtY/T6
/BLsyGF5DnEPnUvp8V+EH+bQG25csa0DgKNAFraYQK+UX+KyLR8hlfwsKwk8s5SDhuDrK4ovoMvE
5vI5ST+v7RoZQd3S8mLqVuc9Z31GgzZL8ocky+ODK7qzsVemNldUzIOZZhXewHPTAkAbKpW5sNx3
amtM5zWq60Az1v4gAtldHzAjFba2FBTbQEPUinmocc3X1Coz/QbyuvjlWLwnU1x4BzfjtSnySZyc
1IWDy7yNnqfaFlbfLW04EPcFC4Wit6sefzBrR/ljvwo+guMCsptriLLh9UdDQCOxu3YF+he1eVCg
zHmuOtf0nURRPtw+l68jDQnFwNdw56Wsxea1qBMkEeGtYcrRh/t6GntfcdrirM0pxRDOo7+UDMdD
Mwfy+/Lng1bRGlJNNGup/ACDgY13vdRpKNaKkdZdqK5Jc9+Xs/0lHh3Dp1ikPVV6XwYESd1dmdfD
M4/oeu4hUp5G4AZ5IGY6HgfeYe8jg23XZFwrYd0bb+Qi7NxGKKSHRb1OCLYU6meaI3S9NPdoKNvr
++JqvJuktDgFSqabo2szAbow1qgMhWWUAUKWvya79h7Sse/CajTWD/HSH6HVX7shaZPIUsavMr68
3m41d6ImJ7gLMyUScgy07tvKuLxdsnw4JXISYLMs+tnr4qOJsq/dPDoYyOzztaG20cC9tryCcRRF
qVdhlccWkaum3depO1+UgVmIK4HS8+2Dvbe7pJf4ekIGiXO9tpenZVT1mlmFVjG5YaI6WYAUWBK6
a2fepW32lWrmUct9b40UFSGXS0lMHO+1zYygnZBPrcKomvUgdZoYnFHMZVLnNBCVa/+x8+PmvLC3
8ROT5XRelWhVOJt14utN7bytlr68qG5tH8Qmu0ujyMWMBh5OcoPrpVVK1tVRN1Wh2Zijj+gnRYSy
Vt5liGWgTuz9eQWPpZH+IMpLIAJd6NreUnV5TI7CVs6ZuHOz6p8xq5hC3CJN2Q6Wd7CTe/fiN6qA
URDEzVuP2+l2a2TuUIYInVlfBB3/wHOS5FQx++vUNZrz1uraLMhSozh4VeRCrgNbmnRo9LMYBN5o
LVwv1ITnnOdQdsI4irt3cNOXN3YxZgdVplcAA/zsCzMgQq7NiLo2Fm2xypC2foKacy9Ohtl2b9xI
PEeMJn6InSIOY0DSQSvgZcUpu21Ow/SGOXI9Yf1sHtAU904U/SFCP3pvSOtvvnDr1uTavYPC/LpM
YZP2Tbh2DDNXm3U6u3F/VLPctecRIkCMlqXSzQnuBptRppBywlZ3s1+FOjrfal2f1GBcuiLz46Qa
/77tgvYtkrTwgsvC4sYF2WnXk6bzaeemM/2W2l44JFFz1sxFAEV3j+jsO28XIkOWLKshG0Kae/2N
+8UE/2ubZagVrn5iCLIbuKtX3td10x+cpz3vKsukPCY0i+BbXZtyh2pGiMTl47mx99aclunUlJXz
MeqK6Q3yX/i8ZQD8dntDd6yiu0VbCmVVKea02dCRYqQzj0YVopLb3VfzqNwVI3DZioA/GCpbC1K6
VQdG5QXcXFCpY4FO4e8O1VbpMQWdm65e3oS95oxUNMzobVaav6zRGE6MUZkeYksXvwfVPHaTlh/c
kp0lI+REwYnXhIx+q2bZoUa0TgZSZtoUDUHZwBuYPIEguj5mnxy71YLE1I8GPb4ievFKo0JEEciQ
GravNrosqazZRu2eAArXdkgnZUUWuBmtn8TG5r3ojWgJC0bHvStmcMOPS9pH37xKJPVpthXl4O3Z
7oH8NdI7Ii8FBJBBbteHbTFpdxaZ7soZk8t92g1DuLZNGlp929FPQ8U0qoojWtbWL2OU2JuJqFRu
gARs5UNQg1WsOMujkxPH5Rd2u/y6tIfM8O3h+m0FABKIXUqor0B6WuRRAxuLCAGcwnijK4r5vfC8
7hQZYrif2zE/d0Zt+X2SVI/l6B44qK3DkNapaMoasSl1B+TGv0hKjWGwGA1veicx1OubuDQeDKGO
D/VEsfr2zd2zRERE3QYggiTEXFua28qYEKUA+03WM/lWSUnKh47ZfFfLtTyAc+waA4sjydO/SU4b
Y41nTeuqA2+31qwLzMhug4nOaBoY+rp8ur2yvXMi6bf/M7Z5vztvHRZlAFHe9nUN5NltLw4wmct/
sCKzQZojhEXblkJpL4YWjRJxC7PmrCeddRe7vfPhtpXdjQMQQoead4Lzf71xzlQzXxXc/AmZw+I5
msRn8HDDeWEi78F6XpW65NGT4phge0hAX7WiULpw9LQ2ILCCUqUgauQ/GrP0Ah6R4bFuYy1oIlSz
kaHtLkY7uu8JlP4Uvf77N/zGc4Btoma6iQimuikStwOfj15k8jDrmearWmPfI2y9nDShrA9Kb04H
L+c2KMAo0ReEDwDsuPQtgbq3UzNWkxRnZtfDqVDbbgrSEk8aRXp7UUhpDz7qnkFCaNlcpHCKSsP1
R4XWEiUZqk90oCP4Tg3UUrZbP7mrrTxo6eHM0Z1DhDVgVAiBEmpt5RlGkdfpYHqIBvdadefUxfgQ
m4t9dojaD/Zy1xQvFNUfXAuTN6+XVkZj7pWT654ifSpPmlGrfkM5+tyYsPz++GpQD5WC3ZJnBlTz
2lQ322QB+ciq0ma6j2vxs4YM8Kx1JEK3Le08CRCbUbpBTYpRKNsgp0+VUWP2CwoCbW4/L6PefqUf
nEBms8pPpLH2YxmtIlDFFFHznsSB+b09ZcQz7xGQRtDcGx8QtUsDbBukakFl7ax1bXOZ3Kw7tcv8
8/ZCdzwnxTRKsNSd0LDfgkRiZhM584xP8wr4zY2peN/1zKsPHoO94w8UjTsHpVeii64/XG2XttUi
yXLq26n42LdFfJ+IdAzMbnDvNFp3we1V7X0+UKCySwGvGvWOa3sDA0ad1aLxmnfjcFlqofwqFjt/
VrXSTJngE3cXe3TLt5E9NF9LpxNHY1depXrSw0h9TMl35QK+KjUnk2dT6PVOUPBVcZ6sNgqiZsh/
Ai1XP7dxXZ5TTUzdqa9tc2agTdeHDDv0PtLOLZj+4yXOl8QT4384WA6pNYMDZD70SighosHXl6uH
5utqnOHPLL5roDzU0BE8uKw7AaMU9YJZJ3W/X4GdTKG6KaoU3mlt0B7A09Xe8xIPruZbwhqe6rQz
wqGxjg707s4DdwLnLFv/IDquvz1+1nA7SNenvIqTz2mjx3eIVtXvmljYFzKjavKNWZez0mtV+EK1
ys9Jz7R2UP/jSnlXHaqfqlVERxianf3golHUBB/E67OtbuTCzIcharyT22qV37Nvd2uHwXih0Flr
fZX4LVNdz7dvwo4nwTczYUQWOGUV53o3rLrJREY3/wSrciVbMPpwsqyRQcLzerptaufSUTwB3WEz
J4bzL3/Ki0B2skCrawVv3JQobciYbXAPdldDrs76oCdNuLfz8rPZFHlYrGhZ3ra+48g4ZtAo8WMk
ptsOViW6PrW92DsBWDTuWma4kytO8YFj2dtOhngi9iHVZcgLrtdojvZqRBnvKtT5v0qrFJ8FZ/CR
MalHRKgdlwngSsIEpQYugdq1pSZpxFwW7OEIci2oGhRsKtRVA2ft5CzvJr27vX979iDK84CTakJH
3bytatIUrWp0HliVvoCrnn3qmHZ/UZqqDOo8P2ol/+7wvczoOSCMe5UdQGT6KTxt1teNIuMjtd5p
KOPynMTJiCSz0wWNrtcPS6esd3Hjjn7LOElfjvn1E0Rz3+YGx9abOvtusOxfCOzpwWxTRGf23nSw
IXufGvfhcHf4AvRlrj+APoBN9bzcg1aZGBxnYT+3hZn7ABej8PbeH5na7EXOq9kVJaamXC3uU80p
aNoZyXsLKYqDS7pzTYj1CXmhDdLv3XqhWMRDOqH8cWrMTFzMtaTluyrVwTXZOUzkSChHIj+AWtdW
UUMA+e1rBoSi8qrwXcvVFb4jOi2szQneUu/a/97ewW3pWLob8A+/C24qUIhNAkjndY1sG82qiEm7
nzWXepQT5W+VOlm+LZT/nhBb6P1yTfKDle58OqI0yny/ETrQijanpLIL3ZssVionGLhoHfgezfQn
UzTFQRVqd41SbwmDckCg3PQX/jVeFkqnuohOI6I7/0DAQG0tVtSyQUW6Sb8tltCfnFaJ7tumb8+3
93d3mQwUltQ4UCZbsoscbmM4aIQQ5Kf6l2YBZ7S4VpT7XjUeEYn2bOH3JPgC7WOwvNfrrFLHWOzZ
xjO4he4zCdV9SLPswV2hN/35qii8yEyQnjKh2rUlBjPM5Jp1hAxa0igh5R6gicNYVEMQZ2OyHDxR
e/k2oAc5JwTFH6ngdG1PtRIGEbtxdJrGinKlV1j9d1tPByZ+uaqvrBmUnsj+svZNzjCWwgzKsqsP
DuyOA+A3SMgFFHVZiL/+DXEkTIhgJWtmZs5XlJ+bzw35xcFSd4Idqvu0hyne/eb2XVvh4VQqu3Io
3I2FmoZuEVcw62DYNIN2MhEXss6K1ml/OhcVN0DRhDNKSYOIc6u6qOpVliWmGp1WrbW+W+pkf0on
8emPT82Vkc1X9NK4XGsNI7PRRVBOuGx6FYtz0UzTv7dN7QWz2JIcW5TbET7cuJesK6LMMYYIEfKl
eMjE7LX+4PT5Z13P1r80xU4eFmXOLs1kpF+Ens4BELs6fujctir8XgUMP45LdXSI5BI3jzeBAtUT
CsFgwrdNDmWKjcFcteg0xFp6oYQ7nxmSJwcvRY2fN0eSKnunSSqMkaPKTv02a3EXbbQYMYA5XcRR
5rdQjgafMtk63tMxc9/PI9WqJyAU3VGcsuOMAPARuHNfqNy86iaX5uzB1FBObmQCTEL6/mPS5A1D
s7LF/POI43efHAlxiTvZVv4UxcmnyeiZ1p5rVdBljUo5OGnCSSuS+9sHa+8Dypb8/0xtvIAGud6t
uklBWqswTvnsDWfkScezpwx9UJKkHdjb20YLhTNwJohjgD+89gea10RTYy0KcjgNnfJIM3/pyfy1
0Ab7y+2V7V4ZWUpHVJdn/xXGfHRi0Ws6X2zxquWv1UAf1DfU9q+hQZp41m39o0zb0fTNYx/hDOce
zRPTb1TQsR2VJOqQZnO6/Zv2dlsCXqnFGdBUt8PDjahXckdRlVPneFC4YB6O7xqms/kl+g730HaH
P53NLh2hIzE9ZJvk+1ugx5LXjaIulUJBPOuJpJ3upzmMdcg0rKfVs4r/4BKpdqBCRBGXatLm8yZD
RENBS9lztyzu0mJgnowL/yWR869v7+XeSXJg+XAnQRG/anoSkmfZlOIRIY1Hn/O0+gaAxTtrjvgv
ZxYMJuQIunDEWxvfq3npWiT2rJzWWXe+LWP83JrtdEoS/Yi8LP9LW3cKugIwPaggsKdyzS8iu8WJ
s3rxOB/ZrHenOjM7P1Lmo53bO4WUgqEmsXHuK/14UsyVKg930LSX9uJ20/QVeGDkK3mfnUUGYfr2
l9pdFTVhKBiAhp1tRq6ozrBMUqpxyCr1NDtp8zwsKYD022ZeHwgSGdAEQJogc72qq6graoUlkkah
FdvV17wFQBzU5VI9Z/FadwfR044xoiaIUDxG/N/2TMy9PjN2sxLhqhVrYPSed1GtyAlGR58Own0Z
fF4fCiTKmL4AOEPqrW/BIjVyAzAwTO7UZDg/Ya+JS1lPauczN3K4j8Hx3mmNNVj+apne7EfGMh3c
6tcfkF8gyTNwWH6z2q6PJSNP9HhqPOWkzVP+OPeF9pCWiObf/n6vj6W0Iim2ktv+itdujP3SpW0u
wN4IBKiUpPiOrGiehnFTK58UrUz0022Lux+RuBT5Y4kJ2RaqoqVmLFPWC8pQrXefrkmEFkRjhjE9
jj9+0lncC1Ny8S9u9rCIqfLMVoRtleWn3ir7N3VE2qQLO/pwe1W7X8tGsp5DoxNHbIoIjBjQ3TQe
RNjNLoOnta77qAqv+A8LorMkfb0simx5TUNjeqUdI/VaJa13ia36b1GI8Zw4DIS+vZ69r0QBmTar
jH1fgS7ayFgNY44EfM1E3NtapH4o66SofDWhhPvntkD6S0ouryZv2PVn0twkVedeUU6NrQ6nGFDd
Xbd0c2iD7PvjdhnKKjLp5BshB7CVgzQLo44XpY9lKaS4W4Uh7lqtYdyUNR+BZvZOBA8yoN7fBYrt
ABjVnoRWDXocQkntw76bNalm15z/fO+kvIGs8wOY3tJQTVE6ZpQ0cTi1mQPt3+59m5kG90Yjjrzv
jquQMFJKzNSYJVP0+jONsxdPdPiTkHa/eNMzVedsKJMTNkWRX0Al2e9vL21nAyGCUMmiCQgXYwvU
BYCeaXZjxYBczOkdY3TEE7OcjQMH+Dq7kdwkRlpApZNArk2h0VQU0Ritl4SVFhnB0BpjYAMahnCf
Ku/1VCRhQvh88LrsbOWV0Y23EFnRiDF2ktBuqwpwQTm+z+asfXSKdfrp1nN/wIfc2Ur0leFd8JzR
jt7O7hgmvdN1gVcvus4I+JLePeKORyOPdiosUnVPju5AlY5jvzkhaSVlJ9DgDld1VcLIc7tgdtoo
rPAmgZ0q+v1YluLSww594IMzNVvPpvD2qdlxXJC/yT0cdFflfNPrU+r9/3g8kYWLVcenfK3Gi9sr
ER3H0vv256bIrvHFvM/AGTZfMe9ov8EPSMNILdr7elYSf9XqNeha1z04pS6/ehOOyJFd1DphmdI5
lP/8xUsGqU8vqjhncMboLg8ck/aZQSTZpec1fdeosvQwVnlCnFegnnB7mTuHFduAg/gfg4+2XxXx
XEcTVpGFilDs0FjnykdWXguMhkdcr6cjUdC9L/jSnryxL9baiKhYLBN7EIa7wE2nKnCF2T7qg5Ef
JMY7l5/qjoShAG0knNOvTblT0au54aWhvsbqX3NBk3828/S5SUyn9HMqgT/I7orL7Q3dXSAJIm1B
nM4rEu3AnbdSpDfCxgI7yb+X3wEY0R68ZogPFrhnCvcpNYvoOJNGXS9Q7WQy0nh8uymZTpFIky+6
Ap6hRX75wNTeXhL7wLqmOA5OS/qgF5+taou87eg2hgx6KGHKNtVZqIxEiZfRfLdOWXWxISschF17
Z/OlUbn+F0ad3jIUJoJwLxy1frB7oQV1klcP1TAkD+7YH4ngyLeH/+T2KtJlhb4uBT+psl6b7Map
E1k0I2TMpIHR8PFEGpNeambL+F2sFUi3RGoUB5ExL11AjcFrToNoKvOkzKl+EkzGmH2jX2fbb1Kl
+ahRnYhQdDSayp+mybwvwNI1QQlLpfYdcL3/tooN67NcTPFzcUAcB443e4XfVV7D4F8PxXK/Np2e
oWTMt5qCJVmaEgGXOMFOEs/THdDGsua09caPMc+a4n4eI3c66f1g9MFQ829iKENxLi7ALflTW2d3
qpUVXVDUQv+WIOLZnvo+Xp5gmIr0MohB+WEtlndX2iLrfG1OEvciWHWoDwn4+b6aBz0gNo270PT6
mFkQzN861UraQZXoWo0GIlt4r3aVKHx4z0gkTR4Mar9DQ+Rtl8TmvykabG3Qpwg5A8Uf6+a+ZMx3
7LuNoqR+nqjr45jEigHnPk3Ve4XOGt2fEf/vLxWJzCVa3PzjKDQ0kRIhnEtm9kz/6tza+2XqSvc3
LddMpgZ9/jCkvWM+1o2bxP6k2+MURKYy3me10WhP7mKrbzJbnYzHeF7FF3yD/jyuyfRXWST5dwQs
279orNWjr3Su6lF7MbI3XkWFK4w6iwZuZCn2X5qDiwlax53EWW3xNp2mLu9AWbX1pVmS5Fnt4CMF
WTQ2dyaqFEhV9omdB6M+Fs1pbNCt9FUIkrG/Fq3yd6OU6cDY4DrS6fhP631TG3nrexAd60BBgeB9
b9BpvFvXKJ+CPh8MJ5wNp6QewHgtxI3NGRBAh5KA68Or779ocRc9aUvWJ6e2NvtvaazMEgmTOSJw
5zF/2+C1/tFTT1/8pAYzeDcC9vipDlOcBU01G8ZbfRApgzhEjoyX5WblcNKSqvjKPK2oChZvHR/a
TvT1CYZidT8apW36ihpB26nXofycjwKZja6J5j6I+oYvIfKGuSW0Ucx/iHNzOogwi1rfHsT81WYu
e/RQYOxvULVGEaAWTduRlzOyfPpwy8/p/zg7j+W4lTRt30rH2aMH3kxM9wIoVBW9SMpvEDIUfMJk
wl79/0DT849YZKhGvTkRJygygUSaz7wGsYerUnTud8Q2AMKUQbK2cV2jORSXaCiUseUNzRsZWJoX
Sj3o9TB1VbaXJL1eWCTO8MMkB/qe6cF0OTlJWR10bTXfKq/GgEFrhCuZk0SP2gZjFRxPMMxlWtN8
iby2ClKUcLVc7tNsnPvdVNdGvl/0UTQIEJplHSF40iz3a16sblxNqVsj/tG41301DX5IVKp/SSdd
UG0HbHMxWWbZhGZblt/GDseucKlrDfvmMf0K73t5dJRJhGUX82JEFYn+tZQ0BCL4PLn9TffywHuz
lGgBtWTk4872OgWxz27nLlqT1SoE9sxNm+2XAp1EvgYXcCTSkYbYMLg4R9I2Cz7ZrWbY94k5W4iC
SwVmIFTeNFUXo2m0qPlosstUCHbV+VIPmDjsW8+tmh80EAH69NBe9bhtzOBuMIpBF5FdZYkd8RBJ
c5kiA1mGuaey6TYtjXUM6ZFN115fajaCiw2Ag0nr++Kjo9m0W2ZDiImtpHkXsOz7MRwMXcrIq5JE
vh1n21oOTZ8OZThpq/OE+1d6gz6Pm1lIPRrLm7REIiHqJqmlod9Oc9qFXlWXXwIg5n2IuuRQ3Clk
sf0+bDovMx5Kn8AgWt0if9cOhhaEnp2PJX4/xkgfBJ0B1A1abQIuIWfV7LK0sqzQX7IlPwTWOHxw
nDRxQ69MffM4r1rQhGU3edm+XvLZ2K8rXNv9gvqteb3A6q+fxtVIk0erz4R8aJLGflwBqyHzHNiq
uXUK08xvlI9y1vdKSwxxBd0xyG49fa7Mj8jbmP6NP7alsSPe1h7aNmsrDoTUdoF5SLT2LHc2rche
yiI/SN0tn4LKG66dqZzUsTM4bvZei6LcMfCarj50+ZB1CFd0zRoJt3D5iLkm0bl2J3WwsmQq9k7Z
wketE294yoxct24mt65/zFg5rwBuXdVxqInBvCnqtXrXarNKLt0U5tOudXP/wRt0o46prNX9frGH
5oc7eMKlHZst7zQ1jFU0pJOWX2cqn919wPNYu3UIcKOxF6NNL3U3Gf1wrjotP1aajfju4MPfR4BB
yivLzp30y6LGptj1wlnXnV1VbRvqSpbmg+xykb1hAXZl5Cqr0rqo1llut145ukjQ5h7A02qpzODg
tqXbhUVvWwoWU+p5D3Q5NL2LXDnUyb5RuTbvRnThkCSRZb/IfcXLdDetTMHH6PlQqjqC1TpZYd4P
7hXJ01gfg3H1gn2u19jiVto8EFMn+O3YsZ92ufqeW2v6SVlOIaNUdL4XN4Njvas8feqvi9T0sc0M
sHN4BPDlFjthuwjHI2o4WKAZfTMb1hnxgkCuRCd+xm16M3ptrQE8xIEzSJHmyebgh2FVmX5XVYY+
fjASLc3iolphaM0UHx1r74p69fe9dKdqg6q4fYxQG5RZqRCK8vZTbSzdRz1F7ksLMxqT5V6T2ojA
h7Axnz2ooijb0AZ9VzzhaoASGvczOW6HvU53oDQ9qbeupvdLJNsu41REQMzYTZ5owMxla8mdZy1D
wJY3Gmtf+IPX0bjv+zZs6M5Oobd6rf45yP2iCTf1Cgut0bkNyBognUWcXmIKkWOc22hGHZl0FPcJ
L9LNkhNA6Th04E8WqOUaUCyE/WVMsrthdOslzoZkyW7MuW2ueq2qil3ed9W1EZRafaxR+tQjY6rS
r2PBN0T0xS8rkHa0R6Mi78w8VpUaghA4iLPssqEO5ktlc8iFq5lOazRXs/y4QHC+G8USgJ/qvTmJ
BpEPepiAar6Y03SykeTLFYfbaKoPw5gFA+LibmqFxayWOzEqRzvA3DHTaOFIfR9MPW4NqOxXd2ig
cuTWdEuzncFRUIbOYJv5G7RpdJ1zH8vnsExVHmC1bgxOxxmmTDvqbXOt90rqTblT2iTM/ZJUA+7I
KIpUO8taljs5i96KDILrPGwyd7aRPlXVGJGBuiaLcR3T2xTgbPZd1oWaq6gZkxIEGzG6iJzKJyA2
CpS2QjaEX+yrZnaWa6wYpH0h7cwyj5XAF/3oSEO1h1RLFM9Oo6leENLu68B927WL25WEQINMAiBr
nZeGduGI4Kazm0rdtEVmDzxbC9klNL11sf1wsT2t+0i42rUfvK5tkrukDlLOQJ04fkpDzSmH9mqc
zJXE1pyVOhqJW9+mNHLSndeVmbqwE1+m/Y7/aDm+2WntkAcLOe5GBKZE7Gr4MYVF4ROdcTjUdpj2
BuV0KMIyD5egRtdnHge/OVrUbLUdSrzW9IChov3O4K+th5VOTRrOmtn3cc0+aPemvvhfGndtkxB/
zsY7djJFsVhZMybKVpAk49VkB/Ktt5L0xLY3eWBqRYoOcuFI1d+1qtL0cHa9n9g9hTK9xwGRhUXl
SE4iDQ3Pm5nwGYEirpZxZ/RJ/s2ZPX9hvxTOZ3NKnC6avCC9l8Qk5o6ejH3UXB1tkqUKKMOR3mQK
DXIjMTE9seU16y/RDlYBpyUMKFfcSSto5oOQ/Ez4mV3uShBUP1BKx9GqpXL6kNvT/ElNdXHbVRZJ
Y17CpLsu28om/uiS1AmbYBq6Y6bLFGhpA0/FTLJk3LlGaWUxGiV2FQftaLxzyszrQ2Uv9LehjIk7
hLthlWiV3QcRcEbzTTeDdwzBXQfqQArWfV9XVV8Fg++3x7mupo9oBgU3xRIgrz+MINqIHgx+wx2D
RR7z0tvL0tLuhC0GjuDM8i8G3Mm+l/i7iXt/Gsw7FqbVkzik2iPdDy8jxKvKSxogyTu71moZlmQT
D0mZpPrOzvvmLa9lZ1deJlKGyX39btaWwIiEZqibwJ11k4BXrsmV28z2B6kTxfIqyaKOxeI21k5a
DtRdsrf1A/rZ7HgrGBb7IHvMpS46v6u8cK75Pju/Sfq7Yul6LyyHIoVD2YzMts5dd6VPpv5N2GnJ
PYs601ccOszvWpMiEbWooLiZVcfN5g+jnofVyPETsxXsjwW26SLuoMrhiascp4pyMh4nXPICxL/t
qzU00ty48HszbSJz8lPkT6xKRsGsj2Zk2Wrw4tIajesmZ40iwukkdVjIaq2jfvQScQwm2xYwD9HR
jB2z0C7JJ7R07za9+y0bNLp+69jXOfn0WpXcMC13yGqJQN4SieEqnQrpGHvJDQDjjpLEk1qaGd+h
EVmEQ+mUyVe1DgW5wlBYTgx6z3XDxqRxaZHnpuB+M3NLpzR3ebSkbxBvQr29ak3J36YHrlcoIQrh
RuW6VId1SKY5FHltFQ/DaOjfsGhyhyjtvFLsa2dm//ek0gX7F1kT7gXX+FZ6QZXuGscgyC8TVxgk
9A69lUY0wRwptzKrXYG/ZhkaQOmnMJvFaEdVA+oo9ORYYkM8TcDVNGEDyu2k+2XMhn6OubZTycVc
dUZoBHpnHxqcm8tYzF0xxoPjwYbOGxVEmhiThQ+M+soxK9ymCI2+H/zItdOsv52Tqr2tUctQIcz5
wL9JSHaPY1VbH2jRJkPYTLKR6KsH1mORgXWKHS1fd1m13Q3WYOJqpus9Yb1ZgESO5sEbHlxbmlk4
uJldXIqOcmMIFcx+i0eTXI6yLYIP0G4sPOpT47MuK1FdrzlaJNypa9dGk6ise1PgnvqmEG77pbC1
SuxXotqneeUyjioe8UcDvJaTBCf6m6mm/hQSJar8uJjNwHxaWt6EQJxMBZe3yYNQ+htx0cxtIhax
up9bMY/pZSUFpk7u5NtjBOreoXRmO7WHysMsWaZYgHKFubIKbgcxLR7lHMotd4i5lUMI8FDem2md
rPtJn5unupwxsfadOSCamhOHmpBhZ1+3jITLjRN72pPujt+5CIwc+SORIzhTDUyI68/53ulm/EWp
B6y7Om204MpWmXkHFMp4FG2gZ5E+LsMF9c2MrMnzinthO8sYtiaiJqGLiqQd+k4l3xmJnX81rd5+
UrMKqFQnbXOYFYokESkbqbhN9uuwBYPusvTXUYZK+Ohr5U1bJZznxvLE2e83WA8O02er0bWKuR9S
SsCq9O/qTWmKxmpWf2vsSU0HPEtkt2NO0Ud3U9d8SNbGxEx7Xq061BpUYA9WRSwQMsf9l1YvxBAW
ozvMIU2a5q3nN+raAT7YhIKVcNc3RfUhR5jlKc+c5Egkq03o1dUFsYd0L8pp7T5OI7DRsO0CigTC
6uokTPFFo47rKa0mYCyNS5VXeX6wajOlttavCbd/bcyIagQpx1wx9VN+4eJl2kad3LpqjdLJBPS6
MW9V7S3I/2fD2PPitnFkMkSKmL9ltzF/Y3zE28bhhq2trtyly9Sw6oOsnwkDVPuVgounE4uk80NB
8C4wGUCrICwmV//uUOhOw6wtKh/8ciW/1uDD3bDte3LWuZ/9277vG5Tl6sJ4tDTd+BxU2WREs+rN
b6oKmvuCBb9GTmeOlziXt16kKSKQC3dAn5DapNNc4lgT+JFWKHufLeS1WMDp3hSWhj+7sdcmk0aA
NtULh1Obf4TPX33oAqP8KAud0oPUl9TZq6Sdvsoxax6CAjPoUAauNHdO67ifkmzGLLmj2LRSZrb0
r7ldWtcTTfEp0jMN04zVG9Pv/tQQDw7kTpwDpqN/cq2spaSVjimh09TJaxcxF41EvVyv8WRcs2gM
Vrq0ZtC4bw1Z2BdmOZYfhYNER5xJx30i3FrYjVrnPkpcxttdpi/lB1oZxVejcpYBbHgzfjHgvJiU
FVZiIBd32gx45kDPF1/T5utigNcKlQrm98A5ahXB1HZZpbgKmHHaNgbRU1KTu7VyHg91grMeGj6O
fey8PNXDqmwWaiL+oGW7Mum3ExtnvbuuMuaUWpnjf5uzTj6N4MRlKHwfFXhL9TkgeXQLHqC0eFW0
yK77pktO3Zhl5TwtHMvvAY0173NHmlQfcocIItEaDtCq6to+8vJSm+LVMvCSaLyCpy57qfsUIYCN
oi4UjNpuDtxuuwr99qIdJ46CabDyu0BLUbZyPTXtyhEdqWi0cy6hiYToyVAEUXA8hHNRDzUugKQ5
9ntV0Ma7dUoSw4gLW3lsD1Wjp6qyakbKDb2qCz3PZ/ONsD3W0DpiPxVl0+TcSbWiTGENWe4fe6q9
ZHeNa2eXFkXGKlZZUV221jyO+1rXVBAate7M0eCOrRH5qGSXcTvb7hia0vW+0Irp+SxLMpiUbASi
OAYl5kNQGJMVpck6Q6svs/Kqwi5Fu7EKsvzdaAVaG/rKom4TpI5N76O0DKLy0W+oicuie5xGvcx3
Q2PPKlR1MGR31O7Tz8pEuxM8baneqNoxaKyvwr2rRVulFxW3/EPTZCPYxYzgP4bo1gyhBNMu4bbN
hKvCaOw+QkzYOCg5FFXcLWP92CuPVHWYPYL5hKijp2/nBjcNepioiyk13QLvp04UwD5aQ3Nwudec
yvE6gmcLm+NaTl0bGlQbH00xadkxkEXxiXiIPFBLWg950YCiDHyPWnIg0RS+T4XVfMp9O3k3LPPk
blVkZGIVfQk/mgoymmiV0rn0RNmOUZ12AzE1+plNOBOg1Ye5dvz5oqFS9wnXBPs+1bwyjzpu+yCE
xedUO30yjAF3yWS4Sa3ZQwuD4osRwkCmwiZ8R/s0k17cZauj3nbjUr5pypbgSviN/5ZtxUdq/aS8
aqaE7B68tG8+6IGm5Rc441mgdVQrtrzCHfk32nglU/oti1FB3JTKJie0SSKKkShuccgqd4k/0r/H
M7AtoqAqnIOdjiaWD6K0G65It7nn9BBvGlHNBbcCcOpdnzhGbDmdsKhjjcYN4dvIVgJe7fjXfUuN
9LonZ0MhCIGPozPN470zGcvnQQwqvwyU5BhMB2keZe1mXjRtQuhRkzj+k9Y5xl3KUcMWblNVxpU3
B++g3RvUYXPhfVqSDsjBFCifBZYM3mMpe1GgSe2C1xd133phHsBeD/2y9bJDPpmDsdd96gHcbl0K
/EJUdUI9z0nL0Oq9QW5hrH+oGsp3u7nojLeDbVfvnHSwbzGnW/DZ6HUqv006L7iXUxgMsVEoWrTB
tACdjSDLPvZqSOQRdEyKRn5QfVtyIJJht3okRCAL9Xrv90mlx64InDuhBjZHNhc0cdzUnilsEmvq
u9HN2nuPttgP2+zGAj1CAiFOduqsoZ/WQxBVa+p8rWxVfMXWpksRLC6GY4qjU3ndiIFM0+QKIHVx
vfmS0hu6m33qyfxeWBvc3RF98+eQk411Dn/BoxgFUeR5b0+ZRlNnHaZTEH3ENdlj87az6vwM+uPV
TikoDECZHmSQU1S7neELUiZZFaP2eVPXE8CgITuA4XIPCULHURP458BIrw0JxgVO7oY7ARL6/MVG
c9HdLpjyeEGyaKt5BeauU06yQ8yZmKUBx3DIe//PCZu4vRo0aJhUKFqn0AHalqlGw4h6mJBDPPY4
w2uBp67V4Hz/8546Si42EJfN+NU7gfFoBa2FItHzGO1t51jghhvlszXQnNHk4d8YCgEXMFBAM18I
uZhDQoZKeBhX3OF3Dp2pC0d3luMyWuf4wy9xO4BQ0aYB2LUJIbgnn21ge3J/ekWMqoV4g35Oc20r
mru/f6GXTXRmzYIagCKHvZG2ny8OROrHZNhUGKlO7VAUH/auz+5MG/0rnUnrzGgbmu95/xzWKXbM
4BgJRDADfj6aNFYR5C1yTp7I6C+slb9HIeDOGchovWycjjJQFb0/lRwsez7HAnu5EdjgMHmwGtuU
Wk8pPdkw1YMxIy9ZJjQKq2BcLjG0bx7tgEpn4nZkZ03Q3/9+gl9CBjC2M8HNI3KEfc4p29YvC88W
fiBjcJRjVJZSUrktNe57+Ah/PBSKciApGQ+RsFOXnjkJslELxjpGWXUYSVVTPIlTKWg6ma5XnJGl
eglLCjYCkg7KnJ4ZoI+Tb7m19t2+xKQvsbrLCe2KHTkVBR+Phmvti4c6sawL2O5n3vK1cdl4m7U4
Spok4M/HFT2CsKTcVWwVtXcz6lVxN7mru6NT9JjVpjqIAr9rc2Ep//n0+lAWzQCnHhhhJwPner9u
zr1VnPb9dGGM5XphesOAqoVfUVv//WCvvqUPOtvDKRNM8baTfgG3UOvt3EHOVSy5g6E8DYak8lPr
+3JY7mghdm9FQKeWZtU5AY1XFizE8A2gDcqei+rku9rzaMLh0Qi+HR1QWT1ah47wGgSGXp9ZQq8O
hbob6nKcX2yRk5csHE7RXG4z6lvQ6RCgdLQ+vbO7VpzZhq/NJwoF1LO42yErn548XUE4qDVVXPoI
rqJFKg+tNjZIDJvG+9FqzcNiOsMOXbnxzHp9ecIGBBUb+YrB2ScnMKxE7/oO4XDW62BT0gkyfd/q
0sDCMnPeFqmc3/1+5byCxGRAG5sIfxPzROHs+azKSiFtgNkHdp1iubUSOUelJCVLJd5diVHSpqNY
eVFXctpl2hjsh7o4J+H8ioQeDwECc4PFb/JuJ7cXQbRCRSCrwZAn/dVK7Pk4BKr8nq+tp2LU26lQ
ZSla3OG4ZuS1sMq6dOcg83eJbgud399PyisrDf42SpQbhwRd6dM5WWwJEmKtYz1FSg6c0kTI7zpX
qVizMyHCy3ubSxuWv829St3r9HtnwKG6Kg1EHFRjEA5ZO12Ba9DPbJ1X7rKNlYo+Afco1ovbqvvl
fGhqtVr+XPNCsifqr73qqVm7/q2TuDBRV3zteq2bH/98FoE0OAYg382LYJvlXwalAz0R8vh1vGbd
FDX+bB3toEn2MmvEGUThq6v45wkUMJEsoJMX1DBEW0HQi9jO0vftAJTXGkcZgd0R1xhxJEcTwcQ9
opfyfWOtfVRVZnNOUfS1T/nrM5ws4tTUUmtSAe87Ix5EAaUS15lWmX9+Nm1e7Kg1Ay1EROXkhNA9
LJEXuh8xY9GIkHrxlc4wprPraH8FfkEBoCjH7BPX4TkJ5dcOJyZ4U/DD+Bkh2udfFFLkyklRiFhU
9nCdex0YyiXrwRGi5qc0IGO/X0GvjocMjwtuGnkVczumf1lBeQs3X6t6VGj1aonpzU+Ro5XufnSA
3wybLO/vx3uFk0o6hybN5o3qcShun/iXAWFopvriVCJO6qrNLsqFkaLGdJLrZXKL23621IOUAHIE
3jb4Nk/gxKxSW93QtEc/TpvauayH0vzw++d6dWWhboasJ2Lk7qkM3iAcK0/QmYwxWC4/awOUcg2p
5zNBxKuzjck26G3uPKrwz18+G2ZFzdckIFyp+ueB1tyVxgQWjbruTU8d4cwp+8qhhNMLBy0iT7SE
T0Hxmdt1zkgRMMYUNbgwh0HtATI59MkI1/REOfer1zfjn74lMSj0F5awg46yeSpVunalYVOnErEU
bfLkOUX5HlLUctsa83qx2BByz7zmy7Pp54hwqnFDIqY/ZY1mNWIA+ZI1seeoAiFex35rVwHNMn/1
ohyMdyQqlveyKBp1hgdosgYB+/sV9CKg2Z4BxVSXxJeU5hRyrfrRLopFY2HrnouU1epflvbGdBvp
sIsqNfe+3vpR0VXDn0rKMTIMDaYcnQce4GRVAZyxVFJItMlx3T4OqktjoKcybJcJb6jRPicR/mIV
b+NB2MKWnnPqRTzDDbqky1o3eN+YxRc/c9tq51E4/bqit9pF5tqfc9V4sY4ZcaMebxYpILhPRRbm
OgD2Q4EGGsuIH53nyrsxA46aY8NzBZjRuwUx6Z05El6EKNugwOA9dJlIkU/9uPNhFD5icE08tL4I
g2CFGwlWiRC/OheivPZ+2/XNKBtC8aXoumba4CJEnHt61YWOVnf1Edkwww+tVVcHSoXlZ8HkHn6/
Zn9ujGf5P++IpDDVLzYqskEnS6cZgY4CAG5jDcrYg6JwTRcswBG8KiYLkTT0at/T3Svirk39D5QS
BPiSMUmvM9DXgBCAcscZ2ehjlhmJH1YmEKd/4zSBKrXFiJR4XpB/KflZY+YmTey3jThqtM9iSgbt
wQ/o9mTrMt79fk5eW910UCmTEc5t1/DzMzoNOlXb1PXjduqWyFmqbD9rmX2FZl2J9lVxjhf7c/Ge
fgNuw43wpiO6fKrS17o12KdatXEy2TSa9WR9Q3CRzlcJBlZ33uKuKu6XzPqkNNO7LXRRv3HNsU/C
ul/t+1ZSr/rzKUdpk+Obm4qS4ellOKq2G6VI2hgX3DoOZNMe6bRkMcJcxt4D33jm/H5lpxnIb2BS
gSEQrKaTeIv+hCVSfWLKCys/Dr366ixuGvso5ux//3FfXPOEc/DiSYAQdqOKdzLSaieZnZrgIwqC
ZRm6em49oZR3TuDw5V2wrR9UuPikW2XiJLtJJ3xb8P7q4lK0+h5ML+LSlqVd+muF5KIDIrNLPOuC
jOGcOtXLPG+r8JJXc5JAD0P28/nyxQE9aLzJ6mIL7BGJbQkK0/OynULPaozbwXYvVDMNsZkR59gq
aO+ybpAfyZDOme6+/KqYI1rUogzHYCedamyXE9V7HQQmAgF+ctTmaf4RUGx/MymnG86s2FfHIq4k
vabFj8Lj87cGZeRTumAsv9NVWM0WortGsYbzspTx75fQa0NBqgwwEzcgHZ3qq4nBaZvVd7pYX6S9
Y4lVF2ZSvyuNrjhzOr9crNsuhHqJljCClacnEeAIC2ZLwKecy1WG9IEhgWQybdMzs/eiCsyaQVPe
YPpwA+M+eD57sMW6yR4KnKT65b1U7luNwuVuHQsZOy7+06tFw8nb0Iad1pVntuRr88krUpTYNHi4
cJ8PLhvdWrKVt5y0Ktj3YDIugB/nx7Jf2zNDvbxmf7oC4lzO/ieWOHlPCoZGCx62j73CUfuq1d03
C5FTrHtJC5KWHMkBXBP0Z1pMr+5JD6TM/4x7UsEz3S7TSyxWwYxzJkzdmF7UtW/sTdHKvcCNcofQ
YX9RF0HADaP6x9Xu/S8Cz+pzJ/srk02iR+2GmJBiyGnxe7VTBIdL0WMBMrgRHDT90quh5nZ9cK7L
9crqZcmyfNFtdvm0J5NdY46QkZ/38QKMakeTT101NLQ///Fu3NQXNuIoA1F3eb560CA1uB+7Psaz
SxzacclinOvMcBbGfOaWehkYQC4moyF7o/nDEft8qAblvNTvTHZJV/WxX+HRmUpLPM1sqtCfUcg5
sy1fHRALaJ13oEFzqhqT+bMBAtTrwZUg5zjBpt5VpfMd/CB8Q6eszuyO19YGhyeqYsjHQGQ6uRtx
Y87wgGkkGgmpFeXC0UNkDfVoYVLP7IjX1oaDjStNQm4HNICfTyUEKW+uAtwyemb73phwANsFbkE/
5ver47VxiKrJG1BtcdESez4O/nBtVpYpErzK9+MgUbdQP8/5pr02bz9dMtlWHr3Bk0EGElotTaY+
nrIAuVjgAfvUG9adI9jnv3+fVw4wrLw2zwpCC17s5CCRhqPGfm5xg7OtzfYXqb0kl6Bax3y+QXve
jYZ8/GNpSJY9LQHqi1sF1jt1LsNqK2vHYpKxUZO5B/3UHyGmvmkXaZy58F6ZSc4B3d+slImfTuUC
DBqCYgqEjP0C24+pxOKugDYcTT4wm9/P5Csrg2lEGcjbtAnoBT5fGXKjfBM/ybjCzOUNuBMvtJUz
nlnnr+xgrjWDwAT5zsA59fZ0BaJf82qzzqtyiYusyY6iNXu8FgD6UEr+N8IgermUg1GV5TA8bR6b
ibSMahlU3GQwvgcsYsNOEAYWdTb/d9HhP77N/5k+NW/+O0GR//wv/v9b0y70fTJ18r//vMm/9Y1s
fqj/2n7t//+z57/0z7v2STyq/ulJ3XxpT//ls1/k7/9r/N0X9eXZ/8RC5Wq5H5765eFJUnj8OQhP
uv3L/+sP//b086+8Xdqnf/z1rRmE2v4aDQbx179+dPH9H39tcIX/+PXP/+tnt19qfi3GJEvkX05/
4emLVP/4y/T/vpl+mhShHOxrqFX89bfp6edPjL9T7iTD4cf0n1l4f/1NNL3K/vGXE/ydowm3N9Yi
8Q/x3l9/k83w80fe31k59KoInwPSCNv7638e7NkX+t8v9jcx1G+aXCj5j79+lqB+zTTJBtBUYXxu
MQ760zhvNVsTqGNh7ASc5Cvksz+2KX03zVida7UuwWVu1OKKTDzAIL7yMDpZcCLzPCCOZNpesHOa
ZLhENaR498sU/utJf32y033Cg9GVoo+7uflR4D/ZjV5SaAXQRn3XzW13BYapTgEZTjxoCeLc0fzq
D7c/NVEKH6gGeES9nNrbSfRLFdqGtZfTzDV3gG2HSO/9/rK3NPX+96/1Ig3UkRwE3IBIMdXuF+gK
QHh16re9j5PloF/PINfITboc9oZmme8EKjDv0qEzOUrPqrO/UmeniE3BhAIGfu1UZp6/YeJb3dh4
cwo3yi0/p3VTXVKOXUMoMCPk2MoSh1q5055rFxSn9IUK1wxX8NrW3dvKk+6dsoT/6fcT8rLepLt8
ZW4SiMb4uJ66UXitDUUhQbg5mS1tT5gKl8poJGxyTSxhG6zZQzFPdzkp6VW7eNjgLUZ2dN1R/wDz
jQVoBPcaJE9Qghb40zOr4mUpZns816IpzE4xiLmeTxrVYn9NexSBwYz6ezwrrJ1e2P2XuRnmo7eU
xgfIQ7gTuHmjHwyjwIiwd7JDMrvNFexS9aeF3S398zkz2KvUhU4FQwBRQOuSPaJLBaznsMjqIUbd
1QcirmsfMydYztS+Xls1jgcWyPCxCnmpB2d6XVXkWZfHQddAKYAoYoYlNtGPfY8IAhKsGexXtH3B
829CEFLdLi3kfcgE7aWWZNo7fTor1vgi6MEqYnNkpBjHyUBK8fyjzOBhO7Ny85i6r3ffq2SOe90E
sZkm81Hk9CA96Ihnpv5lfIBPB0U5TiX2Dwfm80HNobWGIMmLGOXm9OBbcjysTtWcme9XRkFizSR7
IeSmS72di78cQ8LVELsqkzKGDsuEuvg2RKhD1A+/33YvZnBLHkycTihbBAEx3MkwOcdEWRTuDoJc
dQNq3b4QLnRSGGgAu9Yhdw+FVp+TDHNflhWQgqfcxr21RST2ydsp/LOcTs/tXVOvGhWgzNF+2MaM
xwGME4CpkyHhy1qVo+9QFMDIOhENMicYDJpT5Pta3+w07sYR5lSvHkuty7IDvm1e5C+wqCLpmFMW
9vbSPvSeAK3s2evG53DS662ue1dMhXHfOZZ04hYXJj/slkRep2SMGxWbwm7Y1npyk/m44x4GjoMD
jV4TwrmHTlA4jtkMUtJq951mjjAKZhNSVhpAMQ9R/VPvs3Z2b3WtnsSeXkRzyTopoI16WDJEJfxZ
mPY5lGpg4171KOGH66FvdKm5E9PQjheVObr/j70zWY4b2bbsv9T44Rr6ZgogIhgkRVISKZGawJJq
0DfujsaBr38LmfWsJFIlWta4pjczLxho3I+fs/fa3Xs9I5wf/L4JTw5xqCWTubn5Mnrelh0iZ20+
6ciGyRjWhoEttMLSn2bmCGFjh709G3YlZWqAFYfDIWibRNnHhUTPT41bMfdqZafSf/8msRxxIOXr
oK+373g/vbCNqjY7o7GaBjYJh33ZZCfPDP2DTxBk6mzNfFM0DP7+fNH9A/+5bOHWc+ZGIgRVL0TZ
9uJgumRZPjn54KWtI/3DZpOkLrphSG0DNsGfL/WbL4WaYEdrMQh2GDn9+vvI+agpnSIuxVdxZa3S
PGYFTJXBGdxL3vP16DMuf+OU+ruLcsZCXcpaT1vq5U3N8znTW+2nVh+N7+pV32ZF0KSulcmU1tQE
D0Ga//6e7oNKCkEqQYCFLxbV3nUKI19dfmhZukfEED6sprA77ir2iz/f0/2evXh87KaUID7NYHA8
L1YfbEJtb029lypftym7ljybXVkeKjPa3llt+5YecS+yX16QRGh0ZVxvj5168b40gSdotBVEhvkj
BU4bRj9CPInPZbGV91Pd2o9u2E3LyeylhZFPiu2DmQV6OJk1XSasAfht/aWe+5Tvy7wTOUiV1O3U
eladEb41N/7N2w08d5cvQkRg7933iJ8+qUxFA2EWfZB2oouucfO3CTkMZuLjb3rj6/3dpahHd546
ggDz5bRvRq8TiS4PUqtou3gJcXVUhhFCqbHeegi/ewa7VJpTEFLbV+frtbBVWM1VkKoNaQeCZtyp
pmNi/lGlHy9AbeGBOG9J+37zAzlqM/5gpEnn6GUESR9FpS6MLUgnvL6HunBRXdlQroAU2ad/+1Zz
gkAMCmMRkhs8t18fG+PPAIv27BOYEbp4g7PxILZJnlzg8alVj80b+rLXpYKDpoAuDA2zPfHvxUud
QfOAudD6aQ+GEy7SOl5H7LBvvCGvv1X+nx36wshMaVe8lAMBOjGGyAX9XvorpmSrnPBnFtONA/41
8WsCU/98F/m/fPWxsraAtkAZSUuVavfX+9jUUcQ5rDPT0Z8NJ61K3YHdt1xkkNaocQ93PWSbVK3F
cKm0gJ8yLSMo9UxZGFgABlQfArA/8qCQGjap9v32vi9nMEqrQT5VsjSgE3qlKSPMdssuasL2PlG1
Y8WDftx8LbN+PRWls/xQbdnf5tPY2EcBjGqJwSCgWe4X9lasyR7u2qAW5Q2dXvkF/Rlli4FP5K4f
JICpzlPNk6g0TkzXzKc8rkwJg6cHDhzPQ96UMdyo5TmDLFQkMLiwchdbJa44pJlfXTlonfDo2wc1
TeKh5mn/qHcIGIgnlELzvJH1EMoRKBfxLF2b1IK0Bz4mixA/D2fzs9dDVLuMgsbbb2K23uEJCyA7
+U2DHrAu1xpOFVZy15A47ytjCqx4rLeGw99YBlcO+BcoSjrX3+1RBJz3oWD95Q+jaA96Gux7Dgvz
Z7pYK1i0ZrHy66nBl4cpnxzGDPIGvL0hxNMl/K1243npxs8YEbvhiC6Sc5zuUYgf61KoLSFqb6tP
pSZz9zij93JAbEkWJC2b9utG4NWHoY6qisSkjD9k8epdiiZX3z1mTc7/QknofW1lVvxgDr7wu8Dp
TEdJ9uQHAEHZkNhiGW6lbwyfKN3GMTay0tvict66MFatsLdYtAYm3wUbH6bQ3obYmbvWzH3Z1GjE
86idLvadzgyum01n03ki2+Sh6TGUJQUUgzl2xNpdjhjgq7jewuhD5HQiOgntL1em1XRd3OIrX5OB
OCtua6lAj5RVl13xBLWVUH0ufYyGpu7iFQ/fsj9b/sVgsMotqTJnugFQMk5JZMjgnpG/MaQlxI3w
3UKH/sxApfhmY7KpT1XvZOdtXPz1UFeiO5dORwrS7Jj5ewLa7HsuZDaJVrL/tOhu+8B7XRJOQkf3
u+hlNJ3qXvPX2i2bXOyFmbj1ZRk0hz9/5q9PAnzkCFtQoe2Wi5eLZalhYljIelIGYd5JdH6fsgXb
7yYf1yxlRxs75rLg610krQn3/Oervz7VUswR8EVak82QhsL11zWmsy0hYKDYKd5FWBvw6kUqG3tL
8YMOOzJjOE7ugH3cN7p0UDK6jdw+uLV54GQ2T8v1YBlveV9eb1V8zgjt9yqFSuzlaAITfLhgd/dT
EXK6IPy4vjOAg+JgjZr3b/z+3+wdlF37jyfcKSCF6NffH9U9UvdgdFLaj/CM+nkl9LLvrrE6uFer
r9VfBSSKdEYrBnaiJC7Q84AEhqAwhQ89M5hWFqodrPfnP+x1kUDQFDEPHH9Rzvkvqdxl4y/KgqOf
moAfr81pIYrb8Qfj2IcDBqDa7z4Z4/wWlPh1l2efOjlclDWL+f3LTW6rBrP0isXf7aX5DYhSG8pa
Npx3/yi2T386bg57CyCh4C4ox+DcbBOkCQxt6osxbO3jn++C4+3v3y8VMg3jffBO5jnjUoQYvz4f
S2ptOLOTU0HM0yUwis071j7HQsygIBkTU6+lfcJOOt3kuMXrxB54feKMiuoy5x3+Nq/0TJNo64Kz
RtrOOw17io8KA715EJL6Eu5lLYczR2bWui7K9GUOR3BKJcD1IRlyx/tUT6Z5Yfv1YrP/CqTyrbLk
hV3BJIrZJRuc0pXFNprZLJLJsnr+5wL1uZ+Y62qp1KttJ+NjmsqbxrYLFc8YOCFfhbVJ5nlr+F/B
ebDIjIgN9NnxGwmGz5PLQ0hAkwOMYVyBU7lLfrZ4Do8OCM3d+5/3ZP2KFhRS4JWq/SqQBZOauU5m
eNmsumFfK43QwlMRaKvp3aNTBvat5wzqwQeENh6tzRG3E+uuA8nSt/KjW63mlgKwk/cKxBL6Plu3
1sUS2saWjp75rgVr092BHUJBqnXgWElfmM0nMTEWJZ4+9E8j4+XhshiYOafCCF0n7ktklwlyk9ZL
nEmMd7ofvW+ojHBLsy827fd2Xs3xvtzwpjxshCfbF2LtizbOV1mZB6cbgumSjVudtyUTN1oN/nwt
sG5BP3eyrU7XRvfuuVoYdp+APdXlMfBmab2363A6IlBzINvK0MxiXYaSZMFpANPSN6q4LWeBjH0Y
q+XezLUX0r9g4MDTzH2RrpM0IEUiBBepbWamfZSOqb4WWba8Z6POv5Ie7EIoqUvvmaLXBycVdasd
964xPDL9Z6PsClM9cZ5EUYApPauSoi9Fdg6xt2KjVstMr66t6RRgNq7gSinDRQRRjPdKQbSLYVc1
sLP7UB2Wrg3ue3iMQwroSh+HsuyrpA+caYpNldX1YYTMZx7x/teoP1U9kK7jzgFApTK0k9qrdmZG
Broy7uxRfaJqUKTJVVEexr0s2zVFuRNYR9mU7cPo9EaL6G7xKO+Mefi+EJNUXAzuMC1J21n2lJR+
3TRxM8lGnkRTeNfE+OL+MkvokddRt18HDom66LRbTLHXr/BYXVf5pyFDWEmUMfSjlJdQD9daZeZD
YXW8gHTIjWd/qYIgxjOmglRujPMvkLsXj+AKlgujJTjxUGbwmdLAapxHsin9p2mcdubJlJHqYtcM
E9JVScrCEeCvuZ9aQSauq7kKXqlOf1kMGompA97ucUNbKpIcUTCNItPtT0LqvbLJw0ejN3QZIzOI
upQZJsKseVDmwwRSUCUlL9Ul80twgYEy3ucKvE08NOX8bPmFNBGWNeZTTSwKoM8S2CJVpfG+HR3g
HCVtmo986tmYLv7cPNVV6D/OdjTde2S8/1hmf34n86GymT0MADtaV20PdkSOeQOu1Ignc5raBE6x
qxNP7uwHvrOpPazdgmcMnBIOfTpwKDQ5WENbDn2t+yTL1sCLl11cABQzsg82MK0aTlljlXyWjXXb
UFQ3CZGyfXvqKPu/zOhhggQQ8wqieoGxMXlgO8+GIebuMI2gh2LgjuFXpb18OSwEWeuroAnc+bhx
srzLtFgedbvjc23oVg/1lHuXSgjLSe1mhmlAJE/+zpqzCkxnHVhrIpolbNJhQbeZWDXwM+Yyq+Nd
sLHIIiGT2e7OeaPN8jxMAVGM9dyWN20nMfhI7Ci0/sImtFBO5FsL18LP3g9D34MMLkwfS4Fbbgfb
ntU3xzBYz8K8Mm5nVkk04aKbZkCL0zQlQlYVUyhdm5+W0YiQGfNVylMEQYrHbrvFJzOz4ZNGm+yi
pNcDFNfS7EW6mDXjK4hkdX0buGPnp2E0wi7Yoij/4ayihg7bT8ZnnrQUzAWcduAWLJTZXt74hC3P
VlnHM8ryR4b9I4AgMMWHioH/EDdt5ReHqJ78hznr2LPyqW++ldYGoRYucP15NHPxXpgMGlJr6rpr
DNGbk0CEcL1YTS7YxtF1izI13ZHY5cXpWiZdYa+fQR7hcrCpmx8zS2zPsjCy+QKTFLvoODt1l/Iw
p2vtip4ZU+DRqx17Yw0OGXOGJZAOkIRxr86mfrIeWzkO8qIAfgVN1G7nLK2yciFHDQQsHeCW4cE/
HcL/P2z/X3uk6f992H6W35u/um8/D9v3/+CfYbvh/Qd1ckBRu4/P8X7sU9x/pu2GZf5nn2ExZKTK
Npnn8V/9z7jd+w/iGRp5O3qB/3Q3zf3PuN36j2vT1NlHgKg793/0L8btv/ZSUB0xfmWNoZWC8A/B
GH/Cz409CzoG4GcJiMm2n+jqbMcI5vKBKDXj5HXBW/GML9qe/1yPvxxd1T5L4mjx6/VqOwTWUXC9
nZcGSysD3zfY+E7mCMIV7ZXxFGXkrTPekGlR+N5j5QkYsKPbnwfWoMtx0R+0N9SXZUM0qTHBqauA
r/27lLK//07SK3lkME+JlHk59Iqiftu6iqqzDOQX0S/FJcOSKAGUL94IGHr9BABdMO/aFThwx196
MlHPWeamwDPNUSFOC72Zk12B7p2rsP8C+sX7V9OD/Zchngt4cfBjYkJ6yRIpbcoKafeS7Zkieq02
l/Dcjp2nqNd3LHcyLh3jrRbab34k7bO9KUhXFyffi0ZkUzWtakBYJp0TGKxBLLiDYtOTHNouKHF+
/PQB3v1zKvlZqvH3oez/HFb++ZG8IrtlEEGL+bLHOioJB6isRUJiNthxhd6NuqamDuzNTj1WDFWg
Yk2W8dGhnYHBeZP+R9GE3rfA7NmXF2eoIM+s0oLVOnDwPFA5QgfiN2w6zSrXv2+s2flaLJ35RZQe
0ODB3sKPFVMEcfHnH/O7e8cL4kB+YVzAnPfXT0aWAipZMRAbDWHouoOQeGqV3q7bvO4PYLL9w5+v
F4X7R//i7u0d+P39oDPOQPvXK24ebGtOXEQfGIG6ZGTYYw0Q9nRHDceUobZUCYDGhGupJg0zzqH6
g38dXfUin9bYJDSrunHXcIYOuFVdGdNHgRRl7/G3JP/RBioDn8ciKNK/O63wHrEwGe05hyP5rlBt
riBJ2S5m+0LWl7XKK+cgV6ujVLbh0BdeWOhTgW++oSPmee8Q4KAIDbrRvhwcmb+vcGBB6A/8kt5i
WCDMYfbPrrePZD/oaRtuBzWbf4lwdXluVkMcxoo3TwOBVNGHccNAdHDGbqVI6ceeRAVT2xDDAal8
ilA1IZEe6hwePi3co6BQZiguB85hW5UJ78KdBuNrRjvpE2va0Me8bOKxGTZ1V0+kOyQg4IKLQJju
+60yl+owL7l5oThxedclXNmnvh+p8MLSFM8Z8YgPrgSTnLYFhLDFcbQBkSob3VRPnqZuXzLzK04K
+8lt0abfQRVzgrRYlW5jyHmrAQRTKzh2wBT7OGeQhiTCl6aX0CrhG5B02JcDnDlLHJggkShCaGHx
jlG1/QCAFBeiUUIph/ezV6de5yARJNgcIvDaeOE7hrsAV7aZQVbcN3mIMWYejCAl1aWUB7fKkONH
KpgeFhvKIgfTArQaJ2f3SS0mIfPzgEEBlN0ww+JSs/zSmsRKkL7RKxZ4Tc4O/Vm84huaVpB9tqWK
BBv5cDN0oeJO2F3lJgFBzkQxdJvrHpUzMk6D4wbTGS3bDmYaHK9IDcvfZ1Z8z58Iv5jzNKwq+N3+
EE14lJaeUwga5+5zNAzbkspIGk9NB9gN8BpGmdjppm1JogBC4dhSm8ahWenPclhcCs+QGJ7YWc3l
acEKwRQ+qvRfweDtfeFuFHeFp1Z/iKNxCLd4QrxTHF1XbDdrQUTUAeQBy2016eZE11aMIBHxrSfz
2Ksp9dc8u/DXbfWPpJUQWTB4IhgTt1TWnU1kREnlPVZRnBGuTPIe1Nd35dLUP+aNmhUQ6dx8bnxv
ufM3k5OKnjHzJBV19o3ddFOdrLzXyzHPeqiaHtlFt0NrO8hjWOwOa2gP56J10PRwpprg4C4RgcO+
Jr5pGQP/mS7pdl8PSLWAV09KxSsk0m/BPEFCzi01PnHmzxR8V7oMR4fylJy00itpxRgCkKsKhT5P
+UbBGq7aw1ZIyoiOaR2ZP7jldJTGcSAQYFsX68daFxwfpQOG+gACByTFFmyyP3i1AzUXUSvZFmNo
denikkqZ6s4EbklKjRfF9tzxlRde6V6DAZiLGNbvpFLD9aGNj23jCvICIAmm7UrpTvyOseSHzmi8
BVjcsD5XQJMdGJeivBsZrGoOt2oZOdfDYY39sPcfbWOuAUXXONTTrreXA1pE4SZ7R+PbZE07P6Mo
jfturNf37TIE5mke/Jxj1NBeDKaZMRviSHDyV6JHElam+clwh+gzQ0lAF0CReyueOFKWScC6Ri9+
aKPvUTgWG9unuVzRq/dggYar7cYFsijeOsjkbaLyvP9YjhNKunLqQWQ6q62u62b0Vuoms/Hj1Zf+
e9UtrAY+CDVULTAZHuxxoy1XIRn85o3b+GWkWuhPy6y88ZzxSadWbhZeMjpzBJ44WLXDEbiH1duV
3ZDkY6en48Jsy46bEIJnsizanM8FOS23tVuSlTvD7bUSD+Y8RmdvX56tYqlORZA5Y6qb3PlsLzK8
H1ZUJCdvtacv0Ybm6+yMiyDjazHcR2zUNv7luvXAn9sAouK8mMS7cZWc8LtN1d+LoIje8SUOXwoA
gV/9Cqlm6qnenljxg6VJGw5FV3pejPWKmqm4NQFw1AfTJzOIyVDufdugylRJaQz2l6mGtZsUTMFv
q1E49B862heEn0LosMhfgEpCgVMfZ98jLS9YXR3+4HEu3YdlrD0LFrDvjmkNd3Tlpcrtb1WWN1ss
eW9S7bXBgzKM5stWBPT8QJ/qGuD/MpmXPeeDMWnGIqKD0lbLYxhCoGcH2bzbrdtZr3Tk2v4im8vQ
jEtzBYHC/0o7SURSXw91uBDROmTe1zmMAEpmKx8DWSI+GUDlYIPiXkJN7dLOe7A2UxtJPG1l0E7Q
5mqcEWfS9VgEHbUYBaTTJ8VAxmycVVt3XdEXNw8cIEpaFQGOxXgGvrrFiuAh42S7fX0rap2t2HbK
xmAGl2UPK5UpkQqdQKUUek6DUnEZWXkXD1slRWKRVByUn/26U8WBN3T92E4mWRuaQdpOcGRGedwg
metY9Kabp8xBI8k/9fsxntua7impGXu/sAvKc5spRrBBWwfPDAlqhz2AzK04cxeWdUDt2xbzbO3r
HuilTFSz/wSqRvlJcMIu0rIJyBIoi4yWDYk5fJQ5Mv94VP326IDZ53tyG7ON3TVwfnC+RhRmF0Nt
UGFuLKcTqOknlJxGxSiyD79aeLqK642u4ZfZmgAtbihbPrgbPyEeS6e6praC/GsDk/waiMD8zpjH
SfGzbRVdxTn7kYMfDeIxBJBwINI4+4y+cEfgOA6io4XW5XUZTs43Z1vGQ9Nt/Zd2Wj1EOjoSNEYd
edfUhv3O6HUl2eqap8A39F1YMmtKvBKedFxqczywwNTHtpJsLKZTHMly6s+0N/eohh4wr3CIkYih
Sk/f+6HcnjyvcO9JYF+uUGXCpxX2rgTtYEo+LWpvMxNNMDHCwLTxznU6V11Um7d8XjYLfCQ3znzX
68BeE4ugjs8zRdJfmvwR61yIrb7P+g7oZ2XLsEwYEK6HzCVg71p4QfUI/b0HQCk6dbQFZnfY0zXj
65xMw11JUfJhmXUzXcohGPKEyPZ9kLb/Owmb7vojm9qWoshygMZWs2i3GB6o9XHrwZKlol23z6L3
jT6lobbeVP3empa1Rgk48QpFHEdhOXzQ7tL18cyY/J5ZLiuzrZXvwVovvL5IlJWr6Mg4ddRwO7fs
r8l25DcFvPR+F+DTSbImm2CZqlcPbRFF1UWmpPfISxvcg/8ZLtnncgDibUCkuaXDtkspB0WUwin1
sUw09K/TYAlHKzZtQQxVVg1DdqisJscgWDRlcWk2YX8WytTlyagM+kM2Q49HWkZsiH5rYCcUxkYI
7DrYxbVdmI5kflHbz2jOhim2TFlGZJm21bPAh+yloVwR9QnkwByLW1FeuSsRQthGmuiDOQk/unCV
zTTFNj31ccz4D5OIBNgHlPvVxURbtoqVW7VPa+/ZH1zUKt/QNq73VjCuG3O90gSIb5Y15dcQbOS7
EPX1lDUz8z42AogD5O3Y+UWJxfS9QtuM0Sxo0R1UZuHcikK5VpKFWWXG5pKzvodzvjyUnU9EnC5W
6rSxmiCG2hQCaC28yLiTVU6J5gt6mXOfsyTRjay/ubVJwbeRk/l+Jaki4DnByB7ksJpxMM0hEmfH
KwmYActLmdYyCCGXgHFy2kXDdlcZmSTZRQXDNzARBUcP2PdlggNqoy2dzyQc5L5/gZpSnXQd2geX
naROZmv1LximWzyZaZrv0FRTnWezGjiyakUUhmmr9dbwl3lOVjuPjPcuFhskJltBip0kAeo77lg6
TwXT+HhgiDoCaN+xz7rN0C0AryKr0lv6Yrno60UfFGlxJCY3Dc2YYBLTk5TBSsTJbHJPMxbT7yCD
A2INJkvEQ1VvXRoGLXPXnmAy/+jPE+K1vMvo4kBXWgnes2ti0IiS6P+aKYYyZhxk0yURSOA66aS1
gFuSRfCuEuRiHINZa9YBKsJYBswO0fFIXXMQb5wqMUCNv3cRiJC2QBfcAYo80eJp1nF100WI8V3g
rBtxCZFkG63VHOOTKigkTf7tOJPekkG+dubv0GURP5C+YtGdtVoeoZabvND9QkBNIZ2sjL0ZC3VM
q1/fI2Bfrhn01TDUqfXPtTUwuZs5KJ9FR54FH+DgEtegl0uG2Nbn2TIFJwQ+TQZOo9BfMjKHY7sL
TXEEMNNARKoG+4g0fJQc4NiqDwN5ZO+zwGBqPfp1cL8i1ZwRnoQWmaU9ErSDRbNJJV7LmpOQjGT0
iVnN+oO7dqxsO0b+Lu8JKRutkbJeZEVFVBrpWZEzqq91kYf6plLb8OSR9kc9GFTgrvmZo0x60Q/t
e4bEzuMk1xKFslu4RowQb+wS0sEtCipT8eWA8dwpErt4BeFYZYo0U8P2WY3S1Ve21HTrVKWdGyQk
xHiYTsVK3JCYc7HJldOc5rWH9M74IcOnVK9IeMq2PYIbsGvSPDZChwy9yk/GCnE85eEz8JDkCCZM
Cue0mZDvprDumFD00z5FquaCH95FxXWk8t5Ki56gbAoXFuR4sfruvvYKP0zbUddfIahH73RFbDup
XOSrCSH9LemroXmiQ67fL3lmfK9CwVwBx29WXzpzjVZ7aWfojz2V67st39eUJasW60CdtB9Uakaj
MYfO8GSLQD1FASErF+balefRUfpbFK3OegpXOfmpQq6Yp9tg0VJAz5o/u5Nj8sB6WN04pRkEaBEy
Mp4ba6kPAYTEK1tYRsBRGQxB4tYjwhj+pvzv6KrIZNrpGNVxxHlxUbgiI/fEc+u/Nr5iD+3Y1F43
BHDx4Iq5vIE9RQimXN3vqrTlVVgGwXxB8cYJTi9R+cneAu/B7nLWCz9rsywZiq66JUt6i5jJKbJW
UHcWZzmWvU/Ohu/+ELWqphRVhs6fVjKYyXWxEYems5LmJb0JxrQQ2jeUT1ZL6ajraj33QqOtyhX2
9uNciUHDf1dVc2JnbQAN7ZJVRGVMqw64ho0r7ZYjvyovKtaecuaczKiaWJC1G77CU68Efq58uamd
evtC0tJ4rcrV+CJ0a3xpTLraCcQdm119jTp0BkIQZhmxc46JsQySYIqK6PEjJ8bhL9mNWbB//6ud
DGOfk18zYH26ca3O/NiVVbAe5nCB809/1Pw26tBtYVvvx+Rd3PehUUSPJg2WMywJ0qoevHFxHxUf
sT63o3C/r4RqfhDgj3Ig4m5RcZrKfabbFYbYuPeykP6L4AQC/X81rlCycYrs6z58gLjSRqcSeU2f
Ov3EkkImCkIrGqoN76a7zjV5jnPIMLcuueNzUZwdiT8mYZAkKEkJcHsOsEjJ2O5d1Z3BSHszrjFZ
XSpCcAZWXwJTECk2wZ64oE10vGNkRUey4Ch64cGPp6nZx3ZT5aORl60pbugfFwYNT6KVT2Lc1Kcs
UPJWlA7EW7MeCC5bG79zj62gQ0NykS2/ESnB0rlR7FVxq83pfbvlJByQ+Fo/QlnjZFoCq3POjOvo
/mU9TImDOQ21uMSlQykZu5LzZUyYF3LIlc1mSfmn4Xi7VL33XFpyZicaV4PNENj3Z7sYu4hRhSuD
1G8JkgAVvho9ryTBTyeLRt+PBTT+9UZpryBYl+0zW5y+VhYSuXRvSRYUHItH7pIgvRPrQuYdcjza
XUpuYktamLRIDSp9N7sTsqGyYegaikv6J9UVB4pVxcbEgTIRyvW3a8JsCBVYZ3oKcc2AGt/VEJWU
93omFuOj5rd1x2UymKjOAZE+o+NzOHLCyU1y6EHLwV/t+Zn9FwBaFNjFO03wE6EKfUUAT0V6BBUQ
LHoP+sL+UlaA/m+bvtKP/+UhBDA7VLGJoIt4N8yIxZcwH2/+q8vqdfPbhUZ40xEPZLJpX8iGHsnx
z03jX1VSfzfcWagdz6Mt4LkUiL+2jFf8QZqAVZEMpp9fbtsepUV8/JUFueFcbGN0mAIZvOFJ+F2f
Gh2wiTWAUdgr66LTLsWAglHQ16N0nWbKkqUS/kl63bPIrDVVTEkB478pFXwBy/jn54KzRDUOLxWl
1ouePNPdvZlC2I0z24sFe5rsXppBg3dlDaZzbWibxoBfDbEc5HTV04o24WuGQ7oZ+f+eu/7icf55
2PG3n+Vlux44s+WxowSYcF+06z3V0qSW3AYzqIcPNZbR1J7pJOBy+z7Ny3xNhKNK1EbU7oZU7Ty7
srmI3J3wWuxl61wOxyEf8Jn2gbhjNmOfM2JP457A3X//mrBuOMygMHXY9sv75gupsm3pBSMnw6Wn
NMHMN5wpVVVQ34jWyD5mla/emHj97mmBOXJRrqFmROy/T1h+ci/MfpmrfCpF0syLQwzAalXkWCCX
ka4ArGI02dmyRXlsmBikZaftI34vINi9574hJd/fixePCoUndvsdwheRev7rX2J4oeqd3BsSXIv2
JQ5S64QoSH/0zXG7+fMX+aue8u9XlAkIiHbUlBgS3RcjN3tCWyxdtkOXpu8Vsh2EesU0vCFb/e1V
ImbIuEKYXzovVIHKK5QlAg6ETm5thwZBwseur+UbM9LXV+G8ErGqgKPcp5cvPjdazDTrJaXwJLb+
2DkZcUv7bMr+148n9HguCMJQldrhS0NlVzSZsxRjn2j+pQux/5A+d+kkj2v57y+1x8FH+xiW5/PS
xetRNAdmEdF84cxyZfRZcLYbNHZSqLfIk7+5e7Bw0a56Pl7dV8DsyGp0qODnIYdE4INxvrqgj9i9
sRi//sp2IAv1KHS0HZFmvnjhPI+U10ZyGdOP9KEa6A6zo4bPGpHiod4tBmTo6bQrvO2AS5WSA0ZV
PGLVe+PNf7UXhXS+MG4z4t6J/S9xO3ngS2PyWlLN54xY5XnflbrOu2q0RLJHyEPq5JH1xofwai/i
og4ABDykDiBA7yUdYKE4KfdXlMy5KnGoIeMMU2bijnkdK9vPT7M5hilAnvL/4cbjOkaq4AEExpn3
QlNhra2Dj4Lfi74yIP08i5KqKmxOwK19LY3cShYAqDeVL+0r8qEo4itCUENcG2+807+78bxjJnoJ
vlXrJfnFmjJjrDlsJXVbqoTgvOsWozY0MKZ2pLgYl5sJLeXPy9zr+46WFT0gywKLKjy5X1dU5Gwm
rgY6c2z1w2md0RDC2vQuuyqPkizoFcdqks6LOX8TNv2rIpoVlsWCCITdFIcpiCrk10uPmcHksfD7
pCcngag1SUbSZHHc7vLykx4lcti66eIRNs2h9AlqJVCnRf9q56c/34NXu8r+h0S7KAg9ERKjF3+I
rsKamCuS9pZIkpzeLcgRZ8r0CiPGG3vpq7WES+EFMLnKzgJ9ZQOFC2aPHgV/3YX1hcC3c/Accz38
+Qe9vgpvEZ8Tpk8skuwrv95ZcAqFO+mlo5415cku2/KDJq7tjdf19W2D626xVmGlRYD1Uvs0WosO
800h6B44R85FW5/InEW/MDP///MPev1l+Pa+4eONQ8yPbOvXH5RVgqhNh0sZsjCnwzK4xnEs8SSj
JqRFRhronDS5qt/w473+ONiXKQHAY4LAhWP/62VLIQ3V2XOfqMCoj6tnOFe6Iadotpb1Wo22Gbcw
XmJ/fGs1/M0D3G38bG2QftA07X/YTxWX1SwmEdFTnwS21vdNpIt0dcz6jW//d1cJuaWsebuP8tUe
mu0C9KHtUe6TYf/f7J1Hc9xol6X/y6wbFfBmC5eOmUlPShsEKUrw3uPXzwPW93WLKbXYNauZiNlU
VAWLRCbMi/vee85zitJ4nhKhuvnzpfvtQTAa8i0QasmXNM6hX/EBfUZ7TknV7YgV4XpYSvOTG+QC
OrIuJqtbHfgOhg+YY5e0sV6ZmiEvgoJLReyWQjKlP1ATXdFAElaQGspcC6O3TgDwDWCchAi2Nf9G
1hLZjZKk2OaaHB/MdhIeSm0wX/58Ei6oPH9/PAsbjAxYAHzYL9AmtNNyQKeP9GDtB9Ly+gvS/ds1
C/GgWPQZMvK1nEXr6fGTLN0fMVkVnmT040kPZ+Ki1ImZoJSMT3/+XL+7wWEO4dqGjQA19eKt26z5
xQySSyevpNwPy5iRzSCFrpXr6X6ph+9hVuS+NFtvfz7ub5YOdb0lVo0mQzxz/flP9zftNYI0cHI4
qU5jZQhMOiMBA8VRxPz650NdcMPfTz3HWqWeuIZVJCEfj8XochCWOkY4lOaohSqsu3k2K16eIYvq
5lR0BhLUT2VbGCeNtAoyipbPkjnk9TX6YePCbUmRAX8Z6SA5QRcLWEbaYE/rpXAGVSZ4Xk5lL6Pw
sA2xbejZzslOmidrz8BieqkI7f6qWNOPBisLBQjzkJr4znNqtoUX1bVxjeZ0IbY1r/W7aGZAE1aN
IKFmqCbZIc1Qo0Efw8LQa/EzAepvbph3ijSiN5wCyuWFY1I4ixW6bKeW1P67FsbmbUBjyNM6rbhd
jEB4klAPHCccXp+UaetlujiDuDbWPQwCSA1fzsfLGKliV4mMChxMl/3raAbiRkT4Cs9aEG/r2frs
0fjNugXjQue1tuJ5KE0/Hq9ASiSLkZw7GQLCW6rs/jwXqvLJt/rNg2CgH1bo/Ji8ri/XBd4woLos
tEUFF/ZOJESXFSuMz2QPSp9waC4cku8PAu8T2Dq8R6EwvzvUfnropk5TWWEa8r47KXIkJUf6X839
QRoExBndGpY9ihLjapFnJZarTTPmj1IcXNGNCg7yUH+y+Px6hqG8o5Nkr7HuFdWL0rPK6jDthzx3
VEFKNmpLmVkhXvT//Pz/et9QMyDFZNvLMkC58vE6WnJIjiTPkIPfIn4qCJ50h8YagQopwqksGAn8
+Xi/XlGOh62ehYZEBqC3H4+nCilcWpnjqXIR+y1ICZ8Zc+BHRIz845uHQ0F4430nwxW6VOnGDPsy
YGqZY/R9s9PW+mhJiQ7VYvMzevdvrtVaIiOnXzdpFOsfv5WVotUwMu6YIYtLX8t1dYPL47MUrN9e
K3IguU0p8hD1fDyKKYHQnUa+UIB0hsukNYeCSYfTTSrCEz39ZyiJ9YngzP10vIvXkDFBLjKbmm/V
9MtdrZuDjZo88aMp/6yJ8LvbAuDl+qLFG2pcRmE1Vkvgs8RXY6028Y8ZktN2WXMQ+vAzK/TvDsWL
DtwU5T9jx/Us//Sch/JYTQSlZYiBOnU3dGmA/S6XTqXYfZYs887K+bgqo4Gnc4yjjoEJELqPx8q1
Ak1Uh1oOK530Wusl+3Q1Ma8rLNGJX2KydPpc7R9SeUHA1YKpXNu613pUEzKvVXVuF3Vguh0Cc6b+
MOmBQDTSJ4/krzfv+iG5qSRk2ZDpLhYasaNurFarmT6llTtJQeCHDE8/WWh+Pe0AaHE8rBBHttOX
my7G0bSOBpKlZRSGm4jom10NKMFVU63+5FC/bodwu6ysaSI+107bxbupjEkpxn6QoTxaitRFLGA8
TibCmhmcRmGLmSGFzmDOn1Wxvz6fJo0pviIxjuzYL9MyAgslLeAQ5Bbk+AR2EeIf5FjddpCCAye+
vOXit3tu9eUkD+pwmFOj3ETgzL3KoGXlJMYQP0zY4EVkA/dSPS6fXOpfLwKtGJ1aS6Slyiz14swQ
dTtVIpnzTiOb/Z0ghuWxF+kqRaHwWcPu15MBPY+XF54TFmB22R9v/TpPRYY2cepkgmV9lbHo2gOS
rMlt8Lle13M0u39+s/x6G69UTm5lwhrImrss1pMK/UFd0Sopa7V9MEdlvjWbRW8+eausn/vjI71i
ZaE4iQY3GVjgj9+r0gKtNNOJJhyDxP0y5Yize+Z5qKbNaVVho48ZRnPcCcwfbStD/PWPvyd7fSpl
EktENsAXb4G0XSRLzpkxUEZbnlX2CZSfKbz781F+c6dQSRKBuO5BzHeH2M+rJGtkg9quSxjoKsNt
Nw83dGbzZy3jVfPnI/3muuGhoZuKb4eXtH6xRs41id+jMCBkFK3AD6p8eDVEq7r/81F+swOmc0UD
lf4hPR/5MpB3KSsMOVmfOJPQ9F4id+gC0s6cXGMOEjdOrdDT22x2VblDRgFB2ANk8q3TWhPzep35
iL8Qwidz50j0uf8Pbipuq3UDBkyJzcPHm2qBQUjR1SJNiqP23KIHdoqUef3STghHeJrZigMI9ys9
Q09Oq/aT4/9yDTgv3DWsyjpZrb+sCyyOTdBrSmAnyZA+RIKVHo02+Cy67tdtPqU19RFdiLWTTMH5
8WuCmM5aXsiRI6LRm2kMQTNMxgAFegFu1dbT1NxaCbbmUEJ87eXR8qJK0bBJ0Zl7QgzUuREy4yFC
XeC+3x7/3136v1bC8X/vLt3Er81L1r00P/tL11/5T38p84Z3TD1oDsgcCjvef/lL8ZCuODu8hVRt
skjh9p/+UkX/iya9CUcLUuHK9eBC/8tfuv4IHOZ7G/8d6yr9E38plfXFQsX9SseYhjHvmLVffhlJ
EOB3oVIqf0iSHe2WXXWf30rPPNtW57AeV67uvaX7fI+x50ra9rWN12CTbo2DdZi/a1fDW7errttT
cZ/thHP2lrxJrrbN7pfIM76Njx30l5fWE51ih2vds7Zoe3bhVvWsw7Ib3lb2gWyDFdhnLq7svf4S
Xas/4m151K7kFyty+2wrYbp+bO5RFu0Fv/Wsc+dmfuFGTrZLH+Wb6mr0gptkp/jlrezQ9rievfqm
oafVu+Z97sVbFcGPX5zLm/GBzjs/aW+WK3MzXfWP3a6+Fc7KN3mPy9IfN92VvklPml9vArfbYjfY
G37k6D+S63LPpzwpB2MbPOa3gmVb38wfiFlC040GJ9z2ILvoo+h21rrmvsaVh87Jbs6Wr23Fh3A6
1/vKun7tj/GeeM99eIqu5711nh85hVd8hx+yV/hQmOx4jwPH0w7F2bARivrZXXAv78oNH9Bpnfvc
MTxkilfiXrmK3MER/ehk3gf7woeg66huZ+eb8XsR+KzR0bO2LfeSb/nQeLb9MbhpktIWDsFXY5tu
1LsF1NkNEthOswMfJz/2pQ45jZuKwNK3fXSsie1+zaSDUjjjQdsBkXQKfzowxaomohad3DG/dHcz
yRyqM+q29ozrcRvfVId6s1pUdvVWc3Un4XvBrOa0JLtoZ/j5ttyEB3lf3LdfhVN+NK85whOotsAW
vWgnzrbJaQfutdFd41bZ1q2dvDEtEp7Sw3AeN+aP+dhgKHiybjFCPCmH7q45mzqegc0yAE7bWnxQ
zRa24in2JU90q03vSH7/Yu7nPVpKUiK8/CCdhTvuz8GJo+Ic51vDl+zyyO+7sSPboa8fwJqJvsEV
2YBa+NLakl3fDNdxbUedrZw4aTSLdHfaQu1owPXdT2zCC1/IfTF2qqvBH9ma2Pmr5k5uvSE8KXHC
43Xu2KpT3ib+Yme+sc3e/O4eia7+KBdumIDm4jR9xTgFl82jkeeQpOEJzmDwKeqv+XE54MI+r1Kn
HGaYzfPGbSQ60w5KvyqddRTURKniyGDO1LMXekbWw5P8g9QvPJQ/suCgoS7UHEJeJ+XY2dffWt9w
psnLDqptOBDx3E50lIfhZr7THnJsIAWEW4hjjpai74UF47Tfejeyp4fMMyVni8lrmVA8O8xJxOwq
r9Gr9PYEjBucwmCP1n7lIMxb8dukYhzk3hW9YKM29vxS75enQiQqbg+0yEXon+yDb+V9f01kJhGx
+sDX2Nc7GIzGS7aPz9p9/SOW9e1s3AUnJGVe58/74krdYF8Tv2sPNaEjbnvu7yq3MOg/+QT8HWd7
QFZz1B5VX3JiJ3P1yaYlCz5Y8gujs5PGzlSEbyqOM6Tjhq1EkDOcseMLH/XlXq3QWG+U+2bPI2zr
D6LsSPiLyhuANEY32KBdTMNOjuW1+mbKtu5NPjZAeY9cJZp2RnbMXuI7YadvLNkvbKHeTD8Ed3bE
2nsqMa5QENnpjeDxUO+iCGmd1ykvnF/xmb6trD7prgUP6XvVPAHxUN10syqex8RetqruMVRRMq94
HQU71reGRSsRVfcBa2n7ZXLgoXjjbe2Ybii5enRQpK21eIA3uCM6Th+ibOlp9YCk5dcotVFgI+3P
Aqyxma/4yl2/bPPoekIePOxlL33U+X++qAdDPhYPdb7Ln/qneNHQzNvmlsRXsbGhoRJAqjtfDX2D
z6t9TCNQt49d6lviE6i8cgtrWezQkXotWjeAGc89qIxlUxKIuJutF871fKcAKdyOd+Od8cg95RTc
3afuVhycFu0pPo99d5O6d8ZO0pwe3TH+Tn8e3yLzKrRuQsEdn9on8UYEvuyLstcLPm3HTS84W2RM
xYNwbd622zfLBd2Yi+4KHDwK6otxFIXe6Z+BPKWl3fpaMB6l8BaU7bmHyKTZxVejf+hzeEG1sZEJ
rysHwZm+Jc68wWNCn32H3cHp3Ph29GZPD2YHIb1bcyPf83eeEcDeRFBlytHn4YCLEO2JAKqOsnXU
X3EC27HL6AAqULRj3bBD6JX6kxLHNjHt+uBh/i1nG/8M7L5cdVnfckjVgys84hLMv1gqlSDt+mP8
LBbP0rnpvkrhDh9qH161PxQ8kXX1TWserLOWHvp9ztRK3Li119s8VL07TM7D4Hnjt7z1dPwZPIn2
VNvqU7i8DUcpA7CC+CxkofSqI540FneCmaFUs7Cm/OCm9zscSMhgYcfE4jVvLMCH31pcGmbxiKXQ
19P8SXCj8VgQxo6EzMFlbA1esRFGO9n3u9FFGvlq3ponA7aT2x3xlLX4dV75R3fM9vNVcNac3K1f
R1vbcSguauXoXnaF3aNtWOqrnc7bRf0a7frXqrbHQ/+qXI9b9aCpNjrzSbfT6/LKrN36edSupa3u
9q7s811HfAe+MW34l0i1xW1DIzDiRkPGFG25V5GDxD0zs60GMT/d1NUuiffB4vblttOeIDSEb/0O
xvK0OIbgFfke6146+aWx2Ud7bjLu5uGIUllL7H4buy/oxCec6b5u+qO+D7prsdxnozN17pvYOKK6
+edl+X0JrTS/DE35ELay+V6uySTt5f/0f2GyCr3NP9Xjp+9d9L1ZgS/tzxX5+2/9XZIbfzElpdOB
wB1SMlGp/L2/K3KFglxeJbIyehEDbR6l8r+BL8pfBElQibMB0/6lB/tXQa6Jf1HZszOG4EvgFd3K
f1KQv3eQ/qs9sjYQ1bVvDDwN9QM7gIv2iGSyZZ3TxmJlqoX7udVwxHaduC77Qd26RtrphZ2qbecR
cM3uTxWTnOTVZrK1UVYwd00Ufsko703cEV9wcxRP9YRd1dGwRxPHUEQ8piGU93tVoatvVaysxWzM
/k9n/frvD/yz6vVjl+f9a7B/IYuFyQiJapdjChG8BNppWtFmsih+pQwd9LUQnbcSdpB4s7y+LQGe
bUe2yjtxET+bXSjrjv/iPK6BCGhYwYzARlx37D91qWdMonkzzsBagyy5atZw7G6ExWZ3dZdgyFdw
mbZA0/co2IWt0aezSxPvLtPDdldUeA0W9NCKtWz5lO0ZhEJ9lq2p3YxNbdHQaJudgiNA9ZjrJpQr
lfBg4QUBd6ZbX5K+XdSjigtBRyefLr42rlzd91OdL58FlF1Ae97PNTM+ckJJ86I/sCKMfv6qwLjF
AapwYPfxu8A4sU7thMnPX5bK0pkMLdNpxGDMIjiZ5oCvYuqg/6qB4mSmFT1Zw5i9GE2gN7Y4KRaY
SvAZGUWw1mu8UAl9KD5pWUnvVJSPlwclBcODNZOE5/AS4DPSys4wNinY9evsJEnT9y6tFk/gC3qW
nA6HvByDfWdNd/KkLlsjByHRhZ32OmOGPg/KVGRuSdQD1kuwPEFjZNWJHlSPklYaH5YI2loIFI4U
q4VUb2cmnvIB2IxgZ4k17mfCdHxFL8RrmCN+EhTqhstYU7x3wLirVtnQeK1fU1RiR9TtzRNcyvlH
qVjCbS3l2d6Ird4Pgko+VXjAHBWQoYdjLnWkJiV0hvz3szkXJlmNY3FnaIP1VgbLQ5OayyMGkuKp
jAqwpEbGa0jiDaGHWX1ABG15QV/P122El8wBW1i0dppP+3xJ9FM1V+2xXIri3Mh15DTBoDwpjRxc
aRIFuGWlt8awtCeYgWPqlsj6/bTJxjsFf1KKaT3Y1TjZC3vhj1E6zOMRQh4ZF2q3C9sFIHVCtUx2
5tRoi2PhOrF68Ytc1ZFsJya8+mQS2FMUgtx5pKKLN1I8j9CWi0HfTFDt3Hwyk2MI5pPCEhREsFIQ
R70k87PGsGczb34yZ8HCgj9019i0UgzM/R5HAiDFiRjwP68+79P6n28vKL2o7bB1qipNXFW/6AfC
b4inUoMz3QLka2x9qixHK9uh3shV1fzoMQBs504SXCGJ5zNAuuY468YT6cgC/pp0aGZKIEGXXCDi
iasrYZHZVhlvh/Xpl428dWfi/D5JeruQ6GLQYLnCMMF0d+V+oRe8eJDNAcVWOUTIZQTRTSrFJLB1
VWKIs7Ul+ukBz83wXQqGcZOFkuKJ4dy6FlX/lz+fvo/zn78/B5EHKBNoNTJqvlg7iVUqieqCMT5M
Q31vxVzfBP+4G/UzgaNNrbMtkrrPrtmvR+VlQcDZmntPgNmlR0WU9FAWejYz+SxHA2SZsX5WjSb8
1qcKTAc9JzVoo8E2eEjT0toE2LLSyp76Pvgy1LNqg2FQvxD61F4BI4RVSn7UQa8n2hn0QT9ZwKBj
XbxfpNVNw+sNtQj0OGTvH69VMxpmEQvwZ2M8+Y7Wg3oW+tdorhTFTmUj2FiR6UpNPSt2FWvlphv0
AxkvIeL1zKSV08aSIxTyS6Wq5bUWZ80plYEFIgLGDa5l0opKaV4LRdjGpEXthwGLaKYVT/ARRUeV
anazRRvcEXuU7/Q6FzdGpj6gJibwbDGDeQMtB7BFWJl3+EQttxxDieHziNEx6oz+ZIr8h7MOr20J
lurGCrOrKZLhnKs5LrwZVi76rP6plZUBY39kXWuSuDYVAuiwYUD5uohL9DW2jHlfEhQBRJzs39YK
Az8Nid11wDtqvjAiIUJ6Jm4J3gloCrELBDHTeJa4YtTrSP0CRBmH15Lxx5eEhsVUCguNtDJJbHVO
xytoFargGHq7b0a5uda0ur3phGJ4U8NY8lnO0pMIoY40MHVY9uQMkB2VVDLeZ6ikLiN45Qgn96Zs
k3FTyUr1rAd16YRYt04aFKJrIVHkfRgUWPMp/nZTgmQWujX7m1JObTnNo32rN8u+gTy5yRUrPOfV
0LJmi2EFz3ksRTKADK3cro3W17bWJa8L9cW0mbwrhG4pAyGKShVvikoZIUkqeNBUcK9Ta86eGadx
4BZFU71IYVm5nULTVVySXR7G/QnHImjMOJiuks7cmXrc+XmgPUPYVQ5KHT3qcDltuVk9sEN8BDDT
23UOmF4ci/aUCVp5pUJZ3qTaYr3mvG02iI5wOQ5MSun8hRV2xgEe2MI87tiZzcMC+P7Ylp15Ngc8
p0NaZEcD4IQTSJW2AYF1LbbC1wiJ/u3cLHQSEyaxdjUMSBzrTPfaAHaF1MibRFpQ8ifBc5gqtF1H
3TwDC2FbRi30ENSz9EgZTVMTcNiB3PqdoizmRgJI7ERmOt/ndSYgp6kqxmZTepgKEwh+oj8VjD8c
XVDH60av5uvBEuCVFaa6XXLKWSgeG3AEo1P1nUnTxiQ/oRr6nLb2YKJcyayWUINidMN26r5yDce7
TOu+BrBo94x15ethiLUrLW/LPa8547lO2Tsmss5eDfeim4dC4oJ//T4Ls7BBlzsZuKUVOnNJkcmI
Ga3WJyEzcIigje2mjr4TpiAXdpIbsT+lGq30QboPipkNJVQlxsZUpz7sHuEGC0JzM0pL+lqU4VEy
VcLJ1Kb8Ri1GK3Gw1jvI1M29go72Vo20Br990z8WtXyXVKG6z+VWrEmayCVHRjDhLRBBNFuuIqBJ
vTZvMy7ACWq9+oJm0nwS9I4WLGvPg5m9s9bk8plSNSIiOEF2rIQplXEqGMlGTya6w2M2Fl7RxtHo
Q7cin6pLJMAfqRUFz0Kn6z6xYPH3xsDn7nZRXhzjVsClC3Vkl4WyvOEeq1+FqYabUpgONnPTEYx5
drLI0jdSGs4HIyT2Ls7i5dzKjXYwtImcK2OhA6L/KHnifUxnG16Nlh/CSoVGkkDXQm+RWxPwpkzS
Nz3jjRcMhltAaLIjMnzdUs2kxqMBtZHsCwsnKvVRPD4acl8rLtzGzNXUTKr9WEhxsNZl+G0Gk+QR
FhbZVTvSB1qKYdn0YQ0AVmvJ0qq6gOnajDeWUuAE/VJc3eejcEJ1X9xFSSGwLFTA9zJqB+prMdwG
Cz1gZY1HHKQuBtNH0sXch+ahrsriKMBhqxxQvInXDROYWn2F+jVL/mQWIe75Rldf+2Du7yJouMo8
q17QCuaLNajjMcGst+WBlk4pPlZvNCyuzKAZwupyrwp9P0wFztXUYGIbFqi76HFOTbCBrbTiiHW1
/DLXcw8AWh+bvcQ6ltB+kAWegPXZr6qqhUcST1t43vk5zlI58SoN84qHa0cGETgV8vQQ6xq7O7HI
IUNpvTiBnRKlt7FfSulM9DuW4vcjEaOmH0NFCWGFrI/BjMFpn9czbboeSwbdIGMe5Zsm1vXyjcy8
DAKILp6GMoBoQs4UBKdQF5crCvXZ7XnWvLbFrSMuGi9gRq7xpir66Xos5pb+lF7Gm2RapJNhVqa7
NKKySzQW3z7XUQOOkzRdFwZYYWcOmohgtypsKr9tJlUBjBXXoysSIyodkMFk3K8dUWEUiPFmjIt4
M+WmecV73Hrk4Fl9K6aou1+DqQiVa1WvcRurFCMpVTBiLD9uAsD1oWTCa4HT3r0B1FvZLq10qpK4
2b5/VCbn6q7C1r+ZMaveV2LebLUik055z20sNaF0wrA42pbEy5jNG1mg82rTJhfYvCJstdVBI/Dt
YygChDqn821jzTSzTbhgD3BSBcAyiLwXWymH6brTOFtCZ+gDng1UW9FSCuDJQ0l9SXDUhbY0zdiP
VPALkp+woWyJOBnjDcZQ/pBYZM22nRrrStNaSAqKkn2pAovPMaQxNCexqb5Abe5qpyF/4VauLKN2
QN4QwGwNCTdsSW5gH8PaocEHh4mmbmJ0pLAZ+si/V/k6QS8FB/X2dJ017Ij6bAW+zRGJ0U0ra+eS
OrHA52/l0C8Kq8Q2Js6Sa2iC9WiFJacOzMFiV43cvqmlYT2iKVq9t4spMaKDZPeSBZL4RAgBmU6l
NE2Ya0t1uMYQF/xYTCE5qhYtZU0G7lNW4F37aMUq5CBmgrpxerLHrgsU3F6B/8YdYfWUXqp3mW/B
avLaYZ79SCxuxGZRXzKkNkdtbnajUEhei5flxqqnaB8Ky3iKehSOyOEXyckmI7hXsrSZAE1o38qo
kxR7ZDe1h8kwb6GoAMpWkuqmz2T1uFhi55ZZwe91SrMfIT96IyQfdmqtBX+ISsKHqGW8Sm3NDEup
xpIZWlYdpG7GREx//601qDpqeZNGopVcKbNJpVL1+VaSjOJHMZfTMQ868b6KIpzsEcD+hQ5zI8V+
UVf9l6XL1lKlkiIYllJ1rgLA/mAZakmGLlDMm6ZWtnRVQP7LRtVClS2XbItYAdqY0isxTA1e00ZX
SrskU4ln0iup4WxLQU85oUvBVpwK4wBNfPqumknrqpks7YgUmPYSGKjbRG1kHYDTFMG7h4yupjzZ
mIfnx4CRCTXmnRGFjIDl2BHqqjm0syhtsr67xX832Joy+zR/mtdwJaZ1RqkREGuE54qYRBiJuXAj
jJglJjMmI2ERbqJRtBwLfqMj6NrstQphelDZ4YTL2nQOuwEDeZmU5zZfpi1dBPOrEhXydd6RdiWO
KRmSIWmGapNLnqTFoLLmJjy2WRqc9KlvbxBmJw+kVj1VINO2SmuWJ2iWL3gjy8dGq+AxClFlEfwT
M2GYu3hrBe1jWNaw/CfBclo1bN6aWI3dZVnDD6yugSemg0jCA6FuZKHygXnANEi67qaLChGyQWnS
IpQUA0isrHL1lbe40B4seT4uHTZkzOref8QQl8YE0zYzKfPE5iX0ypHQDCrRh4KyM57Fs5iSOlNM
7NgUqXlt9e7W7LVvMmOlYmBNr0VCNYP+LhWS+whGTJjGL3IkPrzvVf+R8OR/0OH+n8WM/z/VB2f/
/N/rUk5lM77MH1vg/MLfLXBFQl5Ct4HNhoFbiEblv1vg6l86rgtsz/jC+Im5mnP/1QI3+CUDNQo9
O/gAbGb4pX+3wI2/LMR8NMbhOWPDwmbwD5jnH/sAdARFLFto2dhXIwGV3jXBP3VuA11qy7ErF1cm
WuCbjqr5GqwGU0tBruhBdXmXX9WTNf4jCdd6WJ2+u6binkFChjbw44Z+UYxZlNE7stoIxQOljr6J
5KLd/XQVftMXf/ej/Vdn6u/D4NQySLujaYu58eNhANYIUHxC8EBB3j9JrSrcabPQnMlB7ekxxZp8
D0jTgNWHH5kNUd6pd1lXtbWNZTQfKCPQn26AMpv4pFvdWphhleCVm14Ov4nvZ0hvWCjcbJo62Wlj
Xh4oFeIAKbSYS8d4zpBKg84uF4+9jjj5xjhE9ymdCnbcsCwrB6Aa+t5STPF/AzFWU8egyZTZpAtJ
wdop7N/EGNOnKxPTALQMAupLQhDdPUBeGXVDm6ThYQRcehc10VB7NXDYx86MoUB2AKGgx+tlSzSQ
Mqa8s3QtH/YBW8M7JYPqZEsBHWeusmgRi0eyb75ZTPjF20WVRJ2FOJX2TWukKk6kqSXFZ0gxdkhx
Fu7muopLT6rG5iTMYdRCntcQLORhF6rOfxRZBccnaHTKu1q9htVD74McofKQLhOT2qSLOFOxmMSJ
KzJ7/cx9vTaELi68SY+ex0OEdGFdgt0HcS4VKSaesFZKxcOLLSHEaJhIquywyXM3PrnT3sWAFwfk
ATKZf6y3m3r5HEVmCVol7WWXXV7RuQWMGuOKQdFAFrhSJeeWzVntdYsq3FpDJxD5Qg0XbdZwmMjp
FRVreB1PoeoW6Zw8a1ofvSpLyIRW1Ptx3MJ3l36ks9nFvlDPmd8IZkU+YjXIt0NrIsy3IkoosLUt
zKFpbHbhALLMGaUg41UaEDoHhAzU8ApGjHYZLXVp3fSx41SsGqyeIpXCYzu0FfPS3CJmCq5cs0/z
OqHdZsxwoSFax1+Xokw+G0/85lKBV6JxrPNPsnwR5v08ULFmqTRzphZuDjHaizI13EC7FnxZzLtt
XFnSJz7g99bm5aVCw4tSmH0q2veLRYFQl568EHQaYaAYr3lJqyFC7u4IVjWeWrZFBRU6GSdmH4f3
7IdCMMmM0OgfWdVjqJA9YqQM+NkOjZMdSHoDzIEtQ7aBh1U/E/1kkBeZl6KP4xwVnqoV7p+XNXlt
CX/8Bjg8meNIADoMGcPZx1MWFgbIigU6Z16UZuK2YRsf8iKj/uzhKzGl7+bgmmiDQfe0WAQIjB2T
AUlMf61l09LmK3liyis3CaQULimVyGSXJe4VhpW4OfBxtH1ra3R0DlADzRFMcYA3muGMfM5ho0aw
V1uMg3Mi0Ir687dbl/6LLwc6A2slWBwMNtqF7FbHZSUB5dHciq9+7AIRTZLWF9slJXP0z4e6sJOu
7wdMXQgx12zstbG8nuif3n4pH6OhhymwJ0KT4kbptAQAYsG7OlpLx9TphWl80yKl+lovMZZiXR0t
+IrInT95If76HjbX+TMGOp1X4vuc/OdPUg6LWTeKQGJpjQAlZPNFS1hY10y2Q8iqCMbtquwz28P7
C/DjySZ7hNgVTBZYavH8fDwBXRGmdW50kacOMza3DiozI7quqk5KIDQrkXUkmUJjH06oF55V+pSR
haSJdt1VVjcINnq5h0GWmAj97SXKgOQ3VjkYTiqH2pnggMS0AXKpYLuFAi4vk5AVMCwHFNF5qoRP
Q12wykW4uA9KHGYwSoI052i9NJx7Mx1qPwMkm++JnIuftIhlyAaVkiyeIc46TEAjRiYLT0MAZ0ls
8yPW4aLcqQIRona2GGJ8k8x9vJXygE7fmIUoYkMpJuYOig7dZbyu7FvmZdNahcrco7cmSJEVuQif
3Na/LHOogddh0yo1wBCmXowwIJSHgdVEMPjzwfpO+FyyrRcpPkxJFPhiqn42lfv98TSJy8rlZXDy
8cpOvBZkWc8zL24BRRuNObOtJPnLGbRO9SISC/6ZK46HiYnaaleQsHsbQLwu1lX4+aHOdjijqzfl
PK4RPKc2mg9o/cb7Tx7cjwOhfx1rBY6hAPkNBCmXsrZMqUMgoE/j1QQ0etMTE4hJou+7p8oCHOfG
gkYzvwiquwUmZsvICpY/obK9/OOTT/PLesw3l1bogo5HD8/YL9dWZzrdVIg0sbp0u4zd3QnnI51p
bUivqhDPUgk09m0yezS/WtM+yJpueksHYkuZieYl6q7eFAHmxU8+2UeL99/nCXkNnw2XESvdxWIq
SIjr6K2nnvK/OTuz3rh1tFv/IgGah9sqqcrl2I6dODt2boSMEjWLGijp159HOTepAVXob3dvoIE0
QolFkS/Xu4ZJxPm+y2vjxUcSAvNr7qFJYYnXEHmmOB+2qkWEuiUCpPy2aBJ2I8nSi7uN59iQkemA
UW9bYPtnPRWNf0cXBloszYOi/1DMHllk1x/97BgwdH5e/B/o0lrr/el4/RLTtmSWEkGYa7gBN1jf
fuAb1j/pWlv/z8cAY8HHpxPKDkG5eDKW23euqU/wGQuz675ouqzuMjspv890vZ58XIu+pe7iHppy
WHZjZ/o/RFXbN/rRF77X9X7IIlq9w3AvOn5fQj2mETNkosk4cWlikPr3OrhltnfcjpRVov+W9EZf
9aRx/3d18NKIALF+wdr21Cwp060214ABcWJKaTr1xDhkIU6iUOmQ6pZfKqvsPyZxUQxh4cDZDKBJ
rYoefrUtUWyTCeV49NwwGfAlDlUxt7t5IE1j25Dp+SVbhoWLQ6MDuVSl2+yuL5ATCfz/f3ouwpTd
jrtqO06qIAI88X7mjhzWfRyTV7OQ3LF1YwmupWI3G7YL3tlqw/lik2fZk4i6wTVpNLiglTAm7QT2
uKcrS26aQJnjjcfz1g326GiFh4P0mbwzAtoB89cF/k9tQTzxLGQzEm2v5Ut8r6SctTBvYvVRxUrA
XmY1Pjt25TThqCvtgxqw1qUWs3K5x8UIkmeqNJFt5jToHqZs7MgNx51dhmBEWYGBf6qpLV7GzROx
9lhMqbySv7XJ6DkgNQtnq95cHPo33BzGSA86WKRdAHL/xUrkNIXDkKavrp42Kc6HQTe+K1gc6aNY
XC4Jwsnyp9gt1OvQ9eZPu/SLPzCqUrIUqOMHShETvHFoSsvcFXqA73TXaAR0YLfuf5yNYPlMDt/0
u7J4sEcHbBWbXA8nDOihGb1nGq6INxppVew3lpDPeP3G0Oe88RM+kinCh8UZ7zqoUPSF8Od8F43m
/sqtqftt0HPTI11POxQby1B8TwFbSebuKo42L7EIBI5lWbCYe392NxByLG3v4fz/hg++/cm1h+GW
JPDCl7uyB3U+oFV+dOrjmCSWY4OWaCHbWPcoYohpjlbB/0qxn6Xhc8uY77xq5e6NTwB2TSvZjr3r
eGX1DYEiYi61cIwd+ZnOpo01LP1qfH/N3SJtTOITxKs7rqDdTwcCwi412lsivHU/OlneaMRhbiKP
w2jLXGfln+VNNWNnmiu1EBjB3hUNHm+yGiEMT5YIDUxmiEBOPxmdAympS9MbW/ZZucwUrActRQeH
G3afx6P7tDMC8vPiUKpSbDPDr8O4MhYUkIh3jGQ+WMg0b+zQfBkX3hnaKeQC/sP/OKmpHKlpAbsG
7Gq0yWR42TAB8WGsWroWcsGnmLD6acCrhS7ueGdktMAgvtvydcxKiB7+FEPWnysdx2M/W7VANSVa
WLr+ZEc6duavGi2ALOyXSf9R5zggwgGbu+7OWVawHm9f9gArxeN/K8s8IIRcS907JleYpEUH4lPe
4nCOSXhQaVsSmDsbRa9ecpEjP53cYzNHQtCmRvdqOABOyBgn/6NKtO5L3fo2nMC+fMHGIHvuIEoQ
IuVngPQ9bWlj32Ca/FLUY5PuPW1ZfjnsnijWHZU/2YOW/hgKa84iI59SC5ZdRiWterKOtniHk+uA
+3DxaCidcw0SRjtsqet8M7QXhLQbL1iW4H5UqfomaSyBb5e2/i1WJIyGwsx7QJu0Vj90oqAEXBnp
f5pJy4XZjzc6U+g2w6elM/A1nKwanivqS3KO2k58a2i7GlxRG7hzg+WKR29Svo6Zd25B6Icn9JFU
qTbbov5bZJhMyKc3iigowLIZwsEGtoAmti2+PfmmHWOIMe5gwYKvpRxILva0NxGL9BcRHHj6wzBz
n3KMut+cUSkylvS6/62PU2lvBghxd/QmnT9G7pMwAie5fIZ/4X5phjp4lvbQfsbAU/03BxZZgHYf
Y+lOaHg1sWEr298oU1PZSlNLvs4GwQKbbITIu+0gGSebAqgLuFLU8itpB263E72B5qina9ZhvVj5
r1mFVQJ8n0Z7tB0IoBtjoeoKRV3r+6bMgvzedckYuMvqMvuYe8QibOy0Mg62XxOT5hC0S2qAUsnw
/foBfmHfXG8mUPAAsdHCn3zD5VjkTi1yvuFc+v8Jv8iffGw1tomEOQiIFdwody58vesVGznnCrpT
DR/vGUQUDvSfOuhZEHW3fimre0wPCsoB95ZF1KUtmsOAwsoE28fF4GSnMEWi5bWTBSFS6Zi1WgQk
802+dlDZbERk1NtfFhuPuz1RVuoDpV/3ovI1kuP6FF/YJuGFM7noyGHVnRpCWrXtEAY9BvRUJ1iN
nTQUOX65hgflkPYjAQv9UOGe1c7J+H8YGucTC5gNa18e4Xi2fVkYELhkTP5eXt6r0h12HQDZYYK+
cb+URF2m2pTfuDRcuO74cFAxo0SvvXqgHQ+qyU45Na5+oZxMS+1TgHZOB3j52SZoHXbMoJHux3Ic
gi1Z8eLGAXFhQf91X4NpjV0Lwa7Ho5u1a0C/rbUwgXj5U8geehQTjOlmRsN9aLrm/frPS5HOX3ly
CtO+IZiSCwq2zqe1B1zVUuRLG4d14hIwb8hF/44RUwf/Qi5yvhuDefJD1ymSKgwmH5aBkcIPfxml
BWEpsGvQrXyuPUSFQ/194V7SbaHawB329XWXqzTBQYFveoJ3FpIHgXfpkj57scx+EE5NMQ2huHks
LPbyUPh98iYoietI0SlFg6YmT+7qoHXfdM9cubX+xHGg9IxkMKyy3MeSUpacu6XOv9ZBr4YQKUlg
0YXtCUvEGZJQhTkrkw+jB2wRudg6Qs0goeneaK0Zt/4hKdi+VAbBWDPqCca1AswSYCI/qw6rhGgU
pvqmKtenyRSThKB4/Z4XSjkUgsCsv5MLMXU71yS1IdS6wlkjXwfOgAmjfvTUiA9qTPv9leY+tx+r
NMVaPxBk62xta8mHTQKLGVPHHGleWk24oJdtj9NuN6Tad7ZZtN1NOpeQvKaFTDo55wsSLx0/apD+
tP9NMIfzSVpG9odqT9Qb1SZJ8llkek+yYBo3f/xZ4LtfdPjKhUVtqc8u/jpaBJVibreqMzBbIBB9
QICIP4EFG5NYmm3WKZk8NErXX8oYu5xQi4fuTgGkcZ8HT+POJPO0QMLrdb8DYcDa0utJx1FLWzE+
e+6JY+AIvo9bDFM2FlROpFVLbNLYaq2m/ToVrfrJzpMhZM2LDo1cOjUHq+Fg5/YBYRFmi1VLUqBq
+xe7DgnmuU33eq/XdVl8tOZ0bCIabQRyx33D31KKWNoPNEkW42AkWedu+ziJzV1p1ovawBLJW9Ih
4Q7xnrbvbGtT8M5O0o7fVFmUFYxJ6DObdBq8t0loLiwboZH2NVKnthukHIWzJRfAfhktCXXAVdr0
QyQSD2afjLmfejo5P5OAr2mDHWnwhwrG8e59GJX1nigxT9zhlee09wIsRNu4tV//sZZlguTIFf3B
IXxs3EKPohyWVQyflfzN+X00u+lD4+iVeCS4HrYSfJzsa+9X9k9jiSHJZ63GTiQIX8zZn2o53Jmi
dVDaEsa6hJ4GAxxGibMk0TSPWtQ6hE6FMJUhIMKoRLhIT7Be4GAZmrN1klh1oSzS0QmDvKpeeZKi
Dk2RFgXpfMtkHQy9t8UHop46c9cAa9yqyi/tRhaNbABAQCccQo43wKSATOjPK45iW+grrVWF6Y32
tCc5ljaUA7Ltte70opfjGnBRgypf3xAvHPF4dRh4moHHcdKfPIDX61mvQacMK2KI752xNh4Twuah
jaffro90frJyA8FggrONuw/eXMev2jd9l3iT7eOuma5V8liRGStU8ktzFrl3Gph645zcyqs+fz8D
Y0HiDehWGHhPnrxf3Xa1rQ+eF2KZuBzYomfuuVP9svh6fmMqz49ShlpLGBxeoBqc9phIsiz0dgRd
MRe9fszdZApNsoUZz4IfVTKjVInu8EaczY1T7fwYZWQc48hhB7Fkwz+eWl/Q8TSCCnnyCE8WxIRw
zqGen4jXo+UZKBVd/ykvTSo+xAEm3agOqVaOxyvTmghZrQSoKRsMFAgSe3aAYV46w7hlx3Rh1SBd
pLEFMOTrdrA+yj+X5jmDXVb4sEaFJF5o0/bYhm4buvXJBuPo7ECmU7rP6+5WPXrhFYl78DEdQYmJ
MfYJDAz7MTEyqbNaXQXBsYZSv6S2/9/CGr1xMz+xzVlv5LCZKH6xB6b+BZ07fkenGhN9sPsg1Poi
Gd+bWejhMPbJTI+66H97MrPFXlQeWVSSe3JIxRSriOfu062/NJrcWkTD1ds5te3ukKeVvHHvuDAZ
YJ7YntFAXU1fTibDq2u2SDh7ocoz9Wga+XJXFWTe2iQo3viILvzeNnpMHwM/ODtYix3PBV4vRCku
dhx6UqiNqcFVhfZM+EQLkZmI7jHiD3rrRul9vg0bKPdWZa3N7Yqe+vGos+UWy6zZQWjR70r2pW+C
ZxdzaXCfJnINtYhWH2j3GhwgZq+/eFIXtxxeL00yNzt6TKwG3DNPVjrNgtLAvS0O9awt/1SAKe/6
PMN7KGkUvlz/gC/MMo1wC9vMgO+YvfH4fSWwn+0SHkUa2tx2WEEE7UwGsOZmO8MmAEZAhPvP6eP2
Rr1/YVzgZbZ/Ij/4qv21LfTP19wkjt1Os+mHROvWUe/q2Z+aWx1J8GXCb5yofi96sfzv91h2EJ29
am2P4z98sl9NbqyRdWcL6gHcbvfezLKljKzqyKPevMGWuHAM8IaAbVTjuH6fSkcr3dO6hg8lygDW
I7/SfbgntudHI1asv+YZU0rLgZi7cQOpiej6D3thEeHY7uMruzpfgqAcT7BHQrUBASONktlPPldj
NxxA9/VHrYCrfH2oC78lCASlg42IkXyck6Fy38/hP8HWMZa5Nh4su9GiuPC5IpcAyVVU6vkaTNfF
N3aI81c0eT1CE8BzaRT8le7+s4ZauOeE/9KmNTrL++Ppbf1V930cpOPRubv+iutyPL4rHg918oqW
QoutTHqmAmGHuS3KDEslB/LVjc9i/XtOx0EYvSI6oOJUYse/GjDlYOoEq0dZlVYPvu93Hys6Xg9a
tUBug2S2u/5eJ5Ls9cRZE06g9GBHZ+EnfTLgwCWSYNy8ILC3hSRbZ8SbwYjloGkib7Gbp1hI9bkN
0mDakSuJpQmo4Veaa3If0/hBJacZBAtW1AYphLEMNx2STOuwmYvsgAqD9u31JzbPVxt0C85HUIq/
DtwnOwe3Odi+PhT2dJSigl6aFF9S4vb6jy04G83ZmAAvlGB20EeKmuDP4JXYyGiyRP+OdUmV7xMz
9d50CDx92JNGDOzb1t43WTT0O6wcseJYWuk33ezalwmuEMmYeVWqHSSh8Uu5+LYXlqXtQxq3HdJ/
RxHM5qYx0YDfOIwuLHBAbBebPgNDBwhyx6uBzDOLa14qInsyBWLN0n/CwO97HNvm6/VZvVB5QOTh
0KEnyAFP+szxUKQbeiXZDklkARjvFMKPXW6N/nPvZ9YTWPbyXOut+jRQdD7ZNTSWnLDnjqtrg4NM
buDHnlUlnNfYo5lz/dku/OAYTZgQeqFtgYCczMLSIJBqBKYuqSGrvUzLZUdALvF8Y7Z8NHqKeeEs
6Y1l9pd0ePIl2oGxUiSI1zIgQx5PiC+IGUaMTWTyOEMuD9AVPQq9WNqwIRdFx73KaO2thYrf2hHE
aHqvDi6wv0wCjIPH1b4e69VAgQ7FM3T0DXQ2740MJ1Huy8FNgv31OTovWyiL11grrlRkM51iplC0
kmSogW8QTGSR3c9kB8p2KpJQH2Ph3ztWNuKcNFhdZFdB9sS1N/h9/REubJE8ApApXGz++3eF/bMb
c8T7uW8kcDaXtNzJSht/I+Jbvl4f5cIGSZo3rNRgvQlgz3r8s7Topux+idOIuFCinAtlaNGSk6rl
eUOvUTgAZFwf8fzTWCluGH6DEsLNwfbkeMiSVOsae3on0oe5TgAFmuLVWbwWkyAt3qFAN55T2EF7
Z26wKQFLlBs/cVDbdgSTflZpoj/0i8AmzqCPdf3Zzn52k4+VXjmn31qw/k1b+GfO24w07Fa6ToQZ
C6jYQO3/tpChnER6Z7XGvp5aJNwUGsmfCTlqHJqlC3/l+kOcfZ88BFRh0yexEcvP0xJyTnqtLOsR
E4mpUtDgyuUAnRqyTq/Fm3Kc8/skG7Po+qB/3XePvk9u2JwDfJmENRHQdbIQejNRyM2zOBo6uwMi
tO2l3VG3VssGJXheR0HlZtYuIYntk5nH6W/Ylt1PNy3VD9XFDUCi5bd/5mlp1+BjLYg3wvfB8lZt
8Xez1hsdbtvitljEFeqPR/KVzX5PVu0uyeLxRY22fKGIFVDFs1kh8SphNm8Ruft7X0zoKIvJmn6Q
YFrrUdcnxnMxYke9XQgVx1DSzjwivZLZ2Ri565ApzXOmz1TKo3NfeLHl3qhfLvxGqyMrDWdgXkrS
kzIfIffYNhbRUcLLcJ2bS/mxxyxih8fBB+5v6Q6QIri1MM52BAoZYHXD4l9jPV2OP5y5m5yZrOgu
ao20IywcWfSmmTx4JdfXwnnHaK2YTBe7cdyg1zPseKBBuahAjYW38y3jcaCltNXw+tjbmbSj1q/a
MAs65GmpRFDgDNMWyNL47/pDXJphCmBaF3wBbIInLwtFzGrxKJeRNAj4roSYI/YDDLPmzkJ3Z7d3
UIrTWzFaZ1cMvjwdcygwA7Z+WiPHb27AE4K0OXXRVHXWoVoQo5S6Jg5uGhdRinxhP8uOxOJOv5Gk
eP66K68MwgZo0+olfHI8phpp90NudBH07+DdpFG2zZFPW5g3ZuVC0DfJQmi1Cam9Ps1n+z8vvC4o
NmT+CU5RAbkgU3fwl4pKHGyepiAI9qOV6wfSco0PqsyGH9fHO7E6oUBeB6T+YHqJh6MCOZ5haWtx
Xy6ii0SQ63Mos9IJ4zKLCTOvDP+Pl6DCcDNZelu0kGSlFV4/P7VqojsvTKkPN9b6uSxnfR7yF8GK
XVgWpybatealE2dKF2nzXFcilLG02i1M5CEJrUzLsOZbJAwapI8OeuAUu4utU5W2ua3LNm632Jp0
H3SJccQ9xldWHqFR6XC35XRwKandgsDxyjUIPSkU3WxTW9LfSwGf6B6yd/ZRUSl+02yo/pTYpgb2
VEh9IxNwuLCddMphEhrt5aEbluydVOO82Cjh4UHpx11H+oGa8SGwdR6qGIT7MR2K+JVlY71Z1pT3
WINhF6Fr+dTgT7uMBp0Po8YFNNHbQ1dDMdw3SZu+obhwnhZVznNo0JnDL1Jf3Yla+JoRkgwrDp22
qKdfsQR2jRRU3r1J26USG3jDNDSzvA3EK1kUAjcSYm22lVBpfRcLTEsOVMfJzhDdVB4srgdfKmXQ
2kAEtFh3qAogB41Wv2pSx8G7o1et+zBIyvnPHEjZRnYroM9dX4TrGjs+69B8cQVgAwcbhLNzvAab
hEaZEk0dSW0e7yAteSjgs+XOoRFx41wFGzgfDIQPiJXrJ72+04QT9P5IexOzxPdI9/u3UbOr98Kv
cF0e8YIhjlFp3g+uqDHaoElM71RHlvm56rRi3lEa6T8zp5vIouuKWt/Wyyj/GCbZRKGva8v8YYiT
/ksOoOod5MpNvC80fTIfsHvB4FOTePujAvLGV+ShNUlO7uzaYYbtGgdln1efs0K30i2Gc0CC08S1
NBxh5H0JOletgjvM3J5lA+U9mvCyLsMYwo8MW91CpjN4qHfGoWuG7agjwNri/FSQvN0VEKBsNTh4
ashUtndceIOPU5W3vwpRYVmVm0Oubwroji/GPJN5jnNDkuC8akM/dIJB+1yzE+iRl6T1Ay3cBHYf
JhvtvdcuZb/FE6BCpcu6c7aJU9bfcq2HZTb0Lm7oPj4w7tZRrncX1Li87fKJJjt7jpNQ1qYGlnew
DO2tpJWswhlVtUtEOffCXTyUHG7L0nqAw5Wq7kSJLdEW4Y/xS3hpW77ZyWjh6dvrwMLAyfrBHd0B
Us/kZA3KW/pcm1xLtV+UM40Z4UGVPI5F739VPUgVf6ch7Cfy5Wpra8PCGTDcceb4ZU7axoChlBPc
An2jf4d/b4+g75b43Zl5638mbryf9umcdS5UHhVjqTxIG20VLT7nHnMZckUR2hfJTqZdnG+GBOeO
V5Z2l3+UY69eisQzimiOkTdgRkyo4Zb9wN51mVBjOOMCpB4DI8n/m6xEYKo7VA3uzRoh6J6SWElQ
A5Iarsf2KLdmDjq3MQoX3DxwNPT2sz53GSYBJe5VcTPHlI784+xlQBNhHzT5grbOKIc8LIUt/9BO
zfwdMkwk9USnO99FPgUTyLdB9zZOreUpib3lU9fq+puEn9Jhq5BkAt5RIN4crc6S0Jm67jU3JsRF
BjlPKDhi2ndrnPj8BHMn+eGinlh9zOISAKYbk1+JN2YB3T/oVxs00CLY2K7R1y9dUsjixRrcxcSn
c4RLTTioFWaFmt/wKnBer287F854EIwAqiDG8Gs2+vG2M5v9pDOZZYSZWwr6ky7blQdwhyAfplE/
mW8kx900rDrffrg8As3C/+GMPwshbynOx3aqI80vIaPVjRPl0Ap3PhjIf2mrnP3//JKMR3GK/mAN
7zSPX3IY7GmosBiKqipZ9o1LNIJwyYSwsq4/ePHogngR6Hl90EtVBc5BBKCC7VDHnDLWNUPH7KMH
NtF6LC4iCh71Z7ZblFsePi05nLEqv5+bBZgD2nVffPG9tGrv4Hm5b11u4xR3/YEubPpco4APgpWX
yk33eBY64gar2RUy8rQg/a/FAGKDkwAULNEtkaynW0vrwom24iqIp2mS0kc6uY/k3VhpmWcPkdnU
2aeW8K4DZJvgAYaNuDHXF15tlWkh0oK3xk3x5Ae2Wkk9Y3ZDBE6uPqkgTg9zXP3ykY2+gITd6ohe
qMhXQHptUnJDpWQ8nsnEaau5SK0hqmITkxJ6dav3m9bmoGj5ELHq2x2q5eJQwbu8lWx34YslQA4Y
xnUou5FuHw8umtRT1pCpiOurdQfhojg0/H/DmDI+Gp2yj4pWkBiLMRL9iKQILYyFPrP9qS03UrJB
68qdd61rKmvTYkoTuvhR7nSzd/zw+oK7cGfD9ZQSlhAljz7MX33FP9DFQDQwSl0b+7yuK/5DR4ex
RVHNGPaJxdtgpaLeWyTkUapZzueAJuhdPsT9jbVxruKglck8/aVB0wM7XfdI+AO38sQI6arIiRro
3aR8LRMaylEBx7PDGXtuP6dGN7jhSEKhjmo7L78M1mJ8TTg2V5F02TwpCNs/s0bo90tmKw+mP4F0
ULjq8SuM6PizHRvL/745Q2HnJgCVHQDoFAirRSIqt1vwDQ0m78MAkxVrJjF+0JuqiTI4/ffLQrLK
9V9tvU6eFKJAw9yGuGc7NJVOtgktgfnp9zSzvNXtBA8v+V/dJNZNyG39SM7GAeTnQm8FxDefXOih
omRYO6ystXrABSWb/Opddmby5HfKhmfrzfKOCKh+V6R22+zWAv0hNuLq/zDHdIOhaHE8+LTTjj+n
oOSK62CJFLUBbBFb4bUkl1SGIJTZQ9UtvwxO7hu1/vl2xeWO9jrQFugJ6N7xmPBeAiwOGVNUWXEo
hnT+IZAr+1tue2lUpFjqXf9NL5xF3Gs5YZANgyLqp+HOWeG6Q6kvbJCTwM7RnlsyDXFbGkKmNH02
sLpbhb0m7MO6d4iVwGjYeGpBmr9p+WD8vvE45789Ag2u3Bz+q4r5dGMARShx3htV5CdpioyMLcJS
GMFpyod71mETUFX6+Jjl+iquDQTiJTt5v/4Q5zp3lKZs4kTh+LTXglOyUBCMsps1R0WDYXVG1CwQ
/LdmWZElE7i5Qh6l8SA+OmeNq7OUL+0yk2Jbz7794iUOkUdmj2fzRpdSvsfu1GJIYzT4PJI/KN9n
LUYYT26EPOR4dyncWnPy03I7NW/ZeJz3MdhjaesROrc2BlBUHa8njFEzkYytihAclXT5l+6u9GnO
cTJZzN1sTGyxMjvkoJZRrQnDgpYJF3+DXgqsU8dOo+lFffC6prwXqd5E+mg1d9fn+xzHduE6rB3I
dVuxT9sXTT/h54GLWORQu9PiKRDJVzWsPRjBn1AKTM9jNeiHEmpnZGLPdeM7vzg80KBueuB3xl8L
1X/OInCybIJlRx5COhJCMGYWLuWzN3jxQ+nVmo/VHa1t6LuFozaVPUF0hVkbazeO77/N1uNtz6Xg
ptNHFDStjdNpWBy/AOyD2cIp1PiPGI9l6YMwcJ77CNEWGVJCd+w5Bsx9b7Q01Z4cU5EP2osyuA+q
vsrv3NSysGSoFXaZuY07JunKCwYs7dxOuAsa3Go3gVYFcjvRYjUPVgwBAfVharXovoX2vbIyIO1K
bym+8eUrYRLHNcC2oTRE12Xu25tiTPkVpgEC8yyd9AMW3IOzyQUq8zBL2uTOXIgU21V4mvcYsiTZ
QRYVnqssHoLV6jxduvuxd7vvPhmF/+EPbX9K3DTPv6jYzg8thRX5JTM3AN8k8WQ/+4H94I1uFWzB
tfUbXMTzQhR+DXokUr8DSBKnFdOIQZ1bYFMYDe4sHiqbq1tRdyxys6521xf530rz5Oel6KdRspJ6
OFTW0/WfZaYCDNFGfSVsBWZrkzBicBUNGyhbA/EqtimjFHSjfDK0pOUCnuCzg+hxWryfRidb/VC5
Q5e+shRpWVx/tAuHDj1DhFmUjUDXpzAyjM+h7Toss4dFaDjdxlWI4IIUi7H7ilHMEl4f7px1QI3K
575S3ACtMWA5nomxjfWhr1aMKbHQJGMhJ1iwsdK9DDb+WAw7r9Bri9iJvilJlmlnGY5lXRi7SXVj
GQWoX8ZtOY6QfGvlIk1vFgupWC678XmMp/h5hMxu33js87XioZbjrKQVCN5+mtPsBdjcotfMaTPE
9Iuyfhh3g1TqQ9Ol8a249guDMRSbEmnptFRPmycdZ0symws2QUbr3QfLLCPfK+sPCW21G+91oRbn
kKMIXjdAYD/3pKwLJJdUlFhLVDvp+LAYRvNVA4Xe2YQMNGTwlATiUGbuODQTFK8i/QJZ0r+xBs/v
LoD1kKXWljuXQn/983++Di8m63LAJipyqK5/QiLxXqegxsZDpo0XaRCeR3jtTu3dOHv+fuJHnyXB
dSCeWMqafzNdT07IFLejMW5xxZATyrL7IdH1J9ktef7olJPe7FKJ9+M+BY55z9LReq/GKnt1jBwF
kl4o/zcN3vS5ySnldg4Wxh5nPHzMTTY07bQppOiIYcJGFiZ+zEauIe9GmNx2SYwVyNw3m3kpHRK0
ahvivUs4409b6/23Ws7JEOLk2i73otSnT3IS2Jb67tDAz+HJfrsg9yTGxOMwbgAnsSfuSNr4cv1T
PftVmBzmhe43OmyP5MrjXwXiY2qbiViiFY3LMbopm4PsOwMvSTUYHqa7WrLzRw07kesDr2vu9FeB
wGwiAIb1wfI7GbhyYrABW48mU6XV/RSbktMELQ4ygcHJvzSpm5HtC3ClIMtP89v14c8+P94bZhmE
SNqmJByuf/7PaswT1OBp3nHfKwrOOd+Z0AJm+Hj7XN2vD3XhTYHY+MRYg9Coz5SxdgIfqZJLlPgA
f5tU0oLGRXZSUSqV+zDbXAbmAF0MPsbJ/vrYf2UFJ9MM2xX3OqyQQKNOWwtC6NyjksaIMCxCz4nc
pAYTD4r2oY6Nyg8nurZVqPkxWYliLImQUBWYKb4zWXrH/k7aGpcHfTqMcYIYT8fENARXx4M3nex4
3GDxZn/WeHy8YHFew0HVy+Jd6Rm1HvZ6jT+vXyuz2S593XxczNn5JqoUfXxutMmfJh7zYNsyL9Au
ZNndWNt/e3enL29D7iBUkvkH4jz+kR1lNNYQO0YU+INq7nXNMH5NlpfKpyFNaCjgRFUnu9jxlh8j
Vqo4KqFXV1tM9qcmku3s7ctOktqISI34FcrCeCurAuzs+o904RtcGas6PG6CB6DsHT8m+nTCxa0V
o+9SNPqI/pfVmsb3p0fQJFftE0R55PCZSyxufIXnNQufvetgTMP8eLZ7GrqpJq9ic+xNzGIqbdnO
s/C/jGM//xmM1UU5F0DPvg1mDjPHewIu7pqtM7r5O16n0xaVrbjxtZwfVjwR/EgQNowJWbEnG4Nv
JXXm66xYix7ep7oa58PCBo1hbJUFd9zX6nuiRdxwqZr8JRgXk2xdiqsbv8k5Kwi+KTodaIgrjOmc
knsNdLdMxqxHOdxa7b7RcTvcwlwam5AGdvyz8TD/2NoODPmxkk5+l/YQPzc6UkYM6eO0f2ZLw4jB
apFsbyVtWfvGI54VdRZXKswuLQtNgXeGRJqDK/yy9uzIwCLzqUZctOWzNT4N7VJ9KYqm+HF9mV4Y
D2fDNWKK4oi67uRrQvc+QKYcrchv7bjakqEUf8g0LX/3khFXVa8CVLrxiudbJxYs4ETr72BBdDCP
vwxVOyJNptyO5GDE264LRL7RyxxXOWtGI5FlMz3ALF52PlKC5QZSc2ElcjLhvwVqjtLGPW3FI7We
0I77djSmQNcyIQ4IW8ZGGh+6LBVxZJVzdaf7KGEMZTf3mRj09IMNV/XGWXVh4rk0MwVr95mr4zpL
/5xVbT40ji8cO2oGVKA9IvjvHXfogsqiIDRrEuZi3fgKz49HhPCACjSHPLRGZwX8EijLbhMnmmh6
3SPzGiqcnqX2QbrCznf/88IC4nRWZ8iV9vBXyPvP++W1SWN+KhnMH8Clu1rDVLBIHmdR/oIQ0tyg
7Z9OJ4k2lByr+oIFhZfUyXQGXjIZg2iTXeZYOE7iA3mPIoQAG0PFzn0Kq+3WMj7d4P+OiHUdmoS1
1sCV9ugHJEyBbdzRtYizw31A+N/jRNDWLzqOLyjuzXrb+cMtyihIO3/tv8ffOqxLg5+eCFaOEM6P
hx3NKvYmTJ8j3DPNJ6rYgBTfqZ3ejAES3KYJeuuXrcca3lUNMRIRDn/GfUAbuCerLA5WMYyhP+P3
gQRrdDtLp6ld54fKzNIXDHmJZnQry2m2czcnn9rUqj678AOw5dTz4ZfCA1Ht4jpZ1bFV2n3vhT58
Lace51zdWVyCZJVLpiUWG3oBhVEgCKlBIZ8Wv25/L2XhVZtkSL2dgmOi33fZNNybVethUjGK9Fsq
IBTQPG3GeaN3tddsg1mB0deapIbxu4TEWK1ZRgghDgoMX+vG7wmEfgISez0Zw7Xs4a+C9v6bVTKQ
bbpQXG9FTet9rtHxkcLY17/zVMJaydjO242M5ymLsNnnxaXUYjuEp6Q9E/2Qp1E8e9nD7IzJssWe
vz8EOr91lOV2gO+SZmU/uSDglVGx0OLN/+PsvHbdRqJ0/UQEmMMtKVE7O8cbwttuM+dYfPr5ynOA
Y1GCCA8a3X1hdJdYLK5a4Q+LZ3efItLP+hi1OmKlmiU0ae7Y0bebRyN/VtQUageU5gR+coETu5/2
JWjCHhV+xMF7pV9fUP/J1mBEw5wqwTSUzo9pVT51/Nm7qIxRkvX0ScE1tKpk2lmmraDAao136ww4
IZzqZvrP7l2ywiUz+681k6z/hqmmeqHodcGzDXH9VS87gQTqLNpHiKpRcQCrgqa3nWnJbyKnVmHI
ZTd6MI6LJ4CUR4jJidLEdgWfHdSQMoAEX5xR1eK7rFKzu0h3ZrQxNVBsCHonDQjSTpXSc9gFAGSq
a3yRSTcW4TOKTh6YjMQGqzEd9ZF1UazPgok4YI+J2Qw0ZtzXfC/2GKNm+jjE98aIeRPKWwoy7l41
YY2C1q74taoRlPsZqr7pV2VaPI9AtZEQG9ffWRRZv1xAIkUAhYKWG1oBy4HIOCVPdHHz75mV8+Vq
5WyLYKQ4tjE4beyftUA+9Cj0yXlqay97ZeOgVFtKSly+HR63sZjPGNVcOZORYyymt+efsdlDf9HR
HAtVo25Obk8HEwczAehYXb7dXsq8jBhSWpSBjJxQoLZ5vlQXx3kRJypw0bbDjAGNgelJaez25fYy
V+Ih4w/UPCH1yKbAJpNwaUqvdjHEocFgWDsqcR69YYiMQ4NdAEeYRJu+6TR7byp/JR7CviZpIssG
VrzNs5EAUegRp0k4THGFZ9mq3aFmY7xQefYvepRYe2/uAszHq0PC23EtoHzMOyy533/dbI7Riio2
DSxbmJL2r+O6DN+o8ht8p1Il8x7dNk7uSqOShlbw5r8iOwL9VNUQPQiGNoqKz05vA5wqaRK/5BUU
tjsLyYg2QHLHsw563CtN0A+a9gkbCn0IeuYWP1MGu7jGNguDacGoE5GcFM61H6WojPqiyo1HJSpV
nEyqVbyhDWXizB3pRhW6wlKfkryZpLJEYeLBBSdEAV9VViE5xpr5ZRlNNVgpkDJ85qpmB0ZWGJ9G
RadEgMI6frFzsaCI3CqOcmBm0TCYUKcBl3Sg+/qxQMa5DTLRNB9GS6zjaUGSaA1hTGvIjohGe21q
p8PVu9CJxpnIHKBMkZH2B5T38AnLssoh5MTIXnQ5mBk/7xM0iZtar14iLV4m3JwZYkkFvjU70mKd
xYkP0/vVeXRgcZii2xqssZf/FGpRPReNp453tw/3BYFJOrFJhj/Rj+KT3Hzz0ltrwdhjysPVSHQr
ENWMILlrK+h/Wyg7FBbGQNiXKeGYYDzRr3hCe2MezQHGUchO2t2srmxgOvxXVYaAw9jMiF5TaJVD
iit1ZDqPntsJam+1Tg+LWDHn62IjQLCnCjrbXF6QmqvEAZFrWAH1uJOtXUyceD6GOC6R6I/Z57aZ
PMp5ajZ7ZYgsCo7UmrB7YPXJRBcnnXQsIlSkI4AoWHbzG+XIJSFFF+VP+GexczD7ucS6PkVfQTQ1
ht3Yrui4bbkrTPap0pWd4HkZaoDQ0pqTTSYZaTbB08r7MjWipgnBI2hB3UIZSEGo/xiL9MuUmF95
SPXj7QPwh2R6nneRVSI/h/YMLXAaP+cHoHYRhhkbrHxUe0Siyqij+m7JW7U+NllPz7BLpHOMLipw
jCYOcsBilXIRh0ofeivohd52fhI7xUegbxViiPNgR2/sFofLOVrI1vi8M+DJTuF+SqEslAd70dqG
/osNoMEFGfs2hbAyPBsC11hlXuru0CMztb4f68RI3+iJISAcmg7g9SSF8VcqC4KQapQjNGXG/8Vj
bH2xQAqmsIO9RTzketH8WJmOowIdDwwMHXdgzqROCeNkN4url1RZhlcMZWMONaRUFFMybfgIL8XE
640tfm8Xsn3qaRjv3Ud95Xyh9pinBwu8Jeo/oEG+jfNEQ9/J5vTZMwFZkx2U1e8uSTCKn7gfEeSO
RXXoW75vprYR1mfgGBXgqmvCUMEpxjooWrCGAUnF9LXBXGk+JEY+dvdaZ48J9JwC8Zy49YpPw4oW
0QlzOjjXg0YsPNw+AX/AGRcngPY+GBemT5Rs5yegK1fDHSYvC41MR98vj3WDZF81ez+yW3CM09I6
6PFMxZ0l+Jx8bbGtTzVo1OqkJ/ZiBC34++9Dgd/C02R0evmyyO0AK0bGTXE01dYz9My8C4jNpB2G
QGFYegTCYiSkTWS2alTVb7wpHp5xKhDzwW0wVQvKBXl0rj7F+W/oCuVt6XX2L8MukYm8vQWXdy0C
n2j4kEfQQsH++HwHFhiWDh5ZeWgtdfUgVlTWspiucqXa+JZ2ZbxTsMpvarPjNIyAcUAekF6hm5QC
4+Bumpo2D/UySTS0k7Sqf/aKYj3dfq7LZAwLA8pi+N4MFunanT+XpcUzcvFWFk5oND1nTlcj8tn1
b0Sni51TdGUpBsWGBG8wtIG3eb4UKFNadtZShD1ItBM6h4DPe9t9S29G2WF7XLSJiekwIGRzhzkA
s+nN9kX4cjmlm6YhDptj81iNNuZQDOK9l3laGIHYpB3k+APQdzcbbQqqIm3QUlItAVVytbM7jzSx
eIkyd4WTaA3GWy8vRhKVEVTagZPSJQ/D0GIZ1ilafG/ak/V70nHo8l1tRGmI3s74ubVMyTEtV4Ys
gtnwEKhW330SdW/Y8K1ohj5Fvb1rUHF5Vm0+nD/zUTCizOLON7pVakCDzVCGCN0vVTDN3uh9iBxF
eVSKjmJYcafZ2nm5f4rv8wMrcRuAFhnKAdzYYo/SstDUfp6rMFNyD5P1wdJPfdZbj+WoqA+wlK27
EuNlH/Gy8T9TifEp7HCCCjyjsu481OJ8C4HN565acdukI0vd5ZUFIGVNHStf7414J6+5vEltoFIq
gz+kb1B02OwSgYpMBjScRGOp4aohx1j3wA6tQc+DDv1K3AbNbuezvrYo+heQc5AyZ369+dwSzD/s
dcIungPjnObBQA1rqA5NazESdrrycXCSIfzXT9xDHEKaR2jyr23KEDVuXnKndCE8jC7zUWK0PlUO
3u24sVc7mypzwfNTAKES0hFIMJebYqu7aMIZRImpr/84pB+p9I5eXYSQ9i2qoNJ7qWNVBFAx1G//
+IzMgXkyLBUsjZpnK+kgbEJls8xt2An3E/2FjPGCmZuhmIz2/e2lLr4ulmLaazk2auVE901oUdwF
mtiiYf+F2uF/RtmbJ5pJ5Suzf7ozTrzu4d22ADNgXSjmMfDSUavwyMTOP2eTe8Dt+roJB9Q/PyRR
2UvUNYTApm/nU2lpUm0nGfhzbqkHZp9ViC6cuxNSL7rH/AyLhBMHDYBmZMybqU5ZTA3KBEkXJlmq
/My0ycXKTbGPwoLgRY9sNh/NOlMMGIRu4Y8qcCjhVs1OnLncfUaOfDdA/1yKki08TDB1wh9yHUO1
0MTz2Hnrgc1z77FCnFV+BeLM/u33fXGkOc4U6x76VFzDHO7z7dcmWDFRmvZhhG3TXaHT2IQsk53K
eFmfLa/EX2VE25pZYbEjrnFxYbKyxkQXqA9JN+jj85Wn0TC7FfGxMLXHXIMhp48PtUU2S9aVRTuP
eRGZ5GKws/l2eNO0dc8X45tVBPzhPnR7w/gBvEC763u1PrSmPh88GJn3C9TonUWvPiFATlT8ANiQ
Xp4v2k0Gs3q8sUKXiumg6rDx28bT74omH3Yi77WluBI9hja0F8Hpni9V5chaxjpewoaa2P44Tj9Q
FZy+mL0Tv719YK4cUY4m6lsoaJIxbjVRAPAXZTPrZK6J4jyIeRnewXt/TbLEHUDpUWncXu/ygIJN
kjcvEddA0mwTkOAHK3A4B+Y32Dj/dKI8CZw1cm3ftZhB+/pSGh3MtA4deWG5H24vfvmwEHkhvqlk
WlIKcJPUJThjDiAOyYu1wj0lfPaf0aMvHxQixVsokf+H5fjqNai0Evilb7AvNCiw2dLKIlz71XzG
hVv4S8sQzYqd/NuMtsDx9uNdfhW06XiNgOD+5MmbUyPTSBwXbR6vh1Jkj/byoFZjdGjHsfG1XlMe
q8XYg1LJF3Z2iaI1iKqtRLGASICUcX5US1KeBdgh9+Yo7DAul9IXswJptmubgPLXor/CrLY36+LJ
bqZ455kvvxSW5zAxppQqcls/tcYRntuYfQE6SM/fKI2LJggH7OAxRNmJ5te2F9ESKkub3hnQuvMn
jTtHnymUi3BetOmpyin6oqJEKjYp3VfUkmaAlLva0BcYAQB8oBJIvxj8MpjfIrdAAzmrgslwaMdz
/S6WmtmntWQKAhhKv7dWAz8F9FgZYKAo9pwW2eg3pWe9utgc4RCeqT9uH7LLDxgsG90VKR4Hh0Ba
Q/7dVQXOFVcjyqahV6r120pAPh0N6hDNLBGjcvvk6PSGcvDqzv3nVy2be6ghwlngiHub450oFRbw
WIGEapPnn6eeFoql1+N9mrp7jkEXsH0EyXjJoJMAFfw5V+dPaQ149FHFOlhOOd6dhYDPC7Oj9a0U
ZLwrJsvo/Kwe3XDODEgiVgSjK9eKzwXOqp9u7/dFzOKXcAY8KZFCUrO90ZH/cZrSmhzQ4oCCan35
yLg9fSf6GP+q0rR2rvGL1+vB1ZOMLrAw5ItbAEiRVcYcG/aCR9zSvgcq8iQmzfyaz3l5hypB9Nas
x+51dHTl7l+fE3wx+tg6RSBTWkv+sL+69Ww2PknZqobtWFvM+Km+TJSq3zh5/COv9D2U7OW2Qu4B
SkHKQvjiEztfLkXJVq+zRgsHVOR86Rd/wp6DsdRMV3UaG+Xn7ce7zEiZMkAg5iZA6R0w2CZOpl6l
CltZtVCl6/PW9ObszRjb6alOyId9UUytH3k2xXmWl19FUi5Br5qo9d3+GRfcC2kDZYJlAEgiC5Bt
uI4bxSrxZVTDHq/B6lOPuLX9ojaZ9hVaCFg4b7aS+UDFNZhoTFduiDOTaJ4YBA7kyYWxftYdPvpj
Gxna6iutOlsBrjEtgGsB4cbvq9YeggrdYTzW0clI/QoL4RqnhQxZ+9sPc3lWGdwAf4DsKHu+W71M
NGCGwupnLazBlwvgU47zSYA1e5MrdnRnKEV2TBHWOhT2sgdPkZnC37ceziKwzsmxGdMBktlSLAcQ
AyNuVWuQz4YexLVrP2TNVO+AJbY3jlxFisfxxoBDXbwsjJ90s0vUNag0ff2ZOen3arGLlyH1lGeG
QAxrk25P++fiwvnfRRkvwIWClryV5p9dEwrCZK5BTB7fMh8ElVtHbntYzFj/qHUophUNDMgAdFr6
oR7AKq+eqF5MHIRPXTq1O4Hh6iaQPJF5c+eiEnX+pZqLneO2nqrgJCrirPPHD5f9EuAkXGQlysk4
tYBYdr6UC/Yi+0BbHAV7slVq2T9SDn8FJKuMurqKhjVQ8JX0I6P0TkqXex8rs45/ZS2QjaxB3KCf
1OUEqbmi497G94VOfYnokHgBe9aGXgRy2HQqTNWjCYhYORRflxgDjbhwk5378cJ3Sv7iP0ZvhGWu
561bWFb3CwL2AAc7c3CebFzj/Rh1PrTSlBiSid058C8KT0WWIZnDzsztA3auztHRM+UjKE4SmiHb
625e0BHkr5LgRqB8hB0C4Pn705SaplGsS7ziMH/Xi37Cg0VM3ud5rd2HOo0U9YD0qhYfEmWkf2mi
7KL4ZaOO9wvNVkadFOrYLamK+kZBYPBzY6fGW/qR6eRXFnCP8HZU2WaU8vfyaVPlUT6Tu28C9QTU
pxqmXIDnS/u3iJmnDyPuKIfRxv389lIXl8KftWBkwaGWZIStU9hc2GRpBdAQdPeGj7riVB8VBfBV
XEzjaxurpg80K+N4N+lRKE4frqO9J4i7vQnlb6DQlDAlmWJsiTN23BO4BtR3a2P9pWgpg/gOb+Sg
A4T8zapyde+hZQ9iEztlVkXrS95BUJTPD0RH5QzlmdhprCPztF4kgUJb4Q48Ak5d2BThC1Hnzj2f
nH4qQf76+bKI1m+MaH53+wVceXapcyZJcYDtLrKAyUNqso7bNSiZ9vDEw3qIM7N6UNVeIGq5Gjsl
xB+S2fbZEYAnFdAwxgCfcP7sCiJiEeutwYDI0b0+A+5+seqlZ8AGEXT03T4CZVgoPQn+WI2ZHcRg
6H+MFjRC38TVCLkrI+sQGokU8TplCnoo1ZggLuoYq3JaCDfKCUGQ7jsG2Oa7uFhKDk3cDPeWPVjz
Tmi+tn3gBjm8NDKJzZskKha9Z6EEJBhlVorfz3b+Ilyn92fA+MGaR+Y/Qlc4qnTBQa7AZSSD2uaI
7YjkOqLvImid/MfozWqIq6XF5LEtEd8rCBJFu97fPiIX4YD+C+moDZqA7Bt9qPM31q4xuDBkevAS
NN3HaS1hALp5jKKMvufEenHTyaVkU9hiFES9t0mB23id10hxWUrvlScsSWbkyCsBcc2yEVmr7eNa
98POnl59Poopqb4ovcvkn/91zUWYR5tG7lUHJsftDyAjyaHvVORxpdT57a28SJp4PoTyJNoUsD2v
8XypLuP4L6hjHZzarr9m6MwGdgoobu/mvrqOyUGRXR6p2nm+ToNpEeK5cDfLKFofaIbQd/HY2EO+
ptFHI8qrAP2I5rs9ldObRBMg17BHCyq7RFkiGhzr59BOZpijabGzAxcfDCbs8KGAVNM/4Kre5DKd
3s56hK483UPD+0DRtxzh3AiongKpNZSOdtrxV14uQGLXxuvIZJi5JRhN+ErZac3kvq0dB0UgDeAH
9kJBvHp7L/fao3Fo/zwen+g2qudpJkAp8J3gxw0qPgOz2cdJEwx1X5waoSk7W3nt0ajPpc4JVHZQ
9ucvWY/UvLAgUBxGZqEfkhLXuspp2sfRcfcav9sWF1eDhZ4MzwTYn8HzpqnuggpQTdRiDvChEEOd
EY5HdXwxXvlYjKceg5kXVKwmJWwVKzuq+TAcbn8420JH/gAek5DHvBI0zSYw1IMaOVGFLbrttMsz
eCvlTdWV7Z007XxZxZI+zMi6JcwglzK8vfRl+ibXJgWWbSg+p63kCrVsPWg2nNU5G+r6aJtjNp0g
jmCWTeYd3bUqtdcDnQimyQk6T84pMssZm2Xgt+bvfK3a0NFQ3X9u18L81Apas36/Ksn3GMlFdEzh
/uzcSlfC6Nkv3ryuuKyUuKO2P+CX039wbDHdQ3LLYL2aIHSQmP4wmaTmt/fp2qIMmvjQKBk4lPLz
+CuM2g5WXtTC9WHyovS36Dq0t7QcaaGyn9+AsxvDGJjE8faiFzwZeTA4lsyyCarwdTbxBDUHWoFK
WR+SVvOSb6mHIGug9kOUPVoVmqCAvwBZHppuMu+LpM+/96s1pEdI7svydkYvH2HJocXDzxAVOHMX
ltqH2z/x2tFlP0h1ZDUFy+B8X+oiA22akN9Mc+mEOPctR3dCb1Bj5v57GoHGq61Zhm5T7NnwXgtI
oDGkiqNUXbI2t4CWpapZiKLB9MwY0C9UUZnhRVifXTrheMG2P/75SaWBOu/fRVnlApzS4lFWJICh
D33e6ofeNTN8YuoowH5TPZZL8qtWjewraox7DgFXHpSJBio/tCGkzsgmEqKxk2YWzdhDGWMfqJlD
eT8W+XjQFcU8xZq5J5x+5Xq1ucllugAxiL/OX+nsmG1URzEbS8Knh6NrVck9eiu72inyDZ0lyzA3
Sc8pwBlRAXrYLNQgDxO5M1PZyJDQslVk9mkao/5p7voZ3ZpFObVKkwdRwkDVn6txeLaXEe5/FZe2
T6ci8WdNz97dfs9XvnQAEbJE5F8c6U35kgkPSb1RQ9YQ8P/LqA95oADbuKu6qH8PsM546rL60+01
r2052QBUMjlm4brbbPmaF3qFFwqetn11KOLCfnaUpN3pp10cJFCTVKIIFciAQgV8vkrWmNpcIlUa
jHGWvWjaIUMrKpMYQH3Sxp3AcGUx5GfQ9gOnzCv+04H/K2CmGW1BhckOr7VKA3CY2MtGNZzYZVQf
RjBRO3fotfWIQFLuH08GumrnD+c0eq+rk+MGNUbt4Lsn78Rc1H5W3aoN2nTeRSJfnF7QXJIiyAEG
/ArI6nzBlQGFoy86C+oKdB6lSJyf69os8bHHTBYr4rmrk4O1Nqg36zHyYAksDD3QAPZ6R/rR9Jdq
vTOOCsa0QPOJZaGVjkkV4uqa/F6AWnvYrMXtsTUQtfabtMmf5jRtphPuqL3nK7HT7KlsXJx9nolC
CFEQuBCauZ0OGIjwV1VTuoFrKZDfdDCyyPVAeTxWotFPGrKWoWHtyghe5HosS/JDh4KREwFyE+EK
Y7RdZQTDoQmjB3a52JhRDZUBnEKfvZ2C7+Jbk4uhHmiRf4Dj34a3UqgIiFssZkozuDs3c/Cw6Ksl
3lPWvrYQciA0GHFp4x7fXN6NQvHeKqUXTBX4c3Ow5/d1bZWfb4eOa+eeSY40hyaOso3nx3C2a0Mt
hADgrzvDe23G2q4eizpYEVS7H1q0r26vd+VdQZaE4Uf3mFi1rZe7ZJxgn5VwuqqcfuNY9fXTgPSx
5td63b3eXuzKeSR+sHd/zqS31fGYYQClGTZdSGdq/bNmiN+rMWe+2eTjvVcV5VPBkd1JL69sqFRC
x/IUWA+F3CYWCwTSKG4sL6jdCcLcgmF8DsI2UDAhfV0nfRfyLy+Us2uQeSeIBea/jDskK/T8DS5W
jiEHAI5gRUEKFHpZYntBcd6OJQlejgR+XODYMnQMBJbOaaEIr97JnrvpDtXHPVH0q49PMid/DoF7
i4JBwCiqRz2JJGxjPJVTDWlONnbLxPlKLp+Gt9/wRf7Iw8scjsYPxQeNpvOHd3D8KNaEKKpUkaU/
kGc7L7k3T08ZnOHX1VzVu7Y3XFxKtNHYWfva6YJgaToeFxVNp82bNhFMGSYHbkwW4f5sob/81Kaw
8Kqy6z+MZTa/xyN52WOW/xnBbd83jFFOGMhtJu2baNczQcAZrYiCqost8YgkTT5+A6uPwPZYK0tf
B3BnBYIFrle8c3uw7sE8acNPZe0xFe5NxVkgFULRPLkOwluBvkTu+yjS5y5IqX6qU5ow3va9IR7a
ABMWrzywt3D82mhJ9Ne1VJOP2TRUtNeBkEyBOdnI7ZqoAh0bu0YJGECHVz3mytIVfrZCLAwH3e3T
d4ieTXdVqtaz3/Vl+cmOLNS/heFGxc5g7HJIJTEAcjAD9AM/xj8cgL+yB6FGaV9nC6pVnbAR70Ct
8bcd1eVDC3740Otr+R19GzS9Rq+519as97PGmz8UCqMZv4hFs2cWcuWzADMAX5v0AmmTC6zP6Ips
7Bc9SKNq/LK2sy2vxGx6zBA2lhLLcbzT27noStDd+n/IaVJRmM3nX0ZbNW09e5keDEtvBuNqLwEo
de0kSqCW/qQMdJmzpoWjSRLS0d9L4dXe/jivPDQlB1kw2Tmu1ltDzBxp6W6KWz0o2ZW7xogFS/aF
6h2RpB5fxlJAd7u95OX1Ah4fMxY+O6aTQCPOn7rGf4XhcmMEdVavT7PZlj7+FwWc0XGv83v5dKDx
aTWzCF5vF24IeqKPVDYMOotspq5SKxE6Y/aauVl61LXsXwWwCKjQ74l1+Kia5KibMG8rs2qk/B0A
G0XmYZmSU+MW9Weh0fD+902Uuen/gmPxJjzfRDHpXVw3th5gouPl/lKn4+s4VrYTMqaCNXR7tcuD
SpGIwgoDQK4LJtqb1RyRUlckBkljTge9zopXe/SwcMgzTT2taeL1hyFX4AhreVO/6sWs7F1al6mW
xM6jmM4AAfvPbf3kdaYzxuYM3Lfp1Me1WI0PHJpx50GvHRhpBgjsGNaIpcs//ysozRZupk0BGTBb
anSpbBEZh9yAv1zRdfq0egTd2zt7AVOSZ0YKKhhyTgnxZrOi2rXoZaUllKXGc+tQW/TxOIw9llSI
v78FvgBHq7DzMmjLqf0SMeig7Kiib3HR6m9v/5ZrHyaURNRamNVRzm2Oby+GqV1mWF6DnWDFWJfJ
XTrY6klaLuzs85WlNMSjaAhAzmbDN6XcIgxDceDBBFGmFW/MzP1AJR499fHy8fYzXWgYsb88Cb1P
6kbo31vxD9zcMFfKOjNwlq56T6ut+RiR/zRkBCJFRwko9FvACaY45m3cL/6Sdg7O6z1cKT+xeyya
Eqcaj/HY1rZv2XBuA62Fpf/v37M0ViVLpCGuM1w8P3iurqh9MYFmZ7DaYrUORCFEe6KcUY7Q68PO
psi05zw/kceNcgE8BrZAFw0QC02UoR+NoMSRxEAHotHGFYMnbU3eu7kw4UxkcfdtKTxmAIgJzf+V
LgPJ1eS/C1RzruO9z0C+8O0v4iBIuWn4jLyn8+dnftWpZZepOOYlxREBBePXiMlGiDWS8nOAE91D
sCixhQANkeJ1UamhWId+Z2Pk1bP5FQD6Cd2k60AetrItSbVKDcoYX455giC8UEbeo5OUtX7sKWlC
2jEV35jKljsTvGunVGZCoPYAiEIp32QCKcqeSuSUahBVxfygmkP2WGRq98kaYvFAFxQvrXKpg6Rd
SQELJda/T6pa3xVLOp2qri8+gPSpv8+1WjxYtZX9d/u8XIm9WABwOml3UBZuAYyuiQBqWedqYDeY
SBnIkKNB0tnJjr7rJZZCqn6CUqHWhfXJl3d+CIQb1a2IcRZrWt1GxW8GKdENsDr8eGlaCKvm8rGh
ctOlvoT6JlvhESIBG++kplcuAQZSsMqkFqnsB5//jNk2J8dJO5VkrEw+6nnafjH1NP0MO9p+XMCr
7hz+a6eO+wYFKq4drtnN7apJP+XGxXrEQsTgTeU68XGci/JB9+bmfjA6cFvMOe9vv9OrRw7aHB8d
WE2Ug+Sv+vuq42malYopsLnyfsg52EMzF+IjUOzqVLlrkcINjqLfti26ryVzARNQvzRvoT5XX8x4
sYU/xGoJSsAd3s1ljcHS7Z947T2AYIMjwuwejII8ln/9wnpl3MTdgcmRosbhKBrvLbQ8xP9gdLfv
HHPtds75tQU5fEy+QIgTGzfVYpp744yTqRZMeh3jJ9uK9F0OTdBAstJO20CfJjRobj/ktW8LBKKk
itjUHX+Gd389pNI7amO2QgtUYa4fsJr7jGfm/O32IleuW1Lg/7/IJrzkVeI2C3OvQHTSIR5C24qo
nxdXJcqYw/J/2UYAsli9MWml23j+3qK149avMKdCedYojxSB43zk/AvEEVvGa32yp7t/2WKQfRxo
a7AH4GptyUTKampK1aRkw6le3jcjnopL3lvhiBfPPeZGv2h5NA8V+O67f99Y+BrQl2hwgImQG//X
2/OGbM2dHmUEEMGwTg2cUIe8m14g0PU7B+XqM/IdcC1JM8mt4GcGSEKxifxB78VL900rtWh+WjIM
pRksVwY6WMhIhbGBIVWga0v8r27SJFLkC7AXgJgB8952IbM6LebEpVjVUbsKY4HgQqeu1dsWuZXj
7V29HIqyFowULNyQ9cIHfRMRG2ZlNRZNerDa9rI82lM2L29QbJvjANkFNhmPcsDMlZp3ynO+mGif
d31FEVsIXQHhbyivkSm04eQMyfg5UTtzT/jxWqhAEJiJLfN0KvdNqADElGKeHOHxFEMna7QUr5A1
6Z8wLPoF3W3dSRCuXRGS2oXsjyrzo80nNYxATqyFFhai1/AcS+PzhIvbXTQWxcmdW+cA73zYOdvX
ShN6hIw9eBHUmd7mGSvHSo1JIzRVazdWX9x8SR7MzmuXI8DUBtxnhnK6mFZl9Me0UoyHuc/nylcS
YIo+lXJS/x/OBYUoIEsqeqrfLfsL4IFWc/rUIFGWWjmpsaUNIfDmNv8KoNnxwq51+uI4NMY6n5I4
hQBHVp+xPVNhfs20Up+ozcFH++qCnRGwdy3eO7xXAjpxgFsEfxboPlve6qArJdVyr9LGa3GLSCMd
Y2xXhLc/ERlYNpkq/3e0TpFSwN1962zLWHWcsHHHyJNi4n6pV+tzOY7v1KxVTv+6EoGVEyCn/7hd
bW9hz4u6bogbG7GCuTylsYvmB43yH1k7VR9uL3V5ylmKmRSvUa64vQsTAAxGb/R2UDpc+G6qqCGH
CSsGBfqBULQ5XCyx7Ozk1UVBBso5HwC6rXRDu5oOJElc5riWBhoYNo14egBu6KFg/ZSW5nLvteqe
Pupl/CBxoY8BkoxbkhB3fnEU2NMYeuvgbZfCP+UORn1lUa0T0j7lyalxxLu9tVdya4ioTPolQFCT
k53zBdGqmsec/k7QCbF+SsqGITtgr+IDfOP+CII4etZQ9jtmnW48R4sjPva12LsuL7grEjtIP1xa
8sgm4LbOSfCOnNGis8mwGs3JUdaSOlVxtkyIEsDsbn1NH4yHeHSW70Od6G+KVWp5WRE8Il/P7Pa3
Wtvud6vKmuHZKuf2C3INCGom1iJqv5+U5Vfbuq0XeoXpPqSm1RkPUEyUT7d3U27W+dfHY9AxZTsB
zV5MorVEmIOB0lbgaO2snuxSS138//SannyC3x5I72UJR0JYfsxHI62Dmh6FeX/7V1xGGtoFzB5p
baDQjFLM+SvtdLtXIwOOoJ51ECetLH3XozGyk3dcRhpZD8Npl+A52hObVVYsJhtldc1AXWatft9O
TaEcTGne3KyU0TuXztXV6IJRdUkpGmtzTHEvHfPY9szAw6u0e2ByNGfPq47wUeDYPXqEt7fw2nI0
oRA7QK5VysydbyEKgJLUhXPIOqTud9vNquMYJenXWt/1kLjytpAQly7MULWJo5uW14BpnjS0cCii
u+SnhnDf5yZOd/KEK2FF6pSTdHMwmLNvwgrgYxdUJYusaqMYuC/UeUhTL4Hgs3SrfV+iJvH99hZe
iyxna8rE9e8cWAcI4k6VgyMHHCpQDckRRaQlHCDbv6ezGX9YheZmOE7OyylbEvVx6pf5y+1fceVF
nv2Izbmxom41J8EXKRClPOa4zGKt3nToZMV7mvDXlkJ5n/kpcAYq081SYAf7kp6iG8Bf6XTkbtbo
QVlbApSyrHu9Afk/20Qa8M/A78h4ZI242dyGoWHjFQ24CWUqjFOTFMZb0+pX4+RpZZsfvFRHQdYe
8nW+0+0ZQi2w2qj855ENnTkNGDJ1MXgKc3Os1Cg2O+bSnN28t39B9Cx/ULQvk58Z+rxXEV87w3wg
lN9gdumLbBabGNtXUClYrEAUZ1qN6kWbyXqTXO0D3RXjDl/22vvEYY+1KEu5ljZbbMZpmk1a5gBN
cRTtgKqBO/taqqYREMCp/nH7oP5pYm3fqMOUkQYX9SrokfPPBRFDwPkjnyjlOv8053kcgnZIRzBa
RaF/SNdUmD7xCqsd2DTVaeoMWi8VAMximJJ3SjRPh9u/6doOYG5JHglxAZ6XfCN/fcEr6ohxgs4v
JB5z/FTG3RQ0DNOhZVva6fZS16IgckRsNafZ9LZ0KReXgLSgBxqk2dx9z+iqPzTItiU7cV1u4maT
afvL8SpVJLjazSZHjsCiswIZk1gWnttYJqu/UPRFaGlQDMPvlFL9nuH3vXNXXvlaAeABW6BEkz21
zXVi1oYoSQPcYG5Mt0I0ImnDhLzSDHHDW2NfCBsXGV1t4o9DtxSYeM+Do+38iGtJFuHCg7EHF1sS
sc9fZ7su9YjWlxc0UeYgzj0p2nroHGDDfjOuyvtEKcs0WGwnxrYZZEqM3r61zgcrHdKP6ryu/4mi
qL+BsWUDR1vDC9ocHSf2ceQ1+sBVewhmjsiae6VNZmArRoMdb9YB8fz3T9MiYZUSPNIKczsVUdLU
6KdWKv8shndg/I/pRKGuv+ys1Xaaz5ffACYmrARkgxEn+dT5pvWzsdRTNCQHJgPDk5OiQoNWYsFV
klQ7h/MywLGUS2SDLO9AUNwcTm1w8kbEHcjBaWxP+f9wdl47chtZGH4iAsxk3ZLs7kkaJVuyfEPY
a4s5Zz79fjVXajbRxBi7xi4gWNVVrHDCH2wp1uwa5SVbcC8GqXEEgrk9c1RRZbBNtRRY6BaAo5BT
4Y+UKn4pUFGNMKv33CE9AjndLqD02pRevaSJyHjIX/HLJdKsSZl3PSQRBbVlSsUZLz4lqlej7sW7
twVDUQWAhy9TqC1ATcyjiw3aTGO0AtHS1sMAiEUqlLhGdb5/X+3OSg7E8oHV2MLzw9HAQFws0JxC
OzznRdX4KPSpJ71G2uz+ULfbAhm9t7wX1hN9EON6AdMBWmUaZ4qv6zkyfqmwllOihAuIJedjoZo/
7w93o0NL2qkCFCZYpL4OtWhzTagIHKNeBsxvzbhOPNoqSJP2IX6seAigionGu9rLtmAM/RfyWisG
r+8t9YeL8io2K46x9J7oWquB/JQO0+uEW7B+QQcNWx5vrRq8bw5+8m2XkC4AiReNedkr3BboQwLJ
gYaI4s9hZX+123n+mlXJ7DUDhoT8tDGIhFM92KnxpCOS/CFKUCi9/xtur3hJEUCDiPeLNHaLKIsX
azKpLqFGPNkYU1YSoR43+jlti4oyWK0/Oly7J+S305e8g0x1f/idtg3jU1pi/sRHIJOvd4kTY2YP
DBSR/syVEDDYOX6KLP4/uqFg+YBIa+cVUVr9iBet/RKba3KmrDv+g6dAC8rdGC5WrIlzlY9jeEoF
Rnr3f+Dty8vvA2yDghx5400n860kl6qOQg9PuCczCzPyAi3GpSgeLohNLIHWFe3BoDJEu37u6Z1p
SIXzWThC245dnnQtvuhoIpNlWd/Duqp4n9ox0GunDxbVXh+HJFn8VBnjA8D93v0gtStQV6RRRch6
/TkayMDgNXM0ajUNZYNUdwJRhO6TYZVHxZOdoWRjmkAV3S25+66HUmI9KReTlYXkTKzmTBlQrbma
5mCq2uJon+0cNQYjQoOFibmO2OwzHJoT/uHRiHRncX8kddUHtCmHQB0WNT3leh79RDVHhOfJRJsK
RrglvHgujySb9mYthQhhMzB7bvvrWQttzbBYg2eKDV0S+UKbNdwg49B57lyruNzfvHuDsXlpJSFi
Q5a+GazqHC0chiIKRD44WPmpGPZ4I/6qoPEQnD9CPewNJ68yzrLEp25bKmOlq03VwtZoxAQURsmr
PwoVSC4iFf3398+MO4PgnrIbMc4myaGEO0QC4IuvmOSsuekUD2mXYMExo0j6H4ai/Se1riTCWL/+
YmE31ShcGaEfzanAamI1Ir9Lx+JfJbWP3sy9FaT/YsPjRdIKaa/rsSC19wWmsKFvmtE4BCWE8vaC
ljO2iIVb9O9PlKjUgmRGoA0QGvvkerjMaPhgkxL6Og5uH2J7yvwqR2ScyNiIDpZx733WAaJKvB4l
KlhD14MlOqI8Q5eEfmpSyXjmPey/hZatfDVqrfy5hlnTodjTmK+kqg6VcoRtcZLT3BpFm3X+34CP
QcgNGM0ophNMYBJjG9nHAaX5f+5/8N1fKrnJLkJb3Prm5tjg67bEKJDIY1PU6BjkLlxsJaz7U9o4
5hciuEHzojWuP9aNGi/BggrjSRm00UvCbni1EpQtE0yfuaHxTzzh/bg+OJQxjgAFO283x5r/AJtD
9mdLWIo6VM7KxSKYixzl1InMeYH/IBDLmIwT5U8zQEsQf+dm7Cwv7yCN3F+onQgP/i3Caxx4VmpL
A4iSYhJmCqCv7Irh3A7KCPKdZzGc51doI+/V4yLAA43KswTXD27hNs9orYW6reDqxKL4SUcryscU
nBCpy6eLNr9fFEQOJwfCr4Nxt49wsap6N6lYIKZ9n5xb6mcnOA/xo5hxKGiMrC7xOrCG39Yxr79H
jigf4260H9txdQ7yA3kMN+EAoEpEgSmPg/i7wVWjHTAgeq34xqivT9LvFoVas3u4/zV3dhNJPvc2
oTMHdatRQOyjiCjU42DAv/EhW+Pok5JOAinKovYLgILnnh/tLT2KYYk2vNeZga+LDCcRj3yraJFv
rofSUAbXWADdGLWunQtMObCU1lCUa2MzsBpL9VwkRw7Cgp37Fu4W/e43mBrTvr6Tem2Wqj6kro0W
OifQoVmAUZ5zCqfj+28nAkGMgMonGEVOy7ZU1HKJC05iHGhruyY+2A/7m9lM81NrqvFJF9n8Ys7J
6iFTTFlgyqA19FFypPewM2MyfpvU2SWwpAR6PeOkEw2KfXYUJOukXfqKgJLCSf73QKB2dOPLDG+z
b02pqgGEhV6/ulWzTrCAcujox3Di8uqxpo/8W2sr/aVMsvxhLLrmjzzrhXxYS6zJIfA+mm0NUyS3
wr+GBkr03EM3OUh4di4tOHsS5yB/EsW06wVoATmYRgqAQhHJT6MDXWJEsXuyizG9VKKbD+7IvfUm
vyEzpSQLK2QTUK+NCQKy1jFmmUtavxPeI9zPDSSYmNbof5gbJU+QV9R9ac5sBqOm2qFYPzBY1alk
rrN4EXnqPlYl/Fq/Nfr1YMC99I3qCAhzix4Xd9NmOwGrUQoLRY9gMmLtMvaGc3FgtQahFV4wH/oI
BtaWLh75Y0QA4tU4jn7s2lELOmTZnlIDrcoxqhHvm8wf96+zvYUnj4G0RE+TkHTziKc4qC5uZiRB
pVbuOV3t7y2abEE3hNHBJ5Zz3G5z9IqJ1rCWAcAuj8EvlSKqiurqWFwi1KQ/2nFf/N3j8EtBoepf
RKnZny0Htr9wlPzTu6dIA4MKGDQfvvr2LIeKbYZhWEaBUiKLN88r9gBdAuveGP9DpAiKHpAKzVlJ
jt6sJrAjMfR1EwXVWK4XC3P2ZzuGuJR15ZF4wM5rR33K4Gi+tf221fslRI2/kLNyIy38YMSR8aGq
1vj9qRF63VIykfILwNjNhGAHxXljLVFQJmOEKVU7iOaUTtjPd4l61CXYuXM4lnx+VpAuwTb0NcYe
lE5C5ELl2noRxciLtpRz4iWNGNsgVMz+YPfvjUjMIJ1qJXN+SxnOyrnQS4Nrfmmq8OLUaxNAZ/wZ
20b0DG7oiPaxNxxJH6oa0t4G2+LrI9BG6jo2jhUFXdMoQd9o5ol7qPfiNXZ/zzo3+Q9fT2YRqB5A
h4L0cD3eiphP2FVmFNgTUW4WUoGxFxzrsfz6D0ktKExMT1UCQVL2zUYpGzwMR1PadTX1GiRh1fpO
kVifQx6n90cj7JE3T12uLCi917Ny1h7KVWnkyBfrqxeFg/KgRvg/xPgFvb/OQ3mJwaR1DViLzVBN
kginXM08WKam+2johf2Eq+30kq7KdPBG7FzEtAVsklroALxNmyeiaNwCbH2SBXpcoxuQ9UgwmU1b
Nl42jvPBEsrfvbmLJeNC2uPCP7hBWhrj4K4OjbEgs9TmG6iW5rmLDvVN5Dt6Mwr6VVS1EVa54eEB
aqIhlbRZ0EHwvCypi11Gg5zVtLo4YMEq95xWQ4k1m4uvceu817iQUBnyn6Swyb2vbf0SGz5nLdIp
CxY7ni6gVj8PYVL8hgBo/1jNaXiwV25VPFEfoKpuOgxHwrcFQM/0InJDa9IgK1qCC7sPTWrDdjgF
cyiKDz31xAelL53TYCbNRzCE5dcOAN5LVJpm4ldFY/xlWlPyv/uv386nppqHmRRACQp629dPK3XR
GkWVBmsyqmASFeglcXZEZdl53NlGdLeB0SMysW3ZhQtB1IBlCZ96AR4KdB87TJ2kBH2LNbMv8+TY
z/ZEROPOTnNUCN45O9TRuAxIjagGb0MLGCELEIksD/J8Sf8tHSV6iabGfkrc8qCgtjdPWuagrigk
IEmyueb0wRlLPjQIjLK1n8hLskdiAfVEzd44Tej1v4RWn14IAsyH+99x5+3g/aVvo1FuAYAm1+CX
8GnoYrW2UuZIHzP52VtWd5oWY8Rj2Gq6h6GYjhBge1Ol4kx5hxlAppd//suAfbza8I5AOGeDOp7p
+45elybQ4+Icp9O0cT+H41p7OlrXn//DVOGoaUSlwJm2mHeSnQQlHhbZRCTCQ8Z6+r1zlz8XdZ4v
bimcx/vD7e0eygZ0gcmtJZdgM9EFyI+ZzsgDjFb5x9xakU+5GT+uuNd/3h9q7yNKt25CDRnhbFVE
6xK5wHJV80CfShuOWan9VfZ58WnU6KAadi4OUFq3h58qG+UZiFUU9HnArqeWtGvbjZmC12GyZj7O
OtVrN65H6p63C3g9yibMwD4vK6scNYJWz7Xfx7KktqaV/ad5omXw3gXkigHlxovChyJdvp6QprRL
F+erhI3GzleUWv9U1sp+EKDWn/NyPMLr3r5gsltP44XsDZDwtnRoTpbWZGpUBq40yqhIUjsvg6T2
qs5ri/ILvsWeNcncbcb/kecsS9qDuOB2y/ATBLUB+vgAK99weL8cwzrE8kdFECgA4eZ2gV6a9W/W
3A1PoSGUS45CzbsFGrHIkaIZsvcC5WMbpY6lSZ/FZUSVbtopqxPtsrqxoAFlHkkh7O0cBsM0mcY3
EAw5+V8m15l1S32nKQPEZ3r6zPQrPsC8awcvDy1xgPXYOwyoHchkBj8tEqfrwUCC9W4kJgQRTQiv
9INKD5/V5CgMkE/AddQjZyTjOG4v2nab05AhpYh2D2pfSdOZ1Kbs0cvt0aY9vepBaszivCx6fqr1
frm4cUi3P9TDf+8fk9u7m1eAPh4ABgqVN7pLqpPFbuXqRTBWo/CMiUyqBAryiCl96ofmvDyy6ZdA
XYrxoAi7t12lIjbBFUkHEJ7rRcY3fnXCmrugz9zl1UqXn7mlj4WHzKjtY3wyne7PVKZM29VGB0FK
7PD4A667Hi/NwShHKuOpzvrPpK3m4FXlVL7Mce/4CDHX3hD38QFVdG95JQblzewO2vJm0Apxkibv
kzIQJl2hLiScQhIBwZXCyj4Mg5ZdskQk3zRliN5f/3UQDZA6w6hCyXLs9XzLpO5pESEMq9RD7BtK
2b0uMd5APUpRQV5alW/b6XKQJu9wgniM6bTTDWFLUQ+9HlUp3doeBSKZFGdRTCqFkpt+ktvGn1wR
UX+KAJCUjwrKob3XOiFWQjhlt+CRRym22k36EbhJbqPNZwcOglGaZCgD+NsuA0HgkKpo+a1Wq3lN
5qxPyOqjXaX34c/7O2x38sKk94dQA8ybLYTbqqPOMvE1CfLMnoI6LbLaixEuqD0iWR5UKxlfqile
v4M4JwojYRw/L1Y0XBozFf7Bj9m5XWRvh5dP0H3A6PT6SyxZX1BGQ8u6cGIEFPu1+DHKXzFrYfLg
4iBN1O0WjxYKJEEl9Ozc2uYRq2TnIpUZDvBkilwybrr+DVofIlmu8BtAC0wYIoy4pHfVw/tnin8S
A70ZxyJddz0Kt2WhhBlpfkTwp35oYmv6YLqLQLegzVhn4uS48iwC0fZFsZP4W5in7YT0ikmeef+3
7IQBtJqlnwcLDxdis+hzqiwYuEdZsGpd/TRMuvuQacX0VFZAxBQjNJ6qfsx9lB6G32e4ygfXze1m
B5lIQ5iGCCEA5ZzrlVgSE6PqETmrdSnAQmMJ6M+GEnvjoLTB/ZneXqdvpBI6LzhEoTwn//zXBzkf
6jnBVtcHySdg8mr1t7HOliBs5uJRwbXluznbav7+XU09BwUMiNCk7Pzf62H7qtVmTBsEfim9/tDB
7QkyCOkfIG9NAYauXG2rrX+FX/GwTG71rM1dcfAbbr4xC2vLthovJ2CQN3GvX2au5F2X94Y2+YuW
ACvLEkCh6AFUOXypUXE8zV2tL3G1JD2F+nYuT5Rf88d3rj6/gTY1rUvSEBLazYeeFOAVOtgeJAis
6Clb+urimE16ilPF+TwNufDEcmimevNivw1KXxbxAykzuEl/Oq3ro7GuETJUqhqtk3h4CGtzOHVL
8V2JwvFyf463ZRI5nlTagVYIqmIbwsPQHg2knSeENQvxrcrt+qkVcfdUr+sSGKhBPfTCnp4IGJxP
7ZCGn/FBtR6GXgwv1awafzZRv1gHH//mQZf1RIB1tOhl3LIFRXKdZKgtthPQUsU9l1WtYyVf9r7Z
5rNniWzyMwdRMn3EhvX+ctycbTky8g9v9RmC9c3Ot3D9FAMIAb/PRXRq2qYNoM+n/uK0RxjG3UnK
Aq305JFjXh+ygg6xibne6Dt2q7wiv6h6kHm1h7ZI6/MkhHJu9ab1VLq9BzHx7sgMKfN5ovyt8Iyw
11IRNZN0rRHaXjs32ocS1Njfi75Wl0pz28+YWLYh5u6qcRD17y2w/LZgFOjn8pZcz1rv6r61K8Ym
fhlbv0oM43/DktK9rkyRHXX6bu5PklIeCJzCIO0ATtycYKQV5rKbYVK4RV1c1jEGiJlgrPt1mrrp
UhlF89lZBkwy7++i3WGJTcg8aNPfyGmiIW+Ids5GKLTFegmNyX7Qyxkz13RNTuLNqKVI2oOtu/NV
EXZEBxg0AjCs7Y0J/ppE0kbEsMvaFLvldgiwrje8BloWrIIx/MdwpuixX9PxfH+6O98UGgl6tm9K
LfDCr78pLXJthEGAjm2plo8w/rOPrjHl/2q1ph9s3Z3bkVou7yHsFdkh2hyabGmMnmh39AkB0aYZ
sV3CZqPuXvLBMD+UVdT+fn9ue58SuVwKv8S3Eth6PTddj9DD6ZoRN8zYPEXpkj/mhkBPQy3bU9KG
KAbOSflephfb9g3tQAmMG2J7J3Mfuxow/hEkVjyfQ2Tmnqa6i55hfMf/4dvRiYWlg8YszZtNBUdl
OW0O4ui3yKBekrRVP7hTW/iJO4Q/7i/l21pdZQlyWtDJbCq1tEq3Vem+szB3cKLRV1Jt+DgoWQpq
ljfF8iG1ithDWDFpz4upDbbXKCL8IaIx+5KbIpy8NEoHGGhNBg0lNPQlQGQz/2QoumL55aTGzlOf
d44IlDw0/xCE5B/SMo/+bND8xwGwp8vgLZSB3w0mox5LEMqJg+/JQ7W5zrSsq9V4FFylQ2q+DEbf
XToxZqdOE90zsPCjrv2bRcVmDaWkstwU8qRvsZa2tkSr0RBytqApXKxB8I7/l6JZbnlpHk7R09pP
2Q+HlVwfxrIois9ps+RTQPEUUc3BCZNP7hgWwrP0EmkPSrD98n3O5xkdCwspY28d1vFrPmrTQdS8
c3LBkUgOJeeXm3izUrRhczsOldknYYNzjhNd9E87WA3OlImIIw8tj8Q5SBRuMiO+DvuaGj25IjG7
/E2/BJEafmPt1GlYptVL/TkS4u9er/SDbb03CFauVOSlggC1lutBim5NtL7TCRnifPDi0rQhw5TZ
6f7h2bmHqHqCbwPJAKhpCzRb69pN1F4hFtXG9YFPOj6aay/VA6LlYS3QMM9iIQ6elJ2L3aCBQzlQ
uvWSDlxPLTWXXhQrcVjWtuXPcVnj9RwqjkG/AQW4g6Bvb4aA6NC2YZ8Q/W6qOOq4dkYaEfHXdYJt
WrGY9ece4bnvLdKP6F6k7dltI/vz/XXdeTWpJ4Npp6GMYugW7ZV2kzZV0En8uVL73o9KO/mcLsg/
jpjzInGWW9mLambJh7yflINvure8oPiAL0LopcK32Z6g9RKtFFwesit4GtpFjS70PLpVEgKV6eBR
2dunbFDJsgfHf0PPKFUxg1mKZ98pS/sH31zXPTW1jyqOe5OSzrMwY4D3ws6+3jOrEE1r0Y/3ccNb
MFuuu+dxro0nxDaQdLz/8fbGkrLvDj1eapvbJv3M66wuAzDngRpXYMUz4U6nqe1LmrXdfzgLUl2e
h4tYx9lKd5RIRoJrxICg1VAPD9ke/kKn92lRtfTgJOx8KdIxLm26txJ7uTl2w7RO6JByEgwVAfKu
NsPnrGzrg/2wcyFTQMQRBD6dhN3JX/HL5WiYZW8Uy8Tua2I6GVOtOXQPrb7wrDGumqclt+2D4P+2
dodTH3hgIlQUDKmFbx4BSicNT5I7orNWJ8qJ063+C2XK/ICO0/ITLz/wFVra1aAsxFyoQZZExUVt
lE6HDVchNvXu/SOzX4gm8mYlsLxegriIAFqVKVc3ZRQvnRcHbMBQXSb0UA6mvrNVQW7x8pF0URjf
kpLTadZT6hwjlr6VfbG63v59aFIDqlyWHwy1c6VZVOlMOpscdiAX17OyKbsN7YAlERB+8yyG4p9e
s6ZXxdHnj9aaqQ9ug28BGrvGp3cvJx1qKRiCpaCU87geOOlZxtBgjpa1xK9RXhuEE8lU555aGMuB
yMbegpLPSEV5Hg2UCa8HGxxoycOC1ELpdNnvWQr5WVUM6wWYbvp4f147J0Xq2hG0UpYBn7YZymws
u1YxJICjqUyvS6fp5zf0aMcOD4x2OsKl7byEjOfIhhXCsKBBr6eWCb0TtWahcVsO4zmiQuYpY/O7
rcXGg5OL+bFUD3235MnbxJVca3w7wiVME7fAU1tRETBNxsFfLDMrvIgeYeeZi7BfIzQ9aq8yxuJ7
zr9re1HdVL/pblYd+TbufFKqbUBHOCmQOh25sX+5kQYRalD3WOfIyor/xaaSfVlUsXyw3T45Ctz3
1piiFz1OeqvIP23W2G4tN4nMmLwOA/PHwZitExSp8UOKK3cgxeYAdOdHeuF7i/zroJuN1GuptkY2
CVBtlziGrc7ymK8RLOM4c3AtT5NnxS7/KUh+pdrbf3jBaITSb6VzjTDNTSqbqVYXy9ER9zGDatLq
M3R7BafYsjvfPzF7XxLWB10Jsmaels2XbM0oopbE6s7xuDxoJXlXDgsl6FNbOxjqjUCz3blSTYue
NRyBm4ADz5+y7VEf9J3R7k5rW6fPq6Knz60WZ39WDtoFnkib5ksz6L6VDg9DXdiNV5htAochty4y
eCeCXu1/cEJYU3LuwforHtBUvb8m8uNufydUPMk4knxOe/P2ufOq28C40b5bSuUfZ45n3cMVuPnS
1dC/0R7Rvt4fcOcjwJbgyuJDsDTbMALMeNlnKccJZhpWlW7efSioKZ+dNlq//4eh4DZJaBItma2B
gTFR72tHdUCxulW+GGUGDipbCu6tZjQOEsmd543HBeQ+q0iAtE25aRc0RWktg9+46E8rBg3HjnP+
21CmCoqYZf1QA6b02hmDvvuz3InLGJmoTKrwUL/cxGX60lHwtubBzw1becD+1PYFBIKDfXIr5QQo
gpqChHsIyfqVV9cv12BTk2msJhtaKfTiyW6zT47TTKfJjZSTGSnhl2kUqTer8J2i2kTq0SmPvJt2
t470qJLqmrKCev0TxGKYHQvBa6Byas3INQPFJcUFN7gE9xd1dyhZ40dSAwL31gqri1RoUqnLLhWL
+4CbQIaGZ6aduVXeDU6QC0ubHhaRFNDeImlcNcrjlaagL2onPCUj5aI+1qNLFPeD35M/Iy1eHVFp
bnmZb6MCjEbcUDpMbnbNGttqEZfG4I9oqZ/XwslOyA6ury5qdA80j53lXFdmc87c1MBescorwLjh
+BKq+XQ29HS6jMqEMp8TDfEpB8cRlKALjoRld95DGZjLjhP/w8G6/uJN60ZplGucqi4aPw7JkvJM
VOIJXmD6FSFGEdh0Gh/uf/ud95AuHwkVERznaYsWMdFJAErFNmuHeXyEb9L+yNJ1+aCua3oZhyKz
PD0cwpe0RUZAiQf9yEd8b9acMolaN6hzbt+pOe0p68REPYYyu5e8c+fnNiLHi8xkCBoFr41VV/ID
TM7eNSL3AUoF1KTYi9dLnfR6p1eU5/3RqtwPEX4l3hBNR24he+eKnjvVInmTUJ+8HmU29RrhcC4r
s2m6k1aX5f+aovs3TJv+IJG8FdOSKC6yDToeUqFlC0AYQvYMxLzBr7vQ9RCXVD7WZf+Hbfflq65E
Jb1LUw/USFnQei3B7KtVhyt8Y76UWRH/uL+nductMYKyUEb/ZRN6VOMUj5kunwcr7M9Gr/yN6uz4
Gw2Q6qAXsbN5eIIslDaotAJC3hyZsst0YvOw9zNRqZHXlYPyWOppZ3pomK8fk7YyPmNycQQm25mg
RNFTA8TjBjGczQTXVAxjtTaDP1Oe+1MLG9ebrd7+OBfzIft9b4poyoNYpd6MaMEmZomR9Q+5h8l8
BtU813U8/46YCYUJfbIHSXJ1Aqcpu9Cb+q7H+Arlw3OWOM0j+PPyIsxqmT23TFPzNJqDeBQJHagg
UirlNFnN/B+2PPA6aHMSW0/mLmfzy8NZ51pbJ5PADDmmCJuLOAnyNExf7LE94kbtfQST+4Iq11uT
Xv75L0PNylINSlOzMA2kuWSuw7/joU6ebadyDrbZznUhc1wZEbCpb+S32iRRiojh6JqwYqKzi5MW
9vpv94/NTnQK1EEqDANmB74n//yXCTXLhDPmgJF0r+oLYr9TIV5yYPM/6rl3X1Mla3/eH3BvBUm+
JMOMoAlm8fWA5mK101IZnB504R5Ms/9NUxS8bpLuSIptd2pUCOHzYO9MkWUzUpzXTTMxEvpqBIeQ
1/wkCtErytX5cUjL+OBV26tyyehQxsFUDHB2uB5wic1IdxrWkg5LCOBRjb/PKFg+GeaIc0MLtOaE
s4P6hzpYxks2hMqrwuv7MGbNoL6/wkXsT7Aq6UWkY5vP2jVTO+LpiLbh1DYf87AwggYn+9izh/TI
z3jvi7pgs4nN4WQgyH89bUDzBikt61wXUVz4aA9YT12FcKJnKNn85f722buZqBFQswe0At59U+Sa
lTZXVppXfoUQ1I8kG7I/GkApnys4W30w2etSejpduIPXZe8wCg0FeFk2gIG5+bSm0/E3W2bvF3OI
j2yfhWdlqNTz/cntxEXSlA3oC9OjO7A5G0YyOHbSMkoq+ikIp1T1oPNBRF4Ky4dgmr2EfZ68TBXu
1KE1HtVh9oenMUH2TptxG/0r0ayESHtxFxQwo8vZqiG9LcbJWPv+cXX69am3jP4iZqHQpzXDg/Nz
+2kBdXJqCNQB2d0ImbTT3KS9CZwg09b1xzzm7ilErS8NqllQGS5CZ1K8sXLUgyvwdv+S7fBfysFE
ZeB5r/dv6dpVVcbx5GOyQ4lmKdRPnd1+bC2O6v3v+xYRXdcCaBhyKkmwQBJS6bsealHy2Ug76iNY
1rbWaULF4pOWYLfqxUub/VBbW7+EuqP8Oa9p+ZE2pv4kkjR+ljXwP2ptVF6QvnW/lmp4JLW3t/i0
HpAfJR2T9bHrXwaGpDQyJxwolYSwfToVw6UWu+cKB6ouxiDStbykW48QX7dbjsNMaVVC7bhBtga0
PebWjonnly9EVjRetboLIPXO7n6AOdRsH5mF9GKM9fhnvKKVec6MFTOq+1/l9p3gNyA3RYGM2/Km
QbYWXe3Ahhv9uBqbS6fm42sS9fU3ncb1b/Rp3i3jIYuc/HvQ88DdQcG/XurViSvdTSjzTgVlJwyO
siBucTYD2WIfHKmdrc2MwHeA+mK3bRE6A2rJTpvzd+c8x34TjxF4FtdGqqk8IsjsDoU4Grx7cjsq
9NezUtK+tBuTUpAq4tfKlY5KhdDKZ1sfDu0Id8fimgIPhB4xocv1WPro5FFZk1pTKdHa59maavFQ
ZZjaq6Jcvr17e8DMlYxSQND0azcnI45Foo6CweoGD4QwNl9TYw2TIJ6cItCWKTuiIN++NajpUc4i
yMSnk8fgena8AomBGTGFTQAcr7AcQXjX3AT3p7Vz4OWGl3oCdDUBZ1yPYraZYvUz6cSCKPAcxC66
F14dN9nDMjvit8Ru9VNah9VRu393djaYBuITYvabYn+k2wtG1lw0oeJOvkiq5AKGQz2CWe7tEa5Y
SnZcauAd5e/4JbBVB+g4VI4p8BgtKNoOEG+B7IefUHoL7i/l7lDyb0PTU8Z/m6GyOg/Tia6Ub9Rq
5BMlaU/FOP7PHEr3oAa6UyNEq44uCQk3J42A/XpWCvoQsojIZeF2jd+aXfVPVa5ukDdm9litiv1i
9uaXaJy0v9MkWb/jjHRExtv7gAQpnAlUL7ifN7NFFdvqBUp9fgyLyo/sdT2j1J0erOnOw0CLjw6C
g/YajanNEccRrajavADBucQrz8AUPo7WUpyMyh0+9I3oMOvrqcOi2n1pDHHkMLT3SUGO0hoGg055
exPvGXVrxNZIs2ZYk/Q8K1kToAtAa9We+9P7dw/ATUDzMvbgCbr+pF08K25RVphQl6nld82SBqOF
3d9sNu+mFPK3E33QB4KGzn22+XRRT+e5UQH9obre/a2OXf27iNPiMQYadrBTdxaQ3QHpzcTWBbrS
5noplt4slbWmz0YWEphF3JyU2Zm8YurE+99vVNZsgnPUR7nTNltlUsMReRSqierKC5Do/Yi+ttS/
dam3RX6dYSJz/5PtVL4k7Qe1EgTXADZu8QxtYeWjKt/VMsXWzCvytbI+Dco0aaeqm5v/2b2Z9IDH
h9KC9pc6n5vC0aBXdqHzcc6wDTlFdqkNfx38rJ2jCVgVBp6QvHiaFddbKZ2tSLFdboe8nJuzMtlZ
cx76CVc2Lo36X9sCTuJDQIz1b1082R8yLJkGP83j8tVMcTh4ma3YoTmYF+rX3piz+iAc2TnUsm6C
KDw9DuKRzalCKGe21CSlegIYOrApEPnowpsn0WQfkwaXRZ4p7WFcmoECuGEeNFj2tqSum1g2Ufk1
gNher07lWGTkNhOuY7xnwaErz0mk/a0OtnZQ6d0byZBIF+BWUArE5pylIo+UhiSNvYddfFVR9gR1
E/vWOk8H9+TOMy6TRZZVcncBRFxPyiDaihF6IpiMm+W5bqOFMLZ1gV4kRnRp9AXn7YYq+v2dJv/W
TR6D+47J48qDR86wiYkciqodBLcRNbJk8id9zn/YVlUeAFp2tgujOBITyMUIQeN6btgTaeloAmjR
MMgNirXXn+MuM/4Saeqcld6Mz4hW2UEiIt2r1M78cn+SbxjA7Sw1wc0CGkPW4TYbJhmFmUOqH/1+
xAH7QQ8h5PjGEoYLRDstDv2wgRhzcoZaMU9hXPWzh+tE928Ksxe+7aD+2ZRxc6nwIDqPYRg/Tii/
/t4pWWKfomwyu7MxxbriJXncUR+auEZPSdXZ9XmhGgaP0Mqn/MmxlPKUG5GoDuZ3m40SQkiMuyw3
UE7Zlhsy3L56m8gIGzPxLanHiwht2cCV6ahQBJ2pApOoZYGOVIDE0uRVh17+H0Vify579O+s/vP9
Jb/ZzXJHoar2xvMnmNq8Gqk1ZgktQ0pJ0WI996hBZZ7auOpzRN3p7PQuVGoCviONDfkhrz7027C0
wIhmKK5vpUFrBx+ynIfDjxYhyM1FdzY7gK5ruDgAQrPu4P24uR/eDg5gEsYCJrE9tAVlqxotcwrW
jSMudTNOD3k4FH7v6vNBmL83FHQ1KSDiEnNvwR8ktynAdJoV0ro56C2zJZkYFryntSPUtby9t6sI
FIC+HgmgBIFeH9eh1K0uKUboWm4bVlC1evOvItPC75AyuwCvTFQV03R+HZbVPIg2dodG/VRCXIAi
bFvnhjVVqWpOfMDVjtG91U3PrdPx4s5T9DJL6eqiaXOvm+t3+xHxKSHY8w9VX+a9uaMypcPkpANB
nEKc8/pcX9EGt6dTmLdH0s57u1QHGQo/EwUhuOfX65sZrZVaYulxvexyj0LiEswCCc7CsvJgHW39
oL+3Ox4lXZvRCMK3HTUqkXxk2gC+qirqqUjBtjemiRGOi9UmTb4jOv/ueGSErCUcEe6j6/kRcaXz
tCbS4j2bvvRDIwJYkdVja0cATNrlyAnktkPPtzMcUDkgc8hntguqK1VDObwgAupR1zirCqY051iB
0+Qbg2N9LFK7cANDOAPvjlCij5Vq9tMnNR5W1j+Np8krO6N0PTcbXCwQSqia/KH+Ff699e6MRP5Y
xO7fTH3JhzerQ+45a+hU0DfhuT+J2U1fw4SsmcQ2/+P+LXybZTIWwCESdNS9STQ3Jzmakv9zdiZL
ctvMFn4iRnAmuCVr7ElWa7Q3DE3mTIIgOD79/ei7UVdXdIV+e2lZKIAYMk+ePKepV2lQOTFM4ytn
Vn4t3dU9BcNifdeqoQPWqhVVLy6BZ9cQ6y/LVIO4Ea9d2w8k1ewG4BdEcy5y3WShD6FANj02q2Td
lVm+PLra9r+YSZ5/lcKsPr897Wvj4c8CO3nzEEJF6+X+Q7qxoplNAX8PzvBuTkqN1v069rjeJEW5
07m8RUN4FUaxzlxYNAs6IK5AnS9H7NJSWoHquDH71vhIG6T1PsuSG1HUtWmhbArHky+6Fa1fDoJf
y7pOgdTxFC7+Xd/VH4oeCppXGiQA82if3l7Faw/O78NtP+c33MWy4JOaotUxyv31LsvtMM6Qdd31
feHv3x7q6swAPDa2kkP18iJaEEM9BjUF6NgQankAkzTft4TjXyXxXBsZC1dw9OcjggZsChRciNBl
Xk7OTEI/IY/XsRDddAqF7iMwCj9qUs/f29AKbxyB161z7BDEFYn84IyQ4V5MkX42z5sd3tRsnJ1s
7+neeW+D6fgHqtzqgzFJXWCd1s35HlPmJd8T4aRB5KlGf8K0bgkidCesKs4owHtnrg865hvbHrOo
raTvRLlZWX8VWQ8Ryqvs8lzg9eZGo1MXPycXD+FoRLrSvvHdrm0RcDLuMPT8NzH2l6vY82H81mMV
w2DFNho496Cd0jyGlJtvJCrXtgiYLVCOicoiaMTLoQLRyKDxKGk1c7ns1Vh73wHIynjyPQMVYPtW
hnttaltjD5Vt7hEywJfjZebq5FayMp4NuNkYgxNrZEKOrpvc2ovXhkJ4BfIcCnj0OF8MZaWVC+hI
iTeokhx95ql7KJaFRpi+yW/ks1fCK0AFckmamiGVXlbSR8/wR3fJhnjA4PxXgpp9G0l3GWPfNLo7
uJf1fpJmu5u8oUtvHLkr0yRnhxDvUC3h7F3ckaoXZd7KBszArmXkd54+ldAko8CaysPbp/vqUBtL
EF44xahLj5fAWpTTNQQbeZ7+O+rWOdhyGClHTcWNkbZvcxEq08WMaw2VL2QxL+FFWWa0Y5s8sGlj
tPti6/x3PXnLFODafDzuDWBUXrNXaQb3b0hnNvPRHtqlUdap6Wun7Wkk15TV9z9fPJ4x6rawziBH
XXynJexND8u4IUbjLo+NYervKvwRnhD3tj69PdT2V71ava07kTuEfoTLNukZy0S/qIBXrBCbSNtu
w6OzjsOhLCcvRn/aApqe/hhl3KSJgRiJR0AkSKVenmwkfNUqBwaF25I8DDwDCN9O9mFJ6DMdIZ7d
SNyuTZKUjVyGvb/lNS/HszOaXAJkpuLB191+cofpGTdw98R2Chr6qFR7ztHfvZFIXbkvN3Vu7hQe
uK04+XLUdXZ7DyCO96ZTwb5qJnEOEZ7B4hlFPYio4/7tT3lti1I5oQjF8w0seLFryiJPW2Sl+7gd
1mZfBoN5ao3pB0TuWwWFK+tJxzYFV1yMwAAvG963KoPuA6PnnYPVnCXS/lK6FeLvrWnSKhCYysDy
U9vuP2/P8MrduWnfbv1DjE6p7eWKcpkmndpivFk5804UhhdZc9U+trW7buYBTlS0XkYBp+5u5G+v
JV5QOyUt3Z4hIJ5XjgYKc5xQDRic+kq3zyUt0B2Iwzi90yMINC4oThwUZn0oBt3u7FXp9304IXaP
fvQPuZhqnxpF+z9gLVxJ/Cw0Abbn5GI9pDM7g9eSMEN/mfaG19nn1HGSqAn1cvZTzzy+vf6vWVnb
KoT8SxBFk8JllOgokYE5gw1YBjB93BstAVJp17k4GeOwPltL07uHoQjTO/DZ1tpNRjkWsSsX9e8o
RmKHt3/QlS3P7+FUo167hQjbf/89QO5ykdomvyebB8JH2Xg4v9p/A1X8D/HxphlAiXwzl4Vz8HIk
BzY3WEsBYIBoRXZcO7LLaAkcDaXTq7OnInSqW7T3KxcIVUlAAxrjiY8vi9eBVXuSJrk+plG2O4wD
3kPLpr1c81A9rxXCaG+v5tXxeEO3QgzP9mXTI8KbfroIu4+DufX/0XqWsTYqm4JHSk1hrv9YiZ/d
tIkcAkcjDvKKhSt01g2V9nokXtwkcqfejB2wnqOtjf9lKC7zEB+WrXPh8pkz1qDKvM7q6UxyKIEW
Xf44L+FPN5zS5z9fRMJjBON55MC5t0X+bUvayVpNCnt0RAb87OT1CDfiRv3V8HtcpTS5wNvDXTsB
XIRbTzrETHgcL4fL0W1cevKKeE69IaK7JozdNteRP92E564EWnyqjeFAAIQc0MURGFTo0c+cASgL
t8fuObdOqLurGzfttU24kS1hdMGe4oV5OSG55njiWVT87MZ23nUG9iU2hLIokK0ZUdVtbsTjV+80
4ke44HD8t97UlwOGudcXleCU0czScIcACuatDveGsvLdWk7DYdHC2NHy1mwaK3402HV/TFXg3vgl
12a+tWQh2UZRGd7eyx+ihaJbwub9tkRTxt2KN7ktAxXNVKV2XYc69ttb59r3xP6Co8dC43p28T1z
Cr06z/meXZVahzINvFiFof/X26Nc26AbHQ1TQDQpCPpeziont7CELnWs8D/fA4f9lCLtniUsjxvr
dy062IqhWIluloeXvFJgRTU5DvGWj/50nGNu/3cyqfYBuKMGfMrX+7BETIbYIf3w9hyvriSHnqtz
Y21d1mL9uURcWIPTZGNtfWnaXMLloA/m7VG273ERqpMKby0+5B9IbVzEk3qE5eRLIBq6CYwTtf/8
79xpJPKQ07x3ph5FAASfTmY9mrE1D/mN4Ovqh9y4dv8//KVOvJJT7tchk6wd6VP5nr2/EG9QMW1u
+entmV79kj6lFkJ1hKr+E/D57Q617MywLYOdqcgddq2Vmkf2KFqVoiC4SVYnptqmDlqst/pwrp5B
5kgcvdkJX6atRpEPK/PHG9xICwhqi7lzM9OLMyK8eOlow/8fZrqNBp9wu78vMpPC67a+LMZr66x6
CrM6OS7j1vop6mou90nvGs/FOujn1RLtjafjPwrD5YYikIOwCWAPDWr74r8ts681pAWRAi9SalnO
U+eMFnp1a/kZ5oNpn8lAAwTXbCP7ayqGzOedrsp9NWYJUhJ4AvmxLjozpNEBMmSUlGHfRvM8m1PU
d4Ft7Be3N7+IYpwUvuyj495Yu2sb0geD3HiLiIhfNvEYi+30BQajMer9w56I3Mqi2VwRNpPo4v9x
twrByu+jXdyWS1tYTWFvexL5rcNclSZl5rzO7/I1cG/hUde2Iek/yhNYLGItdfEITvDe+ikEbbB1
t8ZkYfXJRB81FtXSHsJeZjcu6WtXC1+Uzhgedx7Di52QrnVRLwZFWwjSxr2DRqQZuf6ymHRzLqOM
O1Twpt1gDdnnovLEj3lx6Wl9+yhcu0RpsdvQZyjzdNm/3I1lnmWGXyqAsSoz71epvA++X9/qX31N
ROA7ksZtBF6aseh5fzmMzdcrkl7Q9NBma3nM8T/9maoJFXyDnY/sr598rBt8ktBerupdblXZryAR
XU6xCKNLEMKUMso0z/Wj0TiJ3qGfOy7RZDjrEAlVr//IQeo6Fk4tg6jojQRVMd+bs8g2rFo+5b1t
0UledU21m4Tu/piZw96ghgrWAXSETvpFQBh0slT11hk5D7X/bhSJpFXXLA9amzfe2yvnj2d96xOj
aEvL0/ZBf7s+urXDb0eCqpSd50YIWngnQqwksgtY0W/vjdcCBRvTE/dPvhmY2KtmatRECWQEmX+Y
FEUTB1LSvbsij/JPXtjGe4qrRRClBfKrZ/qFBu+Dlq3PHvbSqY5yz8fUYF0K61EAgqmoMOWQP6he
Te/7haU8yBRH6Bu56RWQZIsIIDlvZTf6FF4uzworeOkLgF4XzsAhXzy5F4bdxP5q9z+XNpN5JOvW
927citfiWZQRQPO2Gv5G/3g5rgwqv8szUm3lVO6T0U/ejvpGVkctsAhtwohC09k/jWUsSlrix8UI
I1+Jds8Rv2UOcmWLkEzaQDUAb5s99MvfAr9dr8EadjGyEM73PBvtvdUJ+K79uJS33tIrC053OIQ9
3m4aFy8pRsIAcrDEyFuadM2DKLUTj/2YHkj5kLms7PofvMyHG1/5ygwZFIyb+4QI8LKwisUT2i5q
hUI7dciTD4N9dgfTxN5b/w+lns1BGSSA5xrwfns0fj9vqLvZvVB93LtjvReSEupYzfYebdRbuMq1
pdxONZRkCCivyK2rELNXV2R5o40gBLyXKu5pWjr6EoqwRGvwPnCzW7HXtaXclpBsgfyZlsaX81sn
4ac2pmToQHZW7BaFPrg6gAuQ9/pGgHl1KAI8/uE1eNUPWk1m7o1508dZbWfHNGycow7ltGuG5ha9
7xoBgKoq/Sm0w9CIcEkzz3OzpfIP9NDknLSSNuGY+k+2n+0FE5sKXUlvaDGYzuW8C0Mq5OZU9jdS
h/8kLS9CPVAP6Hf/iZXBF325tm4gTTkiwhpveuvdoeWzfgSoSD+tSgYI/JeCe1KWRpWeRD/S2zib
Usqo1roS3FhBeh9YM7U+oD7/PDWKsFyh9fXp7Wv+StiDIzmB6H+1fFDWl79yzLoWWRBbxQIlZeo5
2bp3BudTr6zqLgm99AZAf2UX0CWHoQnIHjHBJbW0NRdIKz74E+ycCkfvpKXLMkkfpFzNWw/YtsAX
H2Bri0MIZGsDx1L+5dQI9sbEmUEZZDcn/t5ZgmFHkdtB6GvsmtPcYMceWUmCobWzGMcCP+Q68g3P
OPzxEtM2t8UIdD1gunGxEST4TZDPwCvmuGBIjMP9LrPzZe+Fg7pvmy79/PZ4V9cYvtzWgmNSlri4
tKRJgjCvJOVOOPhQyrAABObQdyOQwB/HI+QyocO9hWID98dF0NzOi2Vr38HEKK3CE6Yi+HxZmXmo
O33L4Pj1rLahGGTTFwSrudioPebwWDf7Kh7MZj54dAdH5pgMhyq52Qv2+kwAtUMCoerISwpV7eXG
WbqgdJM23fDEFSVzd8zOFMGz/erbXURZoDu//cH+g0Jf7lQWcBMRJWjaijzb3H97ZhBfDVoqZMwN
MN+Jm1F47WE0SMWjkTPyrmhc6NfY25YEMJ5279vSDfEOcEXaIzE/kTo4Ew4aURI0dblHKcq5K+pk
/FmI2j4kSa7LnZpn64G1w8lQosf8V4qCR7Z/eyJXLl5QSh4veNWU9smvX04kaY3FN0tDxaXrTr8A
8Otzi87duanpOYsCQ+t9ORvhscPG9xyKxPwC3K7SGyf/2vfbXEW2Xme2ymX3eI6mU9llJZeM4dt7
Iw2Mg9kP3nFMbBs/+5uGC1fiP2QmwPUgNdLwQ9D1ctqhyhzH2G41fMS9x2aeQBMcXRgnWWFWWRWH
zHenh5KbL9bpHOw0+9bybsofvQ4h+BkI79nQzZn7Zf+Eu+CeOmieWCd1J8xlguE4V9mIWHVP5A7y
eCrd4hbMf2WxiTahYgMAUje5lIWRJEZz1XsqDpWg6ydol4fEyfunKSzLgdbvEXXht3fZa6gKsUb4
lbTQcmReBS1TYDZtsjmndZUBF6Azl7iabGTNO+peuWF4+NRN5i4Y7e7j2yNvsfPFOd20aTA1oXZi
ERa+/M7AgbOcJADcks1uLJu2eBTrbSGGq8PQU8W/pBWIwrwcphv6ck3mUMWm2yErkfhLexb9skQ6
scs+0gijZXsDacN9ugC7FrlRfJzq3NqZYZm912Ks2oNKsuywZo64cVdd+9z0425wOaRTyjsvf5vR
o1Np55yttWjtj45L+4uagvIQpLBcdlYCxrd7e9Gv7epN4YnmEBSX8FZ8OWKX+CYoGSMapm72dea6
caZF8E6HJfpzBs+3Bzp2Y9Br0/x90IuU3uvatfbNjHL7UPoUJ4puFxpEDq6f2O/GZP5jdThWdAvD
KHVu5qOXib1pTsWUljhL+Eu4nCGXqahLlLHHpGiNhmCe9oCW7hHr51sO4K9mSh2C9htQILBQYvOL
mco8WHwK/PTCGHnQn1xXpYhgbBYYiPtVZnls1jm9Zd+y7eAXB4m8lICIJI4uSehfF7h6smZFtVA9
iwe6q+ujPTj9g6cS677xreSWKtyr47QNRgvMpu4B9vpfoP7b67r0pZZ225IBp6v9rh5m+xB2TfDx
7W366lZiFJrhEfDZEPTXpR2TDiYCOgg205i9zyUFAqiWEgQ7WCPiCBokQTB3fbvcakl+TZRgaO5B
EDxSVA8xupcnZBOSbFsDiGxRwvo22G32i6jWXxBChRpAKOZshtNO/hPr7vUzmkdpGKWzDJ+SQnnL
XlaYZUIFT9Tz20vy6uRuv4sXAXAR2hJr//J3BaK2ZkOjaaUKHTpxJxPrEExjvktHYjbVSw8oxMIl
4e1hr3xvtJGpZdJDQBp4GU0FG/M53Kjmfp2UX5pGZBZYoXuT/nxleuAeW9EZ5BSS2nayfttXRJ+d
YjMwzmwWx8rNRBlZYs6deOoW8QncmKTOMIbx+9vzu7LTtoqwTf8Nfma0FL4ct0RwkDYVxl1TirRN
r/RB5K0btZm17sPVCvG6Em4EJnmLYv56ZRHtJW0Dpdgi8MtCcTdDgeLtQem2CIZHKzGWD12u+xv4
zusbieCRSB9+DQHFq2h4yIqFiZO990UaxkU/uifc8b6tqx5P2QzO+/Zyvv6MsMXYLJC40LmGrf9y
OXEIDQfHpZyf08dcxRjr9IfS1umpcLzkOfEm+04ZhfzTRHjjqIGG/GcFyD69eEdrOZKZevC5VvTY
Dmlbz7u2dvI4L2d54zy8vmwZihtp4yyRB19SG7U7ekUu4NEMyHx/z9o5+TkXlfWuAP798j+s5dZ9
8R8ESaz0ci0NK5tYagqWHiLawafaTtNs76c5yUpjllMA8a/Kj/jxNLcsDa9OkgB0q6WgPn9Z1VsM
p1PAvxxGs0uO0nfLe1HXwdEBnL2xYV6fPxJD+H6ceRiGBPwvJ4lqmmcYNsAOXf3iKF2a/o6hWsej
43TiV5CarYiWxQse3Sbzb1SEX2dY7Bua1LaNalICuCRFEYngcW9w5lKl7DKqhalL6kZDh8J/Ktcv
uetP9SFdR/XRE836bwhZBQHhapitD29/6yuXAaDoBhsSO2xX7ctlMJKsnOaEOmpZ9zW2ODSWxlbV
COfGcl8bBz0R2v+2LOOVLXtqwSSFl82ecmt1n9pGd1js/Jb087VL5/dRtl/x22UOgl+MEt0ciFhD
SccuDreiT6CDt1rqAxrf46+3l+91E/7GfIe58B+wTFXHeTliCwBoNIhqxpSg7Y94YLrZLqns4Kmh
yP73yB18B2BjIZkrJueM7Ih+qEInf66Tpr4LMocmurd/0dUlQO0A5wZSG27Eix+EkENebmSOtqz6
z77RVndLGVh/d6IOdgLL6FuQ97UzSwy0QVXwm1AeeTmgN+ha6RVgLCmN/DRRzd4lcin3m6zSjbTl
6lAb6AhJhdvpVWVIB+vkCyhiHX1hhzVoqjNEA70rrMk7vb2M164Hip20HYKLgUFfnAu/NoZCp6IH
qAqqYOeJYvils2TQqEq7m1wsbsmmys0DzRbF8e2xr0zzv05O7giSNDi7L1d03TooGjQ+4hG1ysdh
6cz36RTQOUrjzOHtodDWvXIywa0IBQg+Sc8ugU23xxOjU3DmAyyb1L0xlwKj5I6aLU4wTvusMoNp
pn5mr0dlDcNHWuBnUGyhDB25WVDmBwsq7Qej9I1vyzInH1qVJH6ENkFt7RYz6aZdLzorjHDTXJbj
YnnpuMurIDePcvDkz045rjwoNegfftPMc6RW5WdRP+b9+8WkOS3Ofen+FN1c/rT0XLQnvIDcKup6
Of+FrczQRiBpW5BeONUPYnrrcyOU8qkRSPF16oOxPy5rW3zdfHRb2MZu79O5mpTPuesQtyobXyps
5vusiGgXNh/7YgzlCciVpipCTlgYhbmqn+Oo/Oqp8gGiYJOSnRO14uwVYnKd7OYqV/4RX07UUxyc
ag9ZuIr8lIRJSG4vmmDcoW3ZZPHSLn21p47SrDujtfL5gEBIdQplNQGrSUM4UV0vXfpejWn7Fbps
+q1RzfAVL06vhaxRy562T9T3du64eo9Y0WKfSbfv+AQ2ZBk7IxmGOTZCe7buk6KWbsQlUfxoPJ0Z
jyLIrGf4ZB3mW3mQfLCUJNAckFhCkTKrIJ/3ZhMUzyMmMMVejND5osprli+0AWR5ZNt6WPgjXfF5
ndfRISNCmdVDdwSkbMz6x2Y1cPdYrYbfNHhWMm/dVfmvsAlSrNPo3U9jdy7n/p3UtAOiAIaC1iFF
OAus0cjtJwPvl/wOhbfmKQ+ChJlmYXmXekbtHWrB9o95oNyv7Vhk3yYaYb9CQAxxMUfZ36QeUCzH
mgfV2eeWR22gmgtU5BI3JQuumoI6QYMd4aNrusu0T9ugQxwyt+YmSjOFxyqk2qU+aung1tWkyZex
Xi0PqgHiODs1WYV7CIY2rGjMaWT5iCyBBemhHrO7zjIhrjEL65BqL3PvDHcG4oYg5JZR79SZjMSI
DMvJGwPT2Omht/FVBQu6M7JE/EIiCZcrmYEWsaA6nM60lRSY4qRm8M2dws47+AntP1GFa5KIbAtp
7OdhbsrlmIfVLM7N4lnFDrXK1js6ScJfZhjzcje5uWcgGFG074Xdte/wRJY6qkzVPxRJ5jxPU26i
rz7U0z++T6k/tieYwEfcuKoSQp72vTtLJIkDNYkUE2t6aPyHtRerhUmP18NiywXTrIJxrs6mj5zq
PbF240QBDiLPnpEa6EWaqW4P1aI6xE6GLvkx+MFSntwu0T/axG6+zB5WDbDdJxdgDL/h9rCki/Vv
VvjFw2LOOVeRn3Vj5M6Bop8+SN0gajoVfuhTg+3aLh1YGmtcnmb2Ig2X/lC9T1KJpPVMSnA3oxgc
HHEMJpNsWrv5ty+ob0AHHzX6AxjOlpExdP05CCrHixSBd3OogKPAa7KqHk5TFSS7EHq+uy8zkdhn
uAltuR2K8QcwsTNEE3jdc4i1htiNqp7OqSemT2o0YN0ubpn87c9slV2Dk6s6j+mc/SLdXv723M7v
dmPtTLyUizcj6c+XNndShEYdV2IIn7U/Ts3eTrMyPRvZOs1IYhroGNmN7NK9IybT2jneYK4RfAzX
PJUORe69VmXSRW1LW3Q8LUhv75XVGDhxruaKe3AiU7HrzbYxI9VkBex4sx2Kpywb0Hrv82EZd0vZ
1OMpT4o5uQ+bdlJ3uUm3f5QF+CLGqZ7H8dwKo8IdSvcgesuMYsXJWGbZRUFmGvM/WZ7O1UcyXPen
JaYMkxGZqfYRBoMNlF6urVrf9/ycaS+cBUAM3fm5frA6J5iPuJin4p7FR6DeX2CeG3HYVYV+t4jZ
ye+T1RiTfYdQXPvTd0a//ppmVcOduCydkeKD7Qs0H46+p8Lgu5+nvfieWou2c2DXUS2oeSKPG3yx
Sw9pzWjy1sH40LleEf5aCBflTpRLo4yjmSWzZUTeklAAjWbL7umyMqQo5UKfrZoWM27N0i+PSOj3
2Tckks0q0s4q1p+GNY6dh7GJL7tTknrodN8nIuTOiq081OZHPQ/W/BlaYoJ0mNVa0xO6ibn+WQ52
Zn8x3KKv7g1eFSdGizFN/lUOjvLDQYqNwXMkP1qK9zBn7elxnrPF7cgLQojWUV9bRlvsFIhj+ysP
V7tp0EPX7fABpfO8vS/nqQso7YkV/25V6/Qrqm2eKdk+5pA+FVMnXcz90rl9SEHsIdgMtdc7H4WN
3i1AvDuMkEgnRxbPRuX3Zbpv7dIpeK86nQiJLgP00w+sm+nsoCPZ/TtB/TI1orVH3RK5mtVN3SUm
vfTa8Uvl0Pi0L8xGLDKeAaTnPFpSMSUn7Zc6e9J1OMpfdb5uKpGTw9Z/crtp8Q4WZwMijon+LYo3
JohN8YuSSZ+q3ehgyX3OyKDTnZ349dNoz1qfFPZ6LaV6d5T3okVhNo3CGr0eJ/Y72SbvkAKUSAxa
wbq4ImrkFCLlU2TuQJ3ObSv96K6LDB+zKgjSaKmHPoH44ywIRkW4lYb+x7rP+Shw04ypLCM9h4M8
zmVYzKeyHlz71Aqvd89lO3t0iJttWBykDz0ucqstmG0Np2ritR4GM8VoIEyznyJYx/RJwnG0o9Wr
UaBLu3FxI3MYUI3qjYz6ou0sy7t+k+HYrUlFYCorp8Ucyp4kLhYo1NaHYW4dN+4mFK86TEx1Hu6w
E6ypj5e5ZdJh3eDv0eDstL2Sa5LtsB5DTN6zhuodDHBEmtfBKj5nGuZ33I7aM44OjMZ3YeOnTmS3
RjjsxtHWX8zV0mNU0QuIV4eZTmdqdMhJNyqYqVnlOM/s8tJ33i3V3H+lmj+t8eAalorIhZL5rpGh
v+xoaRngeeSdne/RvEDayA90Bf8ssfnz5lSl32sPiZVYhmPanBZvrR6wGq2LnTPL9l4blpk9JvQA
LPt1TLJ3I/ceCwel9pO3UeuyaLVLX/BgUf+LddNVVCMC/t+4LgaCg6AIYJmNGZhqXCgE+RAAwoYi
asy+N/+RZV9TjtOhkhGhouiiMAmkc8BJbwyPAgEML5r6RopdoFtuZiU7dKg7a+gxHjCHRX+UtZ66
Y57X6/Sd0NF2Iyp8VfErM6YCxghWCdMx6WkHm5/SKXPKw5qu02pEU9hM3VfRVNoMDiv22TZab4mn
9l3vT9W+s9LQ+G6NyvxbKvr3bUTvu+VsTmoSkQ//mnOVF3mwN3GqN6KFdp6auo+w9X3Te8XJTLy8
uRvxbRORhTra8N4yJ9Mk/vYWuUvNpFn3Phmdul/0vMzHee5sTWAbDDVbvdDuDp88DHStOgSc9et5
pYnGGifEkj2xnvF3ytZd2DaetR9zRVwWkU2r9InL2Cqf7MnPyve5bqzm3dKiD7QvnFa19E+J+QOC
fUl1gqkXnPOuymQsk1yuRzcHZHsI+Y5Ht1o99oZL1LtHTHQu37f+4jj7THbiri+M9VcgoTnO3RaX
NlXePJVerb5UWHP1UdCZhCjdTMEBou5U+5FwcsiowepU3zk1+rtHD4YZ2d0q/Qe5ajnsW7P2//XF
kPZ7x5+6+s4p2+DfcXT7bJdyeT60Com3XeqX0LZrAtw6try2yndzF9YfJq6JZ7fvNA2OUAd5p+u8
SZ7wK3BU1A8lSi9oANvZDnUT+3mWedFGhMftX2vN63buM5uXVjbFmtzxDiuUDLOGKFardFMfCxZ+
hPCybn4MMRh7LOUmIqWUMZYRV2rXxpnRNZhf5HX/j5B1+Z67XKwUuZv681yWgHqchOxDIj3+0sGn
JTOeYfQSmY3GovZTkSMRNqbYDO59vTB8j2LyiZaDKYgoLdNrV5Zh0+xUb5COoc0Wxn3nVbRCz4n5
PssLryCssvCs06Jv79N5NOsvwHP9tyTpWliHoyXVHWcyOBoD1KO//axKM+rddVFEeIckn8exGLsI
kt3a78K0UmZEgJf/o/1OH4wubGRkjzDeP66+qNeH3pVGHoMCa31XzYP8Pjrhyg+maRDSq5OJ6aRd
boG6aMPh0AVqrO78PFjPpeJrPbeJyB6skZtxvyh7te44mklzBu1o68jt8BR5mIa164/CpYRwKLsG
qwcjzP2OwEGPzl4HON1/7e2pbL5ak+k3EVJsTfF5qg0/jI21dYuoLJoOiZLGCRMoTp3+lhoV/A4y
nyJ343oaZBDPIfEd+LVNgIuYhL0exqKaxF2mnLKMa5mZ6iuimouI0iBPvtrcrWhuVOn4yS109rdZ
rtMXsbrd524Jmqellus3yltFdRZcHXOUj+zknV17Y31M2qz5FGQ6AQLNWbwGvR/9zRgCZ4ocBcV7
8jvxucv8cDylug+/i0Sv/dFLk9F9DlXhevtusd0fiWHN/i4sGk+cuca5Ur2cSFWtZWU9eEHbPmQ+
QVXEQyFguXbSfB5rEvYT8jeW85RNSvenCftzLpkgaZvHql+H8jS5srA+1esg1V+lRbz7IMd8Phb1
XEgIA6Nxx5ecf7hrN8qja7RT81dNYOo8uIM7/JtBzVQ7VdESHLli0yIrRdu38dAWeOBpD+LLY5ZX
NJ1byCVa7xJbGCUKc574aZpz+LHCV06fATNyO5qKqjEfB4yjzlNeimTnGa4Yj2PvJIRi2quOtdNM
6SlvzfwvY6yn+d5vbD2demElhwxIRj80U+Gd/dFqvTid7NW8r1kd7MY3tT2k763mTPHVL85p4zgf
nbSrCC4cXcKoV8L5Ypkrhmq6BbiNDA2SuHX9VGAEvWOXjA4RNaIrm6SixdD06zAlXYExDXu0kGZi
7zvbks/wRp0m5s007jvVqWI3BQ6mCW7HwBFyHuqXXRsJUVuicxc+dJUPhLba/dub57I+20qiVZT4
yrmjxaMI4pHc1/lr7gdxUHYgkqO31nYVKbUWej9isjhFY81m2nGDcrkR/80/LDfLm13bjYYZiVTk
v9r/4+jMluPUtTD8RFQBYryloQfPs+PcUPF2wgxilvT05+tzu3cqsbtBWusf60kX2RoE6qbayXFT
SesUAuyYylZ11w75MCXeugAViaryuVCGuh+OtkZScWLJW0iejCxT7kPi9DQOUb8TDQ+ubzXqTG8K
SJpN3DuHCbas6dqt3N66pvZvdd2FdmKDVTvP9TCP5gjo5frHDWr9U6jY1YexJrbzaIMUFDdu3S8m
RXtLEEnuVvXfPicSPyEw0HJOvNauc9qYUbqz8kiCvXiF0dVtrdW1sQY/lpe0C2HJ7IBWGR0ivqPx
PIoyPK1aYKDk1HGwVpCc5B+LfC3HAyp+x9wTrrktWR8P7vqxWMyJmeHHyZhZ8a8XaCiGwyZFU4K/
sejwjsaFT5iZDXYy80+PSWWF4Wvh5H2YVGXRlUkxrCAtUVmM2I2aPrcOLjH4j5VFh33SYNeeHr1S
h+fGbuspBbdynjjE21+IHEovcZXXf5eW191Eq4sI1+oqu7nInTmRsEZ/D9K6Md5LjWfqNz/ttU2i
oZ/+VINRfBEBIt463r7t1Lrj2Gbk4viffayrMRFin+4Xj8vp377Y3jsB186cocSvH9ZiiwwbSQD2
A4Smf2P08WgM3ZRbHvbatas7a+LDSspt2C9yEPNANKbrPK91Y1vncqKC7c6HDVhTEp6D2x73SZMO
fRXLI3o28RJ11hSjO3brKQkCK59Y+v7/3Zo9tn5A6aR8NZEj58fQo9kyG1ev2DPPm6M2XSdnfvU5
JP6ajUn1QKhY519EO2/v9kTKeSZRvsdZxHXjcPpH253Cm8iTz3tyalTcWu9D36zfxg33IV3aUoxH
x9vbq13LM4/LKOf2suF0XBLuT/HROb4p0qhby/wstJc/G3dQvE62xYy8W/aYDltJiBIpobh0yrnE
VSAWVahkNcso+FoLvrY1N+EjimawQx6fxU3aESFLqpFXnveNsJrElcjlM9Xb9pR6DaYVprG1J72h
GfSfDcGtPNR5uzdJFQ4VsGG3lC8E0+cNIVwM0GcSiMFxGn9unheJqe0IWju9TX6DtAwx4jId8DHB
b1blFP2w26hLaLE/JmAJ8tRVLthDvLTD+r3E7jgfh9kW8rb3i8n6Y+gM/BdP1ZIf5rb07vKplT8R
wHCT1Xr33tc1ry7GzYs2Y2Twq8TfS3pmIyDEf6IBPMvKdSL8ehrnnXSKPoeNT/j2m/VlGlxljgsG
pi01nBQXj2G6zXAWem9xPigIu9KaP2LRqxcVcPW0GpzoMBaT8zbocvNuOiXbZ6X33H4JGArWo2Xv
kJsar8B0gvGcH1vcCW3C0do/WoblMfPGqb9EkIDuQRlmyHtfdea0EwLInmCctsvcsl4+XbTP84V4
1vZBtnPeJ2HhL9vJseb2HKnBrW66q4CEJcfvBsCudmB04o7AGZ3v3Y8GTNdAzlPnHrZFMM7v+Y7d
qgvMkqfajdRnRFlrmzRRKJ6soCrZB1Vk34/UUC5Z6MbqD7NpWx/shdUtDZnx2wORRuqXjHP/iWTD
ujsVTei9T5EHWLcFQW3oftAxMPAQ1X/Wrbp+1a7xs8BS/deV9igP0vS1h1twNc+917HCkWFB9K6x
83JLZlOMT1hcaS3t9nDlRZBdeIx2L98ftmCMC6QUZslMvQbzwxpZTExFNDb3jDW6SueqcrdUhcHu
JDHQ+dtQUGb20YxNx8dELdL8arOAfRH8GpmDFLQvP0hdrXcegTA+bwPm8pojT3oiaejL+NcO0Gwn
rSf5gGMsMLAB1Go8iirggQNslknt1tdhutjH4VT085wxyiG3c0VH8a1LcvfrgqKsv/WLKj/P3Civ
g+ndu8G91pe50TqgEO7i3DxbceliyaHWKVHgmQQP2ZZ074vV8r8BB315YY/37804BMV5NyM2S9xf
4jcy+eY758QCxcbjdqedthoSBq75oxVVa8HhWPt9sA8Wrz7FHCQN69ETB6+LqjmN8sKucVZ0vJ+8
qvGehRa/C8CrCu90VIRe5hA2jriZ3uRHx/fBJ3S8tiM6hTmyExAnz0rcMjJvcvKZLEat0RHkloCP
ma09J9zeM86hcKQsElAPXh42LTBQZk5Cf0NBHQvjA0TGxa+1tMFQjVufAam3V+5oy0kbjVw1C0qz
VXeBM3PvKOa28QGEUtd32xCz/pA77MpL5xSlSP3a1Y95bbrf9Rhildl8alRFRBXigzfXfGxk01XW
oZFLa+5VJ7rPzWcC+2i7YPnTbpXvv7RCzJQKLv7q3EU0wt5o5VVbttMUwxuVi8oDS+2Dn7aJCyeB
NBvK+1La+/0yz/Ao8xSvv9yiCmsQSML0aIE3YTJhMLmVAXBt2nWlehjyeltfp22poowAialPPFFI
mBvqaG4K1ZTte6xjd71+rQF5/fs+fIlw7MrLxiZsZYIE/7dRqY0nlnqf+FtMgHH0K9nFx7630Sdm
VH7oqiM3MCFTUOXpOqh1SAMlcnkeOxWq2zZq+mfNA6pvhJT5e0TPnffWD104HkooaPUVyHq6IXUQ
AYyxRWcduslV4HPbFNMtyZm/MC/xq3CitETx4xyx4nMOTGyd+9kS1n1boUG4v0KJf4JaBIqIiICx
ZJOza1Ld29Oe7pu/6cyyavFbrMtsJY4V93OSq22sjuMOm5YaT0wfQDqxdV4aPX07PXTGgxTd9BMs
dv24tJvAuYe01T0srsbY2Thql4ewisdniHicWmFRxhdNcpj71vgVZJIjiNRKibcI408Fi9acQZTV
dhdVwfzadrBm37O3rvVBOsvAQR90Om3ZAjT7Hwt4shkV+LduzPt0LjYqv+8qI30J7Iix8KJJ6G7f
5rKcqoQhZiwheAxw6syCFx+achMVn2KoAbOD5mH3d69/jvdl+Ed7uEcrFgIvTtOusKbzAk8oz7SV
8gtx7898NMjI/DPyk1AfhsmvztrKvSGNSbe6Ukh5fgvl47MPVH18T4ROUKE3i2uiEOJx/Cc8No5U
9DOtr4FZA3N1oQzPGHHU41i3kzpIAg9zblBJ60UARQX6zaG6pkU0uOer8ov8fxmu1ROUK3llkOb5
fzYbOyEdXWjB7i7BZA5R4EwPFVWdU1I6lfkD/QtFSHGonyekkTKpoCdlZr0GUN4OwTaI8yyb+jOI
Yk6OrjbFf3M35F3Gzs0f3hH2EoSLN88kcgU9P9ZdlP+YoJv+etXIsL03TsWc3vvPHmmP48NIaMp6
nKWwMsZJqzyO1dgvz/62y7PDfGdAH1t/SMqSjekI9u7LE79L6AJ9dfpVbCilX0b27/G0qd36iNtF
Eza0jbFzIst7lJeGjPg5aexSPUWwLnW2uGZAaV3leierxLCygCYtNgVnDuegmWdH/xJajZCJca9Y
TqMWM4CiWlwdTKjsl7VU4Z91LJ36YP7/fPSYQNpUIayGAze705BP7sa/7MmUDkzG3P7XOzlx0IM1
YO0sOzs4bdFcVyl/Zf1ajNbovMY9RSPJ7s7tfIynUcyECYUahGcV0AgNPWzBEbrMq4H5bYwROzIt
k/hDLvsb6CdSEekSU9MxkpVnp00xFPo+J3bz0QiNFIfDyf7Xz2F71yL2Xk+tXdMe1wQqyGqOlCsU
2Y0tmhVe8zLGbHWQ0+7WZJMJICy5LtFd40fSugjpDHVGJVAv71k9izVh32eRF13QpLB5St7ETQT9
7LKawlVH7jZkG5cAAHJhAcyRK/dnEqKB9Y36RWZl745sKqsru6TfpPoidWHm3lOiPSH7LAzHa+dV
57gq6vnGg9/kc3CuD2wrVZEGBaPXxUd9Wx1EuIOPzUNOYhE4CikEZIr1HtlqbjCQiVHGKmmGMqZP
jQsKJYkwvPRWj/Mna8dVPoxNBR+JtqSMEhYT+cX8XOuERb0NEidkJEt79KgvfUXX7W29h2xB1uzT
50AEtzhiwumm1PThXt/5/ii7LC7yCADFV8VtHFuNvrMogbwb5h1H1LS4UHieKnHwz8W4DmeuKft9
cDv7r+9qKirKq0IVJGfoaAJvnYbnzcpVc/h/vlY2F2I+5lvT91+qbxnit8a3H+al6NC/qx67redO
DviqpecpifBt6ySkTuZCUgjMgrf7rZeg2Sxfm8prneOy5nBZjDfrLVT2Xp5mx4O2M07Bny5mdDgX
hYjXQlzvLTIxJEBPMJx6eykgo+ZD2xUr/yHf4OKFIQpRd2FdHZmZd7JxbbruEvas/RLrxg8P0GzN
eM3sMC9bg6g/LXAERee2xIFxqciE+hjhJ292s+jhMMDVF4xM694etewtK2lZJq6lFo5878BVPnqj
DRFq+1WisEVBu6R5NRNBhIu8Hm8sCOrXkbHJe2cbnOWTJ9QY/gV3L5EJhBXkTQcgpNJ2Lx0wHrSI
TL3FPnw36zRLfLYznjX8LPkl72qS42bdeNVFOGrWKTpOzmpY81z/CyzDH9xYgl5RarTM62I2IkH8
Y7MajXF8rKLSDzlPO+2e21Y2r3UxVr+LFR6ZrJahQLDgxJvB2dnXf+E0HAgGAxdXcZyraD5qIxc3
BStACME8jmwRriog1zNe4tteTxTjhZSAoJDqfDRF2yDlN5sCo4CJwva/Ad5sS1QFCpU5nbOZW900
ItP0u28YXdwx9RG9ywu7xjpnbYGzIKWLMLhxvav6YCs5yw/ILzQ3nF8qmHLp9/ahHTwzPQ6acAiw
MXrmkkFytI0tmoPztg6c19EU9E+oeUbv2Xb5nn4H0rTmvHKWR8lsb2XwWkfSDXGa1VDYirSW8gHe
g7MOZhkQzp09N8bqS9BaUgBz8bYGbQ/M0jk7yFsrPmCOuPq7pS6mj2Dn2P9svaplBb3e+dzvQh/W
eJnfkPrnTXaNxCpTPmb5Oe5ruN5Xve3WF1AWWP/u/7+KsaPW4wtm1nkuKoHYQElTf2qpyzFpOoXn
LpZFTeZuVdUCE7aRF6UYea5S6yY6uGNOtMtM8MovDyiDJwtxSHdQ1H70R6fzuKpC/uefcff9HVQ9
st+CQVU/ti7rIkF0Yn8PcxiUt/k00jMHeRcsR0dL+bZPuvsbyXYyGalO9X4n126N6TWLRnJCRUks
r1lJBr5xnLn411lzVB7IjibIETOj/cIOhP58Ae8u+OxZsjY3QolV+87C/T1zpB96ik72jEi44r8V
adTbgpJ+5xeonSCNvBEYcvI8y02nuC/23zKch1eq6mNESmYu2iP91C66grIK0m4gnp4UkXEklMh2
JvQDZowXyvM8U1Z3cxu6KqkbsrZSUcyA9yPQ5J1BCICySCv/3xhuxPwSvT6+0+M2EU4yRfq1C6Tj
JNw9Aua6IU7xzkiOxDQ0S0BJKfBwfj9OMxD/PCorzCSJlvvvdett77DV02rfQ787Y+b1RLdlrpW3
j9HcuwqkquUWy+fVbM/BbgVBOk16H29qZTEyTM3k3Qe5WHVG1NVSpkbVsZ1xvEk7KSOfLpoRuiYb
IjmZdCmRuF3xWX3XR7MTHDe9OR5WqFHqrLfqIIDn0+2HtSEPBCJY+cybHQXgc16FMQf2KoPbnDnh
NRcegi8RI1vdwGkwnORjsB/jeAofGUOGLwgvMT1Ec1OfF9tV+3kY+asJx2ibB8cbNjLMRikfrb4J
/wWmZUqAcI36Izy89zgx+n5BFgx+gj8GgQ1B4ASFjlKFUeKXCCAuuQfCZBVEWv9tRGl0UqMOgR3d
pWpSpkykL7OBApHd7FXZOPabTWIsaV6+XdQRhIfNypSgu2EGtSXS74yiW+5rmnQWJtEWsibr/a5A
AQad/zJiNvIPyy7mn1xzjN3WC/KMNHdaZ0vldZNkla1XBuu8qB7XWXXTW9Wg97uzaOB7u4pKTRJ5
2pwDUOX5i3V2/oaq7cTD0uaqS1HN5H5mMbnemQEe9eDslrmrZqW8BD1E7Ccl+P56RzDU9Fr6Pl1i
PMkcQXrxOf6o5JUPgwmoKkV/odtk23X3O+hWv7nhPvO/93ytHjQBOm/xPAakjWsftTtyieadfP8t
P3g2iCtKJjt6AuP3lvsy4OJJ5FTGZPWtwfZjKg9InoSewpxbt2zutV1XqKTg8gE2phk5RDS20Q1D
uijT0oEBSXVQdG/7RiH2EUX0ZD/W5cbJwy45/fRa1Y/dlFs8kj2n/WHJ2+boLDSyQCCCxH7qvlvm
ZLPockYPn+uHYTf79J8/GPW4umKLTgz3uZMt+bLFaBit+LeRjc9CSN4/qBKqIue/UKAVzJpNDKdr
Vwb+tE6UjH57HJcHjqJ9vq1FoRbYA2LuDltQiUdp+esfrt1d0xkjBpW5izN8FrVp0B/N5Hue+9hW
xY1s1hnGc+ziB0eugXfQeQS1TBBY656LeOnf2b07KGlVFY8cAmOYlmh8v6UO6y+xFYDxV3Ds0+vG
8q3OBxEeCjAjfmeye3gYmyY65hE9E1lo7OK9tcuBtMgFyRHqoTYvEMkNHKiFmscXqI84yXeKg1GS
zgLwaUbVyvgQlb/atWrnrIli+ZZXOYcCigH/CXEsQi6H3++5m/3Y56go6i5Zp9Gb79fOKr4AWCnd
tatqIFg0lhyzQdHMN8IzSh/UUJHqSGCe+guqh3GTyH7THtYagjsjEo3wWGcM4um6i4T2S7O2g4tc
TTklwelW92DiRvxa8Ve4N1vk7DcsbS53GrfKdnI9I8xzA/j1p460sg5yDdkqWDOL4FitW/hhSIyu
H1Rl3IINtu2/fG2Fa6YCPhLO2MqwlVTzYGehDheAn7Kt13O9xgMW2kIUF7Douj/2TlDfBgLlMZx4
y5Xaag3Kb0zr/rGUF1unom0Lfp14dO9rQGaLp3SfZGrKSPDvaNf9pWfRBid0/fvZZQm4rvvT+BTt
lltms+/zZEaIsL5IiQMW3QvRIx1vy5dqCoviMK6r/18XhCiOOqr53p2ud16rxtosVHIB4T57TLXs
YQwZPY5Wt/hf4ba0/1WVs32QkYH7PBj4eJnTLAOCVcdbsvqh+bchNVlPbjBabG39Ku5aNIO/KlR8
43GHxglRd1xpZ0i5FS8j3dkSgTdTW9V7Uh8QZxWMxb1sb5c83PvDNLv1u5cLRx920mSsk+mulD/d
P9tzhzYK7iQP2w8UPN6AGsHhg3KrwIcyZo94qvyloMq1ivc/m11z2pDgFN3lNgrL4673aE/Aaouv
vFltVLSW75A2JdpOJ1YN887wSKyULCpZZ2Ck3a8OISPSrMVp6RvyBhJn5muuzhmAdOaUd2YX1LAu
nnMea8TllQVQMU99hKTFC3oyrlfhnsvVsfvz6PjqMYDSqA8LYp8wITtF1QlBM9N0jRMJt6TwNaSL
7QG8PoVNbr0gl0KUUcxL/b5tcHR9srG13pCU0PToq/YK0TOGblYmRkWII0t6J6KsPZ0uUxiP/IUF
cjr0D4NJBkTES1JOuTwC/k8QhrEuPXaJrdh+x2RQ/Vd7efgXPVB4KyYfINnZmevR6VRBnEbxWi5Z
IZTrnkI+g7cwrlwvQwS3XlbScpYHmraa//bRKu0HxBj+djMPql0fS0dGz/CdQ3+Q2+Q+1TsZZDfb
4HS/e0TfSK48m+64ztrXBwoMgz1pVlHdITJZRgrgO+sDhrBEd4xQ/eDKgJvC3bv2eZBW+L2TnBv/
h9hQLMca1bkHn7nX9wjmAR/l6sU/wxYBKwmUZdmEpZTqD7cZqkO0LZ51bvRWG/Sr2vQ3/pIrdepm
p+vSCXWhdwcZkj+tEfz/UU29BIYXRW4f1VxD7lvj2FBbICrgILbWVxv9a3tksQiOky5tdbx2keAQ
MTLaUKytEIsNpFufqQgpyMs2ruqrmIftcQ2iQh7XfB0hCIJpzHES2rDpje95IAGbJSYCBF3/ttiR
/iX2HA+E/becPh977zXTN7Hu3HO6G2srNcjamnsR6X588btqV4ktGRYQ7m+Nk6yNWtNgZMm9FuBU
ThIsMNqkf6O7OGKvDWFipN8+FNG13RNRnH2kLcXFB7Eu+rboN456EiGQhk1DV/xUGKMDhm7gmVue
C5H1e89ZCAErXXTHI1c44e+tJnXbH793N8JzlA/75B0CDOuAPtG2ltwaYzO+O4sLrMOiCru4X70G
SMnHpTtRWTc055zG65eC7t3mbvKqtWemrvdbNC7yQxOifqvbQjgAVhXHmj1iiYSS0rtyUk/skZNZ
Mg69+2jd7f60OOven+VQ2TrtFyZhkCaA4MShFYkLG/fcefSRcWMwFg3CrMFpvlmKPMxFk7PPmVOh
fUGKX9KzitKyvPVbC06oDMuaJyES6r7ryXHLEKL1mV0Fw8C6G0l+lFZNX96s0fvIrRsusSthlXki
4MN3vo35eZYFQsyp9eR9LLktksLSZZAgHJ3yx2hzKgRDufbipzKm5iZrVnoJ7sONXehAeUcsLktb
dD3jRtBuaakCttEG8dIddPMwnNhg12d/9dCnFR6G68TJI3e6cGzNC6vaMPyNQoAtRPfLwkFu4qg/
+KiZ8qNPoRG6k9YenMsKOkHrQ8RJstEE9jZVbfMThvBkGWVpvLzhOK+/LGB2wWnIwpegwiz0cUBq
RiOdrMmyapytfXerci+PXSNsh5xFLtfMKqUPMT1uOzdNX9AOH9Qy+jAoJxjI46AE/agV0v4d3QD7
xIAwt0KeC2SWr/D/ZWQ3qd7yzj/svt4eSXmQKsOdXk0HY1YNQbAtfXvfQx7JpIrdekgbQy1sYvjc
Fe91o1UK+YoWY7EC67Rxqm3HmaKc8lga76oxUHv+4KlNgk5bssyT0d63TyKup+d9mBbWRopOq4NE
eu9DWWKUSfyuqdRBNGtnLjtPM2Bup/NfPv/kkxDh8trNdEVlPR8EjGG4ITSe2nCSNwKk5B4kayVT
1LsmLLhcHY/Tbpr6GJUyJMZfVwoLDurH6VAo267Tq48f2pRT8zvENCCyQC57Q5CzW7OOr4q+nGig
dDapvAHxbOxxKCAyHHNW7A1R1IgGZyVupqtfra0Kp8ua+/Zd764R0JqDk3FG9wh24A8iuLVDTFh4
G/b6hc72GYYt7Odb1WwhLzUo1XeT20NwBIDm/+UNl+oBcGJ5XZg78kQscfUIoOBHWaV80TyGvlxf
917Y6rMWZeFeFqon4+9+C9SlncVkQdbnpf2jYcqmh34iEitF/e4Ree807XLKXdWcXMT69V+Hfqrg
ny1tNSQIAwhIrd3ZoTE8Gu0nKhEA6qSZ/Vczia77CFiTJ+DYaro+6ub6yEjdAb1bU3TipxT6jBNi
vWlFVwTnQLQuItvQdJkDIqYyXLpdC/dEPuOlwOak+H0m2PYc0O5XUfScLRbK+n994dk/ZA4iPiKf
N3jM8TABtesCB2MN1BSf1h1Y+7CSQbNA07YrMnK79j5Bz5wpk8SpK2jYzf+JF4mdBNkk6mkHQfTX
IqX9O5+mOLif2s2snzsX3S+uEROnXkBs3QE1RyEhdbrgG2cMMO20+1P1sLGxFlntjK0+UPltRXwt
zX72JHQRiqiyCdJ+HME9+lnar1MJx3nih0EJycIiP1skwXMKmuvOmUsbU52xCLR/Z+yK9T8ryPuf
pkfBcarnUCzpQGHwi1/BttWTYf8XwCb+AtVc6g+bx5rC4IoK50McG/NYI/PVN7zdo/yoVIiIK9m3
YfsNTDIuJw+CXLGgegtVhBh7lvd2Ldz6ZZE+mfqrH6Ct90zc/ck7z7kT0w5E1IQMrmkXkQyfFzto
sqNtR98iQWzNoTbt+rKEPUYP7s79pve2nnB+q0MiCWPIuzrFHieyWFvOnmldgqcyaBVSdquI7mcx
LNH1gVlgeuzA1M2hEFNc/upqXdQJIyRtDLA3DvlCFd8GWVDFbYWkcLosWziiZZ8DFoI86plDKcua
GJNlp/fU8nCoJNHqTJqJRTBb8EO4Twp2aTltla3eeLmm7VzXS22fCi6+M0wZQqplXNx7Yk4d/b1B
H+QZHzJCUY90arRO6yrv4oZgk9QJ2YcuCquhh+KHWttEDcpFLVY7xvxZPEoIH10qrvLTBkvn3UnV
Rce23lzn6BKV+rPjVr8HakKMrUCAMr++Mj18vDakcbj//yiutxKseVj/LXZk3psJKWviTGv16pF3
tad2O0+Plvb0cOqDFvivt/aONF6/AKMThhedFm/0Aild9IM6NI7n9999OI9gkM6Y/wNkaTCXuOPW
HMcZx8ihqXjImHCa4lfZ2pBozKx7fOh6A95Sh+DOh2JAsHKza3CitZtBaZVT29AMElyevbDu2nMN
lyWeJms3j5gscJftS6BvW3Z0rmR7Kbm1Z7tcEoPLmmnN6zBTVqCJwYPaMHngtuNAiEbXfkEYodrU
4XYO7zc59eNF02CJtczjkczYr9QjM2ndJHUFbsxijRsR7JecYzRcsVhT9Le2l5LcFrppsxTbW1Qz
Mt84TcmiJHYrv5XclxdbBOunnHM4OUHrCD7+ukOAtkScFMfccu3PfWJES7p6XF99XHlPOOHBT/ot
b7+sZcvfbCBkcDi9NMNhHKfiB2yPbapZiCF5t5kJ/rMF6CrQHZM8lGurn0ajNx76BnPMKbJ7O0gb
7qZnYBcfeHvFvnuKotx/16Lurfe4FjnjcBdGn8Mgza+BuRGVhamYujZfEdph9wQsW5uNtHByuvmh
5UFts7DAAsletgfVXVHMGs6InwlQgsLSG1AS3z56a2Sv763fhcXFbpfi+v10JZaRUgkGWCY7SBFf
UOI8htUrYGRenUmVKL+wx9gKHK6f4A99LEtHzoi+f+w723+gO6dCP0pU4VvX9NYvvppeH5DJde/D
ldM9DKII/27UJP8bJpvxfhVS+Olioqn9Wful9q8nqLsPkMbSfp9cSvhu0Dab/hX+3S84eZYI7KYm
nupn4s2EqcuDkfG3Lh0GtcZ2D8SRbQiytEVj/BY1zW0ebkK9IL0VN+tEWiPBcSgLzn0vrfHszgDx
TK/R6h1BESoU4zuKIajUOoaRnrzvxRYt9wxpWUS6lfvyRAASLs8aW/rbXNn2f2Iu9M1cOA2gZgt3
jkTQqCesv/IZuVoxAGuQL/Psld74Xg2u9bF27SQOK3PHozPbVn6Ws2Xdo/HMl3e3x3eXElS6nem9
B8S2uq1+YUoUI19fsbkJBm/7NhqHEFluzBOUuKBPRAb4yj6H3RoOJ1EVejx5etxUVtQr8tBILn79
FNNTWn2JIZ7iR4ABtd1PE8NlKlVwii3SPJbV/e2Z2n2F1rFnZu5Z+6cyt93qPGNsGK5kl/uPUo0c
DFXWyzPwWFOeETVWj402W/kE+BCVSWWC/S/5/hxPJW51ZSXE9FXr0auccACn6ytzmPOQG7rvcYcd
pFd54UkrgKaz3/mhzFotvFO3UJZ+LAv6NL5coiNLQrLqCc65RjsGvgUUkK46wuWNwoEVMdX7UDaX
Vq7jX47u4s2Ixdoyp62hqqSY8cnUtDP/s5jCb5HN6/12CNl6D161E/K2OkZkuyv9Jh27qI6OhghI
3BQKxL5t+FxpTOEG9n3dbdC8nYPR1ckdccGpXn2iIYkaTJYRXOH/ODuPJbuRLE2/SluvEzYOh3K0
zcziahWSDIrYwEhGBDQccGg8/Xy3Z1OMopHGNstVZVbgQrj7OedXFEBR89Gareo7mg3gn5rBKMYA
c187CEUMOs9Ua30u4sbGpakj0HA/tmi1P+HWPXZAYcywwe516lPEey6FcjFDDypd0lMg3HU/Yqbn
Ey17lcMvR7TMeFxakBPRGEDJbWzJTzGTSncEE9QezOshjJmVCXRalKP9F4DF4tnhELD5wGioISFn
8c5rsMW9MgSCj8AQye2EKCdZVUXj6r3yasi3g784QN+qdi82lfmbrILZ3i0KfGHVYBTzo6W9T46A
c/mrTD1YifEwDN/ZROoJjj1l6A6ZnP6W2mmg0Lmw6azQuEmzmhcEsZuCvhAlj1dFAMtuGDwjky3x
BUlLZYMklfp7EKCZNsxbg3VGwXeO4k4RiWZc84NSAA6ZHl0vxOWi0tXRgSnxWBFSz6IspsljTpnr
t6EX6qvbI3nAGAlQV8YT6z60XE7Gum1rtTezgNIa+9X0HVg7aw6Q5/xb9OfpfLd0UE8ONPMAjJjO
Lz0qyk68oDtjOIZOIT6VAi0JREi7KNZT4kz2FgErosyg89XZZvpW7IolRGqIAwEcP9dW8rVe7OBz
b+r+FpyWEXmlquGpYx2XrHK/PCOGgexW9aikstIBsxBznt6NreOK3dzGLltJbGDaJ5C7T5bHibMh
Lczc4RBef1ep7b7NdZOflxk9AHCZq0H0ED2+EezmfHToS0FLiT2ydmnQEb6VD0wZpVMt5Wbo8f+G
rxhDvuEH0ttCmVjuWdXmB4xH7P/bCiTqkNu1f6AAwEih0hZqJKut4CHiFpltksaR3teQNqrfZLFX
ybVbhcl8cLpFDsexyKtT5Yk0WcdWFbgHsG9drmOsBrGP0GJpv3ikYdhH6OTg7rgblJCXIMy1UEH4
8FdjUE0Xurw0PNm0SO3NAAX5QU9u6eNEUKac54radqsElnyrLBvmG2e8jmDsbAyDzdi6Ln/ECqr8
OV3QsewZjPOZq9y2zCOeRK5eu1EWnhPLug7cIj+788hTfBWQSAT/9zQ4i0TFz3QC4bIKxqjwj1i1
VcW5LphmP9ppY6XHajHpsolg9ENwrSqbEREylyDL6vze5GNmrxjT6OcyDIGd3KoCRRxtEgi3XWwP
ySZHbX6LCBS5Im2li1jbH6cLGkuw94DCQ65qWfZQUvsAY8o2L91pI+0p9zg0CStd120/XGTUpi9S
da7+GiST/W0CF6qyjSibqNqiPUpuFeOtYj/qOYTVRwBCuO7YqO8gYzjyB+upjM5louUt+2TC5qy9
sbtoNgQEjQX3Z18KRmvOKceIKjt6YIJ3Y9IN3wLYSC+CXvKxw1vR3U5L1n5RbRoP28TtqvGxgvC9
SZDdotpvSF2sVB+EJ8Iy44PQ5QjqGZtkm0q8gjcBjOp450SuKo/MXKuG1O2Q3ZffbybKrTF/6sNW
dHdFnmbngG9nBrdqmDVEA7EX+54hMIZRRV6sbRj1aPIwhP9kj1fiI0z08KlS6HhX/hg0z/GQuFcM
OiN0TPvE4K1DUOR05Xp5/E1XQDKwJ5h9kqcBXLHhUJk+6MxnfaUZcsyVxb5mjlEWDV886tX72C40
1YMrxxfPNuPHKSN8gyKzd3YhEq3nzKRtuYE8Zh1E1ebflOloyHOn6lagWRIPdajLziYBxB52kZsm
ekN4s/gC40l/s7ysPfNFNJyISRY8lnUqorMk+OCMrcnkHGOFG/cO5iySSGyC+kfckOtlg3APQUqN
n0h0pnuCchOUAP6rGeChXRnp9w59kPa+AsqFycHms+cIzIPyE2OkdrjE0POKnU/Q6IDdo6jeKNw9
h6CCUApOKYnrPGoH5R4MHRAyurbRSELkFMt1ll3ZajrN7PKC+9ww7vKwc0Bwq0I/lKCQjIbsTEHr
nyJvuakySmjqmd53jlUjQ03VIvNoN3sMKrZjYMsdnl2KvhgMAnJcVDbrHLkvqZ15N6PynKV1HEcK
lO3YAU+tBPMRGAUEVmA0MYyabgunJHPuhishXEpOG5yk2wA6VYQMDH5mdkeoLFiWk00GK5pxICmt
JKFzhy/3wllb4PuywnLOPI9jW3yM2mouT8VczXdtHvW31MGAlY4rZ2iTrdtcInijSKytqKUId6z+
TqL0l+iqvOHcVjpcPqH+X24D0dUJrb+EOU0xaxi4LQohOUvicQowQtpZ/oIXME9FBVi8sAudMsVp
v/e6shh3FlAjhy1EumyLj0F5R+Yvi5ajz32kV3arQ1TjaoIHV1N9MUUUnBeb7X5FYVt+apysvBmw
XdabuIi6HV2YQsjGkOdIoQuDKdcaJ33Sy9TOowz3aXC1D2wdBM3yUmsX1kS9eM2mS6PoFkOTLr4w
KvSSbG1KEXJbzfDJymPvVCPy5qkCoe2nYnaHbQuJsF9pxqUM5tNAli9yJGDg3GcI3oaVlbqT/lxg
sfKjbBzYY1ZnTxJNO5b34+B606rSjg52lHQUPxkmAvkKb8IGuCyf4SUC0Nvxthwicda2f5UKIfTL
INRbDjSEK+txnU/QztHASZcpbYfT4MrU0+xtgusYhsGMG6GfQ6e+rBqYSN2tNcMVuavzwP9ed7UD
R58CwWwXdwrFZ064Wp0mgvcWoHM231UyaYM8bPIt+BBetpz8HDymWlnj0Fm7uqEi3HSiYQev4HSu
Bdr+eB1CX0Q+zNm4nlI13DIvD1lYDXXdzuToVK8O5pNzhk5FuDjDgQbKYZqZl8jvu/gJ5mjS7jy+
o2jd6QZ3IQW6hbg/7w3KWwSEyX0fyfoRGtGAHpZeUK3x6gh/uGOv8mOgk+GlnObkpleDj6lPXXp3
luN58luODxLs6ASmyqoG3eg316KdpiDJER6aYfZHHAPGq4psjv0HXxAFwKFu1QxCZd+2D2WOep6L
VcjGlD+l7ValjfsYXaWwVNzCLbf0sC7q5BZqBgqmRIsHyBVQ4wYR69ur7ug4lVA9GK2UTDhKkyBv
asK0aWm9qyDdUzaha3D8+YNf44/6PMcowIYhVOX9rN2kOiZRYqrX0WLqv0JCAbivwanbA/zc4AY+
ewcy1ki0DSFjNcZAUcjKL6EOPoD+U9gY2eP742PI89kEqEdWzuzNH5mFuw+mN9P3FBT0qx8ttXPr
5NmCmQ0dMMOZuiqpAoLizY7j+VWA4USrbunbDzk/6DoVAf3d5AnqRHqxVHxpdRBJZ0VEi2JpZtzt
AGRWlyFAaac9SPvUScC32B2vMywzQCSYZGztmPCgBNJut0M5JE7x4tup3rNnmOTEVnJNhIPE7G8l
PEJOTeEs3+EUDcuGAGalTnnOCHLtumY6NyXn1zaXedxgTiW188EvmsScVBX13zTIB1ooDFU+XRWt
KVYK6XTLjki9FaQczjuTlIydTUu3jtsGPIstbKukfE6smj23F5kJj1k72g/JjO3iwWbdxKt4zodb
qw/nfh1ivUCT4bVU/m1j+mFNX490FExgRLppYz4M119Xr3aC5eCqDHOv2zoVWVVYecfowriTiPGX
9ONLB+nrawCgASiQJjiPu12QhJsYr5R0neXZdK9JDPhslfPSfuwcvhC+UlY8rNC67J9o4LP+c+BD
TUcCu3RPFjY9nxn1XLX7TaLvozjnboBJ+wvOHA0hOkSV1auw6rwP+BLiQTCm2cKpQHMPHxLhgVqH
mVB3od0ZBOATbN8B3CDV7cUNHAVTw467eycKfLOz8aj4TBil/43H7XgHN1oEDXuLbnUnTD75Byi2
2ckmfVSvndazGZoxHMAYqoPtu16ImQcAp+1VN2Ex0Q4PWvFnZ9+f1bnR83jRcdy0pzGNAhA0hU3M
miGSYjTC5AEJLP8LIyIwer1DB4BKaCB7Kl0jAelRceViGTdUsFh3JLNktc1DHLmbvE0g6PYmhgLA
KJWStcY2Ga4Afmn2dkIPtIdt0fhbCykfRQFTPrFBYCnL1VK5iMkdLcVD00Yosdki9Rbta2Kt+x6O
wjptl0WiI1KZOYyjz/6SFTrOfpT0Vh2eO0TOroZ5rL8m8xLqA9w+11+Jrok/pv4QPw2I4MEuvbDz
tnFamW+MqnheKsnbr20hBOgQopJghY7IXIDlQQU6M2PEJZ0pUXu0hc2PvMemGjMPNUerPq3QfUQo
Reddr4fxYSFjNlqJCsYunidl/gFXmcXeY8+OIC3yeQ2nIhrkWLCviau9Me5zBbwkyzsp1MH1KS0C
LAgqqvl2T9eefZhbtvd1DIet4w8wSt4GSPnHXVFhurJSKWZwGycJow99KTL7ztalf4QN0KdrfHbi
HQ7MeXGYq6RLz5DuONBamKziFGJqq1cgZx36jBD/QEhJ/h400piLjcGavVZm0B/b0Q0/2oio3Z1h
4VxF79ra93XaxHs+z+su31uGXbqv8x2obg97aJLB59YvoRm2kwWBaXBZk2Ev3f3Y9PA1ilSWaj/o
tvc3I5LS3RWuReeC/PQ6oXQZhSJwFPVu6kb1aBkN6SN1q67YhHD1v844dwWbAq7wI0x00KYIxTFU
dKIbzaqvpVdiiJLAYZ6MQdNjgZSEkEyRZVF+pTRqkweDEHnRhC/blUyYNHaTrTrs2F4GztSnSS94
DUBAks3dyLVu7QX9xBbzDCvmukV7mJFMWWdGtI6/nlChj1Bzc+8YIVDtN0WVMDBl5xjDFeq1/96D
G5Xel5lk8NmATq1ssMboPM59JXZ9IfFEwB/HcV/bwFW3qunMCByPew6cuayt7RXq5UCs0yjsH3h5
QwGYUenvITnAX2oIPcEpcKJMHOxQzCFls5TVxZn6xWe1efIZeVfwiRM+t7c9jE+63dQOv9vGsj9g
DkD32+qROUcJs9cgXHwJm3aR6xI7mf60RLEd7xlih6+1X9fJ0XZEjPE5Q3hrPTp9vWwbAoimC6YT
TrqhoKIOLvVgPi8mcpOVsZRGwGwlNgQW5VGz53AwhqPtlx3LJyzKaedoRASbOma6v/U9XD3w2yN4
F/Q/soIPODUgvvBj2Le7hdEiQz1vco82I+AaIMbFeM3DS/HUk/jtrfEbw+dgmtqJUD/hKrYQCIsP
WTNlLnh0z5w7gSZ8dhTCdvxgWaKbDMQI4z5pTd9wWImeHN+q0gNqMvkdsAhjTsqzERvOXsrtzOzN
XvuqbTU4l4d4OB9y/OYSdDKc5WIgcMobrh7UEIcp+AL43tUKC+DqzUXepU+BR222zkqO/i1pX8HV
xS9Bp8m6Cmn68R/pnyi2eEuawMZl486BnX0Vjd9OkNZqDFHiZCnvnZBIyP1EFcwXzlygfMSjUzOr
XFxmCTnbwhergHN+gB7b4idZBgwUSR+p4GFX0o/QGgeClz7aPOq7wgBNHClMSE6nm5ryE6QdcU2M
HnKsR70iUeh6FcYJiLKB/5ay4SRns1iWc1D0FVqRcinULdLZrrplAO1/DRoguY8WLjBqOzO344IW
tC6MLZYaaZRTZMveR6HKrKxP4+Z7CO3xVCLemi/Q3MSyd0Z0w/tBGTPcgadGd7328++i6tr0ERI4
vEW+wZkRJUpjuojGIcZE9IMXPDuM/LMTirk027RlTEWR8wI1Ak8JFaxpdWedEhmJT/lMfOch76fs
o9AdFgeD1iMygjxGJ6RUWpx5MMN92Gqdbjl+dPk9a6l5tq2VLs2+99L5Bj451uOzbfwvSQ69cGJ9
s2xj0yZQYIN4uquu7EomUOpRYE+F3Fc62a5h2j8CuQAgPFaxD/kCHUHeX/LQmYKdsMpqvwg6IDS6
osGSgrdxtu16aNb4oYX+dsjcQe0GvFTh63u49SO7yPrqODrKfMX9swaicMCvDtWEM+R2bGlsDhmm
ENs5Czt9F3pd9cVLl/yzwjKQHsiO5o/zkmX6IifodFvKGiW3sYS/vImnJY42nZphYSYYMrE2Yrha
TJZtkCIaQfD9SUlohCVh1Qn2Qct5wkCo3+swzt01zy8f0PbGEx+rNtVjYWWj9QS9mPTdMCOr7RKQ
iRltYR8nIZiZoEmyx7EqDvRwublpraa9F5NTD9uhG4cUlkKWeFsb+8svOcysdBe0YdfvAVcSwm1D
Gq6plrA8AElKDsLFyoZtHzb1xXF07eIjEyzFvo0mySr2YPHSd1hl/60LJ9hXtYcHIBL0UO0X6IzJ
in5C0k8udulg/ph3+vPEmQTdw7a6coVAqAI9YyY/obJysxLbi6CvV1BanemeelDWazwhGeSqXHsn
mUHwPg5Gj+mx5l0wJoD6Wl9ggo7jdoHFdJOrIfbuxi4P85txSifA6Lyd9tBH05fRsgJBaFfGS7Pl
Io9MzzB7kn51XeCt5b1VydBMt2C/gdm1RdmGp8lCCQh4MCICB1rr4q2N3SdGWK0rPlna65mELH7H
8R/MDHvwzcmQjfqpQq3glVeNmkU0keoqgV/gAhrJ5E3G9l1bh/GIT5kfeNsan2+2hI6qa2fXzIxw
LMKYb3Gs8QW2hveWa4P+WpUZsmNH6/kG3VvyQhVSl1fZe7cJxwn+33Uv39D6TKCyyRQ/apMx34W8
wURQGOFkgGyVecWvLP1OkwWAFFHv7QNmAMkFtVhL+Dbss55Ujq7oP6Sjpq/rEid6yBtbv4wd+mOc
HBAWbnO7Jfo1KReGGray8YQPmHaGeDlIbLYUmwYHEfKGT0nZaHWKYt1/Wqpl+YCJBv4LVOOviKU0
m09AvjEmDG14cFrYW5j1LPNHkTfelcwwwwj0+boeWifJDkRqxfe0TQBQfodw/lR4LX3S1XVMr7EH
w0bBNbaVrVQ32MGx7nLz0jcjEklpkNXjR9ugXVJMH+aDQI1Qf6oLTGh314Cwb14+df2pYu3uUStH
3XnqqvyNiWIrIJeRe+ZB0+iwH0WD8hYOqKWY5MH0Zf3GFN6DKp1miymdDlfGicp9mIUxMVElg5DT
lGWFDei3SOa2HkoFWDN1fotXWVzcYlLDVqyHnCrXdxj5bpqClvHaxA7RSQmAxa2QS6C3woR41noV
OrqVi50s/EzU7d2tZqU9uybsXppARxeMfwSs5rGDD9LWjX31kaezobb382W7qMR+wAca6pMJi/oB
dgQQd8trPrRYgQHg0yM+C/jv+QYaL8bOOMdiv75EtZ1vrdzx33hZxl5XeHAnRzedJNOaGhvEdeQV
uXfmqOvjPX5EbrJHRckr4L8cDiqrCk4mzwnaSwQlugWWnyM+wbZSnxNqFHOIBTbWdlVZr56I8uWw
VH0qd1PWL/qqpikfYLwyi3VHq/smcAhyoGl0y1tZYrN3g32LcXbJILofGNknr/Qz020KtfHBHTWy
v6qw60+5sp0nNr3wNu3L7kuITrLfxlaokMiXLmqtUX6OKSQ/ecsyjqsYH4SONm3JSDfHB/uYw2qC
EZcKl+NczF27yekzULUrBeu/q3tsmSM38u4KaPYWW2jW/6BfBr0sxtT+lsLRfB56J/gq6oG8CDvD
7IhmO/Y+FLKHGKXJ8OWYyv3xjD+W76wLBhNafAUSK6Oj1rEatyVjL3edIV42O6Zc1oclSpdnKYwx
GwKqva+MyfnMCSWiU8J41tzP+BhgYYBhC9A3dKQ7N2YQvqKIkZRKlZ3eWg18zFXYxXrchpZfMDkD
C9q0JlU9gDoIBHRVOb66c1bcE+4bwXLmCMOpKnJbiHMRictrLxin7IIXp3jqBuoCaygigmSHidGl
UOBsoxdU1joKndC/VUto47rZeuKrj87hAfZOkqxz6KgEkFakyOOFFfUHEBFk/FVjqc8kqQb2xqIG
3DHMxIuoLwbMRgh5mpJdxYkHbwAu3hp1lMm2aMKYY3olVmyP0O0FWjncRFCf1T3I9XSFIipAXqQW
BfqicZF2t0+gFVwdAdqCnisFA161HtggzmGQx07YF8q9Q4Brc9cGGYYP0HMsuS/siXyliAGkAzu8
9stPvY91Fpxmrv1g/PZqnVvyi+bGdC9xioEOwN1o1ydqKX3Jxs7GYGMa69fZt8RFMqNhlA9AfuPk
su53ag5hVucsWOfCmHDJNp5Th+y6Dif2rT1DmdguZWqVu7ro1Wd6A2LZhMFucQWwxFmazgsWfk1m
OsxiqADHXakWyu7IUdpcseU43XgjioaNm8krzGt50dPsz8VbV1Glv3k29d4OJ1K7P5cNBjcrTP7w
yB8aUMSVmy3a31bERo5gDIxOVknqek9jUmvwBiWZ7WdNioQcPKh+mf2lnHBnzNtxkyJ2HVa4kTUe
OfTSfy3h+J3N3Iq3K7EoXtkDPQG7D9OHVY+74FVzBGUfS9g5/GCX8ZDfj5bqk3Pa1j5CPkT8LEeD
6LXROkMWZeJuXxL7iqGoGxb0n9ayfE8Z6WB+p42907HfuYx0lAs/sMNI+SZq8NFZkd7eFocx8Jho
oUcTZhV1lvchxS74pfPxRMbCJRzv8tBE8dpzWnbYKGX97rwEqsKuMN7srWan1re47YLfW/iz4B87
ic9+67TfO2zIYdRIytC98gfxmpFmVNxy2upbxExEd7eRsPutZSIBUbpAoMgNxBnzT1y6T2rsso/Y
n4BHYZlnnmq3IaATOdDwA4euRq8GAhpfjatFtMF2AiADxzN13xV+QnXAbouXXeNmbyFLEPdfOWSg
Tu7oX0YKYDRKSR/8KLGwHfCbwjtnVdAKBitcmNgEqkKMI4p7g54uBHY9LQ3lBq3XRGWAN4//4rdQ
vNvMmGgti4jTQzsmuIF9jsAFJlL4GU55cpAmxY3HlCNS5MzDkHvL+4ASgmF5B2FnUsEVZktgW9hO
k1d3oqzlDw0noD6GGEaWeJS34oVkD8tZz3HlIBmt/C7bC9jqt66aym4fymgZ1oUB29zOJOmIPay7
+dZXU49sZYrtaVPmXv2tiOP0awSR8cn1wwmjt8mwmF5IMxTlHu+nvl35pYgFZJu+f0jJi4gOmcnz
9AjXgZoakl13VK62MZGCPv55qlL1WWGtT/0yDBO0l3LAZdpehm9p6VCtL10Le69waTkhRHofF+UG
DDOx5UKG6BG1AgbT5cmdZdnekxUWaIGt3C2uaZ7MuHscDHy4EqXx4RMzcrqWAeQ76w9et7Ap1jVK
O9DOdmh3/lB5X/u49pGXy8X56C8QCklMiMU2A6eGqYG3hgR7dulOWUOJh98oQosNdOQA0WWNPnAl
AETTrT0HjJncAcvbVVyytW4SZmDbEX+mnt0GpH49BJC+b+GBdPiVAQLhbC0QQch0zbXCZiv6MS8+
xjiNRNhcT4CPcCfDYYvfLrqDyM8n4LhIzeWBAzmNN4xD3OLgOLDptrUcnO94/5r0UIsEMnYSdM4F
N/sh3/Qw+NndXfIg+Ngs54ttYv9jRG+rtk5pLwUUJeRtGyeAy7GBtUOZioJRXybiUj6V8CG+99pY
FdCfcp/Kdh5wyUB7zXgiru0veM8Xj2owM7cPy+smxIrCkKN8zov51Aj/GqLDEP6tYm+dYbzpRGGm
ONTM3LHAJlcjUNNTOfTTl2aB7G6pLIeC3C7D2aQTM2bHFSleuPC7nwp4ePI8kUGALowa62orgMxq
TyaTubcHyQcyQqn7ONeOJq5Q85TgDCFfxqRxhE+FtzgSDB8mp7WDYISvVEcI4gfs52L57PktM/OR
6K/bhF38h2vHct75GebUNxbqEmbFc6gytlcc3hkGlo66d4sE+UGPgKPZLjJBVpklszNvYiiYR06U
vsCQVMOcbi3Xe+xLr+ckKzicajSk/SqVjZVTT/rm5A9pGG6yKgkoUnCIcbbB1A3PSzA7n+xkruSm
BZUlo2toFJ91TKDdhic9Mz2uENU40I7K8+wJRzBkCaPuazIi375Qr8wn9Muy2xmHmX7MloDEHvge
P3DkvPoe7ictKtBt8jSQFQrju4+dbAMcpBjMR8w8NrRU+RcLv49mjWXlHOxqMN4vVdL6E+Yz1nT6
p6ExoRsCZQoKj1NGaIw6BtNgYv5Pk4Tj2FQFSTTKKcXFkCPy3bGTjClwKcBOhghtAtbcjfMj7hCd
IkODvoZPwRg/1h6IDqkuGeO+qsSjgTGM6CC69PgCPjMa79V9Y5KqvwHKltTw2sTRR7ufxLKR6eIe
0RqlJUqbJqlW/4Sj48wVtd0Gbk12BlcI8Q3nU893/9g1E4uaAeEmCSL/Bayue6qcLL0WUNCwBMrk
z/8sC2JGMTiof/1WRpS1ArKiBbuVWUhd+rt/EE92oQiiYqt9mThrweF5EjkhPIcMDvP8h1ioX+QZ
yWuuGn8lEBhVXDOH/iUZyxYx5i5O3a3hJM04TXmQXHbT2E3OYerj4rLAsXueo3w+KgYHm//8j//1
f//3j+m/4ld9//8jQf+j6st7nTL5+j//+auIIRfsm2LedUVov8s6HKlpAvY6Wh/UHVCXsKRlnBee
f3+VX8UmYZXnQmqEYRKqdxGAcTYbIoPoniwJuIoL45vVd+aWPmM6/f5K1wytn4JP2SdgnbvCoffx
eKA/P8wxS2KNpxaRssZKz+PSyz2H6bh2LXIhvNL5ZvwRg3MCNs6t1//4/cWvt/Hu4td3aAcuUa8+
qPTPF2+SIc7R4ZMdUZnsWIuUvEqsOnZt3KEQdIcED5682P7+ov/2bEH9QP64nIBQJ8N3b3CZ67FL
PFhvS9vXn4SDMXZVN9Yddvjp32YqcmOh5zrKwd+H/LJ3rxGwbOrIN0BgVtftrgrCaoNUtdtMEalK
f3tXrs1MxfYCF2dCX7wL+XIjOdR44GM2GfgfTJgVN5PTvLnlUN7+/YXoJV1S6G0eo3gXylbYvgex
CbcAfHLb1cRE4E6yq+7AwFFn/v5a/xYAx824ihDIkJw9hVT35+8DhS2BK2XorgPcRvGSnuUqdzSA
BSzhFYEYw98u7uv1wuvrYl+RaOV+vl5WdzFGZ1zPwMbf4/lobd1+KR/++q7I9ZQhIIVgtOG+e1Vl
Ey+c5oqCkziydaSzcIdgFGfcTmB+4oz+H3IR//2Dx1o7QNsbygBE6P0Sty10sKWAg1eIvl1LzwfM
bbAncke1fPrrW0NdKT2+94Bn6L57YcN1NFCmxE0sVeE/ZXUP4BDU7luHQeEevmryt/tk4JJ8DpeP
8QALTF5v/V+OAos8AA5IWHQWZryHJdZU5FCo1pzef8pj/MVT5LMgwg6LJhd1zLu3hsdBdxUuYDiD
D+iBQBdWANOZNdq1/g8Bk7++FE60139Cvvyf70pGKFPQEF3XstusLJmKYwSB0FiZ+4cN6hcLzGHP
YC+Easvu/+591RKS4ZRwKwYeAwpdGuwxnrJ94o04ri1N9ve7FNcLhev7XsijfLf3kvUxFkPIp1iR
gryfRifeuGSG7bs2e/v9l/jLZyhDB6sRJQIO7J+fISJ/snMChOG5AZZf+jjaGk1AfTbF5n9yUw5y
SsEj9D3n3aViSnrXTid2qVHik4dTwNGLkF1g/BD8ITXy309r8p2x9QRXg6BIpu3PdwWVHNJNhKUw
XjgVZOYR15xdTD0OIE9c6NtoDHS9TlqgIAu85NMcOjS8/4NHq4QKXVspR70PaNc075WZ8HmQkdWQ
gYTanGGlOQg1Zn/YkP/7b/1cIaBfFoRY+AL0V9rvyhMRl50GEHPW1VIlXywDgrPqJqKNalhmdyIp
8vvUGPcMONZeCMMTdxy5yxaoXR2h4gSvc14Pr9CyK0V/DzcLdD8/ZKnNcNdC/vKHA+u6Mn/3c9+9
H8uCppr7ylnn4BVxlYDARhPRBwRdbLFrF+ty7lK8hjEK+f07+e+683dXlj9/GTijIHEZuXKLeSOE
B5zlSnXnMzhbN7Y/nMMrJYAhwVtkHHMRaZkcmj76w6/41aJj8+d9+deNS13//b9sx4iH3MyB3YPS
D2/JKMVjvIXuf8QkvPnDpa6L6t/uFwMFVjg0YN9/t+gYuWQ90j13HXXPHhzNPaBMBayLj2yNidDv
n+6vLuZcg0VheiB/kO9qnrDOO/fqfwvsWMX2WttufbGCzOy9cSqYxbuozv5wf/avnqViUkBFIv1A
vk8zDtFYU0WQwYmBS4u3L1kEMLCj+hhQrh9n0r4go0h/h13geF9zUoBwkQmwZTSSPVky9M8zrO9m
g35G7BqG5fvfP5Pr0fDuBSAqtrFPUcz6OEJ+ftfV9fFrLLRgxSGsVA18exfobfv7q/ziKXAshRS0
HFBSiHefdbRMoK/YHqzbWWCp62KQEnhyhfZ+3v3+Sr/YWtm+bQ52yRN3/HffbjE6A2w7aj/QIXNc
kio61qA7a8YoVwjCr/ZDayd4QYbWheQQ8/ebKgU1e53PzJtd9d0nVk4oP9Mx8dahpa2HzhdoK8Rc
6wuS6+LL72/1F5+zR8SxS6fAh2W/b6BhSKIBbrgWROFrCoBDTi1zOtjUS4OwjOizPzzbX7xFn5OR
V0hAtwea9/O3QogOZp4eI31Ia+2pGXO8/+pOXYxU4R8udf1T7z5LLhXakrKGzvl9hDMpPS3BQBGH
cREAARVt2mNRmiaYgBOqth1dIW9IxrL+sEP88g6VVL4H58bz7Otq+ZedDxKnyXBnwhEN0cWOOScs
khpPdFQd+vDXbw9kAj9y1rAKsBv9+VK+hZc88lKK3CUSH9ymzsAN4B0fUFXmITy8oZF/2Ix+eXeh
T1fJmW8H6t3deU5nswfywYg47pqthanYDc4mXrZJkZb/fbvCU+QV+sqXDhXwz/fX0TjhBsejxFnF
h2lEnROQ1701NfTO3z/KX90XO5cKpUscbOC8u68cG20N/9hbIzjzCBjCfdgqyKjtIR/+4QP51QF9
XQE0D4x00Hq+uy20+sLve26LkKcgXtdKDx40gUAfMNa38DBOsBwuxrAa6dPm8dX8P87Oo1dunFnD
v0iAMqVttzqc5HFOG2HssZVz1q+/D303llpo4XyzGtiA2aTIYrHqDXXVP+DlUz/OnUZy/vqZ29xl
NM8Jqpa1CjdNiiuUGNDJxHRXXDsYUOfRbT51A6TY/2Ek10UPC3wPt4UMRn+dDF5vGJTyC8gWdQwF
oIchdaSDe8URb2eNt86+kO8zXNXo+zqry6IZayBaDXCKErjvA3qMdNlwr/JqejiPCEcrD1ATnf/h
OPK+gH9L5KZGYSznFwh0HieEs0EUpwFMW2AYWWhr3yYzu5az6++8eDfnSPtImKRY6FmuPlwBx8HR
J3Sb/Kjo3onIjI948MxXFDWSZ1iCWE6gVfj6ZyKx25DQKo20zl7NcUaCDnwd0u0pWFXtJEmj4ARb
ob9xGfuHFYXRt/u7ZmuajnDYm+xQm2i3XFWU0Ex/RMfjaE9W82mcERqvC+CsMY6kn4fQSZ+7QZn+
uz/oVjigroyiqMtzzrRW4UCtc1GZA0oJUGFGr5iU6WinCgQBusWXVw9F3ZOaDFVBWQRarSgu25Jp
Ru8A+q/mhVQrnykrJ+e08vudG3FjVpTJoTmpgjcjOc5yKTvoS5CyGpRiXVU9JyAr6YWkNvLXzu/7
k5L/0uruhebHpiR/ohqjrj7aqPp+k5RaczSAlbypMa0e4XrmeHTeH0fu8ZtxDB7BUOVUprQKpY6o
8iRG2ha8S+1eOSvFxR4bG99xA8Gp2RafjB7MQsl1iAmCSH7cH15GrPXwQrUBltAosykKLRfUqfPO
CoTBiVet4YPw1fk9qG4kS50+P1dTruxUXDfOgsDrlAo5NS7DWUfQDmyiCBNais4cwDzKCvGrUJvg
GNHeR8BE2lMCgXz/6kkSs5F/MQxDVXlILCeJ9DGi/WC1j72LOF2BSsQ/Nt3pM3qQaJrwotz5pn9W
bbWqXIrsT8ewOINiFbzddJhokzYIq3VJ8sMKM/FThvgfqoDSCXeqRp9dC8cQCtMM6QM0V/AxowJp
e/cnfrvalrBdMgqDLAtn8dVxgcyBfFNEoVS1Ff0dponpb1oSOKBCQHhCKsEShwmCjXm4P+ztprIE
x5T5QwtBtEGe4r+uSRt94cjBVAn/QhzHklxKmWAz+QCf5RebMNqZ5eZwmiN7TK7mcmkuh0OyUIO6
BMhJagB+BMdjPtQpvPhRGSFlhwUyc6+en1xRfL4gwWvMcTmgY0tV4mJooP8otCVjI2s/zJ1pP8SW
P2CgWbQ7M9z4jhi6MabgHiFtXV2URtVHGS5LUD/drLlGRol6PdYOnuL7yTUMFf9hVhT9n/uzlJFn
uYmp6RPPeeLwiuN5tZwlBdqCNhJHFU8P0E31iMlgQsYjtLL8zw6r6r+4bfAPgGS0c35uo7wc2SYz
4D1uA79ajmyiLDTVlcWFiX7pidazeKgNR39G56fYaRlu7B0quJpBVY5SLkFwOZTi63EZmiYQhxLN
xnqc5hPcasDOc/mh8HHyvr+mmzPjC1JXAl1nWqtbJclEqMwR0BMozvm5IIME5u8rZ6Rz0p1F3Pp8
GgUe13ZpO6litUljfYTjkUn9mBkCYF8rwclEdweFb+MzjV/9gqCRtEkYlZ2sTgaV5b4hv2JIxyWN
ZEVXmzUZJpyJsrqFAkJ9ScGl6BxR+Ng5ErcfjvcH5WP2JaHm5gz2GpokEL/bY9PESOpACvAQoSnP
KHWiOIQzzM5yanInrKcl5OOMzpNOdrw6DrVaIpLcGi1Np8p8E6e8IMM4x9TMNKoI1xa/vqhlA1nA
VrNrVWVIlUZue2r7wEDWY6heVETVPt3fTrff2Ea/T6eUR+eZG2S1nUBeB1Dw+MZNlqIO0RNkvwZJ
O17QCbK/tC1MzGs8wi70wHEDsrw/+sYncHlnkvXxH7yNVZh3hT3Cy61o7Dfz9wD5YxovmExPUJoI
gef7g93mSUQhjTYt58Yy9HX7WZriIoiIO4UKtPuKIRciO2Iern6GZS6FNfFQBBlikl3bxicLKMLr
68GCQ8T4/AobQfbVeUopkaoIPHVHJ4n/40HUvODQ7iMkm5jv7k/19gAxEgkZFFLubua7jEldhTVf
YoG30cccxnEVtpeIdufOht4YhQyMB6ZMDehJrL5epbjIaKs+Czq70H4x/3lUdKRS78/lNuAJWYKU
s4HewnZZzqVAsxYl6RF5VinnNYVG/2Br8VdjmOfL/zCSTYZn8LKjarbKZHtEy2CvDBi7AkbGzzQQ
jxniw+h9GOnD/aE29iK1cx4hGirVdNbXHyh0sKWxpXYMvo8NLInOOpujPrxoOvX6Q2Y0ycdsgrfX
iL760gz26yvJqM8BGdIBKNh0OlfnHoFe6jsZMCrMC/Nn2uHzqRjQpUzU0Tzdn+vWB/wDWnD/fL51
QxANmL4TnT4gx1NBk0ogk8F9j9+idrjXmZDLtoywuOMyIwlkURGUXu1Ix8ekSptgW1bGbHxA7678
Uiq2/kVXwPce+tZxvazIi1dfV4wKco0HpUbtbP0xkesZxzQw++MIlPIJY6XS0wbX+h/OAQZ31AEl
noBG7vIcDBPG0KqJRDuMQ3RBZwOtVmOuj3j5vb5IxVR4TxI/aKxSEVwOpekwlgFZA3sSWJYIRFpP
OOFZh8BAjuX1m0PWUiSIgA64tTpzet1gCtQb/bHym+kyuyhjhzSKz2k//rg/0la0ohHHNSPhVTSn
l5OyWyNz5xS3jaouu4e25oWcOyD974+ytdm5UA0Lbi2qmNYqWpWGT+kvhntZOdiGoMqPFHRtVde5
Lfqdy/NmKCZBVs1LGJMvECarLGlGZ6mxO7xdVasXF+xRpms1dNQYYCGd7s/q5lzJoVg5myIpma65
urkUjLzhFSF3lORZcAX+HCBB1IZv8WRrvrm9CSU1xrGj2JnhxrA2WS72QnQRuGbWUZJWNvugxAuT
K4Csuv2KbaJ2SbNE/4XkqlMgAmVVrz1nPBj+HnS1+S2kcLIgHGe07ArIaToGO6hytOcpGvrr/WXd
+IJ08lxmaAChUW+gSBFPIB3NhGOJ8OYjiGWUOQV+bgDAzZ1zdpPnyVkBnaRdy1oCmFjufh9wSWSM
iTTmTEes2ZB2NQ0EeIAvKJey1+3v5GHJh1E0O8fu5qZbDbzaOmi6AKs3w/nYttpw5h2IelFkQdXU
5rh8RG099FDygoGP+fAzjeVs50Bu7iEuAw4+HRQq08uJI7I3t7WL1YkaYkJ1iFRkLb0gTPNnH4mA
GIpGhTLIhMTFzhW/PbBhoTtFF42MczlwLTQkWHHaosuX9J9R/aj+1bEhukCFEV6livmSYAL5+oMq
e+RUA7n+AIKtVnsoFVfL/ULOFhD/kZJVkz13bZ4PP+c+V972YRMrVHCL+uf9rXwTXYEV8QqmeksB
xQBet5ytXcxmNaGAc0R+QZlhk3Sg4nEsFh9fPw5Jp0G66QImXffeuC70yqnhT9uUoaSjzlT7T2EI
b2Xn821NiNBK5YIjhwHjakJROwsz9RNVaiJj3lrgvzA3/V5/diMCiL9HWR3LMEGjHeEP9YgcSHsR
to+Ke+hKFSLx6pIIX4hknR4J5EwaNKvrAh2pKutDHdCNXejfQmXS3umdoNsFnsi7/5E2tr4gqcW1
3pa95zWODqMcx81TXz2i+IbaHpqVqIIP00Pdq841wFn30CPOvvPBNiIc+Ypt0z7QEN+0V5mEKkKh
YLKlITGX1T+pvPyLIuL8ZiAmPEHBzz1rlt5yrkBU/v50tz6iLStcVBOo96+3CmZ3QZsl7JIus6cL
tHSMGGNYfjpaOzuX09auJGsH9kZlxL4By7r0eurAQiKEAnhxKdSi8gRFhZ2YKaPEIo1mq1AsBMIn
YC86686hMJH8rGZc3IBXT6hHiupB+t2eK2l3OVSTvtNQ21pAWRGR4E7B63gVo90RyzhsvvRjbeXZ
qQi76Yzz13SB17hXB90cShBAVNJ1i+fkMk6pFUwomk36sYKUeCJaIkyIQRm6k2IPIru5itx+1BUp
DdKqWA6VRKD1M5HqxwZPzAdIDOZDiXvK4whz8Z/BMoLL/W24der4ZERGnUyN9tZyPJwT4ra1mZph
1L8S6IrXqIU1l+CQ67UYRmBePRc7Y27NkSfPn7I5NZU1ZKAE8B7kI2F/clv1OGtVEntTNWQ5HHp8
GBGhzp/vz/K2M8LmdLnaQM8QXODLLqdpFTaGAJNLYI7dLjqk0R/J69HVzgnyyQjXoRpGnHPOUWih
RgffUDv7hQrN7P4P2Yo3zJsnPLAvmjSreJoIDZ+oMAL/Fjv6WwVDFhWMhj1cKKcNP/OitaAuIUvf
N7WxB4e7HZvzT4DFyI9yPrWk5RqUSmCP/eRj11XEldeZ5pigk3fQ3TPcpMarzHA4tVmjnO5P+Tb6
MKylsZdNiclaP3Qh7FPXkhc73urmSUyx/5KgfXe9P8rtEZUDgPbmJc1Noa4nlzjzhJHcCJbWtwg8
AWZayL2cx7L68uqRhEkUkG9qcrR1MoEvOkW6UeiwEw395CZzeBkct7po82DvTOr2cNJIl8BdxwaM
cQMyC+zIUvImAprvIqtu5AXq4aqCLFXu+GcAsQpSA80eUOn2dNJ3BhTKe5fHKG2Q5TbpBGTuzgLE
B3czupoV3rY1NnPXsYV520TgiF+7nrKcxHOedyK9pvV65n2SNPhPIZMVzh1c37EmMhQ8PJ4z8DU7
m/H2DCwHk9vorxZh2fnhMEgEkahbhKidBq2IoDM8dbYGrHrh7YuCEJ/h6r1T79kIQTqwL8QUwJ7L
RGcVaQvVaq2A3icd91i8YGPYH5XQ/JorFm5FJbKnCJNiHzsiYVrVOB5bmd7vhMHbT2tzYUKokuwS
AoDcb3/NvohcJ2xVbfKmWnEflWEKLlMq/GuSVTMKQ9NeSnd7KBmPPjQ0FgakArMcL0XCEQkgd8JJ
R3dfqDiPmKGFhheY3V6x4fbDCpUgo2u6zbMYIsZyKNRkxhmtjMGzyrpH1bBv2k+Ri2a71rVJB2V4
tL5jvFI/Bbix72yq22VlbD4qyGaTysqaYpVOGnqqYzF4DlbhLwMMmmtOQRbdK725hKrW7WTKt8sq
80YawaQ/DhhGYzlXHHNGxY7EgCFiRfB24/GAnAZGp2r99f7Z/NPyXCZ1QgJcuTpprcme13KoNKxd
KvbB5GEdi0zjkIEnOtQmVqlA/Yzuc49m1lsbpZ1/QOVOaP3HNEcOUiAajwIMdg9Dmtk7vdPbC0Xo
BGCVpFleZWsUIOJRnQqMGBUVX8V0EDmf8GgM+fT7/tzlVbyaOjwuSyYqlABu4iA8cVy3NBN1haBB
QQiqu3oE9FNFFw3fUbBpBgAHmFKOh1xnaxyyCd28+z9h40NTdJGjU6xDDEJu+r/Oq+n6aMcmDpva
UpNnUoT2qtaW+ghg3th5CG0ORT8NCg4xH+TvcqgmNshCGm3w9Flp8ULLQ808hk2D4rMwhm7n8bMR
DCkW8+AyQMLJ995qZmHPl1CRLEEJaVDyY6dr8KXR1Hk0oKwe+1aDt25M0QWWsPOmmevgbTBre3zP
rS8MjZUOkQOMG0bQes5oCOpaMeIvpGnPk27gExNRucuzGb1C3GBRutQVL03h95PFdB/vf93N4TlX
BA+L/bx+8Jpp44cJgcPTtMRCg1KjoZz00KKd2BrRSwQfD8i6Q+WhxCZWEa/GWzt8AxrLkhQkX4er
b9DaQDu6sR69oM/KHyWOhRfD76zD0FXdzpHdiJBcPOxlOKFURdaklkDrnFafhxGZlAQpDRyUr8MI
yBupmwjVG7293F/ard0M8IjOLZ1MjeRp+WVjTDETU7C9qt4dP9oM4MFwbJ/iMtpDcmxFI1kckekS
WK/1Tm47FePICKxjYpR68RDmDnJLGKFhPHB/TjLUruIRNQrubTivMGzXlFeRTn0ZFNxwRWU4T5ij
Wie/QIao6Nr5Q2sheo3clnu6P+jGQnJxy3qMRFbof9AJf0UgdE7FECQI6tlBOWAihleQVxrSJKhu
EP/aCQt/EHHrOdJjB24Ei0TyD5bfbQJ4nOXqhGUz6ONBQ+88dzH8m3NVnOeq1+bT4Edtge5yNv1A
lMFCWx65VQR/KylHM1AhHQ6tGiMHmuBq8QZ8djtd6IlqwXnokJKf0dr43qkCg1mk2/hG2MbY8ztF
CxT/YNVB75xQah/bx1iPihcmHqQoM+uv5oyyVwzyHdIjF6aDvio75WFRp8LqEOVDFfODWgyPwYDc
Ih5a4jE1sVJ49VeEDsdrE5CsRcFEfuW/viLCfn2TpqnJE7dzvzqtCJ4LBAq+GXo/76S5GxsGBr0D
YxQwAfSR1VDNUKGzFHamVxmZ8wGZmOypVa38ao8IHd6f1caBkI0sqjI2yclNNts1IXyyjqFohI9P
JNeOp7Vz+BinNOjgXerPOuZHO/PbiGQkl/Q5WUlaaObqyxmzXgsfSTIvy+38XSSiB2wsSMLqAWR8
2+5hDLfm+PdwqwORp/JJTV3Dm/G7cq+tEyC4ps6YJR7chquqp0OKE41Zqqf7i7v1HZHIRDOA1ycl
0lWOGSGditwgRd5hGtVvCdWar5UaVJ/SJJvf3h9K3jOrQ0+HhReCCawKVM9qjo2G6klAi86rplk9
UUTEzLszfmOyg4nXqOjHAgOY31VDg+L+wBuLy8AC6CYfU4OUszwWVoyOVu83mpe0Ah2eQVc+gpr6
XXRq/2ZswVXak5bvrOvG/nEp/FDxpe9OjFtNdnBKpJMFY/Z+7XBRIFDykgECjA+NjktTPjnifH+W
G18SmrgqASN0WyjQLmfZIAvmdjMCpgNaSN80tW3eTGaMhS+tvJ335daCShI3X5MgTplrOZSSQg/L
kHxAdrRVUQdt68Fp34k2F/RBWl0/6rXjvB1K2EKvnyPURsNAg4lMypKr/leAiypKPwZJpFf7PhZC
LSqpH6tUqZFXc7N6J5nZWlA2KwVFmS0TCZaD1UJvk4jmupfnvvPFKKYCY4kI0wjbiaadHHHrbFjy
OgShD1hkjbhJsO9rsYDRPOH6dYMPnNY/9aljodbFQ5RyjIwENL30E6oA3Q5ofiNBdQH8kGtQHWb0
VYJIbJ3jqjaxNrBKpX+YRBpchY/W/LGaAnBibaqb7zPfsD9mvdX9zhvqU/e/69b0qVRKFD2dSX7I
cqnxBRXW0FSGZycZMu1pY8XjxSxS6980qdUHC9PxUwjyz2smHmk7g29Nn3oNaCfJKL3BLxj62I2F
PRiIhYV5epqEEVSIXerVh8QFSmsWfvKEYYDt8VztT1Dh9/BeWxuN5y0KDFJViMt0OfuErnutoDoE
otPIEcJt1UNUuuZVQZ7jfwgSMIQlep784CZBD7UkDgV65V42hOg5hk53yfB4fchKnE7uf9OtCMgQ
gJ54wJNZro6PHuQaMmex4eFXbwTHgfLJr3wAknzA22V46rFrfv2QSC1wfqgxgktGm2a5kIFVlGiF
1TNxaejfdnAmT/h2Yl7Dn47/lj66ZffneBsIHXStUJeQOklS4mc5IALjtY1Q4Oylmh5/Ba+BypWv
aIdExc4pwy/xgAzzuBN9/9wdy4sUsrFBF0eKPVAaWZ2WUVfxgE76CQXQQC28sR+1p8G0/H8HWOUf
Un8Kn9ugQRF7KnP72mbx8JLgeHyZelf97/4C3G5dskDSBnr60N1u+qo9KqeIRChU/jAD+KhCI/6R
gxd8KfMq/3J/qNtjShYowUxcqbyK1umDbtAbjut49jrUtk9jprunEL/aU5k11kfX77KTOkT1gdtV
XJts9E/3h7/dzjIJJULQYSVXWsPOA5jSNuUwVDEQUcxRbUiQyItBNZCc6XX13PduvfOhN3aXZkjk
BGUwUOjO6rZzYEn3GBZOniZpGX1q1yejU9wTNi3zDzyQqkuii3f3p3kbiVFwpkrvcMuSaa5Lx5iU
aWNXIVFYN1H0Kc30t43vFO+JhMpVG0I0R3n8ew7J8E642NpJBD+wwqCweYOuJhtkmHa6YaJivYr+
UTvqwZOSgu1P2iTYudhvsfaOQ+YCtAK/H3bSurDatF2dDhYGFwagUAC1Q4zCfIKRoFP7xRs2z3BI
sZj1Yn0YH4QWTO8j8q6PyK3ihdqmyYteieB6f+G3PjZNS6r1wLDIAFaHGnexGDMDQkk0QzbAFNQB
jI5xU3D0sbfAXAmh4YfctdB9uz/w1hcnlaJaA18OBLW+jGFxgZlXPA6z15Tl8IxhkP4Zt9b0wWmM
7L9prNVzgeDBWUvMYWd/bx0pwhcIcZ33MSXu5chagT6WX6GbTL2/fTM2WsFcNeULuljtYx0G/k4E
2dpiHGLOlAUWl87XcrwMoO4gIuwpoY925xFV6iOpH0YRo1PsXAzya61CNLGK1aTjTrxaV3SLDCNe
6ZCJRO7YvqNBYSI43w6fXv3pqNfINxV1KfLh1ZmpEAGcnCaecO/MxuqIX6F4qHIEczQlKc9IblJF
aqIWd1FYHsrOvtnYsGRqsH/JkXlarXHAlHOrvqFa5c3BXOKeVVUPVjnobzqsyZ4ol3eHURuL10dh
0gnudglWYu+sPqFFy9+KolwqqDZ4upomlhv4Qp/V3vrkJJF+ub/Af/AC6+8IWpf8BdkDi1t3uWUM
1Gz1BHNHj0ZpckT8OTlhVTmd58Gy35VGV3zXUH72JjxTTqOKK+KprlX7godm8jHqSnTrUZQ0j27F
o2jnp23sZtrtRFuq+LixrwuSpHL0MZt28uxC6G8TV5kfRN9VH4C+5T8CXOFO6oScajLU4deSV+PP
GMsfFdFIszjjeBmdZvwDnlti0VVN4mFnd2xU/ime0LeSr2CT6v8qnkEIL2dh9KM3WEWDtE45DKkX
IbPzrVENRZyFgk/qo41Kxs8B7H9wLIJcfUabGSWCnZXaiDOcQE2lcUdTFhDR8iNmMcXhsKD+b/W4
VOKulwTnDoXnJ9lpn0+ouRiPE3ZrVxuPZATP3fxnN01ldCrQKvMqoeQv4GLNSyTK7DmpB0z4ukSx
drb2Rn5DFCSRQpNSNgvk3//9tu0rAd9LHb3YL0ZK9LMZPelTkT1xV7rfkXZHXrdA7Z2lzKfyoLaT
//n+Qm2caEkeoFkA2t4gIi9/gYVYH46RKocrsrD2C7DLfsTXoP9kpw7Nm75FePuEW5/z+nsAxhVD
StoiwJXVPRC3ld7TscerT+lK7EZrbKJ/hbWhQKHWgT9g9C4y/eHVk6U/rpnQrUCxGetHr+VrmGNF
g+rhOFSX3wNlCq8xXc/q4uAVEB2CBreoR5xupldXFqkmErapnBDEOG7LVQaEaGKLlFMZqpOywgfH
xanFSKoUFrOvzFcc641iL1jIuLiKY6DMpJIrPXrSntUlD/1ThzKdoF9f2Kjeaf6QYDHYlU9uP/0w
wCCdY7V7O7pJfxnRWTnSAO4+3F/w23hFeQKCHfc8qBPk8JbzNo14HkIqtR5IM/0LxSILNp2FgFOT
o+V9f6yN6AOuRSWNlSgMmrurIx+6vHfUmcMy60NTPGUEqNwz0lB8M7u6qV+yeZqcs2vWk4kvPCTH
Y+OjwY1nTVbs0blvcwHAIOIPoYv8Fl3M5cSHyEDaBDIG1uyElUNTaeFlxjJn5/TeRrnlMPLv/4of
7VDCLXGMzgPe5gQ4kzrdU1PibICnR/OvG/fm+f4ibw3IgaVyBG6AhthqT7Wx3VljlvR40UGZdAoc
g7AyhUSFA+LBB26zkyFvrSOIefk5KSigZrecICabGoCEpveMvg5eirnJP+rWuHfl34ZhShWoZRhI
N5ElaqtlBDPnDnnW9VgJVM0ZMmZiH1wsaN7Sqarfzpbrv60SxXgpyiDz7F41395f1Y1jwthkNySo
lsSbLGdJaSM0h5jxw6zJPby3cBpvm+ZlmqfqdH+o28yfqpcB5INAROa0Zj8gZt3pMyQaD1unBIuU
Mla+xJkuHgNNw9qbdjxOILnu/+JlkOxV3W5F+2TNjdIQ+kP0q27aAZWC1UCgt0w0wtziiCOI/ySG
JnnK1dauED5CsfaPpeLXEK/ko2+W3ee26n5mYWt8bKI5PSVlOCIw2ItnekTt+/uLs7UPIOMCmZX8
Utjmy+9QhKOJpVDW08ruSiraiAy9V+wivExKaRj4RjsCvbt+QMIoNtQPiLpbO8nn1n4nD0AllSDG
M2n1C3wnN/3a5RcMFg6sh9DPAOzGTrNT/d06xnA8gf7DN4VPvwpPCdZ6vY7LnKcoav+pKtQEp0lM
WKeLO8/Vuadt/HB/aTcnRuHM/sPRuO3aR42Jk0DOQeZi/qKOuv/GsHmk3B9l6yAhEIIGE0EDhs8q
XEDnzosiJB7maaueWsUXXpT1mIMVyuvxOxQtQMVTMUFrjuf7cq/4UUi0DQWCGb0TX4phcD07VMOT
H7jlTq60NSuEg6iRUIpi0NWm6AqtSCPD7TwQpSi9dl170kMdY/Mw3KvIbG0MQVyXIos6Baj1ArZt
7ZQW8X3C4OxJV9vYw/g7x+w5tqXLxfBqoD9ZAVgviVMBfL++J2ls5GWHH5HnQyJC6zurL/VYBZ6G
jdv5/t7YiHy6SpINxoIHCkng8oMBgDJi6mm91woHyVl/do9BrsSAR/rmqgcujwTFBK45JP7Ood54
UaJMRMgDiyTrT2vB6lAH30QbqPNMJWw+5ckkIg9TTnHQIoB516p0tW/ITOOAreKhNh3DgXIqr1Az
lwbrmFKxmzvcyrjBrkEJGdG7vzQbG0ziV6lwUtWVuiXLpSkmp2xopg2eidPBZa7SbyX2QOiF2zsB
diMKLAZaxZ3G5wk/hKApZ3ADo4eKCJYlRms1O9W+21cNT1C4jaQN4KDoSCwn1GHAPXQK21ifZ/Xi
9n3Ny1dTTrWJkqCj5uobBT3BnUG3bje4lDadAd5TUO5WO0ynLdAZDUalXWyHxXFWJoyADTRDj86Q
6z+UMlPRsVBbw4t5aQ5YvRjmu9woy/dlNaFITeToErIoP3iKeXZeODHjl/tfemthQNHLrhsRxVwL
8CTYEdpmiXJKrCn2xxRT1pMRdcopSFxKK/EoPMy07Z2ovDWoxAHSVaV+c6PIiao+/qvC7z2HzXyN
w+J7Cszp1GJP+oB5GH6vPvTP+xOVMXH5+KEzwS1gEV40QvRqp/lxM8O2Ucg03CD/Zhf91wSBzEtU
tvmz0vb+Q6QJpLKmunhK/OTX/cE3ujVkxxxH8I/SB2VNri2dwW81W96vUAoaL2vq4k00icA9TMVk
XaKiTY+Zrw7nMdLK4VqnwIWGJgfsShN9j+G0EdPlG4x+DZBXiclcHgZ8LtOgTzW+edakD4TY8c0Q
6P+2op4e7bFqLvcnvxVn0ebA+kVmeECgVsMlOCcqFd4T82y1v3H6gb/cZqV1soYKX3YcTKOnAIm4
N7NVujvXydZUHeo+tLRpGJGlLMeeDTUusNRuPa2a3IsbqjhFW+icHFy3zk51Nex0TuRc1rsMLWAu
E3m1wPxZjpdkZai5HeORmo6nNMPzWLHr4pxYott5I2wtK2Rayr7A4PmfVb4R5/OUZJipepHQh+jU
OBY+dBRDse9qmisPlfYXqs94mALT1r/c/6QbB1jyGCWoF5DirU+LHhRJFjB2lyv2uVNa6UCGffCL
w59WRzOP28fRrpzT/WE3zjDgHZqeBA9ZQVh9zdCqUo52DQM2iOz8mqjqgGWZQg0h8pXx/SiMobr0
umJ8mMCyo6vQmHsvlo1VBw1CEdiWTTlkvJcf2MbMz5kVv/EUp03O7pR+EGWPvfWsd2e1dMsHxPdD
r+Hy3jlFGzsLXISEuBLl0QhaFb39SNTu0Katp8SR8x1vWvOSTnpJkyrfkzLUNycJTZYUAEVhaE/L
Sebq7Piziu/OMArrR42B8SOdKf1S92n/MLdd6IWBHR6FFuWfOywRbcgQwDRm1cQDKXH8PjhATxge
+nE0vDwAjkhgzVF3BnnefK1KI8QzKbf/Gfw5MhBcn/vvGWzugfWch8cujaojYcJyDhSlcN2L7eoa
TtGet8bmLNFNlMU/WKxrXKbjhFjaNkOLH5VSfFTG4TFFlW2CYqrXB3rrk4Jv5Ti/UHOtdh4/G2EJ
9BJPH0IT0OX1RtZxNwxr0bRei13VNyLnh8ooggbwK+gEK9Q/3T83G1kWFTDJ7ZDx/kZypKtiJySP
bD27KXlFw1fs9EOW7+mnbG1RAETMCx4bammrLSqqxu/zUGk9teow2MiTLMJArmymx9LB3fP+nLZi
AZBaeYuh8EmXerlHcX2NrbSfedkp5vSpdsw6fze3PpTybmiMl4F61ITlUdvjbcnr+jQkWPTd/wkb
hBlwFwgp0LlEYJyi5vI3KHgt9L2hwa/UrGpE2B/lWPQiysZ/tuccvEsdGPVnVELM7EWEky4twfsA
xZBW+5mUU/JLi7Lh5/0ftRGayXFpB5G4g3VcB6iwcdMqNXAxBmo5PGcx9tV9a7XnLMinU1Q3enhA
TWdPuGxjVPjEEr3kklvRj1quRKgnLt6TSuX1ZWN/ceGY4TlY+eYHtdTN6UDTxH1Kwq54/WTpGwNZ
pYBlcOeurtvaqXtwq+hi97GjNscEttBzUtDAObo4oZzQlgaqwU21c3y3ZivlAIE9Ux7kSlrO1lAj
LbT9Gb/y3HK/WJU+8pAw/RhaQB2UZ7XNu7M9BuPOsH/KjqvsAtQJOZTstWLTuHrFqLlWJ46ugMpP
OFsvhtbgSd8bbvpjoob+PnZrIzmk0Lyv3WTm9kFL6Ch4/hBXOkj3EKNZB2lcT0P1G1VGaAtomLVY
kx3mQgl+3d+HG8Hgz9tRNr/5NOtMSLOScCjdAaGrOtdxIDZTN5re2gbKHBm2jV29FxC2BiSM02bk
YU1oXd3MINhKiuooa6miBOtPGp0+1WkZPWYtggjH+7Pb2AEcLuoUcguw5Vc7oBudxgm57j3fj60v
TW1/Kso5e3FwFPbGqi/PURXsZQAblwY6d2R6f6rfbPjlrptoVJpJKSpvKhTsYeK0EfiJqyn6s3Y1
fKnc4X8og0NJhkYuHwqyFLAcEXdkc27brKaQFQ4J/Il4bq+hM9LETSIXvbRZU8IXEZhD9jjMlanE
h7zW9X/vr/XGh4XljUA2fW6ZU6/WOqL74Gd1VXlaBsB4ErVxUAJBHAsxtDvfH2trjZHjoQmO/gkp
3moTuSkFAY5z5YVx3b8PtHT6lKh9dmBo55LPZbhTydvYR1An8YlAcYk0YK1CK0xKHWBQeBGmWvUO
uT+cQkc1DkfkLdv4n6r0yfCcvt8j32xkBFKxBqIhiTQ6ZKvb00i12NIbWmMR6JtTiCaEpzk8ju+v
5saXQ1qS8jW9BQM501V4jlQ3Em5SNl6adAUUc3N6jHF9P4ZuUr1+Iel80UQgp5JjriY0F1Ob9UbX
em5uVdUhSAB2JUXgvGcFfsEpEmcYDsHp1fNzsXaEpkV/EdWz1fwATKuF7qDE7Of1/LafcLlFKlQB
C6jFO7F/Y2MiESKVsv7/al8N5SQJcv5VSQrXteHvIcvqkxar6jMUIPE+L/Q9MvDWeHQbeN7JLILK
+fLod2le10het141mqI9cbHG85U1dp9IqfQPY9NZe/HtlhBG8wHyGcRj2FK0SFdzhBgZpf3UU6TT
U+QOBoHIw3mgDp7Fh6jXitirGtX4pEViTh60nqLuOZiq9hL0KommWam+gVhXYek/amsU9SVQrfiX
41v1dM7QsCQfGOo4ezdzHqVghOG/DZo8+C9syxY7OMUtwG/Ozpe0cLLs6Pq5HlyclEbgTtp4c+Y5
CdzgIInAmVN9XkVVnm5jZ0U10wT38i7mivJGo1YPaWnO19jqf7IOn+5v1NshIeRTlpDqbnBR1ooo
4QwCMskLy6vixumfACXxfDNTvOsP1Ajq+awkpDmPHVCevczwJtLQPaX3wtOVG4RG2ip6NzEud9MU
WF4TozFxCqTTfeSzAV57FuU4BFLeAzTa8cBYbtjG8fFQqLChQdlkmA4TUuLHQUmN52l0sh/3l/Pm
cDAWjBcQiZLM667FVdDpyEWHPrsXG75/cYxSfK1r422nhP6pyDquwVePJzNNMMC8F1VKtcu56SKr
MbVkDSkoZUp3qGzf/R2GUY/5dsoW/uAaOboH9we9eR5LDC6tfbrPIGRvKh0YVdca5lAMqgZoo6tx
481lnHl1HXXeBFznaOE19I8eGHsOMXJLLNJcRoaJIvlobDiUg5fTLXAY7pootr0mrJRPfQBQ7Roj
nXHUg3LXjPJPqrYejW+JnCmpFftztbiN3qUqfvDQTlx0WQ9NG5rPFQblw4GsI36nOpAcD74e6DzP
Kx2ZayuMlX+0wnLeYyaT/darDOkDRswMD47MLEGeeRc+JHFN2utiHfaiJqGGTIUfjo9dDGnqoLcq
cEnht0V8UBWE+I58v/i7XSTTt/tf8bbyTMNDtYH7UDeT0LLVG9UMLRI2PNK8MojUZ6gC+nBwRysr
+Jl1XB+G0emsE0+78qmzarQyxWTV8UEZI9H+H3Nnshw3kq3pVynLPfJiHsw67wIIxMCZoqhpA5Mo
pjtmxwz40/cXyqy6SSpb6rTe9Kas0qggGIDD/Zz//AO5JE5QH3/8F32PLp3/orMUHjSLVvX1UN0c
XNkDT7bYhrn5kvJQy2GfO0IbKS6MNgMPrelJmgFmQkw+fPXs0u9gDymIz0t0YfpD0pPV3scmHPgm
9jHlbnd6NV1znyNDKJN8KIq7pjMrPNMdf/sI3u2peMStvkxbQk7ebnaAC1ZVuqRjENA8nnK9RDkx
A56FuAeh/tOPv/P3KxrjDizU0a9iyQIS/XJFb1WH4mpr1A71n59srV0d+3qE76CXn026vt+bUCAx
zqEVYpT/nWa169GFCBxJdnbYTx/l7PoIuHyLYB68/WKTZvAn+8TfrjCmXPQI51IBQ5aXX45MOlGf
WbA7eyyWlBMejmzVlymFEZrOuel3RheasSy0l2oIHMdmy7JEBm3+B+Hrv15kzQ/fsuefWrX1OX7v
r/7zv2/Vc/Mw9s/P4/Vn9b/OH/3PP335wf++zp/6dmh/H1//qxcf4vf/ef3d5/Hzi/9ImzEft/vp
ud/ePBM4PX67gHhuz//y//aH/3r+9lvebur5t1+e2qkZz79N5G3zy58/On397RcIe39ZcOff/+cP
bz7XfO709Fx9br5+94nnz8P42y+G5fxKj0r0D1RHcED29F/+tTx/+5Ht/oopGzUw85mzo9/ZaKBp
+1H+9osf/ArEj0zXxRoVfsaZqzfgL3D+kfMrqhDoXnzmHK3r27/8+7vf/bG1/vFYuBd//ve/mqm+
axHyD7/98rI4OXtrca6BolG4n73pPPvl+tn6zcMivp3ToJW3RCuIdCu69YAP37ADEK4I0VLDTxbt
y7fkfM3zLJCc0LMZKQPBVzXY5HuS7VgNKShs/nle1mZvLdZ9E4bz3bxgZP2Xx/E3X/Hl+//H5fDc
OHOsaBV4DC+/4miOWVsStZZikOQeBlepuLd1tTML9bM4nr+91JnFAywGtfS1Y3A2VcqcrHJIhWUg
Hw8i6cXutGVRbAIfpD/+Xud963/Ozj+/FygnoMt5O399G4e6b63aaoeUiOPyRjr9dMjLyvnUFWX9
MBqQ4gnJ4SS1/am/BlH7mXH83z1GphSI4NDMfC9bmU0z81ekv6nww/pSTYOOw7Lvr0Y9FbsFdtlP
nuPfXs+HkUfVBybx+vtG2aJsu3YgD2RZ9ybUXXftr858aS5heBkRBPDj2/v3l4N7dubMcna8Oru7
eoqgfbl9qgIj2EVELe5wvcQukqV2XKKw+snR/HfXYx+H9s1MhDf//PO/sEeJI85hQ299uoWrvx+F
b92ZSxVd17bobhfbUT/5fq/XKrJq5v/EZJ53IEj59svrVV44abdc+7QptHtXDrLYD3Yld5VqfpaP
9+qUOgfHvbzWqzIvshe/ICSqT6emGU6lPzUJ4uY+MctzjqsQ040Q9h3GFet9mBnTjVpW9ypTWfQz
y72/+9IsWAa2JkSx7ySMS7HNVV3xh2xR3ey2wFhaXHHyS2Qby5cfr5/z+vjr68l3xqQMlgWbPqDW
a18H/DGVwNO2Sz0ZAcLnUR972lofxq2tIDuPy5Pgg3UqRfczctXrnYFYEagWtGOw6iP0fK8GAtBK
om7rwODrd3lq3Lh2Mn0wDhNCoYcff8fvLsROx+HGd6HAZQd5VX0Id5yMzAhJPFvKMG55j5IxCzqm
k4HhpHVE7xKW0iGDdR4+qLGaDj++/nf3mMYWjPQsgUI/Rd/6cg3POVljRtsTfFTN+aUjffOovWm9
CqUok05YXxfpjicBAvUP997zMJiyizOaTD8O4/M6+8vLOlVug3+4rNIZrObIRbAzjMLiYus2c5eH
A1qN1pgP3dz4O0dk3U/2iu/vO4b0Z7iGI41D9HW2QBeVkVVkg0wH7ek9XaCOnaxzE0eNvpXaFSUn
JS9+6v44hseW8uJn3v/f33nQE8dCqQrCiBnoqzs/VE1uyrFT6TqoLhnC4mvutkSp+7I5QBdsd12E
Wctimf3+nz7y84XP+ZDfELnXkIbKJ2H5rVKpX1j1PoraKC2Nqjlo02luRDG5j+s2vwml+c8MYlhm
DPWAACmzqchIh3q1h5lbZln5RqhBAAN4Z6wbs6awJnmvtqvd2rD+Vav/GQ7w7aJnoSwqYAAr4KpX
tcviG8U491ubNt0qrhbm8vvBt+eTqqMgWQfberMwDHk4q1J/ssK/f8BnQSrVIQ3jeWx9XoJ/WeHO
sgTrYC51SgzBBu3UaD8Ks3yncOM7htjVnLQ1XFegfP+IDH3+xlS7WAfTrmFvDeby8rqL3RkVAzGR
el0f4OAZWimWoc5luDn3loiM04+X06ux3rfrwcCHbMGBADXstXNm3pI+DzBn7JzC0p/nPMcBxAaV
jAOkSUfsqPurzAjgRqu5kFdCR/l1YBjOl3EK+7TLqzKe3bN19KKGt4bbz8fcjpafPIvzd35xlPCO
u2c5OO8bOMlrskS55T2aJHxTmSNilTf7YudGS3v03ao4GqskngX6/eEndwYI5vV1ma3D1/xWc1Fl
vh5UBGHWjYIWfZcFa1MnBJn0+pMFLlH9jg6k7m6CqG3Wq3rNDfNSjHnhpEVWaP8we9KpDgqjn+Kw
LsTvPAx5q3sv1gJIf2dOmZ1/mrLJNG8Y7bvWQyanOkrcflBr4nSt51yURH4Nx8ztGu/TjAqvOZqi
1OVugyVojJCfTWGm+Hdn+iKUTs3UFfR1SWDlDOPeIDyxvnEWJ/w8dLr232fjIMW1cmcgpKzF75Ac
4pzBToGT1Bdz9Tf7wpBifqcxRsO62oCdGDcs9Twx7U6/Ec46lYlcHdYB4sWStBOncu04G1rEKI6s
REIAaWvvG0AU8+0ULu5zqdr12HjN9mETa9Mn4dbjhjuRb/FIg2TmSQCBbNfOagmTPouM5k6TCDud
DNlF5o5oCH9me1fGVccmIPYGhtGfI3d21F56PSLJiLLi1AnSVmPkW8N00LAcPky1a973XXBOrNNe
9mlbFrJLRG+sdTyvfXCzhqshdgu9ELEa4PPqAHtAAROsMlCxdNH87dqwIsfcnPm36Zrb5aEnxNlJ
htwePjd93VupGxjju3CC0YBTZ73hm8ycdz0VQ7F+XtEJ3Uxt4C/7Bd/t+Xae1w5cCDHutM9z9OXJ
ZqlpiekbjFM15t6Vpbsxlvy+LrHDIrjBcL79nenK2BwwMoq80+YbI/6M/ZKrBBGbFscszO1TkPW6
uWKcIbfdJE3VXUhhGqlZI8Y99J43ir0F8ZfJqJ3XbuKNm+/iXCT8mwCGtZv4/djlO4Vmr0gJxGUs
IBebVIBOklu9XzCfLi/AGYWVEMgwYARtOVlaUNSJg1NjUrCzNtmWqTlsy+XqikmmRleI8eQPdTMn
k9W5OKBT1k6nyGr9fG9vKnuOImO58QfTHJMiKvslDR1DRAli4vmto/otw3tGUYjXi43bQ4luot5l
/ty+BzKz89TtR6tBYua4zd4dnPKt04izNz8BhSLZhmzcOxrnvjf2VBgVPm22AEddsFq2vXKtL80N
x9hDbRdjeDu2OpxPDj3kzbJkjrjsKLcesIs0jFi2EZ7Q5mZm4YMam/5K6bVz0gjoiCv0yxbuxmKe
rMSqN9HEjcwd1AKbtRzMZiraw+S52R1Q1FAfqSCKlglLMfM6dUNHIcxIaI4bjr2at6pAQp1VZvFo
oUB6x3lWiFhLk2kIIX/R3YQ3YU8l4/sYRVSV4yS+siczLsTWfvHFwBlFhWqQhEXcSL5vzKKb76SV
Fea9LSvCsQA5qnvXFr5xcFpT7W3zPI+qcrh13A5ziu425XfRHY1P1CUKG3B1vQTB+tAq2yovIpSY
V3lvyT61t7J5Wsu8XJIR84Js54Vtdmry1dLJSslWJFGOydrOK228SebKtAqC6rrJSLLMWdtdE9XT
ltbYKi0xHcdsxHicC2JWbVOnAk/+a6Ny2wgCaySPMy76UTzq0Lwd+yKBRJ3fSdl3Dv7untyxm9A8
yZoJYWJWcGGSqS6s/r0wcl/GI0mV5EWWyA/jsAtGeTspK89Tq5dKXpT1osZT20KE50Hj27bfGgyW
EmFXy7L3NmXhAlJH3s2Eaowp/Fziu9Sw2bSHYsQW/o3rdR7CrApJSrJtXvhcm3M2wYWgRU5hRDAM
9PvVjNdimOtkdJR+gP8dlrHfWOtel4PRxOtC7Ny+6xczjEt4JU08NJEmfS5AfHGyi6K4RWbdVNjC
RsK5nUx3egezEUN7YU7LPUbt8m0Wbv6HuqnpsOZmIKyWrgiXbQvhWOzPmQFPYS1VBPdxcvPdgtyi
S/1gRTO2kWrh7+basNYkm/Gk4NxZljrxt7x5LEXmQdjKmuLO74uGCUMntykOa2jaqerC+mFtw40N
FHD3IWga8URKmlIJBSK4md8DOJYb9eSp9THTYxoRIXhvRLSVBz2N83ByozLcL63EWtofCLyAuJmL
51qUXZ+0IRPVQzdawWO05nLc2YtVOmyMILdxUGezTmpPT1Osqu2wDmNz4U8ZNptmm40PagWnjwdp
LJd6cG0VkwJQDWwDq9CHLbOrOmnawPjQD1r/3tTOWjDKZr5+nHQWJsMw2V5CmKtCvsoUj5AUtdT5
niXFtiRsXVyTJbkwQ1ky49mS3nhfq3pTJ4IzVIqy3OVItZRZx25RWG0sDdO+cAmYwme0HLJqR05J
2O2zIuPFgCmI+y5QCCfR1LTbnCyrFchduPSY9ErfabLYrWdGbiKn6OD92Owvi6yGKxOiHaHbXtnt
5dpEISbkVbffVL8Wu7WtXRWXUa6/CGs2VNIqE89Y4S+63ZVG4N92NvaHcdT6M6MXswwlP9wwA8Yr
V2dJLYcLrAq+CpeyInWCNrhhSj+8HRHafp5EJS8GTzbmTi+tC5uQA/6LN1eqpixzxTWnIPLYct6C
LzAGSAyIOkuFyToxQUzGqHJ1fCaOr/Gqw9K8ysfOG9Ji64drjA70WxGs3cdqQ18USz2E/cMWLFl0
UOgImA0JS3w1JhH6B2MKLflY97q8bTVOtUnk2nqIDa9igjMbVfm0tS6BPijN/TTzM6c+zK1g9MKy
dndVgU9yPA5n8EXDbdj1/lw+Qabq6lhZk8RcPPTL5aKd13Od61D6oL3synihhLvcgmmqTrW7DtV+
0VF5YY7W+nFRm31UWPhYkMJXioWKB17v1NY0RjpboXgUazDvUexsKl1kZj1no7lsSWuMatkBrkV3
a07w2FEHswUIVZkhbpuGNINENcFW7aiYwou2Mc45Jr0p7pVb8bSG0OpZQ5burWuovsOwryZF6rHu
HXIcMIgpJuYhViMOlm9I9DRQLtSlAXcvZ5Od7c+tV1b4tqwruxf2To177GB3NmnEC23Gtp43ubcn
obaLTlTRu6VVcZSFX6gmXQcOoJe3HFXAVM5oOGfjIJl4q3o/W2v+rnFzLWLRt6IEOQyGAi6ouz4a
5tSm7pyHb5uz6d8u6rJtuZDU319xat4AhHBRftsYs3i7LTj9UeBX9Xut2kV9xVTOOkTuqJ19BHWp
vm4yv6jiOVoEw7nKXkuqW9GNV4OWBcFig6duZ6/vLgr8N9VeBej74hD57HLSIY7DcVRv9VEbtV/F
bQlmFFezs47x5s1+c9Fr5JuJHyiQBWPpBpGUa171e5mNRn3Tz+Ys96GBOWyy+IitjgpJiYq7oSrl
cRPF4sRr57r1qVIhNt+iXiorAYBbPjIRzIJ4lU0fXlLyjvmxgJk4x9hyhDrRdjh+jrY64PWH01yT
0FhVl5jgmMOhFH1NZRNm4si0xAl2elBnhd4qnaOxOC3HOgLmCYtva/hiOJP1pEYB63cTmZ8wYeyx
WZ0axIazdGuRgCpZb80iz7fYJ2DdSCoG0DrWcExFwvtcrckaTPU+8LrlxugQMsYrkkwCLKJuiWLP
1fx50pYRv9DUA7tPSZWbYFsZzumK7d4EnKqK+6Ib2RPtzmqO9sDBeFRoFOaY1pNrNpsdfh1zN9hY
ntv6RFYFfvc8NXa+wF1wupVqI3kAFzm0epbMu/zIOLau4242TCbeVQCPfqltM4t77P4+OU1efJ5x
yR4Pw4b7UFxNUXOdV1nUp6sKciduZ6d6X4CwED1U9ryheTgFJUjVYp965YyUnagbM8pJy+3I5PIn
F4vRs/rZDTuSEIwBDV1CsoasqeLWrqEQZqB9CrVF1OUQFVHsuKU33m6hDovEVWOujq47GFQhy0KV
jbJR7BhrqC3dNsOEGzO25fuZs2vdyd4K4sld/ZaIGQXDco2KfIqHkjrzbMg/u6lNqbfEWBzN8Yxx
x52sp+CtWM3hIhjX3tiXS0aj55vrsm9dzzDTiVe7ZxKS43Xllcbo7ggDQW0X9dWxMQZ7jidjmt6V
YCJBHARqspOCaNr50CLb44FyW1mYwdbKOFi18lMl7PlrsYA+Xrgkx5iXRd4Nzlf0YtvRnYkeSjFH
br6EmIq4e5xV6qeCVcqb4uKonRhN4Cg8vhn9xa7BSYcm2mpQwLlB5calM+pDEI0jxGHuk3FopLAI
LWvWAjuWqTJ2ahnbk7H5lT7OQW08cU9nHXtBA6egV/S+cVPN0cXWrtsbutiJA5zRfYxyirfMMuy1
uDV0NJ96u46a2OqEvuy8cMspSh1jORpzoJe0KlZs52Y10rsuHoRTb+J5xHU+LP0uqF19yzjfHdh9
zeWReIr6/PEtKviT5unOovB4Z/iV1yczoyIzbi07u59cMwsSfKsqleaaGGAUKprSV64ZQYiAB05y
ppw/lrWZs0yEy/YHvotfymjnNpFt58y2lde2P0aVMw6xXkZKOolCtuYVbKhYrHC2V8pzP9wPI0dO
T0uH80dlVznqklw+eHVHyRDmuflYIZnazZ1ow3TahlkfiFZz+b+dMVwMOayuE0az9RFOmtnhUrLm
635Ust9PYoUjZ66j7aWWs4ZF7MGhKBMmcYz4UUIF6LBkCaOs9s/WSwK6F9rHxvriT6tc9p20g4dw
mJur3B23+t6sZchUXhYrFV67RWuM49Ro75wg59RzgEXELfMo/607Eb6UGL1wrt1hClw2Nhv+HEVB
HWCMCnBxadTVBr9EThkmppVB1BT0zH4GvxrVjYyCaTspZS9iz6CNW5cPBMfEQQOR4NLuZIAZWyvx
BW3IWXEPNdrZKK5E5Kfc0Sx7QOhWnhvU1suTqahdbOGVVv3t5BtD/lzlhfBKFgp79W7iWzHnsR2a
LVzkYb0zGS2jU0cg3xb3XVFsR0/j5ZiMhWt2aYWIRh9ES3kN7qbCt2j3Jv22mzMrpyietnehWS72
3sM755S1DfE9xkpBl6xLvn7StjKOqyXZkXxRcCaZuZqe3XLQV8KYNNsIcurlKtc+oUeDtJsmrsoW
e+icsmO9am2rnhIGBcj5TWtg8N2GbMO7QbSZcSKNu5hSp5y7+8yEfpkgKhHDbWNwgseeMzn5zWgE
MtqHHGRGrAobd8JmEoxEsSqJuj2ZCMGMT1iE1lwbPUqtbChrSjNXkM0w4XSyM5y1/t2tjOBaRba2
91hz8EjM3hWc+HPn73xaLBlbAoQ6cb5xsFkGw8cAOCxMw9LiIOTVnK2dQ0yzfbFluvsUajjAF6sr
Df9x1fXk0Xrb1sU6aRGSCWyu98HmCPmwSrffEm+CM7zDS5vQmSZsQZwjf7WfEKm6WcxWXBBnbcGx
w1euEk7CZ/r1avTywkrWlsM8jhYDXiinVU33S3wrHcWoxKNJBWYgTJx7uYOloHhdynBkCKeXUB7g
wOEJlsMvb2LRGUuf6No0+p3eMhmkZUUPSWvR2+K4lGUoUtybmCE6fHRXFMt0DZYQaGCEbMnxo/M8
Yj5U048cVXZtJ+aUa7o9zM4+r/Yw3UiKWl7U1vEbquaZWDbQjZzU27ondsfatHhn1Tm9emat61Vf
idJPlCmDK+0aY5kUvsp+z9l5v9SjHz72xrC62P5lOd/AnZm46FD1D1zS2y501LXvnFb2a4ynTPZV
om/WRxVthn2UdJKcKIOXVUmjuuCWClHjfzbn9Xo39FqsMbNJpXaFW4cEOwOBsPfosA/YlzEWLwZB
AHg9tf0XlIBBntRUZs8GIVNfzLFrb109TKAW69mIaGj8saakBnW5bAFuZOpIz7sqBDPm4+jbOj91
nTLf9Rw5790ZY+J4G5fycQhy82sXWKt9o7oGiGyWOXJ50+WDJ10t4tCqTvh7WXXF0SVyi7E1WNkY
45z2xMjwoDhu7ASnd18kRUGezzTA2YzbnsI+Xg1L3/lL4Z62Yiu/Oh3iXU4Gw/rC9jF1b6ihpX8c
si0IMU+kgMAPKCxZ77RjMoXBTDUCNHRmnDGI+ioGIyPSdrTKJgEhM1NvcEBshkDzoF3tG58GWkMa
5ijkf4Otd9tLdMKdGbsmRgG7aKGIUgAm5PMR3O7QnmJHddxMicHtlKtiZzrVCpzowGj28hqsAexx
HnC/tQmDXdBRjkkAb+9D7aB0TwyH03g/W7P5ZcKKgnhH32AsBm2zeyh8twwvs35dwth2R9XHVlEt
rNiIRvLSx1NrL7oJg7JgFBmNvQgw6emd8zu7Gf18wcFUl3vWArO9VlVrnDVOeVs5eqWOace+BRsb
7OxgYxrn7CVBjAZdGU7BSLUC+YmtrmzO60HclGUkngPC5C2K3qFQKTh0wSPrgmk5KOZNZlwLXodk
cvXG6KHbjJb5fc0Lgxw1mlIm6m1a8hiTdiKI/mh1Dv2Uo+qsSrt5jHBihspe0WJ33Qx8R3ITYdrt
RyMvXL33s3l50wT1vEHO0X4fDyK0miSQ63qy0L6AOXR+XR/LARyPKwzsQ2VTqneCND7rFM1s+g8A
Nn2U1tr1KXuAMd09ykQPmqIYJUh11JZIwC00rAeQEDp3dgqrpz4l8y4u7FGMCYqojsalUcJhIoDg
48CiG2+Jb0V84lUEo1S51e2jQOuQnkRhIrARiQpyG+o2SnJD1GMMwFvfSDVJoCgEn+/AchiekeVc
0ctn4BpmUCwfBrcDabB9+X6KJtz5vcIn/WikD0E34RhFE2/VQCxLD2qcIT7ZZhBJoZyvBRsWoFLg
EmGrC6eNkWZ2h6Xsu0fujqUSx6jkpWJUFcXBrMfLoKUEige78Q5sCHQy86LXKVF1hddq2Gqjiun4
lEwrFfE6GsrvM+YtdtAeqSxMSgvdTdZ+tRTIe0P5TEcTFuGaSKFhFFi6toKECeg8XeHSv90aeZZF
+w2R+LBno5/bK7NlUz+EGlHdcZ3NmqpGYDOxWyHgj3vbUt1H8NySDkijMSUcqemOKIzAlBfGY/MB
MVD1diw2WR89TwRHCf3HigPav49YP/tukhnmcI+qzWsvCSIS19z7EfdGKCS3mdc6I1zbbMkSVUqT
+kUUDfjzkLlX+ZYJfEG9nO7Ldru8TEG5JEE1OAt1ccjQPYo7u87cPfFGjkxyIco3kSBtJR5w2/4s
87b24rzJAiOuFmd+t+ahobFYGDSnLNOgnRrD/oMhWtrtDdwhSwVzz2aHM2Yz4DeyyCJWvldNx5H1
8anfeot2aB6a5nosNKuwjbT9hCcjxiWb3YRPftnZb10d+SW828ab4ESvkeI1t0tkGNJ5Doa+mpOt
mbr3fu+EB/T/QIlRZhjMN4J6Q/dD/ZaTukrKS8os21lhMi0f4DbMX9YFv7Mky7N2ZwxLVx1IKcSW
j6OO3TkDAnFiybIUyRRVlZ+2TStL/JyYcB1ao84vSj8ovSQSuguP9bB5byI6o7NgZPKHO0mnbAEH
DeIegFu/8aKhkKlyZZsfNvjn9jXVHx1LBSCXXbpOO2dvcuYTCJcaaS6/Y0mCMoxHGQzBI+OWCFL8
xijy0Ha8r5fGthby3q6D2rmZVmJXb8OiUNEbVDllcOWWfj5+8soIbSaxX6DLTCmHOwSStRMzeFT+
z2hVr2lcwJXffI2+2dehh3hFq3JxYvBpGtedk+XLaR0d/xZ/rShlk3P2tmZRfhvT/sl7vfsro/M/
ZNrXvNv/I5v2BQP3h+zc/x95txFsh//6N7f1O94tt+Y17fb8gT9ot1BracwhpiCHD5yzQvnfrFuL
nzCJgXSL94qJZBUex5+kW8/9lXebnEfIuMhZULL+h3TrRr9C4MUNjU4VJI5/9E9It6/MMQMor3gS
0cJBS8VZDs+SlyQH6lULDHM2E0Mr2l+H5nzcF5YA8W6EEQRxfX6fY1X60Z3upE/rUTrrwZ6Yhu7+
ctP+XD5/JQCfmUr/wy349qecdSbweFi2Z3uPl38KsfMge4htk6nqt1QQUppOff9mC9kh/9+u9IrZ
MbTCUI1gvM6QfDh05ozRgy3lm6KnfvrxpV7yo/74UjDTHLgzZ3f5144/VWBtoM+WmdC4Rgc9D0uy
Wq7aRflSpY2cJyIbBkABCqlLI4yyjz++/N/d079e/tU91TSOBaJsE569zG8dp8OSU0zzm8AB+f/x
pV5uN39+U3grKCChzcAPefn42nXoOepYSZFRhldEQLSoDcLSsGmFIovY4kGCh/34mi/pKH9cM0CX
zIuAKNJ+HRTgGboEFOPrFQwPqBzo2VLbMGQytINxY5QmxAiZ659w3s5v33crFQEWpcfZcuc70tsm
ug2hDonexPW270OL/kZIgnPSYV78bN86a+YkPUiGxVi2j6DIMFQ+cbaG86dNm7V/hM7rWWlt+n23
a5sGtZDXNmGzQ5whzWvVlyXRfhwx812AMjD4yaL8u1UBZQ+xyTkFE/bey0dFukI7Y5VoMUwp7Q28
PSuPoRUtdIcIOH6yBEmQ/v52cYBxq84E0LOU4OXlNu1GK5T6iBGLBvWDNmZH7Ct5ft+GjcTeZZIq
280gDlWCA1VwBcgNDjoqj+FfrjOgSWG0hJirdUCpY8GJurIM1w8Yo45Bh3Nw44zHGTdp0Mt+dGWC
QH19i/mPZcXc8/ZxXoO1ftS5m0uKg6nOkwKLszBGsz7PxyxT3e82+SiYQllhc9dInPp3ntXg67AL
cjz1N4dRRRwoojKAJLOespXRPh4DE0zpu74FHD8yjF0I9+o7qwJVLfWnBuvual8Xru1d9zBK4KKO
wnhgpOh+mWpPqn3mNBpFZJnl/reZ787MFP1MpI3wyRImwJDbWb3BEKwL31grsS19MHl4Q1tI4hit
duO0Y5g0TsyXFvzSVhj/H0aTCdbk1BlFZ++qRw9PrOAaWLa9Z0zp1YethRJDA6SZ6oKJkDqdV/Zt
0A/dR26TJwjxtaevGF4E235yRd7vap1VWTwEwnteXEkE5GLNGVknVTU8+e4WvM/ryf+APnq14lYV
/oXyRv002IXe0FW1zgevbPRNXyziGWXXcj+3BGrFusvKT6UTtiEMgnM/MwiM8cZytWGctMp7t0HC
aOO59beHom9aOgbdmg9MR+DkofOcH8JShW8Y050RNJhZC0P+cHTpNECjlddWDTBtzXiauT4SV+IR
xhBngqCLiM0MRBtzU4Inv1mz4qBLI/8d9A+Td6ykCN7NOjqppSojDMs2M5hvPRrZi67IF4Bndos3
nJRBlfqAwcEE4Thy9bs1E+Z88I3V9S8kNg3uRQ4EnIEN18tcHCCTFo9N1ttBEgpA07gplnKO6f76
x+EsUokD7PbO4wkYvyd3qv12H8wDHAomwMBIWV4ASMQNFAAw8MKFBXWDPzGjPdcaBDOqHm1W2tfd
ei8gliAQ4IDpYsVG5iQWmV1EUKxt9eTIMl9THH2RHfaS5Mw42ubxk1ryqdsze9JmMs6Btx03SL28
Km7AFAW2xfjocIBtSQRrzUn0OBMarAGYgpQCZ/hcdZmwrjrXc+NFlY0bz7pYqmSObOOGjiXzjrCI
lobUGEbg1yVYrb9rbADggztPet2H/5u9M1mSG0mT9Ku0zB0p2JfjAL7GxtiDjItJBBnEvhvMADz9
fMiqmiZZ1cmpmUsfRjIlS0pIhjvdAZjZr6qfUvzr73pHcCkAojVNBFzAyM2lpz2veGp7NlGxNBTt
j42/9tFxoclouRbkw41re4Cn/TKHDggyplhef+gaOc8fWJOL+ZzqjH+QU7Q/cYwJ5uqdzuOQMgZd
0RjqAnl+Hn2RqU+2tMvsE9QqD9GXG+XS5VAzElVOJ/OuI0ryghdMhPHqL+1wNMzUSOY6b5osablY
AwbIQ4FKY0aDvOESiF7MDkvP2V0MojfC6LDP2JaI1vOIgabkGLPm96svZgwJQeY+NJaduXgacs56
RheZ18oejTSmC4ehtcwXpNu2j4zp5KcVvhBlmTxBeGi2nvXiUdhzG3Spfre8aVWfRd0xBGJKQUjl
tfX9YZVJq6eyMa8zW/UEWW1r8OpLgWE7OGEK81WAQiL9po27obc7KwY1E7if6tJgLryLzLFKq/2Q
5g4TD2FgtNnlENgeq8mbiLjOa8AK2HiYHvC/2/ransq6Pmq34yLEzYGdTxTpFCbamuVjTwdldsIn
hFCLxM7IauKHcRQK5vKFKBgHJGvpQpQ3Ofn+QTkTQz4xlzVyQ1fap3GRY/sweQsR1qZo/Ody8tWj
r5roysBadI1UiAd6Li303dVz00sI1/MhK/2MXlvmrkh0fK6r6p7G1hEPbjarlhmP8nZ6tXzmLHPd
vImsEodZ91aMAL7cj0TFnrJpgRAQLTAYdKiehbFM3M6pwJrq7wd7lHtNI3yV9fNNUVRvrSvgnvWC
wqaGUufdKAeO92MFqi+L1MG1dRAbDAF2GXN7nIhDXUG0RqhCu7DMSzru9n0Z4uzreiSm4ktabJ5b
pyJKOWXSOzEExxUzRNHncmLgT5HH3QDpKT/lnXdFJFlc5ysFWLTJHTyFoULPpn9pDAxj53ZVBx5A
NG9MGPbWZX1gxLkLG+zWSZMzGog7phUFE749vpm9CsbjgmyApUZ5XBthWiHuKEK7ZZUdpNmdCFy8
9BgmeRR1M4bXegwPQVvVJ/KO07kcRPUlmu35hGFFHWvJg2uevfAYkcBZNuvEwmF8/tpE7UtZCrKx
bbZf8ODC7+rKP4FyHfr3XFwXc9MBk3LGy3LsHBNoqXh1tWvR1wHLLZ7CQLyznTk3joEFq7G/hhp4
cWLU1mtfrkYil5zVfCzK41QPZha3hTbjTrQvYtY4dPG6Pjo89RL2l+GdAY1tX+NJA5U0fS8yJFcj
yi7Hsf864/pEtKvu2sY7R+SSj4ZdvADBvNURpYVVvbkmt8+qrCoJS5VaxXVYpigR5sCktWrUWWSU
KuE2QeSzHu3KcTFFMUKLqNA5aCgpp8IV3sVSwrlp8s1whxsDkQ3bYIxoZn4WuSOHnRjS5Wg1tnNT
QApvY2xFxW6wNf6DQdnYMsr+1W367KGx1ZRvrNnew31K4es+SLvbyl8YmCNvndnFPm4I7RuNQ0Hi
E2g+hb51MeTRqe7sLgnH9h0V86aIxIU9rAaNytZ4DrFvXrRp8InkBQ6gabzKoIgnIoiMxGu2xwoN
g0sB3be+6mDDfWenGL4zwzRIQuOdyfxoTkzDXS+xbI8+P8FeEhN+Nk8DSq/cxsDg1jKW5oazrzIs
XswmXYEBNTt3+bo+eBpXXhF8mBN/RmJjOHljQfDF/K4bwJQEUj91Bi5X1YRHZTsjvur6q0Ai27lr
SI+Z437KdKo+z95onN01uys565ZxX0xpbNu5sTM7o71bTTuPcfk0O3+tDs4YDIe6CXZTCI85GHuk
/dmLmwkDpsZvlRtyz24Qoqyn7V1b4cOgrOiudYf0kAX1K/YsypIb66LExpHgxTnWGehZPD3XwquY
AHZvLmNlFo3xwVDFWUZLgtTyWTricZkoxlX9cNnRLLXrsvStRtSPmUJYsezFTV0ZCPZdv2/GnlGs
xdFIsOuZAM7hQldxr9swCXrLPGaE3xNHIAp3GNk5lrpGEo02v1mlrjimReFsn33uf26XAKTfsnwn
T48RhN6lcarXJB/eu9rxYlvYVHL66KNYhrk5l1fXzCYsRNN+NSJ55YQLz9ulvXbZEOM5zdMwrtZU
P4W4rZiJIiccm8GhJMj0tU5024PkrrFQNFzukWSXGkkwbpK94+fUS1HLMjdb3u2pB6Ewy4XHXr/J
fAQ/8xPwjfUu90XKSH5uXjLt28jZXt7zqaEigDtxMiygStvmB45Ua40LfwI3aXHN9UwIfWPDD9TI
gCylfPQNFXE79id+c7ay0Q5jz8D3+DnqgzU/mrnXR2cajuRNoRZGtZZw29vSHDqR9CJyTrU5Zhc2
KzCENeFvNILBns9mWUU4qgJKA1dyqlw5NEphwogyB7+gX1WJRwVNvi8cZ/jOx1gFLBGIBmO2RN+G
JbRUPIjJ1czOt1AIeQadHUYtg9domkkEjA3eqXMHDvdmZMLDx2iY4rEwa7WVfQb2PS6LqmVYbxU3
plzGcjcEpBQs3VgsBEygbC5qb8wTUtQlyIDcK8S+G+weMndkSljdoWDna3srLSlM661xpyK0O469
D13doRBFjG7y2GSMS1l7kxUK/aj7M6aiUGOA8mffO2HhE0RNSWn8GQ18QqjuZh/7k5GfLUe1r6nj
LHvtCftZRp60D8VkjC86CkAbzkvDpxTY9FvFOsK1nnRh6l/l2DFwRdoK0UZvzq4kYOkKONtN9bMf
LPlzntZcqJbdBI9WOLOMAXENc4ye8JCBj4vhdezGgs9qqdeNKTuhfND5eJstPdnldEINTjzYUrx4
IKvXoOhDH9ev1Z0su1qms2SU/yGAS7zWulF3YOr0K0DY/owlkISCbhv86/j+vRc5CJknVdOvx5LO
O3z47hrMSacZlMV2EfkyydfJekfvjF5cEfE8QiwreO6WRkpn4TL4TyP2IDbyXJi05TqVvneDvv1W
qrrmsUSks0qmuV+uJgpCTfTHQXFcmbBN78vc0epgOjTvcExe3FezFt6j49fk7FvbddskV16HzhVG
AyOqycCqkc1L1XEvNvob2VkHhbzZerSkr6x77F/yDr8yc/iRV7mvNLuDuMagq46uJ0vWS+1XicxG
Ihe5E67vovbau8VIMa32Xlo9i9buv2JWXz+VYLba7TbrPC6GtH8EPIsZTPoZ4aNeRhGAVENXaDWk
vQv2Mj6bFrmiWOwi4bmvPj3NC39xO/9qjMS7WHJF7cKP8kYQLJnMv+OVd+4mB0hg7MpgHHfsEdbP
yGj9yDoTgFQcpVqa42h31dM8CqxgVlM3+F4nt+BJPCAMVzMHVLqF8GKGPGrTfVU1CNUChFMiFlMH
ybjJQ3tNp/OKDW9hS7quepHJ6i3LVe4oQ+86bza+VCocrJiISNcmQyXQWhXgg/Iwl8bcxnVZhVsT
9MKpyhMD/JJMT5CNJF3xB46+rBeZLtIgcezKu3fqtQhjgy3+U4VMx48dw4mjGoYhKybVVUPv882m
3xv20J3VpJb0sMjUgqIsfetMyi61DmVWSPzx4OfksVR2tFwjEmHhRyYpno02qrHqFG52F7BvtfD7
6qHde3BMul3fh0MJfrpuUiYQA0cjYyjXj9AZJ4C/LQoxG0hlbMnIOYxNegMzVo8hKDHwDPrJNwb8
dlv3tcEOu+nvrDVPgThrBqknOIxBfTRTp7ob5By5yUo0UOyHMiPRITObwbEqpcT5pCmVTwRrOOc1
dVjraKZ3uPPDF5EzpUzAjjDeSCsBsHm0RPn214PJfzFh45DOTokTtxuANPh55NWYdcvEiQnzwv0c
hzxSMDL45hFklP7N2PxfzF0906Zul2oYQnLeL8Ns5RflOm0vNQ/LeujR/AkQYiOwpK9PfVP9e7S7
P2eu218KmpCDOOH/GjgOoPabXsec1w4Gnu7QjC65BLgpDWP+TfDvnz5F4IQbWJWsoR0QCtx+/cfk
J+61IcsqXgqreRKYLHCkS8jlrZb3u5awbTz9k/pA6Ry5QoqWGCVvw/qfX8tvXURGp8bw3czmPQz6
4kwCD38u5h/3iIF3CWLJ+2R/GW4QLCYe7U1Hgu1g+Z3xaI9lfz2ma2b9ZsT9T18v74s+LUodmdN6
sNN+fl955I1lWVLtYTvLF5UXEycqKunaKc337KDN27++cP/Fy4FeYYRvgwxgNvzLR16m/YAx0M93
kVeXO1ssdNMxLjrBUfkeepHzm2/452wvFxOhSp+hagBiEHfmr9Ag10aGyU0v38k1E+Nb34ohfIZR
jC89I+j2GmjDKt96RXno6kn/b6Pp/69Y/g8+5/9ar/yfzbd2GHii/Q06tJGF+P1/kyutP8gfO9wI
6JL4NoDb/W+58o+Ncb1Rh/myELS2puS/y5Wu/QdWIL4/fukfGifDsY0RxC/xGOTO2hQhxEq4a//Q
UW9/VJT/NSMo2jTrH+5SHjogUABbBT5sEi6XXzAPdkTswh3KAopaa77nmIhu3bmdsTStFKuYE01l
Q0V7iAzCJxVU8oSfxngSfXfVOyb2Rc5FkVySmd9DWFR9YnCPj0aRkZgHVyU5ShPpnn6rA4yapJjV
19ocXteUYjRlLHeiwwwSkPHdz1OUkQ9oyzPF1BNmDoZmnJiG18HKX/s5/NJpjuBN61wus3gy/cw5
NHLJjoJDmxXWBk18zRNxz+mGoc6HYKbetxCR25RMcqXrlx4A5n7sl+DCtlt5dGy57GHsBPsCxzsC
wCy/uobJUl/V1wqjGYb8YY+CM8YNoZd4IATziRgf5C3szxwt1hVIMCviojlWCaP18XzLSzlYxmFJ
p2a/hvRrSw3Aomudb627il2uOUyXCAb0o6pHZKh7J+2+kb/HmSdsPunc+27M1gUHOOJv5eCeykCf
oo1qhlGCLXPdgZpWYfN/wfd6bGv+/RXZ9ZPJ4P/MinD8aDd41vjrj/pv6ULgjvuv7+pbeF1T+lb9
eFvzeP3HjW34f1i08NIzwJq9QSS3leTv+C/H+oPbCjEQ7CHPYZMtxH/e2bgXWOk9FgQTnYDHwd/v
bMf8YwMlQl3BugAHDDDYv3Nn/3Rj8wpA6sABovxFG3bI/AUUw5GoWkmtBkk6lsENkLj8To2iP4Qq
Bd3d5HjXOtjqWOPK/Nqc/Ozhh8/q70+aH80Hf5IL/vPJsu1oYI+Y8MIh5fI2fpWvNVzEJkPCwlds
GU/GSO+6nGyXV23ms0JUAaqxcOZ25ZjfeLURMHVg7MqNozg6tqgml6QBuud68b+IvOOU0c+OfiTz
jJnf6GgTOwzAX5rZ/12xzi8eju2ts2HZGEJbhQVr9ram/7BN6pEicHkwEfL9Za4xiuaWfxjzjtnA
gtjxGV7lVB0ibK78ncRq52cUaqvkyWSPIvnrz/FP9tXPn2PITg2MkxuBwWEH/MubWZaRIjJHJ21J
kfw+UhMnF3eZSvOAJ754R6HzDhDoihCUR71S6zsqJU6UG0rzOHd1nl20bNCXg214YkkqwywqolQp
eo+bj/l4aZuABH6zh/55G8InyLKCl45iaPZZ26725zfN42qsepsWotnzmDVSQ2T5J7+t/DDp2pKB
ask+BZh8mkd6h4ePQ9pvPrZt4frpY8MZhPkWmD+3G++D+/bH7xCprPQtwImcgyl3jDO1NpAcZvIX
pVMpJKC+jYrswhSuMm5rd4nIt6oJY7zEZ+uL+9ImbraXaOhYdKyK4ZaBzVk+//tvk8uNhgWbbTKr
8C/rbxjlfm6KbcEzo3JmXQmnB3Noy0MHQSPdEBXSSgZ7au1TsRp2dkNWP4O8kXbMEYiW9zMkicFy
dn7Th5JmHkfbv9nJO7+wQja/FD4bNi+uSRo1+LVcmMvcxt5ut0nUeunwiU6xbkiKTG7KAMvfuvO6
BWKuiug9D5aaoiI/rFBijNAOiEp0zEdSXYQXaysm4pW6P6BmlJpcUvVe9IUBy2guh/vWk32Y+HR/
GDvM4gY4B0MLHI1DlJLc8YtafUJGFB7MCtsXT+Dd9VPAaNeLzWmbN/hTHaa/uZB/6SLhSkZd4AwD
KocdGoDVX76ggOhls0wBsmtadOTdQjud4hpAHplZs06RD0Vf2YnWbrHXi22+ZKFyrgbSwjgwWqYm
1JKQGfnN28KT88v1TTulj5+TiwfEPZv+7Q788RlFEIQ5+VIiUrdVcLZa3Z+1xDGJ3b3tm/fC3jzW
gcib6bKqJSSDqS32haaiZJHhbdSYgtm7mvU5wGaOTGkcxmIYnicC+I+LE30G+O6cK5yOmDjqycLJ
XHfBftxyIZFsmDc1wPQDu/mUW5ii6NgjrT4Qoz865lAAKQ3Nx1Y135pG0GoZVE9Vuvo3C5RjRp/L
UuwNwNJMZMnli17vcQTQNuvKh46I1WGolu/kYlA5u+Z1NoeFkxMOhkttDKPY151rnuwhq3acmOtL
2kp4J4ZpHppegvzlcsm+lQPWmFj1vF8u1SDcj+a8pYry3rumXWo8UPmbcuKepotlnu9XsGvH1DHd
09rN3QOVcg+IVlZMFsc8EVNZr925gn8fiqak8qXvjt3sh28GxVkJNebZtaihC9mD8F95ll+MzuDu
wMdFpwWYzclrbOKNPYqXSoMSkU5aAb5ZL1VkN1Lbe+l9XCNlYDwQOtqIBrI5V9ZCspls6aHOg2HX
L9WE3UXre1g0T5Hoy092h1XHyplyLZj3k4FKTyNvrhZchp+HejZeB2KuGddqgdRtFnI1Lzzta+8C
q/H0MU99/62WNaHmEUzJWB7Haq5uqd+a930o6ocuk68Aj+aDOTUfzmxD2YwgVYUEYUn3x4vpr3cI
w8W7OVggFmbsCx5zVlF8H+UYfOs5xdxG7uS/DLMIPzoSFcAsfK1iX2aA66g5PXbjNfsO262nsw9x
+EQ4H4C82Vya3ogAwDyZuRLfw96lTAOxC+rorgBmE9c02t5pKTUAuEGcCQfX7VEDQr9RNNbEkC0H
pIEI64jS7dkh874z4E0cbeVnz86CDNOszmWRCr2PIu1epGVmhLGuK/c4qaw50yZUndaFzAiDOOxO
Xa++KgLKE19aM7zRJTq829qxuUA1WQd4Nc2DJxmhSsaFPm6NluzKFrF+ixqExCnDhZ9jT47DsZMv
uECBfOOuZiJtWqw7dM+YbcLgSd+G0YSsxtEvjHuQoyTeSncquJPKZjyUM+nIczbOxG0KGunwXX1O
Dc95IHEl9oZa+ncerOVJu3b/SgtXddsrpJ/QZFrGqYViQp+EMTFPPyl5wD4CtLHjeQl8xp8h9Wrm
apMyNezSfvJypeNsSHmW+xxH4gjd/1z3U3m1lP16nTIdxyZmlomd5deVR545ytwIKJJvXjqKJGcO
N/rY6+m9M9fpiYAokIF0tOcLnfvDQYXIiXXtVheV0LeYeb7IyVWH2QyHMypH5iUMAsEa25b+0q5l
fhcp2MaRLq27EMfUPVqfcbaVBvToM1Ie6iA6jTobHmfGk7R+BKV7Yld1y//LnwuzKThKKdATjTKC
M66I9LEKgvldMej/LBeGlkkz0oZQU3FzsyhrPVml5D9zhlV3EMvwzWrLMWdAWzRfZLmoE0GvimSo
Wk5kfZjOyorAX+w0Q/VUrvOdUxX1p9nwl/doJYVC6+h77XofUd/DJ+kcI7ukmaB6oH6lvJnsQn2f
895k7+sU7ZXhptGRasfsNIarf8JYztfnlDrUO+T0JhGsc0/1uH4b8nz6THStva+tWhMWd8ILir2J
cazbhzDzOX4lWb6eg7rOkhL3c7QLGqvezwUDc4L647Z6kDpJrWzL3qGsWbaRz/Gqct1zWJbNs12G
zqfSI0HhBfV85bSjf4LJVF7YonuzQEDd4QoqLhAB5iM2kuDge0Z5M8w+0SpN7nBqhvFZNJ24qvRg
n5ewWHB1KXnbV2P5aZS8muZ3p3vl5HG5obQHNS/7AI/HMR1x/rED0y952cibcqiVd/TTdvAOxH04
Xi9l3n8KcWDBEdBwGmsvTT8Ih0oisSbPfcqcoDFxkNC+jPYGeyj+NzrMa/WBs1hd12HT7HOA/LdT
Acsmw8OZjH5RYFtZnrE7NTuvlYTaxtn/TDggOiAYMYMvexxokxC6TUazcIy4XDyLg5W6Swe7vMYV
kt1b2h7ORSvKlo6bivk70nN+xg1oPvcczK5Ea/hXKHNBkokMFZyXto8Vtr/94OXBCVyq8RXz9EfO
8f8scju8YO+8zJBv+E8geKLRX0tYOyLgiHWHHfXQw+cpccMc4BjYj91sGSviufvNGJ0IbGY9YXuT
k/qUg+bZ/BqF0U1P0Kyso6dM/5Hcr32Qczed17K1X4GIHcYwQEjK5Gp9UCHK5U9g5Va46XBkEzp/
maduvUFwnG5yj9hvlebj2YeWRzK2K/GCV9186eTrAuNo6U9K9pvPzLJjngDOZY5sio20e1FrFF3Q
Vo8fVJPCv+qEuzFSKqTbMC8v84pT18p1csTu2Fy4jaNO9ayMMhFVO7DtsD8639Uo+ro6uNuzJVQ1
ld2MjB49cI+UxVFGfdSzbR3q0G0fuLOryxVbKzGyoUyTkB04yS9niXtjdfdL6xnP0lvMm7wtgy+z
UwcnND8r35NvjJJFzOg/quQk1iNuP5qiHZ771HQ+G3rmKR84hf6gmiu49Rv4CPFY047jzrJNAZqs
b7ZyH+owxy/BIjQHMnoQcHpfJ1WlD4oJ8ndQNuUH/cTZXZ6L8uBLwz+F4HUA4WD3jvFnErtEwJnP
vi/x7HTZN+mvtCKU3sA7NGl0yanPaoesvJbbd2a7qUFsrWGtKvMOHAe1ynEJejJ2FrN/aPN25GTh
sruYYc4ei3m1EkwD0AAclad3tj20khurzL9ZzC4ubXtEyOtojfjamTm6tgP5ZC+1WJ616ow7DF0Z
0Bf8mQjS0eJ9ZhrnJaBIygfleLiZ2nzx+FTCb5nNlHOHo5ongIuCGc+Nudx6bTdy1AZ8f7HgySJ6
hlKHAyVDbeLGqnYRpKX8MM1LdlWrsr2nfdq0sNIt36bWo4V2Bm5EkDzvgy92qvMgNi2UqZjtX/jk
4l0jOe9EhdhxsU6xQyWDPEQGkJgL9L4ifMY1DrIcqgYrJvVd3O0aXYrO026oXU2fS8QgTmBXT+Nh
xjl4B19qWRyuUACOpz7FdB0LrH7+CWPCcsvVURK1zpdUH4re96OdNhflHWy8gXBTKDk6TaOMniwg
id9sR3YnxWHvewpslfVV1/J6y3Pf1qtVkhicJqw1eIAnnjvRtLH+fcRWwMvXWTC1TULM9ltjStAZ
haPY8qRB/4WVN7vqGDWfzLyICOvOhJmPELfEsjNHybrBUNg/CiPvWMUcmriKyOoN2H+Tm5SS/c2O
laf9UvdpMO9JuoknfwhHWlnDde2Sxq4glyjgIFz7ht9THRSp6puEz/hU9WQGZj3wg6fNfcLPbI03
wbJVJWwx2zIuwiB9LGdXvFGNSuh3cYz6iKttbpMKi/aTBsfWHBHIgi9NOZRjMhuOlEcrWqJhl7Mt
hzOdZ8FbVODZwufHjtB/9bF0YSkOJMQesx3LG2PKcLcshtfgCcEMHR58xNX7mc02exLKzbF+gSNq
drpHDo273M6uqlYZN6r1qPXcluuKOW+u9QVh7fCJIOzsYXAGn3yJeN0ZSTmVUfHa4Lu/4lZujAvT
NCZ5ZHswrccCWi+4D15mQlEdhuoSyiFwNZhkYZZMgzCfw3GjKyGu4xGpUoPr1W4IG7B37702IRBN
m7rbUC4UO+xbwCGbdfCMq0wWwB35RvdhN3n6EPQhm+NG19mQiFZG7Mqp8rhzwcPdLJp8jB8VfFsQ
mPAfd+TYYw9D2rUxMV4nym7MOzGFzr7xG/++XeeL1M/8W+qf7IvOLow3O7PoWJHuygdWVMVIj2vn
G3GLFfiocG88oKSzNNQ+paTW4EYv3ebCCVuftCy4kuFymlLnjSCfcdNWnfoOljF1uY2MFiOzK3nk
ZYM7xkVdc+accNsBsPTlJJMlW3ForCGm2QNv3fEPs6u6JjFgzUFMybx63P/1XGYbw/40PgqgNnCo
oDKL1jMmub+ohD369widYoyDngxtQiR4H+UpDj6Ab90xqguU9gofFu5xSujfVLE6mLw1QSuWaDsi
L14RP/7UitVw91bopXXsWChuOG9sjGVgHKcvkz1XfmKUekM3poRSZKYAsBHobd3YN3BOJ8rsqwtd
Va5BG5cbLZzUJngXZrZGMu4l1rRtv0BCM6ew6LcNJNts48cZGlRiRtuM77juPN/2tw/pxxlDkwet
yRmaHssi/QqavAZ+DRj1Y9G4YnkrOjGdzrojq8OGnwWdJKa/WqSgvdK6xgRZfLKq3OWqzd35NzDh
fxrS8uYA2FpM00nSeO6vb84kHSK7nl3fWPfFUwp2LowHc42IHtR9ra50GhbHyp3NfC/XwmuPQdWr
MTHcnrPZX18tP2u823gRvwCFOyiuSLz/lPlLO9vGjKVIlC8Ldg01XNZYxihPcCRAxML7zcW5ScY/
fS28HE0ETA1xKFjOrxWgbhONGsRNHYvFfZPG3D1Lf1yTVvrR21//xf7lK0URKiFtHlwIm3r4wwVQ
p61RtCk0RCNHncuhVl70NXAKGSn3/OdL/VvS8f+LCPXfUF9Cmv0LeYljQ5O//QdB1/84fQzrR9qq
vOH7+U8NefvzfxeRoz/4Bjj0M4z0t10r08C/SU2W9wcQbwYfWAldn5kKf+YfUpOHCMVwEBfLJkH9
KDUhIjPZ5JLla7VxEv57UhNelZ+uyMC2AscLt4H7FpBmVvzLMHKems6rFS4uV0GfjHNWdIOaryq8
tswV7FXUdOMXsKo8IFYvDVgUhnXyE/YUeLHkLHVxKKiwWXeEePRbKrX1NGaBKnaCiknqnOqBkeK8
8tTZM2WyUnAFcm5Yvao+PHd+paedrZjt7+axhpZFHH4cbjxzbsQuGhfzu2lVrH5U8op5zwKNP4pS
5erZ8Eacjjz50jVpvCJwsV1GzkVgS9Pb5yh1z5Hh5i9DmpVXQzThsUQI8B60zlj2hFeSkGSZrM+i
6ia9F16Aw79Nbetk5comJN9wv4QL0MtrGdXheqztcbgMlebIqELS9mkwDZc5Db4PZh1Z17ALgCH6
hC0YJITqRk+iuMnZBvfwmBSzoNXBg4h7b+2Pkigm2RBRfhZpOjDhRTCjvw7XacKeyROY6BYAhi1c
ui42nKK/Z5guv49ZU4vLCncoGH/wRRiU6zzKdw4rVwjVY2QGsLo4wK7YbuVQB6gQ2ls0fmGx9wfS
DgFnilftkt+KccZGn4g+AVHrpfYiNJYqvTaK0X81hjrEkhw06mtbmsFXw+1WnMJN2V9K/EZ0Jw8c
clPsxdDkQlz9RN9E9kSzhEdzWtDMwU6ZZXlTM0++Ge3RhFYaqs0emgmusiyUzBELGiyu/LITr2SV
BD0cTW4/24NhAmXtcDlaSzWcavxWQ8KHzzZiLZuJ8ubazZ9UVVQMT8OweyqCOn1vMl9XnOnbgLlb
Xa8vNe5BQKkYKQ00DYa/vLSJj5aoJwkz5FbvlilJbe3ajuWTc20VzAfsCra49P2J2RDTP4A+ofCt
y2KhqJEDBDQq+FEFnkEwvvJBrS5vDRwLiEnYamf2Dm1x7pZ+emd6pG/I25TvjNHkzewjncWsr9bV
ikXTZvLmiwcZDenmkh1HK65EwayUTrccnxog7s9aeUuzN+qtti30m2Mq2vV2CfgSd4ySgtcReBfY
RDLGK3GAerGSNRyzBxhPzoqXfAm/5oUyXkLWJYetszLeeEvLXRPYQp08grdVDEPPMwgZ6fKyE2Vn
XWN+hSFCRMQssOcPabSbwRA9e33gs29So3y0dVZv/JwVD7EHM2e8GGx/MpPesQJG4SXG3xs8FzPd
8lbkfqNyrS0ToNrrLTSb5iWfK/trJOrho9FOb+2LruZjW8q7sdH6c+1Z+nNl2uW9ozNnOaoRaFwy
gmPUR+an5HsIioX3QuGOi0VgjS5m9JmN2Wwtfn3gtDlEScH5SXGxVVCIcw68iCW1w+DdJ9MwdS/I
2OvXbAwYTkxmTt5sscwuiKHdpY+0/zFclaRILuTY4aQN+8b9RnLP/WJJtTq7Edrlys/WgcdQAmdI
3gOrSohy0DYCSjS6G0fHBpjdaadLBtFIUFtz4PTHyJpIZOauuDd5hPGt0JsYz0pALjP6kkBWtZDe
2g+zxJfM3epxXwfd/LHi6L1bOZwzqzQNwoBG1vhXQYvVNdZ2b9B2vZb6K6uEsc26ejhjWCOhqEZr
CxpwsKBP2WBIgZ+H1vwytjbCD4UUjBkkkYk17vSct1dFmy1AQmaORQnnEYNyh9WU9U2dDs1XNnEF
H6PW052IMjgtMF28ezvozY9xLtk1u+tqFTv8cKwFq1y3oXq0EuPNx2goLwJaZsDAwisxEuAs8Eoa
c2WIFBKvIDnZRR5PdPjfp/F/UXdmS24byRp+IpwAUFhvSZDsRa1dlqwbhCzL2PcdT3++ajnGDRBD
HPnuRIxnHCF7koXasjL/xR7rAcBRPSGdjefQb5rrpvYFYL5l3OUicD4gnlvDk7bADpwVoAuvWViZ
e7TqNi7fVRF6qx5txKimLR1ofyGbrfNODTIz/oCUQ5o+AAdVlE+Wq/CPh1xX7tFWaM+ebN1uncfA
NYMSzLPmKqeOK/uriyZ1c9CoQSBaCq7dPiudor9WrWR+X0Cnp2qhhJ1NE8oa/+ARn362OqPo0H3y
7Uff0NIWhlLTfW/DaHjTM3vVo5nbCLL37puQpkx/qhW2Ez3fBBlavwvDry/ykbc/M8qXEI5lE1/e
6rDZef4CSjFpQK7dFY18MDnHI/q+bdy8zZCSuufWtj0F2vVJj+FyoxOVP9JYsH9KH/xSMvh/gxv9
f1M+AQjzYhKulE8+DD/+/LGwKHz+F/5RPuH6B/qHDaVuknH9JwtU/4dEjnML0CCmZmAe/pMFWsib
oHWBIIqBjze5DAni34Aj0/wfvM+YV8eExuugWPIrgKPlakGLgB9gI8Ss8X9mwyVe5YBdKsLcHUCQ
KyUF/Lbs7Hcc6I1nhLN+h7GE/5ceFxZ9WGgvP5cL6LNtFCNDePEg+hkaLRAAT6gvgKFYvVN1GrJu
k5Q0jWrKKJlulE9R30SeU2r5w4vp2NgT26HQ5EAgg17WGs4LgjLUdJmT0oaqPGQNIGxVJRKPEA92
RrV8ff8c1TPwBygZYLG1VbgWcFyJhlFpUWg8DDBzPaMypp139Na04XwMNtnUHSzNVvCiLguC2Kf2
jxYA7eqW5ui5n9Tyoevy6t4n6yoOJAkUhbp41HZGuMQw/D1C9MUl/kW2cOUXePG87CrdSuO4Mo+V
0jbwqYw6v8/UtDj3mVCgVkf20R+cbue1vjWFFA5MUOnEpUi3jOqmA50pi6hRm07HQJ3QFoTReIdI
SPPzUftfF6asEv3zUn8eoK6CMQfDq7E9n5E1LwbotLgGaBlyZpWO1Nmh7oQ4W1Zov7NqBDGw/EAI
10l9DErq8ckvG3G6vVo3lhALR54HOsM1145LeRTGmpMyuf1Yx4964bbWkcls9yoSywLIz3FKaJqs
g0hEymoR9Wo3ujAbTYgE6XxftkI9KI7VvCrzEAn6IvxlJ2sAhbphAUfSgF065grc6Chj4kNPpUCN
oxfUfV4D+DVMn1DJ2CuCbawWnY1hGOCeLAQlVjgyrIAocTmZCQe1+p7WpX0JnLR9h0PBnojS1mIB
YWLAmVB1kwlbrku/j92GYh4fcXLKE40ktHGtLNCesHdtPmYjHYzjYJbhb2riIwuB6p53e7VsbEec
E0GhaWA2KfetZtFWEAIFYmYew1JXPro+3hU2xkP3VZuNn7q+oVsDrvrudtCN84cViu87OYbGNbQ6
A6gLl2Og830LQJYH9JpDXmvCPAfjoDwkpdJduhprtLKL6r9uR96aWSRsOAI0anfaOr3J+mjs4HsZ
Rz3XZ2RVOmr6KUb3DnoQO192c5AQwSQLwAGQuFqvWiPFnGCxHinRFZ5WzfH9aI3aH2XTW09ZN0Vv
+1ShyQTElG7nLw+T00dYqKYKAHzPle4XZ1AkTY7U0oQHH8bpXaOj3tdobnKKtCLcmcuVGejzOUC6
SImKupNKQWg1ThrNdkK3wjgGNRK+bpV2ByWfuzNXKVqnU/oKPJl+GZrK+iCyQsWfxP5TUcNi59hd
1Yb//h18ZxCgnA7gK5dbCfZE388hvyOUTxI67HAXcvcU8S44zGWFwAE9A1ry8Ve0zZFo6dQftz/6
xoFIisYPIdGneCqTrpc3W4sRQaCGhoFiTFt5o2ImjyLpwrNl4IicCKSLbsfbWMtStQu8q0wQAXwv
45X4HvSGObDAirE6A4FAy9eE0BSoyp6q3MYxZWgW+xUItEz4VkObe6VWTaifx9THG62we3pWhjYN
H6yhq+8hoFp3ld2XP+xySN/UPWqavzxUauywLIWERKv26piceh1uCF5KAFiQ2+/Q2EdZNJwg/E/V
5XaojaE6ODDD3oEMyLqVf/5i65QASXI6g8bR5gp6g9p+5Nk+vcV4CHEjCZBKpYcdnBIDGSSUSKvT
7fAbt/fL8NZqNwGZQ2Z0UnBnq+WSxaPxXDVTsXM2LZfqc6aOBCsgd9ntom61WjqqNQ1lOInylKda
dBA6lnpoRAivcCn9+YmV7MCJN+PRUJPMI64bdRWvTPMW9LyLyyfQIM+tm8Gry5zpHKJvbrgL4F3O
4fPwID3ajoWRKTUjZ3WpqXpAOepZ+r1E1znWcWuaZ/1bUhr+uelV7dFwywLocBd4IXn2zom4vFL/
js7thlgbIGqeKMsVpHSa2oBgaSkO0xajKiUOiW41D50KXCNKB432XSPe3l43W0HlI5GVS3GflsEy
qNaB+NC1uD4NWoxFS07pW22AJ7vqnPxlO3Hyzp67YWdal1fc80gp/mO/zE2qWlB1l0F9GsJOkpQ1
BSlzBmpSmAjmTNZRrWabqhiSxQc3gBsczKXY+cgbK8pldwKVJHGC8iJ/2ott2vkRRgtjX5+yNgCm
jJzZK6AvLoInNo651aze3/6+W0OFfSfzQQaMkeoyHgTtONZ16GGa2pXHMQrsB9sc4GdRpwU4gGQ6
tmhK/b5M6ODeDr05VGoxvNfIR9E5XYZOQwXvnJCpxT0qfoRTbx7Cth1/Q/0DJts07n3aFfz957Ri
T8sB58JLstc+oWqvW3igSav0UrjnPAOUCQxhBhltzuUnnCCB7JcI4qGXgdDGjzB33Lexz40uQFSd
tH6w9xLGVZLx8ydRFaHKINkl1DyW3wD+fopETVOjuzt8Yn/BLQyoMwSxSePZ1ZPDSFEZCXwhTo4K
NDweBnEG3trtHJzLO/fn75C0bZhaILnJXpe/A90mYfSp0UBdNBIiT/NDQtPZw8M42tlcy5vgZyho
VFR2LLrsYBOXoRTQ+iGCd+0pC2z3yRj04oIrW/vl1xeXSSsPbytLl8+QZRSNmy5E4bg9ubWWeXrk
pohkT9on2GGoqgKi/bXU9O9hAbCgc2g897OXAVs/rPAhqNrTWKf5uZvV8cF1MLAaRBxefn1sFsmR
BWpAcr9XV3klgnwC0dQgKFFVJ2wl8jsA6dMBZ0/XC6a2Ot+Ot7U4YN1paKhSJnLXnJmmnrIBIwq0
xup+OHe22d6VllsefR2dx9uhto4jsj7L4EXM+pA04pfHHwgHqidh2J7agk5UY875x6JxMA0wQHcn
5OvHGE8PfCNHOCu3Qz8X9f4pcPycQZjDCCjr/MdZCwrMpWMjdRXBIMgs575xAVCOkY4koN0jA68o
3Uck9vzvU4Thb5jOroq9VZScwSyDFwsRwXzThmoDLyuwnUcrheSBaVLo3+NTUh/pqU3Ozk7aSAdk
k9qEtala7KjV2e1D0Kt0BLVOQw5ExXXGVyMAC+gwefhmDMbujRop4lvUTPlZ5KN7t/O9dOZi+b2k
YKsFUMQU5K/rZZGa8UQh0+fsChME5nHysU59FZuBh90U1u5YA9LZUfzG/VbWiuU1XYcTkgO5D6p1
Xn+KzVn8dvs3XX8RLk/e3TKjl1iA1TFmlJAbWjspT76Dwawdds4hjO32YTYH/WulTuITVDjnXVY3
07upjP6WDPivJbLr1SvvbqSabGq3JA+rJLc3cKxzi4aCh4mzklkl7pEvJC560ykP9Mecuxl5epq5
db6zRVevRLl4gVRwetPGk2zcNUlxpo5iG51CaLQN0Tdt5gsXliouqM+Xf9nKbN031hA8jrgoY6zS
W/obLVKHT7e///VJ4WqsRQO1cNNENHx16uIgoM1FjtWGUErbM1IdxbFRi9+AhZ52EpftUByhaMrw
Dderj11cgGeXrh6z0f5RK7V5AijRAFqwQ2tno23Nq0UlCcgKAC3bXm00/HxMAQoV61BVBxIS+0Oe
HkVr2Qe88+bvc4aMS1WNYEr1ij7fzsG0tai5LjmBXZBZ5ITLM3GM8SpI3LCUQjb6o2+FzjHCVfyI
IEl+THRfueMVq9wlDkwMrJ9f3Z5SeR2vdjnFZXJgJlVepqsthZ87trw6Pmhx5+Svg7IHzzij4PkI
L6O409Lk19NCidGimcOXJtz6oYqVSAs8SMlOsVUHd1GFSU3ajKZ2bLG0e4wCjdbq7SHKVbkaIpmP
iqsFJyks+NX0+qK0h8h3s1NPccnruLCfsIayqdM1/mNcUgDu3ST5FztWZylRYiYubzq5wF9k+j1a
yI4O6vtkt61/EamZPI2iCc6j6dbvFLOzHyrQx5qH9CBeHEWbvIZsNvx5e+gbu4ibDkUPSrW0Eda1
ncbRAeAFbXGqjV77Awp7dhFoE511s64/3Q61sZC4nyFT01ujdKitvvKsanKZ1hUaTF3wo0Gt4yHH
HuSAHlvtocg4VzvTunUmyhyTd42s8Vyp4zSpDt7PQcqKGjDSrfS3sSh3/OSjbypgbNTU6L9WnKV4
/FEDujQAUVpM8Hw7Pd0e+sZXFrLKhJINhUvEepZTzZ9gdguM/8TZjUJRivT2wwD3AvMNUM7e7WAb
q5mhmqyqZyUHWx5mL9bV7Ii+KroeBbepNZ+6LBNvZ2sw70D7v+Pwh52kROpOLiDnbrWDgBjTNJFe
Bjasi2VMePFAAyYGiJuQ9ha8Dlg1R2Tfb49s4ximrEMM+Synxr0aWQyMPTInszzBaABV04rkwU/g
n8w26dhRDPzZIR5hGl5mJ4z/xfIl/eWEoPsk6dPLIeYCyJg52uTbwm9eoZ7cY87a4+WFpIp2scJi
tnbW78ZEkkXITia1dlbwerhtbxe1wLDasfGyw/6tOgKJx5a29P9UGwgth6BX9F9fqmxNl94v9WZs
RFeXTYo/rJpNlP8wYB3vs8R1XrfDnL8vgS5/uT2dGwcCiZIU7JGKI3zb5RcVZaOVSoJTuS3y5FhW
iXbI/Ux51CIHlQWryHcyho17FAkizTQ1g2zJWfekmCs7dpy0Ae4RlmgpsjF4jE72ET1ty2utYnhV
azXGFJzHKKBPk71Ty9r+AQ6vGkqGrKPVgM3ehu5q8gMwMc+/Qg3pXunI3KMO2CF9i+LAwRyRXu5y
u/gS1/rnX//cDlAGdLhob5JPLD933OGnPXRNcyLDQGQag/Pw0CACfuwxIn3gwM8utwNe11tkXxMg
rQQy8DeO/B4vTiI7o8Jm4kvmOcjA30UJkgPBOGqeqowfUeUW933Yjfh3gfYclSz+bULXE04PlK9K
cfo3t3/N1RHFj6GnizUW4lXATVa5OZacFQZ3retF1dA+YcFuepODHuuvR+GZyDEIyo8X8+qk990k
n5LBQgXVTudzjEvWocJl7O52lKv7BCUc7lF6pTQOQDStohSMUZ8DXfdG3CggpNXZPWLtA+wVEfxy
KJTvqKCoCBXKL7c69srA5miz0BFGiSD/fWBnfHKmBs3mCuL1r46K/BIH+OdMWwUmslwu7pi1lNwm
3cMqAG+IUok6PBrjAK49JBJUFm6Hk+t9cWdRsKftI3umFhqM9mpBmLXjQIMyhFdP1h9K5vcnc5jK
c90Dmy2zQdn5kFebn0h0z+RrnRIKJ9BydBq20AL1Vp2uSxh6UW5VKMAjPa0OZv8Etat5APiDwiDU
SNyS61ox9rajjLAaMNAU9CZRcjLJclcJGHTw0oyMTvcwdc+aY6D5FsLqcEA/QxbuoLAbtfhswJ+k
E5ZVPeDrKsbnHf5kBog7gRq+c8E5Wz+IJ5Wmwsags7ma8KGs5kRLM+E5jWJ8deBlHeo2qN7qQfp+
UhoImWXT/ghHzdxZaRtTTyqKNQ+CTvzPGo2UNRCp24o+VAqDE0qSwFlCDdrH2BLKOZ4ba+fsuS7z
cuS77B8JPHTpa65OQrebRTd2qMtQRqNgUmugZY7ZXLN707SD7NSYJc9LbAD13pvo8TTQUpHrOaqx
X//VqzrVvdur//oIkb8IJAjMCR3XjdW+nrROR548Uz0d/ZJ77DPKY6lO7old/rf123+tilzn4RJO
wzXPNFN+5/5bLn1dz7U6UJ0JZD61hxjBuNNQJP3j1Bv5OUPh5NArPSpz8zB5UQ+b0J+a5tennOzU
5aUj0VlXM4ADfY4VjJi8DgvL+8LH61P30fgpKx7WAzy0ndNlY7tTSaRlL1AFlLn4csxRk8IMx6fd
E0bYoi4eVk+aUikPjZMrP7RGiOpk4Lj8DqDIOCCv0SvGzgxvLHJACzLdoSJNeU4sf0Hsw1NDU0n1
qIkhcaC2yGPgXvAJ1uj8AyeEItr5xBvbWYrHUaOgHqNZ6101ZHoyub6veYmCGOtDgpTMg8gUCH2K
ZeLySCMIOf28yLCv6gwfmefbS3rjk/P04AZRyXEYsvx9L9KNMMZ9M0I32FOcOT6rKfjrw1TDly+t
DgoFlJb6Q1riN1vp/XxMp/Bf3JUkGAYfHCLS9QcwMJ4GmVjPHvhw/RDjt4SbfDDCc4RGfnusG7mV
oVLylZgxzpYrP7wRMfLELR0DW6e8DrykxIcCA0sDcQRpRxtD929Q4PYcxGDuEJOHuIT2lYloEQI8
g9mGT7d/0PXkc6WhkgYK0SRbWJc+MTTVtJ4WnoebSvkURNaIg7RRH7p+Th/yvCmPXVj3F2rTe5/i
OrGjMiUlrQAlcrisa46JIKeGLmXClzKiOxstvQeFLbmDlb3eTaRAEnYsV5epmqszDKJ/I8rIMD22
lf7BCSr9Eleh4cUCJYgkkUTW2x/0+oAmHCkryH7aLuD6l6tZCRvQziKw4KMnmZf7I/6LAtkWZro8
/4tQMvcCimKhCrY6q4a0cxQnzS2Py1g7Op3DvoGydnRGOGq3Q21+RrIPDiSki8krl6OagzpSNNye
vCIRr8YuDs6RSMWpd/z+iLtZtBNua1WS2wEFplkmqwbLcKquDLOl8brTp6r8CCA4PbN1S5yNm/h9
OaNxkWnCvyBtFu8chpsDhc3I1Ud9GkjgMvJMNxV1j4FvGmn1sS+lqdAQqk/4yqd39Ev2ujGb8ejH
oBEoHRbXzXQNGs0UUAdDRCUe7mxryD66gcm7LvXze9w+6j9vT+T1YUthTW52UD06baDVYRtnQZRq
CfEGiw+oByjewJupXw1zZiCbkFgHpSstaDduct9q5t47a2u4ND4pc3HeUyNZbUekXZAyT/m8ejm5
ePSZ4gKkKaAo7xoP8xjs9cfldC1zZ4MWm4VGKhqaoG9W67achsQIejzJEj+un1J62B+UxhLkjq3v
iQY+TGAFe/nxZlCecvAcNFry63qXmF2qwkgOeCAujQc3EMUxjEmeSmfyEW3qq8tQYnrx6xOL3KsE
ZfDy0531O2WMhYsRG86DqFrUxw5RtnMDJgWCWdhbfyVqAOtN1TCjVqoox5a+tsOPt3/C1uQCAKRU
yi3KXb7KlttwGmbk+k0cD1vzoRhFf5o1xfdKZW69rmv3XkZb8ahD8SrjGqEYvjol3NFJ04zSoqfo
YvquYjt2Bu1Z/K6BrBeHJimSP24PcONsp+wFTkDWCLC9lD/oRaaSpGqJM5cQ3tBogotxis4mKa/k
0H6/HWljaJQKsFxhn6A/v25txG2S4bE42x7SRq/iJv9WYNp3iqI4OyLhste934gG5hrENVmJFPVe
pZxFkirjHKm2p3aIlHSCkoTdCQ127lh7DYoQO0nHdTxOICgy4PRl3WDtT4ynT5hZSgSFetLSs80F
fRxizNKzGK1UlLn6nSTgGQ+6PAYs0Dp0eMntecqoqwEi8O2gjcFjocZG6vtoRM53Z26yd4i+qa/V
WRhfM8RA3oZhHNxHZVclF2yuwrOaRcMrWhEqjYa8QQ7Gdz6TwPLevT3b8hRa/zxeN1h76STizMRy
XblCoSeeh75n6al1x84sj/qUDve3o2x9dXaKwdnPRU6+v4zSFCiih/GEBng8FJeyKdACy+yPyNY1
963S7qzg60OQlhwXjAtmSAMzJH/Ni70i6P2ROTa+l4xNf9SBlmMXXwjcgnIc+xByO8HV2sORXm9Q
SkLkDcwyFxy7ZxnUEHETh9aM2pWKwYQ2IzkXJ4FxJs345XYNqR1ZMykKSDhZaFuGKnp31hyEpk4w
U8eHNrBxebIqHA1SpIaSQa0e5wIBp9tTuDE+k7chxw/kCAkIXgZFd3Kk62bhHzWZYFtU1HyCwe4+
ZG3b7vSPt0LRW4SBybcEJLIKVSFjGya+HlJQ1wSWThYCnhZcAbaCMSaX2+Pa2qAmNzRxeAnyN6sd
wMvPGoYhR7s3H4sfpdXXb4Zh7lC8pUd1UTNRclEbU3gcHb3+DvG0QHggKJBLQr/70LZcNWhodp/Q
uAqfKvA1p9s/cKUkDk6DDIJiCCBadqlKqXP55Ys0FX6AuNpp7KcUoTtNRA+RXipv4shUcQ4aUoTQ
MId5Ow96+dqvh+ipMfLoUlWN/lSJYnrjonwFvgJM6qjWiPfFed290SFD/46LpsA5F4HdS1Mpexbe
z6f36nSRzS/IEJTSaYCtdmJpgOrBODg8dWr+oSjV9F5DWkjSpHA2toEAhVmDHVBXoopnJ+1F4VKF
nNA5r9NcD05gRsqdr3l1EnHWwSWkF0gnnf9eJaESI5ajP2Uc48EO74M8aVByMKggItkt3iP3kJ1v
T99WQLYLFwCNK1nYWc6e3+YFAlOKcaQEjyhn2IiHEuUjz07z4r7EC2VnPV9tHrhuhAGfS/EMKRL5
5y8OP7ua8eLCk+hoINh1rqCrAE8AjzAPzujdHtrVU0k2/GQU6AgCBNzqW5L0KnFvgl3vh8pEiIgq
0V+aBrOQwmhHzz5R79wMJx9sa5ud0BujRG6IVwQPXvCg6/xL4THWZGVloIjWOSdoWvjd0rc+GkbX
vb89yqtnCxHYf9LLR/bH111cgQMvpSgIF1aE6iG+h2gf0Bj0ysyeD2jDNV6aTcX7UFd6zwmyPWD5
dSGY+Khds4VgDNAnWi2gkIjghmLiQ+nxGl/FcNNt+viutK0YuTb659gnZo2Pcao2aB9RR5qeErus
7oIEj/PbH0MGW2xo+WMA9UCppLBBW3u5ukpQEJodwH4JdBePtVKzPWwG9+THNvYMyQLLyhGSobbm
bKlV2Ou+XRhHsPz9uUM+56AAWkT0oHe9pBB7T8PNUfFWg1VJx4X38HJUEwQRewTGfBR0FO6HPMhf
dVWf7ny7q7REfjseDRLkxom4Tj21IQMmMjQG0h/C/1MUJF0isvI/UHFF3AGwvPF2AnG0Q3De+paS
xKNRWZBqR6uXETrJdHgmG6dXDLy+NHqejUj+lOp5xgs+PrWi3qsNbUdks1Dbo5i9htnh6NhjLAFv
p+rn4ZAZBWbDQYWAi8Awuo39due7Xs+e4FrkLSZ9hKh9re7HTLeTWc+Jp3e6cjExhLin3Wieb6/8
69kjCs1wkCpYithrIo3h+kFIeRoy1BwgPl478UnU7vR6KDsEisxJcdHCV5s9H7Hrj0nSJXgdsROk
k8RqcLyC2NMdW8GATnjX+XV8Z6iDc4ocX300nXTcGeb1mU48gwoNqh1c3Obq+qDrnrklMkjHuDXy
k2GP+X2HmdrJ1ZBZpPNHGc7EgKNAznknwdw46AgNqQS/DxS9kN5Y7cLAUAZw1OJo6gkCpS1uh2Nr
6qe6QRxnApN8CLQei9xuHDwz08ezYinivWqC3b091deXi1DZFKS6ED/IslfHQduDecJuASkHrU9O
flUhpKm19oOF8M/OoLeml3VFWZ7sDgGHVagmCgZF91GNCLrW9OxSjMdam5Q73bSRWWraYSc72Ixn
8m0l41g+TJffuEmFNoAZZTmxsE6BkvEBOyvFzNN0YMg2087zd+tTAhxhZ5pgkkiBlvE6a7B4LiDi
gP5Qh25UnHoTDhGnTtP3mvNbx4DkbVP6hgkK1mEZKmqUxBIIsR1rO+hOLomdh4zYHsJq6wOCXaCA
SEpLdXi1P4JhCkI8t8zjAMcX48/Uwjd48pEriv+we2wNbi/FrVMHABL4KhpEfET5c15kc2hsJzrq
tRBbmwYD0THWLkhwKbA96+ahgdl9bLTc2lkk1xkPZTzGxi6QNoGWWAbVyonmr90aRz/QQEcrsdu9
Haexu1PtgQdIXoz1W0epst+MRCkfxkQdv9wetZyqZZbBD4CcwBbEFYbLYvkDUHOZ3AQM2HGKJgwU
1Q5SfFdFF01x3Y+8d0seM7nrKahtv7sdeWt6qdWS4EhZQYa/jCxGfNesge/tpGV1bgwsYqOoiLCU
bzHGaUTv3Y73zLJfD5WWLzIOGpJLgPGXAXO0qhJLDdiQjTvgWxrkFmzJoHP+HBBPq/D9wIAFgRDf
yjxLBLj4TlmUv1bHvvii+Xk8HoysLJHeH3N0AYuxtHlURW0zHMau6HtsCVJpgQAy73MTWdpfKUXn
9phXetbcgfhHU1it8pIqiWXFP4Tdjt8Sa8xrFNVyIBxmPKO8Vc59uQNv2FhikhsEpo1zgbRrta7b
IqR/PUMQr0b4QWFiWQfh4mkfBSE80Qo91cm1qiPizdkhbfM93ND1m5qEiPK8gcytxBWvt7ErGrc0
fUcg+6JGv08C+V2UsWr1+5BqTYDeYN19aDVAqQfDTPgcWST0jxVCaYjBtpHxpXCMgDZ5WFfmJWk7
/60ZdRWORJS3R6xlOxJv0FxYKgS0XuAehdmwl5BsHK20hsE8PYsb8DRYrpx4mjMzrEnsbMUYPTSh
0w8D9qEHHuTT6fYq3Qpl0jEGlUDPD9zNMpTAZrrU2JCsG2CXTB2tGq2ZuTXSdqc+u3HgSW7Qf0Kt
LsTckKddxKhMs9Mee7ySv8zyaXTgFRjiYp9X491oFvP59gg3w5o2BDLezvgJrT6mYQTIqUSM0Kks
rM0No0GXPR46nFHVsiu/uG6knHyjdnbibnxZuqcUuqg+kW2sO9Gh0+RjyO85qrXI7pIiQly+dapX
vq5+vz3CzUiIZvGU4fTmrFnOIQqZTTtOCS/m0M4BBI82npRVraMUblVfb8fauIq5Gf+Jtcoyxhzn
o6AjVw7x9v3Qo4XztZR96dtRNkckjeFQfqXns6ZcG2rhoAZZouyhBSj5jZX7Hp+w/CHCEvpfTJPG
JOk8SCX7YrUqowLPIB9E4VGUyN6hVpSdgeokd3qXhfe3R7WxEskraITQwuOZuAad9pk9Dnro85qZ
akBPaFkg1odrSlL2wSWJK+39NGbm77eDbk0Y2Da5MGhq8QZeLo7I6Vy76JmwdELuUY16aLw6qPnb
UbYmjOc1CQUFTSZtdYxQPu2sqWJoTV3rvyOO+KPMdfu9VSX/Yq0zFJIUxKeocK2mS9g9ANUeGc0i
7KOnwqy4RfQAecJ59pWd+doaFOk0VDrOYt4vq1ilVIxI3UEcQ31oPVMFdtfiaXApJtxZb3+/rVki
mZZ+Z/C+6dcsZymctMGsUFU8ak2MlXoRhBe79X8Z6UgtT3J2YVrzlVj0yyhlbjqDhSIGqp/1H2R9
1SlL9PmMHyQSthbWiv9iULI2St4un52rQVmKOxml01GfoFT6Ku8aXlt+avuqdzvO1r6Cwf+fOHIe
X2TS8sbRhUIcMcDTwqi6POhG1YH+cWckMVysmNjbO7VDmcassjtpbAh6BdgwCg2roLBaAivFa+so
GoimmAw30ec+mtpzFdr2U9o6RbnzoNxaI7xPqPaYrtS+lr/oxTBjLWniTmXp12aJkddcfssDVd95
1W0HYZFIdgvk/9VtOWExM+hWQ4Un69sHt4qB6uvJePz1GZMEM5WyGXWrqzaXFudZ1OriCJApeoXy
DG5IaVR7+RRGcISdx8H1/7od8npgVFp0ijvgHy3khGTauvh6rV5qA2s/5X2AZXlpvdd64Xy8HeX6
eSPrOSjXQ86UJZbVOYhGtx6GEG1hkdgpvm3N/KjHkfM6r/zyiPlDdSjQnTjmBfq2tyNfbwIiI5JJ
QZnDCubYcnyoRZQDsHImzsmzt0IR0WdAzd1j0Vb1vTD8/IQicLtDhb3eBBSSZOVRYmghYsmP/uKj
Ut1s0pDNB/0K+65KMR14dLbiGWb7JecWPd8e43Y44JwwhJ7rZstwWhRYqPbIcIVVH4Ubod3NBeqN
cft9Uvw9vNhWOE5LF6oeGvXshmW41ozpis5s8aTvYFsBy/OsMAkPeLsmn5IuU3bquVtLVJ4mkhdJ
IrJGRkeaDScH1xYKgpg70dEc7lTc63ZasFsLBTwGhannws26BBbXiOFBQQRp4mJPzMN3uCgYBB3V
eWiPUVQ5HtS53Ls9cxtDo4uEoIgkPIKUWK1OYJRuCyGbmVOC4THV0V12e06Z21GuL2ywXzw9QTmb
xFgnwkZlW1mbEqXLJoC2do43oWE1bxD8Sn75MUOeI0so/LtUU9e9OPT6u97K2Oh6rPqeIkYcEENn
9twZw1/NyDGdMoM9avLGgrRo08tuFUvkqgGYV3NklDkXXWh0v2tJ4DzQ1Mo/K8qg4N+ZJTv5j5yU
5RUn+bIgLehR0eNco3htrKvTbJ7QAnOm4a0RD+MJ0rF9RBkmOKZVORxRYc8exiDM3juhvifaeD2b
kCPIHVR6NFBY19YLKaL7qjvZQPOzYPjqWL5aeTnkuNNc4EO/c7luBpNFCyYUb5g1HTAb5lHt5hxG
cJXUlyqajFf1PFkXXqna5fYqvWZAoECD+rSk0FM+RaZhea7kio21VDdlXjikPeSffjypbImTG3fT
Y9COyStzRANpDE2Iwcr4yuid+u3t33C9H4lLt0reUmjHrIEHoGgUS8xo4aDFO97jAl6egmgOz/8i
irxrSThJ/wz50V9cD7zGWaOpk3mD3rV3EVkuyApqf7ejXO8KmahApZHFPUalL6OIFp+lJKeIJhrK
3djy9fc6NqcPkTXg76IV7Z6L+tbH4wwTdP5NuJNr9HdgNAglAyfw5krU71stsZ760ml2suetYdlg
QsCv6FLfcvXxsthG33YOc/ByWH6GIxIA6VyMaJ2N2aHVgr141/cCX/BFPPl7XkzWhEy/DzMl9+xJ
wffUdD8jzDrdRWYRQ9l0vrZu6O5suqshQimm9yUBdJTrrjgiqo+Fdhag9jrquNr2ceceB8Ou7wyJ
PNeiYg+2f7XJiQclgCoU2u/yyb8coh3mc9Pih+nhexadw7qk8SOAN/Ar250L77m9szg8ZSwh2wgs
ErjTq0xw5HgsEPLNvKbuJ/doDGPwhbU0vrHnrke6Lspymm4T9mtZ556q0hXfsLHTkVJO1PhVO4f6
p1kX6IpOMZK4SZpRR8IXAQZRnn1D9YPfjzXwZx71zZ1m1dM7Ktg9km2iGg9KUe8keptfjjOLBgw3
LN3S5ZfLS2SeR7aTF2Wj9WpQ7e5k9jx2nKZRdhbF1TqUH44wADKkyugah9BhCzEOPL09XLa+moOT
fxv8bLrkcRuCmq+auD8aabSnfLcVVSLEAKXx1xUJMHdDckoxZl6haNPJnccS/oOJFw6KOeesVVRg
+rp2un1ybX1ViiUQkFFvBOy3Orkw0Or8ylJSD2vlzqtjHDIaBDipE+Z7QO7NUDR8wJqhJcj7bjmB
w9xMdgBCwGtBhB3M0KyOSTT4Xkjl+1fPYyYQRT0E3sEIyMLTMhRCl4MxOEbqtUPmXGy6al5vtv1J
ScLwLNzM/+32V7y+T2VAYIsGFAQkIdboC2Wk1KYDXfG0McDlWTMK9wzQOX3oaqXALW1uHvHuaNDk
TYo/I7fWT7YaFzs36sYCIgrQD3hrNB7WAi5uBnqwyJ3EQ4vB9upIFN48GuXBRArjteu71cHKjHwn
6MascnSSE1JW5+Jbo1uarIWs6BiJh4ZhdPKRIvqIX2VD6wWkxO2vvBmK+hSiw/A7yMuWs1rlPC6n
gVBBrQaXpkmDc+/o3evGxPbxX4QiKXmGfJAhyfv3xU2E+mBviFwhVI9nPEaDzllBUOlY5PVeueMq
xSX7kVp2wHoRd+YJtwwVZLGEKfkJQjCZ66lBYl5KtMoxZHXd75ZZjadeQzq1logFRKX2nkVbHxVg
tpTq4ilBYWIZviIjslQ/SL061NJD3ykot5YqNril3+0UdjbuWmCmAB9kh4BDYHWCz3YcVpnZpR5W
WyoMsrr8kPooVRV+nd9pmUgvtydxaz9QOCX7s4C2UHpZDk10FEmsBEOsJNDLh8w2q1NR6jjQKvgy
JRpuX3EYVztHjxzE6tJFEPyfoKtLN5qyua9R0fRG3HuRUM7SCR9g0vgiT+z7RIjw7Ca2hvGDoSe/
3x7wZmzKWWAvwFEDm1wOGBehqe31mefK2IrHGbelA5khiMlGhMc6777h86Q9dKO1B9zbWkRUjqUc
Loqt4E2Wgd0pzx0F51lPbefgbuLt+ylWKSBwXO3BQjdDka09X5NStmkZispWmpdqjpebrr2bM9X+
UPQ2hOUOW7XbX3MrknDp5PI2kbL9q0Hx0UYDtl7iga2LjnMzK6dhzNNTPNr1+XaorYnjLQbtnWQP
ROL/knZevXIbQRb+RQSYwyuHM3ODgqUrWeGFsByYM9kMv36/1sOuyCGGuFrA9otg9TS7urrCqXM2
N6OkLpjaKu4GitDycS7StvG9vPjYNK1yNRCTpWutIdGkt9Pn+yvvvVzUIum3sLzD5Jx0T794OmCn
EBSOFp5uQTRJ91Lj0rRq9+jOttTPRQradxL3i2hiBMF12UoX1NgOQtW9myo1YemRSq6f7WDZHCaZ
rJtkQW+m3uOgx3D1mSXSd3n5l+bCl00r54jW7SaFwu9KpAndIuJ+dr7eOELEaL7VM2smjH9OZjd8
gPfHPSio7Z0sQylQF8k6BjOf61X6IpqnuPMy3OswvS9NzhOl+fDCa/ndCa16Qd7Pqd/NNnQWBx91
72GRsg/MzQGWdLYo5rEU0Bi1RR6YQm/rk9kn43lCzurBQlzxS9rX7l+uF02x37rFfOoWVz1SZthz
+HICHxwG9B5EJZvND1mDtLiTBTaP3In0GWxIPKTIdFO9SUvzaOB/78bKF5ToHUA1lf31ekmOOHKv
sJ6VWvnJnb0l0Bo7vcRemx/c2L2tMf5D0k91iGu7WSptJ6dLKoOwx0t036tcm1H+sHvI7XI+j91i
HtjR7dbwr5LEk64Z1cVtK982W21BjDILxDR+jNpueOpVAs0cFM+rAzogGJRkpC+iN7KNR3JJ8uWZ
XRYUaT1cR5XLDlReXIpWmAcWeksaIOEe/EM3Wr6YW7/ndaVJMbggYlWS6ZveZaLxzSGBeArm+uVl
pqn3zzjlCA16Q0JT3Bo+iKq0fR22jksxjtWBN7z1Q/wYyZOKS2T6cgsozFXFMfslww8rSf6pKq0x
O+VWZz7YI+UqRFfr7nM01GV0EDTsrkuFBaZhF6zBts076FHR9iLNAnhQ/54UJTkDPXDeDBalcLLt
OSgGy3i57/n3LIppDkQJJAngDdjeo/dlFk2VBeao5cwKjtnFSUf17Wygp/EbS/GqwZWHFyBPWt/L
ZUSa3Mo45hZ048Vyk4Ub09gImbRH+lO391IHq4EB82JLcP/G5XRd3FuDyVKjqVe+yJh174lxgyaK
1AfwZvrj67cmXy0QNsBCgW6ut9Ym9qCXecNtKa33sdtWJ97y8uL28XKw0t7OSBSwDgnWvHmv5jIx
XGVkZ7mdSG4ixhaWpkCpMkm6lz4fywMQ3e37KCEiRM0MZJBVbg/N1OdIcSoH8UitaS7CUbr3jdvq
B5DIPSsE9iLp/uUs+7ZBr+kVNf6iTgOoTYVP5cM+WxmtrgGfc75/VHsb+nUp+VN+iXTKxOzLuGcp
t8q091kfplcIvMVvXGXyKBqR4PmZWN/E4BNPoRYhfgNpWDY9e2Xvvg1bqEUtMYU/HDqSp7o/7Mvv
2IaUGZHsK/gtrvN6a1FXFirPfRLQRfsnDCndFIvhoIHB/NnMTM/rv+RPjm0gpST90MuslwthpXIr
yE3gAWi6Sxfb0x/MSL1O94zJRMBkPwthRPs0K7YG2Hp6YcYNqwxFLVqAwmF1ato6/T7FyvQOeOlR
R2LHFplLoK5AJMpN29bCYOBzWdGQtji1J0bArJMdx3Aqp4e0I3tL8eBRWKCeyeu3cVPDoNYT7Y8k
UI2k9qMQZRYEiHt8MYWj+2a/98jKOiYTVcQqRLubjAkRaaa9cbpBPoaqj3SJ9rcWKmbph0gsA0VG
D81FnCCIJ0+9RrAmnWBAya8lqqmnsbCHv+7/nr2tS1iC1D0ltdq2nkxmzUdLaRNI2ZXkvbbk4Vuc
HhxFanSEf9x5Vh1apHQraVUyIrq5Fh3iV3ax1EmAVkruG07TXrJ6AGsdJ62AokgLz1XmLQ+v3SCv
D+AA4EYwD8Botr4dsU4bz1Uzhq7axDvr09D62YRDsNIkPUhRb++9wWgx8DBm3+kE25sKB5B+p1az
JAmKCYXtpGvEGcAaWi0VU/2eBrfu/a3dulDQe7KySrGPTW7zNCaFQYn1EOovUMV9odZbnJkbVK73
V7m1EKiTHHIlLgct5i2kY8gmO2euPQ7QrjeCokkbuLI6JHYQf/HvL7W3IWZZSczgrLolbR9LyOZK
TYkCInYF0BuTyiNl/uD+KvI2r2tCrEBVGP0PrBBrXlsEnKO0BUU8BSWUVB/U1ksvtgXvVEtueM34
33wnUsoPXTO7rzcQHnGqi0RDsuW0SVOYPHcmD+XYgBcYKZfeGy6d0c3/lkuKWkSZzQe2v2OQRENy
ukF2UBg6WO8U0aWws3rWC9tiBkJV5adCHaJHT2/mq50z03twgLdXnOSBSI/+qyZZYjY3IK97+IUK
IuQubcJrzdAuJKeLfgqT1nqiWWU+GcmQHgQte4syo4oPI7OHZEwa8C+RhMgMIvNpmgIm58uzng3O
2enQuNLsQXlj61H1IUHb7CCw2LkVgIP/b1H56X9ZVNVbMBIAIOiE2uGpahb3mSbUeGr7PPp43153
90eYDsk/N+NmKLnP8nYUNfaKOO78Q9NGZDPcRCkviT4rQVdgSmXlvHp6jDyQQUSuPLVoKF43R2lC
KlRNcT4FmcWUCl23OZjgJH8iBvWo71nu690M6xGiISYgE/nNKdbD4iGaVU5B6szNiVCnP5swUJ5G
J3UO3uAdB0Bq95MIkL4Xb9H67MJQ6UQ11FPQ0bt5XuBbOLehwZBRmqaa9gAXjnINNbV8WxljeLD2
joujvSe7YZRhKIps7CbTp3RovGXkvRtfOpSU3k+NmX66bzE7xomOMpPH8DMRa2zLIURNWomG6xgM
sSHpFYfkyvNeB1kyNwd5yY5xMuxHz1I6NmgINuGMl2TZXHl4T7ekO99mYqEiqZZPhUW/L6/T7k+l
EPnBojv7g/SAEp70oxoP7voAZ1VZKM0kY2B7k+fHZa4GcK13D6kzdv79TynPY/1YMMnNmDgD6pRf
YFpYL2VbXah5I+P+WGTyXQEIdzIZkfpIFa8IUgr/B5Wl3fVAbYLEAXxE9WO93gzioh5b4iFzttyn
Ip+St3Ee1cwbT1Hxo/GG4mDBW4Nkg/RmJU8bSfO249S5cTNO2iICrUUjJWpE/5x0U3/wEu2sAvOc
BBhJSiAoMtbbiuMlM/RGGQIMltFmYBBP6BOVB0555+NRtGGUESgOVrktGC3C6AaNVzUQsTEaRNSj
uIZjlH1R2iF5XrQ2PKgC7GxLjklJpgjqU7yz621V1lglNHWHwKtM9Vo7QjnHx0P2t3eMsJVGBLTk
cp0tUnlx9azx7GUIeqtL/ojaPnxS2jnBM48a5eTB+QNqk/bgxPa+JQwUhCmQOcnUcr21JFEG4hVr
ANNUuD/g/c1PUTpND/EM7XYqpiPqm9s7TQZG3VGSdDIesIVqdl7DzFddCHSgCoRy4qR5ak0Mhurt
EYx359Tor4Bsot7GKOYW9TMPqbd0fYnJl6J5alJDu2YxKcl9z7GzIW4xcDDJpMyeNia/WKnSuhob
msI8/0NP2/6cmhXqgvERuertSuBFwFszUA9Mxtz6DJpVsdOnFbGIq7bvzU61PnlFsegMJzZefLCt
n2Pja4/Iaj9PCaJkXPDm9YRuSySI5k3BkMSVgAu8lBD9JXEdH14L0quFLsvDEBWzuFrENLD/zIkF
g1SZqqSwtWrlfogy8d/9oljdKfP66vM4zvPfitsln+bYFH8Tt3oA9RqY0B5mSsyGn4+6sQT3D+j2
WjEDSIEBqgzJmbFFiQgGGzIjSvogiajX+PFUVJ8z2kYRY3Ku4UOyzhCWNx7cq1vqA0JyqkMMFUDQ
islvHi8Pj9sVcd0HggGvL1O4KLAeC2vRzvUwzP01GUb7YkqN3Us7Mnxuz6Hxn+K0te0vWWx6By7s
9p5Du03uKCEccKxv9bqnOMq7kQ4D3ONd8tyRKZ/nKEe/SmT9c5Y40cF7s7cePWlQI7TGsVl5OX8J
nE2k3jMt7Qm+Cks/FXDjnr2G2dsY7KQ/oJ918CbcXnbK3OiRk5XgYG4e1E7QVskr4srESRqwDi03
sMyOouW9VaSrpGNLzx1Xvd4VAqDAtAFjBqJMvWuFBO6FllR7YLG3F13SEklSQx5s4pFNcCCWVqsi
5GWDSHeTM3W39oMZNpmvcgdfjQ6RSxGjMgxOI3iLIUhnwOy51xD+Iy/mW0sxfi8cxFgJyacHO6yi
P+9fxr2tQVMB/RJ8l5IZff0Ba7jXmGQiLq7NyT21kJKnvl5W8JcZdv7369eSgQjmR/Geks16rU6p
BwwGsqq5M+NnXr/wTPEpeyuUuTxSmdpxMhgEsarUbiJQ2OyrnaYSTxCRvKmD+qBMnuPDdlf5NSCk
x2a2ppNOmn6+v0G5gbWLhsyE2Bg6at4FgOXrDYZaM3m9Kl301AyAFZP4pcjGQYoJuC8zjGGPdSic
SzcL7ev9leXfvF0Z5mZwRQD9aPpuLHTyIm9Zco5xaCiqwrYG9Qj+f3R/3F9nz1yIjuHqkiNpkOWt
d+jmjjNA0UXasVAhLugj+nnt1ujF1tPBx9xzWBANsQ5vK7npZikaCPOozCHUZlw+P4VV7lKn0Bek
bvtsZ6P4dn9nO2dHKAlPjIz2DPCD650tU5agFSuT09LS0AkFoTkkXt34Ylm0h7lHjziOB88XxnJE
tLZjqzLwIu3g2rPjTcgHOkPTizYjjoiWjDlJI0eaIAErYOi98pUWYelPTj1d72945yhXq26+r5FH
87KMFBoMyH+QKcznZy2KplPtDUeELvsblOVnSRmK2ay/LZtWGnXGqU1qlFwm056BslTUNAbeYDTT
x2c30470LeRfurkSsqkAWbEk3ra2OEknrCaIODRYADMVguiojd6F4/J6PDZPKp1IGVGRIWwpSfNp
VCGQTXjmvOhrn6fOx3xxwktrDPrR2OnPycHtjqjvUewmgEIQUX7mX55wiAvCpa9AyNidW7y34nx4
FFFoAh1OqnfaNCn/9HPbB3rndE/wQVcfjTHrlxPOIfu4WBaevc9tC4EN+58oNsMTkUb3H71Wqq+5
NSMNFw1H3ca9W8UkHSkajW9EvjaV0DAalyqveTn1eJEEU1CD5y3gygqQUQCPc3WOhnI509dXDh7S
W5ujxIxLVHHHdD62NjfavdVnjgONlVons9+4Wf1BLdVm9CnYJ39oy+xqjwPjPtHBwrf3inKMSvZG
SRQliC2KQQgDyMhM8befbfuy9I33THaf+4sIw1e7SJaSc3yQOtNF2hJW270a2tOEz0pnpWSG1xF1
oLSj/d5Sqqbzs844oi3a3ZzMEwGHAI7Z0pCrStNC2TLwrPbWGCSJZ18KZDT8RG+1h/v+6dZ02Bx9
VZh7gJRjPBtrDwc9NeFBCoreMS+9vmT/ZkrpvkewtzvXgmE/q2cQVFWzI4j+7cvDyngqmnMUT6id
rFc2IqNpbI87PdfLdPKyKXxTFbx0cThCclBmdftyf6u7CyK2ROuaiheQ1fWChK7N7CUyVnad5tlh
hM/Pq7Q6Fe2kX+IEcPD99eRbtnYkLlyidLBoUsgMdvNpI1ND6KXGHxfIoD8lrTE+eRoMPDPKTwH8
TPlLBZjjWol68c2l/evVq5uOrKcb/AA6JJtENtLzZqAnSP5nm/SVo4SirW8ULj7Ma/tTxnzHhRGz
8m2aDP1Z05sj1NqOEa9+wPa9HRtFK0anD/qGJh7tETAkfSHedNZ0NOh0+wgRVNC64vcCaKX7vD7Z
Scscr/DKIUDvuguggzRPqgtx6/0vurchvB0XkkoiXLFbgx1Hy65FMwSNTcs+nHE0czigBJ96rxbQ
oAhBFZ3WBOGKJFtfbyjhD2vNHIZAzZBMDTUz88sRnsJ6LtRTrByySO1tjVFCAgd2Rsy3CctE2U61
VatDYGVR+eAqONK4r5a3NUjN0/2vqO1cQ1lzg5uDPiCiVFu7MGQXtNUHMH+MLBN90cP2s1lxftDS
8hYfLWDrguryXF5nnTH/cwz3znt3iK2CTtsAwxBoCW04U2GuXrI5tN84VZLGUBBY8xHt8+53kQqO
kPAZ1Mjln/8SC9B3oxqU90OgJ337MAjoqaY2/pREuXfgnHYKJ8SJSIVBMAAmkFL1eqlJuJHXaHwW
taq7S9tViNQplHTrNq3PTRu/pMxLXZHNmbi7qntyvaV/YmSrPTifnePhdxBEUG8jIdi+Pc3MGO4A
UV1QDbmHymqyWD7EbfaJ1NZgXjFyXp3s8M7ZfGCyAULXbVc1Rg2uLtJoDKY4GR4dV1CvFIKimxUq
B3vb8cgMDoA/x12QN27bHWpRAcqbRxGUtoESATNij0tapAFSI33AaCEQmV4VD80SL4FRJEfIyx1r
os5NNY61ZVa3sfzBZpQ2qVy6LUmkPrm58aNAfOdP0R5esh2HSDoHCJJbRiV4C8duoGgp1SSExrms
jfPQZ/WnJWySA1KA3f0ANKfIjH4SHeG1yVpNbsbkpiKARWp5SpdxPMd5olE0VeqDk9sJU6jVQIXB
vAsg720M1jheWdCBEYFlx8XnYenKpzz0jI+anum+qJGmKhNt8ovefH1VCpA3pRTqUhpQO2/jAhwF
iwJxLoIib7SAkRti3aZKz3PcGwcBw64PkGx+9OKA8+D51x8UcmP4liw6f23vNRdVK6JrUabVecri
l76ysj+Epfdv8EVFIOwl8wfPra4DudHB197zAYTVDJgzqwxWcuOLtMF1G7fKx6CaYcfz86Wj36Rq
+fQlLk0A0/EMVfr9Z2EnkQANzfwwU5T0do3N3TBn3c6XlKau1/QJHX9hIExlO8/ujMzOhALZSQnh
i7q/6N41kQdLIxy6VRLn9feeGSUcdGvge5M/+bk9KR+NuUr/uL/K3jUhspYGRCjGJPl6FSc1Ests
UcEz+sg6h6Go/GXOmneTXh1NmO9+ReyGZ4TCEcCG9VJeNKcDyl4iQOEYAkUtZMQ2GUR1hgvy334q
xOdcNY9KAHv7470CSYHFuLxd60XNQrMGu6rGAGKOCaMcuipQB1t/N+TW0YO8t0EK3SrWKbsM275d
3i6hPsYzLkcTsftoW32SfGxgkLY+G5N8paIKtlxLH/OjztDenQB9SlkAl8brsYkxx2U2zR6ihaBW
4aePCOKDWnTDZUi08Qym8Iih42i9TfweauFk1CnrJXWfBmoj4nPetNVFnT33EgnjiFVs7xQtlOVl
pxxk75a8QvIJiWGuRKCAYfuC5B4K2UNoDmdUwZODLsnRWhszNSbG/zMdGAAQFP08zpb3VM7Uw6o5
PsLo7y5FsZjWMiRVtBDXxhn1RgNDJAAAoy6sz/3QJ6dYFOoZROzrZ/jo8ILYoO0mc+ptSSITnjJW
OrZZKa13hd3OveotKACP63G571L2HBd8OAgkSuwbjYX1rniA3NLShQgYpDK1c8n3FHIK4cgr7xkh
2QDWDj0T4OuN64qzhFK76RKUmnbywVRym66ClT7Vjhl1sAgvR/d777ikcCuzkOSuDDytN+YiEg9h
TQRglgjtotqDeWlK9NjCadAPKh+7S0l8A4KtO4MidHajUl9CAl11Ls8ZoqGfMIyBmoCVHiy1d1yg
c2mRUCQlc9x8xjZ0dTSAExF4oegeS3K7F0U5VCvY3RBYcptnlK7vFqwEQ9fixtAIBRVTFNfULhDA
ssVQ+UlVZwdv2p4fBmX2v2ttzqk3KsNNHQAMsA3kV0aZ3GdHmdy/+pzBTkWNnSBltOw3rJ5+HSwL
wMupd8og8ZdsLE/rvhlSXBSljerfQmuZ4Ip6NzyICna/488xXDnYDNxmvYyV5+lQjhg9E85p+qjl
kfkUR13XXtUMjOn9m7y7GHNYEqshMcibZ6UF4lVFc01OIDoz9I3aip/mvlVI9TS8vP8bqwEIgJ8S
jiIkuddb0yCwUkWW/oShVO/scEQdZDKeovyQu2tvX3w7ZHXAPMmRgPVKoZY6msKMHdihPArUJWwf
kQT5HItKOYAd76UG5B6kkGTpiPhswg97aVq7TPiCNVJXX5QJZgGn0jPJfJ2cRd+rfjkp+WmZ8i/3
P+ZeJQOZRlio4W+RyqObSxDZnpIVI1kWPNrLsz0i8l1Zc3VNBwHD+6BY17wwpz+aWiRf4U8Kn1vI
EZcTbN3ZuYqr7mqnkfFdDYfCfpPbcfnvYIj5v/s/cvccZG8AHw5VyNaY4R+vU83j/fPU0XpJ4xF0
ba5E/3giPVIv2Xss6NGAsgAwKXsR6yO3SgZTG4dHqQw9CGrxDxe7m2H418E+oOp1NFS9tzUJbSHS
BZkA5HS9Xl9qCU/JxNOezbCJlXb6xZQc6FXv/k4SyEQhLTSZe0J5uV6KqxvTqmRrdpMiyYAMVPsF
Sm1hn5IaOZHf8AnyqXChA2K8a5t+VVJgkCkMQj8tDR8gIegfSj0xTggbxuf75rF3ZqDgZN4FagW8
6XpjQjhxZI5UiYVs4Ec6GtZTaVJHK6IMYW1P5N/vL7h3aFQ2qRoA1yJh2Pg7YTa9ayTpAHuZqTxG
uQ4hdCnihUvahweP1N6zC/UcLAcUDmRqst4cybxTzSZrVcIUH7PM7pWAdFA4B+e1s47suDI6xggj
PanNu+To3VwWkNUG1mjEj1YxN+c8bIpv97/c7ipgAoDhkGfddFqZ6CkEwsPUIouuqy6iivXHKNFH
7/r/W2dj61RwQCbyBAZAsyZ/dqca6FacHPTvbuUiQABAg/bTxmnobvMNy/QSoSEEG9S6Ec9Pdl5N
ml/VOW5JNHn2Ve2T6q9xrtrhwahyjWRkiJm2N0GV/IWulW6c1dnqHjU1UuKgoOc8+GWSO7g33em/
t6WmKb5qxMlLn5S5HoR1SXGh1SA0fSfarJRucDaEL8LSWE4Dc7QZZYbUfHQ7UolzW2XLp3bO2yOS
6J0LJ8f9YIkhIaFqtinxjPYIdMxEyjdyXWgDimR+MexKPJhVWkLTPx/NN+1ZDeEgdvMTTr7tJGRh
aXo1fBAB5Lhp4Y+j2vpOX9dH6fFOQEhpjslaQmkKYtvKg941RSpqlW5P2zKIpoP6J1pTg6outOvS
lnD4kRYdmOqOM5FTFTSgKUCS321egIXO4mL0fEwVTo+HMZ2yjx3r+cwHmK8P4SmHe7LxAyMCUeja
lww5VRVUsHvMNbMogBXZF4O+8EEss3dasgUgeTnlNJ+0nl8i3FrRha5EJU27RlW+giwdU3+kOh7c
v+J7hUYZttC6l3zePKLrdSyvz8xOd3sYqJNBDWx3iv4QOarmp7JM7L+bbmQWpmm7aHw7tmX/gnj7
/CO1bUU7m1qGzsn937N3joRvlHVQO2IOYXMpQCzWKbBRXI5B7WqJNP0BROx/pdYfgaP3VoIPDvCW
nK1gRm698WZUJzVcUEh3qYh9ExrdLihms8kPERo9CLb3roQ8S3IISmNMF6/XyqYoyztD6QKtUxzt
rR45DmBGkSrVyYTaNvvopYqb+5D/TT/uf889J0MJFS9DR4XHYhOYzl3edhoqt0FsqUiNzH2O5A76
PO81L7JPTKbPv3GANEQZsnVojjIuv95qbCmuqSiCMCLXM19xFAdqZZj9a1uvD2x3d28EmHKAn2rc
lnQhR/PazEarD6re7B+RcbJPoRWLq7Dr4dGSHMj3v+WuxQDkhQkO5ACtjvXWWqrCRLb4GLMT4XNc
KQYSOp72ZMTaUZNjb2s0mKU4OkUk4DTrpQRcRb2AOYAR4s66DmJOT3HtJBenC/s/FdY/iFt+3qsN
QoGJXmoFsmRARCl/0C/uhuhvhOWUKYiCJs+pEIPr+f00PddTuUT+WHTT53Ix578NpeFhpXEbf7SN
rDy6KHuf+NefsbmU1Oc6M6IOHwg+C8z4DG7CF2zBhhJHv/Fi4O5AuvykTdhiQOLYEMjiMEMDYdtw
SsxSA8WZdpemnczzfcPZ8+VQAcv7J4W/ti+9po4pHGlkwPGsZKdM18c3lF7Vr/dX+emxtmeICDBV
EQoqEhG1OUPXbLtJmQamYCvHPqejNl+MxG0CUP+MGtvu+MYy0upNXILPq4rJfDSyqL8yaNoWPuWv
qb+02eAw00DR5Qr2u/pUhpb12JM/H8TjP9HvN7/VkvTysH9i6Jv3WodFsYRubGC0rO3/zSJHXLul
1FT6Pb3JQG2HZnKROZ246nrWfgKf732NTSO7oM2b/pXUhlagT+l2ddDWY3lwXntWSBOTdFLjuEgq
1x+yrOEN0qiBA01tneTUjKH7AGbT+t4xbnvgVHZqFiwACImOAvQPWzr1ippmF4UzF88xSJCnIjpn
aJWclgRoDoRJ//TMZz/UU3LkPXc2ybgTsGIIChiMu7nxbbUsBHAUdEUbVee+mbjoVkpQF2jG5GYH
HmZnnzBHM+6Nh6Ftu51FNeF7HYXLLFIauqZvD5Crl+bo+GNTl2+B/eqXJFO/6dPYHaQXu/uUFG/U
4Xntt1gdp6uYH80ZT6JMOYI0sYpzA7XlVRXuEQXDnhelCi8x1CRnEJzL3/KLFy2ZXJoNreGil0by
0MyD7pdOPfheitSx0rvOSQu78UOk4GKUMUF6wJhfLevEyrQwmfqF/I0EYuvJQxBQcU/rCzG6+nlx
++aNTufaL4fDdt/+fknZQGxIWYqtDq/jpg2ofMqwYtGU91YZWR+ZAXOfvBH1FDVuM39ZZicooJL3
HWN2zm4aHj0ZO7EVUdX//oYt4tVlgIN0BDr5Wu/ar5NKU9pGc+QFvoPyaZwS70OXFtnrcwBiU5rT
3BvynO2t7UIvVooC+IjoxOjDuKE/h4StB6vsRAFytIGWFcUEqeGyNqcIklYAxKyioerwKYrTKj01
Zu+8W8ZZPYcxlZoDb7TzUjH7K9uq1LZkv3+9oqom3RB2Kh/TjOfFL7xWrXw99sx/779Ve5fy13U2
8Q0jgzGCytQi6YDUl3EqwnNTg7wZi7E5YAHb3ZIOygcxE5LDbUCaa9ESqdbAfYAVMUiRUDgxc31U
gdyzQvhXYZfBFBEZ2RSYbAP2yjrlqAaTMD/SQxn7mtN5mNsmiPG1D8VsHw1j7X5FmHwkxxn/3bZ5
XLuCrXP4WdGtyid1htC6t5AiQ0QhPnDfu6YoCwfgniGv3ObX2gJsou/pW9kVXOglasqav7j4Nwbu
8iAqu+7lNyxEUhQZzKMA+N9Y4ujCIx1NxExGYxQwywrzlBZT/9FAPvPxd5YiPiNhAYK8HcnS5sVV
ZtmT0zrk7+J5roLGTd2zUxlHg9t7J4aAFUzr/EupWr6SvzwQZguTvKZIZ9VUzZ9Ds0TfkfSw3oyl
Fn66v6s9u5eRvJwRh6Bk++CSx/fOMMp2kpq6nxihzv9U4C44sIvdDVEGI6uFHI68fb2hXlUYNel5
8ajiKRfUPRp/zNr6YSzV8MA37Zkg0yWgmOF6gL9xYxERKiWT5vKQ1/kQXeBaVx7yNs0+LcbQXqDp
Cg8cx96VBibApiSHDZ9xvbWWUfQItQISBHNqgnpQvfdxNE2+S9XjnMRGjFbvEv64f2p735PzohoK
ComIZRMX26lS1xMaKUFUZO4nxvxHBMKH+jkcYVS/v9ReRPbLUtushNw5a7KaUovqxsV0SeJEeZdX
jlL79hh7J6e3ireTUwKPxN15wf3F9w6TdxMqU2IHSuYbu1nqNDFrBZy21A56S7b5PrdaNVD1eXmb
6PGRDvveZQDUxZSBrPSAb1+fpY5aIqywI7BwU2VYyLSmi9Kpr6d1QmSN9E7OluEpt+FfHwpC91Hp
gyGKtUfNrRG1yQ5pnfbsEnuU1HSUIYCSrfcSh3A4of2FXS7DDEZnns9pTsm4by39YmQGqh4x1NT3
z2v3AwJco1MC7AnQ7HrRTC/0NOooEwLdy651jwwFIyFHzbW9VXDBmD0lSVAfG6sIIQAx7CSnsTEV
NTAC9GXmPizO9/eyd8cIV+EsAX1Oqixt8xcnPC3M4FoCw0/h6PySpOXkM9QzR76T2b8TUMkxNSZF
eVm0G2As5Pv5YFPQcGrXuqRWVTBZ4x5Nfe3dJmJRPKPBGDMByHpHUtU9jQeVASGl72FaN2UgYBXX
usiKR8epooPbu1c1JgoAMSPBCqy5ecdo56kAL5igRDYZjGayeNdcSew3prLE5zEExm8stXVpllTx
+8wuUaszw+uiz0da8ns7p9Ms5T2giKOFtN55P4pRz51xDGgrDf8YZp6eCqAuqJ8hQ6FFqfnt9bYD
n5lUEkHhmHmA9XqTg8TG0LNeqffVg2PG1dk26/aLMObxAFO9dxnojEroBAwKtyrqSTi73shcWzy1
3iXyuuzziIjq9fUbgoSKKAviQALJzYa0PI8NbWIUqg51xS+1NApmxSV6VbzfmGVjNIdZNixHkp9s
fEjVjjHIO/i9UrsP/dQKK7/RQvEpn8f5oHuy4yNpIdA3B7YDjee24N5lHeUxT1KJxZZ9MdKu9Oe8
Hi+wpLWMMzjuibbsEU3hzoMqpT1Jn2Dtl7IEa9sQ4ZDkrtaPkC8o6Xc9dY2HqhXDyeja7L/ZaBcm
RZMPXjgYB5ay49Bo64E0pLtN6r/tpNfAH+jmMR8olES/0Ln/pxOt9aCm0UF0cmOSFIvk8KOc1jHl
qN56h7ZAND1JYopucd6d5g6gQEXT9eN9k7y503IVXjcODmgSzaD1KnHWlFTvc1YRw/hkg6x5VyIV
ciE4/BgL5dUc53I5CBmYQcdeSN/Wy0W5Mbaipr5Wxa57VdShDRRhpoizasZrLxuNQ0IDSKhwILwJ
2zBkpoMZVn0dNN40PJlesQTdnBbPsG0dBebyr1oVWFmK2J9GJcS8YB42S6l9VDhFVDfAHEapJVFb
vtPa2WUuFe8hBOHrw97SPNYUv/3Rm17N5SeXJyeEBJVhMgqM649aQO9VJR3gnwLCozOVsuZjXcjZ
UkKxoC0bGl/tfBSk3NwDuSjNUonf5ynY7rlWW2TFiqgJpN7RqWMi/VIpaHsaSRhd7tvo7lLk3ADa
KIRjPuv92QtPbmcZdeAsznLtUh3fYhOs160zHzy2N76MXRE8wDVJqVyK8qyXkvpVNuCOOlC9SLbs
jbD7psflMPlRbSofKqO3PjCWEX++v8Oduw7oSOIFZBYJMna9bMNPacdIq4NJq6ArmAXRRVT1v/Ed
5bZIdni+gUuvVxmR5iX1xU5K0ZdXw1L0wE1cze/HyDv/xoYkRgAXRol0K2obzY7imSEb0lWn/mgU
XFKqaTZ0Q/fX2TMN6k1gOHns4E3fbqmn1B3nZg3BV1Kc3Sb9bxo8gCnCO+or7a0kh/Mg7WND1PLX
Hw+eYU+hTFIFtra4Dy6gFb9JPfWNSK36tU8MRkj/ijMC9yBBo+ulIoxEGR0qI1adjEg5j+rVXSbe
0s7MH+9/vx33T0OEgXeMghmZ7aQlJpAISMzLIKrsofG7OVfTtzox3mNGCzM51Y5bf3v9kjQHQHxJ
CuCb/jwCcUbCBtFA7cbkzPio6afdtPia1uvX0nWPmuR7V/rX9TaRwpSHHKZAHtQaNPNU1b1ySid9
fnSH0ICvIY6vdZMdMR3JI9q+CJQyMH6NF+9GpqTkubY6tSkDXSnLMzVx9ZRTUXlu86WF6FSv30Qw
UpyMydYPbt7tdpkjlfIhpI9MwTub7TqJ1dp1iwcroRp7zKPFCMaemQ8R5f2Lmo3No6NzVe6f6e3l
kMOrlBhIkZmj25LfeTrAlUZA0MB/DfoQpfI0kUf4OgwRr3ZiWCv/UM6AZInl1pdjqIjMsGUarflk
/dmJafYnKyxeitapDy7HT5L79SlCBMpsCX07QBaMIq/XSi07VxZ2BiJz6ROkJjo39Uulyr7lU1kx
EYhQ8Knpiqg/DZPWvQVuzmObMXqm81ZFyTc7zCBVcE2gsQeO7/bFIKkmLMRRMPribi9uI6qmyEyb
z6AY6UtKce6kIrXy+f653roHOk1gIyC2pkQAp9T6A6AX2eexS2CTqjrT4oli+XSPvU9DVn/Vx949
aB/ubYoFydOpFACblmb2S7Fgme3WbKhwBq7dm5eWEfDmPdrk9hG34d625AAts56QmNxUN6lvlwuG
0zB83EA81sd55oMzjfzS66J33aAcVfRv+Q2Z4iGJh6MbbBCmu7FaaJ1USm5YrZvG0eMUTdU7s5r/
h7LvapKa57r9Ra5yDrd2h8k5wY0KGFCwbCtYsq1ff1Y/N+djoJh676gCxtNthb3XXmE6K7G89lte
RH2brml0DfVI/lRtBCpCmGnZa+Ia96UvG7sjfTO9irEuL+1M68vZivJXPkzFs9IsR5quoA9SJRzj
K/0pGefP0wy/PQJ0T+AsbB4+KkAqgpY5y7mBDnceqzZq+vheh1ReZAjfvGmqOb4aiy1725Ko+aS5
/NurAnHhxE5D8Qeb19+XxAb/rbX2GUrrOf/lVtrcNEGPe17nLwb8389Qxb89DpQjyG8xcTwRmH9/
XDbyhsSG292GpKL3MSrWM4cUDHhBZHXrhvwzcOcvB+d/pmYVTk0UMR8hfT6W+Tj7yMCoI/U3bDZJ
C/Q0P1f18pnp8F8uBjzq1OWhA0Dv9WFzxTmb4x5hOTtbGB8OtXZqP8boES4oyOEXMrP1zlLOP0H2
/7J2QK8BiolTFJjmxylMsgBxwLTW7oSk5NnmUOodIdSz62WRbbUCfmr7L9yI+ZgoMAQP/z7ATu/r
wwmOChMY8WkAhHvhA8g5WiJrO6VmFy/OvQmXw0y9HtYrkywMjmsue4EnwYiMiHThD9vYf/b8v316
6BZAzQPMitnaab39nxOtsYFAeG3tztCtf1PI22grxtm5riLa1VyEp0255UxN1WcTh7+srFPqOtpR
fPW4mT+0FBAQFsm8OrtTdVTtdLnQuzSm7BKUBXn/7y/5r48CGoMh9gmh/EjhmaGMxtxkggXMiATj
IdC8daDvdQMHx/vfj/rL/gTWc/KbqU+Q6MfR6OQSaPThvrFzMeJojiEyy4wbuQDFM5m3YW9T9lmj
++9HgkD1+yusRYY0Jlh8Ijm5wnS0rAlHN1iUUcdDtF15W6z/q04XTnn//0OCjfD7E3VVbiKKiAFZ
PYQdLQ2mQvMWroo+++xQ+OuHO+1NTH3/c776/VFLZBNO8h5Grb3PXnnj5FXwKkI09cbBkJJNeffv
F/i3DYFgEYDZaEJxEn34bIqVKg4cJqYsdbwl0zidN57/5Ck3d5BAbxeVLZobuCB8pu75S20BqAJM
0lM+B6ZTH+pieBxYm3FjdsT1JSSFg+lgrvW/d4lQpQGBObGBTqP0D4fspgeXlWizdzRW36ZRhuss
SQjkmtu8//cX+ZdNh/Q+jEqBcMGe4yMAaq2aAvVoo0qChEl48+ndsiArAra3n7F+/nKIovrBx8Is
D5LkjzP7fEtSC1blsDNZ5my3JkJfGgf5H4yBIntRw0nrhfllvBjzsb8SDgS7f3/WP7lPpxEVng+A
Cx0xNv/vyzTUla/GEzcBP3xFpO/y7j1QPB1N+dFkAGoSVtZ7ivqnHeeyOaJa/yzI8C87BXJKtKwo
QvA7/GErJuJtnTmi2/NhkYdS5MvtohvQk9c9Hxp59u9P/JfV+h9qCbE5tgq4kb9/YNih25X0+MAw
r2CXcirZs3eWf/KUv2xGPOU/0Cku0Gh/uCOkS1iFkgOfCRHCX3zcl22TDfq6qZS67BF88ICaRaHq
C5+dO39bUijpoDfHYQDrq49l3VpvbDExQACaFGfMqHo3CoySKBfLmeU2wkwtSXdryKZDVa/y5d9f
799eJqTGGGad5mkAMH//elPRS6JyYAIiyQKOnOpNo6w4wMn2Vxyx9JNe7W9bFeMenHcgK6KM/fAy
weTJ2chxKAQsm7Wd7Ggv0rHnNwGo/ydb5c9Xiqk7noKJS4q666M4dqobI7yGHVuzkO2elQXpBkRp
tGDtFUdYt6sd5QQKKIJf5N/fafLnxzx1VGjrc5gFgXf64Z1qQq1jVNldVVAE/fWs4PvURQYHLXLA
ZRtvaX5WhaXYV5Gv9T6utv5o/Uj6Qz+xvI1nbUQblUMGh8AImh+fL/O3T37J03f9e0EI3i8ACgSh
AzFEefT7m69LKia+wEjUrHS7TMPpJnL91Lp5HWGAVc9XoXzASH/X0HxhbbyWxRnPzP9MYUODAR4P
LI5OGnSMQn7/NWAtUSpKHeyvpqw8nyP/hVpEeW0+l4cENqh7QcJnWOmfix5S7ZNa5ORPBSHO6e//
Ty1KQzpxSixUTkikEfsorD5pJXw04yPY63CEbGazieO/v/A/FwVq3xxjOtB6MDX72L+BVFZl0qHV
dkgg6TB8pN3qS3JrhSw+QQ/+Yyz8/m4rNKc5jktcwJiEfHi3bsOWaAZYUZFozpFkpMkQWkuyJm0T
xZaLmcOV/Ih8SD212QIuTOfHcv0eTOSzfZMJmLvEoaiva2fM0EWV81+W1CCZIqq3+gVuuGo7IHyY
zq0dY3s7eYlMv39/XX++I7ybAl8YjCROk80PVQqYvRORAovSCRl3+VJWHVhR0S86MQm5pB+e/v28
v7wedCcoIQByAXf52J0hORk/vurNrhI5LeGHqZr7AMvDJ1Ms+No+edifhxNIa+gFMcPBwYs//L4C
VS9EsZkKKecynvR1n2ak+LL0C/LrYaEx1DdgvRRLGyGPd95FMkLyZDE4QQ4V5ubiIJeTUfVmpHpN
MT+07TSVKWvreGLXdOBAyJ1nBHBJFG4yN3jELzSqedYKKu4WOBpCGMhSV3cijOwpuKDSNq5gQH8g
omC3Fand1VJHMd1NE+qhVkuGMXIvM9glgkFopz1YRgXSiwm4fd0SuaJAejli/848lF9bt6pl44fA
RoG4Rwho6cXQS5e1/QTz8q6RawxNGPzgmkvku1CBsGwu/GGOdO0uPSo89mbA90RyQTrTFN6DDbxv
MxqTu2ztE3UGlzJkYoyJNBVAsbL+GhRMkP7n/gokCEAtYFsDrcL84fc3BIJpytISuDWteNNS5LJ3
hacD7JObZi83Vu0/WRL4eb9vWSiQ4CT8HyHiJFn4/XkITCkTC3o3CMOSvdlcq/0M46W7cYGz/L8f
9efWQm+KHhU+SmgA0BH//ijkAFANkafepYsejqRO2GW1IY8TveN2CdnJZw34fzOu3z8bBnlYVTj4
TjfNR2wnm7cM3CcweDdSIM10S014TYXj7tjjP1yNWUa+Wzjx0h0qWELv5DblQzcBmAldVZKGPE/1
ujzjquZT22P6Sy5zY5L3SWmjW1wu+tXNubjj6wQchXEa6htYPqPR154u50MkYB+HbitdO9OXOm7n
lDcMrnZN8VLZjL4VyNl+0okZSVuUQ6H2A5UrbYMTxYthg5s6kGLUjzFbhsdYjNGX2YMhB0+JpX5h
wB+H1nBqzzG5lWHHR2fuqYjin+Caw8ZbNUSEttpGFOynt/Gauty9wPitvJC2T39uHpEluzIP/Dvq
O6P2yYqMl1ZJRPfeBlYPmI4IXd0zL+0LIooCcPSI2KFTFtLyy6FP6ucAgR29GS2Li3bAOlWPwbGF
3VUky2cYHFgR5C6l8VjckQE+4l2DsgsbD34BF7Ju1pdsZsXcRZn2b5EZuIUyy/DtMGELwIMT9kHw
ZUBUZb9zIJMNQDVIfy/7U+x0nhB3s8CnKW7dCPe6NvHASA8TsIknFwm0ryNyQ+auJPkmWgfZz2Vw
zbTcuTVEe0oxBftkfX88yk/G6ahkMSXH3oVI48P6XrDNwAYG6WstjbpI5kZeQRkiqs5s+ItPHnY6
B/7v2j49rMJVi+IF0hdQI3/fTPMMvcTmigQBqLHsVumqQ03cZySfP6hvp8nGKbcPN9MJwCuy3x+D
8XuuoeaLu0SMLNqPNV0vgTSRfUFx7rYmbdZHQgt3WXptYZ4r63xpZR1HokvGRH/GbEW26+mJv39w
lG1ISsG3efII/8jNhINgytetQv7EiLLuqXIy8uCLFY2BT3nJi9eFIuM2t/lJCpho2CjQpRjDGZxU
BCxOR73OoBKkEfLe1WzUy4ro9wx8qYWBREHHhe3SxvRVa5Uz4owgtgHIlprjtAOhZCb3qhB9tp9s
OrCWrJwk+34okbphIbjYJ4y4O+Mtxb+W7HTkNNK29VJP9ACiYvAd4iS3sXWFr34tMdfjsck8l3sR
Nck9Topq3Mt5bW5NatevA6F5aDUnBT/qic5vBVfqrna6+ebzCFucEYsvfaGlXTtWTvk3rTxInVxb
d0MkFPUttVninozvwxNJVfSln2h5U8FULIYqzdClSwoK01I9qP4qahrY0PVyRD54rtPpUjC2+qs8
dvXbZHS+IZHGDOeWBUu7PjAdH2JTr18w+JvPN7MKEEJ6kjy5vJ6LNnITrB57Ot1iiDSJ3UoD4uF0
Xfekda6eso6mlbiGFByrC8O07Qli+OoC0QEo7+AvjRnKMBFXtwhNQqLDDEGLO6K1ggNnL7dwSeUw
gjKOQJSugufOV+wH/IYpyAAXLnYFhZ52QOyQktG0HDTNNwjT6lU8ltDHJDvfFxo9GUNsY2sq06sd
8QO7oyOqlgdXa/OViRhu0BSJhM+Y8I11u5J0+TLCajICHXId3+PYhvJsgnVx6PpoqN9WTk2EisfS
vgP9oXgDWLs9ejnXN6xGDmy3RXPzI+CXf1yNQoADPDjKL/OUiKGLo7x5jtdA2N6WjKjdNoakAm2I
pLDp5ZlCnsFCydxtFaG3LhlZ2q0zVEQtkoupACcnW3k7lFtjX6ahtu8+kvG2ByNe3YBfhqFDxpPi
agg67XeN00PWGg3xL4iJURztGjuJgxki+EUZeEFkB8wWq/dxlttPNPEVfrROXTafy7qAODvIxP1C
UzGaPavX8FxAtbI9VxlFhCnC2CPb8dEs0dWymUJ3FauF2Hlelffwb+GPDmrI4rLo8e216J9Psjlj
OWxIx5IPR+wj+mAyXyNPbDRhFrgTZ38Fb+ahuShoPi2d52u57k9aO9Yus5DjftQlfnM2bj47H+06
viEO166trqroyMSMBAH41LDvfB3JzbTUWiL6SMVvBWitVTtkGb13C9KWIXZI8x02BNrCaCnsXR4V
Mu1KtmU/vZHV3OYOSp12hVvLTcpqgyXae/lIIUVOjzCakpe9J3VxVSUExEi65So+R1JGXnRC9LwQ
LR2rMe0KRMxeZY1G+FK0ptivay8eRnKC19Y+rE8ECWoEpF5aqnYg/eK7ZgXvas1SpVGHJDkCciZo
ym5KNET0jHiubqHKL7+pcalMOwfEuXSntCpzgJeN821msKgucpH1dzTKKcryzKnq1fY0PQ4LRxNV
0CHrGC+pu3Uklfw+RcCv7qwwk4Q1LUa4LVqjpN5Fs18fqiw19Q4ONPUMS1e1PlYYPIzdnDECUg6t
5dSWCDX3bbIKLg+RGRkETTVh4dLmi5EXQ8jFj4igbT2Xgk7bHoE/LD7oGv6lHYjMVbMj+MpCW68r
RVrUFi0PyD89KXdz3t/AmxxMkhSeNvoCktNS8aMgamLtREMzXHta0l+YVFTVHkT+LTtEuYOxQCW3
+Nu6YKrbwtFkKXYm6bN3dNyohaZNZMfgADt2JyPDOziSDKTTiszg5FRLBYp3KiSQxryY44somhqK
rRiypRMBMp3rFMtO4W/r5kGxtLr1VZJ/pbxZ+FlQainvIAd28qCnhg2HUer4fuuLsJ28K8fbamF4
J0gHYohJ4TJgWadSnYu0GL7FJ3uZDgml7j73Q82OSLMd14vNr6Nro2lIXsJgZhzN6couPCw+C8wr
0ukNmF3uYS41Li/9BnPzdgnVPCMEDkHRi8mwXSZoUPRhyPv63psE8S1rMlfFDkTiUO+lAzGnlbxY
8XA71r/M6goD7oEeX7AtY98i9yWS50tK4h8iD1pdBDck90jVyNxe2Km86OGwp45KSlvjS5rMAylL
VI+xSctwvxhBLyOUqKgsCF4LtfDSPq+okk8Rj2KLC9EO3/jqp7RVWsXfoa/laUvINl8bgmW+W1b4
e13A1MpOYP7nBT8UrGnOytUHCJaQVmtaK2OE5bBl9k2nQPzZuRH6kR14cSa/bJiZYSkv1KrB8NL9
CR5rtq/an/jgTTLPr+AHzLeSJRvuSmPg79g7EquLKVG4MZE0xr+gyswRPJ8009RVHmTli4V7xrsc
eeAK1UESXaBMLSCjwqoP8ogIvqmHYJe7HP6A2wSH+UKoHBHQc/ZijMZZyIPj7+Dt0rSNdC7puXZ8
S9sp83K8I9pCDzgFn+prUcPe5Dmg9OZXEyYqrMV0JTQIvhzFifzCkts+JEPTltlA3H7DtvYd9YnM
0BnMNXS8MmymLf2G4Y9b0mkPKlqwQDus3c5ILja2k9U0vMRSCNL2elK3Nuqrby4f8M9ESQv4Aa1m
u1UC6oiOUpxUB8Ub0bTgEYhXHgl1j4lyPu99n1TrAX6qS4rImn4WHS4nAtP7SkEsMpVLKjq04uYg
Fd0AQtCUxa2vV6wOY4vlWiU6eLB41mS5SpIVneJJfpJ3hdLkAaHdgM0TqshDFCVu7CgYNd9WKpps
53VM4AOvYrymLTbmJtFTXB0Xbri5UAXEE6+cc1RylXDFqxVxNHfItqze6gD0Y5cWEt5RVeoIfNq4
pNfweid1CxDZLdcFy13VBvxUUAQn4BfNnEayXac0A/BBeZRvOzfVC64VFQs070jvxD1q8Mk7OqTr
beU2gdgvEpd3aKzqc5u6JepGPO0d6aUUtscUDh02k5k85CLFTtQcEdDHnrqUH2Ig501LlCE/QCGA
2BclXMweq17ZbK/KTL2KpJJDK3KfXDWlD3gtQ5K9MAAMsDeL+ugMlkRRvXOpz7MjznJ9VZ1MElq9
JfFPAAYF8ilXh1JgqclOrxJlU5wRRs7WeuFxJ3TBTKeKpRA7eFck71AoRKe3QRMs3STrdz3JaneA
p8v4kE0FRYbolm6qzRquQ5tCsf4ViljcG73NwY5OJNIPcEuME+smKurlMsMBJS5rL9YJe9mCawIL
veoiDGBit9uiDTlgSxrdDeUcrvPRpmRXOyq3loMkh3u1yg2ADRDMlk56p9jRQabsoMPQmJULWyBH
mLran/E0SqpDMo3pazECBj7C8AebQK9xfI/2iPf7Khnr5or1yGRsYyKXa5kVfX8uE1xWrco43GcJ
piaPsTXJvGcuxN+QuWbiA6GpMUchF/1axStGSegh6F2xoJHqNIMRXFs0i0Kwqt0wMphjBC3Rcqwv
UFlnEKMDKh2OAK6icqcxMY1h1p5h744M980B85qIteXJrA0BP8jMRjM3lchW1Kltc/QcQKuQh2BQ
5EGE0iFawz6RpsD3Y2Ex9GYpHH6wONlWd7FjNQrKsfja23TWnURKEA4jLGtc5YBPrsyq4Z1mYwuS
VophVQSUotJb26ezvR5X2ftWD1UAR6+0UnW1wbrtyiCL7JBTIAgtKRowxvHuIdzCk6lv1aLcdyt4
OeLoGZoXUbo6QQVpcsJb5OaU4kjKBYQ/THZUjTIMeZxtD1rzMwrnHIVaXvq61QvNfqgR/mFtivwo
e6gjrcRTPa4NJhpwRKvaovCrh4JPAdofmkruXZX1dj+BW1i0IKIr1Q2Q8eA4axrEj5gQDfYoOc8v
QrYKfAz4TSXHoeiHvMsmgdiikI196KBMXJMuG52/KwJb4DIHvsVPTWkp0RHw6spMGskp6ViPFa5A
WFLdERzjX1wx4wYRWJeh7UMZrnAyoKzOJoPSBAm/6c+xZ+TeDKN+s2GIhqus91sEd7li3S8sg3XN
SbFCOtFU/XPst013nixpialS3VwKuhX3eCNJ1hm0AQdoLtJqz0e/vlCxgefSg7GWdLknmejWglaX
KQxXSmyuWF0Xy4bL3fB65NCyYTK6I0uZSxRbKtoJE7mta6wpf5VFKJrLQs3shSF4BG/f+fXNOUyn
dv0cmfcpbwBrJT6vzpMp92lX2yy7W7NkG4H4aXm19rEFmbNn6imfKMpMTwVe8zIjPKkrNTLoW5Ol
w9yNqyKXqYYRXbdAYJrt+MoG2Xmq2aOHj7AG39WA8sIb7tilYm4hyK0pl6kFrjk/mmktwt5blk8X
8JYvfrKK5/2OzwrteJkstDrbIASbdpaX89Kavomew5iaqSsAGE7HdFDuUKZuqNtiLCGjxb8AKjbE
6ASsHybXhsqvAtuuUXyH5Zl/x9VHvrFIwDzKrMohPhzn+YCwdzK/F3p26XU1BGn3WTOXP1dMSZAc
GpREJ43CtLW94GK3NAKIW49kIIVre8A/CRliyd6TKKQ/nKZYxrEQJ2MCaAAsJiR8+7kRzi6omEsF
exLYwHQemNiriXLQK5EGP2CjxWOEg9G6/BkmkfWvKtkK5Fokc812wq+2ulqGfL4fXcm+wKytlDvu
Y9u3AG5tuAjI2vuJLID5vEbF1SB5NJY/kriPF9y/HJiCM7V7TNXC6dkcQ2x3VpNswQaM1/HXsKSL
2PcozHoAoWP2to7Sf3OVmKIOESexAggzNABh5GLWs5PWTbWFCrluC5973bnaVfeRKTAlgWN0DiIs
gZkdbm4yXUnUVThcJpMeoWJBGuuoaVa18CDivyQiBVgLlQB8uUewz99nBBt9d8KyHm1UP8odSFOu
RzsjcBdh+SN/bl1OHQ9bmdc7VGVSAFd0+mapSI63gSA8YEKVTzFOwFe+HGLti7dYeQwJykb4uc34
VE2twDkz7s0aF790WaKf8Pw08oTnAvpuwUFrxvrC7z2MdnmB8ITyjqKAeoxWFc0oDNboTGNAU7fQ
vBlczt5hOtvDtKLNyIJMW4sS/0UPOkN0++rdezRSfSM1pz+GfiKv68b5V4dqGVg1XKCfdQK75o6M
NDxvyDDH58sjKFllXm9tBt8Q2qUS3MAKvRlvE07Ta7Ohx4HYFLLN/bYm9OiRufxgtml+2GoOuMUq
K3o00xrXogEA7XYRww3RwdlbPdUVIlbbnE7rPc5rYAhijZZvKsqnX1otk4JciVem8yHvxzbAuu8e
hl7ZI3GkP0c34H4VYc4eGHbQz1VNIO5JQCcTWv4Y0G3DshLyIB2XS0vgoVu3MXpQ5NrnW/2s0Rn6
lgFu+JYkdmI7sFoqsdeqRPkNv2OLyUoRzB1wnE2itp6F7zCUGc19gRaUX2RNgDZApEP2xbByvHNp
6r81ver9ld5kvWA0uVRFG+uSqituWD3u0X7DD3ttlmnHrW6m8x6jg3cOqP+yQRbkeAFTyeoeXmUn
gzmMHVUH66/a7lG/DDdhVf6e9F58h8p8uYT3HWFdPrPsmc99s7XjOAJAdhjlXlc2TBTpTSWsg0Hg
6m1r3Vi8DsPqCE7QEkfOspX+dmsk0P8kj0ZzhqNYHeZ8YFFbpgSH+Yr7DCOyeIribsCZfR8SXNtQ
Ns/AJsGMK+DpFCcTgFJBx4ekNG67ALqRPwZUy5j6eTTO+zVBslJLAcEHII5yPfcDMNNO8thi+ZgI
MP4wIAKvFWYbk47VUSP325ytQ2echO9ZCpLdrTQZHL9o0/T1TY4R4i+JRNznSaPhxV48VdJs6+tz
SoZFoGSL9XKP3QBwCHE57sZSMRp4UZfL0MkGPrld35vsucgnTC9mZEWc5i/RmFxpls0XDEAGaRcD
ue5xMzToPeFjJdFSJyuGnktQP5Zt5c8g5U56Bz8+KnaEFUgSsMblKAwwR/9FlmW92rQP77LHmXod
T8mCHQrt93xEKewvijCl9mzTMjort5g6DIZKRw7D0jTj0aJ++dasK3rZTIX0oEimh92Qa3GPHNno
Nq9U/mgxS+Wt02V1D8Xy8EXzJeL7sa8K1dooxY9cN+SSd2XhR7SGS04ABawbrg6DvrHoMhzk/Y7N
5MQ1tvMpVXLc5q8oasUrczUuxopEimL/15hjgfrrzoCNBAeNa4YN0vcC3Va1xQo2jPEIg4xeo1Bo
Cv6DZL6w7exB0IKv2EolJjKpHVpo1qe1BZU+fUZ5Uj7kcq1s52S9XtBJJU2rqiI6l36b88ul1Mu5
d4PjZ3JL2fMQACRdMfg86gOFRS9Hre/RouSZKr4ENC5sXwDoxvUgAFidzVVNmm7D6P8ZdkCFOEB9
NhU7JzfNDhji0nswpiRyVRKAU2pKmiO48+5Lodfq2qxRjyFbn8bnIPeLCRMmg43QD01/lWCeNbep
7/ldlCa4243zVuzHeSTfKPh/qtXe4GBEkjM0YbUM+dDGKKceyeYTlJFy7Od96Yl9DXIEB9YonBot
LBfNM4SL0Q+BBfBjBrOBdZhZkLe8T8WtnVFBdGHRGebjMHU5umCA8TGuRrf3JbVIPfSDvJCji+gh
iW10UePgK/dwSMnHnfUVGc96K8PQlQhPGFrFS1w81hbJVZ7PrtrDnQC1F7pgSJjTirNDY1I6dczo
5DwAqMd8YdLuKDAZK1rHVpSu5eCXGiC7nkfgZ2WOixqnLaoNCnZfg+Nnw7C4EdeVmRqUR0VI3wdw
Mr5POYxfuz6RCWqCGY4WDeU4tB2c4zuM32zVNhMxt8sQeLLDzhgquHhsiPrLG7flxzKRMUUTwcLr
nBVL3PVbOWW7OQLmg2oicaKrpjV/nSQ43ZcM8Utpa0A0ud6irUk63QzJrQ+nNhOHT8EuwTWdngii
QU6kkjR5KFBI2xYjNYx1B9lf+FPR08F0LHqsNIxEYJQl0luJbme8J+kQ3geQHurzKR/dc805vSt1
feBUxfZsjRJmgLabFLhAvvU56AZNcz032/KGkUWtzqCRGi7REOn3SFKcDGZN8T/6IUrvwhJsg9rS
z+CKoh24VbiKkFRVB2C3BEUEQJ0ql2g5+4ztTw2331HV1zscrLQBeLM4fTaB7AX0SEmYX2zIhJdX
RmYMh2W+iJstJ+sXjWv7IcPL4eByzemvqWaoek9ueVdz1kzrEZ9xus2FUChjxUqAlGf4u5gjPKuF
FTHoX0E2Eu1ohWXeIuoihy528OAE4sXeZwsBtg9ov/harhUqiNQQ/gPcCNg9zXD+FG0Fi47mGgNe
gH71mAOgQr5NEe82rNACx7eMIGgCz8TcspEOcTuV8AxD8ns50/006vkpb5AZdukw2LD7TUI+h3a4
hDpXlUEhMQTJ2N/AJunVYYvQY+/jReCySQ2j4dgAdH+GPDo7wcYFOpfNY+R0tgG1cu1se2jJmEko
OEa0GvK2F3UNDCjC3YHroaTjPg8jTAVR9CXywEMPKuQ+rl0T6zbTy1YcfDYP0c0A7BnBtqqXs/qp
mDHsZqX1guwCy3sUPMixzDacojzt072UawQCiqegdJobxzGe3rrSZto9a6d1OKKAUTRqBcnAbWpW
kDdhTJey6DGd17yGG33agyLV0qHEObivdDKKh4yW2pM2hr2ohIXoprOnHOG7440eozUGEINLJz+z
cQlZFWI1U1TZYxxFrzEbluFcrIuuTv9v4NMlg1+FeywTH1BqRXWop58IGE1R2mDsh2fMqoGSoXVT
VCxo88MSJ2fF2qfLtc4BomNioPz4C0bWPkwdxsloxA5GlZT8Ik2okB+dCysv7Yh43NceySvze53g
7ryJ64mU3Qrj+fUF4xYTPw2+RC3UkaYcki9TpIq4PEiJGeEZSbzHUNlmoQ7v0TqdCD0o59i3EdTZ
/ojHGEwT6SmOe8OViHCCtyyPYmzupKIp8LIelsIwyK9NbmH1NIGgAAQGExW4PPT4diCesK4qznwR
XPQ4FOmESsMtqsCwhPj/x9l5bcetZVf0V3rcd7SRg4e7H4BCBRZzEEm9YEgUL3I4yAdf7wm5bV+W
OEjL/XabkkAAByfsvdZcrUTi3KuCT8pCd+F+t4VhO98H282dfpfSJ40T35ztrOmoQKVm+dS4rDI/
PI6uUTi7s5Ee5zQt+itLCuDYAb43kN+JM0fOcW6xbOxSYxzLc5UTurlzSdiYwoLS+XJjN/z+ta+6
tApA+JPg9yNO47m4txNVmb9GcmbZoFcivX3L+ObWbC33dpTFh/Gg9SNLZqLqtFIor03tmVQGoM52
5+TjvisnskT6qkgnlsqhyy4RRCViW0/OUJ+1i7pk4WiVRv4VskckOOd2bhtS9TTVfYvUZPGzSi7a
xlBk6dDLoNgSSMus3KecL+YWJmA2n3fS4jSzqKyvYT/3YBHgPcvnIZ6T13ZetPZgMwnkm9nMo2cl
bmvVj5VxeoCyGevbWfXy27QujcHHPV8QssTyZ4ZQzPL6a9zlkcNZy/DmfdzwhwLWDRkdYj6XH4Ml
MmujonWWO4SZ2gMGJGpMFjV7zx886nA+phrlmk5qXGxyN1u+SuHUt/ihtXvpxqrDgalLw04kaUUT
gT2inwjstj4tlOSi4ux97ULvQMhsdqXlR3aUfO27uNOC0Wr70S+bRj6V+iInNrKjqm60QRcvEij5
0zTk85nCZr9AFlPbh6EDeM8hzQ4Vg++CkMv8YGSZQDPQL+e0gcYirOPRPNZ8PZO/6APtm0ZGBPSa
6ZSfFw4hmRPHBo6RRtOU/pjoDRkBNMbpzFME+l4u2nzf1I1D+dQpxmojCuTtmyWh83ubMSPeq0rb
UZOGYUo4hOUkkr6GgQih0GxEHwlP9z4VFqLpvB7bJ3RH7m2Ul1q+javIcW5rkr8fBYGWCHbM2frh
1WMuKcZYndxE0iqrwJrmPGxjb17ZDrkDqRloWBFMMym4512vTeA6ClEeRnVK9hNi5vrCwsqUcqS2
WL69tqKWAU6Ofg2wSWo/k64m55jWrSJohiiLqT135Pey8Fc0PkXkmL6wnPariFmbwlmW6Dkyju6s
xrlH8u2wRHJPWSs2N53blckRNZVSkmyYlkWYRsvwsCAT6EKOkfJ7aWvJCyB71/WnxJqPJeCncSuF
SL+2/YRc2U2S7LpvzJTWpe7W6Bbl0tNl6fX2yHmJ4ysYfu9itTfEgVbaSR+g9KEPQ3OVbm8/ViQf
NCW5qz6Box2L1ViYii+ipb9LEk7GPllcwPMddjrtxpzlfN1nxtjwSGZL9RNmoMWPW6dgxtM8BFfx
2DGdex5o9Z1GSfORxj7KhzEHSh0wLClcZ0vaHOOZLVY4Yt0ZmdzWUEJrScVzLgzzXvXmqPCZ9hk3
eid7/Vxp2jb1VTpBT3Hc2QVnvA5Jd921mbtlMnKTLWGqyXZQG2UIHJpX2rbQvO7G6uJl1f5Z+kUd
t/Y1aB0wr2XNJO4rS+7KMEmlvE6R5t4ZqRDlsfXsOgkjc8ziQCA66MPIimKXXg+bjK3b0hVfSwiU
9UdriBtqmZoltppeZuV2aEyP+g8HQIqw/TwGg9SGrxVrrxkUGhycRywW1bIRKto36m6JE4dq4qVQ
0h2jO9JJkfWTli1uGi6m4n5z6s41AiGqeQz5uKEnZGVVku8+d555EGrdX4wzKVcBJCSq7G5ZVmd6
rVDCTjROcls2CPoXYY3tK3Moza08VddiEZVtlePnrLlBmxEG/ZBl7bLPkFIU1GAVWrPIg/KHNmmt
e20GTHzUWO9ullKz2Q98LNL8RVeGWhyskgv1SGVPdwo9qopeDmyqqMM2Wbst58Q6jNmnVzm1wgL5
BXcEARwynQfz6EQJzyFF2OVSuUHTUIN2Ct6+VWton3I0HbM04iCFRv7Jrf2iz1sv+lMOiiOTiuL6
87/I74dYYyWKwFKbpAwf4STXdzURA7uSFv7vX4rUZMS60KNYVU4NWxB4tELmjRM0GroCw037XWzn
wy7RRPUJq+RUVbvykteU9p+hEJDoThR6ydRUfHajG0RZU/l5RFpC7pTpTmaZ7TfD8pmJ4Z0BsgqG
yaQGb4Yy8OTV5bJZIiQkHvoBqR+KZZwPLhPpJw/wvbtC0YynVQd/+ssAwcxeOvmceQESPgJnJxTg
RqTlm2K0aPtmrfWJnPKdsaGR466zkcctQaf+7djQUYh3HQ7/wLPF99RU8008oTFPh/ozPMh7zw80
IrQqJnZG44lKFIucaISSegEVkPYOQYBzUbDt/eT5/WLYW4eFh0+PEWHDVzj16TZWa3E65DUpPUX8
Om/0C1Qb2qZ1FeNqFO4YZEUS3Qp71r7QWRxCHY3M3W/PJXh80HybrJk4atZH8ZcPjqOdg02Dh9q1
SOeD1EOqgkrLMH43q0TD3LUOSZfKHenPxsmF9CzByU3gKS5dZzR9IgbQk01qoz8uU/MZtvPXoWIA
gaSnhfSWedI7+eCUROtonXCEV5J8/k7/hOamhInwhNEu/Sxj+tSwsd7Z6tW1jRU7zx2+fYRZ1mkR
bQ4KXo7mXjRO9U3Qpd6yq3mh+lUG+CvMTR6P0ydWnl8naK67Ejr4/lZJ88l17dltFTb0fA/WaG0b
4roCMZjOtvSaZqPEtgxUrdS2H4+Xd2+WxGLGDGJjDDhvbxYxyWyKnL5STzEDLztSdzR+cjsTOOj3
Zi5CXRMoSYH7//bnz+2uQSKrv9bBAfT2ypUpCAgqZy+IjKX8UihldSuNglLqNE/l1cd3+esEgIUX
4vG6/rEenYJjUqPLmlF4XKuK3Z06SbHTFvoIH1/lvVFqcaLFWsT3r53SBziWR5RRHSbQ2WpxDNf0
rYaqPEr08Z+sQO+NFUvH+YWZ1Fl7QW8f3pJ7nXAgMAUeaq3LuZfRpYn251mDx6CGS2VGk88mILPC
j2/xvQcJ/44UNBIVsdGuj+Av04uSqdQ/B062y6SXXws9tspN4fXGtPn4OqdW2fUbxFjpYOi0YI8Z
J2tDp2hkH0jbw0qAVRAELF9c1msbOhLYJxEwED4zWD9aRJCXk+H+blTlenmmccuhcwkX9TT6fRh1
2rM0l4MISHZgAmv3M90hcG7KYBuq/WcEvvdGDszGlcVqULc/5WsmQDgyiY01cAd13JIBcxMRGrQh
H839ZJH67EonDxaC6JJKwYON7doKi1Ij8CHLo00pGvPw8Tt891JrRqsOtgLc2MkHTjkritvI9AJT
Sc3vgCpIQjfS5kuTJp9llP+6dVmjtf/3UieLERsMe6DR5AVj4gGr1skTjamfhWR8WwgyyZb8+NZO
Z03dYuOyEh3Un4Rn6+R6HG6AuQ35EE7KpO1wH81Is6S3zdfsAMOYx60TU8IxZNF9MpOdPtSfVwYM
hKdwXXVPvYuZPuBp1PUhdLvc/bOsa++Q0/0FjK/Vn3yD710KYqLK3Axt0DJP5hgb8H4he3XANDu6
fyKpNwNsEff92CqfHRNO3996V9jFVj7wmsZw+r0VxdDqaYyKVTHmCzou2pe2nFqf5oR9W7jFZ664
09mTy63mXEgxaBYBXp7cmdYPBJ+43hjOSopG0nZ31k/TBB4KmqZ1ze9B9+6TN3c6pa0XZTphX2au
Bz3vZBOaWqPonRplpkuTc03MyfcjKJKHFq/wlh2HFVLkqc+SQbjfEjlPd789ZNnS8BY5Hhnc88mH
P8Y00VpZ9mEp237X59u6vjXKeLguE9cKabXWSEbqz276nTGEM98DbebBPcQ19Xa9GAc281ykD/M2
o09j68oSsEO1/4zbFC3Bx7f43mtd3fimuwJwGUxvLyYGhCHszXqMUkYaeKU9XdZt0l1Hmky2vUBs
pjS1+slr1d4Zu1imwLSCHyTc45RUXqROrMZ506NEb/VLnbItXRfX7r8Xfe3txThN906y5GdZ3+k3
nPCKR4rCRihw7Aryb2iVRV6ZUpnCrhFGdWT4GuHin+2g3/0tUaitAEE0pqdDfuaQTqp0hihZxaAn
enfxGSXWvi2Ubt/aVvHy8bt4b7Q7WF0wpKNdUE93d5g9q9KwpyE0UEUraBCVIgoNFE2IZebqSJZq
usG9FB3ztOj2EcyLcfvxb/CT+vBX19r6wbE3skm6B4qMhOLtcGgpcuprglGYN3Z5pOxWbh3yz/dO
nOabppNLUHe9ddGpSxNaRY2MmzccimHIaaUgcPr413lvcBI147LPBhZhnqJ4EPDHUa3TYl6mpDyW
spc3o4q5Qkms73kTO/SYZvHJ2HzvmiAf2PsCiWW1OlmmpkJVF2WK+xBnUBaYUh/XVlTv3GTSHXOf
5h3VhDIynU9WjnevS1jASqpElnCaiKbRBV8SymyElxs2/YO+WsGxAzmkdFMSbLOKmmyzXJifvPJ3
rwvccJ3lMHKfvvG6T+Z0sKo+VPXC2DtZbtvIivvsGOH63oy11GiKYCb7ZN5ZH+PpQOPTYgkDiA3A
cf0W/rIpnpD3DrqB0wNg5viQpnO30Qfbevh4AL3zRRHsg22cDxhe5ClHAC1pYfXe0oV2W2ehB3Xo
gC0AEUUX/4lteQw6fdYDtgYGPP/BOHx89XceLW5NlQBPU0O1d7rvYJ8g21xLGEpFZh8zG9W8SybT
jh1qF/aVDj9AdJ8Bc96ZtLgo1RR2BauL/WT8spJBmvVYs4aBHjLkFFZnSVE9d6I0cKxp/P1vFNSR
vi7SpC6rp2uk263AZdvtQ7OQyrGzu/YmQdlbb1W8kWmgFn28lZ4jr3//2XLyZ0vHg9WJYn47fnoc
ExZq+j5UhqXfyVor973VqCEuW/daR6+OQbCVN/+Pi5qUN3TQKOve+e1Fm7JL1cJiZbbzpD7OJnXv
1rWUl7hp5p1a6ZcE68r8ky/lne0A2wCGsM5z1CHwv72ojDLHLsyoD+uo7ChyG8NdT8ZmwfrQYkH9
+A7f2aQTbIGbmlHLxU4P/WOPgnAYJzZcEm+xgX3szJoW406hj+n3uLcDA0b3ts+X9unjK/8SPsrS
QyOUBNkVnLVG3r69T7VaWOKlh56ISgH9CSkuBU3IPzFgyG3SGMSjGk1rvbhN1OBdR6OMmEPR1bOC
4O8HujEIEvWpSjaomvALfPzbvfdVsS7zYVGk5BBx8hKscVIVZm7WRRexmktWOuah2L6gM676UTz+
Ltnv58Ogdk0Flj0ZWRlvH4ZMXM0RgiNLMlCztnroBTrFyV2q9/rvLwArHxjdqLXSi0/DcOgVGV2C
HyyM0Jjv2PJ+qfjKd0wwnF281rry9DIPf/9xEogL9w6EPvk7Jx8SlrbaRsQ9hFZZUyvQquFqSisZ
ehHCEpOst9uPr/feTAxjz/UMNnMuKVBvH6dbqeRuymoMRzNS93MyaHjou/4B96MGe7qMLu26zj+r
G7w3aACZkuMC8nKlJr696pgm3hTjKQirwTIC2xMoy4pU2SAMVFYkgfHJm3xnpjBQCJsG75MwkNPr
NS4zMG3nKbRknF80Vto+tropd9TT8uePH+g7t0alHBQc90fJ115//pfl21qodS5LNtGGRH7puMLB
RmxjQFQGxN+g4pdPtmXvXNDEZc0iTq9vZfu9vWBVmzhQMEuEuYijbWVPr6WZ6nui0hroR3XzyQB9
51GC04TrS4cXpsTpsYhG+kDfV53CjkkrRNmX79A1mKjL7c/g4T+pbidboXUfRAIamC+qyScTn50g
HbPTeQ77LJF7y4BaIFJluMmGTNvYU99x/FSr63To1LOuwV9jdd5ypU5D/DWFhP0dV7cJ4cBo9+Ma
yOIYVnQXR+1w6XLoO2M8ZPsKE8s+jvP+MzzZewcGfAocUik6Wr+GXC2aQYQm+rfQarsaiVCEEcvS
Z+tIRF31WKPkYBcr5/jJYz0+1CKFO4JUSHntjTrFFAIQoNt8PDbfWcPoBtAm09jrODSw3g4VVakB
o7YMFc3uFcRGpbvSl0aoLCi6Gs3M94vidZgra+OTA9x7V6Y2TyGbXgSkotNpxhrIg0/iOcxU5weB
EyYb9qW/xFFuhVqvF492N6b+1HnDJzvNd4YrLRD6ShzZGK66/vaWY9xfVd9ocwgUPUFeZuc+GYFG
aInxsxjud6ZSKNvrdaiFwzc5uUejL2KD5XCG2RCt4nxzKncodWZ6uDPiRrm0e0fo4yc3+M7nv840
RFCwMVD10xq61KyhzWuM7Y2EcKKiiEWrDa5jv0xzxQwA2qMJPh5GvzxTRjMbTGvtTVDOOz2h0Pqv
tdkdJF9f2l12WlLt9Nqcdkgpf7cvqHMpBiyECnYx7i95dE1WjHbmwMFYRZdneO9SPx9ddEZUtD/Z
yLx3V5CmDN6gC7TmdLWvtEZmrq3IECswFfqyNYfAQrSSIFOaivDjR7gu429mNiCCFCahpFNgRXh7
8iW62GRQwoJNSJFLX6LAptW/LDUAlo+v885NMfdw4NF5fvzPezv8tRjoQSwMGRYjHAQTzxf+F3J+
Y68W3z6+1C/Df+Ui2myNmbE5evxkW/5l4bNzDwTBWjDHtir2/dA1YYe7ctMPitxS+paPqlZM248v
+t79UZ4zVpwsJ4HTMKwERh5mVQ3REfI1uBl6eltJanZOjzj2/3MpgwiC9ebYK719lDa+Nw3V4qpv
6kmptTpUS/DnkMR7zn/14/7tZf73+LW+/q+B0P3zP/jvl7qRIL6S/uQ//3mRvrR1V//Z/8f61/7n
j739S/+8al6ru759fe0vvjWnf/LNX+Tf/9f1N9/6b2/+AwsEvqCb4bWVt68dzp2fF+E3Xf/k//WH
f3v9+a8AW3/9xx8v9VD1678Wp3X1x79+dPjxjz9+fsH/9td//18/vPxW8vf2QxV/a+Uvf+P1W9f/
4w9d/7u7Fht/7uA4jK17q+l1/Ylm/50GKf8/5VrO3IyFP/5W1W2f/OMP0/37ulWhygA6kx+sIWZd
Pfz8kfV3OF8UWeiumjonZu2P//7N3ryj/31nf4MedF2nVd9xTToLp181wxgoKCS/9UossW+HSF2z
Oao8D+qKq3yN5p0mirsE4d++A9WxN/SiCmTPIdHt5o2qR5ejlah7jKSEg+BU2Dq1ZgV5VbubLC8f
Il3aW2dazBCHZYm6bOI8RQlsO8MwCAc+7YvG0Pt9Y9nf0Cdl14DKmrOfyvq+rrG6FvaznKwfo7Mr
h+hb2+mITxtAiXEdLdfokQTYadK3ddguRz1VlLBJQZnjqJm9M6h88fWM8S8wekvfLVl06KGb+PDy
ry3F+5pJpvqmWc5TvFSKNhPAqPcYEGylCaNBU7ajohgXs63gOsHTjSGmWupN5EYOOvCo3CWoSm5n
SE5zMHjkPcdJDc0W3XMoCLr6Mo9utDeszESU3KVE1rd2augbOx3U+xXsgqqyVu4bYAJlMLeiCkw9
Hh9zCC4QTyD34CS2jD1WHZfbcfAdzGJQl0PjeMr9wJ9YH2fTT+FsYYsZ1J5KbQW6qfIR2kbHFIXI
RtiRBslGxWjgQKPZSJlO5SbuLKi/SlLVT14y7iqnxhpcy+brks/xlnBbBNppZiodWA4nv8M4b0ZA
XpYBn6Bb6mcSD44XKtxoBigvVc7xuuKsH4sSnS7evDDqeXVmaueq77QxmOFBW1j0GlcrAzk4+uMo
5+HAdrg8iBzfHSSjFwO6UQ0nvU8XOyxqU/5ZFJ4FPVgZRFCjP76AjXTUmhst3mdavzKKrCyoRTEG
Sd5XfsTJhDTZZJDEjyQd5RvX+aYM6lGzSn9p5j6I0w64jjD90pXmnYzr6tCN1osQzU5RlGfYRgfd
ib7XeXyVt8uumpHha+VtS38CD1nPW+UMdD3QrH7tEtv0MVG2Z63F27PBhW1QrpJTXaDxpPUR4oc4
6plb7Aa8/tdm2W9cUIKIIEIZ7b3UGc7jxigR1ytiU1ntdxT8+6UyIAN5CjkjqKDjxadGlW7TUa0O
nHu9S3upYLhQWJVfJKrrGPNJrmxhGRbnhb3uznJx04kVezA17r0kkOhmRkIbVCPmXY3O2h71ynjp
tU7pA/Mzwth0kqACLHXMsfX5c7zznFY/zFMd0zFOKbcBG3poRYxW2erT8wHRe9gCMzlAV4gPOqEa
T6NSGxfTCAgK8XszsnlrHnBDPjuD1/tzs9pw+ywGtjbazqbCXBiIvA8yM3tqJtzkBg6wnZcZLu5D
Jw1Kq34Yl1ZcqijuD4MekbmEJB6Xqt76uObTc0eM6NYH8HmSdoYfAYhBT6syVXQq8sPaxGUNl8zv
09bkPK4i+Ko1dUNKun2Byjy+XbpmPrc6EioKCuPneeLZz4Qi3MH7doBTZHdpUqGHN5D+U/oNDA99
qNGPye2EWn7jaE11YFd0VVferk6465xCVZTrQdNfQI9CtDs79hHGjLgogWjio67b0gsz08a5GcUw
MPM/2SnpFLemapOPurq1XPB0kVDPB3UikkA354OxIGNPDaRH6zR91jD3MwbNOIT+4FyInvpgCi03
j5UAoUQ4TYAcRndv1/qFp4HpcyvIEXhKFHs8uJVxEfV8b930QlKYEVDS3copo9U2xEsULDi7Kic5
t5ob7I/w6bo2hFGZh3FaOsHs5vZ5BADTkNortmRKGyDQRgkZ2aumeDMmRfPQYvn21c6+LdFo3XjV
YqGzzouzJnKX7Wwb9Q8yBx2MYvl0bZVptlfHqrm31BYexLxJczvFCmgEylB+kWQy+e2oYcqyzijw
o9zRnkHBMFW4zhG7lhmoddr6utl5h5mAMJ8NanpPmnoRYTBV+4OwyrPZrcAkZG6oo78j4KGCWYdq
DxPA6DzMVcU/76ZKSNGbd5BncMqGLuH5VxdEHKTYd4tob1qLHRjyR8eOaacOTbnjo5uhgC+P4zjo
rA5WvEE3NTxaXrkZjXq0/HHqJgaxN15nbfnNAnO1xabehLjx07BfLFAY03yWrGb4lYojPfwRbPgu
pdT2vREr15rsJIClNEezW12Vi3sHr+yYazW/GHJQp8MXGjXPE3a0EOqFDG1dpE8W4AomXCgVDrNP
4FA10Uki9XVcgGdG149XttLh5Ye/bS51mPOwL0l3NnZyMpYLD+PxFzgW/b4oloO76omsJCsYHirh
7XoznBmJGuKLhANxTm0atkslshaZf6PtImjbeFHolTcswVDVqRJYup+VzdPYSfBRfXNXdq2LFRbO
SKKxbsbtHEH/SrtdPYAjqEU7bQhTv6m6KkQw0J/FRrUr667Yjw1FESJPzPteuxz1bMInMdobq6Az
kJiZGtZs4s+77BmbBe46FfOHn4EFMHrF2keSsdX2yiPJQsmGQahxdFW96yGXQEXSvjmwRpj7gikE
0o/ubdUKHU7ALdg7e5oiESgt1BpLwX9tG4CfDIICFmu4UEtezdA6D0aW7gy7D4XZuT4SYdga8Jfi
8kerE7XTFawbSfQCvKnxB7d/JmmdP4vbLVBZaLb2kkZPAnvRLai65SLKVAvTq9R2CyHK573a9L46
2uJrgow/AsjSRqHDRgydF9PNBjfAGrEDLm9qELbVjKaZ2CSm9cdJ9FvZazuiW45Lk4E4eYpLFszs
yeuLSxrbV0J2oTnXOyvDnd8mxq2tVUFnPM61vKsy6ybOvwNQpwVRwDT1vpatstHyCy9KN45xyOvh
SR9YXMduM/aYNwdjL8pxgzkUd5GYXcoEHDhzo79dU8nPRGVvYg2nDZiFg53Fj6aqjNhI7VsxJv0+
mbwaJ5xxXc8xSxXt39FQw34cuzBtdsbkbWu7ODPTJyms7aB67W4qq2/5XFypnb4pGv1O8aanRk3O
oDNedr15Be/mumfALOSg4O31YKoYNAk7J21xLNdQQlTrgDdXDQCxpSA3I8+nRx1fFkkMJ08nRVTh
HbkQ76B7fnVzM8cL7X5V8kkPUdpJBL4sD+PqvxF8a7Ofww/fspLVOFq6KIyM2Dpkwtb3Uw4oq1Kf
F9FUiFg1wBdzdC0cJd2bNn6QQYHpJWbzbqDuEuSqHEIHw8lt0/Jv2aKJX1IFCGgyZqFOAzeM2xxo
5VADbB2ATTgV3s0EABX0h4tSKq8JxziQ7QwupdoYov0hE+9C6sL35gSuU7LNe7ZguGlCfMldYKy/
liPaJzZs/Bt4Fsn4S112TAoUwKdC63mP2Vg+MdBKDLzNI/XGy8G1X6pBvSs5xlxiJn1ldwaQDpj1
k9EaNyViwMBGSz4lyD6UOyzSNy5o9G2sj9GV1k23cH9uh6jatUwGXS3Xh2hsB2uudpIL7VVEAN8k
HJ47r4jnQ5q9DjWcxXL19PTVxVKw62kLO0ChI7+SZ1Ze0LrHhd003hWW6pxvpRS3fFPXbln8mMg4
qE0EF7VSqodR5nOI1B9E2kjXc9MiUDgn3XfyB9QsoVDjI3wqkI+F6dz1CrZtXHpSYr1unO8eei3E
UJjcIpElmxh+FNVPMqds4fabZKyYzLGxb7RppquDiMlnP4XtCa8+Tkj7ivKZDKM8ZosRJwdkqs05
fQn9kpPSEPbESQ5RdItQJn2O2uQcJP0FZlYvpOqY39lJIY6l1jVbVuQ2MHN+R602gJRNg/nNqBt9
X062AlNBVw61qzD1aoiM/YxwIOg0kzjGnBsU3WTdp/dTHnWvGI9pnWehBl+PE5Q1nNVT097NkHWv
xiiFi2o65b0iMTxQLivhcJQ8jsqJPUyCiTiqrRdvU8fRfE0qXmgUcQq1Pve+uk0ab4HXQ9FhTt8R
JFAHY5l1AfMk2S4T6bmkGA5nTYFAXpj6N62ZvB+S74O4kBgIKWTKMBMZuAenV5HQJ8+JmwPQtGMN
zLhbncE7wi0TO0N7IN5Ue5g1G66iWdUMUq990aNRbPNOHrEytxBc8Vk+EODQ0HxU7MBE73FmLHqy
qd2SUo+7YCwvRwnaxKu/KKZl1cGEW+9qTpiS9EkjitnpzP0A38MfGy1S9jQLIxhR8hFShwYkvzEL
nmoxXGVeA0ckn5+TpSxwNnpuRjCZkOLCopB+1eZYsGG4yp1kpoRxrywX+dB5G21pxE52i/EVdou+
HWBAnWkZm4HApeDlF0JXAxrCmLlJ2dZHLOr9Uo3boerEWed5yhnRtsNR7xaaXrn6OEFoD6xumL4s
bLe/zDLWgmkZWp/ZvdxpbrVqfggtrZO0uFVna1x8GQv1GAmS4rSqmsPWibqLQkaYYWlUXGE2RSTi
ZO2fo7ESA7wcLo+B3VirbmfvEdaEovt9+cVxamg3SRmFuSMUVvJI38MjhKxTiRev6swd0R8eVEqJ
HLuJk2YHj844zyQBNXanmddpaj0LT7EewLugGF8qzGd8Z49SbzjYWHZ1HiEL2kVJAwfUVqwL6Kv3
OHGghZFXcUBNRhSWUz73JeMrgk6N8bc7syGJ+joE0UC2qnvU1y8SAP4XAhXym8FQZ+BJubbBMXlt
xN2fkHzY2hlldV471nzB6Xy+FqPmhf1QPY1gcXejGSfnzZj3UJinhekono6OyrqNgCsbgXtY0OPq
JXtAQLhcFjJTWWfZ63dKM+1YQZbEmwMXo+PlpLXRkwumGrt3b8MMjaytRz/MVzE67h0OhoHjJBq4
Hsh6ltufQZcsOG3b/dlIhRuESG7fGLEHKNAZKdZLdrubSizWky48eQPXWb9lo2Z9N9y2v5xVggfY
BBrTlWBOZyZKTIhNbQCfczxg2BWhiKLyprRfErGP0+Za9NpLPHnIoQ+6uE3qPnDtvdFX3yVrOghd
LDVe3ZR7z4Gc4jlYGHwIW8q5JyzlptCBLMR5Pn4xTJZaRcTVCyNyppDQKvvSHeNzZUg3CPWX26wk
i4AHnx1nw8lfgWvh4Ia0tcPYVdwXoHjImMd9LtTlXu8hFKKfm78kpeY9VVPPuWXSxfM8ptVBgpT7
SunbZSsVaUw7Yzu30JJK2AtoyPMaPNE4iOJH7WUMhB7xVMe0pC150A5yUFGg1SsFw0Wp91walLVN
O+6PkJAI5LCJBtF2PV25HMKqqdzObGo518EWeTLNWMnZ/xfDczyvNKpEnevbyq7q65x73BU128bA
imV+Lg1zckKrEtpVw9bvkBK4hZnYpZTO4TzRLvS5MR7tNCsv5wLQd4B+V/GAT5ngLqspmu4GqLrL
xuCSSVgL+xJmRvFFoQN2KKGz3ZZdx8kU+GZzaA239jZzIqL7ZELB7U+idq5NgBKvEbCVTcGWmEXM
xQM7dbnd4WHNnCNNk3RX6wPoCCESl+wPV/9uYe/2VTgdWzq1HKGFjlJQKMZGaovDYaHmyJR5rT85
dX+mNoMDqsZTRH608wnCGkd473vsLddlJPQH/GDDGXjB7gi2g5INRyvY/cJzNhG1MBuuh03WLNhg
4myLpdvpkfsNFCTYHgBt6oA7v1CqkvZQnCMSVsfAKOrmIm6y+WAN49mM/9vJlGOVGPdtC2pQ6LDC
YrHtOY6Auoxuhshp9iZ7r0BgXwyGruXkvsz8ygQESnfZteZFU6p5kEKx0yP9hrs46Fb/ZNqOn0oz
zLAXbwZbHNy2CrJ6HQZPAlJ25kBq9KZggCnhpq7fT5cxW1d4ZURyWZYCZgcSampBimJZrwX2Uyst
WGLQSegbNanKsIU9oc5f8sK+aeSy0ctpm0r33lRL+i0REMJ5PxWveceCNuKsp3t+ay1dfc/JcNyp
MwlmYN98U+VwC8a8J4sTPihlILEc7cS2zzxoveBuMS+r8csUJ68wEeU5XOu9Ja0pQMpD7gcprRDA
iy9UL3IM4Vwni8wEhL3cWXNa7dBkHCsVJ3iZWEfXQL7TrXs6tBGbChkQO3gCz9ejp8macJMnixFk
lfr6n8ydx3LkSNplX2Ue4EcZtNgCCB1BrZIbGJlkQiuHcAeefk5UV//d1WPdNrVrs7JcVJKZzAiE
+yfuPRfgkg5GJ68fuIE3XreoyMAtsPcAIWig8zsDuIUHI5Z1d3VbXw88GLglLI5iif3GsEPXpc7T
Hf/D6oAoFuaW6d6mDqBF+yuUQVEBVIMcDrMxnkoa7dR5cBpM5oxQapkRWDh8mcq7XX3jEtDGT13w
3CRrEWmFnT0IWsAtD+hHK2wrvD6PrWEM/HXLDdghehM/5YVdeCoaiMEW64h7zVy2toRmVab6Veys
NpXVbpBkPtpOu/GzgtvHOUGrfvf8PeTlaO3nsPKCp1W7zsb8kyGTMJjMuKypZL3utAKcjZ3Mf046
56HXoEXgdafk0G5R6+2mVn3oWXlJC/7Fo6loBUhLWNQ78PqQumGrKo/Lvb4pkjPR9ioc8uQoK/FA
pXpT2gyJ28oFK5X4YL0cGSM04ExPH+Zm6kM/R5TUJeYBpQ4wc7C7uSQexbTXuOq1XcNOPywFOK2A
FiZsRW8fuPVfYJ9HCZPHGO7XudC7B0VoaWUeYISF9IhxqzttSIMXRBivjdBRKyNu2+JprDfp7B0Z
1dghq16OH8H+SWvK/ZiORzdouc90duxjB9EF1e7ozCTStHvsuGdXr/eLdcfkkbJfqm3XcpskIBAW
CXCg4aVhBjYik6C/daF3jYPnRpVs1F7AAF46Up5m5TkRw7876VdboDx81hwvgtY9E9GHgbPoD3MK
1Qz4+0pGmttrsM0/JDjiTSISLvPgy2urnVWUIzFq36CQGdjb63hBMqjfi2GZYy/rOFr7uYxU4acv
QQ3gv7XNfN+houRZtiGqtctHZU58bDKe7vYaAc6BVylow/NMbPAmWRmxTc0x68krD+wfQrwY4AHn
ILjVAxNNSbD1eriQ81RuibsRBpAg+zHJz0Hux2AyUCbYSex2x0AaseyRSnz7ufFBcS7DgYSSjTb4
d2VjgSwBKdFWPR94BMonUtJjL9Hv6hHat8PIlUP+s9HVLR3IoZbydVDirC+vgTk8NH1wDQ9rvY0c
KAkGq3wFIroD6RS5HW9Klw1RlYhjTq5lmCrtWTMvudax0yCbSJ9OOuwSv17jFRaHqZPJVJ+Xsjlo
ub+/qsVPgq+T08EyQKZzh6RE9FxTpM82cyqKIPvoA7dLqmfmDnjQn3t5M2MX07z10TAnJv3jNg92
M3PRjsSFZHHpGRlSX+kqtX9hpRJm06noXzmKQmqOkBlEmGQgQsQDkffPisSDBc+puVp3aJn9aYgM
84ezfJbDM+sWmj3aQe6DgXO3XdVJAI31uu3gvw06lB1kjaiF9/q1WBibm1Fj5jbBuWs40+gnXxUh
vBGJt6dVh+gNgVM9DfZixVPalhuTbU1Umf4Tdi4Aosp8sAF3X/pB0IeYSRut47etPKLG2o1tTrck
E9TbIBfl0e7YNVC/wMT0jVObyKeuG276QjsIGJ081Q1vWRbUNI3jEGVeu54h08erlVrErHr7TKcN
NROOv8W/L1bb3aAvkB3/Bvq7xU1P6CbfQRzi19DE5F2senzSpZ3usQ4tZ8ZZdnVvVeM3VxDTD49K
xs6mMxnheliU15McuettUoxqh3Kmi1ZCGF2OXzYab0maIs+H834v9WdPa25KowwrafFZziz3Fs68
e2AzzQh3erRLpsMubQ0UlNCDmxPjtXsbR3s5AwPaUluzr5vfOohM7ERJymnbswkGTXDTmrsyL5f9
AMx/6wO9IYPKe8rIRUBxeNIL/bbrXqSYmXDXT6VGKM88xuZY+TgHjKMs7K2s2bA16+9DU3NJj7lM
5d6pfKRsq1Psr3ZlRoBrd7F15R7KsbvkusMwtwNwmT10DHIZs8CiDprgHiQvcF/pKL6XUkxj4k58
yt5LamZKKA6jlhYJ/gp7jmGg0lqCorqkyakwnWkP2zClD0n6fTC14t4IvLciT/PDMOBYNkQe3DZe
khxzEJUZr0LkeJ13CQDdgN66zbIt4R9sSw3/s+XbUHpV+k6byyRaENLAQiw9Y0+yirMzAumGWhNA
9XSB17g8hB7pZGu6XEEi2g+H2hCCcbaneEDE7S1DyP4A5Gcwq23vUxwhQtYpLPxpBLSvlU+L23hc
1XBc6d4eYC581NLeGeZ8lq6f71a7eV0q7YZRwnOJT0xz1N7o/Pu1gJiDI4+JVTAz3XeOZIbdW5R1
08Cu9pq7l41Wvqn78bnu2YujiYisdbQZ/uZjVJe9vBjDaG4cW84bc1a/MkrocC18sYeK+5ktCRWi
w30FknHeTXr+UUBgWft7z8EzM9l8nPTlkqf2s0+nCBazhJ5F1ZQiCdrSyx/6qncOtcKYTMZCBpCx
f0yk1qLW99fqOIxlvQuG7Gfls8rLmBUY3ISp/rj62aFZWcPDEHUjfeFpK1o46fDcvKQFp0RSkmct
HDGSHUKtNdnRnQuSKJJkK1HD7uY+cWNyn6oota1du65kMwm+Zmkj153kIW97jQydVX9Oa580N+ne
AIaiunE7rLB0KHOWGCRcQr2f2bVGOVxKWEf33LRg6zoTOxls0F3fyO9uYkQxuUUbkVVsbAlmKoia
M/oNCHBxQ3LiLXG+44EfLQvF6NeHUXT1EUkP502nJqK4xRRag+XtXWN8J58FmF5K7K8USRaTwLGF
dPjIh+9OoIgMmWNlVFemsenXkd3uyiQs0Uv15laUj0KiFB8z0Z/w+hRfrrDbg99n4ggxksJ+xrTP
rtvcQkbTYqfUnc0162Ir3EweeuUMB81FOBWgqY1aHHqUd6QjmEUxRdoajLGlFOEULWoHHUVzBMOn
hyOlf8HZe9VqajpRFDtjRnNgWhKIJQDaePS7t5SV0Z1JuxH7DKMeiEVpNoyNCKGD0BpLf9Iu1gql
XbSzHtcgisMhKB6XSTwRtfSjmnRta4s1OFMaEl0wsvrOBajUYCDQiVH6paUBzn0hThp8vQNaquKZ
gA7/PEydcxAT82ys5UyYF/0OqERwA+f7ltTMZpcHY/s1eva0V6bQz2afBp+LHLRXmNTqLUe3v7Pb
CTZ/ljL9r/t3Q2tcWp31pnOz2yUzH7TZvA5l+QH8dm0fVW9Jhp9sLAqiAxrVixhD1lfZYcIJ0Ct6
JlEJjKEpfuASI1GgZKipxdewLezqYBPbRtaFdB/S3DZj2IbPbkA9U5g+6gIbKeqg/HUP+mV5GpXI
935ZD8+mNlxqQ8/fWaKIPcHrV/ymutQur2FrFbs5z7sDPGMikERxmRqULImXQ+bq6i1DqA17OGtT
j019yMYFPIkl80ObwdvG7X6del2IY4UZKqePxBmqDdIHTrRhNYdIZpQNUzcQm9CJY6Cfl1T/GJke
ZJqx1YYsHi0IYELy6cnsVZmkjkFZZQX7OOjDtGthhu/NLrdOvwu9/pL66j/qqv6kx/q3Oq3/QvWV
eVX8/nv11aPMx/VbVB/N1z8rsH7/rr8psAz9N4BIV8YGEAXkn/b/KrCc3wLow9gyUGVhvjavv/N3
BZb3m69fBZXXSGEHLAiyqOF/FVg4aRBMXRVaKC+h9vwFBRYlxL8IsPDIuDrGOX4yBAb/j1XQyhlR
GDnUXhqu7K20g5J9YQFv3rAL5Nd6rw9RgEMH5d7IHCvzehYOmnfH/Cg5ZCuj8y4LdDpunKXBMHaP
sJDfOxTvhxFV022t2uBUwoM9B1gmLiluF8IxIVBeGkpxkn9c+zIHYuM4nnno0sAFLjsPTFPy1Yex
lOK200iSgVFsyJNjadOOIQdeXjGOWyjnK0IahO1qJg7gAJl3OaWz5ZyMQj02QZtf5VRs9TwBBbOZ
JRzRIWX9RDoRUoBx2DLlva8cDD6BakgjJozFj7Q6S3dQ3ItNRXhDXNoTawMBbZeRau7setOaCJ3L
K3VfELFDJ3xlOQRENo02/EpCgLqjN45yV6WNtSWEYv4pKxJlhGV/E/lmbtAT6FFLlEVklkHBrLhe
Qqld6xZLzFQH6Xw0aIcwigK9PzBa92ryL1gPsmFJR1Ivh+xNbxbtEyv3GBtdUIbQkhHeGvlyVANJ
BqFnKO3HKgzgh1Ph7ceR1XHYun3wIzXG8ijypXscJguFlj2z9h7K6pcix25fMuNXCfbkAWHTfgY/
f8jaJEFJ01jMIPVm74N2fJaCjMGJUIJLinLkNGRO71CtDfO+zYYBRHteOSeyAIxo6sR6qCjNbqxc
J9rXrdtd0OoFAeTFNZKBmTfJrxrLn766Nv8LOe6T4/xCDuueZjEBfEza9X6dbefebJjSuF0NnXiy
gp3fa2IXBMNwmlcq1Mkq3SME1WpbkRLGaIfkipQ39dmsNElMDbRGnNkmBcTQRfBqmXYgpI97SzOe
yM2pzNhmIGriA2fsvSZhpzxw6SSGsMyFcFJ3O2on75MhOV+F3JmXrkKfozw60brfSqTJIMiufQvx
sUeS1uxLM3ABYEMhUszLa7rain0TmSuH2l85+akR911APp4rg109z/oLZjYmbm4ybmVgGFoU6CQj
Vm7lswhwZ0Rzhf3WVlO2R2aAAsZJzeaUBA3THn2AHI/7CQitPRTGW1ZlKzC0ef6Jmm6JEjTNDFqk
acbIkVhqDQ7SZr3Jsx2AyIRfnHEjGy/f0Gyi7cg99iPBQtCiBU90M7VIsZheCAjpi0slNFK+TczI
1DthIXoEbV19NmbmPM2rfC81NikVkVs3hphPFTEeMNsNY2dpjnELBTjZDFiLdhLiNuJKAvCampdo
JIv60lMSEXFakyihAta5PGgOwyQny+hQkWG99DJg3pawGAWIOL0xa1mfzVlcgyxtSZNVb3Wl2n1D
bxub6CkigLBvrT/oG2l7ySsf1elcoJO7rzP14iWBt58c9JaueX0aAXVZt8ouHtgTluEyqnyr5WV5
h9Yvie1y9MkhlGq6YTlls3lsC4ZATduXL66p1N7y5XQ7WrP33TOiPy0+pR+swoERpDnm7L4ZE0WG
0sdzTVumbWTKNMKcxhpcaiqHPlZu0NxkUOeBEtcOeONS7NCXsRiY1k9NiuWSde36BagVcaNN6uWu
64YsUraraPo1dAagq7+NhAIv4M/baeUyHpuqluyfmMdWxrLtqvK5ZOPYMWIrBBElSKDk0Z/yObjN
28VaI62fyteej/pNi3S8iEgHWe8Zjl38VNix5afmgassS0KTBBcIpgBCN5VnN0+qZax0YJfe7LKk
pNUsTLXhvsnCvNaOppfKmGiOMRwdjruqnztM6ABJN+iiXuBbuqe1rIsnc3KhbUn/nErB/k+0ZoyJ
lNed6min3CQGz5CiA9GC9GBdG/uUADqSbW17Z3Yj+XLl/NPqGSwEU1EfrAkijMEsBroiT1CmGIBD
XYRDXlXXirZYLzn5uJs5Z5GFHXeLp/unW4of1VAfvGB+86rqxiZfzAVdRxeSFmTiNK6bo+k1wLun
qtuPZfeBJHi5aEubnh3j+pBYuKd0qAqbyRotEFQqNfbdyklZrMMNplTrTUuMdJNWdn0kRoNUBNLd
nsrcW97xNvibYnHJySqnCvzYfJ1mr+0Ps+rfgnm5KWVwC8A+QbQmvkbRi+1owvjgYNxwWkg8Qp66
WXHYQr7K5wOZ9qfRM7NoselTKwNOjSY/G6klr+PQZbFVNnmcNuvKtR0w6JCE8OQ+3XxUZpN9IKIe
LLZFwGOamOltBTQtnubSv68q1gzDVJ4nqNZ95HABI6vRZL2380B/7FDyftSYM4qw8lNkfXmeHGbi
W3YD6YqcdlP1yrJXHYlkWXe+S5YTARpJBKiyfZvIPbHjArtu2Hkggg2zsz6xB3Vbw21ywKOj5Z0c
Eta+2qwyb4OqZu7ZZR45MfyotwD5F1qh4Wj6xXKUXpq8tLNyCtQHfXWnkuSnIWV1ZAVEmAQxLaln
YEnG97+Tam236TACamdQcUBIAZp9dLIf/ZI7RMR1FlnCWtodGidRzYaA7wNbZxlzLjPzLBxnx4Op
x0XLRNMxlXtL/0PGW1qhI07V6n00ZnU3Gy6EKcoqFAVZPTQX3mIA0yOZ5XdyXaYXi4X60PKJUj7m
vZz0GT9ckX4UhLxtW9GlG6OerGcz0dp92qOHjxpKT494T/2a20MREXbAPpCtde5bl6MaQvsrIDD0
ycU1q+4mI1D4gWgCdTCGso8zrV+jBZUy6SwWAi0zUNpPfsbKDg0WO9wrs+/dpH1inFLyTLaEAY/h
YDOhd4S5IeIpOa8Z4r6s0iz2xiYJIYwza3SyAHy3wZTttKFr9u1cX8g1QwrpVRjBZ9trI23OdIOg
U3id5WQTODfCKWZ4XCYbmUz2+4j6ogxNX1MoCYySsAKXgF7zmpREQ3bTJqTbram/HpUwxBOS1Ikr
xECLMhs+o1tD7+/mXutQGnoumep82J19VrhWzy4lMd5902eInvqGjEyyjHdtnqYQSnztscwQ7ucg
2jV2aW73soqi/yGAi+hnknCS78rqJwOfQqPIT+u8ddsiqELbmnvvIp/XigxY2sltQyBiNIAe3jlu
4T/b7fBLWNqvdnStRxkkfuyDtUeliNQPW3ZXfwRWN5LcUBX9roQ1cSMYu1KB1P4LiWlaEfO72hEI
JpqKrKIiydpH2x7EzqNl2DLwXx+c4qoS8kExj9fF4DSKrY4mwafWwt/f1mYd2w5ZaiNv+K2jucjj
GvY3jk5YS+plm1Wp4puhuBezf7UO08JNigOw3BOW1214J/o9YaPrM9p/Ii7rd/Q0DiMi5gIeNkVK
iPLcBFRiNdst0hN3Rv3DaxjheHl+RuL6mAqXhJJRmz+K0UGKNIq7oSrTA3XKvbB7BrHdDcTgb7MN
wAY0D0gov5tqfciV/dMqzZ1GlOVetqt5diiWpC8PVeXdJRiawFwbB7XCy/YaoqqGnjgpO3MPIkW+
ohRGSg5CVu4ONb3UYzbbhPFU66cqkisLRS6UaMHIhjLJ3OFhUb0BaS5Ho3QoprbW7ltvdLx7rcx/
elSw9yZ2tCcs35jqstEl041J7D14HbKf9UpGrWdW8arQPCSs9MM1YD01Qf05ElySbiR5GLeBsyyY
nANEuiHiTGTcq6u53HrpNZpYk4yhJ3YOqMo19g2ieEgnvuTKFRTGctFlp+2Z2jCS6Fa6hazidq3R
px20tNLuvLV10adP43pjV3P+rbO2puUiszV3RHuTgRmILC937uxrjITXschrSPbROYwtdzdR5ahc
kZM1sCDz2KnCDrhqBWaiXDaWXXEK1122L2UCvxgJCvNo3mAn5/zh7rX6UzGaDIH8lKnIaEeLzN+I
aueFYMKnHZoF9bRZu0jyJgbAE9hbOqzCuOsIswf05z8guWUNN701RBpxmUyPdb7qG29a671rJWLr
++TYpI53bGqkS5mFNkiSwnGf9ea5sntiS6Z1gxugfwXubj30hESExPQOccMy+OL25OvYEhOMV1T1
TpBZd3BMLdm1erBuFkrwWy/3zUtmKHPb1669Q2PRk8Xj9fdFzeO9mlKiSqsllYW6zE7OfJbEUXuU
2kF2a3VJFuS5ut4ExQbDQ11ux3yuH9ZRfU0FymCJ9h4Ng4a+BO5zRsU9ac3Z4WNHsNcwMP4EpPPM
XIqPbJoGD8Yiy9eJeENzMyasB5Hg68OT8AOwPm4dIAfLeRHPzLD4pczT+zwxGxUpt+k2iwjWODM4
EbTVcKM0u/Jo7eYtxUdzY5CMzU6S2IGz0+T+QOiK9iZanwTymsXAkFT6kcQKUvBmlulXqE/pd81d
PwuPNrJI71aZBMRyNPWD46zjNhP6GvUEN0R146pPlPVrTNgMjx3JSv0XgP721RmdCqWs4hwKMTGF
dpuTfiqdxHpR12F9W7jl49wvekzemLMdV1EdGNiVF1xCTzwMFD/TuOjHVRt61imdXUet0vrDOCX5
BuNry/1c8P4iE59C+g/7+m/JQi1R6hbsk/8o0o6a0MxZlV3TQ04D4zLmHV13mSxPjywS4J781QFF
MCntM1mX5aoszH8Zo+u/sY4qDqQ4qqf/aZ2amXDgm0grDHIRckQdGeFWe4elZ5R7+ofhF/L0P5jR
1oJBB3sUK5j3eh80SAQCddMV7k2RT0mEQQ4b0JLf03YWN4Yy/iDc/KUB3VNb89+/Oh7//yZzf/qq
3Xd79R4O//pH/ReO7yzcr/9+eheitfkQOa7dvzkxr3bL63f84Z30f3OxyQJ4hSriACHEof837ySu
SoslDHM9k7R2x7kCJP4+ubN/uwLerqg9eNcOpKh/TO6M30zcIXwXdsy/2Sr/wuQO++yfJ3dwOa7W
awRUV/+1joiB3/8n97At80ROySwjmabF7cztGDuaw9rTF62+8/oM9n9HTAhmJ6aS32VF5kxUctoa
11Sl4tX1e5f0g84pqTPyZKBHmIomzkHsk7JqjusbGrDcirgvruF2mIeGyOd/e1GpCImJUDuI4NBV
SY9SAQ8nMe6pPeJY7EzY/5nh308a0mdqIZP8XFIAl4lbskoXXE6p8dUbvDlF7agXrHnJeUxW/tor
JZHepus8/QAwz2MznnybBgUEjQZ6F68k8EzI5nWu6fU959a06tvMGd80TgUCLC8I7c84bMKgHmI5
l9tkZjLWEyPL/U/4E+pmtadaQR9j7Pm6HKqtNW8qCiAcPykNMKvH8U7hn/50zBfU/Eg99cwkeVzE
TZBHiDw30Fb3g9599KN3k1D/N35x6vrgma3Q/eK7bagV44YE5jmcOM9pGDYDulL8/yisSBEaWhb+
/ILDzxNXX4suWQ0sfAuSlyTTSFwJQo8uMfXa7cKSAMlLo7bMi0Jr1tjvrHuqS7rozHk3exX8ILV3
3uZjYfdISJRy4ra1+8jV/PRVs2T6RvIze7zMqrRvaZKTRc7lwtRV1MNVU1iAtdBNQ4AjFOsYGllO
BclB3QGYmfXyORdEiBc+O8QQQqh9XrLK241N552qEs25WRbTUZYzbYfpZvnD6I7Zc95lBKaVi2Rv
27EMRqNUzN1WGJIkuIYBa05gpJU/oM1FF2PhoT1VPMxEH7sDUt6xvtfdaaFytfStXLCG6kI9yrmv
/Jh1s/zFLLGEWj8n+9Jo8KpWWoK60bSbX4Te1CeefIWaR8da5SRB7KPFOoD+HPa4ZMC0NSxAkfZD
69Gctg9nkES3aSHXTZp0P1N7khsiE6ZfjaCTCHoA4KjMmOwFRr34R0+1qo18vCuswmRP2JtHpQ2o
uE3YbCl3fMvk2L1eAUvNnpUixkpDWgHNdyENBPsDb3DgGuJLBJZ4UWsAjrIbKaiS2XHu1Iy7J1yB
O7yjpxpeAYY6n0vDX80ATKBpbYqBQsEqGKwgtTZTSr7euU1wFTlXD1fw06olhqMhM4PnJahnI6pr
r2JlWWXDJzkkE6u1hfxKbD3CbDcZC7icorvI5ignZe3MnAsQj1J6+T3Ynhwis0NwMyDmQVo3TPzT
Z31ZcGd05pydW0YY39jF5U/PEnp2Y7DYF5+s1Q0CwCRi/F6Xxco7qnXkQPh21W8Z6iQ+uonUsCnG
mEyRnMyU66SGxXrj4eHfyOlEGltP1lq4KMC4mA/ZDsaeJHj4DAG+yLmAG5eB/+iV/sVoaqaGzloa
92BsJ06gMh+QrfMBsMPMQ2fBMK9ctD30y9Q4s2zPXXr9kU7BwPmwRNnIpPVmHeBIxbXQNXuj0iJj
2JRijI7NwiRjwk5R8IeTgSw7aipEAlE2WMIMm+l60tRQFVwKaISNN6nBxzrmpYLQJIfB2hNNPmAp
Mjr9x2yT3gUc8ep2JaYFNRY95SR2een5YmdbmpLbSRIZR7UyWczChtTo8J7pXccEk6nDa5YN8jYH
u2lsqqVeVMwJ6yL9s4WOe3slu4H1zKj6kyK7/adBDs/Mz9JdZb7olM2IuPNhjGVlrBCTXR2rhM3j
1Z/7YPDHA2FCoxER61hk2xZk6RukhmDdZ/MCLZStYjJsezzQxsFkU6uHwJbRbWlBQ0YnRAGtPlrL
agVHTU8aeQY721TXOW2zS6fBn+5YXVg3S7sQ8MgwmcS7a2xvu3cpZimkgXJjtOnHgrmhkXQm8gjS
L1jetIQz5bDyzM2apajJHFJOurMax/x77V2BaIV543LruW3tnr3ZNOhi/a446DOPMVTX2kP8knY+
LqQZjNjW+T0lvRAlIgFJGvxHQOeAx0ZiS8CmgkY4JXA+5AooWO+k3WxsFwxFmArUOJ+6rrWJaePq
rMMBq7uKRlGjuWDyw8BOK1eyl2oXC0Q4aqX9LpqrCBS1jV7F6B1EEFeNqmOrmN3TROQx0b4allc5
oDiNmeCRasqlbvMAGFNZxuusMM+njNmZxU9aPyLcvcraAu4d/k9tNV3cY1tRW+bPOIplJvzuKrif
CcQMrOEdA/ychkGXSLk18sJDT4+hj42OXRg2CUOEmIWzC1wsVhZJV6GbuIqkJahHggHl2n7VQz9/
ThZpVEwjJ5cnlrXGOQ+m7ntA00+qkhsEiFObOUHpn/bxYJiPPRtRxlQZOjC9yPTH0mEWS4ta1fsJ
n73FyrtazmuKns+269QPzVHFq8FaMB4Kie4bTHBN1jWWuriTRn6c2QSeqnlgG+42SVNh2CQudufb
qP4Xk3DN7Zy26Q/He0mdMouy2p6+aiWW6safbfXM9cQqz0yrLCc0Kg1+2uzjEYOt43K7LBoutWyS
5kvBuZyEVeFdLWnVhI+cF9h9xG9j/bTaERWNiTQV1STN90+/8bEuJ71orV2dOKwMJImjTK0NXz9g
t2G8WKt6fFt0jXYoX66OimA0XLglvvXLSaT1ZXtkv2JTUNa7KWE3bEbb86e4JcsYbWoJejDMdaR1
cQXo51eK9RKXZDcj/g0chzAworVcWEnB6I2h79CEhejZCCQbbGWEbEqGn2og1Tz05MTbN/buTGh2
q/MmQb/hNtIDChXLXPCh0uQxg6yqByzyPbxLkBMibMl0Ju+SjounyQvElb5VlBPmOMkWl1a+H0Kx
GvZx7qzlmhTfIh4ih1Bul87z84gLWlM4W9r+PoPcwKxtKrJ3PrPB1zqs0o/xPCdJ6Cy+kFGRZjNF
iCvnYtuZmXqodLu5H7GlfwCPa/lArg331rqKEf2Q7icLw6q5P7aVoPZQTcbGrMUeqcKkJRjyd4+V
IDVxAAey6m2PPx8JxSf6+PJz5FcQDQmITUyXAqV6QNLvHwEbf6np+rdahz91VP9RO/Ff2FbBH/xP
fdUzodnfX//nlDfpV1v/c3f1+zf+IYz4ja7W/51KqbOEwWr99/ZKo/EidwI0vOeSlGX6Aa3NH/2V
q/9GTJzpXWnKkH7Bfv+jvwr4LRp0YNNkjFie81eEEaZ+bZ/+wZu69ntApiDU86fx4/EX/rm9Wssx
W40JoAl8bWKWkYkKz6carYY5bDrY/LulrIKTYOaHwZBV8YtR9/nW18hxqPCG5ziCU/9XUrbGLz6G
7ZE1d3pYqsXbqtrLn3w+zxsF5kY8ruuqdl7Td3eAQd2Tu5j2WyN79n/Q1ImaH7sE47qz6O+5GvN3
1yiAVzD/c18hqDVJ7Ntov1nJqX4m3bAUeFxzf7Z2rtTsR0mBHtyWQdMWuPgK4CWrB/A0TknQmw/4
x11jWxMGi8vax8YL+2IWG5KlV5ZdSR18d4zBJdU0rv9Nkmi2tQkW3VA7UeqFR3q2b5qRwGfbbJq5
74iz7klfOWiePfsPZpDROia5odTBTmqPc3Ae6vKo44jl5Zs4iWRtqV1TSz94TrAADbFb9el+DNyF
vyJQ9Y+MmKpb2cOcRmXva/O+8Yl1XhFoJXHna4gCyIOcLzX7fFTva1qx5KuJ4t7Vlo1m3sSQgGox
9c4Fl1qLMA2TUqRwtJlbZ7ZpgQLyhL/GVWfnyspkcXbdjB/rLpOJMR6w0o0ythtOvzDXluqxlYF7
a1IV5xvVtOUFoyLybyerlLHFAqfNeGPs5gcqlLw7iqCTTrSsq7EdqG8/jbF2WZ4FcmFvlxX8wA6+
KYJ3KQm3RaXLhuy7rLv1EKBOTyudBuuXoEP1h9EwGAAKjfqnbkzkeiZZQyLrUmDkbhhgypMohP8j
s1PEtkWSwpBYQW3vr+ODZ6JG8z4i+228nyXLoHhCR/vEtSEMxG9a85OwV/k1Z27/1i5Sv9hele97
J/VOk0Z8czils+fFEtNnjcfMXQ9B1WlPRODUDwFH8ASXIvdiq8ala08pYJwc39Zjx8l69bUs62Zc
WoQOg0zLl9YQ/R13ZuUSayqHvc/aRscnVZAB2axz8gGxQ/1ELTr4UeAPK+aTVif52BOY/gtFVNkG
TUufRf11TIHzuGHRWJR7t9Csl94g3jRGCd1+C6RzdtTBO55DChtkCkJ6H2nmmCuS46S9z4XT7SAu
m/3GyDwPz+n/Je08muU2wuj6h4wqdCNvJ6eX5iWSG9QjKSIDjW7kX+8zsqtMUiqqbG+0ECViZpC+
cO+5jPDZuhP9uhoyst1XvZ2QjVhXJTLo3onzj9BimbxPWYozg5jGOzCKzmPh9/W4G70U84QWGaty
w/xvVc6m71bEvKOIJOmlvLMm1oE79LPWVx+TM94durP/4gz+BsmDm82T70ZTlMDrWGr9BskjlLSz
3c4XK/ILGpJ9fZ0cfnqS/2+G18/Mrn89Al2Jw2LHZTh2+/Ofpk641VuNl0usWs27PzjYSf7/eYTf
HryR6kenUhyhYk/Hdwg68/9yBBfsBbdVSDrCb9AxkqcMl4snmM9smJgdwIv8xxHkjeH8f94eoRS4
OIGrsfDnJSW9v//8p5+JxPQUmx3LGkIo3Oku7RUia1OF78zILHG2NSwEvhmCLlmE9V3NAG4rVVDe
CS8hKDh0TO7v2qmv3llEuaCCEntePmkx4EAiv0GDQvEye7rYlp1X+BUL9V801l/JbHwDrh4U+wFM
/RDz3O/jxbYpptZvg1shKS42wdUR7o4GCMr4fxdE9r+OJKOb3pHy9kav/fWSslxhUru0ED7P6iUO
dX5myP9Up1hz/nzt3v6iX04KXwmkaYTFCTIJJ/7XAy1l7VdZnUoMYnT6mV47Y/OWwfP482H++csF
8GsjKNjsJ+Q/bsLJZ2U/39bQNimEzmBjpanDz1PtH6yx+I9j3S7VX79S4IDvtm//oHFyfrvhsVZ0
LtpwZ9WH07HOd23erCa1rKU5p8Huz9/rb7L1bwfjSzFvFjAdGW/fvvhPF3Xh46gPJxxjE4HTpf9G
WDvviIgmlsic4CYqOIXVBVbvfyA5yQ799bFzu0ZulHxoma70uUJ+vxpHV7G1qTX+SIwn7F0HbNJ0
0zffYdgnD/UYTc66mcvgO4K/8pR09XJ1AIUhnp5ad+Oi3WwOvOizh7xxfbkufABCaPPjGzXE660b
H6zcD56ysd7ySjyjP1FM0CRXi9fn3Us8Z+JzvJjoSxz6yClNWLVqJb0WTI3A8N+uLABX9Tajg5lp
hJW21jkzhEuulg63E9XdqqW5+VoqPFDEU8nx1VfhFKwhucCg80x49ZBjmWuCPr4mzx399qmyY9s5
J2q0v3ZKZY8lWacs8hzICWv4G8vJVrAiyImOsqvTJ3/xfkhmuiPGUsgfya5fodZAawWfXzyPxs/k
uWc+jx93Strndhl1c5yUp2nYLPM9m5Pu0avxPFc4wA4VGMCt21V4+1LAZ/Tm9J56P/S+c4efnNDV
luLEpkEMMUeHUNkwx/jQKAkvFOprnlko1RaMSBSec1FND2ppzQarZ1vdVXoePmJABOcWZ8YGm6H9
xLwifBSMJTcNC4sLu+4UiQjl1Dph6JdvQOo3D5J47Wo3DLhwnsmCx/Gdty3zQr8wzXRnLAMaIfHN
YBHoE5sJ8wDCzX5vZNp7q6oIgpnhSzM+K8gi6drQDX6OluiU87w7eM0U71LoQE8UhtEz/P/W2QsQ
4WWVBljArRWXnRO8Wb6IL5aOGMdUcZ9csBbU44mTKXekAk6bKYyHE8xv5qS2vmFbXJXXLyN3zRZz
Onq9GmS/e+mRqzUrKUFYXbpkLPdL6FtvSi5ofaMe/uHg56gIGQfo9JHiIVi3Jm/DnZ/7Kl91jFrv
+m5gz21ZGJk6R2dHqWBmX3vWo5BbgGX159vu5yFKw/bIppaXB7la4/xC9tHiYIHLW1YzqagKahWc
Q2H00rlZue1lsmAoBKU0GTXCEYdUh8g7k4B7iONADEeFiOCys4PyxOAMdZ7XDiMUniaDYf8wMq7J
vw22w4IJBFFnHWYvKsdndPD5h2msqDmjeQuOZb3UID/gSflIkCLvhUGvzi6YGCB8RRnDbxwbOv/C
mjUn1d2FXRJvBt7qe5eejNFb3pWggoQOEBVodgasPoR+r4tIu7tMmnHjIGfe1e4cPadktew8FM+A
Jm3ZfUgUIDvX6scDBkP9OJFoQ/nsqh9SjO4htytcO7kVHnKt+4+QQTapVpnh5prKcNgIt4ygBWQt
GmU2uMPBzKH1auIcJX09VvYNhdOn3xsC7a8QzdEBYX1c3hlDMbcLSJr/iFLwEmsvtmuQpTjJjFQL
zEaeujsUYd0n30nDj3luBRsG4mT2iF27x6FnOs+Wj20+xpbqlPlaWB8BBkWxZ0VtbfuE1Gyme/FU
bpScEmsL/z4dcWPBKNgXJP5e3GV+b2qVflQa5Iio8+VbnvlxuB+rKmq2tMLtvHaB74z7ySJmFhNZ
nL3OmU6cVWVQXXtVbOnNLes629qlXf0YuzbcFMoZIyzdjYYqGCkk4PiHJ/mQBjBSt8JRGRshT3fL
hZh5W65aK5lt6BVT1B4s7EVIYdBTPdFhju2dFjly36oHLgXWxkbSgbEpI/YV0TIe9J5H9C5msjit
s0lOL3zueuPKcPwAQDCozx3d0hqbGI8O6P6kHXZDTqCMkwe1e4DxqeCjVDkw0laMcB5G0e6DIG++
o1EhwjzIJaiRVmNj6mdr2SJYY1g4EIt3xZ5aJTs7qrPXBYvka91P3nbOa3zOSqRk8PTIKdqwm99C
5fgL2UCZjTR0mfqXVttwG7Osrh87K0/3GHPQk/ciZLcZqVTu/GJRDvaANHReyxDNcD0R7V7qRAeH
pnNDcUSDN+ptAeMFFxPmNDU+0/vly6m0s6zZBbD93Megc02Fx6Ed2x2pBn325Nt+tbXh651QxTbi
CxJyUW/CzGvdx5H68cIqdni6bcDcg2jx9x4IVAQ4NcjkXri1f61VL9314qtZMiiEYEYqAxL0eguM
308+fM15vQ/cfq7ZuM9TuMv7BXDqNLazfOuKRtFo+eN0DvSQHBqjouRuHnAz3NpwfZyl1TxXoKew
PIxdVp4Tr/eGTWg30SOgGxltJzlX6jRPFegMN4jmfCW6hCDgPtaGEWRsIYPCROiXu9yUtub+Bstw
tjzYXauc+cV1iLhbDqBrpH/g3aAPHoOX6p71LgFKduK9V4lMq1XO0GHcxWLoQMGL6h0R1vJp4QEQ
7BI3q8HphHO+4Wk74LP0BXeJ7xnMtDIV+8TW/WO3ZENwQRk1wf/AHCt2AHZ1i7Ehcq4uDCV+2Qnq
O9LbjwRmKHhiIvOencLYtAQxSvRcxuAwAUWtZqqKfVDlbPOws1COrDToSSYNHk+wYBHNPl2WDELr
AiVP24MQlyLyR6zuoonrq9u4gdoW/QA5LfWsem9YbWDitSHM3nvOnFxZTPPsQa7kvi5peuUxLXIc
wkPfHtoYDNOnokii8b6yEEsHpiZBR1lueMkSYzMm0qXuz42ki9pJP2dIACOHT73YeuZlaofY7FRu
reM5n06skYGqLpRWU9GV1RdrKkvuuyFknj2bsSi3tZNhMRDFxJKmBZT91bJasa3GhaAeMEE2pliw
MZcqJjLtkIWOVeAvzsVI5YlBU7GDamdGNsIDrRbHCG3Re2FKH/O3sRMZrzFdRuG9L5a8OusJ3/4a
iYZUq4k84mMeM6JHUA3EaIlYWK7CpGv2g7BlwbMWa+khMXXmHdmeFvXJQPAErzt2COHYoCdXES89
SzaGQe0aZ4feYI9NmND7CxWUQkrEwnl4Bm6/FlmWn8IEj2LNbGYzQp9rbS+9x6pX7OMxSndJh5o6
FuSJJtz91QoGM9J9RJmHiYCBbRl6etkwZQ8vBYRM86O1hmAlB+wDrKK9vSktq+ZdS1QvokxTDU9D
NbbFNh7wGh16L+ju0whAYNVOquBB0qtbtuh8rrCFuKuwQ0mGKtCe5t3oG7f8NDI/YdGMbBT/4S29
TXZGU/Vm7gCEobvxXwtXsrzro/JrzsuVwuCmza8LH1pzU4w+QIfRf8zjpXqc5qAJP5AKJMlbBP0S
G9gS5bzS/OBzTMbILnXUAox5HCkmLPuzNRGqt2Y6bJ4mR6LZqCrjn2UlQoYOYc7SMxorAL8Eoctd
GFvAKed0mY5qoFwkXVNN9ckFePK1Io52LSpZW59po/pl7WYknzwHdRoGzJwywMD89vNHx2Zs/i6D
Om6/Ct2IbNcHldWjx8109cxeiUdI14IF6XWUUmsxxiVkPhTVhllftJXOTeFihglThjTOSz9X9AmV
sucTO6b4aImMBVvoxlZ44Y0xrMs0SvJV4Lbtj9otqKCZbK7ACB3nojj3mMzruYadiJ42NRuyMKwj
arUC5jngyDzK44eJreiLMruOUt4wGYL/O3ADgDjrqofF65hUiyKaF9QX/QK8iQRE2g1WlE+jzFtn
NS4mvA/bvN7SZXj3PXoLkMZV/6PMvPKVWy7cB3A2z5AS5M4KjfVDJNxZax7N83G0o3g8eayA7fMC
PYqqca6Tb9hA+n27LMp6xZOFjT8H6SJhagvoLdSo9k4QgAwoTeTe8KZIu6MLg2e+Kqau3GrPMvmK
NktvdFcUF1PevD5BAIWH/VUj9zDW4uWYLcucHEsrBV4tTGVj8K9bIEXlMOZYqke8hDqH/nUJS5/N
kcdF+ynTQX1Da09qhI0L1PJS9Mt4blLpzEcei+mRpgpPC0tqO9tC4Z2/8TbIa9gflQNXKrUlJvJb
35WZiqPW8C190sYPeQKirrGVbw6KJdZ4s1vjyNW4ih7nvGy/toEZ7hw2DPs4wIMcN1E/rWRbEHHZ
W9n4yR6I9F0FyAcg8rCv63hsJt0E1gQ4Q3tpmKIHpy5WefXS1SHjSfTGfbBtgRF9cmiKC6DK1XCd
htJ5sqbYfAkNyv1tOvkLkn27Ow9e6X5MlUz0OnErsMMLK3c0UFmn06sf2xLGrnIhKrBins/WkMzj
tsWldI8Upz4YgGbjrTdB2J/cQlwzNehvqs76B8vStTkydSy+uomLQGmIN51XR2q3zCIu7rw2XT57
gvocgoVG/utkFi3hjPqMMHGJBJnXbrkemNGzzRwW5P8d758OEayMNpYPFws6R8srwATq4uToiaBS
3OS0xqNmiPpyM4Pg3HVRhAKqGCDRkl5zVWJKtrbdBjhwQlbUI9CofTSkyReQMt4LmiMCfKAR4bLp
yuyp0cZ+04KWFVFD8eAxi0IR5hsbDmsTf5ZaBQzoRHsOZabv06XhsJNKWoXGdBzeI19lP8qmHKnJ
p2jaR24630M+oC/vfD3tEQrqeVP7Wfcwg+FB2e8L89q43nxKDbCxRYRy2XHLecm6JPlkDVnzm2+k
dVcwWydWJbHrJ0rS5nM/CNRBGV/+himhAHKdmFzGek7gjAwd1OsVSyF5dDzX2/s3MBKkEXDtxoHB
g2xhx0dvnxzZiJfRLZ/jmjLBY7qxyrFn4mJ1S2E2k90uP3jQiBP8D+gv8Y1VMFO/16tiqet3o3ts
F/xt7n2ROoVCMoNGnE7W+RbaAXRw3TbHcQlwVdTKsGXONb1ITNL8Z3Bz1qGZFDMqazKg/BwDfn5V
OvEybQM3BTYgUEjBsczDN8sqop2kk/zkpx1YBWksIPRF69enTMJ9ithQR6sh8YsniD3TZ0sn1dVv
RbL2rGQ6lyxrLuivGi46pCX3TQiuBR1LcdVxF2xtFkrwcsrmoTNZdPCLCA17SPO+MvR7QB07f/zS
9161wTVg/EOOXJmxjmi9fpemdhFslW1Fe4cXirUaJz7AOmtrIED+BAdQSGvj61iw/UPU67cSU19m
4AiwJDjqKerjVRM50BzHwZwq0mVeMAPkTykhVNUKGEsMmTGrlF5VnrVsBubwIHtHf78MBqLN5A9V
DYJpLg6NBMCR3uR+bdwbf9X0Ap0HYbO8iOcGKCT/eijQJ2EQRiI0oxCB4EKbbv7W7JdigiUGRIiB
0o1rBGkmVKwP43TO9t7Ic80Ts3JWTFX5n0xUVW/AJWWxx0FRgPvzymTnqDlix+/wrg58ACq1iGD9
Dp32/koMfCDe9PWX3jPrLgvza2yEM9yppfc2t+L59RYN+Ux6KvkUogn64tsSRup91pY77KwltMtH
fg5un0kNc4CGslHrrg9JHeiWynoQi++z9LvNBqkDptDeu7IJ5kOWd/Z8qRPhfTSZi7ZRMxfdaIfG
YpfBOB7hiKEnsufCRrYq2iCHCB8XuzZFMJd2QP+H2Mfj6fqPriANaG0UndRKWCSe9gO3TmCRHDVw
Tz2a2gv/8mcmU3OFiGPdyXT5FNWx+yk283hlCEYvGeGjO5PWAHIJN2oPyqctaKHTXrKMW1jYbMds
yZ7jaMkxihNDHYk6znaKvXS+wkZDE6rZJzmrMEhbb20hALt4A0vUdejo5MlH6OISeOHDwoi58lY0
YtPwHC96pd6sC4u8vNrbCNCOpmHxvisKGjVzsUuVbaPK+t7NPWBoTT8OodG3xNaKKwGuekx3XqyX
86gDYDAdwpb0MNbafARQYvd20Libtm+y+QD/m0OPxpm5s+1B445R4mEqOXFRcQuAjqpxY1cZ6tdK
dPE9kv+oXbWtC2fWrs3i3RGk8tKo/gMd3HC3hHK+ukOUXZbZXXjKkvumT94+fSq4/A5z3JXdWiPJ
6/eBxge8ZHUQnOyumnjaNm1zx0ye/MeooWmaJPBjEdLH0j+1/hu94Xgaw3rcSty8wyEhbOO7oqjs
Vl4Ecn1QXBpINoHRh0yn4DqRpsz4BKhoRx38lWQHzoOGE4dStXPScpOCu6TctunJ7uqwqaOD1qj6
MYZNPeZeWbd36Rjy9KVkw/WfL3P9GuF5RobNqB/s7wCSXCOxCvet20F1zKN2CO4d8JK7cOgCQ0w2
vQWiA2/8KmE2ZntsOf1RpqWJ9jG1/kfR5/4+hZXzYZGHqpBKSnECMDjZO5qHedxnbfTAbQkTkclB
ivNj5WWTFx8j3bsAYA1swVVNnQzVjXroTv0tLUUOG21ymMbYCAd3rf8GQJVRFb9rWp5oLfsQbWXD
KXvzGcKiF15y41ydhmVxPOTu0Qe52u3s0ariDR40yiYHEfm8ydJ4NCTAugwGndHXd3Eyh98ZaP7V
yOopTgsM/XBX5MPsEaexW1jFl9sEA/2z07nklmqZ/XDKAulwTKoZJmILIhDBMmycVzOq1wsqpdzj
VkhR37bGq9lT+BDvEAFW9pq2Z3pDAEYqQhwW+VmATGGk1JfCOcpF2SAmFqsfyDUx4LpwWoNN692e
SJYyqXS+y610LrZaVOwn8eMN8QvCRt1tgixZhh0L5nhesRCM8UxHGJtMpgoDlr10LlbWSXRMkOSi
AxK1ZbpPhR/BGNLe1LJRmLNvguH4sC6sKrvkbt16sEmTOTg485xbe3QqoACXRIwrReUEcCkp+z12
2aV4SkQbvii/gkvac2Vf+qDncwQqsYtjNBaWhfONIQuC4VT5+SPIEQuP39D0jP75yTBmmXb8qJCX
Qvdz2vZjYEy3fO9otDCtUvceySuQ06FGMID/U0lJNk7jF6hta/Fi3ardQ+I6whyiBitk19X11rWs
6kHHvnnuRYE2z2pt8deSOeluqkFUgEZDC742k6P6te2n+aXkd99NjvaZQAuiSrw+u3MHrAH70kr0
k0lkj/nPI9sp1MRWdrGdPVLWjfcERA7pOhCkGSEvDfiv/Cn+XkPXhcSbe4WzZleboFaDSE26cgPt
6+x4pDjg9YvfMNCCQYprHV6QzYCIDzum8NceE2K3zriI3yrw1wgSl9SiNBBJ9Qa5t5jJD+1L1KaD
BW2wT5ifrnryG94y9L/0GkzzaxC68WbxXXNJupgHMwYGMEVlyAYIqCYHw+uK6Kd9thZLv5aVIty1
5I31l1vl+WNZ5eHmxkfo9gP+FGAQfkcfHBoS7BvGhc+3tIpxXTaFIy+Z10c/yo7OdUVcNsarFCvZ
uHfsZcbaHiQuroxF3ZDoXVQeprpA+9JMAeCvClwwP83Q7IukaD9XIFnv4h5Soh1147PtAAJoiRWE
A/0XbDnrqbKM3uXR9yyAB+dpsWHRyeRgogDFeV3bBBr7hbD/MmIEKTZAoUwJS4lz51ykVfqO4VKR
xdKXtGa25npmpxy9MhV8IN7lJRZe0SBQTHFFj4lRnMUGBUlHhlMlVH6u0vmWDuYHyFTAXpznmkHI
xY5d8PBuNLf6pDoU+Ee8LDUrA071vdu1xPXW/YC9OYoxsqy0XKzkbCNSarZVvXRACGMGfJzxjPkZ
LQV5DzW6FFWzGIKJiBycD5kmDOhntlYoSrQ62OwMr+3tpZt0IVeeHylY+SF39xcWfSLHaSABYXKl
uttMYwmmw1/ki6ny+mEIairBgrkjPxXd225iNlrs86DkvVC3Ie3ZmOGJPAkxBJ9EIbMz7nozEzfR
9TecqdPKNZrHUxLlY7ZBkNnKFZzx9isktBrCGIrh8V0pdharNgIbtdfK4WWrs6DZDlY8sqpjavOk
UD2f0yifiqea9RzfLOyS8lF0XviUERBdn8p8bqxNVQfW62KU/WAnyY0NCsH+7BVEj23JQ7Zp6qQv
KXQiH8enWoJ3B/NqskmszsckXpf+hWsp3lFH2btoBmx+mjrhfqXi5BfyPKH0gV3Xa2OweHICHIiZ
pjLBspdVSNpBjsVJvrSUYmItHSFgvyFQ43i9Na1ZHCU+WwI/nGHhWjyuS3+w3poYs3Ie8Eq94Xrm
r5w4cZcFJi++FHxtDKiZtJ5ZipYsVwZowQzuAud57ELrNnSMzaYQGCDXXq7H/LZ7wkRSRQmJr4lS
ek+u2fKSexj0N+U4Ta/dTSOv5sS5wDHGwOJE+Ze6a/WBvL9KH4OqU8Uh1TUqsMmTW7SDzCireEZo
7ZYmf67F3IarURUNTuFljJ5xdrjdXdmh9L52TRwk64qUCXrjIYTlgYRBAbvRJmKQiAfGphoJ/B8W
opfy2I2qY1lT8XzEbFWaY9pTQ3xVLHHmVwuObnrF01LAcY4Sp1zPmIJyFPx6fB2GvCKkBNryqxmn
iBrZhEzR2a5bFh5fxua7hViD9KmLO5Jgsqwwn50kqY7KXtKDmzZQ2Ny8XN7w97joHqfiOfUUcyUw
ubHFufOBVTDnsNtV3mZw0hnHKPvSjYnI7gvPSu1rmoJNh9bZVmAeeGUfK2JqslPOlpmeNOXXB1wu
+w8UnN29KEbwBY6J/KdM8hyGe9tVjzAnzLND24/G2xpUdorhDD7h/pj6CxScelcWqMV9CiHwv1PM
rDG3M4cGx8wfLQ7XYN0nJhvWieblAhwg66aztRA4sRZuMplNM/XZo5OUDnQjL26b95b46vsy8226
8aQo32sbBcLKFqZ76Txfw5sMHNbAvrIY9mfNKVxanW6WiGC+VeT0hbcirAOhSNUWkmGS6qsLA73y
ic9uiQ1wx879VsDnOw/Etz0Kn8JEuu3ypsCV3zV4BzcEDilyHcrh5DM2gZjlsTnwV5625mQ/+6jD
sRqXgMNBLeXBdM3zjs1nYGv5lNe9/I7HJEo3aeYMu6JE1Pk5owZk9jmji4Ca2gUHw/1y1F7eX9i5
BV+E6sOzgwKfsboGPRHVbVzsR20TURf4mbMj/MN+InZk2MvMB65U4Tp7jU3JE3boeSAFXQvLqKcn
ZmtZ4ceTvUuTldVR127RzkZbj+XED15ZJKIuSoeb2MvLD9NrfYe0MCXCh1C+FZcVQRw+879mU1so
IVc1gtn+2spWPpoM2mJWDdO9Hdnyk0A7fvEnQfQKObkfLdv7eF1nxrtRzlkhlnIEBmmamavERU4/
jDbgJVx3eXhi9TO9Mymqd1TO9rKqZtWdtZMmd4Gngje793PWDLK/V2MfHTJs2POmZAdNvyISBvgs
xmpqUhb/37mXYoyXJiK3q2dSVYKbbhPf2SVQBR+c7JYtqMoO4yaPk/fepri3uTS3aBrDadXFqax+
QKstORN4cppTEkrQf3HJ8/hAkY4CNh2B/JdjXD3nwoxfnDpLALn4o0mwzUfEH8ERVOaAjq8+5Z3r
H6aIOveGdGq4om2rus7oG1hnkovyF7mby2dpPDYjOAYyfWBcOb+2i93ZdykbQH4Lt1KEbDk9itsx
glHucBvuY/uG9nW6XAMatYrymiQhUxaELOI6MsOkkmLqtjKFHOpdarH2jKqulEQnOuFrhenA2/pD
H7RbA9aZzqyqemCV8LiOcUQMwabqA2XtqCgUwCl2hIe6TJbyZc5g6g9WNV4kdV20mguecruGV9oZ
3V8v9uVS1Y9eSJEzx7A3mLxCXaO9sWPqltuJ28WGovqBOWeYfBmWVnKjaO+23GKLsEmqIbnrM3PL
PJrrbnjzG8ossCgG60FredOxl4vL1DlkkMYt3tJEYr3Hg5SwrjDGJ8GMlS4My2Hrz2rP8wLI1BQU
2alIuuKa9jVreU7F2fOC5ZVtO2g9fCBxzvzQSQ7sP5MXZcGHlWOf4zfzGVIj1EtQlFCn57ugtmhh
aeq5LxZ+MGCiVM+bacFpgqMu1d/0UIxguZpu+OLlHg+tuE2rR9N00URAXQEPm8E3IHm2EvW156hX
XGLVGYZ1cE8L4z/03aSfsJHCH8AKxsZiqMwOUxL9StgVw3rpVXSr6UtSyxvjBttUenh/Qp7Da4LH
7SuLMwa/wPSwyyaeGx9nXjbDqfP9/mEEL8BZgiWR7LQXwsScmCxUKxgZeJyF2zePWLPk3VRbqXNG
W9dMR8fPGHGF2m4era4uWO4M3Cps+jN6jVY/JNr1uDfGep9T35wF2NePGAvYs4YGyAZ+8caLjnqC
u1SVxCCiAgqsnYoQeUIGKIcjk2v55lN5vyM5n5nQe9DZK7cVHz3hsCXvjjJuHic1FVvXI3CbEm12
McZmmryaydYXHIpkvgL87J2ddqubyaazFMl8PQ7J0i6Lh3zgB9pRJoiQ2VJtfHamRAY+sYVI52eU
BKX+RNlzc7xVbXrwdFr8MLYdWoQ/OEP6SCsfAg2mntk4pvSrtT24UbCCSUvswW2NC9iIrACm9Mhw
8N7qAuWS3fD+mIkbxPwrXwPR45NmsLXlF7c/I+0D9wvfopsIPytjCn7e3CNN7OIxjmBnWvJYroY8
Zj9k2OkC9wu3ztQRE9F2FAAFg75Lnkn3glugzdcVwrhXRyXum+vYwaYIZPo9lHyUg3YnBba5hz1B
tyiYTPGJpxSQmpne8TJl/i6LfG1veeJGCLF4GSbvUajD78m8yOJYA4Xx7lAn6prwwGIq1pjIxN0c
aUobEY7zpw7P29dsqp2PNhyMhRisDr+kKJs66GwKKgbY8vB7yvoi4hHP/oUR6hiQy4emmkeXpVkT
pXn1kHekuW4FugxQLMGsFozkYfTECBMZiEzC7HnARarui9ge4VzMOe7ImbSG4aFy0+WUimH6ZvNe
/QtfFO7ToQDlxDgYFzLLv3D6JAlVeZ5bS5Rs2QFnHW7lGT6llNHSjnm2Dy9S1iK/oEUDHgZMnsTR
TEYd4I4CMveUFvrYmCGGcM2Del7lA8tkjBby9qROBqYHVZcAqlIuWasELThega0KWDpxEpZ5c/rJ
/UomCBFVTgnMbZ3yau1OeGGBcbE7n566wuqb/f/oyEvqaxgfzDgKp9lYgzv8gFPvAJ9lAn0t+jrc
C7/PL/OUjB8y71pmsLb9+c+y1H+qegNyo9F9CJ8qynZ/4yA0oxhuvEoHT/91zuRdxY0bEa/756P8
i9CWXaQdsgiFOuW6N8H3T9pXW+WxNeOxX5XQ1GzrmkWYxpp7drnKffzzof5F6xq5MojQ2HueLcPf
vhD6LAWBjonuQm6JbccvRRM//fkQ//KbRYHtM+Vx+D727+Ymz1HW1BccwlFPKnipod5E/yG2/qcK
OrRd23bQl3l4sm4c3Z9/sCJt0MKk2O4QWG/I7Fllxd5GJrukzn/Ig0P+pl9lyaHtuYK3eRSEwrsZ
yX4+Ut0GDmGRDVoSFd/CQumcbVqEgz99q8JTBm3lzz+e+Ie4H9AXtiYYvCEqcv9mT/v5gA3AJY3O
1l2ZclkPDA8B89e4uKO7PLtLku3Autf/D/H1P8/YTfaMhk16ofBBW/x6TJmw1CSsmc3FcJVNfxjq
buf02z9/s39eeRCABe02KuvAd3+/LFRY9pn2KaFF9DD1b114+fPfL36lDSPj5gRxxeEsQInsc8v+
+i0M89Ng0j4ZEKZft8JeD8177vlrTeoSBGL0vsqCcvEhzZuhMWa2SCBjcPfnT/GP6wWXAZYMHhYS
36yUv9s/mgpZd7QwvHK8hyZVm97urnNOZPJoiUdJdgGrhPs/H/NvbfwvF+ntoKGNvcz2Qs5g9Os3
90uw4iYVDMlzuG7tuxqpBow7Phmrucy13OL7v69ZEbGmALWJi+dxCp21cQCqtcvBJMmdSqbrf3yq
fzkffCpisHAQ3JwKv92k2sBykNh4VnH3tVHu2aYGI0MeKEZzF/o97EoCTer+NZLlgwULsq6crzBx
/sPE8K8nJLJp2COerzL87YQEkm1dMqGZbSsklx4AU+JQxhYwVQilhREM6p9vf/7m/3ic307HT4e8
faT/Sdp5NceNLFn4FyEC3rw22tAbGZLSC0IjSvDe49fvB97Yq+5qbCM0+6AYTTDERLmsrMyT5xy5
c7UaKeBnmETOtDDIeECo0VNsa6seFuOVs3t2rARjwtoPBvzQSY+xDnQMFzaFTIvnxOURnTkIjHCy
LEPV8Uos5umIAESOUZtBBCmPxo6iwaFApbQkFrxs5sytW7TWWnTX4iAcm97YUzO+JTWN1GgeUbv9
NGbyb9M2yI3Aig/Daf5y2dj5mBxd5tLFs5u6yXV4agyafFj8ZnZ/KZQPCsGSr3Uv7OKVC/d8/2Fm
ZlJSNQ0eJWse89FmyBEP7ZrJ8ejdf2mifUqtHHrPEnRy+2YVhnt5UOdbj0BCoYlmbtmhe0cYVA/r
ZeOUPuk0rKKj3SJV0e3iAcUy2Oe6bFqxt7BiXI46W0KR+a94usLQJtWnqB5Ea//AsvyQDM0nGPg2
eub/RwaAVnX/FxpYCXFtdtwbeGYJB8+eYFAOk+iYwqGS5ipVFplQ7dYWajCIZvldRQUu0uxtALHl
5XmcT82JR+UKVjVrDjDoBadF7XTVoASqWpB4HGE4MvXPivG7pw8kQxMhsnZp9wbh++6yxbPtOFvU
LbYI/Aq6IR4xGBBTBNewCOMrRBy0SSNpiJbhX1shvKQBXeMo06smjIs006g6GQwk1fAwFN+MyuNN
vnIFLqwUNmzWSieKkXXB71PIgg/FtwjKpDubR7xe3VhQ8rYvl4eiqOdrxECoEAHvUW3TEKLmroEX
QklU4sxaUu7oRW62pVUO18mgRbdja/z2NDgOS59cU9FlVzEKH6hXIJ2rRt6wsjvPzh18ropJrhTa
aY6DOXvpo1Pe12XiDJZiQDCp9wAHqLfbqa590SDBv57Ql0JFp81WIp7zidZ0GU4Cw4ImAM0GYaL1
lmwOlQ6K7o2DjN1PVZ72HorO5pfLM30+OE3XTLYMjXIgCcUeSqRvyqlqAPLlTHZXdLQHGbcpeIsC
zjLn92VjS4Nib+qyqVs6doVBpVrXh4pDMiBOiid6N69peQT31991qnR12dSZa+YRhCdRZQZm0kw7
j/to0WIfppzJz6wNUtvb3Hup0aPjze6CSN5lzU+KgpftnR9xKPpYLdMwKSOxX07tBUqsFVoEWzia
A9Wt7KXJlqphfjNI0NVfNnXuvzAFr4jszE2iBCOnpkLoSXWjjukU6uz4WiH/twk7WGiH0UQLgYKE
eeNbY3dLZfzFojC+4mbm7X7qPuEwtD/alC1VP9sxA9rkgBRai3AbYQaJVrXy5vIAz99JRJbHJoTJ
LBS7tRABYPEQboYBWhq3xpi31xWgL7ccqb1qSvYeS13p9lnyqLVy+bd33/wFDl3evNe4/FThC9IE
ESi94wsQBA1gslbucoQa9Ay1eYRMLg934VTQIGfMcip4blVsUQUlPJLKI8pLmmCrSDeyc5+m3LL1
/9PO7HOPjkQlwbU+KNih6rXtlXuPqnYIW0KZrFwSSzsEiktDcwiU59zHqSEI/mO/VajElrnyXBb+
z8iSVsaycNxotuOaU2YCS/zjqYk+iMG5JbyKKsBom1rrXEMdoMQ2ypXdft67bLMwR5aEnQDPV2AH
ObPW6nTdhE8TGy/41UiwnBspWoLkKdof6CqVcH5f3hfKgg/DtMEFQHKKvwiDhLh9bIDV8N5UvoQ+
Sgs3unxV1k+9epAprunhXd7dyMOhoE+t+hRUdxT7W2dvxJsp/7HyLcsT/udbhGnQoyaEjoVp4FvG
/OA3D7n83YOnQDPuaEI0jUM4fE68WzidKZLuzHiPTO/lb1jYVkQEpgrKzGRziVei0plablZMR1HB
/q61BRcWGIrLRhYOo4nqkjKTBZFtEN/4LSBR+qHJ4dL/8htZ8D343V80zu1KM/h7UzPlkIabUYl5
Z2qk4/NY+n2pFzH8fxSJXrtwfC5q4xa8108PwekVW+fLR2RoEsjoukHqScx1SoiOl/B6sIs16VCW
9k9YX+k0dr797exhhoeQKpOHVICVnQ5p7AAKjQZmrKa7C+CrA5a+QyFkx+tzJTHycYOf3kOza4FR
RKZMbf2n8//InTk6NM5FF5BniHrLfi7I+l/7qib1r0lTlNEepVsibbLj9quuNUNEwW/itkKapR9d
snDhNY2a5guUfZZ171VF/wv2JWe6o/UAPDysgHW6zVODILeZKCjsqaYlv0ekg6k/ohz0otIo+SRX
iXPDlhka4tC++1IEFW0sg4bcB83b8M3BXT4ATAnC6qtlTv6XGr7VbxQzmusoG9pfnhU11/QsDNGK
gzz3HR+JTShdCO24pYXzahTJqJUhwJC0/Cd0EGSx38sQ+qPyIYquLXXF459HkfNL0Sa9qFrs5Y8L
/WgtCGA1MBMNawHJrKZ5z9TuNkrb3evcZNrk/fXtrENdoZJwtKF8gGbkdJvJJu3ASu3YvBcRw2h3
htbvrYm+/WzF0LnL4bdrDrV1y6JhTBb2s2pUXW1EMSJg+TdNv43MlVVa+v28ekmjcQCI5oSAuHDo
NfRzmpjGKf+nocY99dbLXx9J2Fj+mBDmSoqkjgYHTMj02FCb3HBaXKvdNiDnL1taGAwQKvJw2nwh
azOD9bE/m0CsR1aN6kirQfuvwpKirZk4987UA45MCLu6mbq+p2XLptMSpZI0Hnw0HuX+aqJRf1fn
8vDl8pA+SgCCkyG7oxBvswEs6hGnY0LJbIpbREM2ANQ2pobmO4Lu5OTglwA7AiEPCJYv0Bl80qPB
tQO6QPLsNqcJ2qK/QFGj58vfc37OTEo7tGxbtMQ4liEk0ZwKyenQQotdyfRPuu7TD1rR+V1fRWjw
2ZOy8qg5X1HGTTsF5QPoq3G0p6P348KU1FaWKP+G3l1UW7/7CWGIy2M6v5pmahienmQT5jy38FKj
HuHlPtCwjd79CHMZqLm1l7R8ZSXPZw4rJkh8UjE2V5Nw0uKCTuEhDFCFqJWfTYH+Nh22g2TRCQQt
OG159uHvh6VxFZIqkeU5nDidu6nNxk6Crsu18i9ZQf9saMEht+agzg8EKpCWDhkVMF4NTuNTK7Tg
xH7lO9Q/rA5pqjYLD5lSQMbgx58so1dWQrDzp+dszsZRmRC/nL2qE0+ykDODXiWwoVbz3gBd7uKa
89ciZIabNI1E2ZiBsb08l+eLd2pWOIXgruDWAHqBLs1wAxRtT4vejQ3dw4AiDQ5hJeFzviPx+Cjz
aiS6eM5/EOgf3WaQFmQ0KQYwnw7tTV3KNLCh1luo0kr6eMEOVyXxH/xE1KE1YYvoMM2VSkXxKkKt
yJjp9eS7OHm7PHfngcB8H/8xIlxhNIONY0LwipZWH7uKD8AZsWVYeNyJUDDxfgdD9fmyyYU3k0Nh
HZ/BztSVs0i9C4se0OEQ8igLn4Ne3es0Sg2V/FNR/Och7kAFy6+AcUngldtQj1du7bPt4vBkl2EG
5TwoVKnmXXy0fi1N5Uk3t/j2codCVm/9dDLL+FFqLdr2VKO2SZmNXy+P+WwtZ5uACHim6dy3tuBf
hp5Gj8iE6beKIAY0DViB8Mvhzu85FpdNqXOC5+RSwhYhHdZQg6BqMX/L0fiCyDaALiihO/p7+DI2
QQaYenpBJ/Kqjl/aZAD2fEeX122QzFPtpmDbhoOZwo8by9dS+1B5vyzr2uhXrgv17L6YPwz6U2ou
KMPKopOdKuRmSt0M3SmjN5UEWERE5mQ12F7QZul9POah6YIzBe4eSmbbXOW5ajwFiSrt5LBqvas0
tP3gpsIJjRviSA3t61J97sFBdtuqGwu6wKVBurWhLtNdJQbk7NL3T7xepqX21lohiD3KkFG74oHO
/Kwja/gDnmsyNayzSmPiqd0gyQhtF6Rr7nhATfBLe4UrT518pYS+eXV5jRftkWjn4JLloyxyusRx
NXVKbQJ8coLkRm2++aEKs8Ne1lcC94VtS0mdygQhLgdGfO6GCU0NsBMxrrF84GT+hP/l4Ev2yu27
NJw5ic5tqHJALOFEst5TwG0UuUn0XTHeu25vau9FsOLqlq0YCnuQZ7UtVv3geleCNlQj15evm+l9
ggnBH57C7v3y2izNmc6LgMofMQvO+3RtoqThGvTQ9Ii4JQ5SaKSQ/uhhCPFUlK8ER+q80MJZ/4jd
uYl47pyddeQZyhxxNBTYg15+gTnCgUU4iJTnYZSBaY6gROELlFT5nzrrrX0GTPBrQkPZXQqS13qi
hbpIXZRu0Samwgd63pJr772GDuELrPjJT8uqjStoEgCyjuj1fdORmfrx9/NFlkPGJaNsY5lCvrps
OY9QnIduq4/olABnd/IrB32Ny2aWVv/YjHBkMtWLyeliBsAb7fxXfiO7xkyF7738C0M6qW+TajsV
2fn6OXK/jl7CuIXCDURRFtX/bND1V8WOy088dLWfkxngAC9bXLjQsEPIRQ6HvS0LlwtqbRoLOUQu
rxH6keROumfx/hmQZKDfQc52PbmklVBvYTr/8+jl8cPb5+OOPxqlhJxhyZMf6GUPF2HZuynvgNFO
r7w+XYmD1kwJIYo9kSMpY5IUcf5S0PIF2haM8Vugr+yQhYN7MiRhGuGEbQwEh6KZEnvr1/XOasKr
dvprWlKy3jCfEpQj0U78IewPOZQrvQJ1zczZ21apHjyaz6Ef21/eFPq5Z9Adnp0mqEI40yzBjNZV
yKS2cy9e9NqbFQHk58sGFqZrrjHZBKbk2ajHnO7zwiviwMzb2IXI4XfYpHtkPjcgdleuoIXNPZd6
YXbCu/GqFc6tDIFlIJkASiFVuCOxRk0CwrHsnRIXbULjylE6j02Bw81lA0WGJ36OjE9HVUGcF49Z
DNk1nWPwW0DUPpnXcoaT3FsqpHEtJIrVLsj+fvNhVyfhSQShQ4d6ancqg8yTEFJ2aap3tRixpVqC
BVXZXV60pQsD8KdCDoa8BdLkwqqZ9eAYaYWuJgKwG78ISHg+O2iIwv8GGQC1gSbcld6N5h+6/AUi
gAFdO6g4ux9FcavP0P3d0D6Sub38WQublWQdqmhzdAxWRph1uuBLI6RHjSN+oOOSPvl6ZWGXthG7
iCWlYRDSCMGJOFM5oAWPBZtrf6Rdq35sKGnDClKvgSCWDobN5a/giedrWYhmfMs0fXgIoM/xEXL2
pq0fG9dQma6MaNnMnPCZnxaGGJtNvl5rNo7R9XMUh6njGrG5sbXHyyuzZAU/xeUCcph3izAYpHgc
gBPA3vv6zpg5uqYYnoiVoSwsP1UV4maFOhbk38LmL+OykLWM96fVtlcGHYGs30rEvDAOhmDyZieT
ZOJMTs9XO/mtllSMY/K6F5hW9jWQJTmx/jY3ANB1Rkuw/rZF+V0cCTpIbaRZgNsbZ6u0N1NDrcAe
V47Lwo14YkXYzCPU2VMXYaUb4SAhQ4DcaTMiiWfJK4/JpWmDGBl8CyUogJzC8kNbrIx2ESa03sVo
EQ1oAKFk24SHy7vsLAsxTxsHnwNK5HQWwaB45elNEySup1f0S0ICQSX8ZnSgG0aveFuUzbZtf/8b
mwBUAVqTxRE9buNV3og0ceJCCLsLOyLi60J5RkYM/aMnaNMuW1vwP5Dbz5kWavlzgfJ0/5H5Nsxc
g69QQ4kDNYDrtLO2ZsvFCSjW6lYu/6VlI99HgsMmReucHSjPpi3DoBPKn+ybWYFCsY2dWq+8Ppa2
4ZzAgV4dZTCKCKdjag34HxwJRgI5Nw9z7i1Ki00P1wOEmytRwOKAjkzNn3IUboY6nbSOiSmtcr4k
9Jwnm8KYxm1ljtX3yyu15Iyog+LrCDZYMWFUYZeHDBpTsAVe26P1CEnVymZYMyGMZjSCzi+Qm3Kr
YnA+TT4KSPHo+58uD2R5ef4MZN6SR3MWjKDUJwcrdi9tJt4EOlWwT5r0L65WytMzRhN4E8VxwUfA
4iNPGb0lMFXpn2dQTOd4V8jaQeMa32uSvZa/W3IWR/Ys4cE42rDj+F7OwS1ojayrIHfzzreQMyu/
eR5M0qF/CPJ4f3k2F63OukHktkn0iCFKn/hG7Ydl4k55ckNtsUh+qQoqWfpTqilua6+YOwc54RIp
C/zX3ryHjlZP7TMLZjLswZfrjpBnSdCzKboMIe3n3nhMybAbkBFFu8vDPIdWCnaF7a8rULsgMpFQ
Lp0OUKro5fOowet2aBgt0I68HhGkh9OivoaF+7LxRSd5NGbhXJjezHWfYpuqCTsHTkB5kJ7GxEe+
AjFzI/374OZkjoUTog8wfQb5PFb1zkd4r6zhXqQd+fKoFs/h0ajmnXW0kvDU+y1COfAhOHAOG833
vm5pt/EjQJRrUhQfQEIhIWTaZNbp5CGiBiN6aixpUKaudVL4jQH5bNBC1VVaPxGboX/Z+xJd5e1G
h8IMdgxNvpbhvop+oI7qdv5bl6/4n3mnnH2K7egzwADMo/hA7FQwXi0apJQW6l+pDdVCS594Yvsr
d8Pi/B7ZEXaNBr0eOX2GLKnwEU6qKzVwmEzf4YT8F3EqW49sKEleMJZCEOmXpDxg32J/SqOz0XLI
xqAIXzGyNG1zOhnIH7XVs+oIaeYhhVodTlGojGy/uDMS765t7Je/35UEPsiW0FhDPC2MxSo6KQCC
kbhxZGZfTHlMrlGVbe9QeNVejDR+vWxu6WFtOry8gP0QAaFjcroxg24mHgxHiFAhWe6aa/KweffN
JOQbb1oJmk7rPum3tbe/bHf+teIm5C02x16sGY2Jp2ZzRDG61pe5nKTwDv4l/RDXo7yRc6N+spub
IHkZ2hyW1FVE3PyLTw0DDlVIIqjkNIn7BMOlM42IDCIO4UNzC4VZY91JwfAm1RokLZQ0Nmlrv0L5
Pb02fTFum2jU3TpGu1jTvveK/6LZVfwgmeN0iDtoN3w6ZFbeKudRCN/HzNASzXUqiw/IRJJrae5l
2pTal6Z47bO3y1N/fmOe/n7B72VpjTZCoPDIVg6x9GKpEJo9J+nBsLeF3/71qTk1JmwvPcp0ONYY
jIcgqh9A/gltE9RBl4e0cDuygfFmvITQGNRFNIJaNx2VRRIHwNg3uvVixN817auUDZvSuIvVr2V/
W3d7SNrUeK2Wryys11xkAp6HqOFcjzndypnV5UmpNcZGVb4p8TbxZm5b+E1/WwY6o7uqhlbT6HdO
/9WL673n3K8mA/Tz0zSfI3ALc48HhX5hUyMJTKN/x6amP30HMUwMmVYZ3jQ6gB4aAqTHFqrdLuIY
my4CU26W7wf0dVvowLe9/qQWbh1clYS8owe9fY/QxqGjTRgRbgg95LkBOnZLI9j3tu6OSHjm0We9
uhqRpBvsapPVP2gu2sbSfVN8T/VfdfXZsR915xCN8sEHSkGFI0k/t9ZNlq1lOxfisdOhC7s5DC1v
yhKGTnM79G4wapOLRBQn0Glp3QI33Y7RJwPel8s7buEQncy4sOjRMEhSgs4qzAT7tqdKzjx+5qXO
ZvPveIivxCorC6wJsTUEzrFd+5jL4fpsaPKXk5t4gBymcxFA3pjjuwwP5OUhnl94JzMr4hzCoulg
tOsMqC1M1y+gOwaHGSJactmMqp575PkS4IVC+mdu+jg9P944QvTRYmdEpBq+SXo0P2fJL8e4Udpn
y5I2kGhPMVxbr30VQyKzV7V38veb3jAh9eo3EonJQrvvh0MNjZokFSvR78eVK1wZJx8ohPxeSuMG
3KJMBKw6jX0TQbSa6SnmOPMwu7S/klHZzAyzlv80hd/zAjxwumnQTUB72h1DqKGcZ+B19Fw82nAy
VtaDWps/Ls/jOegNBgEeGgZwYc0i/Sg4AbIVSLXXzCPa5VuUbp34axhcI52ogjGK4A3TrU82KXJK
eU75Sr68Hd7hClmZrcVdc/QVwnlU0ZKwYo+vkOkk0L33EqxnBnf1ymAXN82RGeH8yTZcRYmHYnJf
OdqnbFLkGe1j3A7GVNEBBUNri5CoG3sq2UtoJ3dti9Z2NOvp1FporzxYFsJ75h7hWMcG2EyXlDj3
sjMVcFwam6R8RkkoqK41PYFPPN1YzrZ13qz8m8z68zLmzw9jgCfZ+dZX4Ia+XJ6YD1d/tlmPvkSY
f/pdNE2r+ZIaffOovGqB9GbxTGZ+40DMDw2xAgWcpD7K9SdZ3vvTwzB+1SUEYqOrlqx1FI0btb2p
KHfU9i41GjeCKm3QG1qy3iD64q1ZHC5/80IMOs/e3PFrGnCGivhzuKJ6C5FUA2Dwm6eizfNN0oJN
VeuHAbyI101uA44EFLzSrDifxd3Kks3kGHBJiBcnBFVm3oWTgZAN4iJtg7ZvKnXvMNUmKzv2/DU0
j/GPJWFdfNuDDbjCEggI3in0oAT7BvIoE8Huy9O5Zkk4GmrKonkxlnxN3nrc3FNG7jR50tuVGP4D
UXe+1/47JvFWgrDWtsYALxiWsyoxpJD8NbkpWrgVw+dWinYqrtJX3El6UOSDqt344a3uEBW9JM6b
VrxY9sT/fO/He8rhNPY+Zk7qRuUuR0eoeB2d58szs+wi5wwijXCUYD+O8dGT39QSD+QEH2xK3sMQ
QOJbWVDpohDcDNo+VvX9IE9kcqwt1JbfY+9nhd6zix7WYXI6tJLXegKXd/7RBwl+Ywr0cqCbzdhk
5rTPx8JVZNh0nLs6UF2Ebsjo3NbyU98g6h7+/fVOiWruK2E+oMQXtkmqplIfot28QdmCfJV073XJ
rkmKFUDC0hCxY1GnmMtIZxBeqY5BKltcCIMhRa6EYsYGdUF0BEa4baHdlPb8W+/g0XsJASM3bBqP
gGU6O1kZ8FKgPnOdzNkX8u+22MeK7sAYBSluJoLTfPC1be4oL1pjbtUhd53c+IyO8jVUrHcOrMqQ
Nz2bvfIY6vre6OKVFP3yrBx9ixBTtLED757B7LdzUsQ4IIwlm/c51Bzw4mq9W8npDTqBbbpyBBYc
3skczD8/OgFeSRdhBjwJWYnoOrH6fThlu7z5+8KxbdAawQBxeZSOhX2dAEFQwnl4cXQDgbLrNCvV
gOUJPLIg+FOlQ9xTzhhI6jz41uugXdfpVdy/asNzmt+AWtTVuz5f20JznC14vJNxCYcGrJIfoIlK
KGh9VaZXT/IOiXwjZU8VmiANqDKwfmvZrcUl02YYlklPOXWj0yUzGh7R5shIdZNz4elXKYzceeas
vKHnCTsb2pEZYUIrJHFGazaDEJVb9IcAHakMcrdPOb1uEC+vuOI5qr9kTphJgn4VPjxuqTh/UtK9
FN0DEA/9X6gkkfiApZmb0c2zd0VHGbpfiTguTykEhKdTmkRpojQJblerAxgs5UeYue+7xP43h+2/
U2rJyqkZ9OhIuSWMsTA+1c1jZL5N3qfL8zj7if97GumuOjWRh3IgtwOrFk/SRu6h35ZWLKzNlfA8
i/NGhpMCC20QHLSBt+7g38xyCJcHMu9icSBgbMCB0Bg4Y9BPB+KXtNzbMktSVxrsrKhC2fdK2YCD
uZXMNYzGUpRMDDCXR8nZaJBsCdZQTTDqiJVB96YbfxuBepU1V2U+uGYEb7rzKE8QVg3EJFZCo+dB
tuqDPXx2WlTV3h39Qdbec+td0lChfHKabFvn+VbvbyXrh21WbtyoKzHdkrs7+eA56Dvy27OeVoKM
KHdXrNaPajSSkMmbn5pDzyk/iAHlp+ELtNnZbTBOoSv18qMdtMnKdyys0slnCKtEootXJsyLm6Ak
EaGajcwbo+2uY5i+4GJBydZvorUO+NkVCFvjxKjgmfxUtdGfxGg67TISWX02bqow2wETdVso+mTt
q22tsr7Nh/PMKiHiR05NhbvndMb1fNAyc2BDGn21qW+iBJZOCWD31n5IrMdsrH7rZvqpMqXrywdh
KZeJm/+vYVtwTn6nJQmzPL8lv7T9N0X9/cHeaH/Jq+smAuYzweF3WyIq1hord8AH1P980ISFcy5G
PsshWG2ueOivGJtmKNJdYDvlFs0a+U7x4KjoILbaJFnfu7oTfQ6SFE7Zfgpc9DtUIjkAXIq15t8W
vA+T8eeDhLUP1LYmsclkmLTtp923HpxTl624uAX0nX1iRVxr0yw7b8RKxF3Xod8Rji90j3PtbTX7
RwUnbJBtyJ1aOdTGsjvFkHlnKB6On4uo2cIgnDdvqkMGNdlM09vKfljeiHNlfW6bdsQ8XJ1lRVqM
rEnefh3G20S71pJ9R9/RgMLUCCj8NtVdmPMum11KyzEnf8yqp/s/nmg0clCu3vQOScZZPjLgcRfu
GnBgVb21Ya3NvR9dBFFXRW8lVSLLBda+gX88kT5BnKxaLlxuEenJxr6t175vXviznUqfFzGRPN8b
oicCzVUGErNi6v12Vk2Nmw4Z7Sdkpuv42zitbJFzVgd6o+a+sv+1J2xEKfcTxCKYjigcrkimKGG/
CZR9UaBLeBMWXzv7s2HcQ7IeDC0pyXukP9CE/hUN21B5NotVgot5+i+NX9iy5mSmShfNy2O8Ze10
XSXTHo3UTRt+VSU3bl9GXSWr8aUc+aKVu3op6X48GSLUA/IxY1BoJSbb2hDc3CVesTe9e4+CWMpz
qXh3AthDVtIN/4dVRybJNmOnPu7IoztQ4nqurEYzNlPyzUnkjZG9Qaa9scqvpn1dDrVrWZ8lXVoZ
rLjRaCiEroe+AUIFleBEiH86uadlUbLBscjXkOy7PZgE405TXqruU56vOGAxd4OBD+YQ8NuqDM+Z
EJdoFdLeHbqDbtcCIWzh/lWdduPExk5L1nBI4l0+D2Y2QxkWjO8ZUZwBJ3hGXgBK4Ez2Kjcf4xwi
fuSRaiIfmIIOkzWF136VJSth8cIgTdoLYbWg2QdyQWGQaLeWs45N7A5wBGw4cu2WZO0bMjTRDYLw
yuayJ1s0B6kUHBoAxPQP53+0bao2R4gaMm6u7+96CbIa7VbI/5S1zPdH9uj4SDKh9JZQtZ0vTod0
4qnH9OGhnaUNadesgASZCDOhEpgFm4mKkAbj/Zvvfa0zCMpfVetATWVUPyM9aZuHy+M9y3OI3zFP
yNGAm3hw5NbjO8zI29iqt0/Q+Uqf8JN6cQ+3hJfdWaGbKjtkcjZ2eOdIK9mNsyMjTITgm+sJxPyo
8gE6Iulub/sbsNLoNCA5msnxDsb1XaUaK+d0YTufzL7goD1UpYwIllVSecEuKm4qCDySYC91V9Lw
7fIML5ribqSYTG/XGcNP7TmtWjqcHAjTyWgdCnWXVOFW7baet+IQ5j1ztqdowgLbBhTWFDevHeeW
7lcUMQbncWpAp75Oa6mUZRPAbWFWBHggvlIjWe+ycsaPB2j9fkj1/k78t8szdhbUfuxJkMT/a0SI
JoIqQJ7Q5NUi17SyURiS652k+e1b2jnJzrQj/cqPJ/lzNiTRPimK/q4BINXR1SCF1zFqqWv5B/Hh
LH6Q4NbLAO23UJcZtbq1ZLcKgCjYW8O7tVBSDJ6d8LqEF751tihPhYZbKWsfICZA/vMBFtck1ToA
/EJyQG1ifbJSPsCKEMtU3FTaaWjoyfdoZ+ZoFKDC5FTUzinY/9SNleju7C4VrQvrIY36aCD6ShuS
fAiahwnSVTX8B0R837/K9j6p9nW1MuLlffZnwMKMo0pXdlnFgDXvexJ/Gov7VP99eZstHkznjwkh
q5qX8oS0FCaowsrVT7Btqf3YTYAZ1nDja4OZf37kY/UU5YMkZ/60aHzI2++SI+/V1e6jRUd6NB7B
kzuxpsUQ7mOl4eWJCqp+6NFd5SkEW7blrLjtOWQ89zV/Zk9w27mTxYYxz94wPSFloDsPpnk3ZIcQ
QElzQxnn8mItTSGtuLQ7waM3M/KeTqGplQl6vU7sFsVz2P/wI6oQa3mTFRsfx+BomZBGVNK+wwby
21SkEcFGK5CM9+WRLEUYRyMRA1OVOl5vllhJE+2L2mu7ttnKXR9vFG3lDC1tCBKKIHx0RHjpmDqd
MwAQOmL01PTAGPjVPqU+Mb61qI+2xm3vHS4Pa3HyjowJp0lJDHPoFIz1Xr8z/eeIRuCq++eykcW5
OzIyf8TRCnk4IoIzjFjcPmp3n5p7VLGRNFzzeIujobgMctOYG/mE7WY3mY8SOTdpAW4k/zl0/WZE
79lQdlWp7uzgc0K5VEGPdcrcttqO2mMw/KjWCEcXh/vnKz5IIo6GC4iqC6WCr8giOlt+DMaNhjL3
Gs/ikhWYkgnroVzgASNsE8fhKjVjoPjQ/ujx1rEfpGFrr2VRl2aUKHd+fVO3NxxhRk1o3GpEChO3
9lFgcr7VwEX7aAVa8ZGKFb0S7D+wD/BomNUETjfICP+A7MxWFJn6YZuUs4xFkttXMVRuaF+iV0c5
ZEqqnR/b7b1tT8VOjvoxvx9Mq4bOyk7s8lcv0a0HBC73HdWdogC5Xz9Rf8l1gqYYAFvgcLmRyeUe
ivwcpXc7bZq7rtMG+ZCkxkCAUOmFvtW1zF8jtl6cRggSaRacAZ9iY3oZIGI91uCxpdJ56EPVVWjd
bvx49/cHjQTSf80I8XFSI6TUmMzj6GndRusRUrTyDcwbj1GbXP3/bAk7Q49JuUsdtrrsm53cZvF9
Ujy0a0DWxSCGyAl+KJJj2lmK1kdirtZYQtc0ol8tdBil3G6Q1OThrCN8Wz1By7jNYdKr1kCfSwcM
srSZitxi94ucFUmmKlIbsmalom4zb5cqQGSgUPtb8sw5TCPpxCBpXuSRJFzJRaFAiW8xwrLy230R
Wb+TwtBXHshLoTCs4DYpFSwBoj89YV6rBxJYdN6LeX0bAtL1s2Dl3lqcL9QeZs4w2BfEHKbZBW05
TfQrIokcb4fhe6VUG3OgoX8o17owl4aDUBcgDzr6yNcIc4YMU16OIzdKjIiYnT93ydPl3b1oYGaL
1qGbgtdBiNxtpzOkJGEwxgz6ba+j5ue/MUD9HJVC/LfYAun40eA7Oi2Q8Aq+k+lC6CxY0484qyjN
WwtRAhL9rD3k9sKq55WallWE9ttQewcl3DkqyYB0ixiqZrz40Sziczdr4kLx9m9G98ewEFZ0hU97
bELLpVVmP+hLc3VfXQGdLG2347EJd4ZSJyh/B4zNV7/B07PVhp1kG/vRWImQZj8m3k2gzSkjQmfM
G13YCZRKLDuaAK5UluIhnPVzqMh39K9VFz05g29CPZ3cybAGXJ7BxeEBYIIaD0IpR+xmTk1Hb7wO
s2MHQ5hSats4spCq114y6f2yqeVtwt1OJ6pJh51Yl4USPc3MuRerKzTX9O6s/HE0ocW7VrVfeXll
GM+S+sXqVi6Q+YyeTezMLEHaFTJqEZenQz5LIMcITYQ/VdA52XsJvteOD3q/vzzCxdOMlBiuguQg
aJVT75frXWCVKqbKhldWrVRXnh+t1U3XjAjPbTh9Mi55jMDm9tJ78hcLJujL41icMvweVJtzfCnK
iEmj5SD5iFcapfZX6YfXBYS5YKOv7P57Wa11Mi89RKBI/K81YUCazFu7zzlhKI8TSMvtjsznBtk3
WEFevc55UIzXy+NbTGvS5AVQHBgMXSXzBByFzkg0SmkoYRINp+d+Sl1UA7+iEvySyUjk0V9iZCjH
ZgWSO9qb5oxbtdW3rV3sLCTSL3/L8lz/+RQhlvK6aEySEhfmGL1bSkRRD4jYtkazS4YVUwsTDXCE
Vr0ZrMBLWdieNdLl6Nayc9Bm2hY1kuHbwLgyrXTr298RQL48sDVrwrKGrd10yKVy7ngvm9PX0n8b
fJUCBE8m58bMri6bW3BkdESaDAyyIi4hIU6si8qY1J7GPfAgB9JvrfRuNJ9QS15xmAt+GlEOmguI
f2mIF9lj9KGSwiqdm+oollVfzB42i5tMv1IS9LdUXs/FStp2aR4VUrbq3IsEAa0wMDttQYR7eM1k
ehpKN8iGW3WHRv2ua+qVNsuFvQgxKolotIUgBBHZ+2TJrHx5buesEWgeuKM2SP2xR1J/48XWk/nX
eDQCBwzOWkYaGAF4E07P4eTngxcj/+lGMNq3kr1pqCz0nLO/3xtHZkS9jKpWC6OZzXiE2FF9X9Su
V6j0La34/6UbDhkYh2oY/ePAyYQTVjpG2xQTjZ1TUYG6haIYtp1MLW/HRH+Whjp8tsNR++mVZrMf
MxrYg8hsg40eIEK9cvyW9ikzS1GOpeRMCJ+CELOCCKnKNTF8D+XvUHAm04yLvjHoL3fqTbiWg1vc
p0cGhfM+1V4Z5iYGc2hK2gRh86/oD2/UPHL79LsSrJz3pRcbWOM/AxSCTimw1bRBIogn+F1h12Br
Gphf5jgX3si9JOOwKds45Y/Le2ltmPP1fHR1gINKhy5gmLRtPZc5jiYwX/LAPkjO9FSiA9dnq1DR
eShCCHMyVCEGNbzB0+pMS9xC/TUUuwH9Zv3ad+4s59rSH53ma5vuSyNBuP2691aeW4s+wYa6BcjI
rCsqXJVt30y5nzPNjexDUHDVWNq+s12Z3qN+jW3kDDP04Q94n6IORIc7zbWnkxv7g9dJIZOrmYVM
ijqsd30/AhRJ9ZSWDe+n7kcFvbW9egPT4GcJEe5tb6EMTQLY4RIP0uvLq700eqrnCCRRW+aZJjgo
p0dHwMh0Zt6zkTCAICs6RPXeluJDmU6H/yHtypYlxZXkF2EGSGyvQK5nX6vPeZHVitgRq+Drx6mx
mc5UchOrum3d/VBtnYGkkBSK8HC/buwCJzMP/8SamtErExK1VWwhP1U8dAZk10UtgOp+wuEV8JKG
Q56ERW3eCb6tjNAMnIMdv1bJLQ5p6K5DdCF5lKEWGsnKhy2EnPiuuRw9C0iAhPJ8WTRIcCGlhlmQ
KE+monrA1bAy0UvXN7Ca6KvFW9UFy8i5CS9lvNbaeTensZOGY58CCjQ6wwEakyKGqrLXvlyf7cUD
5NTk/EknO5l2bWoi9ETcORMCiq9992ZPm8FAef2LhBgwRAO1j+s2FycSewiTBX+iKnEoCBSjNKkx
ymzwoObY3A5sDXe3OJHQX0U+Ca9xTwUzGcxIJ0AxoMPe3OrZjSOfNXPnDU/XB7K4L/Dmt1BGNiDZ
pyyXW5Ja2OW8L6LiMSXaUXDxMrpgO+66ew7J+OvmFucNCh82+IEIXlaKOb2NhjYH/jkgnWhuGrv0
bu1pjS5h/hH1lIUH/r8RxR+qBIlB3sOIZcnQSwVkRdJQmCv3x7LbgRkS1XHsdjjCudtliLuKJAUr
Qk/zp3ow0E9ZHeKB7zWwCU8p3XeVdzNYPx1vLST4D6ZnIYOZAZGo7bE2lIwgd+whRu5I2MYfhgZ1
udrc9pwFsst3ufU5lHIXGWvlnyWnnJmxgHsDV5WlFqh7gSKxWwDCN8V18tBFDfKb+pTeid6AgGrU
NisvnaWlRBIX+CfAgtALqBxYyNlaGpBWSKaAYpF1hwm3A/953ScXg71TI7PTnp4fcmr0gcNIr3me
LysQnEfaJrMwtckstix3EzJgReI9SceDsEf847/8AGVXlKjuaVmOD4i0fEuLnTN9ROyejru2iTZd
/WTqry75hWrydbtLm/F03Mo+aeqWuDnBYlpJCZ2GnWvL8LqFpRhrpvLAEQlIJl4+5zNbR0ZEmmbE
dgcPLDE2Rv+WaDuq7TvQIGfoIb1ubsk7kRyCKO2MBUTu5tycNTHQ3HIcmYZxa3hDkLTg6Ug+Sy3e
XDe0NHOnhpQQuamsIgJmBeT7VfHSTcUrKaaVsSx5PiqSMwYZd/UFzV5MWUbcHhEUb/9xkU8Wj8Xf
POxPTcyjPPF7S28zkf9+WQxvuC0d9KTjTRl0UdCKR7HGHb24OCcDUpzcSz1dxAyLM6ZHo+4hcwEC
Ojfx5VqQs2ZIcWupJWbXp5i5hB0N963P7urm2eErcc7S+iBNjBoIGlMuyZtkMrmTzVzs2cwt/V77
qCqxH6Ji5X5e8jQbcEyI6Zr4R32IMq5bE3VwNLhpAm1uZnTopjCSt+v+vJRH+y1QPXOtg0BULajq
beIUHQQYoTuifXaC7EyNoM1GD0bQzA6Sg4P1GwEHshjrrddFmwhbyq2iIOvcFb9fPI0hPAC2fLDM
W9BjPvdKUtkDins5jvypRZt63Es/lajH0hLY+hL67F5QxgIt87GPbp2gnNZ6pedDSQ0fTj9A2Ra2
J7LcKeZ8F8KGotumzk0BJTwgBKJc33RlifdScH3+l1z21KSyNyw2JFEVoTbv1XIbt9+aeFcOJJza
b9ftLEHusM7/Tq6yN6zCG2NnJkwcLRmD77zwqwHclk59jFqQnKE1KnTab2RKd8NQbBIzBjnPH3fR
zK+j049QAicKoQJ3mCe4yZmfmUjfQyPT/TlZ34X9beR30GoJUrprur9IwEGm77ce6FykVWbZJSNP
UazHkWok+8iBElTJbs3kpXXDxP6W9OH1yV4KrU/NKXMtSkRlGoo9QcSnL8UoNj210QeP7OKchzP+
VJH396zOioA4JqCppr7t4jZOPLcBtSNUrsJRhGV1P+mg21mjgFkcFh52BLXnWSFF2Z88nsqOxrAj
8pd5U/RiJ40odMWdu5ZGWDQFUrqZbBqYMPU+r+qc23UicBToBnT+9kQLcwgCsK/xn8q/z5M3l7PQ
yGsj+6zWh+PRlS3Q9Ygc2k1rgVDmqU8fdHsIHOO2aVd2+9LVcWpsjppO7l0jTquIOzBW9E2x6xND
h9geBc1aB23s6z64ZkoJwNJ0EjQ3YIoM9874PdMeEa2v2Fg6vMCchgjPBDE0wCrKcBrUVcsEDlF1
wk+7MgDexIfEku/91WhOLClhF7psvMkrYSlq0QRK0FvG7vv+4/qULR3/p8NR/DsRPdXLAkYsGqPr
+LkRsW9YO8N4zUfhN/JBiM11i4sTCPFDqO0g13zB1IXLJoLEGLL1kt/Tclvphzh7Befef2dF8boR
oOpOClipCojgGZH2OWXTMTbMh4yztUt8XgnlDp1J6/Fiw3hwIClHLQdGwkhc5M9BErqp0RY3gFjP
FpnfgQIt0w4UoqW4fqxjhEZRZhqB5dYr37Dw9sAngGUCfBZIY6lbWlYAfFTzJ4B1zXQ2fR1W1qEH
f6DufO9X0XULR9VcfgT0H4k10BsrG81sZNlM84sgt3qwO2lbyNe9Ulvu0Q5wk0f2WgPLHISoE4yJ
RbfMXHEF8vN8001GLTtCsJoA9W0G290gQ3/dXxaOjhliNwuUgxofLLrnFoqmycaaoD7Gtc8qus9H
6SfZSk56zYbikzSLdScXsDENoM9yP1NHuzVcub0+koX9dTYSZW2GOLVIVMET6qREd3+QiUNMXgxw
Uf03dsBdfz5jE9h/DZC9g2Ob9n6pPwAQ0SVVsA6SXpo25ASQXce/Zqb/c0MmqoyC1HhWTzWAVX5X
j1UKcjvDC5kBZURgO0tebvJOeBuGnPiBD3I4SMAYwLVDij1FCwOAULYzpy85ZHVcMewmzpMtrHU/
0Y6jx37NRQHWTY9BFrBOkICM5QTi5nxMAfxtseucfYdKBnBIZUM2aVaZvqVN8gsbJv0jiZro1our
8VNGmcOe0s4kH7QDh07JNeSDB92Jdm5m2D9YnE6PTmaiN1Rz+2JXVVUxAAUWDUkwSeiI7WrWOv2t
V6ea2JImNfjOiCL+pbb64YtWC0LAXFjyj2p0jdjXIgaVNLc1+z0Kg8V2SOrEW7nvlg4WQKMA9cPL
HHgv5b6bKlyDuYGUKSvasLV2NcLXiu6luK3oJnefrzvV0lqfWjPP1zpKunhMTFhzxICaNFrVWu67
SG5cN7O0R07NKC7VpBPcZ4QZA0R6+VPKnvvuu1gtgM1zox5boPYBQg4xKmg559GehD41s7hHwMgY
NOJ7RUIz3xH6kHLIqFQ3WrIDkMgTj7a98oheelOiYfxfs/PoT8wOLfSx8B5Aho/86EE7VObPGTRp
7H5jWb2v04dG27QgSFhDdl+QSyGunIl7TRyfKD0Btnlu2BVTqwGYlQfQs/tOy8+pl1vAo6L+rUub
ox2NGxcPgll0RKLhJrWecJUeJl4eR+Lsrq/wwg119inKHLS1m6Eug0+hg2GDENkKNasCeLmNgq5M
D2a5xvezEEhh4LihZgip7qhkCcxmRUzzIQ+y0n4pMwjSuFUaWDm777TyF+oL+2ZsXirq/rg+0CV0
+KlhlSzByo100IweYmnldGB6hmDHzZ2g1Wh7p9s96EqqIk1ukqlxymPKNXajO1mM/tqq4b/YSHQt
aFPbQHI97x91c0z2Se5C4pKClM5E/z9rP3hqyfc+Ql3eTygXRz701nHU9exRT3AhF1G5gi9dcmFE
pSj4AMhlQQxT8aQkmpqW9xIIJ63vAwZUu+42Fk4F+gGVlnRT1+krMjKPVrabREp8Q66JcCycRMCS
AH03Y4+A8VCOCOAaJ43Eeo6AIP9CCN95jfNuG2uYtYWTCDKqc/IH2QaExOrxOiTStgRWbxwm30ZN
A71vHd/lgFdc95OL9v15c6KYYZjA4+gziOx8czbGgIqYO+aBMD8kHpgUvOphbYT5dOz1N1DjgR2S
8z0R0s/QzaCThyw+8Givk8DEn13/msvZnRPWeL2Digt3i62EQnqWTBr8Z8at50Cz7buxCDL5x6c8
SIktiB0BNQ5vUiluOt47RAJgAK0R5HrjUFqfpvku17pHL4PTczPKUYOghYimhJkcvAcDvR+9dGW2
Lg+z2QKibRtUPSA4VoJTKxtjI7dgoSTdZtTfiikErn+XTeCnOlxfmKXBkFk5nIJTApLoSvRo2xPD
yoCtFLJ27WNbxCj2tnm+MqAFZ0RFlACRBiPAvamiR05kOdD7ghl7fLMgjsqN/N0bCrSnZC9eA/w9
WnUyrYe8dQ3mkVkLM/JbK35pzRfaJXfMeJVOFWhktSv08sqe26NslHEg9gP+eeXgQbWP0FoXeRAV
HsRZCbjpYmd6QOLWBwHMpppA9zN+k32+zRoAoqyX69O/UOs8t684UxJpVm+3dY6ihLftRe+LUYOi
rMHvJ/arbuLtqFE0aCG8l2sptSUvQzkJt9esDYl9c35AlCVgKVPRYE3wgo37OzMP51iFyZspXav3
XB57GOa/tlTISDygI5jHsEWmFgBaEKnIGxLfuGvorsUxod0NtYuZmFxNE4KED6lmG2EAmpl8Qy/R
G7Ptxvus/Sy03crSLbrOia15a52EXbKnTZc6sIW3JELkn7qBEHlvszKgzrcJ+eaYbkugkOTrdcML
Y8TLCIgynA+gHVGrGabnxo1DywJ4tV9RoflmgYsS/YPJ0VkVYVm0hVc/3AMZRPx1PkZtqPMi6SqI
I5sNymc709zpFUjem85v/7y+CZwzMJ2wYgFFqkaTVTsKMxoFbDU727iboEfdSMOfupX5WygHnRtS
9lxFxtrOJAx1+U3K76ZqJ8kP091I5Cydzu+LG5RAdPO9LA9us+nSp+vrdxk5wjxFaQ23MwgO1dRN
YXlZhNiwCJg1ABCFVnhoTQ9zedJ5KZoqANl3uta2sbD/zmwq9y/BMW/mFDYnmm29ZGvkbO+Qo9Wu
FbjWBqccKtBHs5JKovuMQIMT1I4Y1Oh36XfDYmFL+yDWt7H7cX1CL5+sZxNKlcwEYo4RsiIYXOEg
BXZsm3Cin1ND8eYOZFIf/twaLjLopyGMQR/3vGVOtv0o9R7NLgbe4WW8IWjhTetbDYm3VMit6AYg
LLqV23NpE55aVBbPsroYkslQ/tSMatfIr1qOBmXX3sY897XVKGrRmokHJaofMyWbsuWBekt4WmN8
rSzDsXBAVwO4/1iGZoRmm7U388XagQaCWC4BwgjBMILD89lkgzn0XWdoqH4G0AObWce4bQaJfucm
T3hAXV+7i2hntgZpMOBtEIZeXA88toomY7CmeV+bHI1L9PO6gQv3hwGAmMEpAnlHhFXm+XD6snGg
rwQG/wIwVOQv+/a+Kd+TEbJq0C7Im301rPEyrJlUZjDLBzzPTKxRNH5mqPyBVroEM2EG7OXX3rUC
b62v/CKWV8ao3HtmN7V9gVymL+W9a26JWSLY3l2fx4vzSrGhhGVsiqbc4bDBcS6yaOsNoBiToaAr
m3nJIfASQ/YCyT+4hLKZgXIF73QMO3X1mpE8qKsVh1ierH8NKHvXTttxysvZgHzBK90wnla5ydbG
MDvIyYHUWiNJ0hYmXB5tofvhT3TNx1ZMqJ0JpZEg0zFPU8Ntn0bvureyDsvTBDS1Ob9B0Fx4PgYm
TbuHCjLGkDQ+OJrr+tm0n6/71CU8YHYqF0U8IMTRR6guNm3BYgg80qxllYaRAMVNHU7eTd8FCXV8
23ngWu2LDsR6TaiLFY9enEI0cQG7BTIG8Lmdj9CIUjsF97rmO+xO5A9us1JsWNwxJ7+vOFrU930C
nXccbSOaMEm/GV1fn+6ytU7MtXEo3iZsElnjvPvLOvNzY8/0tQLy5ZsI6zSDIp25/xLoYGXzo79U
ToPEOkmQvNoWesD8KLmvSUDGQ2WFCbsXf1zcmE2ibEcBQsJhQBT/sxvRil7HqFL0ten+aLxSQIOE
tb/ugkuTd2pGcYI8BvF+bMKMbn44YEux+5/XDSx4AfDUqJBAZh0vBFVr3ZQVhxwIOltE82YgJynC
kR6k937dysJuhRV48VwSBBOGEiKQZAY515PmZ3RTIEnI6xRlGh5ct7IwWXgN2GABRx4E1VbF08DQ
55CugPRc4r15zpPOV8h/LkaBlAdY8YENt8B4i2zc+Y7kM8UuQGE8oNp9Otyk9oawP11vmMD8zGw/
aGz3fqtYnRzNfQRUej0UPED3g549U7Ly+7O/nBUc5t9H6gIaQpbtoJR5PgSt16M4H0oetOSXUb8M
7XHg22IIebxi6MKvFEPKXEUeg89BpD0wywmdp8fY+aTZRq//dMkhVAB+JIBvgIlB6KnsD5IXOiTh
B3R4m7/aOOz6tcLywjjODLjnE5a3iWGPQLEHlvMwsS0acSoAidbKTQvLgiwylttCXg1tAIrnpiw3
mNXOVsRdxiBCbO7bvgyg7yDXjuMFJz41ZatvH+mVxJAwBQYrWu665ti7KzfL0mgQNRM8WOdWUvU4
zkpOh64lWBT6nVa+W9ywBl0HSNalK152seOx/KeW5tU72S6FaU8oC8NSCZWxpEDxYY34Y2G68OzG
ogAxgcKVmiJuh6FPaWPxIMdzI32j9iapV2oZCy4GEwA1gydxpghSfBhwZ+a2DCwFGfnpUj+qQLme
PJcQHL1+PC7aQQPsXILDreUoe991B690Ko8HmhYmJEii0HYfprUWhYUlQf4ZuB1IDZoEWPfzJeli
Ysb21MUBZJEM7TXO366PYu33lSXvza7guYHfr9Jtkz+21a/rv385S7NyNlKcv99jFydwzAePNHUE
MEFitnuPtfcunZpDWwIfISRfqwoumpur5oDJoM1bXXwc1XLyElASiHFjNyVI67Yxdn2krRyUl3sS
+XS05WBo2JCmGso22QRxr46laJt9MHiDgvN2qB47s9lWw9frMzgfVud3DExBOshGdQy4ADV1nwoL
NUAKUxAg857SQpdPQ9bcTGNa78u+iQNzHL6RZpQ3aSy/X7d96R3QdAdpCzrlHRCBq0CrISJSq11M
J+hnAuYUm2YNtz8f+OroKO4uhAIAU6FGce7fUSLsrLBnigWr2zia5XtOe5NW8ZfWGYMeyWoHko9/
MSi8NZGexgGBoZ2bTEgXc3SvA40uHhO38tu1WvjSiuH2nLXB0eOtqwZ6x8yT3zBoS0BCJYGCQCi9
R1Tj9QSKToPP1jAjl6cqcjgzEACnEFr5qBIP9nlSe64AqJAVjxNqVeKpW3uBXj7e5mw+zjq091Jw
I6jvp8osu8odI/AAxl8cFuhgK+33MoKGawTi0McezaUCVPU2VPGa3fUFu9zU56aVoKFqpQEBXZg2
HXmQBnovbTQ3P09/DAA9H6KjJI+MrB1ka3BwebqZb6dfeFFt27WyxaVznA1GvTZqFg9JM2AwkwGM
IuAZYB14bjzpQ/XkPTIgelcPfjN4KwfWpYvA7BwSgX8JkD71HqmGJtUnirGxDM32ya4u39kfJ7nn
+UP2AHcuqG0uUYoi6rV+tiE8u98PlvcTPaYPrTZWe8Qd2+tOsTigf42phPC9R1LEKjDGyU9L30w4
JiK64niXL+HzEak1fIdbeCITGKHaLaNhb98mYAgucrKtzWNjbKbqu6n9c31gi95+MjDFC3kyeaPB
YNOLzSKss+TO6keKh3GpbdDLt9ZHsDaPygGc66yQTgmRD508cfYoeuB1Vjoj1kzMt8xJWMm9hE9O
FGOp3G+IyFD09J1oJXS9pEKfl2qmkwbSYoYozh9xYgR9TBYdLIzD8u406P+Ju5L6bedLsmfZwYpf
HejqRboPNWhhPdAMTRm+2a48aS9xNMpXzIt78hVeQSp0o+MrJNTViG9y6ZvgzU2/cvmQQ891YKEN
7bt+7XhedJqT0StBL68h71I1sDsmL6YN8Yw9uKZDtP1f983FDQEzkG1HrR4NVMosN1MHngMGOxpF
no5iHIYN+iqG6gQDhJfPcBfdCKFtfgQZ4nXjlzEXwPlAYwDF4rq4hpRXHdr7rNEwYTsV7hFda2GG
1NcgyaddOoeoW3Oo+dI8j0xOzVEVbysdV5SjCcGfDPGd87OSRhgxnzbPFdoK66IOebnNi+Ew8PD6
OJfW8t9xYrbPfciO9WY0IxguoGskiH2I4nrrmMBMgijxuqnFW51CZAKvS8SXF7d61jWyK2LYclGO
8Xsy+W43gTc/C0dIv1mV3Mx/XjfkPjWyPb4VcN4VNqHFPXP6Dcr1jppdW2QDvkFzEvaKFO1wk9sF
HlVT2QeFDgqLQYumHdioxmMVm/VDLutdi/fXCoXff5gMINL/t0ilPk4N6AshMYIP0W3AMNqw7/aJ
811rt6m1jSBejwbmAZOEZJtcO74uA204G0HGFdx6M05HWXNBkhjMRyWOyGi8J5oA5HlNP3zRrQAb
t/CepDMB47lbmaPn5eCMxjTHn2C1S8kPb25D/4s4Ax0RUPgAKB4lTOU6STRJtLKq5zjDOnZ2uecd
2jPGbyt+uzRfaLvAIeSggH+hIOBkVWy4yRwS9jhiJXPfCwda4VYLPhjWZeYbA7lP0uYMWMbhm6zK
f5rGeRKUgf4lJ2+spWTldFo8GkGDiF4Q5M2QfVCO4D7TcDHVKA2nTb5hhD0Dx7RvJwFhNAg2sfiJ
dvnGkvkmylYiht9pOfWowiMNCeFZpAbQNWVpUzCOE5BIBWn1WNtyF9f0Wzamft4+T0YbGhH/CVmH
OY/bo47XVx9tgltoqM1DY6UI1Ezf9j6ur9C8adVPwrq4yOva+FuFsY9OI0Q7wqFjCYmV/ikn4w6c
Bz5j8r5EwytL12grlvz71KISN1VQdRjHCRarZBIQB6Nho2cfMfIm1mrVfJ7Qa6NTvNzQ2kmaA2yl
iKa9Ifad6r0aVm6gpfvudEDzHjiJJWpL443hwciIIzhJhB9HYI86Mo7Hz+b6ai09Sk5NKQ5UZm3H
wXGYBg3wd02xgaqYE3+yNApNiEqNUedX3cqxv2wSnPJAyeI0IsptngxVnEIKG4ctE7CUBHVqHkZP
9zvbu2c2iLryh1SbVri9l86NWakejZggawCF3fmcanltjdzAIUgoILeOex9HazHS0rLN40ELwpyD
UhEVZaXHYDVucX3bzlg95mM/ANiHA8MK46wCbUTUQpuzgUTQymW+5JQQiAEFOzL4eKkrB1Bd5bhJ
9R6aAONDSrYtdICGv7lEwO6FK8SjFKUhZdX0Vg5FbA1QQey+atN9xN9i7812t9fdcXEk4J0xURV0
cS0qt+HkyDHDTQLfcOOXruvfkxpdKcO04vWLFz6QKA74X5CLvoBoo/2IRbocEeJ5dxbf2OnNUGzH
eld3j7q1KY0NwRvBvjX6178Y34ld5aji0uj4wKf5+Ci2XpociHguc21lFpeO4NPRKb6eRPEU5bM8
EXdoFdTE+Tkb3XsxLQKzKpxtXHVGKIpiBXKxbBcgHxT3QCmh7mxrKARpUOsHi08exLl70zt2OE7a
A9MKvzC0rW3/uj6fS7sam/n/LKoANNbmcU/QWBaQMgrc5N7r1rCRi7f7qQnFJfG4ocKOYMJ1GVqR
sbM2PHqMhi+VHaC8ZELCjLUrG3rpiPwNpjdQTkaburLZmFVZzZRYcJMepWTrA5SBgUyHkADVFNfy
2NL8Vh/Gw/XJXLGqTiZQGjJFFxNGKh+mClT9jyZ/r7XHhu5rEYg1xNbSXj8ZpJq79IjXpcCVA1GX
oI3nhhN0HPK/2AmnNpT9BhG/0o5M2KBpA6VE36LcN5HRrsdwbCFAt2JubUjKxhtzNx2FDnMO/5oB
213Izaqqx+9rRAlBbDj8XP2f8TpqWYCkUSsa3KFBB2LgeGuYffQBqT/7ewzg7tYrjeJFlm5678i2
noKxjrQHVHdRFhvSaLjlIstuWssFYfN171kY+0x4a0LdD+ymyBafX7Bugb7MFq9XJGAOLDo2jvTd
frUBfK6qqoOfX+d4sOIm91ToPJQn65L0yJENg7BuNVeYj1Fu3WRywJOt9nZjbw4hwpc7Cd5knyfl
tDLMhRNnpqhAIxhazdEFqxwHdomnDxiRMUyCni3QT+GyuD6RSycOTEDADG3mFsBxynUeTYK1VoSY
rLRvvHYvm41bBpnzQbmOLp6dHPAYXqk0Ly0eaozgHZxphC/48zKb5C0t54hTu83snYa4E02o18e1
cLzYpzbscwepDR2IpbbAWS1CUFPIKJzyOxa/gZYSTfvdX4QSIHVHCRKtJXOkqcxi04yR3RG8R2Pj
SPmxkp9uvBJTLs4aUK14+sHz0VZ2PqJc0JjzCSZcAy7/fcjvxnblcQlCpgWPn+PkmQQZdWCVBqNN
ZD2m4CJHl04s3mZByG+WnvbvkI2pQAXIzM+sKbwDixPt3imS9pjkRr5J0BSyZ6XOD1FStx9UMv2r
SEq2141o2iaaFeFVYZdkV/YR24J3uzvq9tRTf3KK6SMdwXBmRzKL/V5SvQLRqFuH+Zh0d22c6eHY
2FUQN51514yO9lALJluo44zTThgi+momRnZn5131xKpG3tIkbh8zre7w2uQVmO7S3AMdUddEYaSb
39wpBVl1QRtmQheual+7Lo43tO3je8uprSaMrRiETBUqpGjm5w64ASeI2Ly3Nsh8MHHDc19N0cGw
hLHxGAIdv+tcuueVLCuknEV9GxMyfxlLDj10PEJTdAW0gykHWapXDlthW/VWLwYv33WR6PbIMg4H
m+VxFOgTJ29RNrnHwW4kOB5kQeINo9lY+TTX6a1Z6WwfDR6YpKpGbxq/wyRuB4hzhRZwWuj/s3Nt
33dZjFZdq/e2id3Hu3zy7H/yludHZB+11yTN+8+JueyhqQa60QxOOuD1Kcn8GNVQGkKQlQJXqKfG
FzKZHsra0r7J8s742mW1+ZOWsf44OFmyKWsjRsCMloMs1Ioy+5Kn9iDA51xmPwpmyWMCYvv3xOj7
Q1kYU1APY36H/727464L4HnmkDumjQYKK4QfXGkmd2ZsibAup7jyBdK9Xzxh2k9DEXkJJJBrUqEB
x82GLcujKNuhkdw8lGbTPqUJEVt0pXltkBAyHgH4Gj6dnuuo9dZIFrtQOd4NaI6rfQpG20cXrRn3
GRNJBfb3+QyHpsVLlObFc1lMdhkmFa8OXSnER0Rt7vnCqIevtE8AHM2McbKOJs/afxLgI7fJlFVH
1unktegqwg6Qf43BDGhOT1A7KrZ5OlqBxjTnyXIEO7RGY+m7njISbUQnmOHbBfKuAU3Ssd9lTSOf
sqofe19mHrsdLC1Hp5HW7VlcaYbvSFF+Q6MOfyWYF+4LsNS+RIbVFGHh9NlrmVD5YoJa7dOrwCIb
ZZ7e+kmVFK8F6cVXK0NGAX1ENtpBeMrFl3LIvCfmRY3tFxUh4Dyn+Y07yGgzdejxzspmeDXFaNZ+
pNXlL9kPcmOgoPhq2jEaWjIXxSI/N0uwQOexx19IyiD+FVt88CME56/maGrbknWE+3qpZ8D8Mzm8
kzoaDizLa88vBtu+GSqT3UekxQYudUtiFwHMyPOqvxmGVP8YgXzyzVRQfLrlshxsvKVzn9d4YIM6
x5IHwWINR4ddpyMU/ab6SGstfRyTqSt9iM2Ig3DtdFtYLfJl1sRrZB8siV6OJP0BXNfwVjled8jd
zENhG0nAhwJvtAIdSjys6rL+GrmM3+M07EKtzsdvTm6K7UTB4kT6QnK/cSoQckzjGN3EfYzQ1Rtt
thM0yV8kjuutnjRm78NQdCi9SmwB9EjvaFUmzxob+d7mxMJ2SMGJ4Nq83UQEjPrZOPVbcMKlH7nX
aD4debcBZ4WzB+UEmOTsyOrDuh4dJP0ME5gQEKhGWzo6kISkYtjESUE3ZZ9aw66y7doL3Jxak482
4sbzB/DOtaHJm4zjUVajOmxVoGj1e5CKbdDg35LAiZx0Yxtp9upCNh64tkZqkIynVj0G6LeZqsDT
m/QXaOLRSylL0b6L0mObkdTVh0NZu+95lm7Bw9B8kEhr9wJayUGtde2mduoqJPOk80KbvlCj038N
NHV9x0nLJwADnNuo9ZobyGRMBwOOCC5xja+JXCyVAsAR+O8tp0SPPNZGCHmxBEwKz1O81VGLMJwP
0/uio5482YFW+em4pWvSIovR3AwXnKkEkExWzNbAQJXGXEvWmp0AG3xWrwErF6OeEwvzF5zk8qKu
MiNQU6Co242flfFjJtn3dAheECSE4u9elj3Sdq3pezGEpDoasT3kygEgm1/qJ1ZF4ySd1BA0pDP0
MT5Y/bbLYx+6RDHfy/gLoz8SsfIWXwpUkNVzgFRETgUh17nNuOGgLp7L1yW7j2N/sLdttRuaO7b2
qFsKu04NKVMKRafR6+eqsla/dvU/JDp0a3KDS35xamL+hJP5SwSreTyv2uQcZG6B8Zj8eWncRoIL
LzlgvGba43MLJYBs1Jzrb95wM4w7x9t41kpNeg6o1bcSOPLRRArSA/sCxm00eaMb/Vyyndzbwc2O
bZxCdTKGjqwZXo/tl5bkxJSKyagdp6nyDKNh7otLH6GYaKxBey872cEgempDeXkRRHmFx2EDjIQB
GOgQIoIyc9JDh9VgWdFuTSALeW9DuQKtgQRURDk4WArDTxO5H6HOJ/Fia/VPByCB66NfmWgVPuQ6
qWDNjKSoo41H3ocOmYVjtAaGWvJJSAygXQ9QYONCCdzuswZED3h5mvWvtH7l9dtfjGLOvIIkABT0
qg4WoqCGjQ1eM7m3EcJv0WUCuke3WENQLvoKjgig/100HKsCOYOZIHmR4nlL2NHUfooejE0rJYY1
E8oJoUNuGvLsMNG5L14fo0Ui1NfkEtdszP/95Igo07p3qYsns1v+EukmLR9k9fw3K/LvTF28mEHi
Uw0YRoVwTVhf3PKT5cFQr9UPFj3rZEWUp3JsmDyyLdgpoP5C3pJ+JS+8NlXKbaQJPJAYxVSJfCMg
NdhY78Yfk/PPp8PJGJTzNElNcMpVGEPbHJPuS+29pOzp+nKsTNPvS/dkxT1WAA1ew4RJ/+EZhDfq
v7gTZtEHIFORr0MIdu5So96lo56jRpUbxxgygrix9T+Wa5nnCWEb2vDA5+qpZXrd1UzhtdjlYw4w
y/Doak+ddRcBwG6vnIpL8cCpJWUTCsTNvECDUjDqO8r3Ue361H4CBXD55yjYeUw2tPtmTlekfM7n
zTQqJooElnojdOn9RLf98Ddrj54o4PCRewXO/NxELSFcZDAU2tvqzvJKv83/Zq//a8BSxvA/pF1Z
b6U6s/1FSIABwyuwh8xzOt0vKH36C2Dmefj1d7mlc5rtWNvqXClvkXZRdrlcrmGtvOwrx024dx9f
ymnvJFdVdHBUY0vSk4gOKgxIo/cay3WqBtXTsukGnoOjhynea03mM9VFLbsNgTiKOQyUgYCyK8SB
Vb1iHHZCbS3BSHkR7zNn8YHSZbDd+eMoK+I5W0GCgYGiubWKngvq+voaSaXsskRSY0f7rrvHxGcU
tCOgY0fH+THrRhc6q73PnZQEwBlWRdwyY8e9/NsOUT02heAk78larSaOLs32ujljnP4x1q96UIrN
hiLrKHNDW1FCTaOszQZ5FYjiDb0peZhAznF+ZeUSAF7Fp8Ew4Sb4IZIDqJzx1GnfHerqloyKwyS1
EGTw//194T7wSqB0tTN+vyl/sYGFcYlsiUd3JFWBSv+GtxFjYDztMHSE0BE9/4IxwhBR0wKGWeCO
DojqbDx+tL0dA1kROat+pWj1or4Zg5cmq67RsHy7IPe3dgMyY6PPAAVMgEOUTt5xMG6HyEPiS7EW
svfh9gMFI8Z02rAOfC0G7Zvr3CfOZZHskgoMoZdNfSSq5gvp0m/WQ3AAyDnaHuCAUFlEQaxLe9+p
F4wWHmMkiM4bkczVbBUTgpfSYxgdWaAYQ8Mkeem1W11XeACpnXLYdfQloG4h2umklTYQIdBwwczr
JDMQfquqv9Jj/UeCOH6flrlXoacDfQLgLMi7547uy/wt7661QtWOrVDGE4515Dnt1JhQJknrY8XS
a/BpHb+yJf+tl/hC74i5zCyCNp4zHCoyIa9W+jnNFduiWjTBpJsxay0jws4vGCEGKAYtAa6Vhdb4
NLE8/P+pJNjzUgNHETBeuDZ7K3Sql8LBbLerWDf5Gf2zboI/jHQjpV6HdYvZUUcTaNvdLNNN4yCA
An+PcfDI/rxW8qvNwzA54M+BviB2W9dsySbLGnCdpNdpcRnNdzl6j03jG+hEBwD5WL5lBKgE+3gp
fuXc8s4s5N4JxveEFS3nNUN+GqKT7rIckkBHoj9RcanwH/nkljdChBUdrXLRHH5yPffA6KEtOrTk
K0pn0gO1kSHcMk2ZrvZqQ8YMvJmSgxoMCuNTSRCCwniq61TTIAFr6UdaFYyqplqp5aHwh/Eu+pt+
4TReq8AQ41QFuq5Klz0zuFS/KMDbBiRXJ6CAQALSzfKIysk7ur8uvmCDnFUS07Sgb8c87ansJps6
5vYzCqh2/FC4BMM9z1PXIJddX48dDcpZf2jnn2v/ir74naX9NWAnXiqA1kWgyqeG6ac8gQYOodaA
7gUzMmBI00U/WqNmg6W+zq5dtzJezmssM0osNUh0MeCgox/7VOE5nQwOhQqjTHwjA658ebfGi+J4
yZzjVohwLUL2nNYWhCTkn5SioHPM7RpPyedueD2vDv8l8YxtJQlnbJ6bJR4HhMf1DOQ/QD5iwCgw
USQi/ffzklQLJ5w03CROjkIM4kXvPY6PNHuidHdehOwg8Al4YEUCIwQvmNO9Mc2m6dIJrWVl9E5T
cOeg/lyjIqn7k/dOtH0T/zwvUK7TfwLFZig3H9BN3EGgWZGdM6NfAZS8BYqg58XIN+mPGPNUr7qy
jdYs+SZle6fcWVZY5k/E+oKj2qye+Oi3QQgP1HZIIe1bwQ5jrcg0yxzh9vf5/zeZEYpB9RkkRniS
zCBHA/ErU91K0v3ntyGwKTDyKj6PR9blgIQz0KdMn9p+Cdj82uoWiomog16kC8pEqmFh6UFFvytG
GjCCjwnbU53ivqLIWUGiZ1ynEeZR2L6MJ38aDMTN+/NWIF2/jSzBCkxAaNt2i/VLMAKqOeiZV/iC
z8iL3JluJAjvoNJdSqudIaFBRya7rNunKn5sraBsDgMKxIid2aUR74FvjbmuoCwVL0ppQEPt31Dp
6GH5FNBEU+EYQwQL1BJjYn5Bx+XFSjUUnFvmVhiOjkqU/ubmMadOcedgCKoKeA/CjYH5PiDTWnGr
WHPpAce4BiYVAHTzCfiamvHUdBHBF41PzNx102XvKZyWSgQ//JtjQQpvadLcQjczo7fZADy1kt2W
rQrjV3o2NpoIjh7ed3TTFWK6Me+vbDpVCEaMSzanTtjZ7NL1clCIs/jKairVK096SjayBb889UNq
jzWXTSpgK+3b7KlKDsDFwfjLF87IH0kikC1j3ejGLSQlve23lu73KnZ2xXaJJ56SitK2goTcQjha
7000/FiFojQhPeobNYSj7s1GjfYVmN1ovFIXMp7OL5N0Q1wC1CbMR6F7kCu5sbmSMdDfNKhFpcgO
6TagskOW32jRPYpg5yX9Lo6LAQYiW7wT4FgwdiCokuUGywkf5AA8gB+Rq3H8yCNAIN5qIIbqq91E
jrT4vkQ3tX2Pktx56TI9ERti8skCLQ7GLU71jBytZCDExTqy7r1N0Fs+/0Bz2d1sP5OsUxxk2QnD
9ClmmjCbYH1ieKsqPJNc3uhnWjrwfq4K9nMmrm9XQVJejVnY9f87r51UIKBfMNABfE5bRP7RQARq
1lGPNI1bXS3d9w5oFe58m7gTKOzj57VYQhBFK5ZUZv+4RF3QqnMGarEkTfHso6WBMZLMAoIdqBvG
q0WJAyUVAugvtFughxmww6f75rnzgNQi3tKt1e27aL1oEv3QxY5ix6QNJQBPBh0ShvKQxxSu73Yy
Oewffz2k+c3S3q3Ai03a7haoajv0uu6TJrkHienjwrrAy9/Pb5/skGNcGfhTGAZykRQ+VdLx1tJp
PAT5DZgQtfl6rH6dFyBdRSDgohiBSjDyqKcCMtNqZp3gOqXReuCVu1rT93HsKiyCX1CfTvhGjHCB
6QQcpJTHJWDh9QcTXbrFfmBP1hcGnzkX+X/qCIfZqAxg0aIPNIgQ06Xow8mK98bA/J6qJiU9VxtB
wksldSNnqAGgE1Qm4OW9dwttnPlTb90NNCyr9Ni5XyjpuWjjcuA8UFYXofTqafD0tkGyPs4ul/VN
d45G+4XqKliJUbJHgGWb4rWlESDpMA0JG4+xgM4AqcAVqUqEyix6K0Tw9U62AouohJDCce91Z3jw
ysfzJq2SIDgGQsqiApkczgyoc4z5zs4VWyGNQVG7s/kEG4jpxRpepi9pPLU4lZ37Ta8wK3S1mE/a
8MKSB4AuJzfaDZJp61deeBup4sslQeyZ2/zBP2Ur2mNe+5b6tRsqUfG56YpndStHcHhxq08zIKKy
wGic8pCay8M4f2tX795Z/ykwz+fT7Of5HZM5oa1E0SbKjFRZhcOU2RhM4BQDw2P21ySGeLhshQhm
UZidGbcR1Bq9A1BkfdDyAoOUqCApZZ5uK4Zb5yZsqmg3kZlCTI0XWD4vfuH87KdjrSsGLaSdeVtB
gue2FiOnJp/NA1lrEC/va4QNu4nqRxDvgbAJIPS2iYDqCyU9jPkCgA9JZUyKixkAj8WsM/l1mI/6
ZV/S21EJ7s+3WzBAiPA44CagqD5xp0R2Nc3ov4cI2tw2/Jlcr36aDH7BCCZlGiRrLikpw8l+m+M3
s1YhKUi2EBVFx3UwwYIRVRHEwRkHo0hNXCI6EIGm6sDQpaH/sFUA2RKrPxEj3IkY/o2tjEJM36MJ
vJ/veqv56Es9PH+4JMf5RIxwJfbD2owpn6XMO3YDJhaMZfvZw0y9m7aKfPSiKK56yc1I8Q5GFQ2T
t59raczQ9IZ1uOqZ07xaZrVLho8kwtz59ASTQk/xTy+dDl/QcSNTuI01S5vspje5ywrb9anNHnyf
gH+b9YqSuXTP8E5AXOsAlVAEB6y7tohTLmhagNTpJvtxLS6bNVbgiKjECPqQuY3ppEPM3B8a5551
+zw5nl8yvu2fDhn47fD0AekjIqZTP9VHDTjG0DwfjBN69dOd1yKLgyGdwu+/UKMBfRV6RADLzJEo
hQvFAzgwgjKImpMpHJwjAX12rsofSJcMjSL4NRD9AsLpVJ+uIBiTsF1kYTBKB/SOBT2adqy4+WVn
ydDRaotQHMsmjibG8Wxq8aBhCpQZhyhBKpxZAK2zltAbPQy9zEgkppVip2SaGRgRBHgiQr9PI3Vs
chLMzAD/MulBseS1RRNSb5z2KVkV6skc31aS4JHWlToYTIB6iWdhQtm6LkfvIgb2IG6ai/PmJ1PK
RL0djZtAG/n0EAbUSZR7GZKi9Qx6WB1ocszZLa2nyCfLrNx08A7lvFV4xQlW3tDBy6sUmRgvK8GA
cQB/ZOJeOdRf2P68QrK120oS7n1Qzq2Y8IZCpbYHsofv0J+jtxvJ03kxkuAWmKF/FOLrugkvDM3U
Y/wXYuz1jk7eoapqhQOXa8LBOjmt+SeM/bzIQf9FkFgqyo8FI+LeNzrsJhVtl9QAABf1rxTBxaWZ
QZqEZ02H+r4aLhZAksyKW0EmAkg2SOxgupnDnJ+uVVoU3jDx4fd+uZ3tVw0QtXqnWCyVDMHttPPU
4q6DDNfaW/HbZADBTMUlJ/M6qJ16ANQHxxbm+E/1mHMzA5QYbgNML/6si+R6JGA9ImyfA4HUblzf
BX6sf97OZLc4nyfgeTE0g4sxkF21bOpj6JWONYZsbxkcdlNUPoB4A6feYQIT/LfnRcrO6laksF1j
beZxreOsNgW9Rd9HYE7FP2Nt7ArP3Y+0ULhVlYbCzlktOtMiB6u6VHUV9Nb8HtVad5GP3Vs16t91
L652UerdFugHUyyufEP/LK5g+yDry+a8xuKu1JjBxoXEFSBZxhDcD+9zFX3XK+MGJACKNgbZuUbO
EbDGyAPiphSuYdCxmEutcV84XeHZQObMX9OgjT7Ob6MsYYY+KlDoYCwFg+Bi34eFQcYZ0+3wH6Zz
o2dOsOROCEbNQ6OxqyL73rvFhY05RDtejrE9/HNevNSKeCILGVRAGohowM44ji2gkBG8V//0WQHD
SfdmPOJKey80pthI6ZJuhAlOn9h6GgEVDEkZYOvVzmu2ZhdeBwoX7StRNX7uP7UEH2BjEo85LdRa
EgxU6+4VLSniQnBcz9Ud6/WwTXrfXZWtsSoN+f83902JTwJMHuQmrD6aeRswe/BtTHUAK+tmXpYA
7XL38Qg4GKYfo6F/KmrnjqZTDxro/NBkg28okSqlW+zoAA/iU+yAYjr9JkzT5u008OODzHWe7D3g
plshoA58FUic9KBuJAnaT7QFCkYC7a35h0X8Ij/mKIYYLIziEswfCtOV3iUbaYJHqhYgEBCuVwoE
E315i5AnNUBCeP6AqKQIzieZMluzc25JNvpRd5j89BGNKYRInetGFf7/jdmQ3h4SY+FbNPRvxOuv
k8EJx+gV03A7y0l3afJeolf3vGay2jRnG/nXMEQmBTYmrKm51NnO9yRNL4BYGRhjuRtpf0T0jPIK
CwGK8TiOZJ9o9c6N33Utvs+Ti/NfolhjkSK4bzQnwrQfT0OboZWYwMZMD7WmotmRBYNgdcDDAICB
QEwWPDrNu9r2Mrx5YmqDSd45YmD98BVN/ogwTzcSHc8poO/h4boxvmQ0QTNp8hqtq0KM1M1sNCGn
YirSV26/QBNriS/arr4xxkejdNEG4igsU1ZsRA8c6DctjGCgC0hYNMvrO40kHqJCYNKB0W21QbXu
2+SVWm/zuh+iO3vyS2sE+MOuU02cKqUL65kgVO2sFoqayC1V1oOTXCZuMNVXwPjNh5+YyMZ5BAz7
aKLNatqd30ypO9uoLqxyR6dmaPkbuUqBUMaC1TnE6RDGxUvpgTw8OC9NlqE8WWnhdozjpE4KvPKC
ZL21x12NNld7PKxpi7jqkWiPuRnOTFEVlxoS73DkB4J8mm3UvHzSvQoy6yi5KNsRIOzdrnS1wwAV
z+snvYY4oBcG/C1kKwVDGhe7WCITr2U7ASkm4lRtsA45Xhir9YZrS+FSZIrx/nQP9DrA8xHLkEsV
W7ZmVQj4Ce38Nst/9Y03BmbspP5q2i/ndZOVOFDz1DFaAS53E7QKpwcyrjy3022IQ6eadeiy+rrv
miq0+3i+ACCScxgc8k+fNp0/u0MVkhkY/nW0PhVOrcKElzlTOHW0B1j4mk94sGbRkxlRVh6w3Lu0
hiawGnqTK19ZEnNF5Ys/R0FNwPm0hTurZ/FoumREEjF9dMv3enyogNa7gCTHQXV+12mg5KIKG/q8
q5CJ1BjaYwkoWsTyq+aaSVpFkMmKwOieUrcFRvBFNangrlRy+P839zE1BwZWSaTUFxr0w9NS7sGQ
3VrfzluNSgo/MRspNZsAp+9CGzsf/cTF0JbxZOmojD+fl/PZIviqwTzR5Kp7VDTOJk3AdNBzbfKn
aXwo9btGhdv/+XCfihB8V2LXq+dxETP9GdMLow3jCu0MH6uqCvD5DsfMiW6C6+03k5nYftIDsERb
eK/wXD/Erfeou4MiZy2VAIYZC3k2zo8i2DUxWBKlERLyQxv07JtF/trlcjRP0CECH4+ToQi7PiT1
0s2/k+/0pSN7ElV+Ft2VGAk6v+sy69rKEQJXcy7Rgzch9eUUYZznfkwBqIRikKXQR7ZeKD2h+IPE
EVDTBL8+9AjcageZqda7M6v/5ZOpuhglxmXDryKcp8isUJH+u8UkRLmUCA8HuwZB9rMOxs+EFhz8
xW+rG8/7sBz20JNhn7EHfeyOKHA8DyYJdaMFmlYFH9GongXSb3IAlErg8zlJ2OnZbQewnGGUHyGr
k19F63DVpsaBNPZ+ge0vq6p6KRMHLhGYPnKAMBt+xDeuoqqA8TBRbGbbrfX3hUYAiilWkIsGVZ6D
jJ0thgVckwH8jSXIkmPfskbqrzOdLmOQhOy8Yc1dHxOhVQmKBpcjarGxe4mQRLq3q9FSkbTJvhd1
EgcksxZaI8RuuGgdI+SRsTwL3hN+lOmhts6Xblpdz1r/q0wHlY3wMd3T+gwB9RwYiE0LpoiC6+kC
LaDOnWOXB4paC5qETg8nMlxjtiuk6xK2jYc0ToG52+mAVkbV7vAf/yQctmAB84MjFArCMbnTacOK
0GYevbCd9KOme3uqo5PWtvfaQF7WdELIg3Za83msY0WiSnIAOXs8yMo4oyfakk5VL+Fr1iJCDGfH
P6fE9U1gWP21K0Ej1+/CA2AwMCR6KiEf47khY4SsbbSzkovGuJoBkFS+nZciuaZOpAhHai4TA/CL
WMWRXrQzRmybO8/dnZcheVAQCOFQOThHSHcJi9W1a7q2HapDpT3vMwwb+HHsGQHtjeXQe1kGJoYp
C/MKQNwz6+dbdJoheWNM9mVXDA9jvy6KL5KdFJiuDVxAnrAWa2QkjSYLDYCARjU/UEnwC/c20rX7
wZtQq5hDhfoyS4WJAscTLzoTJnO6k2TsUNbmT5raiECWUnTXHoC+dklTNd/H1GF7RAp3fbzSWwBe
3zBXoyCFyBQG+3uRxfOCDQDNqYHzih6t06+IbDeZxwiAFHPtTD1GhAuiB7FTWM+aB4icPhtagLzP
WZlcoYcLRpeyDGVKA0PmF5Sy9nkmGYCqeo1a7+4YkxB4tuuAq63ILvVmKZNdtuKX/K53uufKS42w
jmqOdlb2yy5eneLFdHqb49gYz3pvaR9N2TUHj2nmqx1FzTHvlyJkibVeJ6lVoBISRYkfAxftfojb
WdWo9PmZib1HYIZwHXGNI9IYZDMe3uZY5oFrYt7LpPel/U+PMkJmtEDnJPtZ1cQoSTlDIgAC+GXC
6/LC+rPRsaaB4rUyLDvPfSBxWA7fSvqcjO8gvEuRg3FuLCV9o+x84zJAZRYQ7YDLFI7elJuLDRqJ
PJgSgKsanNklu3NaS9EMIIl7cOeADgv5bBx0sZt2yoGXl87ohM4HD1BuF2n9g7lvDt2fP0qyc4tm
F/BaO9yjiDmrqWrJgNmePLDcaWfO+YXjZWHSWX5OvsezpbjfpGu3kWaenph1NEfGWkjrVwCIm+Yu
p/fNrFg5uRDA4qMZmfejCBtkJtkcUw/cg3Mx/TPNznzv0vGlYn2lKDPLDRDUGSjPoTqL0aJTdRha
eNqJv86raELP6c9uQWfN1er58YzK4M6klyMmU2sVTDQP3UW/Y3kEhw1cRpjgFEJ71+pp5BRYRad/
WYenub6MGcAH/Ex70dujoXqrSLICmARAmz6nPsDwjTgnP4DAr0AXHWykf8Hc+kwCPQujdNdnPmVv
JA9iSHVu3fpw3jZlEcFWrhD6MxOQgpMLPd2uP6R0Pk6Lai5MZv78jYTFRN3qUy617afezAF0ykez
6+6imY5LU/C+4cpZFdGHzCy3ogTbz6oYXW+IgAM3BvtU7BxdO/f1Iv/Cgd6KEa7GmC3N2iYQE2Go
uJ7v5+zNK6ogWn4lQM88v0Eyl49eIpD2ePD5ltinzrP9XTn1OGkY1fAePeb5nv3QRk8DCKYdVaLf
lNmDA2cPtiMCGDPR3xuNNjYt4UEP+jh7w/fqJ3PFzu205qGLXjELrlk3Q/y+VEHhHkn20dW3Ca1R
uTm445Vu/Wq1xi/qp3w9lk6YlioMHpkxbb9PsFen6Uhmx4gHABnNdH9c9i19IN3PPlVEHr97skUP
gBsP6DV4reIWEhwPad3OSGysRGsmaOM65AuqGRw81u+zh8ZZwsQgftaXu7zC5Zv/qAnggIK8+ccm
l9n8WrqAHJ0D3XmYY4WHl0am208TzHwwa4IyLxahKa6ARoXF3yE11LKQeM+s2DssHLNjBQ62uAjL
vx/BIpi3hHj0SwFrSXxDNA2SHshEgTQYWOfInfqRFUwqyjyZ+90K4Tf35hGbdbVXYsAQAYDxve99
uz/QYk+S58k+FtGdqWqQkAUCW3Hc6jbimmax43SBOMdmgev4FrmdMSznqV5HMuvFU18HMwAyv6jw
nsoZFs12jArelmQjJg4v2vUxATCdZbznKtQNid/Adfm7jxjdbcjpnYrCYCwrUguiUvbkxC3GOYFH
XN3FwFokAQbCznspyX6dSBP2a2JmnGszpIEvZW2A+Yj5/DSxfMf0C+sHcHbR8qJwjBJffyJS2DOG
QeTSHiHSbMlO74dwqm50lWFINuxEiOBu1omxqOXBVDwVfpNfouCIZfWBtD42ipDKlO4YzhNmZpHq
Q5HldMeKklm5tfA1zJ/S+WJKb/uSYEgvtOOdVT6nzAqS8VdX/kqd62g9UtKGk+X4RN+7gCJPL/p4
30Z5aAw7TFYFcz4AaXOPiCIDO15yN3l/fwmiWvLnc4WlgX8cSjPF77foUfDQvGS0B9r8nDR3R3+d
ty4JrihnWvgjS4jGWhczOiuPUqLmZ2WHnfYtRTrU6/0sudCXXZvua3LtGTuzuu+BzrSUQWM+evZb
XiSHWnUFydzv5mtAIn26UWAuiyZdx9d4WGYUVmOQwAZ2pvvdeAFgcj+a3oZ2Ptj2fVmE0/yFigPE
Y2zOIXiZYe79VDzAq0k389A0au5n79lc0SJSXc6J4gKUnq8/YsRhXm2NNK9LIabs3tJ2CuP6WDbl
Vw7xRojgEG1LS2a0NWEptR8dcLGHdOeogIJlvon3ZfG5CgoEKuFcGcM85RkvSyfOzzy6WHMQRV60
FGCz2VVVfZtfzxurbN0w1wu6PySN0MosbI/e6+jvjRecu2WnuUfbfVq/cAXz0eF/RYhbU5sT6Npr
iGibmzz+3jg7rVScbrkWYC3HfCuSTWKuCfDxa0+0CdfHelysbzq7blXTZFIRqJw4OtKEmDQV9iUZ
TaNdKbQY5yd0QS/ZNaqu5/dCVnkEDt8fGYKTWmxwXYBmBPbVvq0/LOTcu0Cz/2emP4bxIce1aA+F
QqZcLbxzMBOFF6SYNmzqfrAqNFIFdnsRxx8pkkfk/bxaspsC5ab/RAi3bWToboFUPFBao92kHRGE
2yErb1dvZ3aK97dKG2GTvCXOE2uAKA+067FxnNIfaI8+rw7/DSHSxib9UUfYpGxYps7QIaNJFz/N
fYu+Lm7he8YVURWI+MqcEyUcToM2bWTUEDVV/xjaZd591DMeiofzCsle88iXGSbvj0aQLD7aVjaB
CQXcT8GC6A49k6BsMfxoGK9o4wSR2eIlV99SlxwWO7pJaPyQNIqJU5nT236BYCI1umABxoAvIO7F
uPzPGZ9NghL1JUB4Knef6iqNuaMWFhaTZbYJUDKMcwO99PRSGr01mSfDRp6wBY1K4ufpC612eXQ5
W6s/e98IUsg93o5/f39g/gBd85jBB8OPOFibtX0TAUb0t5ty3bDoD+O8O7+ZkpXEYA3nkQKjlQcQ
hVPN6oLWc5OCkMxp0qB3945+SIiP6ptvpyECLaZKeUlsdCvwt0/bPEYcE/wS9Rxh6yzm56xGL/HF
OlwzoqhFSY72iRzh7h11DKNbhYdkCcjXXYoE9ux3X7jgT4QIT1VaD3ZZIiwNEgxDeVFAvG+TCpNZ
4j8AH4A0JG8vgSXw/28WLHO0tSCZkwcoi1531QD2KnbVT+mu4vObI1Osm8T7nogT3BUQccDPocPm
cvNX1qR+ahp+ru3Ae+5iLVVToSppgvm19oBIoIQ00wlb9o5OTN9qj3MW2uZDNnyct/XPJmGheAfH
g9ASjxBHUE3XI6ccKDgpaNcgewESw9Evq/15IZ/tG0JQBwcJNWriwH443S57LVABnWPUX1GNtoaw
0VK8Th+pdnFezueDCzkEbWQo9iJcEt9TbI0rvU4hxzA+MiDXgsys+WaC8m8EehOdgsRWRMyf7fBU
oLBVuT5VBuiAoVi0a8vj6F12/XeQWSlp2iRhzVYSkMJPlxD9IvVU9pC0Wg5B1BxF6Z72UXxjEMb2
qQc6jLpoq19W4sSPieEmB2fwsufz6ytVFzy6nLoCGQ2xSBO1XksKPUW7Z3PToeU4Nx9c+n22w6ZV
nDjpTm4kcYvaHPDCZnpbUkjKpjr0EME1Dmi+ZnR5HpPp22g9WL0i7JHa6Eai4FJcK8IUOIFEgHBX
0241KRpa76L6C1VW7CTqa6ht4jWHi/NUNWtOSvDpQpBOg9QJbKPzxxHobLrfDh+R9ainz7N3i774
r+zdf2ItwYDArMtip+T6GcAeAsKXdu94u9Lb6ZMirSF1KX8UFBsejLgF7EAFSZq1s/Obab03lrfz
ysiPw0aGcMkYmlbTIUnQSs1xKapdgYpQv3agmkvRF/syMl9bLkYVToBKMyHk0VOqj4sBzUZzDTU0
Fs7zj2hVYdyppPCE/cb2I68s7JobSEquEvY0gM88U/GCSq0dbhIgTS7ykpZg7XVbVNHqQUZj++XK
fBctpwAHSJDtOr9TUpexESTcL5lX9pHBD/KMnLql/RM3Nx7Zra3fqFijJC7DMQC1QqhpoLFVbLrS
oiH3VhojMJx2dnk3pmFPn8bqFn0LWRXS4u+tHOw9aKG1UTFAwUBYQZaQeHSzFMkSdk2N+9x+K/4+
ykE5ZiNCWLsUmJtsWpD0z8r73rxvx5emCtblzhz+/hpD3QcOCTc0ytbicGczoO5BR7SZuNF9rj+x
JnDdwMI1w5bjeXOQHdwTUcKyofHMpbWDZXPzj157c0CCHVT14nfDjdG8GuwmjgbFi0Fi6ycihWXM
NcsCUC+0Q4Z6Mt5W/dB616WqfMx/5fQ5xGtnf9ZQcOvjknXr4kIxz/i1jO/gvYu8xyZ5zNNjZCps
T6oRoM94qoaXZUQ/NExdAs4/lI6RexzRi5F2IDG8JoNitySeCEQDf+QIniibRpNkPeTE651ph1H9
PKp6rvhPiMuGRcMZQh0EzUeCPZS9m1RmhIb0yEQrpv5BVJkzuQAAmwG3Dfk58TFHXLyL6YrhXrCF
gVLefFrtSjHqLxWBhBkvdqOlUWwvzBLDnqA0P6e/qvrRwSzM+VMj22+ekftXgHDbJb1hzmtZIMFU
POjw1GZ2R/PHRMUFLNvurRjBrFrWjLi3oUfSXazlK218FiksSnIdcIap/zQRLCqJuziZM2jiVq9a
+t0DkTqoNrMl83MVFqF0V0DH7bqEU3+IjNxuZk1Gp6Nkb6fXVl8HXdEotkUlQVAmQ+hWVbxRBexG
BBmQWsUVJ92QjQr8/5tIoO1rlAU8NH9pyUtqPZMFQL6TYkekMtDTw0e4UEcQE1dxtJZNNqPxqprv
NC10q2tSfJw3X9nNjNLxfyK4eW/UyNu4y6waIurlFpSqgxdaaJusbxoNVMkNKFlV00QyX2y66LVF
ORR5cTEhi542cAUR1BiSZd84XWiCczhfQs25hn9ugHR7Xj+pUW/ECfr1IO8AwgzEue31ZBxT+kpJ
uLTHWtVLLN+rP3oJznIaXcAPrRA0zD8cdmiQmbUUzyCpLqj180Es3nwiXGNu4xUYFUGNj9TPU/2S
JhdWjI7XJ8a+EHOYfwSJ5ITNMA1F0cDx68txLJ4Rw+d1MKID01GMIEgXbSNISD7Epov+XbS2Bk7y
TcsrH1OY4ANUmIDUQ3tI/wODBbMnosXpaJVnQHeAiRPfQlWrdUN9wISuIpqWepyNGMHSjJ4xI4kh
xtQfNO2t0cLzliwNz9D4jC3m6OcIbU+PasUcVka896hZwQqnJVcuy0KSmkcjma706XYuS7SnmWXj
l16nKArI1pAgCOAIpPxPkN0DmZmsJUxvdu+qLPdtdpw09L1enNdRZg9odOJ3ELKDrgg4mPQjWTsX
9lAZBzP637jcLVSVA5X0MCIN80eIiC8I3P0ByBsQMtQBetRC072J6HeLHjw7MNAwUT4y79CpGBZl
5rGVKpr6QtAVwaV25VUKHs7674fSoBaFWcDSASgn5i5ac1zrtYZ59LPmDIFFWXcgGNxsgoZmDqBB
B90rFDYp3a8/MsXEBRokuszlMpvqvaAgqf4+DPvzJiE3+40MYeGaaQSE1woZhnORdIY/tTaaq+7z
/n5FxrKLwkrb6ebuvFTZtUjw+gbwH6Yw0Cl8etZmshqoP0Bo1IN5xUerMBsBz6c14Jfp3YM9mWZY
d3V6o/UREotLYRzOf4DM13P2Bg7pg6eE2Fue55pLhhwfYCGwyMmuwaGLvNzX8lezVIQZ0sPNK0VI
MyPVrPNd3sQAekGG0fMGvM7bNFxZuQPhdeODnBhRk62aBJWazEaY4CbXqsyjuUHNT6/vFyvsp5fM
VZiMdO08zjuIhmGOJ3aqjxYnNC/zCRbTlIDm0HzqvuOZiSZXTOwltuJ6kZrKH2ki41XjND2azKDQ
klpPift9bd9ib30oSv1KL13cnBhNsVRdvFJvshFqnqqYx41mxgZULNAZykOo8Qs5SUzJYSgaoy2I
1cRMYVHU4E1PoJbFPsiq+evkE9v3yhdbNUYh364/kgRdUL6Zk45bxKBjVqfzHS8g6cM4or73/QuH
CgPsKHTYuETF9yao3GLSOzPyAGgPov0tmO5H9xkd5GOkYoiVmfnv/nGU0g2OyHa6QU7mLikpsEEr
EAGyeto1A96G5ut5hWQnF/A/nH8YYxlIr51KqXS7BLzmgncUfWfkY0YfcBPddY7iES3bIYypYcAA
g04ABRRc8NANU9wmWLdYux7iC928zacrs3oYHEWdXHo3byUJtqCjkWJIer5DRn1YW++K9egrIyUB
sFI9hMaIMY2qOZgY2Zi77ldtv31hQaEhumyQlfhE6Ty07rr2Hl9QoNp6mhXGza6H54g/zsuRmsdG
Dn8lbVyuq2k56sk6VtS9YvaVxfZap7ibZX7J+iOCCEWFbHZAgpxClXn8tnhI6s5HBpjemHwsqE+Z
y62u4kqVWiNabGz0Dzko8wlmQt3FnIwIShWodVlL4BgfCWD3zVQRaUvNEYldF42Z6HKwBTnF/5H2
pT126kq0vwiJefgK7KnnKZ1OvqAMp7ExMxgwv/4t99O72duNQMm795yrK0VK7TJ2uVy1ai1BuZk5
2CRsPqIJW9MXbdx19b2zVTdcdEg+UuEPkio1BuY87ao0M7Ebc+3ktu9+MPwKcrDrtc3GCduypOz7
Nk+oSFpYGs1HsMDZxVdLCoalbLe+7z7wbmpND5q//3NJSWzwEgbiNTHgUuPfzkMVWm4bDWX2pe7s
p5bxG6rX4C99MevXkpIHzL+FGp13o//NxvtM1O1udmnkNdnJHrbYhLYWQV56Z4eC507j2g1+G9ht
u2BX27c6iVvtaX0JlgoQKAdDqg+ZHW4CZfekTTCaxgBsjD99z/n7MERzdtKbK1FH4+91U0u3NAji
QAOP1Mrx1baHLTJj9EGBF7HpvjLuQYEQrhtYXLEzA8qKMUurBWtgoHHzOLNuRB/njbUf/qX6eO6I
cpt5ZjUULocdh36nxRw6xqPBfq77sniqz3yRvp59fYz+A6YpbQhehBl7m+o0YgbBbPyTv9XCXlw3
DDPaUNXwIYKt3JtjOuAFKGCrrUFj+TZ1oQ6Zkq2W5OJOO7OiBHmIZ4woeiMCExwdN9v1SQgUFtcf
/GRv+y/ry7cY7s+MyT8/Wz49zUfLkCA3qt8mAH13wJ3vA+OFpFHXHhu6kUptrKD6iC49DaBo8XFR
vvHqMNWAYb2kW5zei9ck8jUJ2vugxbl0yqgriEBVMx7Nmn+YDVAQu/1t0nun9bVbPKdnZpSQ4FD0
IRJwikUE6tcUItzm13UDi49Y0Mj/zxElvjeWVTAbVA7RbL7bXA+b9jgGr7b9ZDZfCRBLUJ/yq61Y
v3iizowqsX4iAzTtGYw6NWI76kLID2NGSYjkOLa831Ci2pPyibvIUINvEyWRxr9WevkyYFS6ySqQ
Po9f1hdicduc/SQlYGlcT506xU8ashHPsue6xkzEU6sd1s0sfVBMzAF/JtkPwCxxuW+Kui+GqndR
CzFjCmajYp43cpAlR84sOMoHDVLmtgX1YWH4Ounx5D0a3hsI1db92LKifMEkw2JZjYeYmP83gSAi
ZWE/fe+D93UzS8cMvTFHDnVguFctLLtj1WVTA2cK1DfQinHs/QwJgnUjcs3VzOPMiFpU9s1aJ2YL
Iw1Gdor0OWjiIHsEEVSXXXdVFtfDFmfxUvw9t6gca91MA8yuw6LbgLM44iZOgBmK8mb8zcqtltbG
GnrKhvADPphihDGtemE8noYv1kbINRZ3QyDhXWhoAMep7Ia+1+xWcNSEnLZ78TB8eZyEufea+Q3s
nSxkoz8epq4VMQXD15Xv5m9j1aD8l+0C+gvcEjdOMe6tae43AGFLcUZqSEBLQmpleMo6Bya3iS4B
8P6godZBwQiRoFD1I3PDfkvWdGmZz20py9wCRagVkO2L6mYM0fOP5vaXvYWSWlrocyPKQuPaTn0h
YfalACwhNeIqH+4KDTzC/9QCRzXaRCMMj2uQH1xGKqQmPunSCReDETtgKiblj/Vjt/hxzgxIX8/z
gsxPA6+AgdTAICBg5xanYTK8VvbOKLeEFZfiLghKPKgfgOPNUmneuG8LnU62bFh+r8dfzbhfd2bp
65///YozDeG2lyYWXi8ziVKri4n30k9bMyNLS3ZuRf752ZKVaMIkBcb/oio7Dc4h0TESOkS5j9fQ
8z/4AzoPDB3grkLZ/tJSPhYVZJlxTwk7i5pub/Fkb3obcWPxo/wx8pGbnLvjJIPZ6TCSYGDM9w5k
2JrLXDovHjCnlomtDPy/4kYJJaVqynBNWc1xhjpcGZbTU/YvaJEzK75S0Cg9BxVPE36Y6b4w3idQ
u6x/jQVeXTxypASdj/chUOWKH5w7iC8CFlx0Fkr7hHeoy+/pdAANlp+c6vYrTijrD3UKvRycV7yE
1n/B8kL+7wd8IvbVtKwFhFqWv0jU+mHifqm6t2k4rZtZPEZ//FQpUFKdQkCug5+GQUIfd0P+HGyl
LouHKJA07JLLEwIsl1s7EVYH6hM85ktw87TPDj3p5anqdtkWSmnplgf7+v8MqTHBrESaEZROUHEy
x9tx/CK0o92/tcXR3uqULB6lM1vKi26ssjIXHmxlaMXMIJmo6cZduuGN+mkqc7I74WPZzIKEHUP7
4sbnN00f2+x77m70+ZeMQXQRciuodaIqpNxzcxrYOZeRYWLVnppmxD3nxOf22BkBKB2msG/rjUby
4hmTaqsAgMiRLHWU0eoTSpMceVJFo8TSQ7RHLIuCEuo+aU6OH9LkPyRuYdbcMfPGY3G/pZax+BY7
/wXyI5/FQ81vB4MO+AVpdWdO8ZzGzriv81uS3rbNIc2eErxN1g/csk0UGmT1HFoBaiUIKJS+p9Bo
iQoMI4w22jYPtH7Q2mvidmAixDR7xUJMbW+YlR9Qzbk/2EMBfpA0EcpNlvt+WZQuzAalpf2u2dyh
BgxZBD5pxansJJgU+LtDg6GqyMsyC9mxOc7vuj/r+GVodA58/BegDBj3UA4DCQ3GWpQg26BGUQaz
nODSq7Ds3xr/vd5keVw6qGdG1DtvQt3bHgMMOvkdh3Cqji7WxtouxTfZEAE3P+acAvWJ6TAQ7KQ9
LfA0I2GV/uJgWmHB77J+2By4WArXZ6bUWothC3+kNC2iKc1jaKPc0InE5jRu1KC3zChpPM/mirUm
zCTtU2d9zVsLh3GLQGfphjv3RcnfzXIWfZGQIrK1nU+uXP8eSVU2bnycxc//5+OocJVczN6g6XAF
r5HQa6zQ2wJLbvmhBJFENwq9NGDBYY9jgfoXbNhBSP6lDRuA8g/k1DJiqikJ8/WqqVuwJmtp+5p5
wUNraJDkna4x0XrozP64HjEWF+6POTUBYQXNnDnBrh4cfpiM6XHGjbBuYnGbSaYEqcYGFiVlm7lG
4gxpARNd/cvCCCojuzH99tc2PClrCN0D4CbxHrkM8dztUqfR6gI6SCKxQ5Ho+gMGLTIvtssyp7t1
awsDxsCWOVJXGwU+yeh5aQ6qv4k12KDRsosszDTEUucmQWOee2j9RvXMQp+To5E/WG2/h4jJxu2y
cI1fmFfOlD6YGaSbW6yovddQWgYV2xAHAO1a+r2ubSQoS1fZhTV555xdnx3mhxijsGZZTz2eYnO/
Ay9n6JFXbuGeQXHiJun/4UBfGFWOmyNAsdubWGFS39fpiNxrK/U25Sopd+WFCblvz/xKLb8qtBx+
adpj4uw7f2eRNLb1Wyd5Y9qOllrY/rYKbZ+RHaFfScYlJBIv3sgDHo5ej+4vPf0mmhd/SLY2mHza
fPptrgMVmA+tUJWcAaNvRQNqxAKQtdcCBAPDD2fej7V/KNoXe46x+QAO3pqGWzioeGsAbwjGdhQG
1bKOLuykMaRKbTKFmfXqVrdZv18/OQuX6MdQPqDAKH946px6runWZHkgfehM6+BNv8x8L9IumsrD
tCXOuBCwL0wpO6gBnMl3K5giRpxrQIAeg/IgtsglF+LnhRVlE2E2vQ+aDlZ8dpjM+w7c8OsrtvhR
kKv/vxWTbp7tUsi8VWZNYSAzwZD9hQ57QjdgxksgDGAI0fEG2NT8PPdBSAsq5gGzBh7Vdxiege7a
rmA/WRJT48bCTBDb5xTCaPpWiXgptlxYVuK2ZuXgUrPklEPzCAXXqoj17CcKCWCCpnUMbtnNp/Ci
ScymgekR3WAUYpQU2QiyJLcGFFV7HuYgncXULgexZB/2godZwTGsiCwi/uuvCNTzH6Oqn7qfCSZx
k+X8ULkPuvHuTr/WTXzM2Ssx49yGWm/vht4ZDR02rHp8cXhzlSUizACw7zDSxXor7q33Nn9zjWfk
4Y17U0xkZ/ho7/qhzjB16JATHdy9KCAJ4H4xEx06Z78oRm+BWwkHp3yYRuc+w7T4+u9eOKcXP1u9
S+lADKfDzx7wCjSr/Wi8BjTWyo2QunBn4q4GfFFHDoKKunJQU5skdScAxxXubL/SICi+p9gdYGaz
LXKNU4HkoS/dtsJiEDASrzv5OUyAFx/0s0hQwAz/iTRqzJsCA+MUwID8udKvy3zDu89R4v/y7ksT
DkbRFO+KoaZtkuHv79BrCZo0ynS2D/S3dS8WwCQwA6wUSmUotcPWZTCSHU0HAnjgXqBPLSg+2V63
DhNUytIUwNx7Z46bIfSCmz5qXhw77KMIWrX1ft6KWEvuQqcWmHFoYoF5QtkzPamNTJhwt6n+q5h7
0wvtILi5AU77GN27PFGgJobGNJgYgD5CC+bS3VnXuVbriE6j684k1IAueTdI4V6LyhxYqOc9IIV9
M0Mlp7I6qKrkGAGcC6O1YoPS6sHAs/oejfqOYqwy6NzYGhNzN3btMEE9nRdlqEEasgr7hpGXxOPd
yzhXWEFLZ/7RTLKty0p+nk/+AOQGPgbUYjw19DW8yF07a9GyslM8X2rIn+ZBDk51zffDxixuRJsj
n8sxaZZp/4BdwWoiVwabKiCmwIxdrqZmTAEEInACq/w9da8TehiSr05xWN+ji1vjzIqyNaBwMWSO
nDDxuyfGYqMFyYXxZd3G5ywGgCpMsdkuVEQlZPvSE94Bal9bgwTj1g8md25JYB3cZMb1UYW+lmxc
HkvBQ46XQtEaysy+2gbsGktLDQ6XWmCag9YMTfJj3aFFCyhVIQOQQhCfwkdSgWmUyOvJc/eBnYBD
YmPwZ3HJziwoaYxo0CmtGSxM1eMAAunxWc+uA9aFwZaQ8OdAj48TSGIT8GIb+B/l4yQD1CRNAHGz
+Q4QSL05JmRXjqHjQ9Jxt75uC1yEF8Y+YcHbJG1LCctum7gwb0dxKJqdz3ZGenTt/WTFVXdf0LhK
jr61pZ67tNPPHA3k++YsM4T2CKAC0lG9uWlRCg+O6Zaq21LAODehPP1qEiSJMcMEz2M+ncAagBAP
HYAs2Gt+1G0Jgi/UiuVy4mbBYx5fT31XTyVjdglwTpTW+65/0Oc3Mzv63b0g0H34z7dOuf291ka0
9CH1pv/onI2K2NI5QHTCFQr4HrJDueRnS5o0bppxC/4WoDnB7E44mBvhadGCJ+FNJkhxAGa9tKDP
dc1MVyKPrC40iludbnFyLRQnECqwiiDkkvzp6gFoG01voOOCW8tBP+m6EE9GcNTYbdrvKjdOAxY2
HRAS+Gej1L908s4Mq4eBeUPaDwMMA5UeaAfD+pn1d4b40tVXxt8DFC+cVDXqMoGzX0sn67Tad+JH
PZtXGqHx+vne8kg9Yk2Zu0KitgkI1Nz5Pi+vkf8m7k+9PwI/tmFt6UCfr59y2jjwHh3TpU9o2nvf
u/4qG7+tO7QUhjEqpss5bA8QOyU41rUDOt0ekz9+YqPX2dL/6GBq4VhBLYVM6bwDXcwW68jSIqJO
JhnbgenzfWXLTxqxaCARHAV77nvwlkea/qUyQhFcjVukSAtLaEie9o/RTwwcK/6BKtGoNBe2+gBV
MdN2X+renfe5B2rD9ZVcCI0G+AVQ2pZighhhvjzIqQ5Z3hF8BhGF3qUh6F1aPQAxfacZ9VVt3RHd
2vsO0sF1qwtUvEic/pj91BqYOFIEB/GDTsERo1UQX/HilL5awjxqmnvV1S9tSq4H0sW4x0HkYAeR
gNZFNkNOyvtiZ+RoczuyjY3Xp7XwlfHDsK0w448MQkWCtGk2VF6JzetXmGzQeMquiFPpZpQHNHvF
a3L+5gd5cKIWH4+ZLVjc8n4cw9rsIfPaz0nYzIx8LdtafygTM0tifeyd/Jh0jINBeZz6q3KyJmiL
CteKPZPUv3k2pGNsasX0Owd7838kARNxZ09iCkfqmj+9oXVO5SjYtUh9PkW4q+cnHrQGNoXOviVd
Q08Yc+n2AKh1xY1W8uCW6UO10XT9/MDFJ8NQGnASeDJBGO1yp+RZb9ikRo/f6K7wVNCs36K6zZOt
qaoPbQAlu8ekOPprctgJg9RK5ouH79A3xEbvb2hLPSKEDLdY0/Gdcq076jYHWYXL6umnX9r8rpxG
tDD0gdU7NrHuavSm9ilnFSq7PQj9vrTUZg9NrvGfdaDNG0uytFnAC+QAKS85gdXNknLdhmwI+tCe
0OhBc2dz5zbBqa7b9mRZqAIJ309CUdnD31/wEMcCHlXej5DlVb4FHq+o5n/0R7tH0BSGnrtbP6BL
H/vcgBLDezvtfQ0bPQLBCcomlVaHCdWj7O8LShj8RbIuSRfxf9RArjVDw6lsR/lus+Oc3ZUWD/nQ
blzpC+kKCBoQ5fBalAQOykunLIYmG9mIOrQ/xlTDoZ2i9QVbuJHwIARFICbabEhNKbfDSCCHN7Rw
xBRRCwpxaFpzE0SYQ9ga1oathY+DLrTjAuojFW3ULuGg23U+JOhEkyocyu/tdN9Xu2xLNGthzWAF
lQksmlToUfYYcwJq+kJaKb+5/m221bjY+vuVpxQRwzzksjvsT2Woa7t0KjfWacuC8tUzPXP7woQH
pclO7pAdq/q4/tWXv8SfNZIB4izRbmqSN7OAD02Z7gMLhDDTVxcl2L8f6IJ4i4+ymxQzllw3l3ac
wajJUMBOYTzOzhSm/o/eugsysrFiC3nHhR25omf+QFGqE4BwFRiYfBDDbTd+1fi39SVbqNJf+qKc
FOYmZjcNsDGnT1kCYHixK70sTMdjP9+a7SMtT3rwQ/xDRLtwTdluLmhENerL7WxD1rOLeKNHdXVt
bX2qrSVUNx2pRB9wuJf4z05936ZTaLF4fQ23bCjbTlRzUpg9bLTp0+wfqzECknkrRVs8PSgWYloR
j1hw7VzuBe6bNLU7LFgTAIPuxAFIx0QoK2ue/kWAW4C+tvlzl0BtEwhdnr9g6nTdzYUeB7aKzLmh
Ao+CjspJVnUNINMVtj1v9pb3OBR7QBf2UxMlRRDqgP7p003+98SyDiQ1ZfaNA4dSu5IRey6bRWt4
SE2LI0b5wLfid3E77NZ9W0gdzq2ogIU2KHxQcMGK076VdWzPt/5Qh6xDBNknxdu6saX9IpH3cmxM
Utgqe3KuDVb5OlBFeRu3LaSHPNRKn/7BBkgYDNxMtny1X26XEVlO0ATYLrR8L9ObHkQrW7f4ohsW
LjwIVyI7V+G61dhmI52wHSRcgUj0H8r1W2T/S9s++GNERetOPvGyeYaRvn5J0Dun/1Lwcs4tqCuF
FEVkBU6v1tQhOpMuv0q2+J6X0hFACwBsBoO8bNVcfo1CeDjTI+A3vXGjTzEfvg3e3mInMb7+w2e3
8QhHKQiQsg8lsLMbA5S2BThp8dld/TgncdqeEvPLuomlG0NyiQB1+aH5rZ5IXvWD3s9A3hj5t1q7
wvsnroadcJ8Sb+8HB2a+e/q+8jZKvQt3O6xCpQqraEADXllCh/DERUsXgRyCEibUsmlybPAQq7aA
KfJ7Kw8eGMJEOHjX0FxTT46R87wzCwYwgct3ldWEiY9pNszATIB/GTvAMoCo1YCaGqGrPbOf66u7
sN8vrCtp3sCYrvnAaQDXOoWlf2c0G/4triMGbDDLgbaJqza5cm/oelTN4R4CNtPep+lJI7dk67JY
CA4w8MeM4kdPrJ62AcxY6Q1EFgdydJL9PyzVmQklC5tNzW9SVgDPCKresQMGOH1Zt7DlhPxYZ6dJ
a8FzbMm1QgkirIJ3MkC1rN7oBy5V+zG4gwcXnlwoE6vPVjBVMQ3kYsBiQHetpnjaEYwNWGFZ3uHB
DXtg3wbvcV19mfiXZAv1tVBxurAu98uZj1DOHTJNx4YrhuzQBd6zPjTXki4rtVwgsjAPPhXYiN1h
fWkXIuKFWeUOpHmW4jEFp2frqUtucud2Mr5Z7Xdra8Ly8zfEO9ADh4oNYXD01pT8oehG0APqXoZm
qk5Cxpu7wtXCXCcb8enzOsrmAij1IFaAN+CnN0HPm74ULkP3rgttfltPz2MjotE66dCvgKjv3+Ns
JdIEtqAcjFOgFuSnunDzuvZYhE6yZnxh5Enrvq1/pKW1OzOhlt4d7pZBUsFEDRhna79Z3I07Ea8b
+RzxPhAzuKx8XMOQ/LjcgAI03+M4QZK68cadm3XxuJVDfA55sOBjpBBvZ/Q51VJZYWtuqVPIl3tD
WGsnx9wNFmi4htd1RxbMQH5dlk0wFiA396Uj2GXFEHDABwr+xQmurQkS8C/c2HgTLlkB5h3cdmhk
ob4hv9nZeXU04RosSWElTzA80iRPuc7vxlnrToaeaMd1nz4fUx8vjj/W5K85s8Y8J5s1C5rsJW1Y
aNc/pjJ/MdNv/mweRf++bmxhu4HFFUQKOEdg3baUgJ5lNUmaBts5qFLQKPyYAJ1y6+d1IwvbzZef
CEOmQPWCLurSI4CR+8qTLGUTcBdOiFTGe8RN6f9eN7MQDj54tn0psg1YohJ2BAkKo5F4MC/Zs/mN
gAcooxj9iitjD/AvCkVbQ5NowuGnX2YuPnY5Kl4AlpigK1cyWTJrRUBScMlatd/NoW4nAoMievIA
cCS+nkfw5A4Jpvgjzx94HIxkDBvDR1aNNzLmDjRUZ7rIHrURdNNzN57GUbNfi6RDKkL1oT5mtcXm
eLAQTfXC7cmBjzm0BgZE1puuHfkNKsjtXWOIlF/XHrUf3NnFeZvFvDd7Qa5ds9C/m6LyryfqdyeO
7UUxPFYgMNuzbaB5yJgGiqE0cN8LvZr2s+2Ln1QTzmPVJcUzQSfra818fm0HbNo7sPFY+0B91GVp
kriYguHKzl33bWgI2J2YIEY48bEXsZFq5V1FAWie9bxLI9Hqww/J6NntQYBWnbg7I2y3o1c8jGXb
z9foso7JQwBk6T1GXfwhGkGV2IdTSaqT5xDxWvOW7D06gAm0MsAPgIKmeyDUglZA4oPuPE65wADQ
bBLtPjdL/Y01c/JY9R1F/8RzmlMxaFkMwTco5wx22UWoW5HyuqxZdYXPaKU7K2DiP7MxqwKsaax4
AV1RjXc2CMP3ZdfR965vcnOveW2JN7HncYZ3ecrfTHvsv1VzCk2ZgfjZT4g1WLs25TakNcrcurFJ
h/Jb7yZauL7lP7+hURPTJVOeB5gEAB+XJ4vioiJaA65ks5gjG9wPptYf5kw/UFAzJ0PxX6ZtNa6W
DjNKElLrOgAhm1oUcZLUs8sCp8xiexfgIz79PcQOTp1ZUIJ6XeZe1Uu21BTSsVouwrE8rS/blg9y
Wc9CbC8MbouPSIH91dG7yXxcN7CQYIKiyMJtAb0rtCjUWNQDr1qVvUBxozK1797ged9Kko5t1Pgl
yqMBCDD3RRKkOIWFO8xhTxJqxj0zi99tamX4frS7ruk4NPH6L1tyHWSjyM9Ab4dSvRLw8zSZxtQG
MGLkXzRjCF2y0WhYuCzh+R8D8gecra3f9qwyP4iNRvOVmaBxBALDEfVVaW5Y2nJF2fwO9YvMk9KK
LdoZQF/Um5pRS7ejhzcpHt6g8EYX4NIXGlDEZ4lNQKSKTe81AMchcTa+yKIRNBaRT8IW+t2XRmwv
p/UIffVI8x+Hbp/z2LE2TCx9E/Cw/s+E8jIMAFl1kwxdum76zhw3zjgg2eWIDuYWu+WWM8r20ite
1aMGZzpxNNqrDhn5FgphIT/yUdFBhgTcAxA+ynrRQZgD4p5EIZR7sA7ui4P7TECsbCd/T+UKOoQz
U8q6TZVeMKGhRJnU9Aix0zJP904f9/otIX+f9V2YUhZuMrx0YAlGW6spiXuXxmBYzatXWweTu+ZG
60Fg6doAiyZIjSFUAzS7YqxJq4F3AZZwrCPa0bAm0Mg7QoYqdKCXnG1tisXtd2ZOCQmdwWxRajAn
iiSkQyz092QIh/x13aulvYc8EwUW0zY/d1LBcsad3AFkhED8AIAEH6ANY97iZtqwomrGijLVXSqQ
zGZgm/LJg2s/uVvMyUsLduaJOmhXzO3csA/p09pxD6PFWpT9jdsZlHhoFiXZ8/rCbZlTtjkVkDfv
ciycZf3KvV+Ys4tqTA6R7Ou6nYVuBpj7kDOgZ4/+MCD8l6GuxXFqE44R+QH3buFEgfPEzWdDoPJB
Y1Lte7HdOFza6xKyAZw7FOzAhHppMyDgWE8rgCmsqpQTfdZ1xfkzH+tiZ7R3A3o4WrABiliKUAFY
+OGiHnhoUl+aRP44Wt4IrgFttPlOsx4cxhOwNZT6qfabN/BwbLWqFi1+cAGAF0wKWl9adHlvdw1D
2K1E7qHdZkBtmI3U+G6yRCNRYzdJfigmXmwU0hauYICmLNfzUQwB57Dy5MInLpk7oq1SEudU8Vsv
aQ7re2bhuP1fEkYXyCx0pBTPtBw66DZH5VtnrNg5M3gl3babgMXw/vsHS3gHYxYhkKOgii9zHbgo
BCNKZRUKIuYj9w612ezWjSwtGCbPJWcMZlI+ldSN2SctayWxmyvCCWNY1pbyyMJWCM4tKJvPmyEF
o1sCWRF68tlDpu8N61gUN5X4hzxdInvRHwU0AqRW8tOdZXqsnErhC4mpNDBEyoOoJr/WV2shMKH/
iFYUQOuAF6koYjZmXm3VFghCjCtzvCrtnfDfK2frGb8wcCXbq8DegDXew3+VT+/kBRdUphR9Rqt9
wNPhWA5BO4de6bhp7AXEv6V6Qe7SgPAqbquiuRvHPH+ms0Wv8sIsqkOC8e4sbBpu70w3yZ9lqfzG
zCYQ95pQZgeK3AEFZzeOXRJmFaavdi6lwkThgDrPeQD6mAhNEPeUdV3T4tljaOVGFii9uKxVwD/g
ocGRjKK3r/aSE8HSpEWDAC83R9+JsUwiu+u009hLg00vdqY52gdH8PHQDo0frX/MzycZ5jGzAmZj
NEk/yYhCKXSkrEZbEXQlzb73WPrmCwBGyqT9e9F1mJJoToB3AEBXw+EUZEZWZugv5nwQoWeU9ERq
1w8xrrPFD7LkFb6cZPsKLBMv4stDgPKMVo05Rm2JqLvrynfrRzPr/Z9+baGEs76Cn4+DnJJCUHV8
wG9BkH9pC7lN4HYDJkjr+r6x0EqCrvEgDnatbXyqRUMe0FzQ+3MtUyX6SE238Uo2oM0McKOgBt6r
9A5qPLvObp7WffocEOHTH1PqLFFS25U+9zAlXHD8deW94PW3dROLnwjcLWhk+lbwKbA3doEzV8PE
OKRxkVgPDBp8hImNm2rhzQ9XAMlGnw+4WXh1+Xk4DVDFywX6K+Oez080v9ay19Q8ORjxppDObK5n
aKRnd3UOOObLuo9LywgWA6msjasFRdZL27qmeQNlDhrEkGoueBkVdL9uYWkVfQn8RgoFsOKnug93
qsRF7I1o/Qqtt9l8/JezJKO8D2IjSUao9nNEyqp2bjG+ObKjXkC4YD5SZFHrfiysFNJANHDwlWxc
KdblSvlO1dDaN0D/IYyIsx3mRzYsLJweYORRLZAIAx3/XFooGowNkoSUUVneJuSONrde8D6aGw/G
BT/khBdEAjABiBlOJRhAJLPsWcnKaITAo/3mbqneLHxvBE4ITON2R9NDjaFlx3uBGZ4yqsGsO7LY
LO8tvqG4uHAjuQAX4FPIahT27uVKmXliuyhxlVFjHIziZfQPlffVdk+685Q4UEzBUO/6x190CigN
KRAAkLspHwtnKYvBgFRPRxgcshvHeSXeN4aBsv8/G4pTgukpr3zYmMv7hN+jZJ3R53UTi9/+jxuq
QEA7zR2g3TBhz2JvGPlRYErg701gJAInBP9ilksJKN5olw1YJMpIw/AqdT3U6Nk/eHFuQomXHfUI
yjswkc9tGGDcedh4nXx++iHFRikAeyxAWqeGLNcZQN3VtGXkVjS0y5fsDY1VlDhiF52a6ef6gi3t
ZSSrIAmTEDCoiV1uLWy5IOdtX0IA614MkE/GNLWOnpoL/sGDSNyDviVbtrSZ4SCkhjAjAIp6JZLx
jFRBXQ2IMy6FP1dF9oNvEfEuxbJzG3Innh2Y1mo1vMpgQytD+j50X/U0zsjGRlhYOg/VT6l/jmoU
+vmXRshoJlOrjbi0nGvNzcKCPLuYgyRBaLjX0Ixq5o24I3eWkgkD0olMANxMaFGbyhEdOxMCk0Lg
WwXPs3ZtQz/AjaweoAuxRTa28JEwr4EncmDjOvgkxuPbQ4lcXC+jlgtQiON1ab8001ZT5pMVSRrg
YlZWcini6lSOkq5jKgc5GqCHPcMMU1wbZejRw/oO3zKiBM+mNoI+mWDESQDwBr+YVf6D2JrkJZAM
tNjQgI+oOa5ujJM7TSAmyEzU2q14TOto3Y1PW/rDAmygZytHv5WLs+d1jVE5tLynJojLJvaDJyMP
In0jHiysFhIMjHpDplvW9eWfn52cpGprpNE1KuFNDxlWTDKJr+lfJ2UYxIfMLyok+OpI/xRftK4i
TisVrEpiPVp8iJ0S8nvpRhxdcuXcinnpisjHhGeJtAL8pKvrB4Pye8vbwictmrGwXnjy23glKqdy
mPBmdGcM4g25c9NP1q0H8IhZ8L/fxlBFRoYmkUNyAk/xZtZMt3VkiwL1bg9As8YK0UBa32Sfrh58
GPDSIKdBycpA/nRpxKyaEg9OF6BQx9mPAd1hLvMwpsDy5NnTpI0xIVsUPJ+iqGJSiQGZXzfe1KNZ
UVAbM9U7Wv9Ikz5mmLSz873dHsB0te6k/BsvwijyAryvZekPqA4wQVw66c2VWzs9GrW+3yFn98BR
U+/A23BwZ/9pSIrjurnPKFhpT/YRDLAVo/Ck7HaSgGSZS2WuEWVGnu9qF237Q5VFlfeFsVfDeCTk
LUiv1s0ueYlRSBsqQkghgBi89BI58kiLFkVrq71KCfozsmV83U1BWA0b/E0LoQnFJzQa0cDAJFWg
7pqS5XNTwZRr6qfCSm54zkBj1LzzoH9c92rJlGyS6EBn4cpQH6t2WXWjM2C3OO6gh51R81ufiP6m
7hot7FPxD5EKQ5MBak/oOMnKzOUqjqbfGYmkgG5Nd4d+K+isUS37a9A3dghw0hIbj5T10wsyAHwD
uwclLrDqezHzUi+c8/KRGjkmT8tqL8rybX0dl3YHMNLSN3m7q8+kxmuHvJUCDP7g/JeL6WBChXlO
2y7MfLbv3C0WsS17Sq7UTR2wVAT26oK+66SHKOl0NaEC32nNo9v+dfrysaB/3FOOuCgrr8kZFtQv
wbSrvUCmd19tsTAuBH4PwGUk++iaIE9WEtmyEgE48ODDxMxTYz32g7MD4u7v7/0LK8rKpQVvWSbr
+xMx93qbvPG+ubXmXyltN/o/S/6gFijhgkhmUBq83OvWLLJszgQi8fCUjwFGybSQbAXfhRsGxTmU
3fEfFHTVq9/G5HWbgHUIBFFGTPSvOv2adFlYJt1jQyHpuhEvFs152OSAugGpr+oViokAXSBnn7u5
vvLYTW79bsdm5/5Xoy8+bFG/yG+h3izgNUASgMQGq6jEXLDSc70bkHGwIPil5SB0LOkGeHgpACI9
s/B4QpoGHqzLj4RDBO32DrEWVaKTzsuYj+I7XiKYqnI27sml/YD8ycMjTVak1achNQDPKz00SjLv
CCwhkNDHzsw3yg6fKVdwVM+tKJeHa9OiDKQGW5/bxW9tdtyrZLLaBzBciS//h7Qv25Fb57l9IgOe
5OHWrrnnOd03RrqTeJ4tW/bTn6X850uq1EIJ6Q1sYF8EaBZlkqLIxUVDW1xMjjvNFk2VArVJt7/I
GlRDgqrL/BvTn8YHp1ybk4qw/nPPV/hZgjP46UyixIHyGvh7immLCQ9nCWOSYK/Wqm6t0E62veoe
kFkrmka4asD2ZZu/M4mj5NsA5a67gI4wbLphnzrWfknpZVSw3QxXjDp6yO3u3zM+3qf6I1JIksfa
maMqhkjwcgSD7QTM+xiiFQBXa3QSq1ThjzIP4ahdFOltMAWIszm0aJaq4BwBhh/dWmAkZ+3T+ZtN
6iAYe8Z+Uv52FUEiZkwqf+64BOCQ08Ool0a2ZZbRJkHWkOj7kIzNV84Q5SbQfuDlh0rzqU+O8zza
MUcPDVW6pa7+rdKbQ92g5OCaV8MMMsFStZVGqiWvc4KPC8yZYqRJ2oWRDFMRoYumgL3oYE2sLuza
x/wFUVQdpPkrPhYPahD4CXtnulmOJam4u6OhwEjsFNi489x4k+UfzA0067qNHlxzY7uK0CCNP3AD
OILNMZvCsSboay+5zduovRtgdcwtMHqbCMtkzhuMLDVBvfB/YkRkTO/NsUm50+ldvI6HZw3Ngrbe
JPOCHceKkCr7bCjf4nuhbATmFkGlmGgGtnvyRI8BStRH3g+/ndxQG1gCOpp8e14zaRDDIJyNRw7a
Bnh7nBpm7I8emnz4Wg61rtPuvvZcLKSup21B4o25FK9sIVhbcZM5qhkXqaJHkoWwEg3YaNMT2Exa
lN8m/WXJrbsGxdkQDa3NeS1lZoJaIhoeSJxRHxPSMLcdqyjOICpvSR40xP7lD+UBjTXVwi1Z7ELL
FCHFRQ3eENkL08HCZkCGiUm03V/r1k8CS0nnKz03EETgEYUrF9/u9ItllJVTNUBG5QJAjIXodQYE
vW2CrlHxPpQaB976KPEgYvEp0FNRoMmZl2lBt9kZBs84DL4VF1dINhsW2FhlAIj6mPVe4Exmfm0P
JLk3E5NeeACz/3udBpVGUOXhVY4hZ9EpSNpQz9fwQ/JueEI+jbE2M1tVYJFVxGmpyoBT8QoabzqK
3YGMGEnhtYiaSIMPlpfFQY51y1GfvEXj9GPxzeektEKzrm4NPIfOm+nnL4tHK0I1zhuFok+UM8Sa
yNQg1wnRfVtPDiji61UMjsuquj8v6HM8gyDg1dD15K9JMUO0xolQy0d/IuovK+eNlXFQVDs8yNEZ
Uej02fVORXGdj/IV0Hs1FrMhypixVc9f+zWSRdWFrhIiZGIjIX1r8JYONpnE/buvjUH+zysCgDJG
7wPXDKpCmJUTYgimPTqdxSjl55i7cYpxV7rFxtJUpSCJKsAbIUXATBYCltg4nA0klY2BqnrVu9/R
ld+6EQJy3MSKa0YhR2RixpLeGstZF9haOQdJo216ja0josIZS8WA7YnfzshDRAi45o+z1rcOTm2O
xlD3ai/wnRo8XzT692BloMuCKWuUkEAiIL7j4rZDpCpA9p86TVB6a88N8+zKq9OV1705TbLxMBO0
/POcCg9KQGCg9mIA9eYJpuekfZJFKaR6RfEIbqhns0Hao2vY0IYZIIJhtzL21+fdVxIn+MiZw1ko
Qa8k2shoxVlBl7TG6I++Ga33Yp62CzLyGTuDzkv6XHmFIf6VJFpJlNZxzxgkDd4TBluQk6y1iKwX
9kZM5HrrVtWbVwkU0pFiqCNAuSAw6dvAnZAxXmcTZtxeUtdb99o3VwUYl54lOM8wn8cxIOLNQl2b
EtbndWgAtjgnd8ycV3oUjK4iRf78bsNJ/pGDVsJpHOzqRm8iB4plhoXK9YvtL2GUhRr5VvovnqZa
afM5ETGgEkiFYJTQyxLO0V2SKYk7hJHWuTDnJrDAfn3eNCSeDQopTmGLLgBPq04VYm2BQgNmesPG
M/Vg1qdsnQ+gbsHeJhUvukwZ1I4dQI65n4kvQnTUCq0wXbTT4yYg5FaZUv1O4E+rMlisx+eeEUGA
IBQTHdoBg9tF8GJG+ipoInLhlmTYaHN2k+jaTdnb5BCZ06WhaQfP6/aaWT+17XLVmHEMHnh4YZ/c
oodkI20eDzVW4EQaMrJYt0aFR36mTsV1DdA37/8jT8GZnJ771I2AMOVJjdkgZ9MY5U5POGG8vmpG
7EdjgERnUaizj3ghq8yIOdOeotwo+fIgF8CENWplKJiJbYO+idCBnDWOBzjEoxvE3T2Irbb/bF4Q
gqFZrMoBgEb0y7Io27KZYwQC5GFRr28dUO8rd+dJ0j20PfA4xtPOBWxGTKZp1laGlUNMzfJ1RZ/c
mWNjB7ZbWk6nQ1czFk8ZDdYekl6Va0rPEc9KLh05hTjiiDSwtVIC2XYGTiw2hKwxLopEBQmQeA9H
mP8RwyPgcQZWdWBhohCT1ujvFM71kKgWr0uiNm8J2kBUIncF38mpCK/FOqFSQ3Bzuns7uh6rbyDW
Gdi913+z7R2NFLmLpNyAJUpH8niwPVJpmAcvmtOsDpd2VXfX+RykKH4bq2k52NqbbwXD9KSNu3+3
SBTxLTxDALFCOnMqFLO4ddkAyIf+hH4zW/WBxeQm1b79uxT0rjD8pcP2TbFqA4pJgC0LbHEkxbzu
hnnfdv0KMF/FdSQzCgs7RQG1AsbuUxl6yrykRT4Eo8CIitX/RO7/73rYCBCmCXwQOnFCumxmGAgY
nR7GrT8a5GBhp0Ch0EHmP4DY8VEvQIRgfKcfJMJEdo3GKawO60CqzuEkI4HybpDZNnr2QAoCfIrb
TrhJY8erfdRDcFLOBcWoCUhMjOkuT1ZV9LObVmWtyGO5GQlXEfAhfHYN7A+omXOtj2y7GLsO8+gY
crbAyelSFpjT3VDfpl4aFFkatKrdWZJTxMAhb8rqgKwhgT6Vp80jafGyqcO84tO63scY43KxTBV4
UGJxvG8J1Ai/yFGrO5VTWUYTJanOU8lOOyyTCZrlkaioOmVS0IRFDRLnhytSOD0vb3F6xVxjycgF
w0Jp1YimxBowAIwnBuhyAR8Xy2UmdcG2luDva9260VFKzdENfTT6S/D2m/F2VqHUpPJ4kxL5KZgc
xIYb8ClkGnScmluzA/XZFpX4wPF/We47chaw87lb9I3/dfwYEc7BYj8wsfk67nfhEKexaqccKQ4u
pmHnxhPWjKsYnX7/DdHMoZbBmaNQvBWTCJtaSQ2q2zqMUXwAMUSR7lP9akBGjN2Y45M5B95yi8U+
cfq9oNtxuUlU8VxmKse/wDw1yJywkbWVXYdmtGgHbPwyb+yWfPxzGOSUyn/UFGJUZ+UGDhJqZrm+
1vB/rEDauyAcOy9G8or53YIDOB+gFQxgneoy+/oMsm3uXEgjhsYLDYa9IulNW6sYFGXhgjf7/r+k
3wnVUXgi3ZKmSWnUYWEtu9IGH4mfrZfJuf93hTCrhrYTOiaocwrnVuRGm1HUv8IYtWfXj99Zl17p
yHjBlqTKJiSHh0YpaFU43zzsXjg8YBvLwoohy8yaC0rj22V2tm5XYh2Ht8nzYadbtwbgtUVrgsr8
2jQeHKe7jHsStNZ7l+cK1WXZzfHvEY94aPHs7il+z0Kil3o01nZnHEhTHbI8ue1R2SiAg3SRr6Lb
lIBERGGykgsInIJYXQR+FSC8xJAzjeacTwPAiVXvB6WxZ0aItYKFmYalhqzu9fyHltiTh3jNAXAA
CGGE9tRyFyfu5hI8Zdg6htXOZDsX35dREc9UMgRPJ1GdF36UNGGXVsESbas5XrXKoUGpGR1pIphs
3DZMN3poYudbb3jVMFdUrJJsff68VFJ4VDvyv6TxMRFLoYuDFXAxwAp7PPtM7/G8FPmJOZxIA0uR
QcB/KsUzlsyFGTZhgWXsBgboixTNp815IXJV/ggR9wQkINPRl45/eu2qsm9Kd5fNIaMKNITUnFE3
wOASpvM+7eFqKzfKmIsD03oLacewb6z2koJlG2P6ZjgZ0dacVMUe2fHxwgtGTJDrAIh9enxF5uYg
gcVQtudlqHz6l3pZbf3BeDp/gJIbDCwsqAAi5EOQiBps8zYz5qaFLTjmFdYLb+vo/bwE/nATbmkQ
5/HFYmCm5ixQp4okU0/NzkJy6HppCS41EAPkyYT58r56m+aMIi7GpSL+fZYJgl7M+YIEH0vwLLHQ
vpQaGXwbKdaQrkb/1bbWET1M9hvVw39VDoJADc1ndBDwxLifRoZF+xppTkO/Mec16vYxfe7Mw6Ia
2vz8nU4EiQG9r0FNVUy4M43um5sjZKvWx3N3PP1MWPntoF2MtxwYYcUCWW+PSz0MDrIMdrEMt061
1ZKXLt6100VjXsS9Aswp+0LH4rhjH8WgOq4y2lGIK5o5nPU9OJW3Ufqmsd2QqcA/UlmY/AMKEVAm
9KpOZY0LdsjD03AZ6s+Dl+1sstzVVrfWOhqgs6TIBT47Lp9g50A9sMbh/4K9E23I4prfFNNUBq67
mbynqFmfN7vPYY/LAPEs2AywnE1kFqiz0ZvrCTuYaf2TzPdtdpnMgIEoHscymwNCG3OuSAzRFBHO
zTCwzdFyuRTjzolSVETuzqvxOa5iATiCKp4HvyODcFRUb5uqabMmrKuV02AX50ds31jZvsRu1lwF
1pRZwbEw/mOOLK5s64RSsAmF3mIHab4n7h0hTeDq+1714pKZANCUwLQBnweEl3D1gc52qkiCg2ux
e6PotnwBHElUDANSKXydBO4kzh8onF7S1QRl46LBEqq72Qe7mX+vuSo2Vpml4Qr/I0Q4Na+dNERa
CFngnPW+Tz8W46AbqiVv0o+DHgPyRdRisJ339ONUTdO7eQoxXk4uSgzs7vA0BW1pzN5c6lyZcVQq
XEgqEcuf0SZFJwXY61OJCUkqoke4X6PyB79iezdstb02Nauh3p43c+kZ/hEFSMCpKJDpDX1W1zCH
eQequ3ZqAp8grVOIkdrDkRjBXZ2ItJROEBMVa2d8pcl9kz6f10R6aA7Wl6C8iO2oIgQNCyXsDlCb
JjTNuzHbDOSg+xHAI6GjQvBJlUHw0QF5RnQQizAJZusnq4QyU59umtkKMyB8GJaSn1dI+mmOxPB/
PwoKRTl5DrZZNmFOS9TGQpauZ8MJhvoLoZRPu/xPHX6wR3IwIlqYINnH8wHrhy3qPVdL/JXPfyRC
8FTUxmIsx4GIMb4n6U3q3yxMUVeUf/6/Wgg+09s+bQk3ZJBWbZL4gubbFpQViY09M8onNTdXMSE5
OjIxtQcVx9S3NoTRKsFc6sRnBpatRt4c6q0Gt1yPi71qHZqBkmbc5Yv/385TzBocF0Nd4AL7HV6p
+Tja26hXFTQVVi7u0DEL0BJ4DWQUnb9ykxt98ANXBZ9R2LgIVW2desIyOQgx4pU/rEdvQ8yDqyrq
SG0DA0jAPaEKgtW7pxZu6XOSGAxSpuYDOz/aeT0Wd0UUh26uyuekpwY4MUg+MKaGtO5UVGK7PYib
GwQ6/dFq10X501XFUmlmciSCp0ZH/prFxWB5EbRxqmevemfG99wPR+/Bm8wAgJrzQUh+dH/1EYKQ
O2pFPdl4g3UaKI9SukoYw0RsMJH3mjyfl6VSTIgSfRyPelvj7JKO7NC7GdkLAfTDsF7N5mo0v5AL
Y1Dhz5cSAgY65XkX25BmVvZ74c5pgI7lButT9ue1ktS7kEn+FSTO/AOe3KD3jiMc4nUXPZJq5aJ9
uGQ7Rle1s6tTRPdkF+kq8DBX4FOQOpIr3LmLwUBfjEHWMOry59HP9j57JBGXick0PwsNVKPb7itp
85FQoRZVR0ufxDmE0qnblOZd007Y5Lo1+9cJi5nL6eP84SrcTWzDAR3d5jp3t4oCPoyZ0G5o7gvN
VWilOkrB5cDNS5axhBi9/iBZ2AwHF7xws79LpnD2g16V2arU4v9+5OJx0SQasyAvmq/c4bquH832
4fzJyR5Qx1YpOPbYFk3rcxHL9MDmd2tW3McS6MGp2QtBl3lR7GQjBHhseF5m7d7ws6Axkjsw7WAB
CrlIq5umwIRA6ag8jiet5yxfCCSdZ7Z6lkK0Y9fPVkkvsyK+cN35UNjpofP1cGkqEFE7a8J0RbyU
xzDkn9iJgoGr38Hg6MtVGHOl1oDgnGl2WOgfepZsk3LZGFgwU3bZFSZvFdUKqa3gagPeFc+5Twh3
CwMCrMi4xxGsBGindWXYoH1RgXelF8GRGMGxsbqy87MZZzqk46b0vLCb0psR1Mel9TPxVRPl0mPE
LChKs0BcoBV56gBON1gjZiSRFwycODMPfbodwN+mL4FZv+RjcN4Z5Mr9FSfc2jaI+3vQucPf6mcN
WBjvpa9XS7+xVO9ilV5CIEHtL4pZD0E0f9ArDFIdBnYx2DeafrDtn/9NKSGIYFxMq0veaZ/pd9fe
VmCvY5dGeuVnq/OCVEoJoYTjUqldQ9AAli7vOoue/Ah0Wfd1dcnMr4QV9G84BhaJFLH5jzlyMF+P
7DLHjH6YpN6+Tl50i4RZOYeOm4DpCA0W9qHHxUPkq1q6XAsxqPA6NEYOwQ8K7pRTwcTpCV0mCE5T
fc80/wLh8y7rnKsxSVTOJrtvjmUJSoJBsKr1ClGEmfk2iVdTfUeXHSo2a18L4sQG35r3BRc4Fsl/
0tG52mXctEUK9friV+ldaPQXG7AnJQInr4rUWmYv/OEMAkpggNAXOxXV0XFgBcg8wiXfuBEGbN9M
7zKa641prrxYxdItvYiOxQmxpKxdq6E9xLXIKV17XyRmAMZuL0azzL/06nVT/qSOo3AKqbkcKSmG
lKQY3Mbin1C78th2rFE2BKLBUbGJycL/sXZCRLFqzKYNqFGF9fSW66Ge3OazIlPmf+KT5aP2jj2K
aJaBVez0e6E1QmOnxQ1Te/X12ET3yLgUV7ZKhBBCKizp9eqhQ4LVRJfw/nXbqx6B0oPiAyFY+sAH
1gUDR8GoTbGaCcAjzEgZyWuvsyBTMchJHfePkE8waBS5sKuDIRS68/y2DI+pn+xTFHPZe689ZKlx
54H37Xz0lR4dUGJoZXJ2ZhHbWwFI4GGPNspE81vn39qq0U6pIR/9feHTML2aR42n2Knj7Dw/vUly
9MnjWltH81fqGmAQ9NCZB4zKsoRv5CRjCu5j6IJ+ZxHErlYGKR0ObaLqjcmN4Y8gWyh7UpcVZk4g
SG/wKGte/m9sRxFS5Sf3V4gQ53Rknm5aQAgpMOlYBB6G/OlTmijcUxpOCergWAbkYkpViG+V1g+z
Z0HMzHG8cZGESYnFaISl4eKzoMmL3YQn33mrk2RMYC/CnBAYTQGw/ARgqUiWAM9eYy5kDWJ4ewRV
R9DVK81/Pi9I9nzmzGKYHAPbFkZvheiTg/nDKR0faC1C1/ZcbrVi2URYn1l0y26wf6IbfU1Qn8pm
5zIjqva6TE/gdIBU5BOr+P9p7HMWfaqmDGAVm7Z0ZWE5zdqYcj+geT1gkYxZrfQEFFHndZa4NADo
gJei9Y3pAxGgZla0miMDvaciogUoXN+nGaOW52VIWAdMwFZ50fc3165YxR4X0jslRSPIme3bcgQe
CNKGCw87jg7ajG1SGtNuUWxyLwykAKG5ZN8xuAvkkDPmQRqDyzn7d8Ie/pOAecXUOsYExT5vM5t6
ySzoPZIP0j7kcb4C7zBOfQ4ix1fETUkIOBEmxDWKLqveOBDGYgbMjEbm0AS9VKAl8/v5o5ZcCpCE
RiWeZ3hBib5Stai4+D1Sq24esYEuicegSFNtZczavp1TsukK3whAEPNzYPXjedmSGHQim5vaUVqH
LXsUvEdoXmmLE2JexjVXzWCtbdVyBZmfHOsoeOmcoT7YN+i+xHN/7SLZaaut1XRYjQJS2Hp3XinZ
gWIHAWZZQKIGIIUgLBmWziwYlKI9dui2lgmiLN1hz1jcQ1ACrX6kBUiC627MnvSOlooHt+xIAT3z
QBmJwSMwEQpHykDgSpkG7N7SdEG2dMMtGfp2lRIsploWRhXyZEeLsSDC6RwszhN8Kg+Tb2Ns59C2
xSjjSJ/9/kCjnRFfpYPCJWSpMuZF/ogS5+GWurRJaiMm2IxEgUHGcK6Tb2RwwtyMXnLa7YFR/Jgb
cz/rX3gan8gWbsuqJyj/ovKF11x2O2Itd0yMG63uwnwsgmZx3WAk2u15Q5J9Ss78CQYJAxUU8SXi
Za3XTLxNTfGfo4da9GSk+WqOFRFAckUD3vxXjnn6CdH97MfMghwvmlZX1aquMLjU3mr5xjPX51WS
irIsjisF9RmguaeiXI3m1CIINjUYDOO03IJJq8Xmm87YEfvCUw0pSMVxagycIUKcCDKKSFOS360V
qsfprl0cA3QxQMnMZT1f+6VvrIo0umoKbMk7ryf3MuFRAsoqVIbAmg0+CRFhYLUm5ihnZD1NecOp
ecClq6tWWEiVO5LB//0oeGZ5ZUX6BBksc9+HMb+I0jREtv2AzGjvJl1gae7qvFoykS6oaPniKuxv
F9FhYzm13sLxj5PxqGmhH7+6y76fHks0d5QPcVkcPRYmXA41NSNsDAfsxAWiJRl/2BkoXIGI1K3v
hZYE0XSRkn/GqmJpJV5g6NKj3IZBhtMjbZJ01DMuUjOWDTOGwzKkGzo5m/PHKBkjhByTz3voOEhw
hp7KWWg79y2/3c0JezGthzhFiwyMJgBYr8z4Aw0YvPo1b0VK1YiG7FDB5soBd3AHIvLlZXoGcHkD
X9fRKcN66nWZPunuM3UOsXtfWSkgCV+4439TqWAghNOwCxcEht/irNdwpkZiPlBMLdLSXCeYPemw
rVJxrpLSOlwdr+f/kyV2vj2WADKS41zt/EcCHt4yiqoQKKqnLk7XaVXvzYG1gd74N54eP58XLrsI
OeMhoGXg5fzUW0WLZ+ypjtvJL0ZE0nsf9z5ARoGvxWHVKFARKmGCbywLhncyA8JG68OPt+ZQrIrs
pW3XDFvOz+vF/5QYyo71EhKKbukxncuxbKPxbBbfwcfxhb+PRicQlKimY9rg1BdifYi9xsff7/3y
wUjGd7PUVl8R4QN+gV0GYFMURDR6Z/k1WkogE10VoE7UsZjsvARZvOdYSL61xsUcs+jQ0TBOGQpd
oasPIamCuQcHsGpmRhZ9j4UI9zQYIS2v4zVey39q3X1ZrMzFw7CYFZbspvw4r5H0sx9pZJ1+FvAf
zS2pIMxkWmCAN8Q2FB9eemYupotBbQOMs4jTRhU5dc0OpZs5BnAIg9NpGBdPRtZ/SQ5mIeGVIOYT
vw22dMBbOLzH85JpqyMPXufAUq8Mo1fVHaRfyAd1LSIdsjYxGdb0LC96gvjj6916cA5ZuiLDT9Lk
gV49WtH9v38iTpwAnDbwAJ+mtP0FZL+Vi1dNM78MqOBoqvKC7Av9FYDJplMbmNvFKwsPApzpuwsl
WveQqGK2SobgOQmaoH2VQcbsbPzsziLXyHTPn5Msjz5WQ/CbRqc6SuwQMY2XSQa2sn1DV3aviJMq
RQSHIeBjN6kFKZ3Vb8o232ATc1AOncKaZZEfJAzIoYH3xDOT/4yjrM/VTH+YeBDgy468IPGfcqAi
c+ej8n+dPzapQkeS+LEeScp8OiO3haQGvOwOOHVLZ1v0ioxLWug51ofreySlxbzT3Ew4tjFd7oin
BVOLezMxVo6dP43GsEr8AR9uRmPLWdnLMAZVnW6KIrvuWqb6MbL84fjHCBfFbJPenDOozDz/ecLw
W7rUmwLURm6dHJhtBwghW0zPrpLyC7gpTq7xv+/qCb6W4KlHbY41i9Mrxt5bcGBNaxBKzNhzbTz8
py8rTlVXSeQNmDNG6ddN9lUMCssK0CmqokFRGJAn+J1jVPNSuzhNDLJ2ZhnYNA6wqvi8LrKQe3xu
QiZUjU7rpBzsSOZbwwzN8W7o7838spx3perGUskSfK8YW2NhPf9GbLqsqBN0GZasj/16zJLbbPSx
2G9UqCctenBmI1Ci4Q2LKH/qH1071HPL8XSY1Yn2xWyVG5zjN7eM9xnWIQfYDkLCnGQPte8f9HZu
Nv98vnju4b2HpAZdbfEJPXpRYtXALYVxnSCcfUy1B3cMybS1x0Omug1k6kKc7aCJjeoyyuqn6hbt
lPkO9giHXqJd2wYyeTKglJSGAzaF5CCBmxNnPet9oM/F7rymEnM9ES3Eu8Luhr4roGlpXGXNumif
q0ghQhK8IQLoS+v3rjWxql05TZQyjuTI2ruMrjR7nfmbaLwYLAUQQaoL1nVhigJFQOx8PT3Gcc4N
kro4xtHZmfMhqZ+z6fH8cUl1ORIhOF6hOXEepRBRpeuMXrUg5AOJ2cJ2vorrlx+88ALBCNdfZQSb
WLrJZ3mDDwN60TI9zM0biwGifz+vjyThRX0fzSK+wQUQCsHR3LzqksWFxfkE6+/QwRlUKzRlH+Wv
hE/t19xMfWZQSNC125Fdev2+jFb/rgR4S8AoASfiHAyn3x3cKea48G5bXOoM4DUwmSL/LRWpjuyD
HEkRC7FuQy29mZC5U/vbYIeleVFlL8OyPa+LJNpiP+cfXcTypx2VVEtS6JL5IEgE0T67KLKNlr34
1nW13J0XJvs2fOId9WVO/CrOZ3gUI+egrwBwZ+5MVJucPpiWJlm7GIFTnJ7M0BDL0emHJADxhIxX
o3jqIKzz1s606pfhYtZVnWrZ0aGhgxe1C+4/2PSpGRAvGUsTRJ1hAiJs7FzG/t56a6KYlNX+nZ28
e1a5P39+smgAOjIOYcfILegzTyUOSH0n7CdDG4CBX3BsA1O7J0UckFkLUqKYKlYJExKL1gKSoTB4
DlytsXU5nNmhX7LNbIASW3H98ZMSY8+xXkIg5cgPL+fDTiO71kHlhhVPQZSty3LVRwOg4LcakvDz
RykzxWORQmDtpnycxwEZMWBWh7zyvw0YMLbsRNVjlRkJbAR1cTDhAwsqGMm44HESa/BiBhSjmT+3
7rMPbKa7N9JdlChSa/k5/hEmkjjXQznXrglhTZzspqLC2CXdYe/TPrWrQHOXn6bDaOBpumpQRBar
jrQUx7QTPZucjEO+a+IFtH1isRks6RUoiRWfzVCcpylYJY0wfztyFSez+Z4YdhfoPQnrfL50G7Yu
dWuV6ckN8151J1rV3pOmN9usN4PBmW7M5jFmNro82LiGdUtfMChOJQnyLFQmPmFwLK2wGhe+yZx4
1/cI2Onwq106RbyWeiVKn79JdPnyqNMQYPSAxFoaQqijP/bRw2DddNV2+RHPL19QxwSpncEpIz8N
105+O2rtgviZZ3Y440HouxhCVLXFpdogC8DaZk5MKLYCsLm+TFobUnQnv8NvCXNsWIpA7FIW9WEw
VJeCDEgCBNtfeYL1LPWyIJQhncKz1gw6/ceSvNUM+8mpvUEj5mox5sdIf3L7LnQKFXO21EmOhAtR
LmfaWOTxiICqFxceeSj16CFPlo2Lk/3CxzuSJAS3xjIWLA7Csdb5DnCNOXujqnEIqTI+H7IELYOF
+fRTO2zYNNp9BWXS5Ednrbxqk/YYyVex/kjD9F8xYnrS5GlJuhxi9B7zMk0dMj5L8hXXPRIiWIU/
+KOZdjzJnh7aaVf091m8/8IXORIhfHutLmKsEYYeBoEC2GVkJoArK4Kj7LDAl4w3HWIx1oQL3yQu
cxpZNYTU7SV2LXTtZaLauCB9OqLxgwDEKfzAr3f63dNGL3KX6Uh6vA86P8aJG2AHA2YsryniBMsC
M3vwyi+0R8DO/lcqjyNH9Ss8XGYfO19wsWFpwKCHDjDQ5z+QxJ6hEJ7+AIFiHaOIJ2nRSIdvIq7a
zHzKLbxOUit+p4wA3TGoajaSsAdMl22gKm8g9xbzuGl2Fmfo4Z+a8QOTzCtnzvdaNa880gdW9nFe
M4lVnAgTrNtlsWEmE4SVxYGyDrlHME2KTpn09I4UEswb+0wWyxjx5F6AiVnMJ7O4zzGNmmg/zusi
SXBOdBEC29Rret/gP6yhZ08Y9t24AypQfrvqPP9qptYT2MvXTqYyP9UR8n8/Mj9nMf1xKvn3QrvR
AbShrEGPqQgR/LcLSfCJboJneR6NwcIK3WIQGZQe9jYPKhiRSg/BjShKeKyIoUfGrAsg8DFD4EMR
1ZZuSY52ogn/96PjSrB6psY2Q1iDu3WGS2/YsM7k/hSQoQxrhU3Izw2UheCvxLNIvImG0iiJ3yN6
N3O9svqLNlUtJJKlDVDojwjxFiJ953GMNaoWSUCnwDcuGQlB2OKCSJnlATVCtAcdlVh5lPgrVXDc
xB+1waghtWhJ0Ft3ZfnasMsxYUHMFP6rOENX8F+LpXnf8kqWA2L5ad56muoil3vuX2X4LziyiVob
66b3uQS87bwpYPF6yrZlzon/QeK8nard+VChOj3BZ1O00thSQiAIdDF4tyy36ZSHNF1N1tt5SXKv
+qua4LhT5ZddqUMSKJxnioqTEVSGAuAtu3dPTFBw3dau+oGmPBGageNcOelLV70NGPMb9bcqW81m
MKool1RGIbgx5qCAT7ahl2U80+hNWUZTnZuQrhjtCJZyhr8/+Ml3bZ52oBB7GRqyOf95VEcnNn0G
LEYYF27cTWxj6mcDiqU+BrkjuE2TK6daVeaBqPiwpBciGFTBcEsAD/1c58TlH5kIgd4Ur9JS31so
0bjahwto/nn1pF/pj6RP9c7OSPWSUkiaO4wWdXXQ9F+x7yMJwpOzdl1KdR7OO1DBuuMHtibFKkoi
6ZVxJEOMdV7bZ52Fb0SKVwd7veNrtKlZMWBOHphTxZFJQwMnJHeBiwbTvBAaDG1yW0zJwpfMO8so
AsNbsf6SpjeNtj3/caQmfiRJCA26n1Ga29xr+3udrIi+9htVZJAbwF9thMhgxWZaLxO0mTTkDONa
s4Z1Za6NZghaI6y7CZtCwBsN7NtzXr7WYzhRhYepfoEQKMDPh/RygJZ9/cOxPtDmPH+K0rvj6BSF
QLEU/hKVjGtYPcfTvW9gTcZtRB8ZWZU9djI0KhC0wkB8oU1MliqyK2zIC2Owsbl6GC3hFIP8KwlH
VbtCJUpwLmfqzIUa3BZRMtP49/qWzt/G/EBUNKQqSYKLWZhWmdyeS5o0oFYvUi0JjT5w2AfzFA4m
jX5gBAZ4FQSRKH2eXvbtMoPhFeOdoe69aAOWRDjvA7ntVdhcqXcdiRG9y0yLPuY1qsX9jtmQcbp0
IkVFVWraRyIE5xq80aAufzxN3kMy/Jrt/XnTVqkguA7JWge8vDgps8oCPY9XOt1a0a//JkTwn9lu
vWnk52SODjaKlZjf31rxt/8kRLxly67LBjyV8TTDPZSZ60UjgZuqiNgU5yW+nLvRyuyeF/AM9ymx
39J4W3yBRQof/I/xekIu3HpAYno87cGAd0jG53Rsw66+zNNLA6N05w9NGtmOZHHzO8qKtdRMcreF
rLj5HmEtz9IWz3pmYZ2tvh58f9W25YY45et5qdLL9kiq4DfDYDjFwl9M8fRmN08aaK7HztkUhoGu
kuMFVZ6r1ksqIoLIOlknYzR5/H4fGvD7J4EfrcEtFWgqJIfKPgR/cp2qMxhXzZz3HluV04uS110l
QvCmoVtsHdcd7MPfuOy+Kt6VEGuFCLHI31aeNtP492k9FvTW7+/tVBHY5CIAFefNROSpYmArrKnV
uSPNCw2SbJdHTwAPnbcz6Y1j/ZUhfAzqmBEzPMhIi/kpLYcgZfYmZ1HQNPVrZasAyFKzRj8erFtg
DEY54NSZ2o4A/2ThgnMxvwBascCnm7FLV21zSLK9rqoaS00a3WUbqFAMe9jCfdpFS+7PLsSl+uv/
4+zaduTUge0XIdkYA36Fvs5Mz32SSV5QrmDAXMydrz+LHJ2zuxnUKFG0X3akVNuUy+WqVWtZw41b
HqPcV+7x+h4ufqczK7MIwZMUBfhswMFhd8DLkP5zZKyYmBz2Q+EJczRQY8U6gKi93LdOp6atQhRX
U0yVkQNNthXYBs1+U4V7y+m9Mfn8D2s6MziLP7oxjYQZWFPqDuadjbzEDxqOPgUZ1lhdFrfvzNTM
zUe3SOJ+HAGiEMnTmEW+DJ3btF8Zz1t0hTMrM0c34dNV2MCKne5dBibnR0Xu+RoyfUFQYgKI/feh
5pHHBst7L2CmG8MNBg1Toj07ui+LbZ9/ajGHLW8xaCKD27Z6HmKQHOzEPz1onGkqCQwoE8vmzFcs
UGx29lSIR4Wc9Xd8+GqvhY1FfzyzMdtNhk65xVELnR5NEdso9d2pv9XjlgY/S2tbrk2SLn68M3Oz
Xa2MsCY6wJIs650PP6j5aovb1SrEYiLpgMEcFJgo/c/5B90h5Xk2fbtq6P22/B4FKz646OlnBma7
1lmRJQsHBnS9T9QNKJlAbnL93C4FWLzRwZ44xXQ0hi8/PoZGjcgNEfHYkGfPRVTfCA44yNjE/KbG
YMl9SCAMYFrVmmLo0icCbMwFdgjY3Q9irmaf9VxkPQKG/ew4T0An9eZtsvaMXdpBBpZxhslzE/NF
M0eAXI9RlBGbjpe5CcDwE/IRyndsf30XFzxhUvgDZwLmeF20mi53sQLHsCFd6KQTzIOCrCUgHnjY
1qiKpoM4C+oXVmb3RitKp29sWMFQ+2NRgAW1THeguH+pULe2Ubi+vqiFvYPGDQP7xMQRA2Lpy0VF
dZpabj8psTfRNtfVD1b3vm2QlTr1ohmGqiN0riHGOU//HdAlgx4AKtdtXLxnLXDsVD+KNTaNJbg8
apsTrTicDT43/YyztNyRtuJWBP3pwM341i2T+JnY0fuYhPFWsuZOBcV9Etufc4AAvXa0T0GomEfq
sfT6oBTHpOJrrDJL39OEcPIE/IKEyJxAoG1NzA+XkIeegJOdyEcvq23qOch3fQgoRV5srxGwLZqc
+H4wYo/9nvPYRb0TQjpQKb/vd6K5CbjGf18HyKIWa7j8pRot5O7+szVLpixpt7FtwdYASlYVHbI2
9irpk/G+HjeMPQ2gE9DG9rrTmgtx5cLqzGttKKbnVZ+CnkAlEz9L78Qnk+bV1yBwh5NbS/ZAA5v/
CrreLXZh3UA5M7VJcAwJbZ+6Ic3QVzBpiUZnT46Ctrr1K12hd1ewhkLM0xD0R1SF9raTIQJLDdx1
76UmKw5BIsO3KLOGdFMadbSTQctX6rYL4RqzWDiRgApizHYOIGU07wxjIkAeOUTV2EsjjiAkjKx9
55yydgUtuHQyz43Nku8uhOcaDYxhItY0vc7Q5BfFIPNzY8j0y/XvtmZr9tkGaSR5mcAWC59r61jQ
fZD4/2JiwqkCqWw5c983C4ZxiAbHLeW/++wRku+rglaLq0A6N+mwYwJ7Pr3eiDyWnUaQIXzYJx3x
0EpALXMNdbQ0Bg1gFTS9oWYKeNq8nmGmTWI2f3ZL5t4wWN/D7Idq0jsTg3nNkP7U1PGpFftcJYcR
mjFhIh+vbyadPsj8MmKTxiluBm7zeTxNUlJTzaYPBu2BLZRjPhNhdDsuMONQpjGUpLn1QrSbeoTI
255L44sTp8+KNvYWDCnGysddCmznP2cKC2fhXfGCynGKpS2LvA7CB8l4z2ufJjdKvF5f+lKEwbop
5shwOUGK4NJUhjH3qEpi5WPwCAMPTRj4QYb3Dh2SAK+eyqjXGq2LFkFSBDVUwARxHV9aJG7WJWyy
GLNfNd126LqX48Fe66GsmZkF7ACysh0tYCbJ74N4UwSnJoZ7rXEFLHsvJN/QCrRxC4npW559q6ZL
E1mVifLDxIl3bZF7sYjv4mF4Fc3nKEtPOm38ksjPjW3ssnQ8cvP9+idc9BYgdyc2DWcCu13+gjas
VGtxXE21BSWGT/Blr8/3Wv5UayiaxYB9ZmmWs0GQEtpa0yWoa74RyXsUNV7SEy/Cm0c23bEIupUq
0FIuCu+Eng6o/3FDzNZmhEOr2XQBIiHuPZX0w0Y31hqQYSnSWVPaArgYuI8+uOQgLQg8ZtjBchMn
bz2maMm4uf6VFjMIyyLT5A+URckcfwusqmOVBhJdEoJt6KYfPjXuTo93Ljj+oABBnY2zNhq8BEaG
vM1/NmeBJJQBNE4EbJqQPMohR4hIVnxr2T0LdqW5Ge2HqPQHBDrjvTT9FDQUOdnU6mjnR5GvpeAL
Ct8YVkU7CkPREw3T/KiIrJoe7fg1XX4bCo9bv4L+qYg9I/A688UOvDHcUijZ6Aee3LJ8E2Cwtbxp
mm3RfUnlNo931z/JknMB1fu/sikQ2Zu9p2igDM1opfym7VuPTAlqXeTVyhDWUiCygHiEFDx8C9xa
l8dT9DmS9LRRPie/xuq9sB2Q4LkYpP8HdCUua5DOCgu1RRT9Lg01SVX13OoUkNdHge89ykd3bYh6
6aQg2AEWCNFQUPfMgncl3bzBMI7ys4EfHF6enJweDFqtJGvTzs/vY7Cu4rUEYpSJguVyKV2S5mEq
gMXqqkxIb+woeWjBcXejSak2TNfkqW3M5kYNNbH9QUXZ5+uusbhONn0ttAcZ/lz+AOg2ydFu8AOM
8hi2X0iwV2ufaymYYjLv/01Mf392cZQFG/Cyg4lSRTgCd6O9leMmbAnAby5oCrf/sCLQkuBZj13F
n0tzrExY5erJXGv6lhKnqOfbQY7P180srurMzOzabUoAF+oS3g4qPvBTO1p7mfHZrl6FcSxWwb7T
v/bBT86szfzEDKU5Wh2s4WFfp+8jeKQi9Ya7Nyo+1+42z4nn/iLlEfyL3vV1/sl+r5me3YVkrAKd
D9jPItqb5KbV20icMsNX5T5MN26Z7jW5sQvtVdaPwN1G1pdIH4PmUa7x8C/FF7y7JzZ3h2M2d/Zh
eQlkK3exB0Y8obcPRb6R4ScxrjzWlk4EEjbQRUJcHu+O2YkQXVoOFDoQUPqme93TnVtF2yFgK266
eE1C/g1TxiaUpdAlufTTkNtt1enpkhhAobNVXcR/G61uEm8IzDjYCdkEW3DJ1s8pUlbHbzP0SvEm
UFG9cmMvrRjqbeDInwgWUNu7/CU0rhsnSFq4crcT7GumPGKsAa2Xjsu5jZkDJ0DlldE4XQ7hZnS8
xDyYKUgr8x3YBux/APBioBrVL2iqTR9xtrUNKEJxGWJBesT10JixFzfxPwTOcxvzjEMZPZJR2Ahc
jBZB+5EezSr67qjqX6o/55ZmDolWg2OEGa679LXK7+36oR9PJH6QL9cP+uIXOtu0WZhWblcC0Y0v
FCQvYWV5KfSjrQ0E1kZrj6x7Jaws+hxe9HiQIZ//oIepeW3XKZ0GfvitG+9T88leo0pYihdgU/0/
E38O4Nm9Yw5Ml1057Vv3eex+mtWGal+tjYEt5VbnVmZRyZRmwpoOC6mhiG02lQcGi+sfZmmrgPDE
kDPUVwnIBC+PJ08KlBw5RSrC7jjGTRVAp2ul8KU85E8lnCC6okg1O56ix/RZheYjmiKoK+5HjGMq
vHnMIvT6Yl9nySbutteXtRgAz23OLhY7S6iNKIh4Ho6eld3VocYo7S1Ru27wq/Ae3BmAzF03Ou3V
7DJzJ5FcwhmBnN/8DjHqMNZAxeOdAPBzO9GVqV/xgM6q/s7W2A/+lBQujXFw5071PnRzMSc4C0M8
TJvMaTGL2XD0pjEFabutNyTb1rGhiPfTBcFfx98LOngijJAn75JBeYn4zeLxpFAiaqqD1d8J56Um
R9t9DpsMSqTpxgHfzhrq8+O+TD9VQB0b359DCP3Sx4gUQzEq/NS02srumaoveLy1BG+U/tf1L/Dh
vIB4d1IkRVwmoL2YP0ErAe7bKrJTKJJCL74crdpL0nFN9/TDmZmsCD6VXBFhPnxnDLwXdibRnsCc
+3hT5dVbL0yIwmX2298vB1KUJpjsGTpI85pey+ogESOyBRKF3xTKZaMZ+tdNfAjMWMvE44W6P7pU
dA4QyWqDpah6oKBbfBnYSz2C6rr3aBh6mfzE7e11a0s7h4oqnnGY4jCdOTMAy4ohGblGm0rqT5yG
d26kP4lwjdFvwQ2QoE/TuQSzV2LehaVQFpMqzJH9EPbZGaqnCpnt9ZUsmTA5xRzeFDQ/PBNJ3zW9
wJHyo6KxfXCU1og0azRYHw4OBvwsHG28R0GS/6E8rSUGjcERoHyaIgXvXllW+yF/Nizmj2ylsfzh
QoMtDlcAN4g1yZ/ODqkMVCuG1MKeuSgi/DboRo2PTf/p+rYtWbHBfgPyDI7SpZgc5OzaHHiH4lfO
p/JN/xSz75hUOhWZCwXFcSUYf6xGY0FgFkc9ajqiKE9cmiqt0FaZA1MajM19c9MydGMOIj8Y1i3l
fj9ubRRL4u5L7NwCtPT368TDHi08jqYMSGMujYsGPKVFqzIQced+5Owd94j3pIeWxoqhJT+EehIc
EMhpzC7PMgSXQa5WDDAEgJcPHfP7PrSerq9l2QTSXfQjTbCcztZi5kRHFugLIRwbHouqw8xkW/y4
bmPJLyYUMd5eeCdggvZyv8IIahoQW83QxPruopzlfNEQLSZ/LSIHn8AnIfA8eDoeezMzTZx0wtbY
Les2L8VJWc4Gs/Yr32Qhyl1YmSW7aHd0jEpY0QWG9qWGWIH1U2Vqpd+yuGd4h0y8/qiFzodPaslj
kbcwE9rvEuqQaeCV1WZ1eP/jWNy0af9vB5fR5aYVdp3zuIOdNKs2Rrkf+68svxkj04tsSKKK+xzV
idJP16iKFq6mC7sz1zZLkYZtMNm16i1G1fysFV6cutu2tzyLPRPUCf7aC0EiTDkwDiD3QdXscqVZ
H8i6r6HbgtgFXrLck3XnBexTsDaIt/DpLgxNR+4sDNoA5VM2wFDFUvXiSGYe0d7NbwddfE1AN72y
roWdFGhLAUrBHQyOz1EFjYGRccoQJKoi+QRes00dNo2HOSwvJtmJoSgXWOaKzaUlQhQJ72PkFu6H
gkriUDAix03ms94GyVnrtdFGZJB3KFcqwwunDRH+D/fzdK3Mq5yy7XTpOggdqNHfuCqLPJuiF8Cc
NY6XpRUheXUgeg+1OtRuLz+aGEjRdglWNODdL6HFK54YJFE0W9m5xQWd2Zk5R0QMy25li1gYOHtJ
Q9901Capxt11Z1+6IMX5emZ3cR9EqFQprCcYs02SjCBJ3FXO1h78wr6BtnoPZt/S2FQY3mzGW8n+
FuQzvZUw7AgPQSLN532DDCzC0zR55guMEVAj2ZqDtaVm/nx9mQs51LmZ+cBCYDU0NVKYCSM8g4Kv
HStfLJJvapMe8mLNGRetTRfxVEJEE3HWDJF92RudO2JRcAtS5LfE+i7lr7CtNhFeP9eXtnAxg+UZ
XSD0g7hlzR2SGhUBWghLYzJ7NBS7c8pv1y0suuKZhZkrlmTQoRKw4MStn4WtN9L6GQoVK664uBDO
wZEA9R0k7rNdq2U2qBbyO37lhk/E6V+YXBufmw7nxXP5z8scCk02XqACMgGXhzeX+N8q53D2PngO
JlxV/uqg2GEVnvuSZVtwXTrWyflFQMifqXp/fR+XQgcUeEArPKU45pyjPrOqMuADSNRj9yFGLSrr
fshmG5BxJXQsBXo2KbdhmS5o8WdHWnPVUVMCkhQz5wRU9KbPbS8YEk+IdN+61JNq7Sqji2tDAULg
AwoHMkOXO5tCKTHrLCsDuyT7bIX90YaK3FcnZbdFzU9ZU9n+aEWvtnaeZdd3Hk8ietRWR24CVR65
pdmuqEvlhZS9Xd/1j90FfHSgUZAWTx0o0JVf/jT0v1B3hESGX5aVxyPmdbbl2S26KV0fH8082PEO
1FJG2Xg8TnwKxAzPTgkmPlrA1tuy80r+m5drA20f6mH4WbjO8fzlOLTmvHQD/w+6OEJCndXOBr1S
LP13UlT7nL5lo2/kp0Jtru/E0jl2OHCbuPwFtNFn3l84Ro3OeZr5tFTxoSSp5Scs6k85S+1/MYUF
InsS4E2cn2XLlVWQCSwu1+NJDGhK9+TVdrqX6yv6CN6EDQdWgORFh+MD2AgNT1uRKSsdIQXqJNFb
W8tT1f4agp+s645uVEceb4iPXu4Llf2Wgx59Y5gE2jINXUn4lz4oGMqxr+iDcz5HTOuC004OAZ6a
HfVY5YPwMCx3kJ0IAMkbxGsTrQTMpTMHBnaoouLqBBn7/B0Dnlpp6xAeZIZe0Hx3nF1WjL5cw8ct
LuzMzuwl45ZOZLi5gbJ9+1b3j212JBzjVmiPiRMtdkX3D7kciBzB3DWFafRXLg+sRJQ0gi7CgXXB
LY7qumF0XqXpSphcOg7nZqbtPUu/rbqOKwpVUBAMPXZO7tUYtHDXMGFLsRihB59pCozmvPmNc6CU
aCTOXH8fRCelwXjtHATZ1dk2WtPgXlzRmbHZh4qIziuVxrjeLOKV5a0p9xUoK6+fuaXk5nxFs0if
VGEFJBtWNOid4TR+hkHCKL+r5ZvZ/ouD/7eeuWpji+G7Lg1hKqRfCvfQJ0/afC3XtEgXj9GZldn9
YIsu6SsOK8I9iuLzUDwAa952K5f/4iFCSQN+gDcYRq9m3hambSwVHnshCzei+UVMiWrrZ6cCiYMh
d5QR3x3WEtElh5iotASEafAsmkd8Geem0g4cAln8VqSlF+tw667Rw/0ZkZ+nVedmZgliTcGXYwiY
MVAuf2sS3gLzXMk63rbcGV4sTAYGO5BTZ9wDRKRRm4KK9huu5G4zCBpiiM9tU8NHSkDzZ9c06k99
Q+UEZqqEA8i0hqsNEZBOQufOdzWM4rm1dVqg4EDdlziIxVNvg5WnVUH1pcS/gm4skBvvaQkl3jrK
w2QXGlZbo9kE/gwvqtHvetIdCmob3E0VSFzjEiTcJiPJrot6lm27rrOqnVOlNkhrR7aptFM8FkE5
QqA0TnXqNUXt+E7Pi10J3IIKa8y5VlaepV4fNYXwBvQF74Wu6ejZdp/9NCAN+j6QpJaedABh9MBP
gldVb41IqasybHwrLkz7JmkdtjGdkLx0ZdvHp8Ya7EcaKdFvQbrQhVunN9MHEB83G+CWQ9uLLMyh
WSkwTJi1JcGnqBC9c4oUnot+3DHngWqlj1GonV0ftwjag1XEZG9lAipvYoidty4uw9prmjbdU13n
O2W5RbaLRV2h2yit7haoyP5bQKK48bveKCA1ZBbpSsKwdAjPXWgW8/XYjZDvw/FQ6JpVwX0TPDuo
LbnJ6/Xo9bEliIwBTaiJlBhlAkhTXZ7DKiZWRKc65tA/ZPkBpHkx2Q3lG0hpvSK+DZwjMw7XbS6e
wjOTs4umd9vKyQwUXjRgyIVZRqiCFE9hMX65bmdxD9F3RD8asDWc+culiaoc2yyFnbrXhw7Y/7yM
32JmPxdNt/K5lrfxP1vzznc/ZBDunSrOo32g7ncyPNWW9Af3m1Vsx3FbJZBKX9OCWXhkTLBq9I1s
1NMxPzKL1EB4hBoAYdQCxSksH/PupPsfYfRtyP2Y7wYcWPmKc+5hqtUsai83NzJ5r9Pv17f5YyS/
/BXm5TZjCskN6gi/ok2AdAxe9JBsMtL7QbTpis+R9GW18m796ECwyPiESp6IhefrzjjmWmVUZ1Al
4H5RGjtLuscuWDOzUOOFHTxI0E220dWcN+aCrrWLdMxxE3b2iyWg8dtG+lBH4sZmaBYrM+n8iOGR
V0t9lDnEscDJ7f69a02/wp4YlPFYwwji5f4GFBhlmiCnV+UnKX4l0eAxjV01vhjqWzvcY4x4GNda
NYtbfGbUujRKVJCG2sJH7fl4iKn9XkfNLtfWShawcG6wuKnrgHI6Zs7mFQiCHmGQg0wVFOxgFlT3
Wrwq3PzqwYXuhd6q6qSCNbDwx7gw2UTncNpS3IOzYwPlnEY0Gu5TqV+6SkBZfh8EA7CEv64fjMU9
PLMzOxiBEPmQOlibrm7y9HuttrR7um5i+gyXmcblUma+oSGhA5gKllLrp5HkXg8C8esW1jZr5giu
WTk8yrCIBGhqRO1jIt0nBxy+mKtZMbUYSM72a9rPsweIKtwYXRUsJnMfDOenUdne2IM8LPACetfR
wKtAp/P3q8OJmtD5kAKBLsOlScHKpu9cVHvN2oLkzsMg77NW7tgar8qSK5zZmY+jdVHFBhLBTkSz
W8jWbGs73YxpuBIr1szMPbtPW6shMNOAXERg3ChSelOoNdj5x8EUCIwgEjk2NGMnwt2ZHUC8Cklc
VEAL2Y3om3SBtTNB0Td4fVIzdcLQFepXbmncSyLbLdND9tXtVHtrVpMCZKeB/7n+IRdXfvaLzMsP
6TBtIZHGL3KD9iUP6M/KsTZO/nLdypKHnq97dtxoVo3FEGB/ne6zqAuo1mEAtXwC7CAiI5Kzd/TP
r1tcXJeLlzJKYlN6MbMYFjIpIhNFYCndYBeXhN/krE3QZEzXCMKXYgmmpiZMDbCTSAcvtxD6bnWY
T6aaht3pIH+Ume1fX81iuEdbavIeiLxC6vzSRhQkcT0SdAJKcPGHGsP0B5Mc6nYH3jYqHk078upm
Zc5nKYJh+wCGR90TSdLMpmEIyCr0KP/yPvQcWvvpOByVZW3trF75Wh+rGyBgQSF7grrB2hzT5SSi
1KM0M7T2lDcam7ENPWp/0eYp624y/XZ9NxcXdmZtVt5wVFePSsFahHqXC71xUqPyUHn5Gl/O4nnH
PYlcEyVanPpZmDRGnVbZtK6BExA11zsm1EYCeVlXhh87dNMNn4Hi9oeyPwWpswviYcVzltaKH4D6
F2BZk/dcOo5SeQFJLFxDEd6hgfrRuNFGAX1PhFz5hh/rOQjUqJ+inQkB3Q+4vNFNRCGnBrusqhNK
5NE+UG6zqQfQwopxQJOdR+br9S+5dMoBAqS4h2ARWe3l6opWFEISwH9DG4JbWqWVH5ZdsG0K+uu6
paUINsHzwFQwCWLO2emMDEoEwlA5+ousfSfD2GnoHFMHcleV5X7L7aF64DLsANxCexLPQeSlKxu8
mFY7NjaYgEll0s6+XC2XrR32iYNieBZ4jHVo576Uwuuzr3x4kMlDYT3Y9n4s6931tS/uso2qD4Rg
UT+aY9Sp6zRW2NlIloxvhgVJIbzis3DlbbJQgqfIJAAdRu3bwdDmLNzYOlAmB5bUd8zI08M+zx/7
+MlWqP3sI/tAqjvT3I3S8jvkGfSLIis5wNIXdoEusOBPgMjNwx1mi9wMqMgJmPTQut1uQtzWj9y9
Y/Gx66XnOHrl7l2KeuiugQ3KwtHBui+/p4uvSasUK+7dbyPFw+RRAcxegYjK6TdhtUb6unBAEQjw
7JsCErqjs1BglnmB2axygn675W05WC5U4nQEWmUrlluGItO+rt0qWFnlAjIAVz96N0CugdUWeKzL
Zeax2aRKwW427HrroeNeKxrMF7d4+EJT5SS437i/XfTR0KDYUP7XROzTeBUwophXxWQhju+l/QBs
LEZXg+pImTed/GGVT1H48/oJWQr0ZzbYHNU0ODzgtoaNSlhPptl4CsoGPfkR8+QOiIQDeupf63D4
gvqmZzb0WCRr9KMLznTxC2bBAWUcpMYufkEORWABvrSqugfbzq1d9xsOlN0g47V4NJ3I2SMKzbI/
4hEYCPwAcCpTljQjtXLfKMLR3hu80+/NGAaTBGBXP0co3z6VxOBqZ3LIvHoBd8LwjoZWcnCKvGW7
JrXITSzcbm1MaCElA0svQ1OUA7+N5/HlJ7f7Nu/zqcDAY743RndXyDUU1KIJnCUMIIAu44N0T2ur
ZHAGBGPwah1LE1VfoDKue9XC3U0xaD0JTE4vhg9v/GYoxdhwvBaUOphlCBW/Oy1NT0TByqdcsoRK
38RJh9jwAWBq53GamCEivIw7VHvDTS5ueP4Umv9iBzkeqCsYnVqul9/FTV2rwh2A76LILSU/SFke
qh6RNuZrPC2LR9JCTxwNR9AJokpyacs0WGFFTjLR690H3RvqMR6JDjRNIKXyYORvdnPb8BvVvkX2
Cvh56SieW57ll21mahlpZCVkODnliWZHkxo+Z/dO9EbHw3UnWcoKALSfUEIOnjofRJdiKwrVQPLc
L4R1Z+Xm89C+irbYhmG+K+Laq1l3IiS5cw33pqLBl+vml9YKFC8kFJypXPznK5zVHmRT8wbCctOt
LT4NPPLMnEEt2oUAG3mHs97W4RpL1fKKkYnYU90d00az0230A4uCECvuE/7aY9DTGOimp3XiJ3Z4
Z9MOkytQXC2Yz4OfylobO1jKVCA7hWcleuVA4MwvFBZE1GlrnJa8unML5PJHt6vQZB6A/z64YuuK
vQh2KVjoYpQBd8ka+dzSa5DaUGKd2DqQ+M5Hg7SQQdVALt3v4iNFI6oGMMAyfkeIDbZxSIejFZyg
efT3XxrAXdAx/AEmzCH9QB6HZTRdMJhBj++SWiuI+NTFSShQrzfy3omDb20i6pUm/lJownQMOAow
uoCq/fxeYzpLpVnnvlUy6BRnnmMj2QXyh2Dg4/oKFxIkMEGgtQoeX+Cg52OuQWFp4uSYjWv5D4iD
7MFpt6nxLhS1Pjogyb9ubekr4j0BYAtMoYT7p0txdnSaNADPu8CTAqnPyx8JaxNCJyTZUrfcd9Vj
K4jfNsEuRBvyuumFPb2wPAuNRg61m256zFTBYxfEfp0BtpSGO+as8Z0uRWGYwuU1qV3CXWc5rjGM
GHtRiA/1yG4s9GJx899FRrhhhd4myvJUEe1y93m0o9uxs/cVWauOLi7WMRGeUKzEoZ1Fi2yUpRll
WOxofAWErDIqr6ifK3SZr2/qQiTEaAh6DWABZGg/z1bauGga40wizaXNjXbbLUK1b5f0h5HVB0P1
xzRYE9tYgKRNUlC4UNHLwuNp/maxCscB7S9sJvLIwffCb2i41+kBb8/MPUTjRjmfuXGXiZ0Zv0Es
yoNyLncemr9m0UVejQcFSFRwe1tQNr28axsm+sgY8DtiVBeSvcVeHX5ydYBW/K1I18Q5Fr/of9b4
bISg7YdSotGOnYYwQU0+o9aw6XvLK9ZC3lJAQDED+4uK28QhebmsIDWHrmlGPPpJ7QNdgWZL85zR
4jZiyXMv9NN1D1o8LAg+JkbBMEeHRsulvYr0ROKtmPtUDIDxFZDl2CUN8aziBCIcMPkG8jnIPkkX
JHfy9brxhXwWlar/bJuXtiHgTYlG0xy4xRBY8fiORmu41ekEzN4LgE0CM4jaB9hM5/ULSH0VkRuA
SjI13K0LFAAnA7JAeby+kqX7GWivCcuHUdYJs3K5FN5g2N2q0cyttMj3Mowsb7RU+KTcUGxa3qf7
qMlPsWPDOEA01WDFXhQOSAxD/gZ69frY5mpYSeb/XFTz1QM3+kfcBXN+c8CAGpA0xA0+rkYlv02p
10HJuuQ/MZd5a5Fplh0B2PompO0VXO+tRvvgVj9I9ahd+5Dw2gvQO41teRu49j4yDUDq1zp8y1vH
mQP+DlSorPnMSls1cTgIeEHWQkw+vmmS9zjwACUBV/FbbBVHS77Tinmm3b2aKt3FsfY0WZv2WHIU
uAdYsvEcQXI7C6X4IFQmaMv5kmFQR1q0PwCMDGR6pVdS9WVLePe4f8YV/6SaZ3cw6ndl2kxP2Ngy
Dy6NDlWbbu3U2V93yaWIhU4tOu8clWCMrV96ZE+YEWNQFco+wKIU1UEmPyVGiq01qoLFCDKBp/Ec
AHfShzJlNmCMq44xHJ2XQWBuI+j87DjRNRIJo31r3cH5TBtKDypyirvKqeida2t6a2UFSPWoCNci
2hSK504vpvILgKyYBJ0XaCHSbDI+SVVU2mvlXZD/bIzfZr11QJts7stsn66ds6WtPrc4y22GqNCV
mEQz4+xLSfzURF14eOjYWqN/6W44tzN75AUqIHnVwI5hpjujBOpM9L7RV0dIbUMpJVoJH0vZxbm5
mQd1LJK97LCRaf0+arAAFC+dfCbGJg9yLxe76/5K+RTuP3w4NA3Q55+Yq+aZxRir2MkY7liUQADO
VLrv9b4qK7fa4sjYN7o2S7YNAareDVCr/kQKbT4aXAzspnZUi15lQfudnTAIezQolIQ7axyGJ3PI
ieOzkbH0EdGn3BddZjkHGST9t4RivsDnQ8i20RgiDIZumNxWpai7jYmhUQ1+/jaPtj039E1KcmMr
J7dlmRmA4qch9KeoSXUwqy4ZNkQJQ27aKM4cv+oD954bZQzYIHWLRxZa5LU0afrOiQIdl0HdEVl+
RULiW5IGGEXM6/jYqI4hbx0EONowRYff4Db3rRMw7qXECL9RLYsNqp76hZWsKzZDU3bbJq7JV8wu
4KxbRNqYDFJhZO94VJo3YQfZYK8uujr1VdXxaF8pAAMAYpxYJWhqTXNZ5CBKE8SeddqYoyeKHviO
uM9KhCYw3d90SSTAXRjG7s8cihz+0DjidxIW9KiYkHtUCYaNSDGMdQNQPbieapD1eWWOTfbCKh7i
DRT7Gh/4QSgPNsRSv8piaE72KPIKXJZx0IBUtgGdBpRZ+G8lgvoblfXg+klY6R9NRbOXHMpRgcfL
wd3UriF+pxzb++zkTngPGQ0S++GQ5hiOsMY7C+TG21YnEFKguPazTrj7NgvMHnPu9VHVTXwzdl12
RKHLPJIaZfCyLzrpmVkEuVtdwcMMDRjlDecDuuMZz92tabQy3IDAMQMdXRuciFkY+jBk1Ak3iUmM
k2rgu96Qm/m7qQeAYALgBS1fD2NZbjrIruVPRR9Ht7YemOWXxVhifKcvy0mmLK/4tk+icBdHXXVv
8JG+WLqXI0DQEGX3TJab9LHgbVZsm4424cmoNbvrO7PaMiTB3zH0Xu5BsAGAagHPUCtPjMXwPk16
oM+GiMrmE8da1/AeBUXjGBRrgbmPypPZfUnkPUu8LD6w/LceNwO7s93VAfiFgIBXDWo8GPuceNxn
cTVva/E/pJ3HkttI066vCBHwZguCTbY3klpmg5AbeO9x9eeBzv+NyGoEEdIsZjYdoWQVymRlvqZq
EjIDmMJ38MQejOBHgvsHmi8HlXDT0F/RBb+tsshtUlDwerFxKK0cgahmgeUHUYaat9hHyCV5zkKz
KwBpKK66Oxh33aCzK2X0H7as+FZOd1Jh+pn8j1RcPP7SstGzySIvKJIGRQZK1j7qEgnURkdNqcRa
tZbcwi6Iy41zfi0wrCdYjBDYjDciHYqUGo3SStS2OgC/D2Vm0k89Tv57X4s2VtPafFJVQZ1Qxb+D
U/48KSmngfO6AjXtNzp1tEovbhR57FIXnVtElDi+Om8OlCR3584ctuRtVjIvOpk2QBhqO6izC9Fb
bWqieSC6jhN0I3dcZP51Gm15YK6kA0gFwtLXeRIAZhDDUIq0y7AkHVDafW0csaLgxn5vbT0V19J7
oBLkq8wkFQBxdU7mWGplEMH3Y64+VfRpKcZN0Il2LZh0DFLNgF8RxskEknvQfdOduOS++H3XV24a
BMldHijWbdj0zjEMzHDv+2VwG0aDtFf0tKdo0ZiJ7yXtQF80NZELV+s+3KLorBWlmC1g/uoC/QX/
e74onD7KDbnD0ro0qRaEsxum+T6dv4Ra7irhF0g0auplurKx7NdWw2lY4TMlTZ6pdUzYzhj2ZfZe
m6ZDumUJuPx2IadBX0U3AV4tUBoxGW1TrZl6meS4p04daOFjEnQbKgpbIZblePqeKGo2dkCILEv4
wn74rLbRn79Zlh41TSH0S5cK9HmMupKtPm3wkrLl8iVvpK+Bn17hLrCRuy8Z5ZvZOgkjFAS6KK3N
1iYM9ull+lhATwij+9hxU2ev9R8z83A551w5+RgWQ4LVaqL3KyyBrKJ6mBkNgvdT6BVF+xjP1r4d
9Ru19T0rmzZuk9VwCF0s5NaluyaEi2ezMjuF/N2n2qrM6d6oTKgQ6Hpp4X25ZZe0ctbq9KD/jSas
CygYoxRPRKulx3loXFX90ST3rXEV0qHJtw6jtU8HUQMKITsYpSdhhegJEpzhsNi6mD91a+9Yh3H4
J43fO4PvVd2PUd9qsa9NJmIQAJwckHCUqM6XpK6N1M2DpAJtBzey8Et3TvXR7ZJ4N4XWtOvM7tvl
1bJyYFAdIIeFHL/kQ8Lny8KxcIpFp6EogIqN5mMQGAeV7Ni9HGdtZKSHGu92dJDfSAzZ02RF7DWw
tc2+n28RGHWh0IQ1yeEW73M9FL00Tl9EIURMreajbjCnAKis+lMhy8DRPkzg+kr/OG3Va9cWiAmJ
7P9CibBaM0rIoxRQ6tC41PphMCtPnc2dxe5L7a9Z47Vb8itrqSsf7HdIYYlEXY6SzUhIC4u9qvzg
kLfJY7bXpeQJFKpbLBRbul2L1YV8SB1nN/jqBsZoJRlYYFPo6jskHbSUzpcprcq+jmdmOMUuNUK+
2pHq+1aSr20g05fXzVao5UA4uQhSqVc1adEGqsbqaFeGJ5G4tmMCbW/jylk7WoDkQ7bAiY0vKuwE
bZyc2p6An8Z9vvfxKfBUqXgnjcM+trK9nUr7cSw2rqC1a+40pnCcWUFshn1MzBRn+7zWqBC+uzx/
a/vbQnNApw4JukLcDD64Pr2ZwC2Who/iYoqmPYA7e0NAd3XufkcR90EOFa2fB3DJc+dQrJBeo8R5
WOC7koXxUaAf+mDLDG1t650MTKzxF22pmHMC4NoMP5rpk+3/o47XUbOf06cwe2f2Py/P4+o6PBmh
cIvHbaTK0RIu9O/tEcGy/Vy/bor1r66Hkyja+WqPDLqJ2jKPtUXnYogpqCehtrF7187H05lbfsTJ
liro+yiDQxAY1646HpXuR60/G9F309j/xaQt2nWA5WzOfWE4Xdy1llIwaT1NgVhuPS064pvk+K+X
46wuv5M4wojixuloRjMibVluXfLdLuXdoMRXSep8Nnz9pkySvzktTkIKp4WVD0Y8z4TMWgqjvheG
L82EfiYtRON72G81uVeXH1RlqHYANehqnX+zKWjsVLWWwymQ3LR/KEGi9dGzkWy1DFYXB1CIhdKH
eJm4rWa/n1Q5I1CTfjSyeym9gq+8y519RT3pL77aSShhS+WU5KxRI9Qk3cmJ6qpZt0/Tm4DaSJLc
GVt95dW9dRJOWIxapIWyUy9TKFdXSejfBsOWn/hbTwqUJig4/Dt7wkLMIieL9G6ZvelLbr5MWIqH
o2tPNy3y/vMVdD3EDdPy2MZHrOF2ZvRhcF7M9mlCsq2R3l+e39VU4fTXCGsUvCgi8Tq/Bmesrr6l
m+daIEb7JnBL89YhBVPlq6q5DfP9phbGr46P+OwBAoJvIHoY8BeFPEUyMYmymwntA1v9nCBjrlbD
g9SRmyjJYXIKd85rb6y/5E4K+drfci1cj09RBt0P8hSA7ec7pqcnOkQSTI9OMa81rcfBLHXz7oNs
9q6eaehNQvvN/K+6WX/S5Y3TYa3/B0YWij99/EW0Thh9oXU9KFJG3w8fh9z0fLX2JnuRQq9efUe9
psy7L8eEpTHuAyP5RPV275vtXZ1tWpOsHR2nP0XYZgBqMZlpmYjcgeQe7mXnJy8zuQqOG8ttGZP4
xU8DCTPe2pm80LFI1SzS3+RVszEPKN2meG/2HV6Oh4rqS0zbINzqIa1VWxazk4WgCjsDpcrzjw2s
IOkrh+kOtMLVSiAjPzT5OVP2MUYQSfwYTg/ZX2Awz2Iul9LJNTrr7KyuImZFIb/aq9GkpZ4ZZwPA
kWj8DKVieLk8w2vX3Okol5ToJGI4R2XWK0REuDKWbpMSQYbCDcedJt/H6Valejkd3n7O/80pZInz
aL5STbFa8jmtvLiJiuZYAmm3nJ+Xx7R23/we01ssw1wDXl7GNI3drvArshEM8qJ3mcMw562m5uqR
iA0bRDYKWLYjAmxSVTGLDjuknRFiwDPvZPnZ0FO3tN7b5jcwu2kxuZH+qfAfu3xjf6zvw39Di2ib
ZpSMxJ4I3Vbj1aBeZV3nZRiERX8hqbCYSv3CMnH6vOluWPUIYUolUla8hv5VPe3U4F6VB1fRbtLY
s+bdvGmPvLr5T2IKu8Ga5zRXCmKalA4S6yqVqQ9T64+vJOPWRJ7U35uSFylfLy+fNVLE2ViFPRH1
ttSlCnHzrN/VznXdPhgmhzt2j3cgOmWp9ajqhcVVp7q+ubVHVr8pgHIwTYvpkybcsAqdQJCH4OPT
ov7QDfFzNAy7IXxNpS1tqdXdeBJp+SUne78d+xR1ayIVfuqVYehp0IRLKd9fns+1AVE/ZvVowE9R
sT0PUyj9CHAHrmIqQX+w4hhiX8A5muv6l0TpNp6/q9FAbuIFwX+62IazqzpTJBmqkKRC9Pc1EKLh
LpOqZ/Qhd5cHtjZ/cAf/DSWsT61UU4R+CBVKUJITraX5DN3bK03jcDnSrwKreHCehhLm0DLysO8z
QhX5baN+UZ0ns3zoqruw/J7gpzp/kZVXxT+q/ccieUGGytkydF07U09+wC+vspO1QhPWbGgpk/oU
P7LsRrbvFotJW33Koq3u09qVdBpKyHP6ytcbB4T8rpmtf5LwNckjtzB7r5RYOCBSez3dmN7VD0mh
Engk2K836utSbEpJ0/t8yNy4Bl38oStDr+r/gskB0vZ3GCFr0uyQHppOGLLI27bQr2ZCRKNxBNu3
YQi2MofwqtFCNAFCw4sU5hCL1v/7XJYzNPvU1x1vkDOcMALrKaaq5hn1CJWtb+qNfGLlRYSYGzRB
mw4tRcVlqk/XCRr5YZaFxc4oIulF6zJrl6H8tPHBluUubAeahnRiF188RKWE7TBXml9kGg9j5EPM
zpMj1EJQFPpiU+FIMQRS6g2+tbo2LpT5qdxjW4ntqTCuquipGFYL7A1WgQYFOu16xHLxpusMVAmM
I74Q+0jV3cSQrjV0By0r2BttdGjn2K2DgcrV4PnmsJ9N671cKK5tp1RSEzSYEq/MnV2iJt7lQ2Pl
JDQwTOMQXARlqJicf4ppxIJqLAE15k2DnyfZSOym8Y+sfb4cZ22tGVBf+Q+uyxubQqvPJapY9OPH
9mDgOumH1wEIRIRz9PZosY//Wzjh1C2UepateQkXfCic0FWch7h/DP0P+dC7m/L+a88ApK2BBWJ3
C3ZcJNhmZRWNjWxCYx68FJ85p3XjRPEaFaiv2xjXc3FfbNEy177cIt8NqIMj6U0XMVA7YwzTAbJD
7bVausvTn/n0fpC3eHIrh/ovmfD/xREOJAR/6S4obCPDPvYIAJmuIemuMu/SchP9uLzUxC3LybqY
aGgqLwBxNQZjXesRsSzladSfpBEptt5FIK9re6TlryDcF+UVskso2h7srVLr6me0QK0tRNeljblM
xcm5lJlWbGbT+GuRtvL3pPpiGVdqj7wl1lHoGnSHdNzYF2tHxmlIYaGGrT/mjclXNJt6N8/Ou0yT
Nk7b1Q94MirhHAxNbRqMnhBSFd5VBmKNqJH2dXRvJOnHflN7cq0Awhb/dxZ/iQSezKJqpk1pt8yi
VQ0/6vDRwq0kDYNHamA3pda9kwL7yqFQ2eqfmr+COZ1FFy41p3DaqXQYbdhcJ9W+ikeQjC9S98MP
Xu3wrijfKfa+1t6X+kZOufYiOIssbJRIUtV8somMV4Un1Wj4tOGdYcaPtVl8aMr0ahpeIL4dpKD3
kvjdpL0q/ZZ63ubkC7WQRDOnYiiZ/KT6kfrPIBq91tll8WP/y5Ihn3mLfWy2vH5XzyI0jLE4ARiv
iFftNAXymOtEDRUvb99ZzZM/XMX5xkJeu0MQuP1fFFEFdAE3FpJBFEPnTu+4Xa9m5agaX9TGrYf3
l2+QleyBooAMPRhKJgY4wq6JrCmH9M9R5NgQb5KDWb5OjvSulnMX+hUeHqqbGuFGh2QjqPhU12Ec
/X+me194Rf/B8G9jHpShQb30zgoi18w3rv/lQBUO3AWOB60ByQ8yQWG3oDDnBADwyJGU5xKRKbW+
nvqtFvzK6jgLImwMIzMzv9UIMo9PLa/01EGigRzM2Lj0twYjrP1IshUQBUsc+1tYD9TCfdf+cxMm
AIwA/JY36i825fkdkVc4aOJmwSJMd3r6Sj/OnveTgdBoufVxVucN4hLXO8WUN4IWjgqqupAJVfqP
c/+zGt5ZwTuj/fNXAAP6HWW5oU6O6zmho5RKRJEsCqWpW9l7099X3edAq2jhbyy4tTsWMWcFWr/J
HSGL+4pOd9CoSzgre6yDb4NW4VP9ahrP1nxUhv3QIUOwsS5WLkAKtJYFOR48DRWT8xECOrb1dEkG
U6PFxhU1G2tfAHa27yo92hjf2g62OAUB2JKSASU8j4V/a6H69oI7xYC4SK4d5UNYfLLH0TXa77O2
rzmBLx9Ua6uE5YFsFQkT8B3hoJoqMw3igYgGgEWp9XeSjkbD7HsqFKX/FEp839NzSIwqWUJJwy4Z
k6OkftSg5c+FvdXHWB8VTygHj3p6gkIq1gSqX46BUeymtk5/5LDFv9mlIn0CqV2+ayzVx2e5SINb
QPjpXTrP1p05qRg1KIoTXiedVRSuPeJAj0h5pnSYQIdV78la1m/kbyt3EvAGVXEWqC/tJmH2S2Mc
G+gRYJppx1JcNZsno+jdFGqYVoQIvn2+/AnW1vLivQUTlpxfd4SzNDC7si8b4oVt5SYFqi+fR9Jx
U36yo7+grICYgj+Cxw2qo2JzQ9LrotOWsc1VrXwc1XDaq1Z5XyNY6wFOe8BQIToy+A1Mx9oz2kI3
Y1Hm4Kn4Zr+GqQY9NAZZbNSm/2rn8vQClEN5N0ejquy0Pm0/D6aWHFU9M/6pjM75Cnu13zd9p8Xu
SM/nWs8b4xM7Pphcs83sFztOjOQgFfoweGbVh+G+7s3koxFKyNebWuOho6P8E8wa9Q5FCZSth83K
zYT/C/Vi+pHUJEQ/sz4IsaufsJJGLfahCIq7NNcAw1h/ftChNgL4kr4fGkEi6B3Soo3OdFJSC3dT
OB6y+o7at5N804aNZb9yzHGacn5bi2CF+oZmmOdhoUcLH65yIbSWE+5szU09UkQdD1kRXvM9Li/8
tcyWkFDioNvDYxcBRbZU12WFlyOk03/k5MBJ6ypd5KbZrh+Tq8T5XBSvgfYa5xuiAmsc7dPAIsZo
LLtEbjUC62hLVkDqG8mLnSfD/6qmvVsNEG5unOqAXGzkYGP8VFufouDzXDw0W9yCte7u2U8Rbpex
xRinM/kpklTvDGS2BoX+duYZ8tfYanZafVSzu2D2IIoHCJaAjc3/Qm8SuWzMNIH8g+oSKdWW5sO+
0gBI+whlxMZjGJquXGyccmtZArcoWwYa6yK1KRyrqtWqmW8uSG+KZMNVqn71s4O9LOT6Kp5uavyH
TGtTVnrpLArZ8CIBiRclNDJwqcs2PkmF/JKfMiQLYrr4rOr3qpN6hvlcqs+qOnrheNPoe4ADl9f1
ygVyFnO5CE9i6hZy57oNblOCczOnMP6nr0unwEhTKGRA+AHdXI64uopOhyncreM0BKOlLyHrvVxc
Ffohmw8LUkKxjqXSulF57QT3VIPbCh+R59J5vfwD1oe8iCywgngyCx+XB0aZ9ilUSFm+LwuvaV/s
lu75vAcxknNkX4629i5nhv8NJz6qkqhKSl/hq8ZyuNPUY+E8TP11V+2kDGdgCH2++VrKRxrOmflj
rPWt+Our6nd8YdMW6C5AXGe4wXyNrZAefSzh2Mm7KfoQascRV+Yg3oi5dt+cDlnIEoaIu0FdZlhV
n8P+pzw/6N0/l6d17QY4DSEk1WXfp/MoM6sh7PwCFJWsXBmAIJzsiI9WvXzZjRtgJfXBkhhyNCQg
lBxFhJg0KM4wa4DiZ+cG7qLc265Tf4v8g7X5zdZCUVtFoQiQsfbGgcypM92fgqHcjdKXIveMGSxV
stdgy43zFvBtJdOFvr6oWcPbQYFDWB56a9hoTY/QJjL68vkd7/F9HH/vq+PlD7Z2pqI0Tv2Es43H
iZiEKL1s+sgWcI91BgbIuaVDFdNTHbX6psUCbWpkbpTRkfM7U7Lh7GZxN6ReFYzZRqNkdXpPfsly
QJyceejt6nKvyRiVh+NzM38vok8tyIApoTc6b12aq/ProCCGDpuOqL0wv7ahBTWyDSCDZixWfEvS
PXSoPxWO9UlKAQxdnuWVaKRFKH9AyUMWSJS2kiOEbOwirpCEzD7aZdsf1ciu4UOXyXPvT/X15XAr
Gx0kvAUFkMPUeOP8FAZ9ZFcOvA05nm23qxLQXIqKWWOrb6lPro2MZh0e8wYyCFiHnn+0CPdVB2Oh
aqdo5SGs833e99djZB3brtlIuZaSg3APA2mAbMCrHZ88sZ3SDQNNx4ZQdtweM2s8hNaWNN/axEEJ
ofHJxlPeKLX4oSRXpoZPbdzyTMbY5AfeVlipzNbPy19obduhGIHvKQcK1AUxlakoupVlPVRgX0A+
y90tgIq90/vXpWwd5LZ+SNQKf83ySvHtHxuxl7UtTqSF1CyJPybH1F3Ovxldmy4Orbnaqf60b/15
X7QpgmP9lVnV94MZcs83biYhdJYZh3wK441qyMpGXz4ixSvgoKj4CTd93eUt1Hq52pWDCS9knJAO
GPoH2jzhXo+lzJWtTtlfHvTalz2JKV73yGSwKHul4mLCXsn6IvMYylOEoi+HWdsOi8qtuqh1wC4S
zrAMCp9k+erCmHIO8jB+rxTjaMz10dSUq8uh1p4+ONVwGdmcX2Qy4tarnVSfDcpxxaDucuCUeq97
AehOqP1eIgNt7Sov618Tsoq+Dw7/MbwwVHsELRZUhG+60dqjSA2hIxquhlIHWxJJ047D/HEMpMmt
4uCbZcR3vl1/2/gRK1kUvEINW0nQEVTmhWMcMuMMTMGodnA+nkwcqKmtjFeOX31VJvUm9rVDB3i7
C53A5fjYSNLXPjZEgkUABQwf7NrzfZTb9WTXjlXteBfdD834gl7qixTIn6rZ+Xx5oGvL9yTUr+Pk
5G6cptIGy2ITqi3hVE959hj3Zrgza32rFrt2zNq0OQEAMK9on52PSp1aWwPfz+VBQZQn3edBN75f
Hs2vQoB4AjngISwgq4utr/DZMpQN5ylRy8VTrdI9ubqdpx9dckxTzc2bT2Fr3prBh6m89sd3lfIj
dspdld5L5VU2H638oE+AMfdlcMBfa9A2Ls+3XxVjb550lExs1MdFGchmNAK96GF8K7Dn8OfqsmA3
qd9j5+XyJKzGwZMSF/hFdFK0XRmdXuvpCaLpgye7QVMiHmheoaa3aTOwGokhwSX75QAsnPehVNb+
EOH0B28dG8MXVHom/3HMvl4e0NuFA1XoV4V7AR4gAHS+cJwRF03bp87UDqmJKTQGYr7vb1HZ1wbD
TqCY/kvUVsxXm04ymjrkhdGXY3pLWirdF7UKxxecYzANzUYf5O3GW6q4tNggiS7VVWGlKj76JbNP
yaG2fPKn7mB01s4stpSk1uYOFe1F91ODlyrSltFN0ZI05/E9WsfM/6Gmny5/m+UwPt9wDANiOWOB
rUN2e/5tsD7tJzODqJwZSDS6foYQRHiLrJkb69d69/NytPXR/I62/P3ktFIUP9LShGjRYOxnGfHW
1PIuh1jO1jcDQt7CUXSDvoq4SytHm4K54H0kd9qDlNp7pfjsjC+W+qrOHfIlHU/AaktH7XLQNxh0
LbUr02h5AA7SsemuQuMwITM0ZofIBIxC2bHcYgmtLL/FIpe7DcVo6u3LLzqZSXsMY6cfNWpPTYXd
wpU0y16y6Tq1EgWwF/QQU19YC46wyP1xKKagI+1NjcwzixEyr0RdIt6pU/xxis33ffFqSKmX+M8w
XL7jcX8LWaR2NK9Ch+vyh1XUt1/27Mcsfz8ZcjNQFfeXHNxxniW84soWzePIS7gC3db+mHfFbQ+E
w5mlfTrcj+O0cYytTAYPQurJXH4wBUWmjjoivRwXY4VsoP2ed1uAsH7f7JIm3crg3ubBqk6vkzYu
wtnIcwvTXpRKFNGWq3fFhDlej2uqW87yU2UF3w2ze0yqxNpAEqxsTCCWKAcAcaZ/I7YCjBZTTbVu
axbwfAdy7bbNq/3l77cyfegTANaGZ8W+FB82Q2REdqyqqBwW78vpJc0P05/jSha5RXYFkkUos4p7
fzbspPITo94hRuCNCJggsIs0cvDn/rLEoQu+YNzQnBRnK+rSPhhS4lSoiaNm7mvHKrq2pavLM7Zy
oy3PQJPrZZESFLsmdc6DFJpjvQukOzN/UavjjFXiFt9j7buws/FFlEm6UMw931YOCnpjZek1e7uD
4Gcfu9a5igb9jysdzBlLeQHLQQ+1hIsmCfSMjiBzls3YazxbfuXC47Wpkf3FpJ3EEa6YKUOXuwiJ
42faVbi4EFjmByTCcreYNuoOK6f+2ZCWmT05kKLE0GK7I9SErICJVe1gOF5RoZit9K+1+T2tMbne
EjhaqU+fT+Syak6iSm2uzX1N1BnUD2p7jvpzUhAs4yAqXEu/RjGPR3LbqiDprxEquzy9KwcFwAFM
4AB5Lu014WiqnabO49yv6afEO3A6IKT//ANCxLToR3LnKG8MjzPqGua4NKxyjFEmYHHW5zh9F80b
ecLaQEh54MNoNo9lURuiV5OuLPKo2UVVCxFoN5DGXZ6qlY1F4vY7gvAOxh9iRgyQCKVzbTSpKzWA
3f5mFBypHEWLw6ksLIZKK7UBpdRml/aYDdPmUrZsNVfuIs7r3xGE40EaO3msSiIMzlOU7qUcVTzQ
yr6baxuNprVIMF8oUCL/DoJu+WInC1sbR5Y1Ipu7KbutW+pPJBE/ishr/ePlD7MVSPgwbZeFUV0Q
yGGFDQp2mjxn6SuBUthqf66QbGBZqxYlCH25+wwhFg18RImHqsFvb8DI7VNVPJgSaoXfjclD47kd
vuv697l54LWuGbULBLyzN9bh2ko/+QnmUio5mdcqqzt5mvgJMzjz3nzWi436/Mo9hWYCvX2T1GFB
Q58HkOQiTzCLbnatoroDaUvtu6pSu7DxL3+4lQP3NJDYWrelqekSm5HIE5Bv1Oxv9ehmeR3zMjb0
Ky3cKEdsxVPPB1YUktIHJvG6+JiXXq2Tgl1lxk6R3DL7x9paLGsHxsk8ilekbYCXMlrmccbiQYZ0
/i1ony7P4FaI5e8na6FptUbHdp1PhRr3+JopD+kW8mJ9NSyAbqpbCm+w8xBDFSdRHjGKBWtQ3XXB
PtQO45YZ0eqi1umDQdQBSiWaKdCBsqS5YyBjLIOczlxnqxG7EgGtMDQsyIpBrojotSSp/bRSp2pn
koC7gHQ8pMSbjaxo2f7Ca5XWGmRb9Hy49MQ3hW4lcxs7eoWNXe1J5qFOPtFWmHFFLLvHcAshujYk
qko8Kmy6C29wRVWqm3MdUsEzU3l+Z7bVhyl06j8vjFCG+R1EOPGgXuRYUlH8HKLaxT3hpjV1Lgzz
eHklr8zcArlQlo7M0ioRDp0q9pU4x2Z6B9EtvKp6C7ANjoRunhePVe3YL75eVe+jtDI2Aq8cChTl
8L/hccYLzRC2UNuHfmcDudhF8nVg7zvnqTYPSnxfJV+aFkWQ58vjXLmszsIJN7weMHxLX2h2k7nv
5H0ilfu4qsn2PHxDNpbjygLBtQMymgn8lcKCMLZAd8ouc3pyy+q6z5JdCqrk8nBWToezCMJwrDQ1
cCkbGU4JgCRPdk38omf3RTN6lwOtzdvpUJa/n5x04YAAKvbnJKryczMUbh5gMF/dKgWKzLD5Lgfb
GpWw5ksTo95CHupdN0vVYxYm476TquC5nJ1nOW/VjbGtnOJssKWLhOHZcgKej23CbK6cDML1znOe
XdfRD6ffWAlr07cI7um0ixEhEMGcfZWM2aTO9a7B39Zwh+44JGCN3vV/ztKAoXESSBiLr/qAOhMC
2fERe5hYfrJ6T++8KXwJ+41EZW15/45Fxnw+b3bXxwARidWO76Lhxv6LEgcNJ2SkuPUWdp+QL0xB
OI5mp3E0BDW9yo8xHHhZ2ijVrLT34JjgsMMWpVbzRiptaMNqJmVnCwWeP3ppk3mB6Tbyq9p+atO9
Pd6Bwpqdfy4v8bU1dxJVzL0yNMzUZhmbXfwoU+OjWqt7u8k//bcowvNyKFKnzAbGRhp5SKBIZGlx
o9lbeohrlwd04qXRRJuJbvv5QvCdHHEhncFY8j9Fehyyl7lI3L5254GJ/HZ5TL9yEeGSB/b6O5pw
5qmhjldZRDTaw+YXOx6Ta9OZdYWauz+Dw9c0RMjn+qlVAmNn5E1xZwHdvAYA0OxlKY122JU312Gc
md5Qt/a+Tcofl3/i6scFNvmrnLw40ZzPhxalejs4Jr8wexqShxQ6sfzyFyGQN8Lfw6DIJIbo7TSw
k4xJMGaMifsE/n1Tupnvb6Qfv/IycbYXGTfMP8kPqM6djyUqtHzKzIk7LFH3ffux433QhaoXx87V
UH1XLcet+m43lkBT5P6+1SbdHar5quk+z/ZTGtbXkqLfUHx4NGTfK50tF9i1Q+j092nnv28ILbXy
Y3i3RfKx1e+zLeDW2to+/feX+CcXX6HHeqLrHHIqh5CWXc9t71nhTRw/+T1wu40a2NrKOY0m7CQM
GaRYBccARevLVC/FgVdjCwC6druexhD2j9nZ81CVzBgqb3HyXuOll3jqtLFAV5A3Ko1Q4OmL/CQN
aOHDBCjtj1nKUGb1dQgseJnXNfDWwrpGe8NsbnRqotXWg2xtbKdBha/VOFpl+wardeg/pMl7I+W1
dP8XvD2GRsq66EiT9ougtsjq+gzRfqKUyT6qMnhu/euc/7kR5nkY4f6zM9uXk4oPhZXUXHjOhAnM
PKOzNbk4Urq6tnGfr3+yk3EJnwzWbDPIv1bG1OIOCdIFNAmvgrtMi71hsR5Jkf0ugEo71ZZexNrK
P51T4cupIch2TWZOffk56j4n3aEeby6fmWtJ2GkIYXNJqlXMcqKQT4zpS2+r7oR7fWPV72v4EnQG
NgpwaycT0Oel24fAxxscXTVLRtT4hDNT6ecUD99yLEouj2h10jTeawhswP4VsQ1D4Pe4rHC/R5X9
MUJNTynMezs0NsKsFcmh7v2OI6xEBRJfVafECbPoQ1N9iDrn2pxSJBamnTZ9HGfpoPbduyYa9sGw
GARGO3tKP1we7NpL8fRHCKtTtzIlGuTlypu0x84PcbZq9nGq30lmcEOTZG/gZ1EQ/nLYrTkWFmaf
qAaK34RNas2l4uOWCjAs8/pylK3BCWtTi4oWhCdR6nRnM4zxg4ZPuwaA5Gua3Pq0gS/HWz0oT76o
cAnIhZlUobXE0/eh7wFxyp2PUL3+IgqUK5bmIjUjWjDnaSjjmc6rMdfu5PFgBN7Q3WvKRpa7msLD
LwVnSVuPqqmQb0WBBSdxGUxUvNa66kY39T+W6VnqI0IHVuqN/ddpy0V29TA5ibnkDSd5QdA2mjWV
xMSnKYn/GY3OHaaPTvzQbuocrqUguD2DMoZzCBZDGB7S3hblYHafYd/X+X0X3tf6Y1u+avMzSMQ/
/2KnsYRhdao0T11BLD0N3dDcl76n48glDRvrfWtMy344mT5ElqLCxJRqF3bpvhhtTJZ+RKaKbEEL
z17bkaXs/9PIRGQqZildVQfLLJaPRfDT6j9E6P448sYErq2Lpe8PDgxZfS7T84FhtysPkkU/0bDQ
+UwfzOFmRoHVb2/V8nB5RGsn02ko4VuNejoWnUkoHKL84qtsXRvBz/8WQvhMeQHKlNczmY6CGkz0
JJXfq/HPwbwLKOPfKRPfwk6jJ5mvLGsu6vR9LKMQqzT4A0S0Lh8Vx5d3lwe1uvYAGlA5g8xLBeP8
E5ltaYNkW55no/o6w3Xdzebo1cN0K6c5RAztIxzPjZhr5y3qHKSLtOKWCvt5TEcPlaAeaPRmBTp0
y4ne4u3gpfq7y2NbjwN8X6P3BxZNGFuA9pIOQaLeOflwjVl7jI+nIwW7ctpYfMs/JL4LAW+SAUPU
WdBh5wMC0RA3zcwkVv3XpgQgqEG5PozJHkEkLd8rW2a9q/vqJJ5wYWVlHgzqSDx1PhaDq6le0H62
lPu8/GO0Md0JBcGHxbrWwm/mfGBqJilpG8XNrlBIDvdDe+9jCqZe/+l3Igq6ASqpIdVhEZOU6Ymh
TnOK73kMCe0OFG49etLWU+/tpIF7oqS/mNtT1hdtPlTdieHf6/Szaw87Y4y/shJVzKdyi0f59ig6
DyR8ncEOQhAxGv0j7TtS5Rlv5Obb5RlbCwFMWqdCS33zDW9RsYHaS73dsKTvGuUfs/9ebOn3bIQQ
2bWj0yWtOhNCna5j41qTDzjtXh7Fki2eb5vlQywoeoopILKXL3Zy75VSNcmtYlMqi7DpaGnNB8VG
yWZtFKchhGsh0GJ5nEHMAz5DPKsMjkiz7Ksu/+PXFCPRZJnCEAIYyhuoq5a2bdFyohWD8TUJM5Jj
yEL3gIVehqG1r3JD3VgBb48cIuoaoGcaiTpUuvO50yc0xVGeJGcAaJAGD7NjHvoedtd1GGpuW7vZ
Vrfo7Wl6FlETKtx+hZx41y83LOz2otqPVfQFB8a72ey3CF5vLyVCoQKI3AaFQ4r054NTOzuJ/OVS
QrzlNgnaFzOjqCdV5vtx8F86ufcKc/pweTGukOvPgwpLpZErtFhlbgsrmJ/6EnmGzP5ux/POsb5M
loVtZXQ11XYK2Et6NovmAQOVg2x9kFPfc/T+JjesqzIJNl4Nqwv4ZCqE71wBI/L9jF+ltPOV39UP
I1DgIqw2Rr8645yNlJI1bmWRUqfbUdfZ/4+072iSG2ei/EWMoDdXFst1l9qrW9KFMS1DAxAEHQDy
1++jdndUhWYUY/TNYS6tqCSARGYizXsK96RS3/zejV0QOYB/E2Aekzp0gRFf3+wlW4xHypwex4T7
B8jr3gQoYhliVbT62jtsF1rNYzX9YsK5xeT7SrixuLYzYfalNjWRnwUo4iKb0oHEhpED6Y5mBNKU
264/WuEaVsniiZ2Jcy7FtVlbeG2LrZzSNJYC3DmeuVHFWq1mbVXaU3wwfNMQKe6I6qPYcP7Ji8Qw
/7HKNxHeBsaP6+e1ePfP1jSv+cxSCxDURwWyQ5gbsWNV2EnT/8gUO1Lk+/43SZrz7AzWFuYcSvns
V01Q6rRj0r2w8L83xOC2w7KgORWTMGDlulwRhiPdoLQihGyOGyN3e9crGucdOVxfzqKLOxOjnRIG
OxFVcTgG3hMzSevCOgDzwNlel7KsC38Wox0PK1yzCwcsxu9OGNzbOcEXIY+83/vGpgm/Xhe2rAsA
rEfTEBibTS169xSbotSAfgNfeWMMiG78LnaaIM7Zf4cFxiEBuyqcCy5zbHh5SI2vLCf1sXt2AVRa
/8lp3gJlAOTpiTBrY/EV3VuySnjvY7IRMzdoq9O30ZlQ1csR7bLWi0l714Kqo+aPo/jSrkE0Lm0i
OqIdjPBhrOgDiztzhzEsGULeOsOwpmgz+962y2LPuPcAEK3+5fqZLanhXJAEiBVw/9G/frmRc9uM
W/XZjMtSbis7uxsztbsuYmHz0M+ExaCFGFRb+lnVXtaGU4mW1Mh4LMSn0gGGB098ZC/CYkXdF3Jc
84w5Hg2YHUGtWn9vtTU8Wc1xUHkJ/NXpe8SNBPyLMS/GXYEsRuAAsdiUI3Jg0xPz1hrE8HjEfmmR
K0YvMZ6FqQ0gCetFj7IOq9EjBK2XNor9XlnmX4NsJFurl+YE1jlCXlhqyK3pZPXRKJzqe1+H/kYA
B/pZ8DB/SXsEEdmIKixhRr8Ly8LD0yc0TtJpxd3QWxIjBl4NjeAOab5jhL/7QqhyNl5n8S/o6Q/z
jbK4AeybWr2bhuE9dU0Y3LU0SoFIWeUHtBeqn8XgV86dSl1gHAdznEYn0//lq77uEofm9pFPytjK
bKLHycyDCgidBFCPLsnLk8eRk4pRt/LM2BO9PSajGv0AXQcukzHx68jeAxfdxWTXVLn5trQ4iF07
M+jQZitzuaXgmdkGaSp+iUFFXZwHZV5sonKInE0KkpTjaDnqtrSM6tTRSr6EZOKvndF8xvz2A0SJ
g6pZgEZtc5pE3AcRsCFzu5q5pmxnVwhJvw1BH24mi9OnAcnuQ9ZFFsYYbOBGMoX0PxoKipZvXZ9I
gdZf09+7HnW2fmmWR4sye0stvGp9UE7e4NIYwBFou6PRiubGEyI8jmjDEMhbqXzbC2Pov5N0sLIb
IPhR9GlWPAR1vV/U28ZtA+dG5srGBAK2PMZNAPjdwEwM9NAWJCWoBPNnty1KBK8Ejhqk6q8Vb4Gp
Y0TRTokULQJN4A9x6HbmNzWWQBQaQMThJ26UoTPQKtNyhxlwTG42XGTPw9T14TOlahg3AuM1b0z2
1YG7wM/e+FNFdkBjGn+YQYbGmhZD/9vKIOIzKIciO7FY6tf7qXEh0269/A20iU1442ZN9ILIuzqM
gFGw07hqUufTBBSxKAaaGIY3mDX0J2XzgN2glOO6YPOxzS1rzLyO6wilxthh4IiPaxYFGGEtOMdF
lLXYDYy5r0WVkRSUWozdGJVpHnhK2oPCqPombCcO8065i2cTsQMWkyx98YRjJQK4Lp8Gp1c7lLbt
my5nzSE1+ujkSFrYkJ0RkHmYfXboqSyfAMc8HdG1jrT3pAprW6dANHfVlMUtjwSQqDxPZgmngTiC
Sh7sAKpQVtJMjvXLKQSwbzpRIJIStkpjP1PpyTEM+mwGtfwZTUOxHaOJPI6y7g/oxrZ+ArONy1iV
4XRLWJkmVeY5j01nGZuiAqpE7GDNO68RBG2kRtZ+A4B1YcdBxbOvdlkiH8oLHsqHlLHqBh2hBnKk
Zk8fXdlFz73dZA8V+g2+yrEbg51JnGg/STtlhykwulNu0QC+3iuybdUT/1FwCuJrGRrUOvUm5U8e
pjlubcMvf9Ue4sRYThFSya7byW2YsSGKfRIK+dxLRjdl2fQ3/hSMiVdV5ZZgYmhcs9kLHg9kUEBg
mAHTQJqsBVwyCiov7CrYBtyLxJgAba2qzRhECRo6QB1Ufvaany44S+Mc1nOIyc37mNUJqz95pnq/
7qsW5v3wSj/7GC0s60yTdxmZ3S/NAGHwUrEqKYNvSjnJNGS/6uZ7k3mnPEXk2QOFqlt74C56sPMP
0EINCnL2kKk55SXLm5INydCwhHU2Wk5dUBpZB9fttz7NkwolAcD1vK1swOzwdQeG9SNbMWMYA1Hx
MiAwjKZEtwocmN++k9xN8i7fOaz7NtC3GiQrcSvqbe/XWUJ5HkdcrcQji8qApEWA6BdPQD0Xh9Yz
EHIFaLFGo/C9lw7vuCo3gt0wVD1WVjqnJT6s9EzU/ClnT5faAOtBP6Bn3OBNUkRbs2y2NQZywBk7
ile/2Kv8ZrBXwv6FgByTs/NDGgg8YH7QtpeY1E2REkYkCT/oTfIVhHmHaTKBE8WCDW/Jk7E2QroU
f2G8BQArGOUGJJ4W4uWZYUx0gMiiKzYStMyZnQOc75jSTb/GrrIQTlrgjkIG0sIDxtHR6QXLO5c7
I+Iv53ufyThYmz1a0o9zAfP+nh0azKDd1CEEDH1TYEbRre6YTL9QUN7jYUib5LqSzLdN1xEH83YA
kPyd5daOC50dcOFoHtsw8dzK17x8y/yVDOHilv0RoU/K5KMxckNChHJU4qsu6dr9/7QIPcZn6eRK
34aEoX0PxWEIPv9FnQOcEjNJB2oCKHXo6C8OujhGQiw8I4ocjT6gFKmbLjYs6wuz+Unk/eOUg2W6
kWtVsaX75MzoY+ASxASXPuBLHIr5b9PuNqKzACTwblZbxGxGPm07+qLMlTbYJe3DvFsE2jAAlEHD
L7UPlHZD58yuilgvTb2l07sR3Ko1y7QkBaQ3FtC5cF+RbriUMuR4a5oOzqtk9x0GPVMVNw5c+n/v
bnDQNvxHjnaXPB71siAmVgMcaLMODt1ETzUCR8rMlXLRkpKDKT5E9DPfJL2YqIwWlLA5jgnu/0TD
6QS8lcN/13IgNcJvzC91vGUvd20UpgvXjSqOMQQZRs5YkDSqSDfMRvHoL0TNqo5UNNB2dCMuo5ZQ
GkRzkNDFhbph7CfIq67LWNwxDKzPPHwYYffmv58ZutGiQxOVBpajHojpxam90se2ZNr8MwHafmV5
Voh+TLtNhkoyZqpit5ExXaMoWADyxGXBqCjajPE/lK8v1+EXRZPXxJ/H2czm0DGCpI3Xj2Ni5KVx
zGvZn8qpQUKUO15lbbLQLZ+nxuw+1xJMKmllqUPtTOwTb4GavxJ6Lu3x+bdpF6CfwhYIg1CZlgl0
rqpjbcjd9WNc6Bac1w+mpRm8CBV8zYM0Zlk4MgTwLZlcPBCdZ6v5Ku38QEDJxxlKT9VPzs1H4eUr
oezy4v4VrFOcoB067IoRG5+W1k4G+Y5Za3Rj87fr3vFsbTrQdz/VucV9D7ODzHztuX3I0m4/BfmG
B24WkyYD9LL/0HH36/VNXVLdc7nai4E6LZjVTCytMh4a+t4YNwH/fF3Ekg1G5+rMTgvaVrBzXaot
KBRUGKQ4NgxBBXhkevc+GkfML9elLJ7RmRRNAQcAbpB6hBRZ/Aj5cVjrfVn8fXhlmN65v/L3Y+PM
iEw+g6WscceF/WrIEzFXtHvxIHyggqJqjtEmPVfeooUnUDZKwUMLljtDxWPzKCZzJfu6LCUIAEIL
t4vXx+VZSJnDPkisYuyearltxoeWrDj2RRFIF8J1INgDdveliMwKe9FLWNtm/B2+3KFZHhBY3d9o
1ZkY7bzDqcLvBlhJUx49l2AS4eD6r2a1UtteVN4zMdqGRdRENqPK0DszHip+IsFxMEDns7muvPPH
frj9f6S4WtlXRgWbaAYpdrCZypPZfgOuUmQdQ7W11gCSF1eEtj78B0YbtNJcng8gKX3ldEW/Ka1T
MWFgpSTHsv2BucSVduTFBACY+P6/JH1VHhJFIYw2VjVuBr4L/VuPv1njW86OhNUIk459+ViBuTlb
Kw8u7ueZ5Dm1fHZZBVINWc8IxjlzdAs8Vf3JGV7VcFeVJ9X89wY8uCXAb82wn2jA028uxYCnz9Az
iYbW+xZ0yeZDK2MDXNxrPnbxZs1x7IxHgHTC/PezVSGoKKsyxckVQCrvXCuW0bvIj9dVcdHOnQmZ
1edMCPHbfohKHJrhpbGlnpAzui5gvv+6rs/lJiDJmHMznPaGJlxUwMfG2Ux4O/djvpky+qlW0Sbj
3Z4F7cqbcEndz8VpqpD1DprvOMQNZRpTN9sN7W+8wbXO47VlaYdjhm0PZkvIicJ/qvwGI1gjRVL2
MJS76/u3pAXnC9IOKBqkJ/segjxUiIGEVud7W64hii/gXjgAFZoHwee888cO564agAk9m1e2zQyw
q9DbjL617hGYhkN5a+ZPhhsDpa1wT6X9QtgmzVeC6qUNPf8CzcCbKSatZI8v6Kt7Oj4jsxkjx45k
UByVxV+4RdQZcLEwkomcixYFBSapplDB/hbjvW38aKqds5bOWTq2cxHzvTu7V0bbCduYRYy19chK
EPT66a4HlN517VhMep7L0fSQgACHDwxy+mgf0X8GY4tBz6z+5XgYlWNJPm6q6F6t8XIvGFyoiWOD
XAwgmx9oIibwiiIggFSrbWLLehcDgIYBRWg9qxQVwmHlDixc6gtx2qUWdUEpalrIkWTtQ8NY4vbl
TqARFBHUyoYu2MMLUZpqTAjJQunP4Yyotm1PbrLO314/s7XVaKrRCiNwxh4iRHU/WW+j9RxOz+wv
4jIsBHjeIWg8cFSa32+kG/n1BDel5DOKA15xZP3KsSy90M5l6O1rFvioWM/hocaQJugCTqKsioFQ
/7UP6tjOmm0PHCjw+gBubXy8volLr+ML2ZpfGUHaEXkSsk33S8m3ktxQfqiL16nZdvnnzDv0zvPY
HCVPXPPR8VcsyIK1upCuaSRxctdtFHa3ytxNbv5owUJL8ixOa/O15msYLWvSdKWMaE7JHMMBvcJy
froCtNtMxGZ1i0rzyr7OX675azy3EcTMY5UuWocvDZdTcluEKVbmjc2d1xgnEyku2WcPTZkj3ZV+
rRkK4b31JEl6H7oFqBO+XP+EBdN58QWaJ6ir0IgsgtWWChWTMJQWCm+tBQihZm3wbHFjzxarXRKg
+1SDybDYofBucyPbcde7cSIRE5tiFu3H3ywMSXF4WADf65GjmU05ZQD13njNEYiHU41i6v66iOUF
/RGh2RZagDrdUBBhoV6tgpiTCSmGExH7krxeF7XoA+Z2Dcxsz4jsmlKaKIcXrQdRIz2AjtF0bsFO
59rbgj1xv1m5b8vXHcBvaIWZaf50aFMoQSNtk8KcgaK4Qwdg7c91+ykuR/GJel3soXvU9rOtX2Qb
atlxDTLtwfuOxpqViHlxi8++RLv6eW6pbhJzhIm2TgkiHYaBOgwVtYnMVwzsmijtNE1bRr2fY9FG
AFpDH+1ZPUnadohL8ROIKWt7vFDWs0El8O8ea7EEL4FM7nGIG403BVrSARPVM4xxBlygl8h/wNBC
XKyBcCx6wxCgTWBVR55F7zsyJtsf6hZC04HEI/IUoc8fMUJg1Wuov4t25UzS/CVnIZnnNZhxcyEp
Q/6rwJyCMGIzWHl/LAsBzguou0N0MWkWpQi7nnhm1W9kj/Ak5LuyC3e5uUZwsbxr/4rRPS/plDGR
AGIUZuyNhKUPABiS0UpuZ02K5mNDDKbmijLsGDl4468+eihZkkX/neMSkeSMjfN/9+x3Z9jZwYTo
fhktDMVs4Hr6o9kV3w3BmjdGyp+WcPLtdbu1tijNblW0DyOSYutS8ssft1HxArAAmu2uS5mv5gc3
GqHgNY/woydAu0te0IVRPuJdTbPc2brczxJ3LP4qlDyTMq/1bOcKFeVoUoEtKkCZhCfc3gbNVQpu
OLQrXV/PorWPXLzi50o4BksuJdW0Khxrtnp+AIohG6UiILb+00M1onsDfdL/mzQtBJjcIUemCRqh
2v7WSUUXN7wDqrKw0NfnmOB9lH4RV1FUr9jAReU4W6Z2fQfiortjzla04zOvMCKIph427antbK6v
cP4hXT+AaAR+BnhOzGNo++kGYuhZgavFQvRF9aCsrYt4tI0tQQbQnLqkCqONdOjhutilYwQIH6b5
0WUJMGRN+ZvCzQBQAOXv1V1UbfL2ObOOWfWe8zFuyzXGysUHwrk4zYHVwNISpoC4IAcUmncXsDKu
zUPqPHjyc1HsqmHDyF/ozrlM7eYJDtxLSiEz60FD7B5ZS2Pl3SE0MIPHcK1DYOkBbs9Q/MEMPOjD
iF1eDKUwlh56NRJBxWcMJTj9vjOQ78zi0jnNgNYAOlRhEmRr5fvf3LMfNeiPYP3uyyb1DQ7BImVz
CrkM/6n55wbvSgM8g2GD++EYx7En8eBzdJW2Se0Ne1E5e7AYx1E07FJeJiZzdr6xhh49L/rat2na
3TddxhwD2j0hN2qnT8z/UqqVG7QUHKFlAgRSaJ9AnVeT0bagj21HyDByjGaNETPiLpcC9Ws6bNEQ
dwcCWrkCn2Mt3p8zoZphElUwmSrjCJGC+nOp5D7Ih4Sjd7co6h0mFDfCRfd085WbxW3p/XLI9Mm1
PlPTiB3gpDGgyLrOdGpTtr9+r5fV8OzDNMNl+tmgBLDrNo4CLK3xZg8HIfZ0/O56RcwAm8E/BWgH
G47X5S4eNHi8ZvxQsLDpDResxCMYTcrYD8UOXtAf7DBDqXqtGrdsSFBPhM1C28WHjB06RSt03uFS
i3bcgOdug5n3bY8JMg+TOkCtfHHzOhEBOkmnfGVrlzz5XMr8/6I1G+ZK5L+i2YYNvrgpmuYI6o8V
VV7exT8iNBvC5IxuTXB4EbpywVEJE0Jijoz/3xzWHzHajeEMfWUUGZtNQVTSReWW+t1WAr75uphF
13a2YdodQZFuCLrZtYXF0Zt2Yf0UwfiTUzmAOPIwrM1Qrm2ervk9UE3qEedDraSTn3z/5Ksf11e0
ogJ6o1lZpjLic4Bq1C/KuV8N4xZ/H9CQHiao0YylY5QC5Bfh4jQvgd337XMTHa5//6LVAvcNUIIw
HgMgwksfBcKYOqAdbmlvkpMkfuxY5bPHX3yXH1qf3gq1Nkw9/+IHB3AmUdOBpvLNJrIh0R+PPmje
0W1gHLz6B2Aqri9t8fTPBGmnLyMzQx8ABOXh/dB5YL9EW9EaRM/iatBRi9GiuVavuxoiJ6MEKzJM
gISDqag6miNAqnLziwnA4X4yV85rKQq1QvT8gI4MPQL60JQ71GlaV+28qEPnvoVW4kcoHqzY7kWt
AMwhgk+wpKAr71IrjDoFM4qPrct8mrS9jEvawHtiMiI7sLyNjXrlDbG4jX8E6n01eV/zopIQ2NT7
0L5r221f/zTDF2sN7GhNkPZuzYwQtKbNvDIDtBV9AmAzQt5taxNNK1WrpZvrBIDOBn/fDB4x//3s
AZZ1NGqCUKBVyMaAr9ja0Vr9fkkCCvfoeZ7xpnF/LyVwAEpGEcO8Ckogm4ljsOAvmibRgoLvx4gT
2HB9LZB0O8uZrBQSIiI2mURXW5IjkjXkivtZdOJoawHiPCBCwg/jbGUvyrSRAHGIrNeAInH80w9O
grwQ+7X0kpzciLWU1qzCmhnyECwAtwmPVjhwTRHStqty1YDIXvmfawCVVPfc3eORFYY5slv34Zqh
WLBGeOqjfgp4cFDP6VlK2wbim28B7tlsKrFXEZCL0bQu4JfoWl14QS8AU+Ag1YuXB/qH5ztwpnm0
4IXAiCrmOCNzF/Lxn8k1V5R7cTVnIjQjzgoBy+dBhNU1MTiEk17eizWclwVbFwLJCAwiMHYYEdaO
yG+G0ik4hEwO3oYZxpOxHLJDoeG6o1jSPgjCSwE42chj6E42syqnw8DZDDV0o8CLgYqNcPdOGgNP
hKH3hn7i+fN1mUtnhIQj1B1j+Wh61tYGpAxeEjEAlTmsdizlRxq0KzZ1KfDHsv7IsC/1YPJyNO8T
yCAcSAPgnnUwUc7m8bhd2ycTBrSmJO93efbfE53oKAKCTYSuIvgP3S5FjBdRKFvg892l6c9CPddr
JOSLqoHOMrRa41J9SFaYCvyYI8q8m56/NJEVZ873gJYws6/Xj2lJz8E9968czYjnrMCIVg85Nd8Q
B2Tqd1a/EuEvNUehhdv2kSdANy+6ki+PyQgKqsBBCO2r6sepTPkhBeZHOzkgdjDd7AAWvGnfmpyd
ais/gpLtayQBgMimrHq6vtrfGXXNKOJTAJyKGRoUbvQckOUyJ7WIAhw5VRmNuyjoXmWdZw8BVfz7
6DLMXJaSByBp8D2SiI6FdznJ/Y0zYKoRDF0lO+DH6z0jAQb8Gzinkwo7GYBJzs/quJimh2ymHi4M
rvYAHmxOPM/6zx4wLFv0SXNpxmbmFQ9Mud4PwAxHb/1oI/ELAuHXIpIWT3IgdT0WKbGgwG2swOUG
jFK7vK+H+QWR8jEEV4UodjUZ618yN8YsxqCDuc2AjfVgsQaBTGMN9o0NBI6/aB7B9gGUbObhjMC0
c3mSQBCqMzOEtqD6fqJWuzcNdkqz7C+ML0r3gG8CSSY+W7Pvnsoqn5fTDGAX3HPAs4yoAsce2B6v
q8OSXQQvFBJXqIOGgL/R1jM1lhRBNd+yCJQF0UCRJBr9JmkC0Ty3WTfGU1bbG5taMvYBIb610W/y
cv0jFgK2CGnymT8b3hPlxMs9zVPFKVCFgBZZI752nktOYuA/C/lZZeOKxVywKheyNIPpprlwxxGy
jOgmavde3n8CsyUNjJXwelEOUiIIdRBff2AcLQXu4JRhX4vcDh9HGzVCzwCwVOQDAmHyPfb5+h4u
OBvApCEfBk3HVdLJIJgiBaaUsa4IRLfSQRukXHvZLxjKCxHzks9iDtEDrG8ETPBGgjWtBBN2ZI1J
L9YI4pfFIKmEOAq+Uw8JsiK06nFWfbd9bytMFKfPpfHz+m4tQM7OqHJ/hGhqUGW515WzGjTB70QF
ZoQU+cLMo2V9dujeAzoKF6ji3Q1orFrTjYWnF4QjKgVeCrrQ9MHCKTcoI7+xq/0OJHAH2VWA0L8j
/o2fJx1G7a8vdiEMjoDjbmIiEgTj2NXLc6sESHzHdlZ5Lo9p6e4tpb6hDHBbZ+LkumxjTu7Rc+Tr
dbG/IRs0TwO5c2MuQn7McWhypdHPOGHQFwbQlLD+DGcELM5qN0XToQut2Bkx4l8W75n3y2z653C0
49wu32B6k8oDdAw6T1j7jYDd3e3kgQMwj9piJaW7pGxI4CP0nAHzMKp4uTcUfb5m42Fv7L64lSiq
17W6UcHb9a1YOoFzKdrNKaaQDZi5xuXsuLxzAUwK9NOQOF1s+sV0NFlHnogZ7bMgrTZcyYfr4pds
A1hCXczNAqgERv5ykTzNDAwS4UaVqtv3dn3neH/xWMBc1x8RWhBFRVk5/nxpPbN4FGb1VOZyM/d/
XV/J0nHh3sxzpYhdPB0pxx07MgUDw5ukjdBBM+1sPh2jalwREyzd0JnEGe84jC06+o41QSpa261B
EZNbTR3TCFcHIBmeTMyKtN5O5J6/C0WjnsOBiztOKUko0OPwjwx8ZFyYRT/GgZl3dlyqHlA+gCmu
E9NrjXHT5iV5ABGv8wkQEh2GIQHdyjuZAfbDNNUpFcF045ZpBeBru8ziJkqbtz6NgLSVW1Uf935f
nGTXTo+RK/lLV0bTjUChPBE9n8K4qHwgfNRgqspih/Oy3CC0RjstIHDEd8ejmdjWdl0fDGZFSaby
9CGUdgMPbwdyBypWBgRbV+ydRkVlbHdhi2xQ/tAKAEabVpMeDZYeSW3Yx8DwthafnB3jwbibJI9Q
447GeyANT3vXM9yT1+BlEud0qMHZxwga8RR65wGI5jqHceqm17H1rSqWQckfnAnJ9RjAIH0aj8Dx
2WKWU7woqqz90FTkq5EVFoAOCh8FSwPUwis2cjEOCsFDbcHlgO9Wf6zZkdExGuARhda44ATWaX43
gL/j6CL984q6eAo8DTaohBsqvLPCoWSAqRj/O+eNg5Lwn6/Q3BJF/pFLD18ho+mkSABUpmF//Qot
2aLQBzAoZgtBWa9zlEuE050rWljl0AJ3XY5nN89gjfjOoPV7bdaYewuP3F/Lai4FeSFwWsH5a6Nz
WK8VRRHwIp0OyRFmnexiUxsZekQZso4Hbq7lmpaCr3NZWuqiGkpVBQLbyIMGsC8DrXYAd3vpadM+
dZHxF8wGOLaztWmersA9N4Ya8vKJqrigPXomR+MUFsVPktNPY5DzBAgebGsyoKU0gWx/XT/UJbuI
HwByDPoKPaSFLi18PQJEhvb4AKsReAw5Ub1NR/meGt1aM+qSZQSeF7JqSBrPk7yXklzV1CUCQbgy
N31jVIhN1KABt3dQ6PbAGmGiJbz1gHtyfYFL2nMuVjvRsuZ16syptaYN5kxrESQuQYzAkMBZI4ye
fZUet5zL0k6TtW3nlQY2E/h8MWU4UH64vprl4/p3E3W2QozkGl0JOZsivPMB6C7lbUver8tYugNn
q9ABtcLBjKa0x45l7FfRGjHeIWi+yO77RqyMfq1J0owWUA0Aqj3vV4/Zv3oUG1c+O+F27FbCmBUd
0Bm2YfWdUVVYUdhm22Da1RFJpilp5DOgpVb8wdqaZh05e+sw9FWJnuCEzKqIh0jFOQey5rbpVt7f
i3IAfIZua8yauvpTYMii3rFnq+j0eVKzpPU+cTeMA2tF45blIAeOFCueAbo2NGIEIBGfE1BIhIvh
VwuoKtfbqvTXX2jdXCz/f3I0XWhrDKQ4AfbNsuku8puT6aWvJQ1v4NDWIH/W1qSFtVnVjB0NkDv2
ovTdR/InztAK0rU0jGUdPP1vC9MUYsQAVdNJLMyA1lVZ3Ppky+2XNF/zXUv+GXyB/+6gbsrtkdDB
hSCiWBwMaguc1diMXidn3HQFeahaDhD5ZiWfuyZ13uszfcczJPcwGw77Wt5IaibcP4EaNh4toKtU
iCN3eV/tru/o4nU+W6jmScxcBiao0vDOF3aC111cWMMzYQ2iZGPT12sz92vaonmQYmgFBuAgjnpj
7KRHXwBYDPwyaxSJi3IA7w5OKnQAf6DTkGPNrHFERt6P6ts8RY8KRokMZLR8tkYAuriDZ6K0JVU+
iQRwBOcKDaK5f3x1QGsHaAfYpvX/ohk9QiYSVU4AvgOuRnOKgx1KXjEYKs8B5/VY/xPk9KaxbeBp
wT22rloxWEuVjXOBeo+zFwDtT5jwKnhYH03u3vhFd9tl5pENX0CqeO97fmzlUNPKxDWhx+vKueih
8Qy2wPdrRShxXN6HRtEahMI4RWrwpGwcIDK+p166EtUs6sqZFO0A68quh76EFHPGGh7E0czL3UDw
4PTqlQu++MBB+wfwrPCoRc5JsyshMg9tVkGW0W9tQRNiFwi+Exvofa0bh1miMid2/2KKOUKyHE9o
4FbOmezLfbQHv6moRJ2oGdOd8iWPLZB9+Ua/ksdZtF9/5Oj0K2NuyLQy5iIOiUAj9g2JasmGWIT7
MhUbr/3uRe72uorMh/MhTDwTqWWtVWgzz3AgkuLAojxB9CuqTdd8Ky2GvM7K+a1J0xzrFPIZ9hYb
6c4tlc+Z8eRHn3L3OcfErrsCg7C2mZpjlT7zXWZCli+a7WQkI9v1E0L7V6C9NIB3JKsTyGsSNe9K
uDF3lEGiNZa73hNJGWVbOVlJhpudquozLdS9P6wxac4/e+0ItTthYRxLhDXEZuDFqhqKypO3Ekgu
9YxGiO0ACojxd9RXtM20WQDrUiALWhinXLy2zZe+u3WyxLIPZY2cAnh0d9NE47R8DM089oFs7t0G
w9HhoIwtNtd1dtGsnX2Mts9tUXVipFiw8J+qYdxycosc9YqQxV09E6LtKnVk6ckGKybkxmkVcEf+
AswOxUsb80IuuvU/cN8FOCraC2QbDWyhJX50bhqbLAZozsrpLe7XmaDZgJ+FRcR10CXdQBD6luIa
g5eZ82r5K7broxAX6J0mEtA2kuVgh7kU0mJeDaBYsyFx5cYQxb4eXDxurP98LJdiNAuCGnTmEAdn
H9q22LLQTLdj0dPkuoZ9dGmXUjR1N9AABEQYLCac7KQqX1taxE36Lr1vfyMH+Ntz7zHqOJqcUHGv
pD5iH7cHoXvoHtoo4LEj+z0g+9b4tT+aJywKWB/oHAE+I/gVLk/InnGUlYv8/QA1yMdnBxO4QZID
FAFI2HjJ49auKN7HO3QpUTusKnd8klET/syf7vDGifsoe7y+g4tq9xuMzwftjRdpui0CVQdgQscl
cug7Y9J9w/hLuk9JtAZ48zFOBTWVi37GuXcbpSAtmKLcmJQ1uqg/kPoGEF6iR5sFMuPNV9R2ri/q
o5uEKJBGhR6wp3zb1gzcZDbdMCgP1ta6ads3y3+xyiN4kkcH1mhlAxdCqkthmqErTDurjQnCbJpY
7ifHA3hGEZvhTrSYrnhu0+20Rh+1uJVn69MObZQgRS8KH2E4FbEzFPEEtG3EHyI9rEKGLu2l42O6
JUIhxPd1viK0OaSiNgIcWx0rw4lVhNS8aADhIpKhva3erh/dQsQ/91H+kafpPCsCl5cB5DHyuXdj
at5V/BteGJuo/mSMsVK7cNh00YrBWrrbyN6icQ/RKSqVmnIqroycUIDrIcJIS0DLRyD/2Vp5FBN+
sM3PoXu8vs6lewfoMsAlA4MEfW/zB535FLB+TGRsILDHkHb7LahfVfrjuoiF8rZrnsnQE4yNZ3O7
b425ht4+T2xKhuEfsHh/c+fMxWg9WNy95R747kO5bzAbRaY39BmuOJyFrqfLr9DMZkmLHJ+BlUrJ
N9x7b1L2WKl6Z6VsU4AbT2YIl0+GUexbMQBfnK400SxdlvNd0BSK1JZXYTBojmOjbcN5PLlvk3Xy
yodAreQml7ToXJTmjmokDJugw1JN5Kdb3sZZkDjDD6fbIaAj3SEQf2N8ziVqlq72nDLoJkgk/4ez
71pyG8m2/SJEwJvXTBiCtsiyqheEysF7j6+/K9kxp0mQp3DnSFWUNK3RTrtz27XGp6h0gPzt5ynh
wBDRdM+15lsBTyv+v4+NX2/pTOUNFR69iUkdtOccETd56V1fWsiZgtNTQalrRu9SZ1NAAEsKctCO
1Fm47aTckiTvJUP15pQpp9+vzD1ld7mcMzXA1V5RoKQXakDqiDI8ynFDtAbI0sF3FLnhf+/5s3WE
H64JKBZGmdC1EpiaMqrRFwbPI/3pmw4OP8kMMxWef5/VfV3zr5jZIUFGuhM0dgOaKVp59biTG9ni
xXLBgr1n9F3OZnYqAAPh87UEMXx9ynr2KLGsMNUidfX7fP4XlfLvhGbHQyq9MQIuN0rFEJAfksZS
wld1MkXNkXp0hdnMTVToFJhI8i6YFnffJ2CBozUDJWqMZ+Z6z/ShFvJJ9gE6mSj9dxrLg6PGU+Qi
/60jy5h63Ykr5Pp16uTS7Ko2X8vI5lpVlHL278twV7Eh6QzQLkBggbn3eiRcUMSxHmMkHP8Nzqi+
sgtukyMQxi/ZU0uSZgeIFWhFQQpJuuHTXLOy4inn3/wysPIiXngv7l79i1nNTpGPIIDcFgFimYmN
Pij0mJfyiOKhgqRKiJbzVyF8+X0d71pwqDv8n4WcHSe8zpw2qThOiuaAkpFrLR5kAZFKvcrs2qMx
wkdvl84R253rqAPu/oXQmaoxSi9sGw1rKhVHDdWAvLJJ6tdkEqxa8O2satCcgLDLEWWulbGOlyog
l7aUacIL+0NK1DbUKixzCnrnIHpiIDFwY2TZ0sKFzOC5/fm3qc5sHW9QujCuMVWtas2wnyATwqbo
uYxVWhl/UgkEGUW/aZTYKUX1jwZuBB7A2t3Qb/nuh0PhPHSnm/CfhhBQ5GAcaeCcKPROZRVtmjqn
ibHEnXqOhN4OmuEVwjgD78/sHJbSCPzaBrxLirDFg0d7sMjIwWqK9rjm4DbVUdzcDSdQFqv9U2+s
Vf5Va5egCO6+R+Dx+88gZodEKKeuwkYB3Z5TwSrTv8M5DUEHM5otXwIDtTaHVtEWjubd5+JC6Gy7
QjGN8ySA0LgiUomZIydZLPHEAbb87gX4n7nN3ekWNPd6p0CMPwgoMqoAhWx7cSCAuqsansHCKpyE
oM96qvVBs67bMKhJlIbttyxEskxibzQ+eJDPboBdb+z4JtUb4meGPB6nwWv+5F1cboWu9tDPpin1
CZhCrT2ChSywxT42zNyA09SEA9eSpiiMlgTAyQXpi56Uaz9SmhVqR6RNrpUIKpWccBwAovqYV22I
WBOos1ZeUOivad1767jyUXue915rjm2BgJ3UT/tMMxIn4gbDqbMaVEYcCPd6vc22aVRrJmJjlTmi
u+8ZZET92lMN0E6BmgEBQEPPdgmqgw4gSNf+AvZP36XtVLSk1nQRvfp5p6m2p8jZWgqG2FY8jTcz
lHuCPhAt/H1RS3/CJm4f8loIU9NAozrSaFNmTk0aPHFRp5IkSPWHJulGjUhyBdQ+dZqEFQirlQwF
kKP6yWMBN0Hps/ZdreVRSWwUoF4ujWBY6QayZihb04B3ythtWsOoXvSpG59AM1A+6MMQHGr0Y671
LhbcEo04VtJ3/E9Yit0xzyv+DyivDBdUF/gXPb1K7WLUypFOo9C4FWLpaz8GWBugIH3JRHBdfwZ4
RLMLylEtgH3JZ18eeHpsED21HvVRXLES9LRI8eYllbxuo1FQiRg0RmbH+ohG0MrzFODReXE7EESz
xZHokSicxqH2j7InBqzhI/H2NRi3HuADguNVLfX0Xat8ryZ55BchFr7idOBxa8aKlzP5gffiZg0u
Wm5nqA1DrOH1yAIQwfij1qpM8wn88s7vT9TdRxGEnrIKlGh0a8ye+jHBuQZqB0iDm1wmzVjuVHnS
La/t/6aR/hlX7VbLMGolH93fJd+3dwxEUs4VaYCxuH4owlICsdKQovdQqG1PqmOa6wa4eEvZrqTO
R+MoB52MfDjhE+BNcAKc9DzPFpw49gTfaOOLUcyf6KbKdR5xa4qY8h7oZo7MuVPqlFFv/j7fu1rp
QtBM43YA/OUQHAcmd9m2JGvjjhSRt1V47k8b6qSblsgR71ofKMuWWNGWriO0eL3AXBIbwFiKAHra
byThjOJTaY8ClFPjw2w0u2EXadZ/P0vGJ8GI/vA977WQ0WvTJiNk8tUHo4LrlVcV3Ix6+6osZcLv
zw9RDnDF6wAOmjs5fgAeMZRjgJOIf/IHYFNslGQHtWvqKN3SZDsEfZAgLEzw3hsGeGbUIoM2Qbih
wO6M0C+6JgPHxJQRBei1QRNaBVyf39fxrhhUzgJdgoegeTGS345p2XmwbPJpVcXg/uJ2YvPzuwxm
XM+PvnIhY2Z8w6+QDEmEDF8rSluo0ANegshtYcHuXbBLKWymF/agN45SWwqQ0vUVEANLMOzGtBfN
avAXDPz7B0KCw4uUF0L38za4UM2KiOMgSukra+oV0kOJ6uVEyzp3lbJRSYYYRlDpJsiQlq7beUv+
XU5k33QkCoCYg7Ab2upFngHgXUwUGPI5WJnTlNrRY7oryJ6uNseN+WOYq6UinrNa/leWLgqA/oIQ
VNzDKAXf9sySGjQu78sQT2Vh9rS2wCRuDiZHOIIyFyungQmGa6riG54ibayB9qZAPRIRnhSUM3vi
WZqpmO3CDtzQbJ7HJSpI8aDjX7jJZHCJz/ecbvSktNi4OrMzUfpNa4xrIv+OS6MhhYVJR7s3/xlV
bGbUNz2qmTotFjTvDZgR/GkevVLoaAaM0m3NjNDjIUbkZyD66IYJEXyzMgh0lPpY28LeW3HpRiUt
Vug5II9fS4sizm/AXPzMI+r4qMtB9jEQLiDgDBKPukYz9/2QU9iVEsBWSeh6drH67GhCMoKTM5If
ACbQpUQJoOFmVx4A3Kw4W4T5goArvOvrM1qmU91JZaQS0zQ3prkzNzv8zmZftk1s1yUEv+xs28bv
iEuchriOQ04OPv7zAw5z9kFOxMF/dvHrCX8Pf9di/x0flH1R/DDZB6XEpMejucLXZgVZJvvAN8UX
+yvsr7I/mF+bl+PL5mtTmAX+tNng62vD/i8Y52bhRNy4CIzwludRbITTIImCMd8SJcj4IUl1opCc
vP9zOKVDY2pktEISOp2NmnUzpd+9XVJdsrzHaZ04/aYnLXkpTJ78fOnUtzVzXHMLYxNujgtuDqM4
Ac0fD0A4daYwE3Go0pxLArp5S0lMfLbUn6/UoseF4tAb2FPcUeAkyDgOKrq8Iev6NAQAbPCUDB6C
6FQmNt1xtrWZEOzH7w/NGYb/Sl3NBM1eml4Sh3gMPUD8kvSssgBnitOtWhL+JGGS7DvFz83bm7kz
rN3BJu7AJu48fMpkK5PSVKzCUqxP8gAzlSB9Q14d65Gujl9fmyUCrpuHhPnlgBiXUM0Eymcs0fXC
tAMawsUaEajiM5IpWtjgm3Xr8a3/GP4kCy/9zS7g+OEsGqjiwKZjI2b7DfgZoZu4PKBv9oftfj98
WvtHf1E13xaKsAIesHwhBQUuZu0m3cYVUhtMaUhfFIK9JmSL1SXUWi2cqnNi93Kz2XxgH4HzCzTL
DML3evFET0xyEe4NhXrZ2W+7f37Y0Co7KBf29Y+iYMqCaQyH6Q8X/zv7Pv+wLGJlZLulUBvH1c9x
ZW6OUA5fL6vfz+XNw4Chgg5dZZxFrJGWnz2jadkospe3oF+kNYXSC88ai66WWiTPCbHZmgBaDD2h
AElCYGL+XvN9nsbpiMVn2gy6FpO2yMItu7fDwKsTEP0DsxBsgpmHUUlGmpYh6Bdjstm8bMzdu+28
4vq8WgtbLDDP4WY6F5Jm6pPPfMEzAkja7HbYNuim/8PGoNlYgGUPkmQQoV+foTA38qgOJybANN92
9jdxcBzoakHX3qIV4ABcyplNROjSPIhzyNm9v388PT35MFOeoHiYsTLh9/gTRFtbi64efwr6+PPY
E/bzZyQjCdgvC3m3c6HrfGlRW4CCCR0KWZwjPlboTQRZp4CTwq6Le8CTjDcSD+VqhYfy92W+jZ+e
p/+vMPYUXZisvYZXUCmZMDz/ePhPeOUx1RV7oH8XdfMEsKsGHG8dmO/nx2bmjPIIi4yNAaZTZnUw
a8Nl157df2YCnM2BJZn31/JCpng9Pd+Ih7YuG8hEjTnBB3Dv8PmC2cawQL+dV+dh+7DdWgubeBvi
nU129rC2ZScGfAzB0IA5se0n5w/dLymVu/f9cklnilbzBbGoQjY9c6cRA9rzwcFJfV46JrdZsdl0
Zi+UGiaVgI5TCHozbdeBZ7NwOm78mfPpUGGio0ADRTzz7j0pyjMuHv/ZqY1G3kBBbpk2Hv/C+jyr
Srpid2Ch6PX+9b8QO7v+seSl6SRALDsfMXlr6dsLQAvxHIy0MZn/AovQPhG8lMzqaGB1EOcViK9n
nyohcCjxE+u/8DCdwcputMDFwGYPkw4W4gmYDv/cFhwic3f+wMVhl4e9qHgq2WVlH/jEjy1+PV+m
s/GN1cI1XrjD7L78Mqp5FTRXemXLX42KjQwD+uf1ZqNgY2FOgHV+SZdGILEjPR8BQAZQggXIC9gx
s3XJcyNR5Ar9nUzw2U9hrgrzQl4x+z1dMzVpHu0lo+Yct7oSjJ5SBTgbBnxb1FJKM03ZRBkXBbqE
ByknB5/4JKUp7cg3fjeRAZ8+s6YsjIFgKM72gZ7ck+NaFob083P8gsXl2tA9cHI28IWOLy+b46ol
Pz588a9F+/Um1ijCDgD8DkBoYd6j/Oha8ZWcqkQtx8dgESPTm/dTE2k1fSQfvpu70akglRM/jWb/
scR4cfugoFvCAEE4yg7QR48A4LVgLkGz/IAuVfZ6HfCePj2xJwVr8DgSWFWrpX25NaxgU8HUhDiA
kwCaZCbQC+QGHaMiR1Rn+gxXiWtPq2/J4dbFS0g/QLVBVYI0BgVG1ZLdzpT41ZFg5hweaVhbAFKE
kXI9114NVE7tNIh+Fp23zoxfErfvHcGJ3cypV+WCTrjxC8WZvNkRLDOl5cUC8jpbeBTeujeRnmLq
1ab4sO234lYzeUdbuPL/i1AUx6PNgkVQZkGtSm65qPchNEmo5pvv4XHadqvPGgQmP9kGGtBGnuW5
XDIw5z7wP3P9V+zMWgg9IwQNFMQaIh1Px/SHp0CcpiG/6f+8jmbqPqOaZbGWnmmPmx3FpiJwBcAO
dB9f72jL485MbLKTQcq18ik6o6Pvyp/GfHqIEjIeAqwxgkckeuY3qvW7dr1xOs9zvpA+s1ZKo55K
GajbZFTIhAKIFzw4gKfyLM4RX5dwh88dRrdzRXoAvq6IOPbs9OZpiGoT4BKRaFv+lC8i1FmyUV3B
GU7527AGlBYtQT9IllTEXcEwbHFx4EAg+jwTXMde1xYcBKephXoIC200pZNtlFNC+u1o67Zx7FeD
E1mL0S92VudTvpQ804qc5nmiJ7PtxdyIuC5s+aEhxN/WvqkSnTzXq8w5Sq7ysLS35z7bK9GA+QDF
tgJORwSdALh1fbI6kAsBFz1FTGdAgNNfGQeJoHfI9GxgH9rhJraaTXqUqY9QLXDNXx56B6Dy0F4Z
SR/qA87AxrPk/X5yMpq7IvHN52TB5xLZ9OdjPN9y+Kkoe78po57qOpHyFjyKpvoyEM0CQ6kl7d8L
2ECo/nOabbjuaOoGJNorx+RkuKkJNeBwT7mluAuX4cbUAIMAFDsquln5PbzA6wUz0D/A54WM5LWt
iSSsiWh5ZmHVvjOKhMMaTl8LEm/U+Uzi7HT4BuqvElCS0IqzwxcOtYe0pNnG35a4DvKn8v8Rl2aP
02zFryY5s2Ya0NOgFhsi23XG7YoUAr8NOlD+LUzBkEWE1ER3lPP7RG+9IhnEwHicDQlLq2DHr5dW
4tSpywY1oJ1Z7n2iEX2tHdITcAhob0c/qomSA0Sm4222/5GsnuwTyhN9n5K/PfE/fh/MbQRmNpjZ
o4Y0fa00OaipR8QDFdbnJo8EyJJbEJ99NJZnAwelpDkyAyJRc+L91xVEM/mzXUfHgFjWExZjRCwy
JfW+skUreQKKzKlZCavJeQbegJ0QsKyYzR5gXet2lVFjocDxViliGDogh5ANR8zjpq+g8mF0hg0C
Uc1nrZAONeJuuPEt3Q0+pj1/UByfpoFlGa6wdNHYbs/O4JXkm9OA+omyg+TaQpFI9yb/tM50qAnK
ZZQd915u6xC3fEkh3tptMNcEAVA0CHKD0nZ+CPmxUyMOjGU02kpm5KZWbxkWtp6DIS050Y//pO06
nQLkyBw+W9o25PeDd+cWXA9gdvBCQ00lD03GzPWzudUUEmGr/zTbty/dHteD6W+GjfwjWjJB7VW2
iZ9kQC1Rfr1vkE70CNC6l0Z08zxhSZgRi04+3EuNn40oSaYibjvYWYFEewtt8VwCVdz/nYhuNqCL
JKMdkZf4CZaIT794EKYujODG/GEDYFi5AK7DETx7yxfRIFkfuFhTMIAuxBVkOkA++A89WbQ9bvXe
taDZTEs5ShIRrJtUeUy2GugWSJmQYhO6KX0VP0VbN4i38LrdhmRmk5s9KHGaAWxYhUwkIJ74NU/l
Py3W81s/hLRCRC/9yJZE3ltPANmgtQVWDjOyrhWt1pRc0fEwldX34YAmlxJpJbz33cp3NAP5z8my
enPEqUrNpcN0R68KkgLvBE1RbDPV2dOiq9UghHqT0HgVtWR4zGyDouDOqgF1SjmkhY3vSaXTzreH
idSbpZzn3eW+kD/3G/goLCR5gHwwOR01V63wnOrmRHOnt9yJVf4J9PH3K31HiV7NeV57Eg5d1AYy
c01ygpp6Eq+1N7ANf8S0/BwweTOwBst7LXZLluVtPwzuLBCLYKyg/UyBOrve6SYU0XMy+cgXbaWv
yp7e0rXsSrsKT5qFOpSMtKvf53pHf15JnK9v1NS4RKiGo/xI5fd8NZjRYdz5p26VkHQ3UGhvmh15
O3wG45O2XqRMuYkwXM94vtZZJHh8qEJ+4HIH49GH71u+RGa81Z9G35pWWkwyWj6J+4lb0FK3LulM
NNMuF2pqEII49iQ2dafb8tEKvhoNv0eDtGhdP/TmsBY38CJM6en3NT9DQlw/lYCxhWOoIX0Ouov5
fU68VuXEpIqp7ISvMt4mzHGb7yS4ShvOAnOMa2wHU4bSRvmHORHv6Q2Axu6wDp+8t/JLXjgDd+4Y
xsNgghnZNGz2mUoDFs6kKAnq5ryjfBLsfO1bnYGqCtGGvWDHZtETuuQl3GYrZRFWOZKiiIchSXEO
Sl+sfgVkQqEzsphKjwDNHh0FpR3yn9wx9kADj17qLWD6Foy020A3kykCxAgBAZRynK/fhczICzSh
HsoYyqQz+echJB2RUdiiExzwrX7goUW5TWMjQ7902G69AogGkh2j5mD0JjP7MM9iGYDEWGPEVki4
8i3xj7dtbcNBK/0JXfYPv5+xm1oRZP3B6AXkVmRpsau6eH24JTkZqj7mmC0MXWJXb417AL+STlUn
elBNjQZwk9+atUoMp/jJaEGNZ1D5oMIoXKp0uw1IYCxou0HckwH+3mCx1VEt1UJ0HotI0Q+q+CRb
oUYdzBeH8OP3id/mGGbCZio0r4Bln6cQFqAMfVV9peuYalT+5M3IGpwlOOO7Rwo2NwxPhD6QYZzd
HZkvS9/joETEYwULNHE/Qurv0JOVwg0SHzy7dgElqe/9w1Jzza1VwFb1X8mzE2VUU+B7ahDTKrGB
2f/jb/nP6iVytAWf4tzXP1NXV4JmK5oZcehVAQQBdMJ4zF/syUEMDfa1TNSvdKec4FvQag+QRHVf
PS9Rnd95jTFPlIKx9jNQb84RL2uNq0S5wIbu8lNz0B/kAhGPkkoeNahPo/f8Ydz0roo43uvCUWIr
eDPxC8mzO6QYQW4E7Cg1b7pCDtxEBEc1JY3kn2DmGO2KhGa9CT8ip8vookPF/vXfpDONcqGsQg7U
dAGyBbR8QcGjvzoIQPl76c1izTmhvWho3VNQqCeAvwATE4H32XHqpAQ4Vw10o3pM/8Kf308rDpV/
rY22xpYWf5dwNu8+AJcCZ8cqThTdF1MI7KkA+sqHafXQbdA18SA5CMry20UVfOsXYV4AbpfhFSHz
ws8ERkmqqF2KZ9c7RgdU/UMNdWvQjImW9OWdFs4Ocz3mu6cCmpdVHYDCYK7vRzWXBzGCvm8p2AiC
lLb7zAYcoFWa6qF1QYb7Ez61j/rSE3frEol43v6VO5tkN2kBV4SQm6H8bN88IKMxrCPyxW9FxIAE
6PnFJNG9a3Ihct4m4/VeEwcG1jVxp620kcySGnuDFlbo1p/8p0i07bhScGtP08Ird89yuZztHBsi
qnu5Bl1DTOMXYysfB9OwPdjL/Z9m49nJujuNZEkmW8DbjQULgcEKqsS5whdaNRyUpI3p9NbvSxpv
44dpLdFwSfmwh+NGDjMUUIfDGL1mvm0XabESRJBTI7o9PSKUb4fr4jUrLB8taZvRLR+jZ7AfwWJz
fz+7swJkHFc8oefqLk1CkcUNBFfqGeKUNQNsFdo74SkxFRtoCiv1xQY5Ee126ltoBzhUul1vn0dS
r+jvA7hnmV8NYDb3QQn1XPUxgMHcoQD5M9xU7ne8Vd1oLyFoq2ZkvQQAtihzpv8kMRwateyh/3ZB
R5CiMg6RrTrhMXtVdogrcg7ayAUrRK3mwmxZNmi+0xrDGwYpAiPanV1ZWfWVmmOzLTUWr7RUM91y
38q6f2o3iyGTe68KwuBQvMALh18/S03FA1zMsZxgr6yrjgKV2xS/Kp12sHj9hgiRWdkL07unCTUN
/E6wRsHdNTf0+6oQRlGTYnpKDKIcEH//U5MmW/Eb6ZialSWeIHy1dE3vmg2ob0fpF/BwQEE1W9VM
joMpzNnzcjRs2clP04phibqNtR1NDVYx2QInB63JS+bSnflqEkrzWEZXhU04i9YUQ5fGfKTECBC1
NPkqtuFpXD9xyIoNK8WuEJ3S1nBvDyLJ9r7NbY7M61iyXc5Srg8VQkVIKIOcDzYTet5w6C6sBxUA
C/zQqSySgGPsvosI0Jul5b3XzmihGY287MS1ZCsW9OVEXlMcg27tmw3SV1xEAJz217N8GuxGZwng
8o47AOhndtrBdaYCy2RmVoFZhAOiAAf18lKIlv8sffB/RlNUd7IPP3Dh9N2qaxSo60hUgJAVoch5
cl1LubHycpWF6+qX9i8A3j8kM/jK0YeIavkKZdFfQKF/bXb6ZokT704iDJRaDDkUsIIYhcpU/MUe
IARqlGiRiukGm4CYHdIBzriu3BrxeINyzyFFXHQLbPE9916R3CqcaIsYORopLX9Bydw0VGDuKFAE
rCIaKsChN6/kEGoWafEwFunwHlLprbYeEdpyWuvpk5V2hKfPtLYQvGcxW4BHyWa4LUiyzh99e7Ik
S3vIHN1a2Jvbm3I5JlRpXq8PPwp+37PYTw9GHdJbQNCxmo+EJw+jWaBSO8RKbLjVksIVb20khDMZ
5inAl1BWPKeUHEr0uOVGmNDqLf4r0ypDOVb3giZS299Ke1L2VCbB33WLtarX4Hv7+eHfF+MfTA1c
X1AMQgObEI4nQCfnamIEApU+tFFCBTCMoHHb0df8X4Sv45fcSTZZQKf18DPUtkgWVv3W0Ed7Jsse
Qykjlj0viY0yKdT0BqnrfC9sUgcsWibPoSRNQc862nmmiAwLrZF3gozXIudvq6C1wBGBSNHJ3PD0
lLloTRdeWVdR8YO9doK9cBTeJXQUVWg++vp9xvfFG6zDieGi3fAdVpleysnUIz9w4APqnxg8JBZ6
b1jTPqSh6z8ZDsCwepNFdr197v4fouhYgIsRzLSxxvEpN0QghB5swVYeg6cANBimvC6dYlNGqNKg
2pr6f/i3ihjLL/Dtmw9ERzh1eGUlVBpp7B5e6KEwAPygWGH+3Mrb5X+5mgwnubJAsmsq6Icm6WIc
+9Z4hUTUUvFg8sFBOyfNLiSmwjj1tYAN54/qUXBhUInH+jtFjcJKfWw0k3v2UO9GASZrLmqVexcL
VwtGMyP0Qena9WyDlK2ArCQwnLM3HLhD0NnABTH9xsRGm3wE4giafyw60HfnbICIB14mQ5GbGRxy
MUpTILE5pxvN7t7A80Z4sFZEZHzISP2gOOpja/5Fe/eSuXxvf9EZqbI3DvOdl1NmSujreYD8F7iZ
rIFIPvEQr5+c1o6/EJmIF7d3SeBMcauglvP5DAKjbfuTud662zQ+AaX79MODLYMshbrEewI1dJkh
aA7D9aaMX86NtjJKEXlM4G/Z2qNBQrCvEDUgD1vy+jpRgtJ6SyWr5W7Me4/FpejZtkZpD4zXAaKl
Q5ua9Ymj3B55L8ffMV++dAtqkcHyH3sze5a3PipKftdedwxZmJH/zn1O653pAMmeOCGh+rvw6O/z
F8HEAx09fnPv9YNwXIOvnFS7pcT6ncAmjjAjO5VQz8KSudfXKPd7z888pI4RRy3RUvXDHUKksgs7
24hwd7ea1UP6ZKn7YL1YtcP+8fnjCBRm8OwBLgQu8GzRhT6v9bL2U4pups4gmPM23oFAIXZjM3Ja
n/y+xvdeCNii6DZSAVMOqrOZpZaqSdUhkgt6MzrZiCRQf+1/V6vg1T8WHzja0kkviPglQndAb6F0
KnPj19/HcCeWAZdBRjclep1A8zlHUJBCBZgmOsYwrvlv+U/JErzoVqPxk0LbDZAqLDBSLjVV3ztd
MAoRXgDFG+tlnHkrQcQ1GSeiZGiwR0v8672L1gSLMM1t/zvboyrzYCDW6kbHJSVyGzWSDaS+8CpB
S4NYYrbFledPUskSu8hJ8COpNKK6/haQ7frC5t6ZooLcuarC0ELGCUGb65PcJJlQJk0Jg2ckyhOS
fSb/kq69rbYDJCYi9bv0K6PpJlkvGpq3xxiSYXSwij343POIo+CBkEuukEiOXPHd+4smxS3qJB8N
JPM8M3/rcHFXfY/K/3V6kPfB96LevF1kkNIiiAR8eAMBhpvQHJfCA5Px8pf7+sijcfjZQIFS73wl
O8Xcgf4nMDXnVVgR3wXiOZohC2QjM6ojwY/+9sVI4e3TDLtTQ5ADpicMzzmCcAFSVkPO8TRHLSRA
lazyLTBqi4238kUkohAkzBwouaWrdWvywtJHWt1gWU6kxWYnIEwLVMoA7oaKx/YFh9uSQOFn8u60
zm1QefJP9WrhMt8aA4xZGwSXKGBHEeS8nLzr+xK0W15CRwdJ7YSIND9pm+TgPaA06yfzSRwSEWUj
nLlU8nznrWSiGVYHGhuACjWbrCzFjRfHUNzCo/Ior2WLs6IP+fih7DsEvGnsok+8XY0pgeUrUSCH
Of2SPj0XOF/r7+sxzOzdiA+Bm2RgDMqnhBogD881y7SGIuEDq/1Ql6Led8751ZzZI35hbwZhEnRR
gPcicNtdjm4a09uC3A3GwjojwpFzxtcW9TEv0lPzZ2Gnb+2D66nOFCgHfrxEFjHV6g0Qe26om90r
2oyBwcQ2mjan2F46XHeuEQrLeUbdgZQqcvfXs21Apl2NIY5zBbAGzy0+JnSklQSEAsQ/KLTY8aeB
Q4fawkzv3KIrsWwTLhY54qQIPbA6ypAc2LerwfYJqTYDbd/Kx3KzmHa8tflQFvDvLOdqW+DKYSpF
GJk18R3U0WF+SNvscW8ikjoe3uM3cEKYwelRWlc0iUwGFx8tPR73TtblKNgoLyadD23ReAHWekLc
hMQ7UILS4NGwvkUXYENogClK0m42w9Kxur/YKKFTmRNlzNNx4BTQ4wpkymg46Uxl1e5Tyv1N4bF5
hIVLF02gu1eW8f/+R+DsPW7RMCrWAtORjpDYnjM8+UcU8E9UQOPL/6WMDrsLmBPmLfFokZid4Rao
sP7oQUG2dPhssI8p0WwcYiI+hqjrKo4DXeKwupNxvJY5O8B6Bsh31cdVHWz5J970FgrJnHyb7EsX
pQi24i49eGzN5mrwcpKzNU2UplK1DgJ5xz+lz+E2dgeroPzp95t594z+u5Zn6/bijCpFGKh9BTGd
rdltRGpbwXS6hSO5JGX2rkRZMApSyVbvczL9o7cVczxfkvv7XBaW7Py6XcwFKWGvSXpIibaeA6CX
19oEi569pF3uBKGvzsI5B3YhpxXkxo8GyJGPApRZs6ksoIa/ofLn+PuE7py6s4GLYmxE4VFCOXsg
PMFoiqDTkTAU4EXpBU1/DBSp1hLrytHeuZ36GJv56nepd6wASGWAaDADdAQFZrvF4s5BWHpIKlnZ
E0LPNLUjBN+MbeLWKurys5WUvWhOQY89MRCdNraLTtztVqLnHlM2FLDNa2jHvVadfC0aINVJYQSQ
9BS/CB3xrUigMARIuA4dDwghEgo4dp3l2+kjABZ/X4I7DtW1fDa+iy0uQVhbGxIqddv1ZAtmYst/
hP1oiyR51ndfmvP3a0Hgrc6+Eji/hy0/VcC6g0DvXRFID0Dtl24jEMNSdi0Cfz/IqyzN8dbOZLTt
cJV5JBpYdcz1HCN+5CplwDZXJvcYPZT77jHSTHULbJ2OTI7xLtDYLD0qKYta504YHRgj2F4woCO0
iXj6tewuLcvAb1qEFR87GO7bt5xqE4pGZcAf7LtNCFgkBQGp0mwf0o/A0nEEERuSlpbgNouAYTD3
BpjH4PrUZ9FNqfeGXG/gSBqerbRE3I30I6XwJ8UHIzOlY+mGW4RV3SWteydCgggjni+YYAZgD+fp
nc5QqqAvENRtkaHXVsbjNxpvPrEEFcwxFJ85/KrfGKvirTfMpZfl3uEG1A6QFgEWBkLwuf6KylQX
OAOLH/41nsBAoJJpq5pwNX1EZmAldei00e2l6rrbvlwWk0FTMGKNzGefi1XbwQeuJIKcemeOlrwL
TNGVzGwz2onJyrJ1M0DhKMkzEDiamWP+XVPdWui2v1OTfj2ImbUfaoVSyfzInCs4krhZH8bGM+td
iK5kY6eT8iv+3ookPhSmvvDUnid4/aRfy56ftrLSgfsK2ThwQAeU39+RXv3zqaz1A0xDoh7R3fae
HvOnZj99qCGQ4algeX8XNM2t03E9iplqBeNKBlYRjAIlYX9KcPYNpPhIn7fdC/ejr+RTEyNj97tM
8Y6qQesu+uVx3WAnngsoLtSpFIZgT514hFHAInIoQeDtNICK0w5PkUY+eRL8qE+vFeEMWlnAvTSR
YEWVXIszqO7bTbRUvn2nLBGRYJx81KsJqLzUZupdbRQtDjw5hVPfA9CTDFvdtWIndtBzBFQVtH9y
OA89mVryzDmLfSC3WwDxCJHiQoDZCernWvvJYTeqqaD+P9LeqzdupYkW/UUEmMMr4+SgNJJeCEuy
mXPmrz+rdfFdz/QQ6rN9YMB7wwJU7FRdXbVqLRx5ZZsMNhBsbm+O52g/n9vUrDj3l8hs3V5A9ZLs
N0obSIouYCHnUilapVLAGWA2ZrdBFbeNTSgX4aHbAZJ5BEseANTlSgIZXT2hzJxZQL9CVB3xILOP
/D4gvP0Y8XYGkhkSn2mDj4HXBYIv7vFKCODp2lPsYv35V+0BWFjQ8kXWgXHVLoQ3t7ape6/T80hI
ctjuX5M/08YWAqcy5VP39ql/zd6IR1q7GnaqZsZnzSvIY5z5HL5/hd9+AuWFOnQflTVZi8IxHqXX
Ht0D0l7x0FxujQ63P4vnksUUcI9gRA4LiAnotCFNjcze7Yx3ABANQV0gtdN6E2k1bPZwvcemcZLT
yDK2MD7ANKD8gh2Oe56+3n0f9EF5oUEq8NB44UUG1+NO7Ez+8ZS8hk4QrxA7N6zLfGFP3Ril3KvI
hVmuZzAKIi0vWAmmDpHQVfNWXrS9uBKPCmi4wcCQbQWSsv3Zwy3cK6g3wJ/opN9JBBjrdno1Yx5L
P9MzNF74XrWP1/omgFz4h3gKrPGcv0S2so7ekkv0GHusPNLSjkaDF9TVUC4VAJanHsQjujaHpqxw
cVr5E7i10YmjCHaXInXWxGiiJT2syS7wdBDYpQ7c/CX3mLHUfQSLSx0lF2AbAQVGP+XtDPRtneYt
h4+onDR04lP2rO/4tQidoQ3pVBAgTfMPIeytTfouQ22i4BTYrHfaIygESYeX8iCjkz4Dqyeef5Z+
1Da5xf/3pOGtYWq5wRAeGWNYI919Tk+9TSpsb8pWRIZWX2sO2p9c40V46fe+pdiMnbZwkDUePlxH
vgwgUroRBa3KhIIEArj+M78pH1ViTnQrHR1AE2tXL9rCPQU6WxS4gKS/XdMo6yfQi0xIRUJzDjVp
7pfR2wAdIc/PHNeCz0CC/a8tav9wcxKDsBy2gD7ODtle/wpdgiEXXfFoodqw5z94hsDewvuaJPX/
2qQOjlBUkzgIsFk4Iao7BW7G0Ca0XNI+PLTmRmdmt1mjpHYsxwukQxBlQA337if/kgQoI01rIGFt
AwyfgpVuujWrmLTQG3gzTlpouMh6RW1HjBO6Qo2DkhnUKiz5Md/G9kk7N6B6/HmT3repKWAwIZ0X
aPGHT6LfN00qz7FoRAUibMXlDh+jnf1qzBoV7qoxvemzvjyQs5lvd8kRNB8vj9xTuCnfwWXq/fwl
90uMLwGAFGx2QEyRgsrtFk760qjKOgX6eMW1nn7mQU0svrWKqdoyOFx6L/lkBBj3bUQwiawJRk94
O4HnvDXZGkMy6iNE6OdjuBvdfg2xCUt4L3byJ8iPWa6IhEo3rwrKGnVuQDDrYwfDWusipl4BduwJ
23o7H9DOPCK6Y8zn3QYm5gyVRJKgSQM06HZwGh5QHZ9VhSUJIAhoQQA0m98YMBWiubt+M1u/8LBk
VXzvH8wwi3QUrje81HG7UMvoK7Xo1+OA5NM6Pur7J/VLXKPdb8MjAYYevMa2cKa4iLGP75Hd32YB
SEI1jryY5dvRTnmghXXZY/ccUQHu7YDwUuhPiGUST9sXu/pFXVVbY81iArmnBqAMU3tIKbkhL7MO
e9V7H2F4Pua7AdvXlR4LM/ld7ip4KhTlWgQ2sVlduI3TATL8awIgWFkz43Vyn9GbjGgz/G8eqE2m
Qi8o4FV8Tts4ykp7BNZzq4ILRXwsC7txRwcdl6tqFx2TiwVVMcaeW7AO2mwU4FGCB3esTEXscagF
agbVeUt91t+1HaFIbiz/ZEQmbggUkex5Iwomt9ddNJIxbC/s9xvb1A6o4nqqugq2wSD+J3upd+lJ
2gKNpmPYRmnNllSZ5TN/YZglv5aacHATqcCUYOMhB0odM4hfIfVbwiy3VcF6I+y07bw1HO53Y09Q
FDD5LbPufD9SQHUIohSETIAcqNTVFApDNGp9UZIqjtttokNxKJ6xtiukpRDKJmiv6lbaE2Og5K17
O1BiFTzTAi8iJ0SHGH7YpkIK4UKrxEsLBbq3fIvU9h59ajaUkL5+tnb/8EcC6toa5UaSdmxAglSh
jjKtMgeEXi+E70g79Jt6layNZ5B9Ob3Tok1O8uqHyC6ZmWVyUu7GS9oZiFQ8Wryot78aF0UkZ22J
RC+o2Em+R11X+3oVAOe4htlNPJrCW7xmLu/9IcKzBFleLDCqv1Dkxodd5WD6FEWGHs7Mms4KOODP
4DQpNmoMvF+2zi8ok25yb7KTtQ/oNst/3IOkCHYcYSSaTpFuBlbo1nhe8hmfJhn08o5FhL6CcZ14
06l6lV31UTV/lX+Q6HIKB+h2D31JrMLQd0WQmnSUIDF4sFBAB5iuiKZ82uSyhK3dbQhTwHRGyG4m
MrSOgBzh1/5qsnMnftYv/x2Bh4FfWdYp1zUnxhwExLJyzA7psXUBP3ROuTu25oy2CnKomo9+X1em
wnqRLSw4HqQi0MNoWweIhVrwNOP6RoSqM7T8ICCOEnj+S3I6JDeZ+SzijKjpRbijo3EFaD8wAZAv
udpaSaSqaREKpSXvp03wMB0ihHjcOlhnsNaxHiX3rhHKDn+t0cGsVkCvKeT40kp3Iboeyl3oRnu8
Nd3Amz3Fq5nv64WADhbBHIy+J5Rk0Yh+Oz6dm7UBKpPk6Mz2dEjRrfxVO5PrX8J3zmWS75NfR0+n
DioFDBJiEcCe3ZoL2jgVh7QroZbjCGj8xBs+euZPik8e77uSxRFzn5dWgG8HchCXK0AhIm0P2tVN
Dska7FFXWoF21pEtyEltuWewPg1v6GuwxCeIpe1Lz3eS2kw+sj8Jcw8trOr1R9zhrGp1zDoVfnEM
kHuMHB6gslWOjicwasiiVR25pxF0Iq3NuBEW9i6JK6CVyeskQU1dtGjBqdJkhl0N1bbVkKHN7F08
IcY8CYfKji/8GnIEpKkF/Yrocssrs9oysXasj6CivdAvciHusAKtK+wECMUBqSw6w5/MggSUuiZI
Ax9V5vyFd8/BR7N5YUwCufaoHXc9Cd9UwFcHeJK0EopxsB/voPbjCQ8RWmrGk56YNer1yEzmSIJe
RNd/iC/qhTeHlXjoLMN+lrzMzph7YeEAINJDmhpwe4Di6UbDTM2bbMwmlLsfmpcGeiQQjtpVJw7F
4JN8aJiP8oU7+cYe5aRxa+b6UMAet9LPk8Pvo41U2OmlRGuVsI69eJOcFIuFn5UWAi7UwiB8ARo8
MG7QMNZ5intF6oA8A/mXDOYWAXxXCLScT8FG1sztzoEjbTTQiiDBo5vxJl4j0neyFaR01+N2cnIP
kqzOo7irHnN0fv28JxYezvimv1+nUQejzGZNzSp8nXquQ0fYioC89Bbk2At3cvOD7/D2n59NLkUJ
NyaJj7jahrJSqGUzwKT2+Bo58xp8tu+iFR53gkVa/H0zC015F7kSqv4/m2aOljqBymzUTSXCdPdH
e5pf++MHwjAP2iybU+aNVsLiOVt40GJ6oVJGmLnQ43fXVCcQzKGcYKyBHT4BIh6HZvpncirniL77
y2AHjwLyNGuoCUKGh5Gg/+4Apw482idR9selhvI77W01ww/CWu2QoHdSAEhAJuR84xx2vQjouOK+
DqbgasfINA6c2XhdD6BxYb2FjgSOVt0ct4IDhuGDbg+FuWpfJyxK/zJ7vnkubX8fOgwHdZ9eB9ib
qOToAunKRWrldmckcRABcoPvTV6QRprt+gP9E3h8/e68BFyc63CnnAATcLqVevjvWVAYB8YddLGk
GxTx461xKYm5OlOAc0cP1DsUNcePUbWV2sXVn5vS6eedeJ/MhzV0/4Lgm9DCoER/a01T1TyMgx61
oBqnXSPoTM3s314Lj/CmqF+Fp2noQQOrErebrY3yNa1YXfwLkaOqQXqGRI5A2tHUCHI/5mLQQ269
fs2Q7gjxKos3/sOE5iCHMVoyd9RG1IEGAOkgCK3A0UKFjlGaBF1U++hcsGSrfxxkUPKaEwTaXqJt
u5bcDAml/MEA3T0KoydjbXhdjj431YSabwMA0M+fs+QGrj+HbphRCz/Ja87IrHyneyqqKYGT7P0V
cgvhVtpEj0wgyELYc2OQCi2DYarKIsb4I7D/gi8OvWbndqXB1PjigxWj9L4YQ7yr0yiInf/OuEr5
9XnIfKlPYHGwWihammBK2MTuCZ26KJSIXmL/bG/Jqd/Yoy7XsBsGPatgr7XbnbSbe8swE9Tc86Ns
8b8KsL9CndE+YIlDpHWw1/7Btd98AHWg8rAu1Kb4/oBm34gu9pjqfgabCy5VXzN5aFGDueu/jhrB
pAFnRdwFnkU0BUcUd5CyTRBRTZZg1xeUTh4+cJLRvI8HUQhvetqgZ+PUQWyOVYu89yBEBBBnSUNP
kAGfRfkrwUDX6qC1NTax+E6YOyPn8y1Gf37kgCvPBW2CmcNTPg9QHjv/d0UQWAelKlpXkPbHX1SK
Rda5UBGHrrYaXF8gHzqAngdmUXoM9r0lvUg4y2jazZ5WCbPZ7/6lhtoX8kjogkIjFmnZuXWewaCO
nFQ0tSXuQV0GVmF9nViX4rVYJy7Ldy0bIygS0NChFZsGNI2S38lRi3nmkA+dV4ZFIoVsPTuoJ62Y
runujUCGdmWN2sZhqgWzamBolaNugg1nhsfUjiJTPb7J2zxmHNt7kCtljtpE6HipBAFFXbx5a7sE
QgEKE1qKlh9kjKyfD8t9eYqypd6umirEACp2sDVsOudj3CYe+gJeCXacc8cjMxt0d+dQ5qgdKsgd
OKzI0NrXzpl+adseZE6Anckg9ggeW69+PjPP5F0llbJJJVeRfdIHoYBN/ZytQpvUwiYr3EEwR8pA
V9CConP0EF/xbu6xgqc7j09sy6A4JvUviHFQHnhAJ1kz1bAtfBpfyS/X34soOnbuiPT1plgzl/Pu
NUnZo3aqEnV8UpLllPccgEUDQhXCg1aBvx05L0KP2VrpXrdy7+d9dBe2UHapLdsOk5FxFeyCc8zV
Y/PjQfH4/4v+g+XxkeAdXVJQaKD2TwrJo1Aweni4jeh1v7M9WEGAZstAcFQ7/a9o/SvcdFt0Sf08
vPvg5Ht8f+1Se8jIJSmWY7SqEO4Jlagy+rv6o3YEgIby1Hw+s/rSpUWfg1qAoIKyCtuHWsl+BoY1
j+DLSXRm7BrnKKwn6/jw6kM1gPTVaAdxvY+ef6vm9AYGBDNwvXAbgX3TeHpm5lKJG7iJFTF+SC0T
PBGQRQotSskVsVAkuVyDhhyNrtFqRlwqm8oZrdzFgBJgteNBVDOfOp7loJZOL7pb0CcGZgAkAqmd
FcooATUTX6Oc3eur8oSo0HLUI4oUPCNaWRzjlSXy86sncMRDEyMbYalyeqit462VG4zR3EdkZB4R
EgFYTwjfvpGCVzYSPZMbX1Ph/z5HaGDiieFpAHeoa30HZs8Z5Y/QPAxmAcYHbS0yQuxl6wgQFPgk
dGfT6VtoXWVVN2IVp42Y2b1klXjAWYKHHfwweODVUMyQc2DeCQnbuYHWYpvZm3VfCCJzAOg1AJgi
GsVojqMuj0IhKdDEq+6bX/pDkAH4HiHDMX1qLpq3f0mzKb3XTvDEA6tWfkau0TOWYenWgwImtNHJ
piI6n7dLXYoB8pJd1FgZ8vNueURjr6vs+a8WFagS9Emi8Q93+o1FanNp4tQZTQ6L369+UIwOJwNY
0BY0bDWr+nDfFEYUfq+GR73ssnJUQbwQQoXdU8+h3TmxzaUgG3+cPO2L4RkXzifYsgRgeZHJxoxS
N9ycNSlfQ60RNxzGA3GVzMReHtFip+7nN4axBaeIpyrgwzCFMh4N7xgjtSoDcB7jsWQceWcGXSAY
CyHI8ys2Yw9Hl2GPuHXK7d3Yo66bxJfzWRIzQHYAjD7LHmEWd9GjgPSU3Rlm60hncvGUZrGL/ihP
DOvExf9knbp0xmCo1DmH9c4qyAPi8NG7PIrvus0/Fl+1Ff5mGFy4xZERBeMN+KYAOKBVGUROrGZO
LKCMvQfwe9ionuIcT0fUA8oVRM681NygFbhDKuIfGhmJDPGVbeqAzHWtia0B28W5N1EPsPxj4vXO
n04zWSXRpVW9NkWtKkTuxXQIywbM6fkuPLYrbs+dWUXfJTeHAUFYlkeGES2/lJVWa0WAnStiZQaT
TQtaGdTywfSyrldvoVu8GnvxKXyYtjGCmeQjmRib957H7HtG/34A5QXqbO5GgycfAEzsdFaBTdK9
ESJP/BfAV2bthC6g78CnChtQ4roatIVCbzwa5gsI+x3G1iKjpfcyEswaSgogEUCa7dbjJnVUzRFf
A7yC4AV+Fxm17hDC8QaEy0BeRXYHMkHeY6310ksRNIJ/DVOHKOcgftWMMIzul3nN43LnAZsiHFY4
wFH5D+oWZNr/GqQZWPqgiSH4DoPvwaapzN+5KWLdZ+AoJ5tHvgPMTYy5XXLB1xaJH7kKKpSxyjpF
gMV4x1vdb/8p3XLvoNk5SKx65T0oixocdUpTFf2XSktm0w3XQP1ucjvzDGChMLgErdWQ0liJF/nh
5xF+P+fvdw86psCHh1opXcpXUCdsVQ1b2XhUN9pWuoANAg3mJ/QgYm55t7Qu2MpWinicX/G28MYq
Ey5GDNi6SG8gXwqUDnXNhcaY8p2OgasekgBW/BUCV32ITpydOug+XbNgnIt3+LVBalG7WAfvPSoj
pA0TadnBvLyJZvM4rQqQvf/L9F4NjgqHmgoha+3DVuHwvqOiLy4xeRSiQbt5IXxNpPhz8k+f5UPg
tHipJ6hL8/+9FAjAKqJCAK4gogGsIXVSRz8UoIEzIzr1fC/7M7vt9mNGfKo5wJU/BqfSkwOEFT+P
/b4jD1YVhSwpmD+BoKDTVrk2+0Ii1UCMFqC0cbL94I3Y0IqZQ4ANnfs8ct44syzCj3tgDDEMVhUU
gcDXe4f5kqpkbPocTwFNtMZttREeOCty1DVIPOdzt+43GQQNxjfhiyV6tXSIgSLVDfBq8jxKYCTK
uvIXY10Q+pOJBOCjG0NrLlilOMZya/kr+RGQpE0oI5zqmK9oso+oYwwwtAF+FQBKMd/UPpPxvoqm
WcAr2tZAX2kfGy/SHFOUnHLvOzrcMiFGZobDC3EUkNDIiILGFrlJ+tGlq2Or+ynMSo8g70td7VUy
bP+xcWdrWiNyc5vJZuyqhesOCg5gLYQwKNF8p/xkMQt8YnAISHmveSC8POgoxs2bm/LK36GUa/M2
v8ULj+EoF3czIlbgycAqB/gR5TWmGVX9rB1J/md+Bc5d+oiRyTtEm/airttz+aAGpvCbCZtZCBzR
3gTMpCYqpBOFut2hyDtoU6khi7g3DgNY9S/JqlxF+3qTPgtWA1WvdXDyHf+30a2SD6ZzvgMt4Chd
m6c8h9SEDW8Q871bHNB7A27G/AOXIICMzSosWIEV8fW321iCHgjCOrygCfsYFVhNgzCPWS81eEZz
iMtF/N0guJIO4sZwEecVXiPhUoqBE95oa6RkGguJGZYD+S683n0GYEoGYKo8cuDUpKs9r7dcgl/O
o3u1spBDcCWvx6eAq2jVAZIVgsw98XI4bA4qGsqaBxesvP+HPQecPXCyhI4M30KLd8vT7A/8qDdW
8FJ/qo6A7oqj6qHs8ltz8lUMHm5hMzHomhfu41uj1JJHigFKbGK0/ZzQJKiZ86reRbixGhesvIdp
xTjQ967rxh5N1tiVIhEKhL2Xcq1Dbj07c6aABOfuYqBg2O6F/flni/dH6tYg5aSnrIBeaQqD2qN0
adEyAeLjp5wtE3IfPN7aoQKbkZ/buJtgJ17XgAHvevRLuCBdeMIucor15KJapTv59+vPj1xWZnHh
lXJrn/JYgRr4ckMWcnB8ZOXlQ+vGb5kDj7UdIWdFwg0Nu5hfR+vDn/EkHkUIp0UfPpaYlXNdyI/d
fgt1PxV8Hkt+i28JXjoHmWVwcKMjCtppIF2NP5rX8oXz4sNjuB+s2GNxfywEBLfWqTvDUCZFSchK
TBvV8T09NQ0gjQR0U5K2eP0zeePO+oqZmSIbiXIjaBdFMIB3PxKSBuXNuGycOLGFG1Hfc7sFzcax
vgiH0snWxVeFuJ5Vnr131mCzRZwl4J5CkZIO8yZDrDglM0iwOb5q0FHKnG2LoFq2ZtBUEvoJ3wUX
wjPcqTkVZr3JGWnQpYm++gLUEG/jH2OopDGZ8QXcCiDzytlnTvuBrgYvBeV68ek/NafhUr8zG2kW
7g3YRVFaAjIZSVjKYSua3NU5hwVGbfYdGmnQGnqHzmawfqzAv7rKEot5M97HIWSy/5qk3KQUzPOQ
+Bgqb/VrYRV0tnrqWyDtBYt7U0E5EG/EA3fiV0w+X7Jb6W0FKhv8IS2p6NC9nWRRKadQan1kH7xx
Jz4DRxjbYI9Z4TrykFwGEcFj7Q3bl//sNTHev1apEzzr/TjFAdegKzUPzX4b/0H/L5pFTOHrZ0ML
eQUys38tUac1z9UmiWSMLwMs99C+5shhc06BpjuIxLYek2eU+MGf5pNayVr3S03oYQ/ycgcFz7PK
ee2hCLD2H3n3V7NiKpksXAw3A6T8gqyOUd9rMCh9gikg28+8JQ5m99o8BTNTXG+h5g3eQzy/0KeA
MPKuoA/8ISrRFRZuSu32tfHEN4QPe/2oAGXFWLmlnamhRxKBKsEq0LUs6JpVxpwFLVgHgwfpsbcB
Km938SvUdh9k2emgHtj+ArUSK4Rg2aV2TJSrUhIksCt8Jk74ktsRNJdFkHprgLRZ4kF+R9KV90ib
/L+MGGh2MIAQVjqDeuOGqtjpU6rhjt2UO+GrgTQmXBD/DHhZ8HvH7edfKRigJRbXx1KQBpwjlhXd
g6iz0CjbPK4GHiTX2ELH0Q2tCnC6A3+ClNJn5RrrbsWUsF2o02IbAT+HBm3oW4O89dbrcKnSy0MF
jdPul945Ve+MG/BmSl66iUBZjloWCHDArS29MWZ4ybVf26XWVsjrWFBrYnczeNqRe8D1ti86q923
Tmu1bywB0IU3PAZK+EQA1QYuk8ZpS7UwaHwXtZbxOcmmcQkfhYdsnxCJvtEawBfKoYzFbwub10zG
WBdCYcLGj2YMcMqgG5WaYz4Om6GuYLrRwN7Db/wcMLbZmU7gJVvpj+leKs3syHxmLMUNICUDKB1p
dbRNUP5IKvIqUWZMcQuqTuSRTf8xWL+Fe4MtQkN8Ke1rr0zJVIAQD7oR+DNGWAKlgoTfQflIfhf7
6Qiu9MmVXeWUuPx78BayUVSLG+nvKO/WdRqkoiOjJG1SyHJCVEI75Ku3Z98qtuy1XPRJV+aoV4bQ
z20KRUJMKrqjBEi5WdEeMkqW9EBUprVdus/+gXKf6M8ji4sSONodkaW4PaRiPQJTLMYtSvqgqIYw
8koxR3vcDgKISfGKV9476IeAYPk8nhh7dykeujZNvTbK0UhziFq0iEqUT9HJC2ShEiI9fkR3nnGG
1LsXAEXmOznTGS5c4PC+RMIDyS8kEKhjI4jhII4CTE8bhAz+XnAbEC3gpjuh/K5s5FV6jr2fh/sN
WKY2MmyicwpytcBt0Jg8QxgToY9gs30iReACPcslIr8AIpeIPx3SQjI6mYsqyEY94Ae70By20ond
5kEO508fQu2zKgEEa0jxIcoxtV6SbRqamWqJra1DrwZIzdUv6NVWJveUP0vrkMU8tuCxbqaBWvVi
rBNjKMg0uBDmBdHBazNa/Sq2jQfhoXVCU0PK2fp57u9x8zrgiQAXAO0AonTQed/u8kgvE0hopdhq
m3y3x33bn+IThDSesMdB/WWCjd/tvjj7HOO59w+2BZwxiBiBmF5XqOtoUHNejKestaoaUu7JCm0E
fyIIQ2a7epWvct06iY86ybaCBW81Pfxs/bvkTy82qZJ8B3Los6U8daZNQTCFLd5XuRla/EbdqDjq
6gQBXUIonayV/eAe4s3bCSpx4CF+hAC5nW4Vr3JzcC2CWZxJErQAzAU+4e830S695Ie6ltQGhavj
K+cEGwncocU5vaC1DnwN8QXstc454U3lVG0DG3B7dLz9PC1Lsck33yKRb0MjPX0Yk7rMpcyAdhk4
oOSNBHLkkLCt9cizgCnoJJkiYr+fbS5lNG5sUuduSv2+VnXY/AhACbwbL/xpOvGvlf0GGhTAIOFx
7XAjbzHrKyaT6MLlcmOcOgGDIcWGkfckoUH6XArHn6zE4yDYNEBWRTAjcPjqzIzS4sEjvJb/m2fq
tAdgsfDLBGa51QztNMUsNkmCim/zuaue5COU0mx1ryEDLzKrzYsO99o25eTbCRHvJGG+paPgzqik
I/D9eFCB+FRtYcOf+KNhSZ4Mpojk8giRVvMf6Drgd64/gTr7fd7Wg+rjE8S9JGCLtc7DbI4uZ30f
vdzNXktP20igjfh5ry3PO8SpIHypQqabfvGPvTw1QY95B30btlYDv9qZ/asEbhQNeZ1yG0OkAC9/
EIr61r9dMRDGQgkCpgli8NbfCnk6xBE/fmdXBLtaTXB9H5j17Wf+Upq/UYF4mkwQzVvpi86sXS7d
b9AEQ9MBBJsMAJRujat9XSfVDOMS4RYyTJRtj9kv6AVYyhm3ew1eo94q3mqodxPR9DVj6pcuuGvz
1JYfqijK1JGMHRQkn+Nrso/RNVxaAVQSIFyU/CIi9dnx62ezi05VgyAE4QUhYEYqJ6FF0gACfxRC
anCsn3tkKrVjDlrRcp2sBtD8SCiRKwk8HLqo0VQTO+AICZ9lJknJvaMBswGYZKGaIIFAk67hdk0h
AlmJUqoIj/bq8o8jhKsK7DjVNhJAvIfXwOo+QIP28/i/L7Lbi+7WLuVdhSZK9EnF6mrmk75Jd/Op
ceZj757BJYV/6yCL0eGfNZDgm0+Kg5jj0ngcoI6KUzvtKn4RLCDtcQcWuwLndLgwSTfIF/z0hdS+
1Iui7kqJfOEx9MIn8PFBrk8H3xW+YFsCEgguhI1uig8QMwlBTNezbr3vKhT9BUjpINCHkAkh6bs9
GXIydeUgAvioHY/qG4D3Xm2DYsOsgYay2m2pmCixrwvrE0Go+Qc6cryb2Jybwj+x4IML+1VG4e7v
t1D7NQ0CgCIFfAvqz0jrA8Lx+92ANIH/BTcJ34ToF/9VzZoQbyprjp2gWIB133wC3e5dqH0Vpwo+
AYXhDJ1AIkTZ1fVHbWcfiil9TaBEKS8+RzqHUIcHHwpgLcOb9PCJPmy3WKfWYCc2q+H4+4D8sEgG
tZHlGQcr4fFV4j56QGfzO8jJko1vf+Zm5InHAkXMy4B69eTiycs6RgtByu2cUJs0C5vC6Mmy6N5H
hz24Ch9RQ57PQE69zegsjc9I2Wg77egfNLJILFbme+cNZIAEoj3U6zWkNqgtOgtG0lVDCKowbie3
ky1NySv6gZ5jLn0XfEx8ivaUllkOuE+wwixeZoRSg7guKkxWko6vShXI2bJe+ZKZCF4PyVuQeomW
OgNwAm8K5M/PLuv+ooBNUqLnUayFq6RKEHI3cblIkMGG9KCIdp1N8NKM22jRBmHPQBoXf3hqOces
mo2ixLhSNdhWoif25aosf/88kAV8FEZyZYW68uJWr9N2gJWIEKtO6EMokofKH4+NrFuCX/dIzNe2
TOQha+UJfXks0MN9KuH2A8g0XKFo/BIp5iLDrm2T6VVFQ884R5+cVK74rjLrtmCs3NIddz1eapMq
mdAPvY/x5qHX9i/ReGmjl56ZV7xPfZFREekpA/2LqAtSo8rCTCi6BO+kLvmaef0rEycHlM2m1AS7
Xv7s8aKMOmCUOinayCLA3hlI0/OqgR6BGsbgvfsqdWEfoTtObnOGIinj43QqL5drahsFPqZ8mM0q
2s66B1o0Q0HtmocCNgvsuLyPgVaFR9AgPkntY9FoGz8gU5Hrk1nm6CXlirWc5wwow6L3QdT6PzPU
Rh5lYQBUCmbi/tKWx25G8Cy7eqpbE1oZZ0uLG+fns8MaGLVzp1bwq7CHRT6brVaHzpU+CVbRjhVj
z7IMUXs2CNVSFhoyg9pzohwAaDfLmAXvWpw/VI3wrBNINpHasbKWlJHQACXvg1G7SS5DfAim2G78
X3PkKahgNyqLRHrxLKKLR4dsAXitaFKitOw61Sc4+Uhx9Ur3hgYq8/upE9x/WCgdZRu0gYHXWKMW
KmkncS4S2FGayZrldTgLTsclzs9WFh3ZlRVqlTJdrrUYfRygRC93eTOlbtByb1oLPJ4oduciiFn5
KZZF6hYqJF/sxzIH5KDz3aJ7qxRg4HkEPF2wEeNk/fP4Fr3G1fioqA8907HaVbDWV2tOeI7rjTKE
57ke7AIqr5IeeT/bY42O2pB5NvdxVMNe2oxupkmnUm1MWU+dqI0PYyGmjFO2vBv//11Ce0W9FVNN
i7BLegEIzvGpbv5U2tfIPfw8rOUb9+880sQlwFBGcZnDTmuI700C0pQ6zrkt1MB3YpahaWMcVScH
+6rFlxkgFWL/h2tLFqkBa7Ti7QXVRPBVAhltzbmibpdAz3YpZAQ0Vj5jcRnRLIdzB2QwOJpuDRmi
monGhGUMy31WuWNyFkrkbetL6K9+ntnFDXpliboBBk4z8nmEJUN8aXnMo5sji5DXZpfoJmgq/mW/
kJ5SwnGCdk7Kq8jckLZRT9axgqVIsDMIG7azuFfTgVF5XlysK1OUa4nrpORLkAJYwC486uLwFiuT
lQ/qulYMxqgW75orU5RPaWIuh1AYJlEOUMcxVDTNdx+yzlQjuy9DIkC6skN5k1iGvO5381AOiqjZ
zvFSEcPSzrE3qvSphVxOe5p1S2ntnzcJayopr5Jo4dgVNaaykmSzFY3CTGtQ4UKvZcgVlktZwBGT
UaL5mLRZk/+93fxVVpQQ5oQ1JR5/p6gZ8WJw1Mdg3WbRq59n6CVvuj8x9JISAz1UOnRE4saOK9+G
KO9FRirm59ETe/QD9ep7aHKYntPycujQspUjhSQAV63LoOIKVUcpXE61U8MBe9U/zDgIBxXQAQLm
K0vUjuKKVJHGvIZNHj3OEM525GKy5xJU2qLMSNQv4F9k/toYta3SniuAXUKHS1ZtpX7Lq5Yc7YbM
LrRn0NOkKPBHrChmIWF7a5NaZLzTWkjckwYxYZNHx6zFRJZ2Gz8mkql2tlzsA36VxA5qV367n/SV
MGzC9kGLnFrdRgErD7B0gq+mgC7RcNwkhVKKz2mU4H1Imi9VTLxy9BnVQOJN6a2EFBD4PKDRCIYW
yv0JZVBIUQEzsdZ5o5q/Cfp8/nm3Ll0d1yYot2cEEhLwwAtbctyYjbxtcPnP3ElIXnz+1/+bKWqT
qkara62Ag1E3ghlm54ar3FLbKlxuNQVj5pYX6O/MUXu0bUI/SyHwbcERWTw4CDggNGXGc2jZCJHo
gfgyWgqoASWjoUcNh1OXNOiWjEMrC/xtKeWMJVq6c1VQBP3PDDWWOkoLv5pJPTDfj/WTyjWvTX4o
0tZVIbgcgtyHcT8thk/XFqnTNktyzsctLHb5aIXFyviNwUmHqTQ3EWfNk9X1ufsPmwMdGUBg/n/N
2bdevEUc2nak95EPAHBDzy6nDU7aHgzhqZVYZPiL5+rKGPn5VT6kTIM8QGITj6JScsYhwm7kLPD/
W37p9oFgCr0jCy+Fca5qpEheOnDYs95Ly3N89Q3U2Q7yOR2NGgNWVdPw30f5IUxwITsyhxusdPyh
NnX52GhvP88z0y514EtNC7Whgd16TkwoCfL9uQCFnOiWUPni0swsVRR6ZVtAZPCz6cXjcjVi6rjk
Wc/F+QTLZeekPDQA1NHrWS+a5aUlukkInKBLTmKiq6XlhpkvuICUFGfeblqo+Uht9/rzQBbAgriN
IBfxPyNUYD8YdasZI1ADgnGETHArXgzDq7ldJh/6CNI2F0P0mvagF5/t/yHtunrr1rnlLxIgUaIo
vars4t4d50WInUS9d/36b2Tcc6zN8G4COU82YMAjkouLbdaMTJZDmAw20NxWX6lTQxlw3ePqoGv0
VHWW+EmJQGNrVNeEFaDCqCQbiPYzuDoADxz0SPYHRYJWRaKGy0qRqJ7m4bqzHRbvggqEDB3GxN3B
Kn1J94pumzeI/Oo6WCRr5wKIA9t3xDfLuzldnGCA31/UOTpOG23lqJmMBy6MTyj8gty+lu7yhw1d
s/EeTwFrqy9F3PixCuZLOBwkrRNG6AaGm4BTZ6ejWeLt2VI+ut6p2RVSuGMFtatAfxv63g17hNSd
mvgk+h7Wk0NLJlkdV4g/9hWbT+Bm4qRHWZZE6/N3nXtqRHep8TAb013TS5YucZfa8Gg1IOz+x4VX
0liwUJvwplcqV+10nwbXRXg835/i7vwXgpelDvuiLvseEHWBN3NWeWP2N3eDcDP5pxV8mXyuBbAL
XltBUaHYpKUXzpeRVNFCGPVwOIDKDMTRLYOb2WqoZbFiASVLozf8vtca69Cwyk+C5bqg+n407wuY
6OAsUUoWRGFS2UBz6yFMZfMlHnASyrSXaoocOxucMe6PffCmj9/bepHMAWFK2eCtYbNJ0nWk0WQc
1g61l72+THsyqn5VEie3h9uwNvfru0Scad75UJE1k5t5+TRMurrCElt5UYL3Iasjp9PnXal/14bc
H0kluVQQHk5hhwJZWrwx4VWZG9Q+MnK7W9CzMYEvMJmetaW6jrVqb1mgcmnPsTYfphCfwWYIPATw
VHZs5RUFuY7Vwp3aHHfnu0A4W+CwoIJ9AIccvoLKmOK5T6iFEvJ62mekf5gi2Zvamjz+SC7/QkCh
9nRwhwpn/CUCBPglI73BeTBJ95ax06e/yWIbIH6p7ynL7Qkk3MAM3DiAi1EXOVW6HIpIdu8szGMb
KG7BJ1ZWxuo6jEN3GMx7a3ztNNk6Kz5Xb0C4WCnMblHnDu1heYgLUt0ZwTxKUQ4QdG5S+B3zyXqj
0Mqe66TA3PQvAqj6R9pak6zCAzAInQVV7sZhAP+pmZzZPOj1Tc3+ZmnYtJbLAdZQplaiALQgHlMM
Jwj3rB0kexfhuH3aPeJSFDR5DkQvsnyy1nErUuswxZBlmE2fabp7flYJQ34DwyWWmpizlZiAgTWE
01fvTQnZvVWiIdkFwSQBEy7eGzBu8YbZOyubGWD1XDhzdlNBAW4Of7TlIkmXMqA1nW6ytBlqDY6d
AIqLu2TcQ1XPYXjpiyUvpbIxWheLDQytsACkCQJBRdVPHuaPkTrv8rp9PD9GYhhIdkIeHA+kPKUV
+slRjqpoyFvqsC3QZzwNPE5E+6uA+0LhEkWRVk2IdwlIAHb0oNnR01zH+6SwJTcPwpUM0ob/NIZL
FX3MsrC3bORYXKUs0d4ICp/Ghw4n9Dr0FtmFgKzvuARhNcFo9CXgwvImIpDiG2C5K6O2yNrEzVXc
f0W2OaHrclz2eg2oH6DiLfmPOLMgNqimuJ+q81H39Wzpn87HhvhQjKUKVX0wJISkyGkMGr0SdeMY
QO2j8ylc8Xq/i8BxKm+q8sLuPNhP9yAThJOszWvH/bFWfuF+0o02sV+ESz0PKdq8aKhmBlUhmGQ7
EOG2cgPBrZLzoHRZpgEChsaeglZU7GAi0ZLETafUnUH3hbV6KHOwkrWMmwisgJlTNiBkqMKOU9W/
LE22Pz9qwqjctIybBNSM+1ZtMWh2ed3kBdg1TwzReR5EuFXdgHChDzkLS5lntAO3+o6hHFtkwYbo
TosBMyfYoF8syuE8pKzruImQjWpe9ASQRRDgUj27gO/L9/MQwtS+aRW3YJl6gGdYCzm3Bs23aK6L
oNz35nUM346/AdIhM050qqO68nRiJWY0BoauQOSFjXdanoQuKVDcOMEnwjJez2MJV2HoyPyDxQ1V
U7dZZ9qIh5xe4tpg0hpP7zwdZR3Q0zkPJY6KLyhuiNoMNJiiApSm91d6OLuJ8TDlEGBQ+/B9aLIj
qtn9sQqIpDvFIf+Fy42boabwhU3RnQQ5vodAnxk+h9MoeeERZuJNR3I7DB0VSIG+ts4yvC57qIwY
rDWYOtJd1dh+GO3Od6Y4GL8atX7OJgku/dDbWo5GZaE/4IVsqPZ6+90wZdRRGQ6X5LVsHKxaRbMI
mDbTevarY7zKpY99mciy7ppV/0zs/7QJCqCnbSosJQ9iC1h29ByPR4hx6ik0C3t3GeGclz4u9u9J
fSqNTpI7BIIRuJr8d+xQbnsKPClmZi45gOMW2pvJ7zaww501qU6HDUmdKvu8ehyG2bEHuLLgyFkN
wY4McFTU4akwsIfJqO/mXJU9eZ8PKajpnn5W0TGjHTKMcZc8d8Mlte67MrpIshfT/J42pmSaiKcn
dMM0GM3BfZbLOro2VzDzxZrXZCqEE92hRPm63sIh6jgVP2aQr+xIkhGEwcVQwcY03ODgqHHawCkN
CIkbJG3cXDos8tvurdV/1abkzCu+et7grN+xmSxKPydJG6BprD5WxTGPIVn1kTWHfLiftb1GsNb+
bPrnOrufjcA7P1GFg7jB5vKCYdWkM9c1Xa8PmQkuOmx28KjfW7s+9NR+/I9dyuUFmDxpidYBLsx/
1fGNUbk1vKCppFHC1XbTKC4rtHZiZpUOlCFdjpT2P7WeSHbr52MDL7mnY5apiV0VMSDiGiVsyGsK
LnmVu6zenR8f4eoA7QJoVqvw9CBcDFr2QLokD/H2MZXXiqFfm7n6Yjbs4TyMeLe8weFisIuqtA90
5Bh9fMXroKb7Cdy2NAgRhr7aeArslQIn6lXJrBbH/gaXiz8yK23bL8BtwFJrhvoiWHQHh0cvKOBE
mEIl1v7RFtFHlUCKqUbZRN9eMQa+9fn2C4dz8xlcXOrBUuhjt+ayrL+ojOqyBU8un1DIoywSKOGW
ZgPFBWdu02rE6QteBflPisBpEhzuql07vkKu8fCfmsUrrqdtGhT6eqYMm10YxS6w7NlVDcnWU5hE
4JFlwrIY5X8WN4iGMZkJGxGk9bw32l8gP1Vl7sWqR7vnRm0ls1u4EmzQuLGye5Z2bMJYqeN30jyb
wyWxX8YgAs33sqh2c9dL5qAMkBuxtA0UoyzX5hWJE8IbSrnWGuI05U2u+9T0ddl1kDB/fbWQr9Kh
UQSyMUGZBJ4UnBk3DUvSPZ2PDDH7ZoPBbSqCFgyqYkKj1Ey9t+MRRYNZOThlTiD9kE039Zjcql37
0egjSODG8twGy1FZn7Sa+DZutMhtmizxy0wP3GLAaxdcunMnsQNFsmSIM+C/wcUXBwVQbKVRjQ9N
1OVCwStGVhk3YQ1LpfM9IsPhNhhQdUmqhCGscKd40IPSr1nrwBBCAiOeK2y9JcXzK+QTuYXDNErw
1tAcZj4P5uK0udd30LyA1Np0r5pSF3PhrhUKANB8gBIANCNP8cKRTUFqIJay1M3Y7JT9VY5H3il6
miAkVxxskJAVlIsUstI7YRBvgNe/b3Y1YWwrWbmWms2s3ivTuB9lJTDCpL1B4NbGLMopFnZ05QSx
umLZVWbgpexQGjLNGWHK/iwyRQdaOPSeNoUliT2VI0KjiB5o7cdgVKjYIxl+PMgWImEUbqC4Xgsm
MqhFsULV9yjNcMxWdfIwkWQ0GQrXc3kYQSNgPXMq8ZWNl/8YdM5CVuwlTJtgL0OpFCrwfxB9oxFk
MJTtgFGh4eo8vpoTt4Rss97e2pmfpNBJ1SXrkECWyIAUKerZVosTqO1yk6vKhjRPGSC7wkmv6cN8
Zz61N+Qu2EHw9hvUc7DFOIa/scU4nztEk3qDy6+zpEmLRPu8ElmOFgSjwYxN7kh42WvenNyfxxJW
S27BuMwNIa90wLZsreG0HVjYh7ADgnqhY97lF/m+urQXB0a92XO9C70U/sUBhFXOf4JoPmy/gJzO
Bzxp6rFpIHyWadcnl/OMO5Inq/FM7cd5IOEz1haJm3kQaizIGAKJJJdIyf3ce7p6SSmoI/qhMXc1
ZFxq2eXFnw6tWBe3qNwktKwhJIOCHm6d8nrBpvNRTZwpdHAVH712z8HDZbdWtMfej8APZW+tuiyY
uMlJljRWB6hcwS0x2gVP5l3y2nrMjyFROe9DDOh94lme4TZH+lB7yneUDB/3UAdFdFdue8AiDsVw
6Kke9Ldmp94rl7Fs1y5K7QwVnJD2gTu6wUvuZua8pEmOYkA23QTx5M7SZUuUoBhcttb6B6rBeek0
wpoi7zJ1xuJRBA6dQWLL94G0EkF4+NiicOPcoBIatcdAQaGrCpF1ll3D69WIfuo9XvYzZWdrfq0+
L+p+tHd0Vn1JdK/zhL9R2uJzI50FSqfmDPiZDg5oG+5VEMBoVlYHkqigYqcX0dDtjSp1K5wylWQ8
gmn0N89b249YV9nNOm3gpRP8SHyEVt6PCoScwVLMC9nDo/CAuYXhzwhdruh5iqjGkbyxdm17tYwv
pmKivPlbmzyr5YHWx3p5ON/Foi3CFpU7KyjVBFr5WiVr1MpFurDLMfutaNlrOys/zyPJIpZbeppB
LYvCQvvYfEe153l47ILf/wmCPxYkfdYXLERjSLq4JCZuoC+7JSu88zCyoeL1GhfLjmg/rp1m7BSc
yLHd6a1jQ24H6o/az0S7LDVPNfPjeVxJD/Ib/TCaBk2NABvSbw3ezQbtnpLX8xji3PpvXuF3w9RK
2iqvMErxCM7qUOO6Q/lmWeNlQ8l7Yj22Vnw4jyjOlV+IXI6Z7bTJjACITX0dqNhoQyhEttMSYoDc
CD1GSKD/wUgqWqtFFe8aGH10U9ojrkdso+w/zrdE2Hfap5sQeF6U7zsVDKAxW6U0SG16s+LM6nWQ
zR5RdK82b0O81v03PK7n8nCZ02QtsU/rh8a4DdJdOl8l1lse3E9mI9nBCYNv0zguFTM1TlJ1VUOY
hwX8+2OTtk6USjh5wmy0AeFSbRoOI568ARKMtY+qb1eNbZy/rVsQPSRhJxssLt2aYZGQVAVUCZa/
DcqK3y3v8/Sok0ulk7wtCfuOrDpvDBIrf1zNs66dqyzAdgmG9nQeLzSoh9QyfXLxtneDwoVDYZBK
AY0SHNvr6LY5LAe8Xh3z6woyHYmDh1t4lHn6sXCV63yn5g5sRn0iGT+BERA2hptv4KKk6w3FaFJM
geHjVse++wWcvp/fngiFqE3tDS7dM1jTz6+wo3f1i4VC8c+QfIOQfrj9Bi6IcDc65W2IfuihZ+Xl
o0sfpst2Dz3B9/ojutf9tIL0Va3552ejeFO8aTsXUVlBZrOtgQvJTEuBjfd02R3Iz+AnNFPwtqTu
iFO/45X0FqLmOvP/QkX4tO/XiN/sUwLDSFM7Bj59vLZzbMSDqxF86gTIs2M99JfBA7kJFid8P99w
4aTdtJtb2BOzrai5WicmkEvDLQ2sTRS/lT0CSVA+D0Kb1rEUZQ/gcGNhat6T4JJmbpoMzlJLTsjr
x/6x4/xqzOfSv4EhtA2gird2Ypi7WcR+6TjJ2FrkqPrvJVJxuFJxbyujzAqT0QZ13QdvUOFi2ETD
DNS++qkEhpelhwB+o7P1ZOLeMG5350dMKLS0mSKf+/4NXljlttKv96ezW7uM4XTMvuEH6mTZDW3h
m/imvneu+qBcFfvu2Ujc7F65mvfnv0KSFT/1GDcf0UEmDxkLcVNrmCujtisNF1ZMf7NubbqWy0gl
hK+HaI2buimcwKxdCruOVLYllA0gl3OyplhpCkBRk49W89veq6MPmvpzWjuJ1IBcdGW5HT4u01Bl
anK2ZlllaJ2ZoZj5TmVePPRe33oRLt5otWPdC0pAJTlONmRciiF9rcIbAs3s+j0uHKbsF6jUkgGT
dSWXTkBNL2GDCwybOOPybcyP+bK3wPWDAeVuMSU3NZL5zpPR6NzE/bAOXG75Su/HcH4qMAWT40IG
d7YvJ0US9bJl+vPvm7CvLMR83GDwsiPo2+QCFrfVVXdp+5kTX7e7xGl192HePWf74WJ0KGybz087
4V74a0J85oYNPqoPArxlosVK2vkhY7gKlKSXNfz+zKGU2BDvh/AgL8wz9ArVDYKtlVW+9NGR2Zdd
/RJlPtMlTZEBcTseOil1ma+aS9W8qyPIIV2gdDMbvf6vaDQQZPi3SVwWMYcxjyZUC7tq+YFic+xM
M7y1lrIKXvHYWAwvhNAlRuHZ6TowJ7qqZeaqNQSKa26lICMdz4++eHZ9IXAzeFYjslgmom/REmeO
a6wupRsw42ooFScLqdeOTLKkft7+/xkPX5jcjLbW57p6Va+Li/o1JQxHvKyAz6ed5QfWVgYW2DAn
FFqr6fwW90aO2mKU2ZsZUyAyHiv6O+mX9qOfUFDVGNZ0pY5T9d3oouwB1ZUGxKwgP+SACRAf8qUF
c7VCKVndd9Zv0AqDl35W53d4V8Juq54g7Zrqiu3OHfgIqRmGh7BjwS7vqI5dW2Wn12wIh2s2z+ER
tXAQxey667aL6Wp2Y0xebevxx2DNcJlKbXpYWGv8itQ6gfdGmuNuSKF+ok+PasXyfVrTR31S7INR
Eug5KvFdaceKZEDFlxEImP+LGV5eZg4WBmoAeheCFwrI/tPi5EmPZe5bDWtE5Wopn/F2Zg8yAW3x
WvCFy92yF3OkEZDI1hvIBZooihNkppv+3fL9hcLtjBSWFZBYwoyoIXNGezcYdlHw6/ycEHehDvU2
FXYJq4LO6bQLa9tIixkgffIYLnt1fF7oPsWmD/UZebxT2vdmZbT9zUK3QeX2DMbq5NxMQA3aH3H9
EmsJ5PAuleGop48plV2BCIdrg8allozFFJrXQFOUt1j/MFBttTD/P3Ykn12mMgkDGyBJdR/0t8S+
mdTS6cuLOfJa3MwXpTvizaWSPYELFwLdXjUNIQcCmbHTAawiO8uWDhJZrAn2yzS5eRzd9GN407D5
B2vzv1ngNnDcyEGikTU9gZZNqL0ZtTMrscN0x0ivJmmPipjsKD/+t2XcsJnNaFuKgpbZCTmaSuJE
1qGy3xTsyTV2mUaoCTZ8TLzzAynaFeECazVAhVy0+mkKt9kj1BAQVIpV826ecqdps91cpO5Y9tAF
KvZRmBzmvEWhufp6HlY0jNbqyQ1CIUSdeApjAT8jWN3BPj5oscCy+4EmKZJyiwOffa3ikfQ8nGhK
bOG47UMQMaqoE+BS9X7MWr+1npNOliZFC+4WhAtN1lj2Ug4ACctfsLOIU2/IILEAdYXykgSmZEek
rfmQX2tR6oPHXVNbnQU4uDhbxmqyoTdippGTBT9GywF/2dMDSBE99VjzWriLoWjYnjsn0N7/okMh
rr2iQyeAvwDNFKNKrBLF5Iz8RJ514+W1kx3Qhf25weAGrc6p3qSrZkYaEZTK7McQpXQJdu1vpP9p
yOSkhCFiQV4SnAbDBMX1NLFYelqGdMRML3Rc4kSQGHqfaCk5g4h2fbiY/geEX8HTEfK7yiojWJft
S1TQXQHG+d+MzBcEt1ib1aIUvYJ2tFXsR7idqufONYef51GE89dWiQZHOYgi8sFn650dxwnGZtBe
utQlZoIQwFssRKTZkElCXRgIGzAuCeNeZiFlCjB7eAzMO81CFTx9R9GqR9kx6v6iYA9Z2AbLHJYh
MMg5DYSgLyoWaKtxAKn2IWucZKJ+kUom0PrN/Ozdoqyze5N3IZNKS9piApX2TQBqgsn2KblLMgmM
KL1vYbjH436cltlY1S3CpThknbFvB9AsdWtXpcTpoeFcTLeqJlNIE82lLSo3c+00CO2xX1HJm93/
Jt0FsZ/OB6Cs//jsB5eXlmiA6LsJ12c23nkqi7xNBTSetIfzWMLmrOW1hrXqF6jcylywLO8GA3oS
IyJB1ayL0aBvDXR1z8MIm4Snjs/0A51DDqbqymTWesBQHN1A5LLv+sr4rYflHuzb/XkswfyFjilZ
Yxx7QfhEn4Zfk8RGDUox6teswy2B49I43OixTLxuHWcuyE9QuIlbzEYJLYQWpS/NoVo6p5EtEYLw
BgDsz1QIhhM47Jw2YzbneE4DANC09XLUMS6aARnTp6WBL2OgfERt7rRWIHnkEeQjaNwSG8QwCDqp
vDCWHUSmHjYdyssYMrgaOJNp3LMqcpLiqruqqIzmJAiME7z1eza5Yg5BCwE/AhS1YQfVgaQtD1l+
XNpU0q7Pe9g/xmvTMG4NLCLTzNoIQBqqL4wjJW5n7tPWT+0XNu5IXaC25zAle7r0Ttdb2JDKGOGC
qbZtKi93gk0aHSuCL5jn6wxkKmId0uJwPvZFTKoTEC7D52tt8bKOX6rMfjCB5pLYTjy1V62NCwmW
gFsVOZE2PpbYfkkm+f8DjhpfSKoRCvL76WCCeLHMI+lRXYDDNEW5pWLtsvi1MB5bpXQCdoSXlAP7
yfNtFk4UEDb/QeVyi1JlZFTZgLqafqeFXkFcbFR3ar0PS6fK8Zws09QXD+QXIBezqLArcmVBM5v2
GnUt9uTWk2QzJexKcK4gjGnC1/YP7tVssKAKqxHhqsbdzWRHk6fWM8ztNR1uajYqWqG736MYCi9j
1FhM6H6VMm0EUTu11YKeQhTTxHbodDhzs5uVdFxQVoCtdhASlC7eROWP86MnytZbEC5mlAz0sGWY
VyZs6E7pt4zsVRh2MXdsJOuCqMBO20JxgdKpEG0LMrTHnHzw+6fqPqavUfU4dXsb9eFj5WfpdZS9
6+p+6Q9j5oJAGscekQm5iXLe9ju4+OliS7Xgh4icB7WQSn8p1NnDnQNY9ZNkaghHEK4aqxc0+LL8
USbFsxFI9QQt1imE3nczUdyq3J0fQREdF6yULxRuSxTZVZQZGVASmnta603zu6VeDOplVO8Dejkw
WDGRqzi91pg79W80/R0s762Mzrn2Gp/gt1/BRetcqerY9agX1mOfgUs4lm5fU6eLGOSUcW/ZSW4X
hH0Lf1+oDsDtBeU1p7PDtFiQKQx4y2JXXtZSvO8w8oN2VHZ7qIv2GvCapavX7Opyy0FlSR2lVYQO
pjCSrP3Jow5ezNwUltCpg0ceuIuP8LLvEyf73RzmXXyVvP6Ct/otuYk9bY/F7DWD6716kIm7ivvg
3w/jCdG416n7acSH1dZjGkSOvhxTXXJmESUI1ILCQVll62mMG9dFH+csK3TUhjcvtYockUAs44Iu
vkZktSGift5CcbkonmFluehoTtf6Kt4tUqgFnJ8rMgQuBeV1l43pAoQSniitVjup7DVJuHJsG8Fl
l2Sa8tgYABEnRwhiRIY/5j8i9ZDAdFq5CNorTabmJIoC+BN8mj6bFm5tTmcC7ObzOdHWKDB2quXX
KDaQQXy+YPKzm0CIYDUowJaYL5AMjAgnhwRRACPXi3bX7m3baz/i/evs9Ts4AXuBG0CCw8mZA260
L6PCi1L2Fp6LDKXMaTavTYwhNaoiT2NnzIyLeJGs+0Ic7PVh+6BZOuL9tCstcwSZK0Yz5+k2Nj0j
eTfLW0oez0ehcMA2KFzCVokyrlquSNhQxTOVgxmCUS4rpxPRrrElg3QEg/sQhWneaVtGkvVsKHFn
aFv5jaLuG9RZWi9B+NIvjk7Ly9S+y4FvWDsUitiymSaCJ7CWsXCPhyMUlGlP4bPZDCOtnMFjXN16
Rm9i9yx6pdMHKZ6U2okWD+weC5NCvyUyXS7BNF+vjyyw2nGXr1FuRrQM50+4c4INqio/rar2wpbK
BLJEGKtoOpzxcNbFge20fX06tN1sm7hvq4bK0Wa6g4HO/flAEayphKw3etg64CbU5tqhjpqZNgOM
m2lkQa7UX6Bd0Vi/+9hvYVIdW7vzcILoP4HjUpcZQb4gXn2ilRHyW4p1rSsTSnmwp6fT4TzU59LE
JRQYWGJzaerwSsbVx2n3RZB2bwIbRPzxokQBxuhCsMWhsP3y+otyPySotCn9d/D9HPowuFD5g71g
6H3kXnqlu6rDUHRx/otEfb35IH4tVezMGBcDH7T0YH3/mlnkIWVHUHkZwuuqmf/iQIwOMEAHQHkp
fMG46TmEFBV0BfC01QIcrr2Gh1Z/tN+ig506b2PulMxJZ/d8Kz89Kv/s9y9YLveQZsD1JORe3Jfc
h7ZFCCHaPeyVnOBo3MVXy8HeDZeZMzm2b3/H02Xu/LCPP9oDpO10J9y17zcQS+t2sxv45z9MtItF
fzBIT+DoqsM3/DQgwi6GcHaADwuelV11FXrdB6QsLS+4Cn0N2ktrVZmbH/9CbekElpzCBmGmaMuq
CBy2MLLUB8d6Pd8wEZv1BIEbaF0d6VAzIEwfg6cfUM54U94k39rn2A0eKe6AnfDR+FZhOwk6gncR
+anz+z9+AjfoeZXSMAvhFA3DVgcKXe/aleGVz3f59cdbdU3342vgYqQVz3KoN1/K5KtFbKWTLuD2
kDYJQ7zzoAuUw/V0m/+2XNShmAfr+PGt3KPoKygc5bvxaD3ae3Y/Oz/PN1908DyBX/Pe5pJrasAj
MmI0n97eWq65H941bwK1NryH4WIFZ2bdhVqjTMhGsMrD7gu1VWCFYDXiM5wNx6oqX1JoTQd+W+0o
iXE7nrmT6eGRRu2ulfAClAo1cS2QJL/HkT/JHgKEa7DODLyjEfhO4CH2tOFzxSqTwQjGXTocrvXO
SVXDQVJGnc5e14+lfWu1TgiR9ry4WaybSnb+FS0oYNQaaD/VUcrGzWllgrOV0QN/pJdW4oXJsbBD
3Ae/nB9gGQw3h0cTRdmtivENUGi71OUVKsI/lCZ60DqZr4TI6ZTolmGZUMhhYOFzTYqgo63RNZag
X+52XrQP7i0/O05P1pO21w/D5fSgXBe/H+lP7Dp2WEp2LXygJ7d9lc0qccbcfArX7CZpoQahoHdT
+AF7A87AOJomu9ytUUbpTqjmdIa9ulsu2PF8f4vOOOueRwORDCJBuLw4jatpRgWRZiTohA6WZWza
K8R2OxiqjlOOuo54vsUF6w/Ur/qklWnbiPZduBo3EFc4if/xlAElJL2uZ0wrEqLS59cQPJxvnGja
mjBHhPKUqeIwxe+5ZmpDYwO9SqJ5npywKlm4m7Qwg3tZHtb+ebT1v/HL8RaN23IlYd3O9QS0rOuO
BUptu1b3Z2tw0xiaFNHbeTRh36FpYAWqUBDhX5taBhuvfiw7pJwYFLb2alIzyQlKdNEPj2hIxoIB
9XmDehobYVLOcAutOrcsZwcOVM4C21O7sfw0KC+HorgIRlhUGPGBNYaztL1bavC7bXSXUHpxvrlE
lBjAgYT0PlIQBAe5pZcMeagPfdNBS8Tyq6lzDTu4zOdsPwXTQcvIriiyHRsftdJ0c1XfZ/18hFC4
U1twBaDJFSz73Ah+kD0Umvrge1L8SPGoRfsKqrjZ9RxbI0QdMjywMsk2TTjDoF6B/bFODawg3AxL
DRIpoYov1+pvbLzSbId0bxWsMKM7WjlTcWmqUoPtNV/wsbjFXHtzs0yaAW1UtQVm2KZOjNfpQlfc
cPRzXdmp5e1kX2tZ5tg9GDW7/i+uD8kWnJt2URaQKZkB3o/Kc9cmF6b11Gqdn6Ascgpqx5jfzweH
cFewReSnXmHRdurW5sLVy8JdUFS8pbi4NA3PDE1nrD0dHiaQ99Shn9V2TqbuYeFSZL/G+ZLZvyRf
s4biuc7nzkN4P8lCdcLXwAnUs6erT2Yp9cjkL0Hqs+CuLr6pSg6xptc6+6VYjxJ8AUWMMFzymUjo
Bh5tualCU62pI9Kj/8lTg92QEb3glE7IkcIpm+3sFPwY2Ruu6Mi1xeS2pUasadVkDJ3bZo/RsLPi
i1mBpYu+g2+kU4aSzCRItbbFcJTGA52G1zVuSlGmRgVTQUfL28zpFPuxbix4e8IXNf4+VLIHz3W8
uPE8QeMmUxNojRnGK+WuCBE01znE1gPmleZDOrZO2l4bumRVFiPijhtGZisLlWsfqFpGkbbYW7I4
g5sXruSM1wQl932uP479b5QOQqhNxl8QpXsbRzYc48FrAc2Pi5vESIbOpOAEwZaypTcEwuuEFI7R
+Op4JJmvLJlrKOBt/qB9CQuIY60fzoeuYFE7+QIuiqJ51JXQRk/rrPxWtFV1tDvSSJYSYfBsmsl1
rhGPSliuFK54CI9hGLsmvW/M2MVL0q4z/oLUiybh2Q9lxli4DD4ZJB3LpwVDaceqz8jiWvGrFsdP
XWnt5gRRq1WS4Fm//49w/UKknNAetm1aMvQrewzcwopkh6AN3VTqByIeK/B3UN+Mo9FnTt4sMYpp
WGOZgFio4EjmVMryXZV5pQmSCvruC4JL6wHRq5GsPDg1KQ64GIXW8G6lHRShN0GbjSjfzoefMDJs
AocfGzJTSJ2nq6Y+xSCQrU5zSuEMir5rg9sm3luZqxezdx5KPNk2WFyoD4UNE6gRWGwp1bu5q67t
2LzvF3tfDWBq6kR5JEYMPS3cKDtTm813sEjX/ZpGF32WJ7edlefPkm9a2/dH5Gy+iZsZ9lCNgx3j
m4I8eYEL6PdcrW6yLP0IxpccD4AppJhHJdjTNHEWA9JuQfhBTNhRn/8OwVbPtjafweXbsqR9Yq2U
VRi8DTa90GAsF0wvTOadLsahoObAmYdZfFnS0hYl3qmAE4eupe5ZmB5L1F1J2eGi7Qka9AXEjbVB
hynWe/TrYH2oUb835w5XogF7DqPioGdvpg2rRqip6HPn5e1rS4a7ntqv8JxytCK9SWaUmNoy8Qjh
5Np8FDfYJR7wJzXCR6nUIezKwD6xtfY5Q90BKlWmWTKowqy0geMGVVGUXmkIOrufcffdedPgleDT
/E3kYDRXbzBYgHI7z1GF/eeUgO5XVy5ckHbQDHcoyFepJllDxJ33BcRlpjIxg2FO4J2XFj8Nutyx
+B4CsLTw+vlDD0ZJRhcH6hcat4Y0Y9TGoJpiQug6Tq6Oard7RWtubFWSldZ/9GcC+BeIXzrKHBJ8
NAeFNorfWtyaZ6qXdzk0r1/ryGNWeglRuvMjJirOx9KI/aqFrQcMx7ghSwMwFz+JyEs+HSYYfWmg
MxTQZM6M8iaFUKRiVjuL/uz737T4RVA+i5MgzF1tz+xzyceIYnT7LdyoLpTUaZFjvWnHpHAa8Ae8
sdYjz4ij9HC+3aIh3UJxQ1rRMrMSA1DpGB6zQYPcW3+EqTsEwmTi/ZJW8RWtc19NZEJpkUs15bqs
ceOvk4PJJO9b/yPtu5bjhpVtv4hVjCD4yjRBI41yemHJsg3mnL/+LLru3aYgnkFtn/KbVTXNBhqN
Roe1Ni+0lUb8GCusJi3MAGICKd11kf4iFej4NlpPYoD+alUnUdDJNpDdQlY09bFnRqgb6rodDSIO
u63TCa8Orj4gbCBVyiX2qDx0UmXAjBs2OCmIHUlrOo1lnIb2R6SMDwNoJwWeZzFT/uQAWBGdFRSZ
tG/EKgOilDpcqFa1SXuyalAINEWcQmheuZWmTi5jIiKv7X39K1L9Gq0EZYDZqoV+16SV6TBppl4d
DeBC7Q1RgWtZsG/aKQT1LRMHVeZvykwZpMjUsKDAhrqO2E8LmL+q3O1kcEzFyW/TiBEFghJR7Q6F
3Au833I7fhOOtC8haHpeks9f9aRKrGlDBeHlFPtRbNwn/SxI8G8u5UoEd/DVeIzlYoaD7Ujio61/
L6epW4SiafmtVBDwRP+qwp16LccupYsjj9OTFj4NYYim4LtGdZPqSEKgKsivEqbi/sHVaMjZq+Bg
W54hX9cvr6zMahpciqTDWycL/DzudiZ45iQaChqMNr3aShRnkp1BMCarQ1RIiTcihoinAVVn6wzK
7tvLWm2ecdRkNNzzaFHnRzQT8Mai7oqllFIH0Spm1nNgHyCmqrMfBmX/tIZ/pXHRS82SRk+XwCJQ
rglFCTM+WGFkJ6I056YbWWnF2TooEWUznaDVxLLdGAI/pfxtyc1xDF96UOJeXsLt3fqrFGf1RVhU
arpMZ0ktEFqt68T80QbDuRGZ/VZUYa2U4qxezaM2UUFT4/RTZLkVCxIUo9u71hxemTrcdNMQOQzz
J1cpiXXRzm0KR28HSmeWvkyDfrX+Hq1IspJBuAEoB6l0x/FTag5WFtlF85CWv4VIsZur+lcgz3xf
Mg0DdxUEFspuqD661rWSl0wWzSpuwVFb1koOd6xRha0CuQEoW+viCDAv2gduh1ZcW7eN3Yd0PbnN
efYylz1IJ+JdtpxNf7mSzZ3z3urjySwW2WB8N9LYN1XrkGmiS3U7OFzJ4R7kswFCyryDnORD98hR
9XTqGfelN/n5fQVoUVx2O4CbCqLgrWrcl6Xl3mtswGOOlovY58JLQ1faB55+PTzrv7Jdvp9S8EU5
9W9QcRkCp7a5rn+YMnW0AX9rtMKwWVQEAQRT9dpSMJBZuZNZi9RbdufbhbqSwu2epLaRpiyWE9c7
ozkbYO7J0CQ+Ny54C0pWeGzaVXib4UKy+sfLlrN5OlayuR3NM7OPSgmyWatfTSmEyNUJACi7OiL7
y6I2felKFLeLgJQAPjmDqFwadhIwY9QpBnkaGhZIio5D4+myONHeLX9f5cPGMii7NIc4xXorlbti
6ZsWOTPR6i1/X8kwUiSNkCTF6tURroa7rN0z80j/YbwGDWoo/Mka+rlQ8voqpmm1NqSJjFsov0ol
ty4/QyEo20aRAoMmBuphaGjEP05G1fZlRlVEdUb7otDuOAxl7Q7z2yw11xhE9/q5fM2VxyQvHi7v
02bgsBLM3XpRk+M3l8AhQoLPqpxihiNpA3tAXxSJQTRMjH+oVqxV5a6gzKDRROgSqsgYfB1V0wcm
4xj0d0q19IrJAry7xa6/He+/CvIXUJjLYdgvsUrcYkShYx/9hEGsy4soksFdPjmYDCzAGQPwFLuG
l0Fgy5MsShltWvtKEc5PTWlr6F0DIV1XAsxKNpxApd5sKgi/ClEwtNVgA4Ncpq7RxYdmV+78Vk2l
TOqEZavifTHvouI2Dt7Q462zx1ZDAnJ6UY1DF9+W4aERFfO3AEe+COcO9jC0RR4to7B66iXGla5e
M/JiAFZhtFMU1KqTYti0F9w2m6ER8KgVXZVVRJacxnNVmk0RQWguZS9jiOmGOHIHVfVKQ7ebhoAk
MXbkTPIv2862siu5nLJjE9KRLHHnjBafKUKZljA7oJM3Fs/A5nCU6TkHSVhBn41ElOESCuf8Ttek
mglMIIQuSY/ehesivzGNT/BJuZF57MxdFbis3gei9MimLa905ryOxGZmAZoaPkD1mpjeVR2xjaDy
FfP58upuXkMrQZyzkQ15qNsQgkIzPEx4TFIp9xdwl8tiBPr8eemubqK4NeKxNBYxoxXY1TC+hNps
S6juK10neKeI9uzP31fCwkRHXb+CsFj9rZTeqDkBOwQo51cLcNPgy50/NkA/FjGPbAeCmOg2MDdM
ANTKubkiywAGxRDLt/VgMyAmJSPDJIG0o1pma3WxV9MJ/18fdDn2dCy0NJsPKQbgUut50n6VWXe4
vOz/y1L8/SLOJ5Y1xiWnGtPffXkH9ImhP/cp5v3CowGofVPbSaiVkNazmCCY2mryBpXHX8Fc4NaA
Q8bIKZZirt5qpu1aotrjSM5k0jGBY3qlxGwlvmuz6djTERU7+WCE2UGTH7Q0PFpG8FiRHwN9yxvV
kTsVZhIeexOFpEENd22h/GrS2mMssatCke2+Qe1jQQwZKhFx12ZYuFKECwtVYiXGZECRtL/t2wOL
Pyu0Cemyy8ZJsFvbDvbvmnEOtg7K3gqWt2elgovzoQnGnVzeKe1Zx5tCMlF2ebxsHtuH/69AzrOy
Wk6JPsA6Sj0A/JC1b2QFI5qjd1mM0Ap5J5pjQrbvl3ORncHeUVGA2WQ2k9H8dUgSJ+s6F6DQgyKs
FixW9jW2McBPbACUC2NsyO1yK1pa6OZTZQTAZXRqgmgX6EcCi8fzpYt/JEhrjbHT56cxc+uut1G2
FCj+fYEhX1lGFdEuKZt8gUkivdagKI0AvAJsToP8lp/IV3qkukFF3cyYHLO4rWVQLubO3NwbQPpO
w7M8/feIil+/g7tOVIz5d2GF7wjbufSRXBmAPwI0Wj2vz0ERRzYQqSb/svKbuoNsG7k62UDQwHmA
YVYTlhgawjHrJtX3rHpMRJDVy2d/2160wVJDxwtb5mnR+rlBGXTCIE5AStQIQO9ggMKE6hjKCVXX
Ck4N5loEN9mWWmg/1RYWcaTv+V4iSTVhUDrUGqcbAkjYbPLZ+Ovy0n0Pl3GDrGRw53IkFkPfvI4H
VehQCWYj7L8SacGdyGiq0mBcNicLnR45+ummSl8vK7F8JL85ayU4m+uQGbAkCSLM/CyZHcCkPMJO
bfNf55C/rhUXwAzYD2U5Zs5YXWvjzwIDDdkd1QQlje0dQZMBsiyABiCclGwiA5tS7EinDnbL/KQV
bPn2av1HAA9REUQTneQEAsrpoa6XunoYPKh9ILDe71cMVgt07QBIo0D34nu2mAlaIWtZraBnAKxE
uzsc71wGxk8Sd/kLM6TkJ8gS28c5iEHm3qRJIHhFbCr6Z/pJkTVMXXErmcf6IBc6FFVZiDHxQybb
jZnYmQiodNPCDQgAORZSBiYXi41mlU0N4DUxQPdOewz3BAD0IXeXbfx7cIDlXAnhwisSmlLVLkL0
dEej23l4SPtnXDp21zWCndu0wJUozp0WLFDSWYcoGpwIxjbzLnMuK7NpGysJyxeswmZ04ZJS6iFh
0F+zaD+ChXC6Ucqnhuz1+LUYBEW0LeetYKIY/hsn6htCQjs2NYj6LARWxWOuAbEEI991+DMsP3Xz
PcoPl5XbXL6VNF45DBwOCP9R1Zr2VfpDKgVJm83FwzTfgqIKMXx+KtESNrBegrn1Ly07afJNUiK0
tt5M/TUGSvrweVmfTfNeaJqRcQNcHv8Yz3t5yujMWifudRApKnZTxmjXFgUOIjHcTVSbmZUNJcSk
xkG3MAmowSmIrlR1c3NWynC30RwTlU6LMrVf3AC54sDeDWY3Bob+vPTZcHKH3FzNP7UH0x1eKcYB
Y6c+ATH28pJutCTgNFs6XVBAETLyc4hapc3onoswK5C66nF0o3fyhhH3fWBnpwQEjp71KJUCoduq
/5XJeRAq9XpYWRi8RYRK+kf1v+/m+KoT5zbqVoqVOMDvh9qpLvfEerJEcPLbNvJXBe5oZZE1SDqF
CEJvJOPAaGILcRQ3bw2L4jIn2pID5m6NnkYzyGMgI6sWUJwPZJwW3Jbmv5+DNjAwB7cE+C+y3JNf
faCcdCMuvmVyrydw6XPSP6QBDTEDQjv1x5iExX8/sP5VImcAc6UxiWUYqMqHl748ytbTZaveWrm1
RpwBzIlSZr2K31eafdn/HjTwuE+7PhOleLeuQhXPHMgCLsu37shJUWJMVcEByqOrDKFtqPtePtCh
QeC3v6zSlsGtRXEGJ4U5CJ8quItSQxpnTlwtfKlo5P7fpCxfsboOpZ60LG4hBYg6mdI7KMsSYGn9
ixBgq5AFxAf9Ml+FzJ1qkdZaVAHRC6g0dICjhaJB500TwKje/xfCReI1QzMOCyEkwsTSrEUuwUBq
kiigG3+8rM6mJBPjVpjzkgnwTr+qo5bI6sUKjo+pL7yY53jcB7LXi4irNhpjELoifl2AfkF8+ic5
v9qbMZkiNUJe1ulN3akM8zkGJa2uzbWNCXcbjG3OlGG2OWA+aURd34t18e+atWzO+ujUasWAUrqj
5rPTGfXtbCmC18ZWMAHkB4orEblEkwc4YuEc5rCXpa2D4b7t8t7VG+DUxp2FzqkC+KRtHSSuSmsg
vA2doCC0dbxwBcJgAPqiw+F+3cTeVANzjhAqmSDIoQyQ2yU9BbT9h4eAhpfUMp8HDAQeGrdLJUtH
yImILPBUTJexvnBboHJZlX/ZKDf1+SuIh8etpmIISwJBmtyA8Fepg/Yhz8pBxmMOLJiCE71tmytx
3BWCVGQxZQXCaBKNNphG7TSW93REhJuaIHOJcqe10B07nrtyFj0StmJqJFwwPoKEC8C3ua3TciVQ
xojieYd8k27dl2UIbMfqFCaqqys/W8D0XF7bLa+P3gNMAMl4zsn87JhpdaPe5ovXN4baltuQgVww
yvdqBdjZHlWi6vX/JpA/fZQkWltDoJUWSAr/ZkS24wJBotnbhj6+XJa2ddYxgQkmVvCuAU6GCzvQ
nFcNWofHqj4CL5US1A1E/OGbKwgcEPSkmYg9+bNuznKsZYt1Kuro5sSbjMSuMZYPiP324bI2f6Ik
3nVhBhilO8TpwBXkTFPGGyFNmxbB4MHat6/qtQb0O3t8HW4SBxhi6ic9DP58Q+yn/Jqcp9vp/Ibe
2721NwEBgrFe7/L3bK3u+nO40KcaZnkOS3zOsoljUKAo/HxZwgb8hIH2078acwciKjJNBZty62i+
cRNcA3LitnXNvXmTHbs3ye2P5TWxwZQDLbNT7rWiUGXrQlzL58y1VZsKDWWQrwOTM01PNLoJCskt
UKq4rOkGcPuiKQXnC8rRy/5+9dpxilbOZsBEJY7pq4QbMJlyl4xAyiLBLs3whu9a0PhhqgxDpOgJ
ceWiE7WObvo+E035QM0FMh8KLl8/Ig2UudIbvKDipDsGRnTICLXjuvM7FUgIKbP76TYOAVUY/rys
/paPXwvmQhwU4yu85yB4ZLndRfscE6zteLgsZGszTThXhSD9i7ICt8RyadUJIQilJXM3B0Av2VHy
w5gFHm6js2C58wE1gQwdKKB56I6kG3S9AyKOo7BbAiJaTNU7UZLue6U59Em7j4zpgZRvGNt1ZpZj
TFw5qnkomFjZ1NVCVIpuWWB48QlPSVJVCc3HwO9oUwfduXHB7Kz2QD14eU23bizzrxw+7znmckPR
YQOLyeN7LYq9Sinf50B2e5XZZfVzikTtelvBFcUhkHWMkaDBmfPp+pxhfmIESkEQaWBM0eZsXxdI
DsZjcKtpxfU49KGjFlLgqIoqImja8vZoiF9IMZbEIX9Bgw6jiesJMAya8SMebvvs1zw4Y+OP//0c
6TJaoIFCy0QXsManWTG2ILFEheMh9KVsDnH81kSfSfnWyZ8i2IyN8h5k6cC6MdAcjCcK52TjIe8m
XP9YUaSUu96fUNMafCU8K4ZPFZ+qYE5SX1RRvnIzX7OWyznXMQETkwwsNkfW/Z+jcyftm9qn7/fS
M629qPHqZ4GX2dw9A/gWy7wn/nHujcwpqjHLpDxNMZhrnHTZ1pQPOX4KRaiLW8ePriRx/iw1hoJG
iyS8f2wQ2ZXyx5A4ughzfNPXrOVwh4GNpjbSRU7eolNW2fd2audH7a5F+s2tbqvAMR4vH3iBZn+u
kNXTLRji/7eG0TKLj4nZ4qVIQDSV3V+WszFFCatEKgJsPsCYU/ls3tyYBZCZR1y9O+Ioe+XRLxxQ
hdGz8s4eZifeVbcA8xjs+e2y4K2raC2Xi2rahXS+oAOssvnB+gMg5JjlXxahLr/BB3JrGdyJ6+VU
KxIJMno/VW31GRzi7nigh8YNHopHZXBzRwNUnuGyj9S5wvyB8y/pnvUXcGcvjU1Jk1Ks7qyqt8ks
+wC8cggaOmZ621f1QaCwaFG5q3cyzHYiIxQ2H8iu8JRPCXTVoB1lNxirmAZXcVM32iHf1NnzZOuv
bDcfMTz7GT5TX5QY+l9WfwnYAbGJSX1u9dvIZGQO4cTlneEXu2B3yByi2Kav3FROA1A3T3ebk/ZL
OWDWOd/FO/JE/uGNDiCq/3wCt/zjHIB40sC12cVHdL+q5EBFoN2bBxU8SnDrsg4aRs7ZZY2uVHKx
aFn+7Orflt6DLueB9L8vb+2mT12J4TxdMlYlerohBs3dTf8D0BFBcV2oI9jPheHptiygglqY3wYq
EGdFyZyMcxhAFgPdQNqh0knQaPPRMsMhA5oGyOAgUYF3ZfKrJZFrTv21ZTTuXOvXUkx9Kb0dWSLw
h5sxMyzpPx+17MPKIepNFgS9XOFSAalzB14EKXOs6TCBbJu8ztWeyjeaKE+3mMc3/wEoKA29nFgM
vnlVrq2p0FTcnBmV75KMPOA8/0NghxHd/4jg1NLCRBqnCkGBmmteHTuDspMTTNSwwyQdw1zkjzYd
xEocZ61NZ7VSuCAYaci4DD3muVMkAkGu9g/WuhLDWetASmXsAiwcSZQ9a/will1kRxxpdEvRIOOm
SkjiwMsg0rT+4HmuDIMhDo37EoahNIBCrYitt96/EMSB5QCZeYCC6SriYm7hSF6nLaJS1N6U36Hm
NsjEabofBY4E3NwsdkICVJf95VXcMj9LWco5mMdTvvVJmvNIKmpgs8oMGIy1dpMOtcBBbnmvtQju
FpYqgOtWEdSSIqRMw3Ma2zmgnbTy6bIqWy5lLYe7C6IKeF1gmEMAhSYG2pzzxpvH3A4LrxUxdYpE
cT6/UgslaXSIStTcBSpwWasY43Xq9pRGn5e12qzIrtXiPGWdJwSIwHg+SPtuslvVptftQfcsRz2X
V6BHdFM7cRRv3h3pObx/ip0n5ooeastZ4p3U+hs4D5LV3dDJ7WKZXe5luTfMhT90lm0oVxJDQ+TP
yzpvHbe1OO4gVADdmAoKcUBbf5QW5B0ghwIZYhC5qk3TBDAo8kIKDgGfJFGGatakDjG3Xvmzdir1
a8o+ZpG1bK7eSgrnqSwrSjO1Qz4oynYD7feSBILc4GpsMq+kt0yIOb68FL7t1koe95LIK4wHBD20
AvYf/W0iW/CqufKd9gImUtbbJXOk58mV9+pN5bd+cM0e/mH7kPYyl7YiYAxxFttrYDUPJ+groWqR
AKYp0h0iovPbdFwrIZxJsomE0p9FDYrIldWXCDjFl9XYzOOB4IaYmD5dWtc4hzIn4CcZg+VFJp2r
4jZnaJ9Gn+pnpP+s+zMBOl55zaRdIj9eFrxp/iu5nHcJVGVOwuXENzMDlQgKuCYiItGrbNNKVlK4
XZLqPutnJGSdKr/Ri1/6dFK7zAYfEitzQKOlXkHeL+u1edpWErktG4uysvJysYvmaMVvUX/NmjdD
dFdvSAFqKPoS0OoKxHu+DtLLpTy3KqSUgeTEpuanQ2En9NwrkeAptDHkChErUdxGsQSkS2aOp9AI
9PAHpbfnfXQ976Rr/bau7ezAnOnKelME1boNd7IQrmDOD7X9BZvsa5RaNlKnsQFJSSBPUZSRwJA9
d6GtKwsjrweG3su7tmGNX8RxSrbakJpDAnGlesqkeyXeK9L9ZRGKSCXOFtHtNtBqybPWxv2ASZva
zfrrLnWBVIrcoKf0v1vdr+mVTO/q/srIb5vo3DC3g2MLBau79aSEvhgnQzkUw418allpZEOaBxTO
S5fdaGfQSz0UH7pzH536U7sP7zs/A0H2PjnlqM4cw6dGxKy1EVx8+QDumOQByLyMBB8wBn4w+mXo
htZbb92UoahSIdSVu2jrSo7SyIAojbkYngOeFLP1n6H/Kzl9xn78UihudGC3oG4/dXb0WO4+RMlR
kbLc3UhpgfZQCzvfZe6guzpr7DrzIvauxc+XjUwkibsVU7OY2pxAV31y+uCqSo9Tet9MD0EkujiW
E8Hdv+sN5Mc40Uig6XENSbUKkvv3NhEE1FtZXgVszjqeCgZF7M6p0uilGugLSwIIUozgjGmGMfUr
zZ/zq2l0oRx6TJxZNwQXor5xTIGhjkMBJF8F7bxc0TJkTVOmqDIDcVpza/g30HOj9BK3AMYdvJQG
dpw4zCL7rLxi/bUUXgEVajKuiHYzGK9kuIvyyFYnIFSzXRK4cdF7qLsP8lUy+0PhmjNePpo96YeY
BlddAORiOno9mg9R13aa8bkHrkvbfqjdUkVzTLAHlcnVVJ/NVvbHEHVotC6ASVjkATcsRwV2ugJk
O4QCKn+jICFTFNJsIA6AB2Rg3wHgRuJYKN8Zogn/rRVei+KcbTGAyzVVF1HRCdQ3TehoQ2xH4ARg
LikFnn1TGKZHiYIZUhUjYl8vEjYPwCPUICztLRvgk74M4NdWeZWGU9HdxGXrXz6BGzfzIug/8jjH
1jVTHuENileT9CybQPZVH1lD/LnzLssR6cV5NXBpamVDFr0M9IsCFJCqn4Wx0+ZwV5r0QIUQUhsC
NQVj94BYwrPlG/qkpIY0ABx35ygAXGXlIZrfJ1AL5NU5UjwRC/nGKqI7jVIUrQwgdfLXf5ab1Wwx
C6D2RuBM5dMUzMgM+EMusI6Ne/+LHM4US0UL9UY2Oye3zmNynSqPkYgyYMNRfhHBGaA2a1akVVi3
NtAdVRsc8g+jBxpiQMBPIXOKYjFnCuqsEZaHWCw97F7afHb7MrzPY0HMsKnHSspiH6v0UK9QiUQy
pCTwb1oL0hjReNXmZqwkcB4/lkJLLWdIqLJfZeVpwJVUkCa9fG4EQnjyHd0oNIYD0jkjGl9a4zBQ
HZ5X0J0vWCuekYpmVW/qBTSRO+Mc9qoLDgD3sh5b9ab1rmvq1/2oa4wco6LXAQVjvo7IyZgSZwCg
ZDtpbhnlp6XVLA8HPMZlGzMjKHTnDqbo3bAH6OQg74LhoU1EdYJli7io4MtHcWF73sd5a0lY3ax7
osVDNd0wdpU2V6hKKYnXd3eXF2HTTfy1mD90iiubjAO5z2N1sclo2PURyI2iF9CKBolg6Eu0n9wZ
7nqLNqW1nOEkvu3q6irLHy9rIpLAXRtFxSw6ypCAYZgg36mtIrD7rbz/l63hvASJ0hlcZVir1JAf
aRzHNp0HanfWdDv2kmcl1B+jwm6bewtjzpe1EwrnnEfIZsWgQ4ADIT9mQY1OYKfqztl8C2a2Mbac
QbrKJVUgddMYkfXC1Y+aw7eqQ1NTwnQp7J0MHivIvUjHODeankcMB36Qe/kfZuo08HYC+B0Npuo3
dkQ66k0J/t4eE6j976wuHkfkwjold2U0YwoWVN04aGtZ3IIOLVWzKol6Rzk1mCZmdnIqP8zr4OFJ
va8/C8Hs1AbSAFq8VqpxrpkGgJdTcojrP+Wb6Nl8SG6mX5Vll1fm5GieaxyejTsmcnHyZSWN5e+r
412aagp+FEjF69QbfveZbVzrhzC1Q0CsCIRtuZKVht9AOZWykPMRslDodPO4cma0tMX3VN9d3rmt
+2ctZ9nYlU6hEadJG0NOplkHkupXIeDlhkmUIBKJ4Rxxp4S1lrWLGEN26HCMkV0TZe23ujnWVmEs
Tm2lC0ZIzalbhEh7FCN29Wv8mJ8UN78qXvWHmNiRwA1v3nnrxeP8MCap5D5ZNqnJn9kH6H7fW7ex
JS9CR2Vr2NKv8kp97NGVf5c+/9+2jfPP8JtpHdWQrGmfA31Wtcau5KfLMoTqcS66nxJFkhfbINca
upveFbu9io4LbPMAlYrX+TjeJi5YWdQdFT23BQ7F4BwKbm0SjhVkoy5eZbZy1lGIt8nCjuG9yWgr
MAUx0kY71dKXBgo+DBSCAJWfbA8mTHKVrYJm5zLC2/6cpcckBneYq2aNG8UPU3WdB/uu21WTK1U3
cSI4iRsZhuUDALuIqQMUpvm+inkE6E2ao9vaQi950qduVoI7Gz1WoFwOwJh6mEICThQvEyFOKuay
ml/jpK+iuZNTUIZ2KxNz0Qm5YiZqkhlgcvfJcAB3tmSds+JUV6+FtqvNZ8uwe8zPSIWnyb8U5YPg
jWLY8pjcoT3UtpjsacDHHK5pFeznPnHM8hFZEpAPZEXtWmigbMrebut34C84bXtmMygzyr2mhihQ
Hnq98UHBMjWnZk5QqHmns+RJrQ60AV9R9/HsldnBqI6FlHvVcMilXRAfSD7bbXaYKZDid3X/kIzX
gQacvtxmMXOz/CeLrhgQLAmiiqxwrfk2jc+5ijEgH+zvZbkf83MMfsXJl1vEq/kzQO/kYB+be2o9
F+Ud4N1AaXCVTneArzGVxKX13qweaOtniWaX/ckgx5jdkeIk9U+h+WKh4D+fkvqqAOldlRzM4j5L
dnnzEQyPqJvk1oPZ7wtim9MOnNU5zo/cA0wt+mx0AFSch9nHDIoXAZIke5Wbt8KMAHMdgGLBS8h1
CAo75SmPH6TiQ5tAmBMAywIUZIRhuSbU1PRjI7lW9KkWhqOzN3m6Af2BVEZOh0KK2sf7jPowPycu
noJqD3zbuf3dVk5sneTgjDRW3zzR5McABB/gaPXVsiBX4LzOrdFJep/pXiM3BwlDFS1wDw31nGqD
LRd0R5NXdAv5WeQBP1d0338PnZaR1IXaRZdRFuLHfTODBbURdkszjqMczEPtt27nRXZ6auxWtuVb
7RpQth4s7EFmGJAVOMIN8QS5KN2yFNDqggn968VSpUbR1UubYHzCaKwzOImTn2vZDuyXBwLCzvz4
icLRS+NVAsU3KDRRdVhJ5g4mKSZi1rjU/rQHYVDoWNnzC6hLM4Suzr3pmdel15ymfXgw3dKNd6Ct
BTSPK7oJNvzDl8/gLrqwb4qWDfgM1QHSGEQHLtnBGQ9+8foE7Hfbcs1TYr9aPy+v/Pco6Kv63DUH
ciLAQpiolwFIKszeS6CBlaXdaSL9lu/n/N8X/bibTk4yICcZqF9ldnajO9pV6CfQs3L7XesFV82+
c0QppY1C1lfduBsuCzXVainWNHsGA9ch9ytQHHvIP7of7fVNujMcEeSASEsuak414Oz86d81raNm
7ILxRpP2lzds6xZdraQlczFyOJUYUaqXo0LYD9nYz3J+KIH92gwfqDi5Vjp+tINqm0kIWGOK8RqM
pA1Rf7fMY17+lA0OvPUCf0PytqxULa2lJI9g8M4CSYyfH2I3uQncH8ludOd73Go2yix241O7dwYf
3f7u0Yjth8sf8s2ILQ3d4WjG1TBNgOZ37vAMUjilshogjJpqX6WVU8G5Nua1Ot1fFvRtfyEIg6Fo
rSCAtMMA3Fc3ZaVzWhIQNiHxBrhykoNmyNNU/7KQ7zvMSeHOpNprczo2kAJQVWB7z4jP7CIG0i96
bw+ak4NfFsWrTOAJRbpxJzQvh8xkVTxg/vOujR9Lwx9EmJbLT3xxApxi3IFExlJq5A6KSbEsH9Kk
yl5USSMxgBan4trs4vS31MWjII+5ZR0YXTIxbg+4bco/9JIYbTL9nA4oB+7kBkNg6vNQX6naq2Db
RHKWgHv1OJp1FVDCExbQQlznKqNPduyovgESkJ3oQ35fXhnXycFwGlEn5Pdn2bKuKjjSUMUxFsiT
r5KZOVuDFSXgljjg1B1M2X6p7d7TdpjL8JZ5JUeg6nIdf9vIlUBuIztWdVHdQSC5bk8RMsM7yzHu
zPfBH3fhkd4I0xHfEgOchpxjlYwpH8wQAivDH93C6W1VAV29o/s5SDUEfu174f6rtD/JrdVOdnla
9ABLwuCMq5zprv8sUruZPNVZ3mfzjpwbBEah037Amqa96N7aPIh4CwDyFY2T36bAJqUocnXOBjRW
oaW13w9LFssgIiU3zVUDC6i+jIbqfBGBtNQsLSwrgq3uN6gzHOJJp+pY/ghuTa9GOuQmu2V+K+LY
3TZWMCKhdLGEejz9Q0fnjhEKuSgsfep3aKz3Azf9oT7OjuFU5+6HwFaXY/fNVlfylr+vNtOQ1LQN
w2JwTBWdLC3INm3NiXaYT3QH2e7w+hOs7Pf+g8V8VhK5YNbsgpRkEjSk72yyK+SpfSBx9nbsE1eZ
7OY8ueZOOmBAZP97dMz38iidYsGE/xK2ftMaWNkKAGew0nwPYJ2WDS20xRmlJ135Tbtfl5d1W8mV
AM4FoLNsABgpfHk7EnR5F3alx04s0/u8Q3tqV1rod0Epv8bc26QjBR2CMg1F7iHcszJ2AD5gqySw
rbk6D+VwSKhmK0P9QI0eqT4pEj0wvof5y56sPpdzIH1Ck0pWl9uNHMj78AG+M+KHD+X+vrSbPf3M
/Hlw46N2HB2FuKMzuQ//dQfM10+wuMBNk/SxTg2sWDYfKvld6u5o5Fj0JceEzeXN2dx8JFhAKolz
/Y2LOe6NKoob+K8Zta58Lm/GUd5dFvE9QbxoA+QIwLxhENegnJGPuYnn6eKRgeVtYJz8prvxjSvA
0E5vrc0ejWMLCH0n8mv/suBNt7WSy73X4qBONPB3wLAj9aCX8wlVaqB9Tl4Yfl6WtL2KfzXkgj1Q
ShhzyyCJWi9R9KxH3uXfX04If0TR5YKWFzQPIGjl+k7MpgwB6VXBJJmxa5D0CG6t8X7Id0qe3mSi
do8tbdbSODeYkXIOmxTSJuulY37RinqeRAI4gyBmZIzKIoDQhwUKot9fXq6t4HFBzkJ1x0CjDg/n
oagT0P76egAky4/GcIt210Q+plks5lwWtBl/ryRR7qAWI8ZqzQSSIk3u/4e5L9uuG8ey/JVc8c4o
zkOvynq4owZLtuVBtl+4LA8ACJAACIAE8PW9KTm7bEW1o/OtIyPtkHgvSczn7LPPPvuJUiDOfLgZ
yVeUijmRvAC5VNjDtHT3K5uQBzfZ9+mCbIaqlbe9MH8z4//K2MVSg8hpierC4Jn+RS8FFYx0sUx4
H/4922XdwYJUZHbyxS1ISgBEbPo3nsD/tMS6FgQgVIbqwKB5Zk6WrIDaljbrnvQO9T5eqGJEds1R
msNjR//HF/+/yDf56mmum//6T/z8RSqEUQh0vn/98b9eqm/TP16Jz1++mf/cvvh/Pvjsc+dv8vbz
+NcP/fId3PzHw+HBf/7lh+NkmQ2v3bc53H0zTtjH++M1t0/+v178x7fHu7wN6ts///gi3WS3uxEm
pz9+XLr8+s8/sk2F9z9+vv+Pi1sD/vnHC+e/jQ+As8hfvvTts7H//KP+E8o8wKiBlIN8s4nk/PGP
9dt2pfoTHDVI0eKfTSAACuB//GOSkE/HpfRPJPMj7ayrEY7EqOEdDAQWcKns/gSpbturof8Bt7Vt
//jXy/0yRv89Zv+AtuMrySZr/vkHgu2/7FtNCoMR2D1mB5IDMSGfAxBBVZQUjpQ75HfZXeF8ONoR
XkYnxfxFK5z8Hr7kBR3G7HXoerWvdFIch3QYDzRDws/C43g0/VYxZG7zMzjB7fsuFw+VifYcs3U9
FChaBKDbfmZj/Rms//dyLj9GP+6pLhoUX2Tf4aG/hYrxuqupmCDGq+wunwvk+kwvLK26qyaQuyZp
v5YlczswC/Wlj7rZKUqbQw21/32eC0SgUb5kp2n/oH23frTZHPbI32Nv/MrCXpEBuZ4kbW5s1heo
CQC5i4mkI+o95g4zCtUEvTJqFyYTTy0B34PKsXyZ9ml30derf9HNIP0SaoaDsYimFOFdO/WfyLjY
K57z17QvoFeR4i33XbXo8wA+x5VLoIHIWQOTymWfkHn/OqeDPy+T/tJQL646izyj0cijz/rrlvoZ
JW+L9jRJFBlja3FmFrJK00z0CSwJ1BAxNfhvEbElDI7eabVAL10SIIyIEqJJ7ed1001fVmYPQ03t
lfcjuTa2/aTMTPa+mfMHmQ6Qr+7nproo83G+pgPYjSJFvTayNu+mVCw71GsINyJs5T3yFFZgkSN3
JwFZPIh4ObbJi5WZ7CT0rG9XGbKDbQeyZwFptV0+3dHSQ4MqduagpnqEgkh+Iyrwj6Oc4eMx5Idp
JJXsKzW/L0LeoAhRaPGHBXe30++KIYhdSULYqDfvayffpkvfInneR0hdL++VsvbEs3BTrSaD0pR3
t/lGjp1taMEiQZRU0JCBjBguWE9AFO5RzpNmENlEhvyhzPUbk+keAZPlxpYQNJHTJI/pjGgHnP2T
mqD7sr3B0IrPqICIhPPsRaVtuRuyEck9mt7GpRcH0+cPaSD10WlAdULJkyrTj65GjQKeJ0iDgGYJ
doJrYXncERLsbuqyh3lhZCem+DIh07sIdSAua6jo+MRCu/Je6KQ/2R41qEPV6qNdctT4Un4GQXfK
IdXp5rergjJUQZvd3JdfyVqJvYQKIBTKt+hEmlxS41HQox1wis7u41yQt4r6/k2V6OWCkaE4FpSi
tkBXH0KZX+UGZYGLdkJZBVVfSt0giRatzE5MWmhXinJG6Mmby3TKul3LZpRsFeVuhQzJLswN4j0O
JNnZLlfp4vzFYovLdGjbiy4UZ1VNw3nB/LpP7fxga2RyZpN0B7kNAqHFeqoTHU5saT+ljnxpF/1u
KUYo/tckHFqRAgXAO+3GDvWqMydrVJvAe4pF3KoOHNoIFQ7UV2uuucu6ywWksxeeEnVl4GgjXFR3
h6GS3a7wdNnJjH3CnkBRMxDjSn0OUlrN7+d2FidW8gxn7/qmqJDpwdYj1M7joQVid06A/R56qjjq
PgRxib0xP5dGNntZtXHfjZouB9g27alN7G01x2NocxDRIkoDtpMqLlAOjp20EkhmQhkk9Bov70Jj
qrfNNLUHiL+Kg4tiy8bA7n/IsnA9FvbSDDnqj4OndxwEjbucm+noFvYaKSTX+bRiV0lYtp8+l2v0
d5qIS5BIc5QoRBGvfowE/lfaoOKBve1IeJj7lZ8TG+t2X/X9V0pYgS0D/2fNu64bHETmobuYk97u
mIvv3NQ8LP34QiwcS1Qi+VEOCET2vb4Xa8cPE3y9iXfkOOr0IRKMsmhq5K+LARkAA1bnbIFkJi5c
I9e/Oqyo9Y3lg/fJrCcXPWu+AeZG6Ak44a4tlhtUjf0qA+IvA4MLvxpgoRAePDY9SE3/vmHyVo74
97c2yQ37Mksjv9vffur/R8sFZswEW+YXA+SpnMj/3W45ulmqb//DV35YLfWfxWajgrsLhU7IJsLD
frJakrz8E1JgKYyWjWCP+CJ8jx9mS5P9mTUVDJd/KRHCCfphthTln2CmIxEAX0A2ADRZ/x2zBXf9
xWyp4GVBqqPcGLNpBr2B59wVQXqZS5E1B5vJZs5u/Zwqol4Kp2cZDlnlXJqdoL86JAiCApxLAyqr
9DEFa73IFhTkck3Ou+KyIXO33KVi0ihzaFZow9+loR3je1uuQ3wvwyqG7ymJLL6vJJ+xfn58Xw6y
We4yM0/1bVhWsXKc9HBlPzO2ZBoRx3rGdTZQgbsIk4ZrI8YUF+YlxY2rec7DdUii5p+bPkf+17U1
ReavoUYpkVHgJz/Xt70ZFzzy6YdmrAcSjhmP22sMZY97OsWCYWeniohb47tbM7Bj8uF7rz22FdSM
U/j0yhM8aMxcDBeFdpBlCHEde9THCy7Iy8zGysAX6hmakQ8h4GY2DyOodiwtbM8RMK/z5W56bBQy
PgQeE12NXkG1mM4vZzSuLi8ymQj+ObBRDt+dadGCaBKOl04xlMtd7ypV3woUJzP5XmgmMUY6cWr4
Poxk67S8lfiYySk6HfFj02HwKtfT6ViS2uNLw1BRL1EOY2tb56px+J4ohz+rmqAF0dnanLBvzRjh
UgjcrOsXjMAA/T/+uaIo/PK97AaOOYIaqPjsNDUCN1SJoxHiLqrf+nZNRo0b5GyEBbRriohi0rtp
KLbXBhvF45rOkQ72FbZY0bfHtB/Q4U+zxJUN2ebCUyOHnljXHQkImyq/hMGZiJcktXj5UPO0eyut
EwqZIgxvB2gGdA5R1hP+m2bDNo+7Gi8M4eFtQCq+JAuGpzcKL2DSzrtD2lcd8k4ajrUMcRXQGlAS
F0mnKd706X6ZHhfYW64jjMrDCL2K+vbHB6a12NoOFrKAXAVPktSAe/w0S0tar1hWGbESH3ka0cGn
ivudgsYholiznzBw9HGC23GgaHQBRfHhe4MwNNLPhNKRv9fY78nNKPrQLyelkGH8r4GZiXNDcTUU
WiTyQFGlC2sAZZcGjIPMwzYc0+PqK3PBCmh696Qbsvdwn1P3dXQJ2qG4wkRZdbr1+FPTngY9TfsE
HVEsUde3P7ovydyk8oOGYUO/To+rt2kJrqsmmancmYSwCsSSalEB8zIaSrF3oOXIQdmprFy1OllF
h/TvIlrPEAp4X2BJIN4JYWcsoqZ6DiUOa4TMEe2yPVVrX31AT639qTXc5i99rGC271K8jH+HmbzA
uB0Cb+urIl8VriQlx5aVzd2cv3S6n3H96VfIV1tAEv7Jt/3hPv7sLm5YwX+DXE9vWm5rdVPS3QB/
XP8JfZeT4v2oUSr46R210sl8zFiBAmfwvMAMhlog0q0vpHNbr/3+4b96qng4HgjxXlSBx6kEqbkN
svrp4ZOHdRanEQYQyGD1VURZO7TWLGXCdtmUE/8uVH3J/wZ6f37Q4KkguCEfDmVpug0+/PWpC6N9
XxUSFA7MTBRw+TEirdaonbrzJgT88vcNfYbG4onAtluIMwIfg5efPtLPfmop53Urpq3YfcpoAbWV
emU6P2ckw4LrILfbX0OozjpzXJayme6LhbU2bPaaCOMLaLmN4hVRtsVOmrGuvJzNgDmCcPD2qvOa
1CillI+launfvXj+fH4g1Q+1kOE2tACbUGTn186KrIYcYQqWWLfwpPrA5VgjSY4SvHGrZpO/bBzi
kJBkHwfFT63sUc78QCpIz122clXT2wrkNAlV3zi01Yff9+qzGMc2ezZ1GSAqsBuQIvjIf/ipV5el
q9Z6mCQQey0wO0eOiAfdNdCkzdiBcHA9XpZQJV/uIKfGNl8HVN/kDavGtrzMAOuWF2PdYJpFnHXL
HWkGnHgdVam5TVyNhirlg7nVTdzmSVdIrFIoY/SouWimarVnFuHiT+CxTVjfv2/cr3DtY9ug+wIt
X6zODRd6tjbYQjMC+ZdpzwYf+L0h2QC3Afv731WEeca63J6EIFSLcpIZNCehNvlsiEVixxE55ThR
lha9IEQ26AwaIyxJEAKEjpJ+IK1FL/kGMMy7oNYaF9rSrPy+45yy19oPs/+30va3twKcCilTrNEN
f3++YpjZJDArIfaFzabsHVShE/udgj3TXyq2EHXTRFLUf8dn3sJMv2yH23YE/Bo6FqAud8+3w0rG
lTRzMuxh6bTiNk+6NF4AE4El4tdi4G9UWsfqzMsRvy/oQMwrkk4yRSX5MNfFUTSh7Y8Da8vwPbIW
taA1r5EVeFh8vh2DUJxkyZt+c11vecXa9YOEvUn/phl/bcXGNIA6GDquA29wW9Q/rQvOBZ4fvdiD
jCTi29lTOaNY7pioeNEt5aLrfbsQk96uQ75WH5dmJYgSaZs1xfH3s/gvk6tGqmCOxF1Uy8JpiKjr
r6+yVafvRxbFfh6RYQoGejljjq2+dskboCsDFmXHemwNEJHEyRNcQesPuUwxn5J8bMrLoEpOD79/
q+fnzvZSdbFNeMD1f93UEI1qnWy02PuW1XDL+yWPOHiyng4ryDxzwMye8wLY1t9tp488zZ8nGLiT
G8U5h4jsBvo+7w/HUZao0SvqpGpZkuolpBZ0yi9kUXOZ7LmTKPoHRu3irb5I1nHtukM+T0N/BfR0
AHjAWKZ4uVuqGUbo2JhFCXTgYOH9j7xySUCaa+7iq0wMsCb2tVqK7G1WTtpBsKftaPp6Zc1avGUJ
zeMC9cogw1l1lFcfeR47NR5GuIntuUqDqi/WSY35u6bq2wHY7ZimyJAAqjQ+OFGG+mXQOSlRXZdN
Yep3RcUb4JSJHjPkQ0MJmAuIWqd0GOQl9WWJTYPw2qcvet2bLKK2WVrpo0s9se0BosgJcpBalrTd
eCUlFHLmc2sHSOXsurVY55sW5T/6ExCKCcJ/6VD37O0cofn1LVeyq7rDmFJXdscBwG9zPeMDaX2o
IQO8XMNK4/r7RvzLqgviYI0fovdz/qXmtO4eGi94vOHtrEvQ3glR8ctchq00KY6zdrgo+nlIdu3Q
TMD+uMyc/VSUQP4+qN5OxcukAzDi9gy70Qom8rj0fb7PDV/6rxMfg213cF1tdUa1AEvFIesNBm2H
atYmPSsLPjY7D4Wh9dvWAbUcd9GbtP0qfd46iHHa7azdzbNLmnuTKJpcjmGcq+veiTT6fQSveXro
oAdSfnQL1wMilTntUfq4oklaAT2XBk7Prga3PpWHJMTav9WkqjADk6kuC3HGYakCwsL5mrMKapK2
6qFrbMp2HPcolFL8XYC4eFYaFKW4IMkJ7wV66sg2gN35bE9AB1ESvIYX3DvYFCop4bd6OtT8xjBI
lZ0HKMZis9Qo/N6fBuiR4DRHklytId3dKGTpq5h7fs85GdVd0g+qu4iraJHUFWzKC6Br+Yz6JqlN
5oaeMtU74g/zPBXxIl+nVr7jEv75F6Q7jHargaaIOVZ28JOBpFsRwmWfBZz7HewY/44jHGFapPDC
vb5eBtTfPjdNFLhx4hLqgXcDn+yWnYsFvNY1R71pVHEJngy7ehTr5M+AcmG5Vbld/F0RMGDzaUCE
ZzLnUaDiFkDfVABU2FXgL9a3vgwrjO98W44SZEKbZa+wK0gg4ZI5BbJGoPlUXru6D+57jHKAFIwr
IWtwAw1smNEmEF9cestIAN9dyCb0V9pQGD5uGOE/09Ag43mcMrf5IXqozXmqONgPu3HyhJG9LrO+
g3RoJtRyVXkMFxZ/yphqERtqWP9eFQOg0p0eJEKRB6MM9mlF3Aqxkm7pO7Ur+jqDXTRWzWZDLGmz
9SBCbhUsxR7wuP80AoU1tyIW0l8bB7/M7WHqTRj1wbpyubPtjD7rGV22oROCVh9cPcBdPzM6wwJW
odX+U/foUiV+pOgWZQH0jwdZdRa1bUvS+1ZcqKJDl0haeBihc06AfGJrIhA58dEYbPAioxM/dT1Z
0NuNNhx3qkcLpCcH8KUfoN8OzfRTQTzHWcWwN9oCu0CkSbmbarUq8Rb74ty8Y7bEytt1QK+b4UJ4
0BOgLN+SrvogAtXD95hM2wmIDdn4T0NoPX5wyAXxnxqN0Av7BhBGsNe5miSi2FThFVCPCu6PUW6b
bgz2/TK/fLJPSZQ4pOzATYK8nNyAr+MZ69XB01iWF0uCEiWnGgKC7PVYBxi0hC01lPC6AXFgUHi6
xvJ7TWvSNnsQ2jBzY9I3NTTbEey6S8o5mtt+6eCw9oD+Kr1TAgj+JerEY9gWTjHiK6WFfkBgE68Q
Ox3Qf7qpYaty03pzWwnM6sNEY6Yfnpy53EfGXj9Z1npWsL5zhj3iwo9TIr7SVPrkDUkjXCICCAdr
flwDLO4ldynGFRVXcIVbk9XntlsnjtqpvunhblSKpVgxzaTQ1xXoNsBPptHDd4U/ttmy9nGGxhmb
6ds6s6q9Cgx7A1KJItin+7oSqrgqqMPOsj4ukVGQhd+3hZHYRurUbEZCVlhsTYlAauslgS+y3MlZ
8OktpWy0176BjjnZ4WTTYQKUZ+FhoE7H5kY/uUZ2Cnj9yRC0CGcU/Cezalg58yTRIIeTDFXiVMgx
GcdqhXXEFU6wM4zI7R3GgJSt9AAPscCrFLFEp6pcYqIkGO7yIgD11Q+9kYDpipTNyRshB4MvJpD1
wrY5lQVuCd4yrntdYnClpHgumypMMLLkaC5rOeZJkCJmBxcE4Am65hWmnwh429kNGRv3oZDzcBNn
4FhXs0MxSfhLfdQPZVMv2E6QvJVoeWz0RMevo8mn8XU2lETo/ZJnQ7h8mmRlKBKVn+PA8/qcr2kp
b6GAYjMOTZAxV4exdma6aGDo8Bv5eDpwnETuU5ECDH4NHxNLA4ES7Girj2L5yHJd8DeiqmwBlUc1
L8ndFPjUpTu+sjxH0oarCBY+PIoURdzzaVuapgbG9QIgo8zuwN8Ys/es1QGhxHlmMz2wJdHtK7ie
hnGgsWHI3pTpovm5CKtvzijuB4QMFayzkZ+MrDgWbo/OvIAFuRm1OWHo5DgX6CE3hZkeZ9KH9bZx
OdX3peYgykqkCpSXjA4WgRzwtaSD1n8O3eoZwXKOsm07MqV+/kBm0WEb/YGLWKTpvR5Mhum9oPpk
8qYrOu/Lgx79qhHMKVtVqAMzoa6vlFmxRIvEJ+u7OdCuBxhdk/oDao6N9JATM7vPHIpU4yta65rM
uxLS9PnLHNtbDfOGbZ49fAfH70Mt8cCKFlvXua22700xLdg2+gic8F6h3rdrb4YGdR+GnWqk608a
WjoZgpGJhtu9s0O+rUtbEZjH2EAd7U4URofix4wmvHlVzVhvLeiKm9c04L/RDWPSUHSmWlFjBoo9
0NO//L0n8BwLghmCssGwaPE/VCp+jiBUDSyIFmy1XdclAGx/IMi0AGD7hKD//nF/cTy6BsZmW7cw
/1HfqXjmagOfVkISqErGxGP1eW969Il8PJzTLG4QRc0YVuHvH/sc5EOtihQhGjx1i+4Af/rVCSPz
EBNYkDicVkrgZth23Ua2MhmGafEV1nJJSI8zmmXB4aD8/eM3e+5nnwdlrx/VlgFkIPDUPlf44IPv
kq5AMPEpGvMUMwCS1AP7/v2TnvcvtOngz8G6RE4yglbPvSvmEftqYJAjObPP0I6RJtu6B2qytVeP
+SI/2lqp/NXvn5uVj4Vzf2oktF6AQcGn7GDWdgXEE37tY7kuWca8+p4XAobFHvhirODva6NguFFf
uJCc3AwuSkRdpiQW9CaJNqASetVyqAYdRJGO1tyYKYvyYzEUSXs/97WpKMonL0surk2xIlfqkAph
Ub+vLXtVLFfNWiFiU/qQL91+0eAfaQhWEOFf12mLPzn8PthUCcgUehOmnYcS4mpMmnI59E2R3IhY
LU1/6qZ+g3d5W2mU1SymTJbdCdHbLLaIs6dFJO8aH5sc5fY40xVDOmg3I0yVurJyEm4TXSxQDtKP
cGlutmLic3WYy8Jv/I1+ANwKUgJ38PC63gztegI5Q8H04FmcjTs0XcH7sIfrxlx1TGsBG/ElrSk6
cz82dAyfmyXY7E2L62Y9Pi3NGSEWSvdJBKTVfEp42lT30XnKymM6tth5r9ulRhWMKyC+Q9+hSISn
dt4h4OWW7wOq7FEIz1V9VsrrmPpJgjtCQ2XjBWKnpn5jc7aiSYFgb3upJM+RexdJBnDoEMzYdeNe
tZ1em10EklWjihKOwJgdk4qNXbIv41pBMsTnpecMDNVA8TRUoK3WcMJk7LvXLiWN1Hu4oxpiZREd
iSlqy5bhg7XOWj2cFKlAOAEvY47lvM95hTO+C+lci/00DMWUHHOUuzFvwUZbSXYgk56RRNZIAGTt
jo09J8OpX2g5DQfPcqGHw6pyoYApmjTdiCylK8GhCCHDSbyf4RjbVzoOlL71U9HJD9CSKiFnWS51
ssKoWaqJpkdaz/0I7oZr7IQkQcjCozomjogK2ZCJUlzYU1DzGPSx7cEvQvDKuQYQADD+gJ0/SQLj
NQTOcYCV+GXACQX5G7E1uygTj8lUEK7tXbbAm0VQr2c1VnJWC9OYq0oPKQ7LscWAQhKNj2DhYMta
/QcAHYNGsI20xpVHOGig5SywK6vwGhVLvPUXMqw09oe5N3kKWzWbKpnWF20+k+4T0IBF0F3rRhxk
F5iZRmRnv6yBD3tJp5CEcwAmUegL6swwID1JFhaEkGJ0NI3AXAAeDHc44Cy+x1dtc4707AEMKjZo
kN32PUy6+sohxgdZhM4kYw36Fi+a6VbTsGb8Aea5x3R7GuSADdVezmD4YGJRBj/kE3qZ2q8rIsVM
oiwgjsll77sS82bvonRbmGv2DN1tDPYnClJdMmGBNjFJ10s5dIl46N2EOHVNlcSF0rh+xUGLcFQy
Hku8BAKMCwmIBlzOcCpxpxrkWf1QOZOs6uNazpkq7ipGG9ydk1Jg+6lar9QIWlGMK+YrDgLp4xli
ZXpJb+nUt6heqBtV4xuNGMEJO3Rk2b4fYdxiXTSyafESC5aXpwd4PJjgKK24bUVzG0c8gVm7vZiB
AYY9jW/uUCaKBnfyNZ3wgSyL2w2f3tXj/Nsiuq5eHXznanLrB6t7tEL4dFukEUOET/d+Ae1qV1Wc
oCuiTjYzt3ByeZfKhHSvshGmPb+oENKN75c5gD3AJvAWUXBJOO5fywqssRubEtQROsLXdca+8g2y
2ABW5d0WqKR1gvgCMFWa4rEz3CL/+qn/pacdyS860cEeBFGnGyPg5ljHGdyhx7unkJLb3rXEbyVA
hDGxl9h/yu2HxyEZEvBS0YoIKan7ZE7IhZ0mhh5cZV/wmwYR9QrJZmsK3cAzQ+AXL44ac6V+mKd2
24hCssgxHrwDzQCaMTBsMfWSYcrxiCZO+OCT5fhkDyE1eNu2eNECBk+WFIPUtDWb7YEYsq3wqbXb
iMwK6ByIij0IDe/hUXBceupbthRo/yLyLd4OzHobCo69q8QYPIb5AfEr7IKuXbZLYJFu3w1lFTFJ
fnzelp7512ZG7uVrgHGgAOinxjS0xrRGOCfBVILZqNEW3kO7A18dASelOPdEgUk+P22upmt7e9lR
vd3oaWPWg9gWg1Xz9q2C9lt/PDWeO6S10t2PjsvagIh+xattengYlPzmqYWhhvjKuiMe7tN7kbCt
r59WUQNFPdwb6l/b85J5O1Ts0+JEEZdqa+5jm+SYevQygzHFb9okQYmGM46+7ZSqRTei+1DwYxhv
hO512YLhma/JN9RRQLmqF44VGRqYFi0SeA5PxyMknh4j+KZN7cZZdEO1XNQFqS29qcuJ6HcZGMBq
3MGUWMZwwDSm4g74mY8cquclQmWnKhgNXAjGlHFyJ7vcuBwKgw5n/2WVGivuC94aWAVPs2JcBgAr
XQML+GqAxD8s+F6kcNZc03d2OZlJbbFAWyc4fM/pqGHqrECD13cAAjqaoGYwWAAf88S3MIuVCPBW
Q7e089cxZhP5uvQKCxUaxSkfLpGQD+mHvbGYxJ/SlCbzPenIiHnzBIMpnsGVwe4Mt9uuurP8LUgi
G37WRvCH/I7USzohNxIIGZ6GvaJV6R1PiBBqv3hgZBe5HBzcnVzrLfBelcu2shdht02DS6S6HL2I
W4D+BzhpAt4VOZ1GAdZcPBx31KCKC4PJPekCv/sRyPcVvpo7wFYHSdTs58/lXE2JBDUSu+QOsfDt
QaPOtphAOgm8irJIvQIuA37xdxVnWOyiW7a3MuVQqA9VQJW/N7zOHX6F4x9xuhXsvG3uwyZHGxRf
KBATMEbazeMq+gRt9tovGA+eB3ALjgLWFqoWPG6Xa+ewypMSJJ0PJXIt8uEq4jTbmrpmpPvoO9cU
F/VU8Ol13wKZ4ceWTmAs6LgEIH9PsA88ko1W1FcQTUWOWbQMf2VyTfFQgTkLdA2uJj4O8GN7O92I
nH1HnDlNX5I2WsleIBjfYPeyLd9OJJXxFHGPNIkbvLjoaclfZpTleHyZ1xjuQEeBPitMXqvhsyh9
mWS7pRsRnshytnEtusfOd00GXoYPpKBf7KQFAaYxJul4XYOmhlsTIOXoycjNhk/1NJIFhY6g66H2
0mdrWxwKAvqQ2UEKO4DOHCsRBNsPRgN2c6HY9sEW9QP0Q5vYrvzKUzIp2McuRBiOczWkmw7MDLvq
XQiIUc37Bnyeoj12oRnYqydHSTJQpU+gjAtSQ/9FKk3Buo9guu4lFi4mwqMb782KCfKEDsgqwTMN
YEn+Cda6S+NO14Zgq4ahi/6eHEa+ucrHaZuo81gGtl6PWgqKfJHCVjLsc/DMJyBGOumaKzbEfqZ3
fZVvZ3KMievY2Y6u7k6Cr4UCyD6NjlWX2uRL0HKvkowQcZHQIi2W08IQmGiOYGKJWoAEEAJ4JJ9l
khXbXwu8fCJAAyr7thBHhr0YlIF9obtOQSAOvCnKVnPS+HntviBYxAuQs+3SKtl+EaiCHBsgsnVk
of9eLo3dFs0A0T7PoRWjmwmBlpMzGZI95xvHOyXoQyxa6JiDwAwlfxCwkjCPm4OIzL/osf+sPsOe
AO0hUdNMmb1Os9Ib4L0O3EqAEzBlBtiIyE1kXU4gOLJmdB2hgu7Lsc4gP5IvSyS30bq0Wb9CcNIO
zSVRY9stGWJtrVLZ58nYsvZs17CJwKzftThwaYMVyhQf8v1k5ib7lsFM7rtLEJmQG/8yA36Et6y4
a/DXEqthxoSZPYypy5TIEXx7hoLRA/ZMutQo3ZZqO1J1wRD0r68zHhBjO8B9s709ZuOIBNBxz/ls
s2LvF16WC7Rj24KJy3Zznsv9CDOzSV5C0CEae4U4EzcUkUckWtHjipwQZ0+SoiJXf07CgkD03uZw
VfJqD0JGkQ4viQYTlSgQk1Xs629pzBsJvTgQ5+D9Mg2ss7zUHrE5+OSk7MKFYWCP13tkqJH+Xi0V
r7P3kMZMuntS2nwAM1lUxOJVlhrO4A3ieA0yJdIaDbpxqQvtJyHBex4/cmhmpcg9bESHsEbFhyTB
Mk7+N3Nnthw3rqXrJ2IHJ3C4ZY6SJcvyUB5uGLbLxRGcQYJ8+vMhU3W2LZ+WY9+djuh2h0tWMklw
YeGfFosUtb/XzojgkYf0gV/fL/HcOuUDLWjDv8gn1fq0MDLC6nq7AYlzUxvVZJV3mpBhMVKtb0Dj
vmV+mJPul0V1a+arpgEo7CEa2VgA1IT2eCR94OgpfttXkoVwmkrwzfVcenaYx/et6uMsulXktpbb
sUVdt5V3JSMrdPGqjFrQl2Os2FqiY6cquljGtUezpe6QSil8PUnqTjpPD/FmbfyLfFk3FT+obazt
FTNvORfueQ5nc/GVy+2nXUDeNlQHyJvZoIObMC+yWC0AZPD0NOgJlp+zsD/6Y27Tl6ZiM31uuwTj
Kvc+QCwLqUT8GH/0N9GG2c7bKi8NdwzwWeEuddcrOpDeKhbrHdxLxXPU0narIpmbpbHMUK/GKWzS
xGIJsJu02zxxJU1V5pSlsXNsSS6qHWYqPK08PzGjPJsjpTzK8EiGaPR9wYW/obHwUyYw9rcyBRrO
JIfrOZ1iMjjwI7rDQRUkSYTncrYcrC316qb6rQZFrVyyxAJkqukg3eiLUFE1+a8YwsKAlL+G3MHU
2RUkis5ccTA445zkTZGq5WHxUEYU3m4Uw7SNf0mjn/vcU3p1+bWf4eVoUSO55OKxV7FLRldchhUv
KFoIU4pCTvhAHK2tW/5yjFtsVoy5wF3vvutcT87FIdATEyX3k9VJS95IlkqoXgHoTx3ze+0MdtAm
zGrQGaBRnTtOnsxYvvIGzrKP5/gs19lx5SFyi415twEOxbI5BbKK6/6QRyKW5a2v0mJo9llPZWqO
47xIG5AiaG3b3S81J68Z5NhppvAoRjWOK/bQLVoF+rvOV8Oxm1VVO/issm51DpzNSEnEbxHiTtmr
LmzWFSVyP/HPU9AeP3+bDeOIf3V0N/jF1wt10LOZ/5LjsLkhFVlyLZgIzJlzLkTHf5uqoJKMl6/Q
hCahGJfa2lfdFqkgWXNF37dHLTd5YYKGhc5vFztADV86t+r5x32xmCXcqdJ0CUUddvzirgAJtTgI
c0oiH96f+MEyXDR/5yzYuvLE5qBR4hwdzN+NrWt+3PV6jz/iLJ2bD76ULcmkQ8tYScpTnkri4tna
JntXl0Jhs9g2NvP6mKX9xr/qUcPye0dFbf9iuC2uZs4pqjwxUbVcgFu7cB6JP4xZEyWYW5xS7Dw1
mVvgZDQ5Lk6sruH2+FNg/ttmtRBrPVQcP4Ek2pbWmVY9CL6kcor50rG3mI/W19vYRAQxtmfbX/jS
16+uBA2GPKALmUZSy2oeOfPnRUYywH7IrbjJ9wFiXavYtYOkZdlxhCxgHaCz6yrdqdycjv49f4qW
9zuP2HmaPT2yY26VgsO0kjwnyYABnpdr+7/fts/5wafbPbWpee6UCINMFL3euJBsCmv+std+SfVh
zJLgv5HFiULm2LgKuioGquAXo+TmvDZQAKx38PVh/VoDePEbasdjq2w9GNpt5wcp40LICUT6IXbW
3A3m/kYIU6aTHrfAg/jxnCrmyaGf4F8/vQNNVUNcEeRvVzX3OdiiUHHy7F37fb16WbadaRXM4Wpy
BzXEOxTIrSMJI53Mw2VIibkFfUsXV+AMGjUEUjjX5vKenojlMEq5T5gcxNIou97cAuS+BpCW2t2Y
ZA/in1verhW6IIWikAVeSEQ9S4/JCU7IEh9ndDg5IJ4g8z1OVk8UlbwvrhBmWXVtat9kIV1pCdIg
ELfeOToYvCEBN1zBc+NgaoPPWmWeTYcU9BlQgQOqzLeqltC17J09pdhLHsuJTUYfo6XPl/bITG16
kNWr5fzgDxiy8h3pjPGc74cVAZ8mtrBxOdDjfgN10BfsQTF0je2gXdyFzeQJzwjbaml22di12ZtU
FwOD7ofcxrFnL6qC2Wm3eLWIMMyWYWp2MyjWfLsgwdhygrIvFXlplkUfYTJn74vrUOmbBMQbqy0m
SW/b3o2y9psZWRDiGPTv7SamvwrXztTNfEHD82jsOU/L3DFncUuT7/h97fI6vEstOS4garYaVoLz
7CITwd7GXamYwOgZGKJfRoMZRb3q+LIMYTNvOssLkANYYeGMdYVo6nkxcAXFp+bvuCllIBIpGV3x
Hfwwz9RDuVEnFlDG1BEEAVnBGj5sXhdNH3uvzQMkEH3X9PphK+mPt6MlF2d465cqkNgHx2BZmWPB
YY2B3PkVjZpyKH7n09hiWFvPnTtzRq2SxbU3Whq30tnc7DemmIEhtBuauDahoY+nm36ODU7WRKGx
YOSXGzX4HBejHUYPRANH2seapMVs6LX4MWe+Z31QneUyxN6lmU2zw7Y24Ij3s4j7gGhUf5j1ckhb
mVXDIRztYPy0FFBvdCUWPfjHrsCUPAJNaOFZx8pHEvUYzjEtUhK4DoDrTSkrp/ucrvCYjwoCZELd
FPlixeh3/bIQBX2O4d2tyZE+DrmCMTt0OJTs+YCjyAAltmTMIY9qlqGKjkRqtryx8ySWLn/EF6rX
/Jg2wbp+aUe1uF84eIgpfhwq9KSPMbEmPO1MtnzcU9HJ0bfxno5VZxZCDi3Bbze1kjs55JPBr1Qb
O8CLmTR0yDw7Rri0BE5IbCp4SYvxea7Q+gDxuW6b6VM/pqYoWwWc8b1dLhfkrfE8g1YtrsEMn0A1
aTk0OLsFZt/6EE5FoDLU47z690seMxrpbuCLxQ1r3vdGDjywJYG7b3PpoQW8on1Tp1mkqQwCFn22
NoCnoMjSSYnrjezurxo+ZeFwXanUnc/d1q+cZdyLuOCKsEHxsooOyMv6Te02dkqNpE+7YzA84YSq
6uiLkrrONu8RUFqB4qW6nVKm8o5VJPW+LpWpdZhLzK0pQemAzhz6GN5HsSoE2IfNl3gfYZc7tdoH
Z3V8g+9Szi2Lo5Wte5zlcjT/PBx7wzPR7Rv4EdGOwUGbQJkVrq830/OHbgofRt+ZRut1pCyDOfZZ
T0rKvrRI/r6Pm8C8CggODdqnWs/sPIMbZvwShTh2G08l/0AGh1wj180PY9gETXGwQjvdHq2SsS23
LvYN+TpORddup6pcS84EqGgm1e3HcVnWL/6knPVNhZmNnL8ON9n2ZemQ66Gh0UWfhzfBrCuM7iHC
EZdD8AXlzSqc58UuHf0qq5J86oKeZMlA51W1h2EwX/b6svZZGQLUq6Zf+Hn2lkY/PkHzurRNfRcr
cM67yYOHfq8swLhv+RUIxhBsYN40zzduDOelqKADGSQn511uL8RNYv0mji141zh5yqibK+q+qiYC
nsSpy+gPfPtubTYRqddue4eUuIiaT2Kh5SQD2u3V+iO0KqZvHyKB+YQWfarwVzwEhTQSL2T7aOvA
VFvzbLx5LVzsTzqIPAvjPqmQYaKdNhXi0Im+7bH9+LEsyn3qrg59W2mt2UiRpN+/sSZojgeaiLbI
PkweggPmVCB9SXHNp7HFOvLEGLL823II+Ux76mkq3tZ6kLr77OSlMqvjujarCyT1hCo3MjSIUxO2
rmE2LhjzE5h9KZdu69OVdP3M2399eIU3XviXy0tXX+9y6yD5aiF80onPSZdsNX9cKw3pjA4Pz4Vx
2wBXlcdWlXjE56zlvr0i6sHoteq0SqcI44ftqTwU0lAK3bRq/sg5EnN9NtJPg0hHrtjIXPM4sLc7
PGO8/v5id3HJsJMFgdjd1NTzkB9z2iSPGOsylV56iwsnmLu93W2ysnfoluthTaxMq6neewgE5Wd3
WIFrj1nf6b65b70QAfLXye9bUpDpDBRmldH36dTuJYkODS74WQbF9GVE2QdLiN1YzGLve4PZfvGj
+dO4W3QVyumopqxw1XlomUI7HbMa6SbwQi0j+bke+x7scoHyUmBsrS/SR046wgPh2LQfv1223PH0
TtSIhj+nkhL7bah7FamHaAry3mxt6zb9VXneEr7RSJGHYEdXZTiGK7rfxr3ZMMCVoBBQoCFBpY81
laa7Ei59tphFlLIpqJsrym2pzZSbOePURUELQ7MbPJHAIOk0H+cpj6r5I5C/z9Qf5qg2qb/vYn8d
h/24jaYDDMoF0ATsPfPCv+ljSRrab5yAvHBfFbju0ps2ll6WJtuADSR7hHS3guo1p6rOikh+xLWi
j7Y75r0+wDi7mpibKC2qCphaibJhQioDkOkX8s4Huxzcoqw/1z7lTR8Cpku6606lgmTOpL1ohGzf
griILT/n/9bC3CEo/coRnK4tMzzLCViZ73XVDsUXLQfQ4SKb+yFPsKF6BUiIBlIoj01am7YyI2fA
7/Zbnk38Chil0dXfPCEaijBoCkikbsjTKHayEBdQPWtU+peORqcddqUGaac1vbJcOBTM2W4BitGP
vj+Y4lUPNtep6xTxg3bWsHs/D4E/rneZT8LrcK/V6lSPVhCuXLmux6aFOnOssWFkWDak9uvet5vR
vlNMK3HwvvXxJtxTZVGnG+iJugansifXBeoD+sZueejZzZRkeXZpU5+xFlWDdSzXpo9NOkRALENS
dghlN0xIenE+WtZY6vld3PqM00zwskjnExv0HL0FS4G6IY0l1i2y43UA29hF1FGkaWuJ1OLvoqvh
OBIrdMVYHbYirJ1PjpdN/KKmNc2/Ke7m16IEY+7PsQkgr8PTvHCp+F/x/hMRbONgVgiNFOpU4kWG
TuWfpwjGstq7cAl5fcb5hWN5166zrf0DI8h5pgznNJyjXVaGda1awl0mQhSyaFrY/gan+dHG8GfB
2Wer3uyD3posX27npbkU9FqarWeYpXmmjvHXUUFdzryoC7qCh0W2i/k72YjBPItt0sBFrpp1/UH0
sZ2tb67k1dPrROKyId+sAW7bPtEmsgskbcW5frpdJ1RNrJLUMmC71k2BAIH8ePCAQ9uRETsdQoXt
nWDuaGnkcgw7xbucwCBkW3jrjGBuKwia4NppmZdiC89oi+n834/SL4vhXW3na7ScN1nakyWJAe/N
1ep29rrmQM9teePtXGiebOqoxU53Ng6D9FvQpWuWH4VdOmJKrLpb029MphXdeyfP/O59RE/dErmB
+JvvVuVY5jgUpy4Edwd+x+2/coWk0anYAp3JBkGclN160k9o3AyBO+eDIXXRRSsowSca/UoHjENv
NvanWyea2Rw5nnb7aGHGJKF21waIF9DQtk97FBOfTd3DHWmuR5SRYWxtqG3OPCj99OOAX4rPRGwR
TMW+G7qAQXGzYZBBXq7qhScGmOR5V2R3+KQzlbKyVtm6R6uUHTyGURMwam9qQlJ6Bk1P3x/sItXx
eIob27L+oMy6TAf8jy4rIFyRThLG0Qlx25C++kz7Fo4xwuStEPuYljOEmbIo9jVamcgQT0vjowOe
tqkS/jFsIWftA6DxjN548UO4OJARo+EFPl4hrVIqKEbef3UtULuwg9ibzB8Xv6rIOcrXbEiOYcGi
QkAQW5U2BSwT8wIherUdXunAVTJj/S1HPWwGfiEv3B3D+AzjZAzD6CZUfyBDb/F/pMBkwS32WMSR
iObNM53ChYZ+0OQZ2BzF28KFBliRsJ+70jPzrRiQ0ZDiJJd5LJhXYLukofxBcPertI+7i26S007g
RgHCwvC5lzas/HDqgSQP/bi4LVFGBWgHxvp55OD1ssbu//VRfmTbxjuCvC8wIsefTG0SdQ8qNzc6
eH3Ycu6q9JRIt6r/evljfvXOXb/Rzx/zTMf3n4+BOMqCEIWSb2oa3GYVR2BiHZGwe0iaKZC3A+kC
Fso9P9VZUszj5Pwh6c0xoXy/rF7ObBHBYDah1nhBnzv5HAUVAl+x0Bbz3nxYZW/WEJ0fx5hFM92r
JEM87OFdnZSlBrUCFXhdK+3cDvzsVgIuDv8SmovqjCro5Vv2q+oSQzPAsmtsmjHtCYLaZ3ZDPxzm
3AtxKIhUmliDHKhoPEQeOQb1rvMqUi1wdhMd8fLHXl7dn29OCBDpRuRnEkHieJfYkp9XBHrxLViF
6o4uSlsK2Rjj1Pqnq0Y2snoBukMMleXQ7tsAer5n2zWvvE91RSlzIbhfviCzNH65HkJV3dgh5y0S
roMg9NcV6ndCGXVveugQ3WM1A9MiomPuhKy+1qDV66vNs8kSoupo7kYVQpG+ffkSflswEY4qIuCE
4H8J8H3+QvYYCwJ0NkbW6xsGW8lQiy/44Lem3/fTAp8fUaF6ebyWj7DbBMaB64kE1cXyZhy1yS4Z
OULA1l9p9Zcv8lfRNQ/NmGvNneJjWdTPp0iR/oHkzpqYMeLhQysBCi6We8lKbfG69SXr5w916vkS
5SN9h4AZFgrPh//n10eD2WzI+zEi9DZagHnek8HQyHPdO2PL0Fg7WEy17kvo9pe/6rM1ynsLeuXF
ZPdgxWXk2fNUG7QRa6H1ZO+HuOW3A38h3ZBFVugP16yF6x7A9HNl3lJts1xBTkv8OLlHFtQfXtVn
QQTmemiOgMUjZoZyNc9t1eAyVe4TKrCHNzQK+6tWxmCE4CnKqswudxXwRGDMRH/Yi1FNrJmqfHtP
s46L7cg/teICfd1YLvqkAdGqe4UlgZdPrAu/ocxHrDgv30rX7NT/eb249NCzscySVIF3lnGuz55h
2g3WBGTArRyFIkhjVeb8ZasVvVQBlyc/LtuGBp1JIZnxA3UCSw0RXlJfxCKli84o7AQTIE6NDo1s
J/RzlEqYeYwKJmx9U06Li3jHaVHIsd+7WOJvs40WBi3vZVN++Uv99jwcHojvM7iZjj60xXPDOaMi
wyGvC7XDt3QV6CC3uWeiIf6iikKOKiY3RoolUVhkcbKNuRxgpq06Yrpi6JfoUxZoqur+GpXhZhf1
JA43Q0FFLpTZsPPtCkvdy1duUi5/eRyQfLxKxFe7PvUOzOjXV4oEdODUReqdtCtDcIyVhaqp9zkK
fYg0dNI3DC8RkRFpTL0dAsW3TwZiyPh6DJOdf4wl0QPf4G2Ej5y46tf2VSEXMb+2oSH1XU0kUIWj
aFUZACMoq4uFuacFSPHuwFPYj09PTLopG2DpQH9x3m1dP9eHKB6RYyM4aTbnc9Whcf9HWI5kdm3V
k8vX7BkKbMpjjpC1ugfPjPLvI7NnveLgQfMFn9YQT9jHl2/ZMzM8ZRk3N9o3Ri3HzMFga//1lqFr
lvjCOhKLJRhOjvr80hJWQI+8XNeGE41H2QpEAFVdfoOWpRuMPfCu4pQNc8mPVXLYyj90yc+2Da6M
Hg2cgq7QZS8PnkfqOl7j+RTBbWdfXIB5y+GKs4BTYZZtIgx2tJGpt5L7TTeBWxQDoe+Ub/oFpuQD
CgOtxn2dVVlz66SZ0ytmA4+mA375BpoW7+cKwJ5KdAreC0IhTHr2s/vHESsF9mAyd+TjA/wE1DBV
NvBQPXq4TNvZ6b4yIzzM8ew1i9//KTbg9+fHns7h1nWxeIRRFD1b8pCPLk+gyPZwgBPF0w1Tkxuw
jcQNF+9WKhhBORfjYWB0WJxKUy+lXpYqN1rIweqQqElXmrL08p357dI8gETCXrkuUAEmvTwrjgN5
MV5eFf5+a0p2GLBepHF4yWoKSGy31EsPVQbXsgoSUD+tAlmTPOZLbZR5+J/HCgF5Wpd//+G6nhdt
kkvIWKDEefSJjvitSkxti71K6Vv8JRsstB1YeFqRsRjBzLCrfOIItlei1X79GmQlGjOCSlPDsEVX
etsBc4QpePmyfm0HTOI6Q+Y8mCFC77BEP/dh8bZHRU32Dqws2ovPdeyTrcPIu4uYsyDwlkIbYAf/
U6d8Gdrw0wp2sWGZCiDCwKMV+a1FXCJUwDWsJ2iUjah8c7ShrTAa1MhbegCTEcpwWianxDkr0wkN
RAPLOiYkpI7lA3FRELAJckqHrAKPszkhstIbDSeCtwdAulajVj+aZUbLuDWs5FMliRpAGDVQhfnS
Y/vJxcEovjetUW1OyKDnu2m159VL/IFABHiEGPb9APJCafzv7rtjE0ocm8RgTGi8S89WKWElMZ86
/331yk/zyiJ96r6e3hEU5FTflz/1eXVzAXlcKm9I9BKusN/uOpT1srWgSwQqFZqq32eK/mtkFZg9
MutNpWJ3Mh3YCDOF/LpwTHNkZXBx28NQYep1kmhobH4wtyQ7HIb2HKzg5Qt9lozA8YECLPwg5kht
+sXwGVhRBZN2xnjGMHalGsuubMfP+NYalsdSrUZP5LpjHK9JmdbY6NeY7OJ/fKzvDJ0lm5M1FRWR
TiV4fwCHsyv6nrl6nZMafftmDx2/KGAPiDw4GY4h0StrxddhlDTCLQGr61D0297WqAoewKqNpp4k
AtNpta1joCc4XVe+wseJgZGAACsMd8OQr+pHR9BExDRM9t/mTzNXnlV+dkxuiR0IN+TY8LtPs1+3
LAe2R0KKZsn/mC/kpu7nHveS3OPcMg9VYRtT38e1AIL/w77zrNUxnx4H7Ncxj4SN8vm+g59lgiZY
st1WYNKL8H9dDiyqGCdzkLrgNy+vhOcFCv8g5cFHwGBODrSHv3YKgDjkF6wV3HedGXyt9SvTnLZF
bxbpVcPsupqD7suf65kt9OcC5RLSQy9HQocvYpy/z1YgmS0qZfuF/8g8RzIDOveQ513pL8J1wQQR
flJPrG2j2ijHXlg7Vu2N/EHLAuVwGqCsKUGoZ4y4cMiCWuzzzvF0BfiVt8hChkbnYbNr5YR46aAX
mvLD9ThKnsTGfBtU7uQkZ6tEBRStOrPfIt5mdvp+QZcDQIqWd+rftZVNwliiCp68/drVfTYwI1Va
kTO+WeyZUsIYhbV069uXb5KpUr/eo0tWls1RPzQV5dnD6QVz5NAuT0m8ljGBWRbdyqerCOblD3q+
6ilcnB1jWFOBHoi0/19XQdrP/mqntDNXp/3mIil6i/Sex35tFnPLM7WLswzF/eXPft5RuPwP8CXH
RIjx0A+f79xq8dY+JJkOHrUyL7w3G0oAEoinf91ZOItgwXdIaVc/0st6uJJqqbD5Ga8ZDIv08lX9
duvBG4kEC2jAjGH7OcQiVTORSYColCAWJmLuCLuBaDoEGKzQM778Wc/P7qThRnS9dAnC9MaoSH+9
/dPUlZ1wimkXXQorWaN9+9CNIz6eZqYFvQ8urLDrjUg5sjAwRbqJN/bcCbzlT/Pfnh8V8XeFLgA2
o6AYrvF798uIWmRpDrMeEBIv4nXEW7y87wk252OryDYKcQ/LsEtzUcja7u48hDNsGATesGBWwCag
/5AkFWwAlNnZ2ncdxFx5Qr1npA+Lmwk0htXlq/23txJwOAKroxEMhUfO76+3smNS8+Qsa4OJgvV2
goteCk20nREjxXncVwd7q8w3SDMOy6fRinrxD/RTJ709AeFQk//1BdGXsskaLMF1f8MsEaniw9JE
QwxWTJ2TDvrjm37QRmKxBcHGDkq+XG8Bplc03IR4I17l+jhebBRESZQJt/3li/oVPwx5wDQoIGNg
vWS3wVz8epOqwl7IHkz73QrQyqtD7j1mDuVzDoazIWHFVOJVs76yXPLm4TM1GtiXL+L5zsObTv1H
ACNokznjP7sIbBtRQ+qj3F3lc2Ew8ElSA8P2/yo3lbGEvnv5Yy/l5OeiChQVAc5gEODzWQTm5vwE
75PErsPF8Qnp0UQDDZgGMo1vzUYcnH30cqLgblF0w9J7F+GFyuHqmr1XliyXphDoX3ISpFEfkYbJ
VzxEgWVj+vYX43fqZntTP+IsRw+Bk9joQRTZiu3Dk1WuCFiH19WoSoQ9Nanm2uGPocSqF2Lzwjev
769v+stf/Fe+gYduYhep7nbokJRF//fr9yZHSRRl7HS7OjdhK5z1zX7/pEKzarylP2Kmy6EuDdp6
GvHDZ4B82DQvFsjLtfxXA1/+19D0/w8nubjczP89ED35UX8d1PhzIrr5B9c4dM/9HwZOcmSmmTTU
SkRFusahux6R5xEiI+ptyFnBHA7/HeIS8J/YFYmlJNQXQpGXZ2zVZb6L8z/gOYCriJSuPfx/k4YO
ffZsXZjhe+RfGqDIg4iPnudJzDhJKkhhQWCcW/mHggyYo6P78FQriGq0tBF1KjyJSDn7QVnRjaiz
h3npEdETyFO/6usiPDV+86W3tyBx4i1HQCOYSrtaN7HJhnQ7d9ibmkQIlf3YoGZnMHZbv8NyFB7q
xd8QgAy3mFiQgJQWU1oIuTpoy4zHGJWFBCEbb6NmwG6wEWQcoVzON4b1kVmx56dw+C9FgNS/1Iy4
w+qyTkWnOHMYhUToqCQPhXxk4PtynmX3ufPHxywtsYIrJm2lyLsaar6oFh+/fm7fOe4GfWGtJP8t
UX6ww+kYMcrmFHhd7iV411/JmZChLo4ZncUTSjKEO68gbf9e8iY64PF5TyhGvCOQ7d5F+vEGl0h/
IvQkPDbO0N42SJhvSIBiQu7oVeeAWL5XrJFsP9i9vZMEWp+rdCxwhBZ4OUkafKXxhBGpGOb5MfIb
dSJviwnug7dZuxihx26Gx/jLiUgRtLdle1/3bfCqsJhAUuWq3bMj6ZvZ2yRBnNudz3CJfyYVnXGz
bG+bbL71AyaSo9Qc8cE7d6QgCnQH7h2bx3pbEuxADsfQ5wcmvEwHZuf96DuXatUQ1I2esdNJjCDw
Q1/5f8dVMbyawhFb0TAQsdyl3Tnd4q/C2h4Io5p3HPLdI0EJXWJtVf+AiRPtshZtgjACbe7WeofJ
Gd5ouod7K2y/kN5z1lixWQZejTq8b6c9M3TCnU7D+Fxs6oaIWpWkFumFc1ss+66q0LS2mGr7qXhV
DM4XrNfWAcZp3+K7S5wtdnmCMBJWbr1fs3J6U3Iu/+LY9UaqYl+fc5Twr7JegNfUaW5MN/PJnoKv
pePvfYXQ1LHucCTs/brfV1WbJZrnKLrxjrSbHbrPu7wVt1hPPgZktrHYeBaMX/W3czk4HzQB8onP
+MOesJhkRW8pM/LTfD9+kA1jhpzB2c6phwLbhjp4aHShPMR6g+C1AM7g9fTHvyZdiyiJccXc1uj2
XxXaGj7MDF6ut36X8mqdsBzR/HTkaA1DuQ83Z9dvfZmUyj0xM4072Dm7CF/3eWyK6GH0Mu87gw5I
T/LckgmqGIl9G6bTt5fSYS79Ou1a15ruHFt7t6PofQwDQx8eWvqYg7Q1dvNlJ+wqrBLSP5xbf+Sd
GImVvi/JFnhkI1kIXs2DvwEVXpOCeIC+OZHm1+6b2nL2XeTOe1uU9t5lVuahDjb5wW8dlCltNnya
GL30RnYdAZmuWG+XqkOyiiJlt3hKn6oNBDtRarYTVPj6DYv7Lhxd9Q4Pkcsmhq3lEI/lJ1Lvx91Y
TmeyS28R8Hl7p13Tk9+T3bPro7lOZlWLW7Ty7c6or716WU45XDzW92za5UTR3XrhV0554at57u1z
WNAmueug74cBgVuyIg0nkqJD5ugMFTLazXos3FHhIC2pRLnb7PJFp4ehCD4E+fp5I5I9Ab86oUpP
b5AWH6omopmO4rdB68y7Mg2tnYxFs9dChseVU8GpKXV2V4xWeaiiNL7t0xRDfZA54nWLNOCtm1Mu
8lKkb9oufx3i9uChtKScBtZr8uH/6eaVBZkVeB6qL7h1vPtt1tie3OAe45Q4j2FuPncWdxbiPm9n
SVYuWTUi8WelHtBYtnelaKZzrguME718TUa8tY/jsX+N/6v+4IRztLOcqIK9mlDVonC7HeKwO/SD
1508b3TuNsacnWz2mw67s18dZjmpMFEMPQCF8g9+6TGHYF5DxITI6CZAwrk+1un4dZQMg1pQYOXO
g0R/ua7qJt+29xX7BCzBre7sQ9kEOyeeD74K2cLWHdj0rpxWnC+YC+ZgTFQwfguw8a5pyGUXd2k2
8NkuIyWiN1lc3ApR4AZUvJXtY1pa/X5yrYGBlmW275wMVmwmNmZSn2VhPUzzx8XP34k6xqS1Pvpq
mL632AVIYbREQmBcouP6Dak72MD0jggGxk1V1W5V/t922d2UzjdO9fcrqrRE5NOmec+K/DHEyvwQ
t613120E2tr4Ptudhwd2v2qGAKPiq2/WYInfdxmxrZJZXJMtPqSdXk5I2mYudpGM4FpcfVoFabSz
Q1ZLOS/ZYbLzf1hh0TkWmBT3ou+K14xskAdXL+g6Jrw7CW+Q9dFHWrgvqyF9cEC/MAhw5aMGKfZ6
59XaTPcETwYMaB2X7ExgUHHv9iuRa9jv5Ylgl3wfLn30Ftd09hURqYMKr2Cv6stwOvmDRP6dyrC4
19ijbgmC6u+RKTifptI762n1vuUhIsqMxPlvHP6Nxy1n5cQLPYOn6Y3HyRVnK2DmB9K6Bc/ywKgu
BjD275emiV+vod09jCPGJ8i2VvIaBg3pebJnzZm/C1zm3g2LZFhYcEOoMdO9JqDVN1UpPrnWuN7I
ALqJenCbAw9+btXoE5qgizOJSryc9aAeh6HbDkjQ94S7b9+3TYc1lWmQO4TJ8i4nwe8LkeU+btvo
HcqpfJdG07e0ySaEqcyOlHAkiTtvzk0WdT0qsHjAIBnIb/OMYZeF9aWFM0l4RFlPIyXsm74gqDMZ
RPQ2l5gca4b67VY8ZufZLl6nUf5ZYtO90d32uRGoDHAb8UIoOxnwTe3IFLLfL6W2byZ8mme1Ns2x
Ebr9iOVQ7Go2Zx563t9by4xwvi629GZTS3SHQy0+kAAMBhqiPS3WZUpYQdmha6btDhf4cEIODRwW
dA9lTLDFVDEVgDKxBInP+KhdWQjcf91wnmRbf0QJlVQiZg1hsw3Xr8Wctp+buBiOfhdB1xCTVu/x
NVe7kbyaPVkH2VnFAHVobR6rCbXPMEqSEQWecNqu7catG8bW4C3EKItvRUzsXrhNo0MxD+l+7Dt5
ihnBVdi3tHjD/ZihxexpLOE9xT0BZaQtTPkHNDF7GK53fSuZ8jW/qyH4Cjs8TtP8ph6zg86D9E3m
pMUNDxGXqu/jQnAksVT2+n7bKvFRabGTMJUnBsSU3yPohL0UqmGWWD6/acfoIVhbi6dJ7hrq4+kb
CQcLQ20ci0nbtoMLpYsaDmPZm2kgFDO0fPHBk63zEHTMlIuAMemc7Slhmmb7vuYu3pHmM6GMsPuk
hTvYKwIwiO9dmLEn4pn2MsfgO6f67woxyKs+so4mvjMhCxrxeCq/Z55mMg9jlUXcHfEPvx6YHxbr
NMG1s3OL4Px/qDuT5ciBLLv+ikx7tAGOWdZqM2GIOYIRnMkNjGQyMQOOefh6najqRatlWvRSq1pU
VSYzGHA8v+/ec2uHL6kp5SMEtr2RL+91HO8tQOlMA8Q6aQNLK+MgMucdp8nbZMpta4J2t02Guzne
qtYIwECt2Kgt5JXiwd3CWRh3ZZS8klALl7WJwSUMt2lYmdvK7sAC6KAtKoW3UxRMYzpu13V4dKQV
wr3ZdJMSNtWPOtgBifFjXkEQ44dpPxFeP4c62icQxryRxfHolH9ZFlAmxq4b/zyHoHMBY04ncaec
q3He6k5/sFwRogqHa1U/oerzutBY3K8a1BnxiC2+/GU7ZgX1bM+HZhjMk8wHsCZIb8cOOfnSTdB+
SfkGGfhbdEH6JpXYZkiyk+6sxFycE9V6sGP1Q+l4/86lEEQcUDNqzjp+pLTYYdp6q9IWD8N9J0gY
8R5CrA+5Vm/LtVE9rOrXYkb/mIu9LdOwUrEM50kXByR/irNNFHQ3ylS7gq3IdpUt8ys9lZshni7K
ZJ702NU+tGmsP3vTuLDBTj18M2IblUSD8GhOW5Ks8WNZTurXRCP3BiotIHN1+NUTpQkxq5COIT8Y
aO0geDHY08OSu0voZk3l41zXH8rSuOjOcJuLHjiFzLQvOy3khgEq+c3S1PY4bnATrN0FzyDnl82j
M45vapVVL2gPGyrsYaUnNBsT8STjx0uBdXCuUcqey/kCsf6PBaEp1KlhulREFj1dTXOvykeoSqb1
m2jUTS5jDWRPmpup0e0zHFkHCrNszKMpIv2QVvVvNHR2sC6LQOaIXzrRHtPIqH2Yft9ZtvSHcij0
UJML0CoNV0afxV9u5khSoBP5DJYgbeRHmmOGxWKVX3hFu6MJFWkzOmtICGEKGT2BmOVF8jB39may
S0vxeO2Vu6WFkGLWZ8tepyeWNzfLAZxPrA2UV/JEsvXdLvozWteMApl+m0lOQDlOw0lxd0pWH3i9
YUNXh/TQ8gY+kx6Xe44jCAxwYDyHBWxA9tAig1acoo7JzW2qdWuMGsdf5uhvEf71oDRq6wvnb//R
QmHUezD0uhJko2tzg+/DusHrI83XsuyxbzMYG5O+o5jdr8gd78ibii2IWxKBrgFt3KmPxhS/jE2j
HGZnuVGp9G0ZURXCPsy3xHm+wFt4sDZ/HTP/6ie6TuWs289pLtSNaTJGY3Ta6Ji9SSfUvNjScj6h
toH1zourwjkZ3bv+RK/vNOULR78HJ2JjToa1g7dzmEvlSpqj+OrnEVsPq8O9Y0xMswrPX0yG1gOR
lu9SUt3Pps0XWIPvurH0/th2kMk9jOd+A/vBt3TxM6TtXreb8ohrJruQmZlD184HH0q6c5xE++Tm
XGvMqHO92pafzhS5Owdn1i53q4KrjosxKNM4W931qivli6lVdjga8owdGrxBXhz0tHkdyIgh947t
DnWDdtiUS91xjS2uVsz4FaYOo/ExTnF71tvM8Ry1ZFgujRfcT8WL3Wkd45dQ9ohw3ZtR2NVJYVeK
G220vZ4k060flkYGBpuQECgisAbW7UZAVJ7K11Ik11TSX9poaR1MWL28Hm/+qeY1/+suZbYDXU/0
Xk2XU2laL+Br5E4XRfkd1Vr7nCuWCCFWVL8t6dMDe6FqY89GThoWpbrUIUm50UBHqdAjzhw939TQ
HN+bInM/qIcevoSNwSFNzd9MDOo+dwq6xajAwJVPI6bqIJskFMGSK1DrXWeUw9aeeevUCNIHFr71
Jip0oijlun7niVS2jWIRu1pot4LwpchHfjVj0BWupJM6TXx1sebRH4ZGgQ802k/GkEEesIzkNmW1
/oiInrZBC7d910Pa2iwQafjNLCBpwYle9bGRV27jzqkGzeKBTLSPM2FNv1jyws+dYfChAWoetbMM
IHRFBEoiIYrg3thQYZnuaZFQn0dHS88RVtgAinB+zkQaEKRjmRNl3YEWNyfhryzH92bk19DP7rI3
1FrdL6r5lBbNNgVr6scjjhkntiTPzsTRWs3GdBwqnDUUC9ArNhGc6e0s4yMETxrIZp0gYTdyywhD
1IDyix2hmewRANK7rpZnQhnNRS0kJvY655sZ2/N2qnvtDz1fEYkZYjcXyzQgKuZVVHHHn7viaS7m
b5kr/ygpjZ/wOpFeWNjbwVKMPrDb1wBuIjQEkiNE/QE5byUehbAkK4RG2CHBzNFkXxaj1sFLxh8i
dSLGbWCLARecs6vYPU40+lHZ8Gfig2YJahCsfuSEknxuRvphQHUloaJ+RyBfKNErmiPzZgImYU2/
YJU8JdHyoUztyY0iDeFoLINmhAoXW8tBoXWBPL2tM4qOGPmSJl4PS+nYcGoy9c3JFQiExqw5iO2K
Me+BRcfkcRxKQ6MsTgOt02AXLSgX/ag6O6segM4NGtWlaUllS6atR6K7zjHqk/QBN998b2jU39iK
PbRQ7GKOuYiDuVnn+zlNJ0gf36O8pow6T0biNKnryLdwXS6mnQP9Iwp6q+umBHukU2wXK/omIcdN
rs7NsCFO/S8qTRTg3FkPBiUqOzosWoLF0xGWhrJVG6E9LKV9AY1BDT0hdMiHXj3P0TNc/78YyOg6
wYQPK2yCwNq6ibltV5GFwxLD8sgHILyALvatxsX3H+q0Rwi08UmGVz64aBkursZFcu5QQsHv5BW9
0n4K0flE08Emaq3IRxmk45l/M+07QUptgQ90Apq+IuenAn/eqZsjsYEHHe9XUUwbyT3kw6JkuOhp
yKCOqD1C3meMMsyrpWoXaP/FszQ77kuAcrxeTs4eZj6DJ+uyM3kr/SgIw57pc1QPPbnUc1qkywPL
GCyqwhFbIfsSNlaM+Gm0u+EOPvamGuJMZPMLLscvVdh/ogVlLkmZcCvVo1fzA86nspOuxdOEdY02
OoAyXhd19IOMQ+MXQLoIBiefM+ApET0rFAZE64HOwWBk6dfxLl61mzHX+7mhARzCKLZZUGJbOFx0
A2rNzU1B1fb9Q2NVZzCBD5PLJLyocYh1j5EIqYXSKcG5JQcQD8MrX2nujuB+ypGG58hV37mYHQBm
hZ1tBhw347Z20vovGkbQucoTEeKYubWJ/+DFCWiDsjZVgn2LNjHhTRzhb5SyHvrReFQh4cDOz/8m
CZMfmnv1CoDB9kgpNgFU4dFr9JkWhXsz75Q/AmsewxZk5ZtFLOXSi0Yt/AxALqnbOIDj+CGRUyZp
PCq0LOv06SjZUVX4IKGO/m0I6qCN+Eq+AuMc6Bdfk+6IY63lWi/Hi9VrVkCsqjzoYMZWxzw5SYvn
IhsUn2T307JqfbjEyzvQQsxBavVXazsSu2q0TaVdnCAvYZKanO2EHL0D1dEcZwmreJTJYbGX4Qw+
edrpQ3KvKY6rY+7aH7Y1RX8EKucUrS8a2vYzthF6KtJC145T2dFAJmEPZugEHaE1GhOptW5M0ovM
v5VPHY9xbSOX/7qFUyYDYIvVcoJ/l7eIt5n84RqsUPUCR+FBTVeOHDwTenfG+FZvOgivAygXuk0Y
HgetCRc5JuW35VQ5ld1ldo8bkc8WtB9Q38BfvlKIAFEpZoUNrWQbAQ7iVkDVY+TTRCf/WDD/LjWs
g/xAg1A2hBGurA9t1DvpcUTWP7Pbuk7QiDb97rNqPogunnzAVcmCeC240+dV/7qYS+kb6/zZx/eq
AdV9UwHrax6XjOTgKMB469VjTkpOHBlobaphnFSuJk+V3cS+MesqkdZc5Vnt3QtWtvKJ1ozkuNJ7
Qy7RNZNQoSooGKMRYIRisL0ByqVthnqxr67GNY+4aHJUMZdtpZVZe7DngZlk1FzAN70BpjliHPmU
CbXlkbMeVsyWntSheNl/iIYjw2s1WtjyC66lfBuQlB/szojgLjCM67RTbyR+fs8iRLt1F8HaZ1Vc
f205z+g4cfxFxkBCu+lzcs1bT/B/v8qyDulDjR9dhQ0UGy6PVDQCZ7XmL1GUMYyAfthEbMkEExin
65RtV7MLc7s6tLlRHKDdvVXULnr0vI8BVjPad3G9bmd4zmFRonBnfeQEZtY8ao2F5pbctFl1f8ax
m7+6Rcku6cr7zwObTFp3zerQqnjkxERROLyzaLiVw3ItzYxjQ78PKzldwn07hUY98RRPdTExy4mt
TnPgvouzF+43L3xJMdZohYcR4yMRUUiL6fPgrHsysjdcT/pfRK+GXxnpxkBteIKorCnCQbk3UERm
+4xFyt7rqkqFPIiYAggpEBg929VGyr8qUulht+Ulg+RirLyNGxCIDy0rHsNKLTRQFQGaImWGApqD
/MEx109U9yrU5mrhu51T88404nUC37w1JKxsyIXv4AUFtdUBjTBWYp1p/Ug+Yx91Ebsil0szx71O
KK4cQzknBuQ5O9sq00oZVUOP4rUvJyrLonKgpSaOP1DBc1LQbb4xZtt6p43B4oxRo7+YyhRe4qXy
rrYgET3B63zxNOiJj3kzFO+s3WDcMNByRa7O3Zz+XSVYwUL50WRthrgZ0g+1yD6R5oetrKs/Dt9u
XuueoNRrbaw9yFG2J3lVNzvwNcalXxt3y9X/mebQAbWb0adOnT+8/kBUysgvoc4UTlSdM92kGh3n
QdiqXftkWLmAjKB+9IBEfLPVDa9vikeqGVK+bSvlkwqy5FREgjBeUfsQYJhIovWB5sxqi62oC2wq
emDMj/vOylKvLvOf0bBfMCIfIJd7hZLvYt1Ezk5y1L3CKTZN2b5imR7CnA+bkTlrNrDl2c02ytU2
6pIaNnpKHmhsG7lqpzuz7HDwg/Dw1taZPrtJtZ80em1eiWFZELkaOxBcEB6rMncZRiiaQzrPQgPa
yYlVY/LYADqBnJ46N3Jow6kDxxVAVdw1de1uaI/S/CJVgQpUqyyeOwbFoIQhFcwg8fdO72ZPvZN1
G753Qw90YZlJqBjLprRLiosGoQfqZOXH+B7oZrD94W0ptk028X5vWWZ6jkT+cOto2zfpEyRP66iX
5kaBTHACfNmQBEiYZ4vuNV7v6htNMp3V/Aqt32vAZzfE5eVLmziAu6lFdmrmF4oXhFQCuk083RRf
A8aYsJ2dgCyadiFLU/9U5gAVxqaIIB6KIqhs7oK9VOs9X8bq4lgpvJuFF75UaU8p48eIH/wQd65P
py87LNxiIlDZHXO9rIyjW0BMoDbFR6R565s75ZRQsm/o/Zn2I+PQWM20k/REK3NfPXMt7HCwiGco
Jyl5pvpa4d8OnZT1QOySgyAqonvDwrYKwirf1ZlXnB6h7ZZDyBUJwFsjIu5IyvxjDSLtvarqoxtV
LnQMKpW6bdF8c0v5owwxPlr+NDabQNSyrHHPoiJIjo4uDHbEzXyms8bksJ5eAS7/YlHPvbrijk47
EP+v+t2J5+XujVZDgRv0mlBON7fJAUQz6KooHDsNBjaSsV834rlJSr/qsyPmZJeqX/qSb/GaWRde
+nW4ilb3AeQGST6dGgpvyaFwnkaU3np9Ge8F/KzAhiHt5WQeuDWgchPF3/djwd1suLmjlR/Srj6l
Y3OJsT+fUzKIbEXLvPIkpXKbaSJJj6PohfxIuoPwkT1ETaUEdpsh3Sp5iypa6c4BOsHzSlMWjL3l
o2RlEfOE7vmEHpzJ0HzbgWU4qjpWqdL13Pvqz2BJs5u6yNje0TJ/Fpqedh0Fh4+5u0pm1tFcwqye
UUwFYAWzqu3Vm7Rs9qAPfBKfTY5aNyJY9xawbMOb+cogbOt+kjJ9OHVrPDl1krG9nuXOAOrmTXFV
HR0oAJcm1XompC73V0XNkMArzVMbtN9eW+MdlKZrQ2fHcVh4XyXmXARuWqz8EjvVCezK6L9NLSdr
lFkf0/2oo+U29ix7YGFhsW8sK1HujboA7qWJ+BjZ7UFbK2VbJQiUufPRScxaI8xWD2NV2OfREDYp
p2y+KPp5WgvO/2QXJ+2fTth8InR9zM0264tHGyRoPh4R2O6wlmdgfmTwWPdqlgwi+Q4hB1NByvRZ
nE2nEL7U3guJnuw0T1D7FxLvfD+VjvsZ6m9vrSjv2WYSqKuN2PZ14VmjdgFMNW3qcYSJ405vPK6H
Se2fYEzC5aPFPe/oNHLGUF3GoByrMOM5qvAkSgE7cMLYbOssg4uEFHYOBx9PIkcJk6jklF4Bo2PQ
30uXWg1F+7YzDfIamxbIoH6s8v3seCg1M4TmzbHIT570zXadUq6VI95Mfc91AHlBOSS4jdk/l2j7
LAijYkth1rqHeqM9iBIUD1neOn3BJ5d7g9KnYVHQYY1Qeh25LG8pfZ0vSR+FYpLDLqOdGHsyx2qk
qi/rpGyTeq6usYKbVRscjivDSR7E0NRwaQAc471ZAtEP6s6K0KJyZMWzBiHNtlOMIbWW73k2jPyU
xmVz1TEz+H2aRfu+GZj8Iaj7atd9z6SethyND2uVikBhKcp723jpHRYn8N+Kd94Wd5BLvVJfErnb
pM0/6o6dIGDrIsSxugZ2p/46lII8pLYU8Ci7gctjugSGNgBvwtL9tuIJ3xBbOiVo6c2ibq1aYtOz
uYLrHzpXlLqutq4gnMX9onIQIPRJwpwB+I7w7Occi6FZa7vIbgLDAl2nOSnEFTtsm3pr64u7i9Pu
oEm7CSFgrEEMGnbl2pnBytJpHtXRxd5pL9nrqWAzPQUZ4SpvdaQbFCNXxza/1un9XMx+wcpsEiP3
J9hsHLXp6q+qfrZBIToRA1HXJU+4UGgGbUS1MlOPZ8sy4Iag7Nfi0dYU7UZGkjfA6DxS6Xunx9Pq
MKPKRgMThsa6JjMZWdvUvfKbUB4kF4UP6gW5aPdR62wHo8JxY3SpuBCz4qdAwJIqdTs4vuRfnWsd
K0S8nbtxVDtfWRZjn2eqDwMS5X920/q+AH5hE37sYpb4gmwKwsIyhAm9hicqRZ7cKSqPgIQanwJ0
7kpDwd0sShWmGCo/9OIYc8MHZ+zTx3qFev1gp83jqqSvUhnBcsZbp7WuqWHj7y91yJwJvHtoFXRP
uk+xgHce96MVaplbsmFL1iPVFHdzJr8vb4a18ZegczYSK7DbN0BrNCBoie76pu5kL3QYDdl2TBJK
cFhED+6ldFC910a/qCz6EKntW92R8V26TSlB5WQabz1ggnE4ZeZah4ygLglRE1js0W7qxPDItCdb
Z+SJDFawXdaz28KArsFi79sxVl8oqMiygHs+dbT85TzOJg2yj5RF8KSrltyY/VrfoOLFByZJrGeu
ftewVM4l2qPi38SOsOtFjre0a1D3hdhzKS3uOZcytO/CpobHAGAPA5FijBezswu/UzUY1i2HKABx
csEq2EGaAKR1P2L13u8MEe/tJG7PCW7H0Iayjo6UveGNg8Rl9W/Yx7gS6MO6h3US30jUcCqxdcjs
KsTc9at2TQB6LPUMxVlCnSiUV6667lnklHDZZoovOqluS818XurkinH2MvfTLeML54MZO9B4dlFn
8WDn9ctd/9x0tlbvscXCUp3UYkMXA8VkQ8+Oq07dl4Vm3sCelUubCw4FC4lhYJPHAr19xGbGOnMN
Z+R2ehvijUE6y8nJ5cC4D2fqV4DZ6I+asoTIojZem+I5h1+9Vc36qVailS2x7Ya2YlKyoN+LGrmy
t7zDEczKBlqg7PpkqyTuoAD4hvqR1Mt3qcwZ1TSL6zcmCEYywigAfXMacetDyV/zMO7wIE72Uj8y
T1pHuM8Db59KOWngtreF+McjNcYbaTRiU1dZ7A/u/FQt3N56FaXZmefQjlS6oJIRY59AqZeAIJ+I
f7g8UsCGC21QfVtPZUBjqtiAFDgwlzRHKWtl2+Z1f+ITsWkXL8qPeEiEb6/SOVUpE18jp3dAMtMu
M1TpK1REBmoMZX9Y23XLts65pF3zO7JMoDkxnkLohOn1zkz0TM7nkP17CFfjp6wGZrokDipsWzuF
golNOd4nVwIEHgJNdHLV6ZPFa7fD08nr01b0QNFHN4CaHu8mSB0bqmLiK42neFlgQwT5wL4lqg31
gpmu9S0h5+eOqeXA3/WS6iB71mRRHvLFqXmdVk10XYEhh2bG+dCKVt1Y9pg/M+nPkM9x9glknWub
pO2NPgOSbJJRiNuH8R236nSknXw9uxKUNvVARRpSAmPuDUsyGrlDsc20YWD1X2Y3vTDFkQbv6Sxx
aVJSjL/FYndu0+hgNS3dS8tyKyme/TOVpuT+DKz92RzFlTFydYKqH3PKwNKeJSkEb0W+k3Od+zDH
2FYEtESogcJSmHUFO9BA4acPRvoggPq21d9aiqT5lJGzKH6BKfivGBv60Fh5Fl7iLnj4pGng5AU+
qR076kmZj2R3bvtkTDf9cnd9FHxJ4QDVenzNRb3epKiQZQgxMYzVc+wmfgwB8R5UoZOIcSNlkElX
uKn3IxrvatuEUpf2hue5DQZ3/QHp0G/NNRm9trTxbBgpU5uRZN2O6p5gWJ2rqIpNQhvYM+Qx9zZY
GpxXJ1KPRst+LDTSatT3BH01l9skfhAFfS9w8/kY6eJZ1m7xkEyMQ8uYnybDlTdtFMMmKyiIaIwH
Q+GGkxlsiaH7NYcyJ6EyR6ypQUox68XIZonBn0y04qOHcXvW+nQfK/DeIke76tm87EYA/XplP1QO
0rs9vifMtJE7hNRmbrqeenB+O7R0fdVu/JaBLVKTpAtQAk6R5e7noQiJzPECWxAyKLXpPW1UchAY
ad15uK7iA2nS0bdnM+WSsyjHtYubIOsTg1gCtCJSmPoxzkz+Thy8953R+Cm6ZSNrYKLeOtkbLYEe
ZIHro/yjVw/jHJuPTcIClD66SPvq7Gy494VH4+uaKfZ5qqLsq88z7kcLHPCg1aMibKlG9XuG2wTL
SBudqG7u3xnAbrrTDEjAc+zsFGj625ybi5cB+eXNNmS/VpnmIQL3Y63T84Og8QBf9Lc2ISdKZa9m
40nN6g1f0ksjR7+bWlx8xkmp2yfKTr8ddl3MFHRPI7XpxiZxImUzZ4p8sQS7YQ8P9yXP0s4XTd5i
1S2zbVYC9RxnXtqY7OHVDs5cOF9Fa7MY0HsdTuxa6V+t0pYfc89kl8SpobNfHg0uecVenyozFKKa
r3WlPQxTO0yBiwJ5siakZ5i8TvyR3Fn4RlFbr/lk0tg+V8UexQRkZkoxasQ70Z76hzJRxUuZFwz2
SYrZpxmSIwUNBssFLdroiiI+kFkfVXZBB7vg8eCCoPwpB1PB+ZzW7ksp+ZrQKFQehKQlfjYr14em
ub7TR4Pswc74FwdFfTYAiD2n2GVZSyjKvhINnwc9IKMpfqTL9OukVfZAeezHUAzGmevK8qYKEe2w
ULe3BfPPtsPFAlZuVvaDhKKqqtK44q4XR2Fl2anjw33gVGZ3QVE2Cja/ybytpj1lrPl337o4gnFm
uDOhcvBlpUdmcDhVYk0ucPpgNZZtsFhxFrat5u7q3lXfstn+zuA/HscJvdkqcHXPfOCXzFzcwJyN
W9nH+bTLm0L/pIBwDuy0Tp54Xn22pBU3S0vd444+5eX0tzKn/drH/ZGMeYSrZMyWXTHIdgxNY/6l
IWIglr5UiEzLpoZCHpjD8kexxz7sUlnf3EFi6c97QL2rVtzogURbVB1tE9UFBb+UJ1pPWc0fPGE6
8Au17gJh529YNc3P3oCfEsguC7reGf7YHHCNd+fqc5Xm8ULkR6TqVk1uU1uIi5wYXDU9+65jcH/t
ZDgHK+l+uyKN+h0CVLmplcF+4gYmQuJg44Z6KI2luvzMRlaMgIV4bEg5BbJcXmpFXzE7pqbvmuZe
KE59QQ8yjjo3H6wFPPtLtn7YCYZMlscuTUKierLpNqAXqLCWHfm0z2Rw3VN5X3M4c1W9AAw0aGIg
NLCO/FIrcBueTYMtP8L4W1v6QslyCcOzRgReK1VsUPbu+dgF5wgcijSodGXdTB2FIF4J+3zX09dB
d6feVSFusXKnj6PJQl1jO0W3zgd3DzbGvbXX9OHYNyAb2Jgaw85SzYhWmcbY2r2SU2DsjqgfWrRf
4Cb6gzaMm8bNjiYxm4uoewd9QlI4M9nbDuK4L1VkHTMHVWpliXONVnoyRW8rW56IlRXUGj0LyvF+
KsftD06CrZJxoditq5P5Ewy/rcrA9YUHECekQOu1UdWZ+7Tl1OCXCs024S0Ya2+AYuKtLlzcvBMq
I+e2Gn+imTAYWa36VLK892Pa/vzOsrrHonMPxO5oDUznc20nP+kqB59lZHZiGer6GnVHYYZbQgIX
4b6j2y3lkekIghxbhA/M+ccspleZcg8eYjqhp2bYd6Y772i7GQBlmtqm7pZniwq5V7qGHnBgI0jb
7suQCso1a/VjdOEAR8wGPknArdk07t6qqktVGE+U3nb4mboq4A3Y+SMhILR18wWUQLytqkgNx6Z+
BP6LwwJy17ZUwJBpiZrt9HvPgedghYIcU0wvopI33Aamn6Eg4pq9b2AX1FjQ+a4X6/mFFUI4NYXx
3Pzjy1FV5qOOawMw0rKG1P5QRCpQoNwMpdHrHUfx16WbArVVfUXl+pq2VuDSl+TB3oQ0z2SyY9bm
2KFa4ZUklsG7rEHOq5Vm18CI910rr/AapuRIFMXcmW1mnpKe76QTEy/AcdsP3CVbvfrBPwOjMzc+
4rLjylQDUFdS9TIMigYlyYj4XMSyhZZgbVyViEVtMtFgC+Fa3g+cN1hwZ73Jg3glVjWM3HGtTvWS
TJPXSTT6Q+fgtNfjhdW90s/DK7bxadeOcj4xeoFRmpWfdUzu2hDNSXypCQM3zDpLVqIr3WetuJy3
7qpPJ6vLln/i7v5L4bwH+Vs99e3vb3/+kv/6fyTy/u1ff+b/8VNjjkvjpP+3/59ifKTo/t8pvv9V
fH9V6dd/TPHxv/9niE9o/6KaNnk78P536p1GgP6fIT7NJY5HUpgEjoA3p1nE+/49xGeIf7GsO4cF
5Zr/1G1oD/8e4tPdf7EI9pD4pgvhzkgz/yshvv+LGuHwx7tgFAxC60CD/lN6vxmatEFuR2HgVXpj
oYs2Yo+ZEpKFwozyHz6U6z+Dsv+tGkrEI1CP//O/kwQnKPofA7QaEVLXNFQDNCY/v/hPEevGLDMj
viMj+rY23glWp98q4xk1KXQ3Uihp0No1sQ3D5lOK6bvTSxa5RSzGy5Itlr4rK7znbOTN7GFmo1GE
cdINLo+yzIhSGJYWJL2Vqn6ku+WxMzCR+2Ulp/04qBXSp8uw482W6gD8imucM0tEQ8hoCVIfMSvv
jIEvK1+5VJbS09pMv4Gkqa+s7Ed+lgYllbwjkgENh3RTK4aTvreRjPfob0rlmSavQrQMNgVelEoJ
hqSthOsjNItPV1eovV4WO3kFO2dpPjZuLIG0nGH5MBm6VCTxXi8D4s6K7Ts5Joe4Leo3fDDlkcq5
7DGu0Dd3aFvG6BdUH+Fy4fxm6h8NoXjK0DTXkQt/HGogWMdfep4aK0RY7z/j2jUfEpDh+maZW/Pd
IRy5kM4rhOW5hQDBooBefFUnjcyC0pUjLa95vNxsik/YuSxCkgeSSvMhDDd6S9254IKO0o12BE+A
Pgp1xReqq9P0CXqq41WZaM6bWAjswAHty+8SszvitkHAkj0jYyCSkONQDozr+DYpcamzKTA78x46
G27ZpOOJbaah7H19SLH8gRgb1S1QX2x1Fe1uR761kjdGu7jPjgM/nO8LK2EvriQNK5ZiM5fMliHg
FAnjSyk7RRBzy/Q4tHKuupuqXZor4YTxO2unwfC4Q/a0fqX/8OUbHWs6A8TKi6HSWUKwa3Y2iM1r
sqX9heqBmu4E9mtER/j3k3vxLMMaH8YIBIDXjWWLYkCaLwABgXxGLAsPeW+0vymy832E7CdoNRMm
FOfemMfa0LH+xNSrQTAsFvW5igXigZq07Xr3eHTqTlPbLkyI1QzvxgRs1ROkrzIiRWkvED/s6TNO
ZqzfEchVwph1C0ybejscrMawCFJFxuTS3LV0RrGnVY5wCV8T5dvJLJs+OEXp2GRadmSCrKN7k786
yvogdxY095lLWu0NWLyf4OJzOOiQ9KsNCQODlEVOabUf2RUZp66Z5m8H2y+9rE3O4k2aAmkGuath
96CkaDWqXJinBi3vSvyS1vTXHTLWUZNT8DTzYzyb+jw1OytNOhsdF/SFVysU4BB5WGgrt8ui1zZc
H4fnrm9xx3B0tdyadefeJgxN28uV2bmUMzyYMIEY+mfVx2H1NcDXaCONWy9ha6f9lyQhnfKHxrVN
AdlUfE4YrLAMDjJqgwgnOq9iuAq/k26W/TmTxMo2s2RFsoXkn5oHV1njZ5IRciIERRkW40TT/xQM
gb3/v9k7kyW5kWvb/so1zUGDwwEHMLhvEIHoI/uWnMCSmST6vsfXvwWyJDFZJfLWXCpTmbGYkdEB
7sfP2Xvtrs9on7eA2CuEkQw9wMCHjEok6dPMXlWqPs1KA2MpY4JIW2VPjzZB5/cl0KxbGh9oefQ6
7a+thW+/mSv6CZ6VSDvzvi3Ff2uj/o/b77tN+pfb+bvdvfl/33Z7rFDeS/vy7g8MnaJ2uum+1NPt
l6ZL22+VwB8/+X/9y//58u233E/ll//9x2vR5e3y2wIkCD9uvFSZixT6h51peTV/PPbyJeOxJwY2
ffGXD/rXno3v0sVx79DZRbT0b+O9/gFuncF/hikpvhOe/7lnyw8GtBcYvw49BXz37KV/7Nmm+OAs
ODU2eQMYojDF39mzKRn+tI8CV7F0C/wWtDr8O4sx/wcQRRr7cTZTkq4NvapvrbicjyQYBcBBFn3R
jD2d40aYd8hbp0LfIgpMH22rfMPi/AmI2tHo2pcYFRZo/4zDwYR+xAYZv1qK0RUhnPJm7FlQ2M96
LzWaF1Cww3aC6lSQeOU5hHoSqTBcYQCYtzL3H1HReYHSkRM32Y0mZLQPl/YgJKRFIUW7KmA+2I3X
GaTZNSNOnLKauHDqyLirh2PhiONIOM2x1kLmE+0XY3HikcTWXeZkY6w0+PAIUpEOKoHPTouYJKjQ
/yzcYY+U+DIfrfNoJ8+GjYkYdeEpMCvptVnHLCILNiQ4nYEUdGtcZ7ewpTIcsekyYBpTer4pvqrK
OPhaerLt4uxM0cmmgIHWat10k3mXz8w60IoTv4XBclsl8RXZLumml2Dj66K5zjSpHU2CabqaBM1e
s3YmqMqdG5N5yCnHLmyGrRWJjdCqVqOhHlvq+ZkeXi3x+cZ2ieF0HCj65V0QfO9huWZxS/TQhjSv
PUl05DPXB3xTa7jMB/RuZ+b5CCy688CRdawQIWfsqBkVPlfCPbF4/GRlP7hNRs3jy0eE2MVaaHq6
MpTYuVn9YIzG1pp8bd/Ca7qYTBbzWNc2WlNHG1/yYobgNamRTdnzrpxa8j7y0DiEVel4cTMf8tC/
y2pEfhl7rpnMcg21BOC47Ej2qDeEc21o9We4VukmO8kB6cbeyDlKWQrZrbONkniH/q/wAJsyR0ua
U1kFp6H0cQ9j5V3RWeM0ZdM5Zsa5pipFV9aTdCjU1mjsL2jDydks/Q3uDXbtSmbwteydH3dokSAR
uHAiRYNZD2jpusQAaFaopAqR7sDLJ4RChfuYtOy1LqcXMkk/uUOwm5yqQeOfn2cCNxnVX2eqA1jO
gbTp732kGL6ZerTpNgJCPa0AOj+xQEsaU47G5YhB0PlcpdludBJzq3KDGaGg5IyHCCNVVxxpCux9
0d6OvXHQpTrLYjwoLSGqexIoEDpdrkpTxluun0c/ty91QkQ98iVvhYP3PxmKsxYtiaR1tU+wQa99
PccVx1iJg/m0pvJEj0EeY0zSJoLyuzJPtkFZbOzJfyJ/NeCjaD9XoFHLOXylXHzE0VkdZWB6U2++
zrb9guXlFBjhq60jIAaucI99IH3tVHRn1f5htMWZzutZMiZPpmpvkIRKNVt5gxXtYiWu6hzlLuQ1
V7NaBhHuuUjHh7CKb4LK2NDpv6uM4KYU2m2Uc7W4jL4rbJuuyu+JzsUDlIitk047pc/x2kzdJ1lU
XhfKS7PxX+aKy5tC4qZ2kAIg4m7Lco+u0aQhwCBVo0KKKVlz19r7ZfEGme0QO28GaPyV3hR3g9CO
jZ+Q4hmYwDJqWj9OziKRwD5gFtZitalzwq3MV8eu+4Nt2tm2HB8BTp04JXhYyPmAa64p4hPu+UOy
hn+7mZpuPczGRy5RH523gQGNCWhcVRg+WXAqTTsK1W2ZH6RXGH/yg6qtLc6Ae5IvHowhu+pFUAIS
akhpF9W61ZGf+1BbduRPBojYwwdHGzwVResqcZ+IkfIco7jobUd4Du2K7DQknqse3fwhdB6YGs8I
f4ttiTrXw1tz00cti/9MfKHfQ4IyHpO6BvmFydWZMJwTqGYGDeqLytxGjRvvm3ZpGKbEJDODIeTx
Uodux0WfI7uN0LAp+4LQOaRXNAuxQaFBHWYP3fyDZefXtsXN1gHohpmKB23CmLsyGnmwuu4juqZb
E0oG2pw9J9prw+yeOqvpaHLTpkGGjr23ZllD1RhOMsZV2b81xWL851SwIibrphv7TzAd1G5oMPnW
tfNQDzlReAMhAz52ZGVlLwPiI6Rt9U1R6duMCLOVYbHk2hN2+44/gSokMSYvIjpd7ufBylGqQKUY
9PyapWBc8Vk/4Tqf75AHPTZm/lkF6uzm1etkGtdBlj6znB8I5TmkNMBWaZesYtE96nW3RxDOebOr
D3aRczdHfNwxflISVfCSYttdWTDXVpVkfq5P41FV0Wdt0YWpsIfKa8MewdQ3GYSF9yP+rqELN24t
H3OV2V6o0nbjx+XVOJjsTCmyxsD9OgiiBeFbchSqgNSMeRRsYlvh06qCT0iBnp04Pc5mtquZVVOY
GwlCPPt1HvtT0ZVXEQRzWq9auWXGUa5cVoaVHeRIjlFmqiC6juT0mOnal16Exsod2oM5idt2yQ6t
lb33XftmwKtkFu11ljKRmtlUZ2GvOM9dgmxctzLqvLYZT0TaYEZO7D2yYrVs580mG919a5NZ15Xt
eohEiQLZoOdtXPN1PrBw1eckKfeJ1Dij+A6WprK7tYey5wvSAW3FLBlMjBg4j18Qct6B7inWrdaf
Wre8ZOtIVsyUkCbQa6xj9GUtoqnFShBp001aI2EbGocU6SK5BmF3zErnJirQQWEqFiu3ZyCLvY50
zCH43IyodXtXu4I989oYzjF06d+D6o4vqGhQSbl45xjoQXOwCC6bOdNUw0TvkTATosBuibV+FhID
YYx/vifCaa25SbmZVb1xRH+ZLWVX252NNH1Ii+ar5sp9gSyfWGf5NSvGjcYht6exfICMy7016Dsi
0LE7BWhpOqMTF1H5USE67pi0RqrypqQ/tFiqkxbNEn0Bz0USs7LFzPJAVzZjsj1BQQ1hiFl0UGkV
z58i5XyeBIdsuHLOClr51YT+2QUJUGBebEn45VcXyDAH1FYyeWnAlp/kNJ4YrDLDAyspDVBJbZzt
ZOmgJl96rGUugY1kpDJoHMmg9JZQgbJ+l1chgLjMepFyTr02Gi7SnHCmXln9KpF0gx21qIgG3Idz
/GA5Gdie/LXqaZXUbnRBHqxYi2wAhtdGeyXzYSuYX3qxldzTXz0z/ox3LGTYGHrTIaQgqjZBgT0u
1OveK4M03tYmDReHvLY1FudzlWVk6HLENUHPTNj/EYIET8NYddt5quROWq2BMpWg76zVcR5aKeti
MBgMPCuQ0BxO29gho7K4BFT4IsochRd7wbaZ2kvWuVMv+zMr+cSSGF2gwnyxF414pJnAwJ1GI7+Q
equNPQK4sRu0rbbNkihfJSjgN1WTQgCQ5gZiz0NrTLeER34c5unCyKIznIoXu0PwWdstr8ZKED2F
FdrClknI5EbVWlUlpYCfTmsdvexGBPaXUnYKeSM8oziZCA0XK7OK94gbLiq06nQthivNkLGHLfqG
/IdFP409v8b1j+z35CBmQcoPY28YdzR0TpkhjwGMEURe8q20TXGyx+EOPcdDYzqbWnO+DjO6EDUy
UsbjTbbyNlQlXmIrK7bCBUoFkxcvA1u4JJgZvR0CiZ7YZK/RGUC70/BxapGgmMhuCBI9TzVwCxbT
GmNX70UKNXGc+rfD1KcUybjC3Dp+ScbuLAQOMMxTA+InbIo2L6KJY9SXIfaqLMj3iU6HAlH+DVdf
CHDGeGurAl9GfoinzoszyeSX6as5zTSWHIgaMEJgUJWbZJKnxpieNYwPEI8SYoxR3hp+fR5jeZ/5
CpHPfNvkHfNIhMqdPtwD1atQbFmfMZ6i54YpEGjjUcbpfrKGkxnKQ7D0qPo2puKy0fPGFFRm0V2T
lIYmM9O+GEV1keUUw0jVadjF7lVgYfFs0/6ERDFZG4ieuIhTT+8YF2gp7LQk8fd0nq6N0j20TfAV
THm3o0G9SdlVYk3kK+Q11rHKhqfECeIdqbCfyNRgJOUeNDN3zrrTZrusTbojoO1L043TDZ8eLKJ5
GyTxRVlZe8quDVCzZ6aMrDp62R30NMML7tj9FqRhtweHrsg/DK1DaLFcu3TW9gxwqMZZVo9T2Oqb
1k8HzFv5cbZAs1XmaZKNSU/Hfek7CtcmbSlwXfwGtnUssZEwqG8ginRaSpmCu8KK0n7VulyqTese
8RElMM7gq+jD9NykCDMN3boOzY7RYhNv0MpwCk2aJ9lmZwBpj06V4zZwJHHA6GZLlbxIPER8+rbD
sC7YjrU78KiaMhB6D4OdehtryH21GAdKVafX/YxmgCCyfC0A2t3UYfxZGKj/zM46ZpYM1j3NG051
2s6ER7XTYzq1vuI4CuXhElbkNZzql9aq8Z/Y8SXzN/zhdbHVrApEB884WDe2jedjdi5NqljkXPwS
2Bg1tAXdAZC+mC/9LCgZk5KpHVtuTvU8fYKksSYJ7IHb9RVE4FUYLeeLGpuFM9VvLgI8mr3hncpf
Cc1+UrLOtjWUfZPamhMsavppTJDDa2m2TZJZfAKbgBY0LMONEgaejJIU8Ckp0zMQ7BcRMtv0BY/K
GKfTdwnvCOLDtNziBZlTx1MElnsKnB/xYqiL0R2TvemV6jw52nMcolGiVkjFycoF7ccov5/bbM0x
BJJkjdA4YEJn0CyO+jcH0f0Uw/CiBJEH32yvS2Kks5ZGPTzWfdgnt0peuXlcrSv6NyvDrj1anoey
nI4m+gilI5jWHGsb+c0MFUSdXF1Dwm3Uz8QD0jWBOU2/VE0bpRkRO7p50+rPNCT9g1ESV8ohd84k
w07mkKZTPY29hSOpmh8rG62dnC58Vm9/mC6LRtZb35YIoi2sf/YOxRPKhOEmT3xMIm10ORekiDT6
hW7RKqQEC1X+0BT1fVZaUASKRzGIPZwvZsKi2XezuQnD6Z42grlCB30N3ENQmRhUQcaA+hA3NO7s
VdcsEu2se47jy6ypHurM0j3GI8neUNNbPePbaDiamlRg/rAc45lAJ2XXrXSUtFirlLG2ynGd1kPE
wTg/9m48rObGhZTAfQwzMTq2xoCL+1UaTwMLYj9XN1E/hbs+SJ9PmXIvijK76Htx1EGRMpXwr0Iw
XAfL8Y85z0NInUSBG35p7OpcIlZRerYjbYKyzqrOdoeN0AZup6LnOXupumurfDFdkH0tk1cbrENb
UpPoi06xobMdMcrP2sumxm9r+agaSajDdJhlSD/Cu0na2kkf4F+1BAhuq76n1rd1QE/mPdGMD7Jh
nJ3xA8hRarEH3UZJuUll8WbNBuCHfL6sIxsQcDfsurrck/SD7pIBu9/vVd3c0yZniDC9WLH1Yle2
fUjGr3E6HmI6CVmuX1VlN19aM4iyQnsTvKInE3CCzuAJMWax79rkrfB5Fw7pApfTZNGpN8mYVNDD
7QpKH8J1OvsuyvwS0QLEnQw7fUi3DuQD2CckLEWn7QR9PjnmvPaCG8VFyvWViULAR0ahw5zB3xlm
ERN/7mhHdLjxSbVSbEZBGwDyT+KZPob9prO+Y3L/21v+B2iPX/WVb4vs5zHwt0f80VR2P9iLGHOJ
+XItmrr0h/+gueoLl1XQN4abveBcfxgEO8uMWAlQCeTIfZv2/qupLD+gwyCe3jaVlPSr/1ZT2TKX
Ue+Ps9ll/msbS9/asHXG0j9Bfp1CS9rZ1nGvEINSnewZugT0bZqZe6Vpar7uIRROFvHmc5DdllFf
pBDwzNgwsDYM/tAS11Uk4o0c8Co7tKlPVwFHLBLqqhBZtnEDJEregE3YJ/VR18xN4aA9eRknjPhr
hRqmurJnGYrzpI8zrck4Yx1ZdQHhwvcJvE7tosg6KGGYxdOiOFsJx0WUMLbYQ7oBkQLKE7TkwRjC
5laviulUOF1+wwCRjmVENNhTASYaDx/LbLCdAlowtt9UjtdBuEAwXiHGzz6jfheIEVsOGP7Zt5N6
0L1Q4q99wOKU+peVo0/lLsyIJ90A8GKshWkzJC3JbizT447NP5qEotCoTPt+3Od4BwFycwj0N+S4
cOqdu29QnbGq51WsYe8BwZErfKWaowXbTA2BtkVCUpT0U2HlXaStC+BNjtldmURzv62rZjjrpN8Z
qyTqAVbxFqJPbTu3t5yMU8rBqOGopPU5w946Vs4mGzAzb804iUJPpo6YVroMepikcBP69MI0CtTX
6CshFUQMyDZpULPDWJ3GMDHoOvNLNLXTYxI6XuBj1/HqqKGsQu93Q0J5cZ7pVJirulUBSMxIBG95
ZtLf1UBLQni3Ji81m+bFT/2UOjDI1gxdTLQz5vwEnRLGTrUmJT4oj6ZlIVli9lqfBj0yDS8yZv+h
RUnKHu6kF4ZwuxubFOmt6vV7p1L6U5rE2edAzhNqPmjBfSbTV51SgjMkVfNILUzFDDFDQEyahoQx
J2GVJzpb8ae0qbl67HikWV5mc8nbGkbnq2SsXmF0mO37LpywKIPtHvmKUapRRCGq82qcRHdZX4S0
GHAX7JBW4HQkX5oAnIAr92LWRjo7wRyS5YLhE1NtiT1D21YohdKVZSRssEETTEz3Shosutlq1ToX
CfI9qyMjKjUy2sQtMj54R07x1LUQW/iuk/nBHNIatlLEFJL+Xb+IGSD6X8L7NdAbjk43bx2AyPd5
FUVvjhEtxwEZ0wIDRA6VspTTfdcoNKghDH4gKFXVavspai18Yn4dvLluGD7Akl3Gwj52850PnTD2
RuhlX+nBUs9lpFfe5HQrwLGUjXZT5VZs40UzfRpADREXfNB9+nHoe/C/blzwVRhYs05ZS8GxyvF2
vfmF0U7nFuMkB71IqhuIMsEDaRZmDW0z9neaFTovVp+6rlc3jfMYtXlTreopCm91J9CwwGlVfJUG
NobYvq7zzzhyAoJwOv4OXeLiEijtfjgHtinvozTG9N3ZS9UG4fWQ5Lg911ZvNk8ac7r2bFfdIr82
TTKyc9+9IJbAKtZ0CeIRXFYHaRhTaZ+szUzpVw5wZHcbE3nXM4THxHY0KhOvm91pzVs5aMOXQtZz
esCD5wZUMFWWrGahT/7GbVnfPs8+U/F1Yxn5p4DXQMWiOjmftTnT/PU4aTUaMYml2gkyc9zWokS7
30Wa/QDBKltidXKbkRGhqdmm6kXyIJQ2+cukK3saXdnTKplj57XOp/yawbaARWxVQbDRLZPecNYt
pxUS0DWe3Deb1eSm5b3dYj+C0+Jgc9HAQ3817DGvNiQyFc8qCNrmSOwURTlwD/+cBwVaiBJb17wu
lQ9WsaHX5mxbBWlu1aCRcdZOPEwLGHCkzDI0dP0BUY7N1hJ9dhnKpMdvhhNh74+xASZUjPF1VeJp
Y/FJ/RtATRkiNplX11VbBc/KaAtQTSbM7D1P2mOj0E3fP+BmIRbc4mtrvV66yAErQxahZ1Z++kJh
Jwn8GVj3vIqbm/CwkJ7o1h4GgguUXlojjbSquYFaEsMV9AtVe2NosVWZACo4c5SpdixNINVrbuv5
1YbE9FAwNP0yZ858kdr079c0o5NPBHQTciUK7MprPnBeuxqQB3i4lJK7ZnHnYwMxy9qbXQGCSybl
dDd0CGh3g6UlMBomO4fMo0NJWGt1D/3SgPiXbWXhZLGXhG7+yLfWA51Cr/QG0o3VKIVaRgSBZLFd
27zKh6LK8cxGCDaWzIeJ/sDgxOEOb4l+G8y5Q9Rgxkl7XcZmd5gG2yg8hTjndnYRy9MDYaRHHdwH
Tymx41f2VA9E4k4L7rF2mhrTxVjMV2YzuOAWZTCw6YphfkvxNRw5u9Jd54gtxrUYpxbq1Zy1N9QL
BvadxLSfq3yUH4VqA4r/1m3wXw8OPX9nds2nLqWzrOl48hkXYKBGelba+0HkiCnL2JKVpxs0/rcI
kAGnD65mcjbJpf6iI8WHFW0OOZDkPFPXOc1NutpdZTZndGF0HiUOzWuyQlEi1zRi4EOgq4GvFho3
M/9hgZO2UA8mGYkHtq4iOVp9Z7Dv1chlI8YJGk2lBL9uzhmVDhk7crnlJI8jDfoj/WLLcO3n2ek7
Jm7K1CBUuzNqlszhqslwNE0eelbnK6cjxt1hVczaSs6LhQx1fvfK78ASoUvd+BiYYXRddvrCwRhK
g/srnDEYjQmNRsCCNrNvx4rukCiFPpc83wioYtkCxp/z5uT7COPA7bpMSsOJRROFjZ58pquC3Xo0
OM1w+jVb9gu+Ra+M8/ZG5GYxYVMR/Q75tIMsbVQV3ChnUmzIvoGQ1omNZfwb+AldbH+MPE1wSEu7
qSP+xJ5RuhPusfSeiCB4sopupokbNfKhSFyBPhqKtLXKId12aIzJiGf1buBrgOICvzdCO5zWSRgD
au4gDM37Ii+ZFitumsajmLLuVQTTfVWFfP5r0ufc6xg4VL+xsUCaZ2boAf5YWxHObtFr5DSjEGKg
e+iNz2AEckGN4TsvxAWipR5h5RwTy26WUfCCnkzovt6moqgTL3RC2lRxO0XdViQxfWOj6rubMNQQ
I8wVTLZDRkugP9ezs9xKkyi9ki0hPgtm5iNT595CDoYMTVs1Uy9oSE7yFr1z8mlgAN6S9El0DVOw
LN6WGa3nNW4BrlbyyzjR1TD+820WOSFl7oD7wLqgYnXMrVRjos4zaVLTMn4Y5o0Wp4b9GdxdxGYz
C82BVO5SH6F4HoVunwHn9JBSM9COO1/38+GMbkK6RxMjQXHb1GUz0DpD3we6jOH5Fjmx8F+RQScE
Yo+d49zLKXersyX9ybyVE1PLdSv02bj64Tz0FwrQRd/57oxBwPHyxVhL1LGwFsXrj7oVDMr00FB6
eBl/fYEPOfLcws5ef/0sfw5FMnGbCaJqOX4hxTF+ymlxa9IItRYRdWmOGCiBCIx3Ap4o9mpHj+Uq
FUZ5ViUGI4amlIh6zcAEzld9/+2F/Pck/A9H/PCV/ElgtX2piy//c2jSl/ztXbbJ8rDvp2FNfTCw
W5MawndEyW//Sxat2WifOdIiS3ZJLrOcf5+GlfFhOT4Tc+Xw1Vr6kgz9h8RKCf6KxGUXTbSSOnFk
f0ti9T7ZBIKjQF8lSTZxbOmgNVwEWD8IrOIiD4XZ5eY6Qp6Hw90VB7MO7uE546DrGT+4nII2RgfN
eVUi+TGcOLqEh2AcozhBHwnqEBZxeBeQaryfo/DSAU1z1rU2uRmFff3Dh/sXd5X8q1fL52LTJkA4
aaif5GCDUzIHBWK4Hn3RIB9JBYtdUTv3pSwAHBRmuSxz7sEwSmyvg9lVtxwTMqY7kCAObRQ1TFBI
7dpCJXT24Hu4RcIUTaSLRBOGJIkZLqWK9iUZ4/ZSr2i8xeSurcrJTMKVYcbzTagMzeuK2borHYb6
a9NdvEWwoznTaYb/1gAlA1c6ul9a3x9vQ3zKAKhRwFwLwwcRkdq07PPaTz+RbEBG8q8/oW/JTP9e
eJbvk/8bKLuR5ln00rgOf/w+2yGdTStDjobok6Gk25wBvfdnNBhRQ3aHjl21jGwEcM4gD1FgZOz4
9NJuy9IuaEijSCcYI2JkpU+h2OSqNG6QILsZvCsr8yZTVr95xd8kfD+9Yot0H1621MGV2D+9Yjo0
DQcqi5JeBtodx+D0oON5fIWplBPTC2ngqMOZeogsRkIrR/pg9bvgq0kzWK6rcMILEqf1BcbMgJoX
ObC2GqQ+PeqwfR99rH6Y1fxkaKAwNOFtXzYjmr+uGzlCkCMKzHIq15btogoeJOflOUYKT7RJqm1a
A9MU48ZB1CsumJCkVAU8gEoYnqg+5NgQaRgwyhvH8mYekEr52nKqtonGQShlh/c2zZXnTjJfhveQ
3baANF46nbcB0yA2qJWhg1AUhuB5AL6CG+vq/SSc5o3BDmLwEQQjETJZPQEsou8sLVu7Hly7vCoy
mkkrtxXRza8voGWh+mHn+nYBWeR7KJ1/lhvtpy1Fg2KF/AMPz0DdvavtpduPVw8kE5ytCCF7rZLN
YPgQmHN6LvQgyPWgeXKLmD3FqqMpGJlAgMy6v6Zots2NI3Vxv/D50JM4sroKHMNt4He0dNsd2mQX
LtiXgWm4X4ebQZTTBenq+5Lwm2FVwxsRtA58JPQNhn+4befJbzBWWPgzeRDslXU1YdcNw4RVGgPj
Y9oX8KXInnFWICXCi7xOmYAGKonvWqWkw0EAWZDUYwAiTR8wXRxxkS9sJ23ilEwwZmlCHnf8CdF1
KPWN1DGvJw25iwj4mwu7Qz1K28soL2mB6BALhvCIVH6ElTO2KcPf1KzOYcYPrJGVyevIUFcwnEcv
h4gU7qvkBtaLTvoCWHK04sE2hz/xpKbMahBOgcCuYa+l2Dhp7RcB8wJhkSIw2vFHVaXj2aT7gxKF
0KL1b777v/jqXcN2FXmnuqOWfK4f147UmBM6ZfCuYWvBeWIWfU6kqy7hQulAcqTysL43nws6Pr+J
Ihbv66XvVx1WH0dIiUXI0JfwzR+2oSyYweAOYF0aLBgbCzjqR0jd9qnG/o8RLD3gGat2Fr5Ibjyw
6C79TSPqwgvNrcyNW3KpYKXMT7/+QIy/uBkUIRKEZdu8c2n9VMaJ0aQNwNltyc+Sm9C0OUiUDXKx
iPbEjDJsK0tJqEpZ13Q3XWdla0H6wAkWWnCI5EJJ3Bxd7ePcDKR+1CJbran1A0C36YgxMpevlAcM
8hpKtl+/9qXL/vONDNqEwoJawdXlz7HaBKlkVL0uIy/NjM8qB/C28Zls5ns0iHe5j6tvHce1+8xI
W0O+g285KcuvYRYDxUuskOBje1jSg1Jmyvw7y/QrQmereKtGAM9xYUSXk16BAcD9H3rDwA6zoiKv
NshDIJ5Fc3MpcxQ7vjmVG4vP8Sm1bDKc3EFshkL43C6lXp6KepreDL3nrByO83Bqau0q9oerWdWk
QOjKju6xvWKs1RO3vsq4rz8OQqCeXOSoF92cstFn3YiX1/Shu0A8ISqKK5fROX1ztSrqQJw0NXEs
1QbXObmmiTGWCiHaNk4MYjdhpTJlMz0brRPepX4snrNIGGDAjLDv10wE5K2Z4HG0a2s8pPOkznob
PVQqa19sDqJ4Dhvl+d/2DcaE4fyb2/Kv9nSbW0wZaPSX6uengUUXm3ki+B+Ilgg7bifMfZrnNFzy
tN80rd2srbmJ1yPb6KmK52oL6lpfJQw3dlHXFds0018gYsfbsIKbA0QdZAco+xUT49b79VUnl9fy
025uQ7+hhQRVGz/gclX+cCMTYjYBk9XZPvoseaoqSaY1mgYEuGKbx0ptuZrkjsxEsek4k4JHrj5W
fQK51wEPSrY1XAr8hWjdaBTlTOIPmEUhwwsHyT3wIOGE5gMJ1JbX2K7m4Revb8sQHx9KW+tj0hdI
DDIIT5ndZXskBNrvvow/rVSmRVSpzRRLUDNbhnz/BrUIMUVWDbxBkRjXRSlgABXz8GQwjDzXWWJv
RFGNbFmMIJhej9FGqZ4Xj+qMIYN609nWfneviz+tU7wol5Eba5TOzP/nKr50Mhr3KkM4hk3r2rTz
fgPAvVsLuz8kDn7tqCYko3Welc5OKczj2A3u9tdf/XurBku4aTFOI7tRd7+Hpr7/YKIohiJnujpS
xoETN9EEvduLbWYE82+WZfkXb9fGgsIpwOBIxcHl/VONSN61VE/FuglGBCqZ7T7yxqi/bWR9Rudr
nyLMR8m6za3ymgl486mwZfAolIINSb+fCZplaSdDgk9ZgWEWn5Oi29N3Csi3wvGoVvOkA9jO0nkH
1FEhB+4RQu0y1swLQ1ERYWkw0cFNLpb+pKhf8hQxNvCoCD5F4I40rmT8m5aChbP2/a1lWo7EQmth
KpWKaMv375pDHIlGOQmIA1WPl48Lj9hQOcF6zvyAg8PcDIE93DK3cQ5zjGVlRa7cVQG1NPOaoOLH
rbi+yAyewcudfLqDy8poXqHL/xwMUXMntPKkQ5K9z2pGcihM+8JaQYevXyoTuzh1g4VsP6CbJdKE
Yps+4moQoF028QAMwa3Qw5qiBEsWRsOVZNj0NtSa9qa7WfQxwOv/nA6Jc5IaLZ6hNamqS3AM56QC
lg/XrltoTRbpF02YHHBzYsLLGAPAEnI+ZkafPpejyOGyFA+c0noBWB+nmilinkn3NwRCG9H3S/q/
bY1/uKzL/9nmvcO/ljdfpnfOMR7xR0fD+CAIQWdOL0B7GNK2KRS/D/i1xc4tqR51XQj2USqDf1u9
kQUs3m+kiPQc3vU0TPcDNlOdBgnFFtaxv+X0/tNiiG8B7xlHSRzlzqIceH+fcKhpcXYF40rUoXtS
mp88amgnL+1CC0+dBBjZRpaNIr9sIcw1zbHmzkJfGtm/WRHF+8h4i7dK0LbgX3wkdFjkT5th62d5
DElkpCWRFJHXR598JaOzBL7ydSKYifazEX5yJiuksgoDusQY5He1NQQf20ZjiBpMrXVjzo25b/se
R0qlRHSrldP8m7XlL16oY0lCdHH8ORS7P9W5ZP9Jf5B8ZHSFY2JINLmrWcmwyw8ZzfnM8cvfrOHi
5+2Cz8ZRStcNJB1sWuKnwwbnTKf3DY5wSJe7hUdq61BrNKGTUkIo2DZAF+xpfvccJZCtCupnfMDY
rBuHrCPTAX/SDUm0GxLIWN+u9f/e9f/gfv3Vbb+ui5f2Pd3h2yO+3/ZQHLir6LmZnPmo7hT70x98
B/nB5Ozmukpy95quyX79T6+o+kBzBwgCRAhINAQY/6uRCfrBxF2K4AcbMssFpeI/zbLX3ytKfLY4
dDHP/vHnH5EL78sy1DponTGk4j2lNFu6me9venZ/d9Ry0m5CWuJrRYXgMQbrv18a//FZ5Ps9+PvT
LCdBPgKluIB/apemg4G/xScY3Y5Ed6uMRn9En6ERi2fiTwUq1j0YcT+c2Mf+P3tnsty20mXrV7lR
44sTQAKJZspWomTJkizL9gQhd+j7LhNPfz/o/FHXpFRieF5TO2yQYLZ7r/UtbPtlT67aajQDgwKS
T9t7nSA8eoo7jbFClyOyENLV2fxckcPvxwrziSyivLjKJPEdJB+Z8iaYxjjFfs9ejSlJAbm3xWK3
dmzLINrQsh6mPEk/jxmq8D09zybdxIQwPSQVZApuQIgjw7yE7pxZmbF2usy/9Qc7GM6ci994MYHP
4cRysA3T/DhZQXRI9kleUeiaw3nNYfPGm/0Hp3yM5PMfQ/KNH3pZF/7/BePlFzh60MkvMKO6sqaO
B0F6e9J1ddPkPvdsqikggWCCUnpVh77Nz3y/4xWSMbVI2VwGuWTLk55/spRHCeRZu0Sc32nMpoSr
TdsohY89hF64c8Zi8WH13ur973qylf37VMHJ2veE7WKFPlkkG3zR5GgQPzjbA/TJYEwgHwN6nHQh
PsLA6ggC8NxsN2ViJj+or/ZKO3ApmSxn1mvn+GLHR5GUZpj6aPMoKhBCdTzBsNiyLRWKqiQlKvBp
Qyw/0P1arsm2ahB3V+ZYItF3ghufhrnaOF1efGiSVAL1RuNS7Mx+IDtcWnSG7bDVTwkp3fdoToY7
Y6gCfaipG5C7kb0ASwxt6L2TDrreNa3bYy+Ytf2hcwz9AZQ81mVCVj8qmJbTqrDTBQTYePL7stqY
O7OwrHFltw4a57ZK9X0djRbGRwviPhosraAkyy6gCZ+bahvIjkACckCbM4vF8Q737xtbVIY210Su
Zi+V1j+uwtL1ornS0EuxXwEN9N3mM05k/b1WKDrODJRXw5Nfx5PSB9QaUK8ylxvTH89CHd4BjUsM
AkctNA1B77trvxv6a9uok48ppkvigeAvdZ4wb4zMqLdY2to7mVYUQMaqzNfGZAy0RePqoM023VY2
8FyVOX16ZkyfLBQv42jphvlL00sIb/n7Pz6pj3c20wvqV5fGtC84GYEyXPw6LJj1fe7QuNn+/ctx
uDVxVRTol63Ti9MQt3XTa6QkDXOMEpHn/wpFUY7fdN1CbStSAwRAY8b5BcptMHYxlECKLWVH7m5u
QwAbjVBfEvhG0gMGHnx0kyzGx8QTA6nVydiJ/fuf+GQzW94RF2kZUIK3bZadk4LPrHHKhA6/JpPj
vrE7qHS2pId+5qd4Y9BIiyajLaVr0jk6GTRERGbQBPH+zA6Q734AvUn0y0NDJNRHYAgRBSLVn1m+
X7Ws+W7MCZ8lDbqAT2v0+PeXkcf9byg45Zkat+QcEtyCtrBBiwa8u/7qcLoFw995HPg8R+XjvuMu
zp7i2umnv37NS8kCUpNFwQrIxPFHcfRIWckkp82OKvoLQ1HvYvD2u/efclLbflkHqINx9JGcUqhX
nqychcy52Ev6Odk84qt1s2qbZdhfUcChu10lkeN8I7wuv8RT7GCB91XBKljEP+qKDGpu81iwBp+U
iMiLxb8cs//xQPPGSGMzCwIPGYFF0f9kN9XVQIq03TPS8rjfwGQzLjniRH//FNcykVwLi/Mhm9nx
i66j1qiaoIXjnFr9R6+ayCqvhf30/ote7nV/nAyWWcPsFswakznjnE5zz+9da1a8ZwvXEUEk5BE2
vVVchI093yg3iy5sZxCYW7zw8v0nL7/g6ZOXAy59EyrtrPXH308keGQIlzCwWHb+wvuNs2TFeDPu
UgdGJ/i66oPpusYXTwPXXU11lN69/wlOrlMvg8x17KXkyo3X4XMcfwTqO+bg+MtmQ6eC7AOiOMkI
iFfcntJ7Y5jyi7rto3032OOl49XtFeFSw0VmuYp2ldcfrHxiZ410uO79DpHT+x9vmUmnL4gBxiZl
Alji+n/86QYLXxw5NREVuta6zVx3uIsw59U0cubx2s9poJyZdW8NBvbBZWHj6PZqm1GlSuzStiIU
Uoh+m6LDsDYZ1fcyCvK1ZdndJuFeSvqZr7+8/13fWFWpgSy1SVB4guXl+LsG0WAWEuIzRC8CSDEj
MiDraSQg0sEynXVuuK27Jjyzlr3xVAagz15ByYED6klxUIkICxKsyzWNxYQeWROhTS4aa9va06Aw
WCVA9YGyF/v3v62z/McnP62PhgkxBsfU5QZ4/HVb1ZId5RJxlujZwW5lMBMuiJVvDlFZhXILLaem
lc4JDHdjao8Hm8yI3/TNDfr0Bfypi2Y0zd+JIGDyosgi31pHWSGK9SAjsMoQ8ufvxBHM4iIAqIao
MBqBwXi0WEHTVOGMPTpH1uVHToEomh7IcIGgRepL+rWa0JZi7sp1Z4O3u+oy3cmdrhLgqpDi9AYH
kvsofIUYXVCUvEGgRiC3hXCbFZduBeA5bygR8gU55DWyPmgyaDVItR2KqTvXA31jknARtl2febzU
85e//+NkZBPhQJOANlURiB4ixzRtU1ho1D3aKt4TzkcGb5GZm2TMp2tDOtVVoJV5ExCFeaGzprr0
9VBfIlQIbpreFLejjdb5zER+Y79g+aag5aIZx8NzspJrIaOuHIm9F2bp/kxZztbaaMZv7w+qN9ZT
zD7sFCavw2NUH78JJ8BxzK/PwSteSM2FHxekuqHtWPlIWcGTVvoaqevSkO7pgieZZ545UL/5Pemo
gL6nx2Au0qw/f4t+yoZEaxhRLk7iL3RN6ZUGIrp+/3ueFAhfVm2uUtRCPQeZF4eQ48dwgStM7s2U
E2okBQ5mF3oIgwTg6xQ7LQeUybrA3wyXX+xR1Cc7v1HJR9HNwWWdZAAvCt2Wn+OKFTs1Z3MNrIGU
VZ3SG3n/o75eT5nkRLDg0BIsL+bJC9GBmSV9xuZKSZ49orTJ36nN9KmupuhmJgb1Ukfpk+pN98ze
ai1D6niBcTgDLwd3nixQCBy/o9Jsg4BmurHC8SovchHJ23IMqktTRyR7z7AGvGR0f7vIwlYF+tBD
igH9pq0wdUkCkYq/ngF8HLik7GLL8fzl4/4xS7WlQ2EWDYdGg8pjURHlXWgxnHnKSc93GRkOQ18S
jsJLx6R2MtFoZtQTMn4gZbHotzb6pU3TaiJTLMJ8yfco548TF/6vmC6QDuNLI4QM0vWmS8zKoclq
A2C0aLxABZBkH6Et/i7ASEOnSKBAFo5/Zsouy/zpr0QLki13qXMzcY9/JUqxRdX3lAemqfoOg76r
6eMiK8BVlPVnXs7rvQ7ALPwyxoRAArn0GP6cnFhGKsPSvJs5TP1bsjNy8mJym7aw6T4mVcGxQmr3
+/sT4M1x6C+LAWkoPk340xMWLSi/VZSnyyB+9Jyw2ZmhZHUWhK4uYdhzvDUKHMYGVyrkQrMD6R/p
SrzOFE3tRLr14f1P9NYr5wZNsZPyArPjZOctIWsNE7eplSI2bBc1+P1WRj2RDjslKjxznnprQDrU
fhxBwV6wKJ9MQzt2qQsEvHRREnY6TAquOYkODacNzIBBdlEJYBEbpKvA6nBAEgRb0P7I13Hu9+2a
njUpZ5gEk73nzrH6EuT4qta5G/fpbYDCkMiMGTv/WuOcti7ef1NvLF50QinBUBwREIBPltnCiCyS
Wfns3mhNd2OaksYJuovUmrHdk+OG5y4c0nUkhdOdGauvtzLWCsocLyVzXtzJo0nEbqlKBBRmfBtZ
nOAI9hnDZ49v3BgT4w4Hc3fdppGUv0x7mj9hqUv/09D4Hy95b9xA+RCOTVmW4mXAXnM8YbSElFeP
4BGWDKpPU5NKqi04qVslHzG+dBfj7HNVMO1+S5Ds+KXOG7Q8GSztx2YiVBTmAoezsD6r+3rj7dBH
dCiRsW7Y3A+OP1iiazPHewX4ILLmr8PUp0TtVQLoz2h0836qA3DhEG7GSwyZdnJZc7moH98fHK+3
egSz/EaUrekWcmU4/gyaFJ6ggyFL5dppVgyQcqMIpTszf96YrDifF8mIhZiUYXj8FLLPdO9XrB6T
F4CykA3yFo6ZHsLayj0n5HvzYWwhVBygUKMxP3kYjILe8aXBTXTEOdGm/jN84y+TUNbnv355FDh5
aza9W4RmJz9g5mWJtKJlZpVhcwmIc9xmZp6cKT6/NANPdhe8FELSzKW5wMXs+At5OfwFrEAsdYQ4
IAqdp8/xMAJeSwh++eYWAmijl4lgo3Mr38yRldbkukY/xTQMeCf7/NkfLOppwEt/F0kEfsok9XTN
fwaCbkTJRo6XZ+YPf/9yqHeg1eATAwE/2TGoKkpf26OxyhUaiaQPNIHmtXNmcVt+zNN3Yy/1QoEm
iQrAycksL2gKE1OLuq0cXBJAET8lorMecQl615xjuzMjWSxb+ekDKZrxM9ACW5r8xz8GZiUDnwAk
bu4BZHiqxngSgJk29kxAYNTicUuKUF3TD8zWEWlrm57oPsR+ky02i7X7cgBLt5Ikr124nR/tGr/F
IMv1+JKYjmsnwAV7nfZde+aw/cY8d9Ed4MdhrAZctI4/Nh4iBWQzJHiJyxLX0hYCuCbe7+9/c7qk
7DF0i2hsL2eXP46Hcd8aAwQtnjJ38tDOyOw8q+3PPOWtCS6Ba0n2fub36YY2Q2d3ppDTVgfAbNMq
Fx9gHYC1wplpJev3v9JbD/M5gzK+6PC5p609wjLMos21sarjIr5OpqS9rDpqSeB+gsv3H/XWb7Q4
F9BLUCliyzp+e52dNVPZMLRm6RMYabXdJU425+79p7xxflwQFMgcuF8uzZnjp2QxgF+I7QzgxIOA
FXjtDsU4csPuXhHqkY4g1d5/4uvvRW+G6eJjBRPc9E5GheySFjAZ97yIC+2KTKD6VvaGOjPCX/9Q
UgY2jiHMMcul9WS9sSzM9RpmzHoclig/w0OkX0As3FpEDu7//huBZqbbiyiVHeZkERhSxDUG6Rdr
7jHmpvHJ8sFoPJ9Z2944dVLBsxkQKN4kF8/lK/8xnWDY66QKS2Ibxs740eaugtROYuPsEs2MMDZZ
EcrZ3ptZlN4sUpUrCd0M3Se8NSci9T5LESBb7fAjm8rgQYHYBgMxp5/RipP88/4reeP1o5mnKe/a
yGi4JRx/VmwHdlIQf7Dq+piCulHRWfH6iShSOxRf33/W6yFMtUBATHGY/Tzs5PU7MqQmgqd73Zle
jQWYTp82XMIi7RbOUoSt8yHxp16e+YpvnCSPn3vyHYM+HBQRsxRyI+qYsrWf07rOyadLiYv1C/kp
t213n2LHvPR0794GY/ZMfDn+TW1k1Q5/PcIHIL/P778O9jle7vGmxAdbWkvcUJA++CcvpICUhxpz
TnC9Q2++Ix7HMB4Jsc3zQxsVMn2Yy1HkazLqrN9+x3xct0nophuv7dP6TtYjgWFta5g3WJ5yiT9s
aLgf2JH/QJvPdS744XNvn0SR+JxKgkapDKqWbvUYuQYn40BiQkgrva6IuhFkQFWxTUJ6SCCn72f4
e9IOkzWsqRnlMu0sQfqIbwPqkjPW/E2vMpvLweSavzpZyfsh4F61nqdpuKNIRd52GbXlj7Gyku6q
H2QNblTWTkYQgk08Dp9SyzW5BEl1DRWigNQ8LY3bvhKQWlGE6CfbTUlMDlqLQIAonCvs+6aor6gd
kmcBzMcoN9mcTT+UaJjJPkKTln8YEOXGJd5FyozPaQVGLL9DpTL9as0cXUmn+kZfy8QclkTQDDKG
HmFTb81h4FhF+Jd+khwWSGEHNDMpz272duz0EYsSTr01GEehN5M5BncT9jSEyQTX24BROPMDNvTk
EsVB0oTZj0uWaCnsr15TOj+7ribGXcnROUThWJGbIkewmzWZ4XiEa29FjbDl6NF5GeG8XT//aOyh
fnJh9SYpaeYyrnE4DJ3iKig4sYKgsxfkVUH6wE6WaUx3Km17QsmREAQrDMT+/RTT++G+FNcTEaEx
wSRGEsc2qclJfo9xRX3pEGp8QZN7Z6M1vGwTt7W2eFraX00nrB8ZiVBPIYEKH2c4HdmaLHL505+U
smG3eGlzU9NRIIEEH4QJUHSsukNoc3VcF8ItaJDDp/hkjQsMM/c663OZtxH7fukxdry0DtS6CrPa
+gBtNLsKXbLtADu2gF1bK4mIhiM06861QuPZbJHVwRTzjac+0f6PtG4XOIcfxQ92uXS9tepIAjHD
CUwXjmzvmyYlrN0YJCp9BMGyD0mpI0SZbO9yaxJX+aVp8sTeZGFakrvoRwDaGOmRi8LaDR80nB6x
IorZup5cl/zvVJn9zaiT/DtEm+kmd7z+e9bqKr30Jiu9bHKOgnOpXManZXUPGJcJMW9aGPX4kbRm
QbcJ29RV1Xpb6Q4iX+H8rOOdC7gI2m5gpunWRQlCclgYGtiggyEuV06fmDhUIIA+OxCXMHoG/UAS
zhzSpmH8FauYAMG9MrCjrwIPb6dE5wzCiCAaqqnelEcbR/ktyaQEqv8sIW1+a5rOwupFgnO7rqyS
MgiFrvpzXqRltcnB4AP2p1H5ffAyI1rXGCuHdR05PiCywnbcvaITRNj2FJTtVrmJLq4SsyGCpIEr
UJDpKrNlHmr7KWuJ4l0VFlhOHdJZX8Ri4+/M8spP1sB9E0qunIa113dgJun0ehBBY2Jq06lIflWB
NeUrzzTCLy5Mk+tSQy1BKhUG38hoGb84lZ+zRMwUvAmZUZMHRMFoMjLPTAjHZjAUtwASK2dtUIb8
hMtoxs5ImWJoXatDKFGSZah7kZPOC5gJz+Vkl9wLZHc7W1KPoAqk+OqNcUiutG0N67hLhnsKAvNd
AL2CGAVkIsTGN7Ot90gU2LHDJfbn0PgOAcpY0KxmFVtlcFt2Vf6j76x43EzpPG0ljA+XPHBjgnKR
yO/NmHe35lS12Fqc0fw+NUPuMWwncOip2ZgphdC6XpPEkP0eWmk+6dQUMUexLrpDzZWALU5k55JF
OoGlc2sfCjO+DtfZCPoy95NvU1a0FGGZazI0vYOqZ8AUTuMMH3JYF+5GOmMzXRETWYDTSZP8U2RP
jQ91tHY+gdJn1XOJVADs08TfubJRRA9Dx39Gy5Q9JSBDHxwxqvnC9GxRUySgtLlCUdU/AdqC/8ry
Q7LgxELRejByV1FszowP2wh/V0rqpx65RPbgQhz+wuIdADeFf+gi4a+rH70bZshrBwNbyjgRvYOE
K3/082YudiHTVH0Ehg1BSaNwE7fWWJbdzhATHL/GtAv81HYU63Wq6IKsUJMU1zZ55tcNY/l6ipTR
chZoZp+lhnBZpsxQmpdGkeZIY0JiX6hBDOKZenCJnB9s4FXYkotzGFL4QFEI42+TBol10+eEZK56
aXfWhdBuyFJBwPst/WqyalASEWIVNJXTw5D0XGgGJUvnBka79wGma+Ku+sZUdFcNLTBzFwIGk6KD
9FA0TXhPHzSEYuxmXUwqam+RFtDa8ePkz63Yh6h3CBPB7sDXPJCWDCrFaOlnsqQVHWW7pBa0zQ3D
ItYwHvVF5M/GTedCkFpHQ+l+b2Kv6Pk70dxaNR9/aw1xfCF7mBsrnxEDl0RZDW6SuJ0n8Khxc5+V
5NzvWAYSThBe2aBBauwRu1DuhT8iFtjPMxf3n47hZeZFhTOMtqM7iY+9KypSA5yhAmFvhY27Kuku
JesyyJfE7l4ayFhmOfv7gpgGYkKWb2O4bBwr+hbeR2VZ9GKVGWLvNOBUQ1UOPfO6rVVlbGrTqG4j
7QRwwZXszb2AjxNdDNYYfBmFPySXadOqDz5DALNjnFfBTV5axaYQfUEow4tgqCMmCoZ7BT2vCGq0
eRH6t2otanN2V1BWB0J/rWUoR0HfhLvGMRJYODFFT3K7/Xy4xlgZ/JStN32ligkpVqeh9xD4czqS
L5TmUJSbpnjmHAj/rZiCjhE9Oiah83Kyn7XK2StjznnGGqki0BuXJGAL+pzPUhsOgag3pMiLG7cb
glsj7fv7OozjG3duots4tjx9KDumq9A22PzCttR9W5LYulJjCkzZH9ExrmF/628c+HzyN2Um0k1o
TmwSppWAyqobRWwWR5PuLtIAS7PGzFilZp05JGy73k3exeU6cIaJbnZsboa6CX6nnWs8D4Kepjlr
PNGO0djJ2mLTDCH5R+VOJBySdratrQscPFO/jQXBHftWJGLn0Ztu7nFck4suezFG98yPGJhMD+pn
XUlWIpyAhv91Io0uP9RpWuZXueMQI0Gwik6vvCJu0algp2qBxeZpdplJUmGGsqisde015DMbHCKa
lUBd0H6QQxM27G8kX24bmQf2phkI1tsLQw/+3hNlUh+Un2aCOiD8E0hbJgyoYGwdRE/Y5VeBMajH
vDXShyoRAZEv9BNyYvEMB+JiVLaPZmVnnIFmORLnamVA4ZseAtVWSYjem4GQmycUUQ6hlUFlfpaF
F32SlSrEAZ4XPmwCPGaSpOpiB5oMFXjPUPnYelmMgz0kGhj8w5QeoBlNH0rKZLSpFFKCFYqNodxM
M3ESq1F5+bDt3A5Oguc0AYqZZAZxmPkc0QiqZlxraXjXmTKtYuvlXeFd55WN/ZfDFMCkJjYCnBNT
F9xbhTf5u4pz8c9x7CNvN6s8ytfYL0VJooJEx1xWfvx79Eg6ugg4nUCL1+aNDAlQ5+EIGTZwpMQP
tkv1mckkIXUhEb+r7ElSG6mLj7UVx+FlDaD7q1kH5S3a7CzcggZr9tU0kpDqiYL+ZFdbQMUiTvPb
dojootMP6K5ZS/oRHq6pC9g/gxFtZzO0WpD9qr7w3CrtNs7EKWBlavJgd3mnyQhr3SITmwpNmmSG
DRlLUhZZC1Rcc/qvwxK2AlU4V66yIWfZd6Z4/oxWvrmRKNfti3jWsLRgZGXFXTbFpAXAZAsJVrLG
hnA3C2L9wltw9IWE1tOs/m80t5kdDah5oMDT8OVU2KyjfoQnSMelE2cqnG+0+ihpeL63OAqQtSzI
lqOqQ54HehQAZsGA1qiQ+59D7HC3g+d9sHwSqYFJSQrOk/kdLm97iM2xO5AjGf6CBhf/fVXHpeHu
OTQdF0noSbVKo+wq26KNaGoKWGdG1v3ysjJcJ6UTxWfu969rydyifcJXaIT4fPHllv1HuQUqEsdp
GyA9cpIKqCNY8qlLu9+lQboebW9x5t7+hmxNYgJCE4ZQapHonrxp8l9FVjuUkRyXNjE3vZKN0iAv
k/wC9TOMi+mTK0uWQKtoHjPDr28bHTjbQYoRWOVMElQcBmRo5YZS+2z2aG6/X1l4q9DiomOnnIsc
xToV5SDRNCu3q5ErR3xKRUg1QdIqrdfz6Bsf+xrNxVBW+swIXH7Tk2oGVQV0XFBu6EoFJ5U8L2J3
ZEbxVLsargxlTf4qA666Satg3nUelJvEt8n8ayqVnam5vX42g3/RqYKVsrHqndRgRRSEmV/ybBCL
+lBlk3/RjUX3FR/tM8fg8KMqKA50hvHXFguJcRx9Bx2yxYN66ghTCbTNapIcZIxpOHDfKQ62GTbb
maInSE2df6EZnp55069HPNJXFDi0ZhGmAqM7HvGAKIN8nl80wKl9wMTCzWDm8IMdML7mL/L9++Pp
jRHPwrJAGRantk2V5eSBJtmbTY0UsoNYtqt6UgciB2TsrDhjsqe5obXxFAGiK5/7t8OFpOFOg5Qz
vg/MptzNiHQPlhrQJjlJQGakAA15ZtC/8VLYBlkBEZ9Q9T/V9E3pCI5PqIhDCLDcKaNAblbXcWrv
zMb6+f4LWYby8VBHfg2DCukgOkLztLswkdZGkqWHBAqq8TWQtNa4SB0jcGGvYL9f94ETPQ2zMogP
j82AfHbfL/0z9fnXRhvKN/g/aGACVOM6sRTw/1j40NZJN1okJSLUfXGoxOz66zZOnIfCaqd7o2ms
byocCXQp2XYIE7MFByu8Ff5PEm2D6swP8Ead1TcXuZMJ5AQxs1h+oT8+T2IDYH2xLIxpK7YNUCcs
QBww6jnz74qYzDCriOt9VBGKlzZwgfPBbnaE5I4X5AGNX0fqf9uh7sLN+7/W65GxfC5aToigcLSc
aqxbAX1V94yMNC/yjZqRNHiJxgsV+cZFPjfn9IavFyMkrfQZcIwgb6WZevweSDwyGwYivfJy8p80
7alV0vddxulhuRJEmtN1mlFetKUvpjO/wvKfHw9NviELEV0VlkQabccPd4c0tWvSl8lJ0i2G2Hpa
91zRzoy9N14pI49JgCkGq+QrZZ3rprO1SA1jZ3Y+ZUioP7bkTO26cu4u/dwlcez93/B1n4IdhQYY
EwWFMpvu8dfKqEsQ7c6WNjRtdCsL09+UaekR9ozI7K8f5dFjw+G5eNjMF57bH8N4LERr9Q7OG4S1
82buCShRqGVWcxOqcwvr64WEJzBYON/Sk+aLHX+tyMNrNsKiXisVF1fuUNZPGHnyml5i6X+I4U9N
q9CYuusiIEiPRLvfYkyqDaJKkBU9BePBq6qD0yKqbAZj3lKiCXfusKCgKNFOhxzd65nP/MYvsRga
PRS/CE1prx5/ZOggaD8jZhPFqvQXHaPxyiJDbJeY83z5/i/xekWhGc1vHaApZApzkjx5Fv64DKIa
7CQWrOK2HbLO3/SgSn6mMTAA7GngrAGupO0hVU5EF0kk8fjciDjrl1zOplgD143pBdCyEHd1HETB
mZPHiyDiaMIhk/BZhLm/4xdBfXv8Ge3e7MLcnOP1TDtQPxHGGsFZwb4RrHPK1WoD+Frne9cq42lP
jl+gHxEQdUiEM+CxypMmgaCDC4YVXYyza+qmwuVXN8PEcbJCPE7nx7iJ8l60uzFrevhhTpiIlcCQ
VK/UAL1oibRpPwxF0mXbPge/2pEKogj2DE16Dkam9E2nxCDOTJSXbe7kq2MOWnrevAHQfSdrTRgS
RESRa8EdDwifjMZQm9z0s2/UHuxqAz6/SLcUDL1sk2mHqCn21KnaoArUHzD2KH3dJBVY8GpyvYcO
bJP9Lae/8GAnqf4BFoVqYRo4c7V2e376Faev4VsKuIkSw+iQ8poq0qjpJibxw/sD79UiSsGSKwVU
JawQEBFOjpNNFOYZ502ozyYXvaCFvFC3ejqjhXx9rFrwlR4Dh2Mzp8hTMiRvyicpBRgc8UP1dVoM
gdp3JTDeTV447T6ZfWN+1G1YUttOStBAftoN64QEps1Y09Fcx6WEJxQBcDOuqHSEYjv6Kj2Hrnn9
NjC9IZClTylgm5yKdVxq25aijbemc6P2EVk2K5ML3pkt5a2nBCyDPq6uZSadDCZqIjJlslJEir2I
IjiCgfU4p0l9ZtS+WnIR6Qt4HljIuCTz5o/nq8Gfi65wyRiv63gjE5d8UyolW130ZbVPI0U6XAtu
c90pZ8FsJJncvT+6Xp0P+AS8TyzZiJ/MV6IeYi1Hu5n5BIQ7GLvOMauVh9Psmu5sRBwoxIitY1jB
XtAX/Pj+o1/t2zw6QAbFPQlFLD344y+vaLWDsjbop07NvCZTofuQNFV4z6Jj3akwK9bvP++NH3W5
hXqLfQrEwSnWhMhUEzktxZa+zsxLlTs/NR77M7/oi5LueB1aTNvchBZv5nIiP/5W8JCtPtdkBidu
IQlOg/a4i4Olst9yaoi3KbDpbNMZMW4bGr+ApmasoyRF0uGltoQAo7LH2yqB/G04Vk4YAQ1EuD4O
gCU6C/kTahL1PTRiYnXrqqOq3olpvke/Jm5yz+u9nZgSj7BPuNhgmvik31RtBcZ2IIrAIVePYxqT
x5jI4DC7gmqb9KrhttI1jIUcQSQ9/pIAvwQNYPjLz+1mvMA145I4Mik72NKHDXHxohIm5dhAFLDp
naKftxSeC2JNIGkTgTXGCqQ1O9WTCPFVb9oaDCp3kqn6RIR3qK+UyGZU5mrsmy2ya8U1pVM5OdF1
XwCEGqPuy4wcy9rE0cLgT+MYg2niUrff99kccKKY7erWMEIPqj+xdh6AJuXeRQitIJwMff0jwP4S
XsQCK8zXmlbzpfTqPllxDZzbf1eL/+Wd/BfLwh9z7BW9+fBc/p8Pz/pX+Sfn6OXf/Ad05P2ziOtR
TANj5s7uL3zt/4COgn84RC1XE+5AiC/dxQ7wH+aJZ/3DWsQ/XLjOy5rEHPoPvNkz/2GX4vDivSQc
nfBN3uOdnExUTnLIoqiWLLr/RYN1WjlLHOTzzMh5U9CKR/dZ6egyHS1n17ledhHnIejaiAPuSEpl
O9w0kRySKyxCm2I1MrbyCwOUnV5FIfUYumcE+a2IU0U7YjiEpqyAPiVP6AjcfF0l3vQtt2L4SHEf
QnFVqcnlF61FTimWgGyT29cIvKiazVUtavujaybqt3X1krFn5d3Kpq8dDIis9zPLeLMqnbp8TmdS
mFAapMMD2WWb3tOspbD1zUeSZqNiPyYB2c+k4bYbOzb0rpsbVDNGmcH5KNouPkyuTH+weFwyUbti
nXJPPNTKUeNau/XwGScT3ak4app9l0xqB2ibYPQy6D8RIFbkOx9kRqOa+MIJWeNKA48qfjtoHnNs
WM9cXGhMF4OPXgkFx7Oq0/5b6Y81Ib/IxGVfFP+efv93Gv4XTJj3puH1cz+eUIeWf/DvHBTkgi2w
HWoyFM0Y8f89BYX5DyYsDqoOdyi8gg4b5n9moPT/oThBDVssjHCYROK/Z6CU/yBaptbHhs1VkVvG
X1GHXqbZH/uluRRCMFfwdJYInnSyX2bK06Xnpx7XIln+LoI++EosVDKTwjHsc9uIfmXlSIN3iJT/
NZzzbNhi01QfzKYjkZzio/PZbWe6NIZltMiVUjAeW23XgAfnWhMwiVFSrTk5eSZgSYHoonLyvNxQ
Fqy+hnANhm3K+HcPgRo8GNrDKJptgfKJuSRDorkHbZJEK0m7uCKPi4zSpePyibfWZyvAyOoHjNvW
2BfS6Sm9134HprKyzAkgCFqBtW8rcIexTBqYIASx7LLYMcn6VqFJKmSRp1/gQmM5dFxoj6tON229
tUEKEKQ4GvZznihUBwh6nGqF6Ks1L8SUGYfQIgdHdhNZa0FY/u6YcocM59YmHBt17+VzexfKjLMr
yQydolMuCLsB6AzxBy0ZNIzBDD70GHxvpNA6W0347D9rrWS8VUMdXwYBfrRd0vrWV11KUmVcRCHB
rinD+UvLnhxvsqCsn9HgtEgHMoPwEAR4fr9h6c5J4h2pC2/9tPd+thOMxDXqYIemd51I6M/uHK1Q
PTnRJinb4Xcso+Rz5PAYchV9As7KzjO8NVKHmL6mORkfrBhN0SHVbfSoa4cdPiim+WlM8orQFTg6
5GvguS82nFmGnptuF30m/5GyQFtUQbNv4UQhF4TBDTDRrab+kIBrQ7g8s0tsyzzOSGrNUL4Rbll6
l5MuSaeJxtT6OQyBfbBro/DhNLZRhlwxG25gi8di3wi+Dj+vLSsadKGSOwLphwNgIYKs23AgBDwL
0RGuLVGMRC91now2ZdvXLSFSg/UFxAwKSYWSAi2BGEHiGxqlcT1AlNcOF++NKbrhGk0JsZbobvkM
o9cgRqMNrr9jniy/OG1aMWb8Sn13uMfTxScirN0ODjkxm35wFEbTIWQoEYlFKim0lfKaPL0QsVHS
NRzIvOwJgxX2uyqX2c8pLDEcsk25j0WRuvE281Oz5qeiQrgdJzpLE/fUL/1IxBjq4Nxlo/CWn75C
N4CINiAVdqvIm3xydJOBL10w8/+PvfPajRzL1vSrDOaeBXoDzLmhDauQdzeEpJTovefTz8fM6tOV
2VPVp+ZqBjiNbEBZqYhgRHDvvdb6HY3ltATlNBS6C00wyS6zmMEsqCy5bDDhrJcgbqYC+mAoK7mj
y238GK4RBuepmoYtegioAiSvKOtjzWR2s9WWSV7vCRIin7ZtMbOOC9mIfSFTh5zQWInEsSGd+hPE
5il1smjCN0NvrP51HhrlKTSxZ3cVaVVjp67bsDsrZkZ2t6RkRgECBq3uUBVGqe6jqBraPV0zmSxd
TuYLXEJ4HUGeErp5YdY9MAUDLMdFtVv5ziUoXpigtyHRVi2+DJqzJEY0uW0DQhUIJhWFU1vWXBI7
263zYZbi8N5YKlayuFZT7CZEJd6YrVlJB9K/c203t7M63c21mEmvSamoYOVCXuF1n0tz7ZIL2D23
3AiqHQNUzza171g48pK2+PibiM9Mp9axpU7tGiup+pJksRbeRJNsJHYcCpi7yT2KxNOwJIoUFGOp
xlf4lSdfPSDsaMeZNVpsPTCwiNzaktdHfRUfgWQs0yOiPv3IutnofYiJpuwa4J7RO8xL9bWt1ujb
OPTKtzYuNr/cclCnE/5fjKFGXRQfy15WEdCxj3jQ4AjFQNaYPUkYxZJkGxNebbemHj0R4dc1pwFT
WAOttNY/lUWYw2BQWxVW1DzjAxOR4YMUhm6d3DXi4jIPqrge3chL4Zm6UpceCbfrO26ncBmhqTIa
m3U0TW5tkt8K7ztR7uGoRZ0ziBKC51w0oO9W6dhmgZyL4aGHmqjYvGz31Kh4tyuEA4aYYjUdNNmw
AoYPJZXc464XqsUml8+EoTOHg+QZsV4l/rBCnGwHEtb2AoKCL2rOWcd5O1Sg1Yzs4vtQjy3F0yaJ
/SoJ48rgdspGEfSqMTzTGplCmHVdQAWKZwtXlFifCAAsoSfBt5ukQKDjfG/FOmzZPFJddFtZAE2P
17Bfd3GSkdY9VnX/0bUNzR6M4/VekMLwvgO96naFab4IBuQwtSCcI8jjSD+QIzC9a0MVHQcM6xSb
QU842iDGRCnM1X2rmv156rriawBLNgMIdsuuF+Ke/ZOX+CCPq/6CCipCCSNyiMNkykfZkWAJzfaU
kz2EWU40v7J9E4hscIs+a5jZTvdCKpm3q6n3T2YjYRc+JvNwjYCqnbyMSPenLBFgb4XqgC6KL0gL
jILvxY6TJd+vS4hV9SLGOF+2ja7DySWykainbJFll3YDD2KpHwMV5shdNeQzyUJjVoVerOXMPJqS
Qh2AXrRecMeIDU+1wvgt6wZ4eVWdirm9Ml3sfNKiJNUZ61khOrBN1y/ez9jCWkQ5GyzAfuoJI+m0
cRcmrL1LAMdMtnG8RJ6WSTOci8iqGa62dMiQXkOxcZIOb3JHE2KSKuKJiK4fU4//roqpihmF/rkH
711ejW/Zr3UxD/m9LpZ/g6rBmGYD6nHV3nzIf3fj1H/j1N506syRJRDtf9bF+OzqksIhh5YLLI3E
lf+si1Vjc+cl7mMDpXkMM8O/0Z3ywF/GVVwQbolcAlZmoD9c48+DpK5bsjbHQtoJiWSPX7adgQrK
gt/uCaO0Zk5Ni0WSKBrMhKG3ln8zU2oO+FOuMQ7VbkoyUjoWUqE7JPWyGUDWTl+XMSn34SQ3L9RB
A0JDDvQIteFjkXaK04rrvVZT0BTaMiBPqIv7VWi1YAJpgUphZJ8wptLjiNnu82SM623aplhhj9GJ
tENhJzbZDDV0LD9kdUncqZzHx3rsSClpNOEmrHvhVKfId20ycBtfM6ZiJxOT4yyN3h7UvmQbexy3
uil6zWPDT1L1Y0rLayu7jtXHmhH/DT4djacpxbhf2bP1YVK/1ZFS3KldMl8mccBAu+UYuDJqSXuP
4CDdAkqtN0Ya68/QwqikOKuKAI7GsoNMq8Pbi/S9Neo9rhfAHmA//aFWTAf8Z+Lsow4Vh9TchRVi
kabOdb+N4MlbQ9XsJqgWz9Yoq1foniU2Bbcr5ikYocH4ELnIWZXN9apc04fBqDEfFZqIuAHkNfNJ
AQo9FrTefjUSNjtARDoNWhcGIeMCvdM+pEwj7p4z4bo0tPk8KkV5CjOZLAoVsl+lJtemUktur4gz
CShhejNl1qPM8eHMrWgeh6LjLeRDbusR/sxV2M5uLXUHvShqV2zVb4LJ205aDRKjXt4LmqCdrbhu
GUH0cwC4UpKdB9tbU9LoaVohczIraJ1G7/SHNNFeGjHSrgXymRyhMZRThSovCJOE7R1XAJway04N
IJ59hCn27nhtKrtMW4WDTN6xp7RK9TYUj5CCQIbhY97owiCfJ6WHy2v1X7UlI5XM60G6FLiiuqVe
9eeZ6/Iwoe5cvVzF4zprI/Rytc9vzc3WZ8bceWdkURmMK3pldA58H/3cP0p4gDzOIx/cmC3ik9Kt
D0w4x6NoFNFxJC32UCNg8WVNmFziF6kIqTBJfxIdc2q2PN62R94zy9MhJEfZ15HfvNbgv0EX40uG
L6J4XuNm9pQ+WYOxamRPhXt9SSuzOVO3YiHfN2lRukI6v5TyDCFPyhm2lgbU3HGZJXfslyeRh0Bf
QRu1Z+BOwq4iqjtoFMYuJyXZGRvNuLTWrFfOBnE9lupKKGJLPmJpFosnr4SHRLNsHAZL0B2hXqmq
CFl4KLCNgwXeLUeZntbPBKv96BEc2H0NwxPoWnpQI6Xdh2EiSjYqz/LQ5rW0l8RW8Sn5Xyaj/27B
mzp4XYqkPae3Myavoy2iuvjG3fNmpQIRQDBvDvFUVe5m10H6F/7B4qRWTlevZRCTJgksVkX+vOqv
2CRs+qZFsDwKaIklksZ+AWvxCA3V2k8aagPNIDbMXomKcles9+/XTMAwMl67SznV7V2RJONB3MK2
4ipLPTkZx6MmqcURM+y0oU+z7vV0ao5KRN3PbNHgY4LVbuuhLKCcRhsrV7W8oyNR3+KSgrBSyo2S
RhRZLnW1r8V5czSx17sTEln2olw9IX0+a6aevIDg3HZV9iIwnvfqKpOvDFWoT3EcxXshi+7WZV28
WtcvMXoWB91PSRDWVlgwOrfnaRzcHM4m5gV0yu2Cd6EgTCSaVuTRRtWUnXDGIUQ1Uo13NVuWh7mb
E9EuVOOOOIFstVsR9n+IJ1g6TECvHEQEZlgqa6KPmMkTmuVVNRaJiy5eM75/T+SdqgqdtxiyLwzq
ayRgLFbErl7JRHhnhj/XzbsKT5zI33g6LfHA4BNmcmqXQiLcUk6vF2VzCp9qZZ8JiEYMCwhybAeY
hlHvEitee3ELn3Osp3bfQmG3SYp9Eoit9USxwLwGei4uL5qNp4vTRuk10k+wU0NwFTkbj5Ekl/tB
R+M99CUGZWt3p5rJBV9LDAW0UfYQNBdXQyaM19OQRE9i2NfeIAuvFPW9PUeaeQ2sq0CoLb1kDJ9L
zdg38lYfL7J1mFRrxyDrQPpjf2esZJ/E2RAIk7E3+sbvI0E8GtDofRgqBOyIkZ640dLgnD4JB6CO
Lxxcr0nhzjyQmxDfsuhNxHrCE6RJukqThiByPWnIbtUGu23N9aMf8Y4mQwYjTr0G/4iR9OpadhIy
sSf8LoTPW4DJaA0h2bAkXuJ6jEDXCvleKGF6izlatn6ePhlNz6iopHg3QmzbrbKgvSR6Yp46Ml49
YdOEoJs5jnVkehUDn9we2KtmIkbpXMN5n5pG40dr1pzMejjPS7scDBrsVpFuWGS+pMdT5sh0g+iW
riS44Jchz2xLx+zRq+RR2S8rLq02BEoK3tHMg3mk5vb1GikZRXv8ZY3h+KBJSr3L1WkKjFURr6op
f606WQkiMTL2ekc6nh63X/A9mRTHBG1iPVGZd1kdqk4Jn9DpmiQ6CmYnBFsCjwrjAFwsFELttmEu
cxVZQ30N38ewo75cggW57i0jNzFgVqAfhrUPz/Quut80eLatS14dY4ClvZDAOp6nrqcbThGwjrFM
Eu40+cuSctr1azJAk03U9cGKki2+1qy7T9zwV1x4lobQ9mZaHINz4j0LNcM2hF49WJtIK2c28piu
w3CNvJ0pRL9M30rIvqSsCmp0pEWIzkWamZ7ODCWaxpMh54pPFvgOvqHo57nY7EVwPh/TW1dN4zut
rtRvEBT5YDmy9zlSodOo9KM3dCpBU2Ip2QyucsPOc133RJRKlzldtF1DkeXGgmwyXzGj105YKfXM
vWxaoGrLEcUGoizB1xt8nAm3VmqtcTI62SwZ9k1a7lorPQ6mLDvNyuY9CQqanjQ/a5CzkmhRDtVY
q2he5g7RquImMNBPRExDBunKIBvmw2qF9c0y6sbNEOqFPxdT5UP9+6C93Yf1bGMXaEOnuF76Y4Jo
C1QgUOpNZRm9MC6k0928PJMSk+sZKZ+wHFHdpEQAhWMwaO2TlK1nJD3I6ArI8WJL+PhEpGLbMyzt
3yzaOUfIRiEAN+e5yQoUcR0W1H2+rKULwcltLOsjJl3JjVNuYtaInxTUfWA4VhCbETjo9E6weV+X
ccIalVDkcJS5iEULu7WW22XRbs2w9fWZT3LuJMVn9nNKh+xhjFB26nl1b8amwmtRdUXV0SSIIkjK
i7XECBlXLegiGGcLoYNolkEc+0VElxqN31pJnlxlok0WhZKRCvEsi2K6kUENziSi2JN++VGN1qOm
HzBEOxeU3jYWnKkH3+i2RSJH7vdRaVL8WPicw7xXWDRsNNA86asl7IYVFEm1hYH8gk2UGkn3mWDs
JPpxd6WfuBBZ9i2e5uMc9yMsmEL3yFh87FUFrcnwqpTVXdXn35APf4U4fCBg28UlKsoak6c22cRE
GZESipbchCGCybUuipMg6rWvjBS/wzic8OghzUssDmok+/FApk0TD4nXTdTXOV++rWeaeWfxfdMR
jEynlMyPxqeYEatdS1LzuBLmN8bJVaThXjxjK2NUGHFXSv5QVg1T2rp5jAwZgpU7zuypi0aE+Byh
IZIicq7U6kC82nwhV30CeWbrRM9l1e9Cr9yPaykgU5WSk8BqhgJ7qDu+phmzg7a5r7UERVhvIiRL
NMze8vSq1Mr2IEiltlviiMAz7jzruSZA3e4KQf7K11R7zXGWR/rlxEtxoOLnS616r8GZ1VZ0GXi7
vsq4FekvZtgdOWYLJfMV1LON0X4SRr/60dCADzbc6bBRfKUxVm8RUyDHpBSuphbCCZ6877y7A6yz
czEiJTf0bryIY2Y+4FHO9Bed1pXRaiGF0Wp6jYD0N+Np3dZs0Y8UQ/ckpd3kGNZ4KaRB8mMC3wJw
d+GI/x7s09XCZd6K9AczE9HT6nodyJVReX19uygzl22x2ZmuRkxol6LM35Ir0/4NTyDoAiYz3cxf
CRw5mVMNfNE7+C1cVWFyqCFzgKCWyYHEkQBGxMvS9tUF3TaquWyEKr7tTsuY+dkUeQTRXyXQRY4d
MlA/bhtCn7GEtrVpghWgzD7r7rwYw2smjhg9IvPp8Hi0Z6LO9mOa97tundL90JjXHAOyLazhsZ/6
yssh6D2p4eaL30yf5ZDOdDwRuQ59eGCkTbFPSJ49Rci5iqadA2wHzgzHb/smT306SZ3lXBMMZSTP
+cjIby065Pd6G15GsdefuwUj9pAt1TUEtfNioX/PkwTreCXifeWK4VswJzqmZmpePJYigvrc0r9G
ybqTq+yWE9EtEzQXrNO9qePy0Mq6+JBzn9t4DLKO82Vxwqng4GUiZa8T14mnl2JP/XpTTIiOjTJ/
kyPwLzleBBe7DoqILXtYTFb5A/uboKSTZ2CdO1OpBbh2HMqsyl1BGgsvMskhjLS6eAKo9wz8zw6d
piH+GmpOYpPNNTUeZawFsBnWDsBHTpNbp1hGHA0wMu9rCVzaWNlYwZ9uxwXIAH7JOTcNjw0s3Fgu
ur3kWuL1oQHYxvxxYs52biuCBcaEiFp5eKQ4uoB5hNfGut7IWkKMh/oip43q5iUVUKHJrmmGIZVJ
KgWxJD6pGch8rpbU5qYcek07lbRD1SPKDmgvcSyeFT3ZVOdyHlB21p9mUiyHTmkmPsRhoanL8b/V
tOHbwMCRu3iusVzqLFK/sNRPnyuT+aZm4MVkMKfE3mol2TitF+OtLFa0rro6Ys2XZ/lBTovwWVhH
5WlF1GhrOoGjSZpOuNRok5tGQ7U5YKzBEhfWvm3X+kEeWGNh0SkDt+GcIXs0KDKXUQKSSRcMhi1I
Q4WQT6o/WMlznPYMBlZ2aSToMhpMQ1yWK71RFr/C+O2+LoaPYe6KfZRWxaGpZM3JaobxIxIManhw
OzOS8ZqNjeokJKq6x+fEcI2+Mm5kMaxIhKzEPbtecl9qeurT5QlX1rpw8kIkAqQP1e6qV+SSMFdR
eJvCrL8Zeqt0erXXvoSCvi9bF+lspdZ833RRuROjHJ2Tpq0lzFCYDth6N0/JOIu7XlyzPYtxvLCg
ZBWYAkBLryUG251ahHeSFgp4MFVd5elInW+xYUxfh04X6b5abafFcspd1gm3IHrr0aQdcOSOvp4E
d81TCnXmbAlNPxJDMYCaKEDNTXLfkNAF2nW9xjcW8/xgasEXrVmqjrmAL19HNMB7W5OTKg2ddeBT
RMceGwSEqN3Ii64dC3FUlNwbmpVjfC7VIvFqk9h7Gy0VxKRInv3JUlofjqx5JEPGFJ1ixNO0E4xk
JZDTGJye2e/FjOvGGw0TjUoZduMxTzT9hcha8dxGPdrxUSOwtsmaQxZBo2wLqdsTfGVwHmWhj2dL
+gBM8dYwv7sBMn/TBCaAlWoIQWPF7V4LI8VFTIpqMma7yrD52L5C1cNvlOqvcvVocBulOBdUKG5C
aocRrvsK4GIkGgCEy4EF42eof3stvsenGvVMFrv1PEjftMEwDxT6+LAb2rpLhMbcaXVdB+A6Ikix
pryUDdbKBE87YonkW4gUKkvmacJ12cW95ahzER8EsUt2raBaH5VY1ch3W+G9BnrycVkZAr2N69hD
qyI/mGR23ZXG+pkKFruVAbJVlpFyu4oMk0YmNHAF2+haCBkxcNoLKDnMdtcY84g+ewLWlGsDcFjO
n6xRS+6jODSuRHGOg0rulNtwiNgDcklgeAmJbb8mUv5YNvqVrEbQ8/q5nKAETeF0l+UQeRzm/YJF
eSWD22lJWlwBvSlPihZL59lsClwfo03+WoWpuFfLRroADUzgB9GSnQhFbAGyVSENDIC+60icq1uV
qQ1jAeKXX6ZKJWQRb47oeeLY2oTuDBFiPdUyRzMFUWLMpESyp+hRf8xJafkhZPhb2MCl/izv+vbz
sz+/1f9re+hHVS8YT8X99/n1P/92Tj5alt9X/+tv/fQgOFi/v/5GF/vpL17Z0xbdkI233H52Q/7j
BYin2n7zv/qP/+Pz+7PcL/Xnf/zPj2oo++3ZIgDwn0ho6l8S107J50fcf5Zd/5n86+N+AASM+kHO
kM1oIAQM/XWUjT8AAnK8DGLpYGRv3F0G9X8ACIzfyNWENgCjDSH/lsn1D+oaAIHI+Jg5kYTxLlIC
4+8ABN+Nu/7Im4GdA1QKBwdWHWqiDYn4o8BpECc4dSBdEMaK1h30pTuuPWmVWZq5U9gPfqTlylWs
Mavp1W1CSaSfq5RL5orioN8bmdK77BLDea0Y1pKs4ch99C6oybNZMAqTtUJlT9Aulp5NuNPU1HzZ
aSQHXABSfIIHA0ibm/I+qw0GvhyPOOvgouzVxGzKdpOEDdhEUcHuyGtXrcbOnYsc0a0wrA9CUVF5
ZbKxr5FBIYHWMGKIzNI3zVy9QBfjvEEx6aZifC0g6uD0wZ6Z2CpCiZQ0CfqyjH0LEUMQNqlxqzaD
6n6Hiv7WyrivCv78erP/tED+dEn89FvBZ3X1Vnx2vz7V/4vrZvPy+3NM7VyVbx/VTwtte8CPBWP8
hgoHlhl6UB38Cx3qPxYM/0KuBycBkLJm4Lb4T66nqvyGPm8LUIFsBpdiM337neu5/ZOMcx0ccRhq
32mgfwNRg1jKivjDimF0CiEbkbSMkShiafkX2ZYRi9oSjnjqNPJNBxTrDscbzV2c1Y+d1B13tBfu
IJZ2dMcM9jB5pVsEmC1f1sVf085h3n58jACyi8oJlKD3RoCGZ5S8h8HHXj/1p2fG+4fR6w+4ftDD
i4M7m3Z39dh5nV3sACg801/b09LSUkPB1Hdy8SiCQzGj6W0YMXi/2MV51G6xJxu5sMWZ/dHF+XT2
Q+D/V80dnJuBq7gZnNDDFi+I93g2BYmb2Yy/bpTJoQ8bjgnluf042PFJvJJv8r3I29FsUI5DfdID
Oahd7eUouDlPIrjU07v2kHvye+KH3rB7hLh2R2SCvb0CtADjQs+inEJfSbzEsMXb8UU+D85g34RO
50kXopU0+/Fw8/ho2efj9pfFaU/5vvNeVYfuwG5P7Qn3ukPGmNI+FnZhP/v395H9DiR1Avvyilvw
Rjt7bBCKUXlBrDjincK0wXCT1bEse3iM/TJxDZ7bsF8T+57Pyk73vdvz32bX+LBsGD4OXcF7+4KV
1i1uMnZ5wiTlarEg4j8wZb6lKUsCHEsgEk6uUca2ctN8rIG4r3f9UU3dTKVW90ELNB530m6Sa0yn
gm432NKlJx0gorsrPPmC6+3QHfijm5fJuG6fMXVwTTc5RXvug0e0G7bm6q/5Ac6igsoodzvXMJxy
usb1I79mdCh0TnZTv6sT9Zs9fNYXCe7Kp+Y3N0MA5dHtP/TabTP7SOsMC1Dbv85QXARHglXAd005
tH6OZ80WsmDjZgSMbp/KrU61xQdGsj0f3BnUWPba1wiZg5vF+9mu4v11Ge9f2nkffw2znQ4205nU
p/M+inumOqf2ZXmdOoYudoftGXzjZheTpjRGbh+50hQ0omucOtEbx6cV3C6/sm5SG9ebwHyqz/FJ
Pit37WkKhgfduBberXfIzK5oJmB6tugo/CAesqvYFS60HU4qnEnnEJ02OzFBFTUfW0OgD37GvwyC
CEOI6WTsS8J1NEQ40DFgVHiydFY68AIbv6LhiyNEbm1mZxPUu/vhbUt5PPUXtK1tBYnvAMunineK
Gx7i63SfnhjTD1/hDU/pvtOZ2NfXpwPX3zjiXeMKbAHVbDNTip+Fyq7vy+2scZLG6b70V/1cHOPA
2tNgbCnZHkJ3X+AGI48mETztA7Ia94AUuDG0H6dwQkAEsGq7H219cgXa0mfuOsY8yZN0nRE3/+IK
ix3eiR+pb9Op2cw+dyowrzMCUDvaB28M6pUf+4N/vewIZSTT5QgLhU8HHiVOH1fKJXwQ/MzdVrCo
PCxPMaoS0e7eua7QqUunftbYNwxnfA5v0uvoOH/TGQ99Cu+o13C2gQreKX4z77SgjJ6wa5KXe1lx
pd1yLn3V8Rdva9Htfr+6F0Cx4zu2nGeWTXJMv2VX+gFAW38rXcnOPsOSjwTCq/mSvxeC3e7kl+vo
bL3BXGKAmV7Lt8p1Yj0o6X6UX9Zl3zvSjXKWX8xT3faQZe1psD9EEqvP5sVbHSMwn0ObaddpdIBg
3+XrvXIbGI50FX8pV+b16Cjecqccrpo9NvQ+BmdidGtke6hY6qPa8obaqxpa0C5z2Za9t7d4l7aO
tRftu3hXXR9ST3GevNqO7avF9bQbOfY+ZFd2cRT4Jp/4yRZd9bl8e1HYzCuZb2fx8XV3Jz9+G9zS
JovelpzZm718pzmrN52uZF9yrgg1f0Qup17WA2/BTkan2Fcnhi+eeSFtg1+hULJre3QY4kW2xe9Y
QY7H2JV2mFwuiD9PJ8lhIlHtkob0UhoKJzvrL9lehYn2BYzGj/nXCykU21Vc9Y8YDnbHPMCE59Hw
sDWjVtpSfE7NafIHmZscCu34lcqHzgXEJzCckZKv27Rr23sq9vx4sgKcs5B/4391AGkNL3nh5nYv
BcPiD3i/2kzhAiw9BYzBTWfm9hTP6kckQqbVfMWLrrXgBY4u7wEokpksOoiAu9I1AuAk9015e0jt
9HDn7L4E5g+ufNSPpv8AMcLGeSs0be2NqcW+5dw0ztJVRiDONS6k7uA3Lp7Ywfb/3hNuDOier5yx
XL4RFLId3ZdvaMQ6K+hOXJT5TFN1NZ1ArAnFm+z4bDWvpHEJ31A9oRLaHD/US+jdWK42cXzlwZJc
xminAmhyHuZcMmQ+JYVO69fCThl3TLJ7fJSqg24J/xeN13+hvPz/qHCUN5bUnxeOd9+VQkytfyoe
vz/oR/EoQcfC+cfEsnpjPiE++EfxyL/QTmki/zOwB1YsOrt/hCMrv1lohCRaIBKfaNaoRf9ZPJo4
CcvUfISXMbpU/063pfJEP9WOyCMoX2m5Nk4YUiZK2z92W32qlbKOrAZZzwK1UJ+TwDIXYsFKRODV
wk0ox4oXSul4wXkykJpkj+tR7Ytydp+nsjeU052WcKZoc9yc2kp7VAAabKVYBg8MFI6s1SCTG6Fj
wJ+fGG+GFA7NWPlxBo3XEMLPXJ5UG3Q2BTbBdWsWjS+DQjHBfXNnWuWTEdFojbPJ4TlId/Bsd4IR
wd4WOEtGxDam1r3U0bAvm1eonRNsSL1wBTW8L0b5Rxr6f3dP/2bq8L2n+ItFML7l72/ttz/2T98f
8mMJKApLQNoC5LGoEBkwMDv4nZEo/qYyqGPEi7HUZu/O7ff7EjBF+idE4dhsIfLZUlL+cwkY6m9b
NDyAAUOCH8qfv9M//bQC4Ply63Pnb/GQsFy4wp9XgCDMw5p1ogSZpJsuEvEvK+i4LCmw/wv8MiVk
AqY/dLgvkkgv5v1JGAvJePrDrnH9o1v7Y0q5tC20fzZxPy6DUDHMvLZEln9JwiyJAOuspeAy2iTO
nHCeVdK9TGsNMaOfwtcEbwWU+kadPw+NTrjy0FrJ4qUAj8sOt8DwgjDQUPfMSw3FUWPirvSsZecX
lwYVQGqoZXT9b66ZnfCna97S6KCGbuExBt/j1hf/cfNI05VZhV4pnhnDWiNZijIe4epVRbLfcYxk
zeuzML7teixnhCHV9ziKMD9tVOkYjXpn467ZQEWIkS78OIf+PNjm554Ytx4ujWtD/sgGu2nAfr60
QeSjkwTpO/+8OBoL9vAY5WEyEiujj/PzTbomyr7s5M5dBUnaJSuZXbkEavlvruTnDfb3C8EnbBun
mZvo/ucLyaamWaQmVj11tRgegwiUn0sr5NdaI0w+kgoEk+FKsC0Mq9D56y/o13vq+4fAjMni1BE5
Mn4ZpbVI7iUzNPh+8H8VMaucI9VOhlT0s83CABtyjea1amgo/vqFf3FN+v6udY13K+EUx8Dw19Cv
bmgxvzQZBpRRxERAmC0EmgxJdh2KOPzHp6LdiyVh9S1stdtpWCQb7VtxY2R4N/6bT+GXYOHtYjQc
kwwR+wzYy/I27/zjbaqvAMarLMqeXAu96CeGQJBSKil4CjOxNyiQMSVID20qL4D/+py/wSOUFKRh
TfT2bz6Yf/1KgIlRJUrbsIYtjK3wj9eCeXa5hllneWajLrGtjvCFmcWG52jINqobh+RLouoWTJs6
v0rUcHkYhaS5HzWoNnqJ3Esel/qlVWfhNMNYdRdLiHeQxsKnv77Sf71vv++L8EmwQEPN/Mu2CLCK
eo1ZrCfAnoOyIOK63ugzk402Ost5mF+pyLHuFgT+u79+5X+9eShvRIxe+JzQYxJd8/NnVDVrOLZN
R6ThCsFIkje1I9bFQgrIWosvSdHJT9KQr1+ZFc+7GZfMI+LexMeFs/9x4P/pPrKR5X/e4jZFKCFU
3EOmxJ9tn/mDT9GQRimcn2j2myRBh5YhcmGpVmxrp17J19uysMrlgA9ryDgNbSmUiKZjMp3MpuX2
prTedHmjJMeyAZh+AgrBrj7SMKTAQw+rQHAU/FvJuya2U4kWurJi7rEnqYycCRVuk7AzZgYu/+YT
3r68Px42OLipnDGszi16V/o1ap1IPF3DQXX0Va3vd+MwEY2KBQMY28QcpmFepGTKwqxJTj+gIAs7
U5qZCv71Vfxsk8Gy5CIYkYJUolXYfvj5o2VLjhK9mgdf1msQ1a5vsIEfxRTYtTceyiJXg79+wf/D
l8nhquBHQtmMdsv85RWVgQgMCeN3Hxe96UVUsNnL+ly9l8W8NN0mWTFi7+r51KxVfbJqTTws2hof
YFkaN2VVfOvkOX8cSRiBiC2nj3WlR54xahD0ls0nhszOHSTsiOZU25zRE4jktq4Ixsdfv4/vfoc/
f328j82AlLMXwcavxmCKoKiLmYWj33d0GG6rir2nV0P3rGK4fawkEN4QF2FGOFG9q9eI8MeiMu6m
Dn6b2ta+FUf0iejJblGKtp72vzk7s2U5kSyLfhFmzMNrQIx3HjS+YFJKAmfG3cGBr+8VWf2QusqS
rLvypSwHBUGA+/Fz9l5bBIhuay9+yGtvzgZW0D/sB+71zr65YmZNDJR4p0PySd6+RglW2lVLQ0qp
FD8w7aI86M30EKADeSrz0j25vDBn6J3tc2SZv67KxFu3VxX4izEUe4CT1m2cbww24lA/uDB5M215
NGWWfFs/kOBErAvxAA/Vot9FhVWfZ5nfWQhdI5DpbLG2Nc/3C+6SP9RAvz7E19cI1EPMPuvyg/z8
ELt4XeOqc+ZDPtnrraqtaT97c/9AJYcDzvOrPzzDv35ecj0vspEl16Rd783+EUzYcqucBpi7LN1H
T1vfKDrENQLUfLULglj/sHn+y+cBC+KIyD7AYdR/83lymFum/JM5CBX47+IyqL9b2xLdBMFI1IgZ
gz8suNfT9ZsnheMolnjgr3DoIC/8fEOjuiJzwi7Ww8BhMp28CE3T2LcvuH5GGzVBdG+V7DuA2OY9
82iHQnjqAlrFve08TpEuXj3t26nWS/iHfelnptF1veLKOCozIKWU48X6+crQNyaWEvlySBqvPuYk
274vcjIkkiac7hcdJ0w+Que71nO7Q1qi/gNj+a9b0b99PLYpKjmqWd79N4sXKkEfGy5A2c2ul3e2
NTifgwSXpN/Geq+V9oCQ6W+xCoZLWaGO/MOaQzPil9+FW8A9uB65qF5+/vZIhzpaaYEhhZGaZRdP
SfAq/WFMm3HdIDxv6jWZu+gRlPVZwAU6SzuaH7w1wMBaxR6sj2kgYo20GX0k8r149/vr++Xu/J1v
76GyhxRKhNe1nPnHPh02kzCtPXqHkFLgJP3KfeiLvrxt3HH8aALvr9i04zOYUO/QNcp++f2n/1qy
kKfIX+ypOClDXtGfPx7TeQ+Fk75zJXCpPltkDL8zUA/NfYV0HMUXyjDiy5dw0HtVK6QeoujlyUG4
TzxIpfT/ufS/RkdfU6rZ6Ty+1ZsLIskHQVbd+awT5jrs0GhEARZjOLJqEPqOvp0srOC/vw3/8iNc
UyWvCgESJgmg+/kutJufQwGFNFMX+BvAys3OD41m6ogiNzr6s2n/ipLOOekYR+7aW+RZ/P4C3vC5
eUfBxXpMWyHzwODiBvx8BUtpQrecw/CgSQvBb6e3DYEryXTdeXXt8SJ7u2rPq5hGQA/8K7cliTrm
0dMOc3xipKEkiDJv+z+8u3+PYH/a/7gu6CKA3aCCAdB+83OIcHW1407RAf1xLnZbM85BmkR0z1Jt
Iz7YM1/G/04GC2Lvrg9b7yhmpQKswjo8L509O6me3Xg9JU6/JYcOFw2TvtmyowwNWPAiiABhAiem
LT8q4zJ16koLruUf7u8vqwBUlZjeR8zSEiP1eHN/Zd82zoCc+AAksspP125Jg0gCrxzpCiUBQiSy
kQ9Ueooc2zyJlwwpFhnsUe0H9R4V9aqPRhTqwSH3tEkHQk2GzFtXtN+/v9JfH0V6sEztYenh3KK1
9PODEPWhbkTLDQdFx+S0WQNk1PaH0W2SOxdf9Qkn9voVq8JxDV1x+P2H/7JpUuBQoIWgRul6hW/h
pr6Eu18LqEiJ8SwyPYr5ES+8fVtjFccjnY/3v/+8v8unnx8vMl3hFNNOdkmsjd48XjQYVOiUiHLL
qJu+Dpa3HBvOvLjzfPs29yy/hxAZmBN7KgOFIrH3NZCBs9uwEOEEae/7DXxkUJTqxmsB27erGC0A
InRD2mKLP5YR1gmzKuqrVeg/lBh/57S/uXq2+qvgiDoj4Ev8/FshbK0sHK42eDU3vvdkkrzCJlA3
feEU71GBA3FfwMqluVj1bbIGeeoUq0bDN0R0j7xqPowhFsns9zf1TcLgdS258rv4H/BxOvf+9Vf+
x5YiaZn0w+Zth1wWDbh79r0ViUU+vBOhn/cfFr+0r/NYZyiBDM5hv28nGd7qzYsuOsgx5ViWVZBD
OFXyLlndIj8YMrLMjSE4wt55UszB7YDm+P9z4Ri5WWhD2h5R+ObCeRLcLpwBYznxgsB2BCrT7esp
TPDchvmnTo94P3OHOIl95U3IMCrHMUhSO3g2bNXexFAe4e7Vwe+QQhwV0WnKcQPQBLhW3MqZgqcS
f6D9pwu/1hA/PwjsVi5QeyBo1H7Rm/3DDDoqV8fZDmK0CUkvPEd/IQ32wSGB56lzFn1ooUl/9qWy
ngq3VK9x3yCatJfuvtK82H94AP7lcq5HU+jLnn8FOb6puLQ3c+qg5j+EkVkP8NDm3eQu4tKHgboD
/ze05KJEl7g3yaW39HLfENB1x/85R+5a/Cnp+Nell+xT3o6EVB/ek7c7Okawym3VQoUjevhROWFr
djtAIPfL/NqGgOJU1PKgyTu6LUI5vVtqNBITet/9Nq3odiu5PfY+KJpEzc0fyvZ/WYE4AcWwIZOA
Xe4XDZKLkDWS9rgdZA4F/a6nfY3xLhfDo7XIsk8bT5TRB2u19DFwLWMfsK56oDLIbxG7pm0tBkJL
1Dt3tOvpJedBOIQZUAp7xRW1le1lc4m1z4id0QN6A6ABh2YTlJmCU8ufbvW//PBIusghYQlwWADe
LKfxYGqvqmfn0HUQGUXpEoBThPFhqQr8kjJQ252HRP5s5uLV4p48erIKT16So1lp2Nh//xxe0YRv
XwuWdIciLoAIDRX654Uo5NcrJ04GhzJst3Nld919p/k1Micgi8zXnrPXq6cIe3L9fb6smo6Ssh9j
6PmHcpyRqGuDxwhgK6HiXkFKBmYQae9qGZAuIFqcuo03Wa8RxlRsNyURdtiq+6LSX0W/VJ+aNgrf
//47/cuazxHW5duQRQ6l9e1xQpLYY9UyTA5EuzoPpVN7d6EkWz3pmvrLHCGULOpx2Lu2WBls5Ml3
0gq/8kNcDV9r+azt2v1DxfCvl8QBK2CFu3bG3vYoqn7SLoGk+aGgUXQrsfHfCp7XHW3lLXNnZz2G
TTN9TNiV7lkX1myhiNvBAwv3G1/lAdzU/y1j5LoF0aaLGRpzuqFD9nYFIsd8JEkI8iC5WSHBdK2A
GhD0d9T0M56c3nrnq+h/cYP/9aD5L88bLV+eNeZiTA4oKX5+3vA4z1Mbc3YoiXI70vh0T7oj47TC
knV0yra9SbiIj6THVzeDssMfWKW+lIALql3YBf0Rm468s5qk7nau190Ergrvr3l7sE0dvwT1kahj
35LsZVUWgJtuyF/72a1e2WhucX0Cu/vDw/Z30+CfGwsyYgpX9hUma8zZ33bda8Ijr1uivVdilEmK
ZDjcMs3Y4JW4cujh1jxIRE1MJIqMRXioM29yk/PSauXt/JUj566pAQztttYzw/vO7Ysiwz2ybvtF
zbZ7v2JjNTvbnhf5eXGaBUOEDZikW6VK5woFflZ34WtAwPRHAEkho5euft8vAHqKqZzTcSDKJrNG
5+oCTxqq98obsVLmvCYkGlAfT9RuvnmsJ2yku7WMDEoSCASfIdgrQPa1cOhq1nlz8ZQqzH7uZwdW
FllcaRyOsEB9Z7ESKG1BT0EQAgo859D67rESEdO3Eu/zxK0TXlpVsv4uJ+FVcMcW5MdEdBbzzUyV
k5/cWRl5jXVTii9oTfWZCqF+opEjf4AUQDm98uUwGazEYTAeMPiqnGbbi16N9z78Kxv8hSLJtV+u
JpXJJALRahQAGcHu0HBW8FbrZsr1+JEIxCFMSbMOOS1ZpifzMLcx6ExTz2bfrjLhqBFO8qSCcT6r
hszFg0e62G7LC9wh9iy9h0StFokoJGEIOEsNhPqyiFH7QQKw86PR4CKOXq2aZ24ey6Gsrzcqrwtk
pUEEvcTpw+hbO3Zt9afTyS8jKR5IlnNku5TrHA2DN12uAS5MV7Kk7wlldyC01N3BukIVXAQWd97W
NghLlyvLnU384pN7dub86PzhuP5Lr40PgDd+nbSETDh4339+0W0f0FrMiXG/VoM+N3VeXLoqAIgR
Y1SdTHf2ivAFI7ugm1rIm3bBr7RGiXVkKJLsC72G9IGE+v771/Xt6ek/V0WNE4fkekRXfu4/6+5h
ZPUftwIY2dqa7029kFk3RfJxnormYwDM5PD7z/uldmGF46TGBku4EIi38M35Y6jnsgvlfIWSLclt
hRvsIu2y+RTPiKJFMPJuQHG836a2OENjhHppl/P1mOUAhglrJ2BsUV2DzFaJlT9xq5egHXCmDlF4
Z7cTa8RIANUumQlc9W3l/CkKhSX5eok/LXAUhoTB/M3mhvrw95L+j7NK4i/B4E5Nvh+caQv3+Kdk
TGbuCHUnlnryd+Falpe8YUE7gmPYXkaev2IXQXFLDiZwzN1SxMocawNeO3NmDrUYwkX/SajKRDsn
as8ay7SXOp2yvxR1Td09dwJ35hhLYm2FPej3sNtuwBxA6M0jE5SXUSnZpaLuy+WpbGMSJzFEheA+
h6j7WIZ4PtNRq6E70ryLnV0x2KI6KVNote+rJW/28zT327mIm04/JnkO9alq4+ByPV8nmWtLJ9jD
l+jnMy6P9usVcTMcqgYC9z7nJPE1In+wOS2q8uosTCSFY+PLSe1CASTxUm05AiInluvtVtMay+qC
34umnfzGAtHoV5ow8isJGJBRh4mg0wNbn9Neuq3rVmbpjPUyUPrBfRN7Ay+CLRBlVPNmvvhk5rlY
eauqZUkLkRhP4XXAhNKlK86MxYolRXqHJoDsCo1oekyaCbuLDT2S+x+gpGzIaD85g2i6S9Qk/npX
yXbyMixc6Idtk9+5Lkv7Soz59V67z3mfUBCtykNePeeN/xcLUPwYBLAmUl0JwgmXzkqYN1buobXB
FtEXG198T3dklPekUKYe3qxgF9CofTAW4PLUC0hFxQ5royEvaxtVKzFcj6oqIpyETl9DnQVYLlmG
1fbaWQaY3Yb569HqNfZMUAbzHZYzLVPh8R1Jn+jUqVmqoEKkGwHzzCdYDHtl2Z174J8ihw9KGsMg
Lv2teYlkK+6p86OS0MhiPkZQSrsXYbljuycpUY2vboS18TGKCCs+jj4b037tS+tbXXF2PRcBe+Z+
3ZQf7sO8G98R2pzMh2TsOivtCZ9RB7rlzbIrZ58umRZC3vTDsOKrXkFzcJ4nmp09RyVwakSYmPHR
A8vqpJ5Yu3dJRXcJbSY3IYvy2pYoR6vp2HLQx+9wxQgeidMElQFVFXd5QL6lpKtX9PmhskSM/3ob
mmcQsWLGuSTWLADZ1z0qR2M6qOKJADV7QdtPBDqPrmumqLjrMG2R8wFN6bkjhASJOymLyy3Ov214
sbYhRFvHu2mAX4Fz27mbWa3j0gWAi/x4ihiPLSRm3m5rlOs9Lzj2VO0NSwN4u27KoxPO5CfT0G+/
18FACqxt7NK/tAN6u5TuaDyekrkBluZgdIK4KkZn2hEPH/jI/IZ6Sg0N2e2BRw+zAxmz65VI38hD
YY1rdCAYFiGVcuIBpEU+sqhzauGQZ5LPpJQRrtw6OewPEclbfkjFnB0gxxk8zlW2G4vk5RpoHj2y
oMwrOVsOkMN5u45iDFPQ18a4kt2LCJesKKYIhqLDvnkHKQ0kkV9Qyh4c6KXEDK2lR8J64SM4xMY1
NGnjNqRZC39NXlo1YRPv2jV40WDBv2Ewg8I79jOEmcSLPXVwTdOWpzb3mbJZdB8V+eOb/IQtswnS
YSbQcj+rAWyn5TQ9xo+8gHOh7cQxZ3BQ07Q3gA/e12aKv5vI9t77texGCIkgw3EKIAu4GRsQ0Rjk
TRzsi7UD81FPs8K0K2DQ7ryorb7mvU3OKyEB6n3IuFceEW+YjX6etW3ZXFg+ydI90a17pyk0fDme
GJ1OPvkDTxGpZfQxNFG2uCEAqu+raFluxqRu/sIwbrV7nZALi9Qh2PwnWw8Yfvyciq/xN8cwbZMq
vMM6UX62WqLpd+4kWCd6uFL9jsG6hBARhM1JqiLCItdMvOp0srHXFrO2Nc6KWD/Z46TfbUpCKVYQ
4irEzJUacKcuGGQTT/k/uLtBdwOJYoWSRJH03lrJvU3ROm23JKeq754nIfqVGwyZvRdpTai0tV3T
nEQpw+ciSKw8IwzCuMdl4dU/LlTE876CjPlukgMW8JipnXcOC4hCVlU107mexv5F0QdwwFvodr1b
hEUGTIuaqz40YJFwySRbW2djpCnSYlvh4hlX9pmAXppO5VyGckcPSWNrljFMDNjJQVbXkPFOQl/j
xPNiilHfgxQktlUV/sWTbtuB4YD0EiSt5N5326CPq9v6BpeI7b7WUa/ES24Bqz5PjUnkpS/BA506
alMqNj29Dkkz3DB+Lp7Wmnd0v4YVLoyyDT/OOuqJvbTtdbpbe7W8QP4py71qXW97gH5lwtTZIhfv
ofJZYgkYC62U70KIeTMKE2W6liW1X9UTTr+NNsqMyoEsQcZ2a9ijhfuhnKac5NwtEd4Nz4ECZBA0
+tnMGLBT0JQm3qHCaySL/uLAf168IX5idrD0h8UZku9lFXNfYnekRenGNsYGy/gbMT2lw58S6H44
L3Ow3GzzbKYsvq5eO7kV7IKaigAvw0pU944oe5pvyUTvezVI6rLajKBW4BVhVdH8Le/UzBC+d4ms
nAuRwmO/70zZvF8Hr6luDH3v9QxKvYE857amzcwVmS50Q62DZ7MLwNhuqD+sqcFqMXW+3hG9bd/X
iAuRL8Mfp/ihxLpZo56j2lxFU5ltzQYHSrahc9OH1sbos1DLcjsMMbPZrZHTgXjAlQbZQoP5ktcL
G2HHJISqQNDwAtIUPiM7In83BOKavLZNaez7lrFZeYPLO/yKdg0aYQLGA1uPlF1FL6KQbdq5o/5S
aiiWu2Dy+DRO+dunyGqjAXtTIuc07jcVZP4GSCr1CIVfd/Myrs/VGm5632zW8m1aIvtL5DRPBW8L
1zVODn49a6PBNHnNfAzBw4FJ623vKV83d0qvXW4kfUygnDursgP8M0Vt3bmdRb88IhTZ4jMSuz3V
Mz58tDc9JGIBACprx3nNd/kaxxdNCj3xjl3DvbGdtngn6L7u6G/W08n4qizuoDAgOXDparUpeA6I
wZVG1XKmJ7Ng+C9c/bwtHbydaBv97xjhFudAzWfZT+CGIuKtijzMAcaX+slPGETt51rxpFJSUB2B
y6McVionSbXutqJPy1EnF/ZVH6BdlUM6XFDCzqfOxrd/YNUI1V42cwhTK0mEm0bk00LTNGsMNmXy
/Kdx9AxGEpj2Jx0YfCkjC/luCY2hvd4MPiCSYIj9c9QBweEqpMVAMNbWaYK4pr/Q+LTv+pAw1d3K
0LLZES6vMNq34ZQf7SEsGWtC9sYXFTgYY7wBjHZK/ZMcCPtatmPcwLY5Akcqg2M++GELW5U8wTNf
MMyf+6lyzwjQ8u0OLJgpH/x4DiSyPseyj/CAnB80nTxzWYbGtlLfJht+bvzW3Ud6YUDZqqR77wsb
kGMnnLDlHRXel5pTxwQeAg1BphdI/ffGAsGf9oNfjCdf1RKC9OhEfcbL3kf7PinStphA5RBItSvD
svlSkIr9DvhOZzI3nEJ7R9L76D4mnWJNZ44Goia0lugTKd9F/DgMXSUPQ16zDsVDVc6Yi6aw+Ggz
KsOoarryQU+tO96wgtOHiUp3uTdxm9QXz/gAXjpGhLiyltFUh3ornGCXFNtkbiufF/XW22hzPBgy
iJuzaAuR710mDY/lOFJhgBSN3d20yJ65tohhDJbJ5Jc3oyhNhRwafdOxV1NIgaGElY39ypoqPK99
5pFH0SKQxF4z5hr8UpEY4RQ6/drcOC4HzWwO1hDQQjSYW9fJOUSwBzvOXWFscPus4PEXXfZ9sM8J
cPhW5Q1GM0K9hnPeOXgtcGWE/sm26+B59Ea3x+yIYGzPgSV3wF6VMBoYrxRQRpsFrIavDVeyRLjh
07Wttq+2qLHAGVEWF/SmiU4JOOEWWiNbtiH2RKc2CqeR1FHSlPaCEfDeOKug3tHF+L3wZwZfS2MZ
776yQu9EXHn71VsMp9LFDDFCKd1XZdpZ7fh9kdRvZ3AmU38Myg4jFJkQc7EDuSnAEVp50R4Sa8ac
1/nr1B9i0gt3vhoVpOo6B5nSdnq7olquulh8/fL1+jaYdIRcqK85C8N75pXji8MTLbJgw5S/G6rF
wANu48VOm4KjGPZMUSlM+D6ArEp5+qj7RUD2KVEGGscpfphaivpmnMZaMW70vItuIhBjtj8M4mJV
CRC+MWoCP/NjFCAhK5ebNRFHq1ve5+mxMF0cH3Rrd18AVtXiOAjfrm5Ye/WT4SgR7nXVBt/GzjjW
NdfCs1+SGewnkDm4M7WLVW4anZ4BJFk/X5Jgs+/FQuW9axu5HIq+MvFrotH6ZfE2MK9QRJO4JE5M
IC/CZVXdXimHwAFhDQW8l9jfXudiGuYzE6X8th1CGRKR40g8bshg1QFcGedZWYgG5l81RcR5JVtU
HUTB85DlJEV+gfs7BhBEpEyyxeW/8WpQrFkbxSUyE6D338RkifeT384hE+RheaFvVz7LsccYaoWQ
J8kB6SHoBvmwnSnldXlfgCATGeTe5ptySnXy16jxdsSfXhlBa9mvmR8ZtTzl1BZ25ro9/JWiLTGt
B87ouEcsD2CJagq46LbcOje+jbqRy8HENCepcBN6BjJiJkIUgymu6hTK1AevDZMhZTuoZiqP1Qmy
hbbds4+mCz/tDGWp53UBwQ7/083bR6qg+hZGvTXdlpEVniDkuDiE1ymaqJ7bRDxaxtVu1s8WfmZX
uOZ5BAq47jxY/OuRAIE+eseUp5P7BDUixozCSvTeK5bRexjqNTgu1TTAv7PyRJx4Y5JPHjrQPfFr
CZsARct2Ttw6oIPuEoWcjnlJeAhZRpQDLoEGlJhtdCkT2JiZPfaFn8pV2fme8tohw7SUIgIkvSUs
TwzyTnG0kBTXSbpAXmPP/r3qtx7Mp0CZlPaVt5mDr5Lyxl5L+4vRUH7SiUrngvLINpd16Rsf1pAU
twSWBzARjXDW/Ri7TficAH/aNw48jUM3uKz6QTQofRPY+dwft8ELH6ixpLX3S8fc5FFIehlRcE5z
KLvm2vVFRQkjcxazidKtgD29Q+4nQBPIOgbK09B6hj5QEchxHtY6aW6CIbFpkyfdRMNZ5PmTVLC+
DnlpgrM0kdRZlefz53Kjv3AYGfiTuMAkYHwo+wT2YTJOVnLvNVECr546jl47+mt2ydh8kknHZkWN
RdUA+SfKunIqONfAvcZ3P0R59xhbFMxnCSzIPUfkcMImXzu2lNFR5XhatuuSaTVj31F9cF4+x/UU
yHIXtsp+v3CUXffaUPnsZweo02GogILs1FDnX6oqZhlcWo5TjBwQ3mdWnFcv7DFhSORU4k4nniqY
DI1D1wz2nfDsB25y9LW0OvjLYZ5XkAvGYakenAXDR9Zum/NX69CUTxt73WYA5rko93ABl+5UwW86
RnWPqXlbzPWMqHRzqXxg/juHuYki/d1ZPgqTQK9c+kWxDTYFyoGk5GFNByJtALLRPMimGPlLJiJf
fthCsgyuQ8ZAQp4cWRp6YoblcUJYWx4kGjm2pmCZ9L2eNkTv6Gp0ZghuFHdLNAPKY4uNx3MkOQ0/
dI1dv1/gwXzx5hqogTtWZXFyqzCe04as6PE8K0F4S6kMMHev1qn2wpmPx9j4CvK7YK7AoXu5cNCZ
GOD1U77vlt6DFaAJDxPJMFuZmErPSbtxHEg8K5yy3BV2Vd3h1MlvqkhGwy2JfJzb83Ee/EvAvvFJ
MzAVu6E0/teEhl+xb6u8G+58j6bIwR1gkKalzQl/BzCMiI6V7uRyQ2yKvz0NdYIqPeqwqaREM+Qf
TRtV8oYH07AeW+EcffKUbD86KyC+Xccr6j8IqwIhkOt1Mmen6Pu7urTa+L3UboXQA0QtucT14FAU
jrpNk1nRCgzDYsazj0a0Oap5wPqyqL75PkdhhDXKj6sfnOv77jgM5FLcB8vKCLbrjfd17hZbImt3
4vsy4Y8lmIWAvKMjJNcDcqnOd24DCh8FoC8JzvDFngF1TtG2NMa+czY7XjN+FOpwL7K8JxClhMsN
pki+o4WbIN6ZtrJP1VAxG5znqHksh4AIjIWGMWnqFM3Uu/D4OD51840EV0e7KypL9jOCADTMnHU0
O4tvtJLlUQMKyUfUYTsm3zArGyIcvyO0IRCumZyv9AaRsTR5jAXN3pzM4ry17qpedR/Xra5dTk2r
yB+3cnA/VXIJ4UqjZxyyZVJQrSZwrQsHfLwd1FoWFPrSVr7IhlD9oNVtoqfEE4s8BLGx5LPH5hQS
q2Lp7iC3CBOrY3IPC6xiDg9JZXOba6kbL2lixW1553UwwDLTyALbtuCEs+O3NmDQ2L8ymKED+nK9
Ub0tHNZf1Eo/4xLrcWkvQznad9rrxYvxBg5kKl4rjjt9sqZ6s8D7uTKus0jEVJhr0Fj0Dod5yTO/
qDlFcqopH4uBZJrdoOJN7mhjRHeYh8V4YTwdqkPp2Z25h9EYyXs7WgPQ19M6c6Rxxlp/may6ZDAZ
GwlpEqV4M9jW5zYkXADBpSmOVIgdXO16GO7Qpq4QJ5ClVlQM1hocEkCXfaaahnwfJ9Czf+1ZRHFK
cw/s7IjcOnqwuxoXjt76teS/WtbwAz3Mod2PHjxdgN3tOJ74xtWwI7rFVfscn9V8GRsiAF4IpbG3
i3adSZwEocPJOarmCthEbMP8jIWKrVuhSF45BMaAw8lZ0TYo+pSoUIZnKm2cqiOVRDu5R2slG5lm
RdI27sMwlvaZulLTTd1c+WCompyTIbcJAbuTUIMntD7V51GhnLk3jWeayxL0w0e/rqKvqIFdUp46
XdrHsBmd19yTxdOc48dIbWkrjgyyrtYbTJ66O6rCC1Ip2dN3I8Q4OBZjX9qp03bTCgNE9R/AlbI3
mcKr3EwFfcx0Odz4hixrfp359M0+JdsYf4i65SqRz+lAZS0HwpWOpVr3xKotX/u6Lb/a/VR8zudK
raeYQFU0OGErvtHim86+mZzoIO185dGEWFjvyqSaXrALFc6Ogu+a+csvQ8u3dGO0E0Urr51QmwCp
MZBnWJfRh7G2t2+1kFqeFaEcIIDq1q4OvM9DeCwEHfLMmbW3nMa6NtFNn1y7nzSGTXnnLO7c78kA
KgGAztL+TpPVzz9GY9WHn5ndrvktp0e/3SWVAxO27uoufh7QJHkc9KJl/h66a0I+lCgSmCDGR7ha
8SR6j9u4ATauPaj7GcWc8g9VGDV3JBYx/2M8XH/pkxK5UbCWXdYsfnRshIk7+pCeBP+LiuXIzeBj
RgeGMKhISStBDgkGhSpfFbwQfpzmvoxCsNIbM+nPgH6D+hGnkCACOyKo/IZScspC9py99DthHUb6
bAYz/Zjn0LbLuf02uCoANUNKpv629npC4GOI5NhtsphtmBM25/oVVGG9ow1QJ3cljasnoq3DgRkZ
eo+UGML5gz+OYr0l+GFKTgu1VsYWxY4Ag5W9C+Zg/F7BNIUc71XNKan8xL1AF2e874nC9Wjt+sSc
15W0mx9LsFV1apBnwlIJunC7qURCFG1Kf9zPEStJcyJqtBkzg+z9G6fpas1Wx7V+sBtznhqsSTWZ
QK1ov3QbT8/9hsmv4iVOhhMA2Si87aSHZGkZadgT/VEDOW6b1r4ChLV6VV3HC9t2gj6qKIcYcLwG
f5hVInerdCqXodgtsuYRzmOvBZIvuAE7J5/JCo1RS0d7ux29i9UWCX8AYUrWjgVbZsFaed6xam10
pzaqySiresbfaY6ftfpo5Fa6nDgLL3/H/K1/QC2ig105SV3fTPPgwcpEzy2ODcEWD9jGQhC3Reha
qdGFnPb8DbWrcA3/FWNlSnbltvin2hmtD2Zk4doN7QacjjU6zzl2uSxq9JYJMDYoOp6Lkpkz4ey5
d4anGvRQkVsvBN7kFfdCQ4c/EByszdFnJLLs1tzpEjYDvHa8YDHdOS8sBnXO52We0sZfaXSqsEbn
Anl0QvpLzkeY0Tu0KsZESOKznjnwlG2hpDc3k/XUpjIQAJx9QgifcDs67cGDFRt9WZxQvY4sfR+l
U0PHxkE4Eo8lNORhN+hV2sTL9n4tx9i5oAcua0YKYB9Qwno26KEhKtU5ngaYYwRZx84pEFv/F20G
7tVQ6uvrpOsZhIsrBnNs2yaGIslkLrUb2SRHjY6Z41QvCsj6iuAf1Ub9X7kKDPNUhpYwmfMoPxn0
xZLsBpfjykiQRQW5PCZzYBw2JrEW/bJdgTObQi5SZQjhtpv8G6pVfHaQU8PvnITGJdXx2gecOBoT
XzBgISHJ+4p5WzQDmKKUKZDCLM5UkdKGwJa2qOs8NOSmrP/D3ZksR45kWfZfeo8UQDGoYtEbwCYa
6ZzcOfkG4qNinuevr4PIluogmeWU2FZKZkhKuDhBgwGqT9+799wQ9SYLZeLFiAy2A9CW9+mZ+3qy
dEyJWi8HEnrHmNQDL74rCmvMQYXnoK6mKod7JpMxvnITv/01Z04BG2vMjfxM5ZbTtsCOf8hYiYdD
WcQqPRUj/Rs6a4xRd/E6TeVNLE10ShWf0ztKJKzOQeXMAJkhJO0V40P6hOUSid+pzmx+H5nP7ue8
tSMQal6PfIGovvVkJQPT9MCw6V+HrbFE5s7jzGoHyaJoxFhebnOmglqwb4aZO17MbnTuSPvT+67x
TBL/xhqw+zLN4wcupf8g5dhAJpv7Q20x9/Ybf4LOTM5s1uATH0FPqaOnsutHdzibRjLiH6z0Tzi6
M5NqS3YHGh/WYa48TtvDap8XTxHwOa2CEIbVO2VVm4fl2McPNe8sBbzWLwQbu3unq3xob1HePfxZ
iLL9cq9EHGAoXMx2G8kPSYr3Ro6TFwvJk0xLDhX2zyAXIrmIpfQZ6xBdkXc5Q5RSkoTiM7z7QCIn
7XfXdjalpetYTIclMEH+/G8CEoZUq3Kyaj2MruhuBqDJQUR2HZCo3DfzAwTvhhi/lOl3euwiNUW7
1vMW71jIybYPmBtAOCSi8LoT3GKwZ1MBSzjglI1EbuoyCPE2RXZyyUan77qpmL6kkpioaytJFTGO
Op0yivgaAfNsETHKPMMrSLKTtOj2DmFh7SEeI6UCWJ6KAQtDGnffRiSsX+t8iZ8Sl2gRIjPW5GI2
RuThS9NPDwnmbDss1/6njZyJrNaufEIEO9wy6Gj3piJJFVnL6KI96XpJkB7SUlIMYpNbzZfkJXeU
KGsDgC3y1M7smcIFuBjSb+u8ClIRKbaN8pmmM87wznHJ1IrdKvtZQOS/09Zim7fDGCF7YXybjvex
bsf1aDnIrliho+qrOyscx101GV9RrqAuN3XswM+unamiyZobNLTtLLL+yhF6ST2YFh8p7t/phviq
EX8hdvUwrtE6fv21O/R66b5L7J250R9YY1WQYUe6ENz+vd3n1m6S6/i99bOX0WuSX05UyEOp10+e
Ixk3F854M8Ee/+BpfCfFxRku4BEBAXBAi6DBf/1rxfRMBK3D+YAIpb5mMzMffZDhRwc4y+eK0f2x
4WkgHNdvwZiTBPvoelMU2oh2QyHiMQvEVNgfyOU2mfXr19Ph1eAeCYkUB7TI61+qF3UzmJj04YXV
+tz61bCdFJr0ImZRDCYOnRcuipuPXAjbm/f6si5WPg91Gm5Y5bx1GHuyp3ByGGZ1NU3tpO2oPDOn
vUZLj5wEvzMTNE7Pn40mT86NMz7xY8qbXJXrSXvSPLSG5d8SP9Xt1zajVvrzmvWffjvwHqy1HsZ6
8+0DZCGGJl7Wtg6ssDdTRpxTkGRF86kW+TB+IIR/57Kk2nM8ZG54DHgyUHy8/gZihsyxPWgWbaN3
vg9dQ7y0T1Lmvh/N5KeARh82SSX2iVMD+6tMOuJ5LZlOR+v+n35sudFbFe1+xwTm+sZi04PAIuAm
hkOYTP19xtGddlPik7/RrOnPP1/r/bYACJnhoolME/Px26WZ5uSAuiJeD7asOZhL5KFBOdrMBCti
EFh4yCwcFCf+gWLgg2u/02Ki0Pe3O44wEue+fLM+dLOKmDrxzA+JE99PBQMAJcbCDkB7AUl1pRF/
8EAJ8fZ5x0tPR1tgucL1YL59zawhXgkps0C2DmQY7sjNJkWL3FiCO+yCmt4mb/di0J45Iv7LGrLj
Sqs60sDiiM+RyLwolUNFUprDxqk0y969NY0MNiVkdNqUGeUATw2TALBm1Iq7KM858iVO33ZnZGS5
8ZGb5O09dCH2MpNQ7oag4aF5o2ftSYK37SbmAI/U+TvnHWi4Ja7FLyz/5WWj3emlUQ0qS1IBVVDI
GB57BqRUtZtBlu3XDQZ7pBvcaPPTMBj211nq9OrPD9l/+iW3wgO/Iv9D6/361WKrn4uCMfdxqCpp
HZY8GZYHs4L1H5r9TMIi5reh//bni757obk1PKLw7dBxC4Wv/fVVkS+ZrQPx51hXQ3NB56emMnPc
e2q0aL8yMP9ke9F4aheGJ8EE45t/SlsTEEUT68+/y1/m5L+vsx6RefwOHgdTfALYLV7/LtoQSWUy
fjpG5DLDzEUdeFl1nfjkZnqVV7UniuRy5cyXXfNGRNYRB14qL8hdgI2ZSaYYgY8r3t7hZPTHKwSv
DDHQkLUWgWYWrZsl7/g3ZtuxjBtZ514zX8lXohdV11xMguUsIG/SjE+iq6MrP0HAEXgroUthTWBQ
S8JBpeU5c1jnzqmViejKXWmw7bqJ/k6wOhN8hITOHCExuW3ogAMouSvxxBnrCvF99+yCklle9Jqa
6U3VljR0525ZL+sx8b1L22kd+1r0CJkItzO9K82jlofOEOPHq4yBgzFyXO9B4vGOdpNfuNMt0rZ4
Dmlf4oxoMcIe//yVvHNze2y35mbYwNJPSfx2lV3yvqTfOANNHplhwRjw4QLS98Rmpk0J0cpu8P6F
jWuqEeNTbBsIAnM1hX6UDPmlOasJzU9jtuMHpcDbXY91WNgSDNOGgkA+/6Y+weZpAl/Ty3HN+3jX
97rGmJrxturNqfrBAsJG+mZJBL6BFwXACEcb6g/5Zt+rltQoOq/XR5RrstkEYFZ1E1VN9ruwjXrZ
25gikHKlqMPuBnIKH/1BJeo80CDUN8uIIYWAM+2aX7UaOG/PLmKjO/pv8bVfIKsLta9H5zJDk2S9
VEaZk3kSJ02+J0itnfd13bXm3iV7xN65k0m53y2wkD5tIeESI8tfN7wCAna9mpEmS5u7n+7lPOn8
GGWTITR/jaSQR4IO5+XUdU6+PhAvj6puaqBmBg5AE+vkZ355dAwsbbttPPrsW5H61VcRXRRNriL3
lq4chV3ZL8YeTlvxVRTaOpqWF3nn3FpQ4WLSisywyfAtYbSHaELtb3c3SLhbl/E5tdWRiRg5kYSc
DvBpORV0+8E2xuihY2h/9Oi756G7FNWP2TbH8oAGqYXjSsLJF78VGFKaxhh+11Uhg3ol/fsHuwYd
n8K3h+KZMY1owj5OrC/LTBB6SDlkt0915uoLzfGpuHAGd7y3q9pjW4uiKrqwZTT/tFlZWeIrLPKh
nQ3DF2WX/nQxMT20d0ypu+dts/KDBoVpTK7sBLm2cmICfjyV27+tXBC9UyX98qtERfnZzrNW/swy
hRzdiBuvJHEpirIUZ/dE6E/SWURFWTwsV8Qa5VlYdtMMeVbhLd0jt8kbBFjRcHBkUTJfbWf6igx/
OMUg/RmMUKjEhJ6WFdmE26dqKn4L1wRGnXPH8a+oVB89DqxraFpD+aJm+sCBBMVJP8uro69skGu1
lW0x4SHVLN29SJHenDQZgOIR8yyOY7H249mx2uRCjgbZX+j6FD5qxnWsZ0Naq1MO7ajYubHqfs3p
yNyxsDTnyAaagxEggGPugHCtny4bNqD4MGuoW4HB+bc60ZeQ5WU81Ppygp3YnOmxSwxZiYyhidtx
8r1Py7TGajzBgLOspCjCrLUqphfjKteQNZuvIS5dBynxuJRix/hS34oE8Tt9HTcHXW1Pabc3yJqu
Q9vris8khdLHtco5uVRj5mAfaDz315oKGv04U1QdTlW03BT8dWjdLKvqhh45Qhi9GrdzJdtvnP49
f+tMLTwBRUeM6uqKA2UUZx1iKmVYO86ch4tT1JIBcQz5GGaEH4qyoHya4kjofdraydmzMisjs2RE
bmcU5RffS5eLEhnBTzQlzYWXKdDgeCgy50DqnulflDbfIACTHM0lPhlVb2l960r6S7VAfa4z+yoR
rs8uPZYIgXu3q1Hq4I+l+IatcB6NJn6kHTu0n3Rfz/emlUuYlkVtXSHpNNrd0sumvKJxCS9SrlJG
95NYY/8yHbvU3aFs4SFV7SpeSovIaix8GAgDGmrc7hLZIp4yi/yZXUsZO++9bCa5oIVU1zLzjrJb
I8/j5bTMtLYQsqWiR+RFpwMLDz4F0mqinrvhrglCI1+zCvmbnEdGTndV1sky7aFeJjadaKOEe143
zw5NMhkQNuTeE/9EJp2tyEpcN/d8YFIi2DuZoR0Jmjmbngj5jqqzUpCaS6wAzwU1aRkui1Guu7JO
9UzEm8qf6WmZc0j3xdHhylCmIKXES2E6+fGet4KWwFQL2DJWmbzkGYaXk180yQsmRiw0ka+JbRb5
Wj/qFF0g0DY5s/IxTYSVjsIsDfjx6mFKkkQzEIrSp6oFMwTvzJ3z/YryhxiIuWj2siBeKaSVbUaH
Mk5JeWJbTpe73ilafx/lnnNb1poRR+nE1X1H7Cuxoma5yUNWtNLhNsshnhQoTUL/Xjg/6oy6fT8W
q6wvLKdfnycvpgyxO57UBJqX95QjyEdugmQp3dHCx5Uoeij18TgxwK+WetGg821xWCJaoaFFSvPe
4F9UoawlgtzYdJsfXuxSI81VAugD0bwkMnxm+SnjPvpaFMzqwwFEEcuP8hE69pOLx2RJ14cVslcR
zE4rPlO3lWnojXQiLiCFbXp2H79SuLpttQNsnBu0r4Qhgtl0jDKIhSnzS2ZN82M6My1lHZ/n+N7V
XfaznVbrLjerJj55JQROFixjIHlhjiz3yWKuAiu9hRJ0hr9g4Kv0NNsR0zXyQUtc+iN6vmrPqNPb
mQujHp0Ty/TU1rEYdy3x4wMyxplpswOTEL7H4jvrbVOa+mD4CJfCdTWT5LT0lEoBQm7LPBi1XXA4
ZQogjvmIzW+yZ9JlY6ePvUNaWYThxZ2ofuF46xDE5DX3OW7QRCC3yT2FJFHusTCdlxb+Au7KAWfY
KpJ562FXzQ/FENak5Sv+yuiYXXkaPTtyvtSdsmf01sNo3c5iVd5D5PHokXpBFZFC2aK3RdpuQzw3
Aoxdmkb6XqSYeXCAj/OxpXqAdN9j1Qp8RG3ckZ7Wp6yHVd/mzP2u/Q4BEAkEBfmeS2ZEeZBpY5SH
hFWCv0NaNgw8beT7Vs54Q81ZmOTu+E0bXYyJkSeXceFYD9a0+MUFbXv8X7Tr+x8ZOq0S70UTmXfK
LJy9HAD77BAjxSQXsHeCyK+bp95NMmcfl4jZDpaMcXssChAW+tZsc3j4BcMzIvbuM1blH2i/04Sb
aDvecerwcCDfLZPDkszDI+Et0Q/XWv2ZYHQ97+OsqL9lHBTXQ5MU1S+pFSK/ljezCGuN/grLQlUQ
eYa3uGRxyuiFTVMiTdQe7F34MFxyz0aMnUMwTc18KTnyMA221nE6GUYLlqfn8MtpGKDXtcjB9TyA
642Y3RpzIw/9UHmf+ywt9MFzUtax3LM7/r7p5w9yXch/c1N/vRqrDD4nMKDyIidLKuLFG/jW+hL+
dlO53lUdwZIMTYXh4RCtDp7JOVFY/dQskD4baZ+C5q37Zb3DzFcDHexaJ9+NyewURIQUC3N2z09T
ptuECZOK1qhgSYjXO6ZzJonN5fOdzdWUaDt7xXNAfvVnq0jJBOwQPj6M9ZKvVIwuWU9i6xDFvGdJ
SBw24/Ai7Wd0Z7TOymD1m5mgbF/zBmmbI19B8N94xTin+QbgCueBNZuje2MwVCYIIlmsayIRqTXj
1SImryytJL4q+3IgTSBfo6/uqN1fDcsJuTRT6laX5TKKW8xwDHgwP/eZd2mUNvEfad3M6VkBlpe7
rGCxvoKLUZNIzvSz3rMfJM5eTJYTXfPSrwrd3Djv/Z5F65PBDP6TVS+leznUFPN3TrUlvFkxMM+z
KvmSdttRGhlJrEZCeEyUZQeRtu4VVfK67PzMJGHOTiv1bOg5NlmckECQRdcTgBfrLMYBvCSrQbkB
DGi/GKh7y0AyrvGv44hzxM4S1paYMGXNepO53kzctB0Nak9V3a8nCvSoG3ZxNeD7B/1g7VKBumGP
XrI2duOcUyhqE7PKc42ExD3kY9WQhSoMw951wuk/gZQ2inNBQ/Pbag4EEdpDk/yIPL7rEHfN0F9V
FjLZy6awc+8G5JE3/u7caBz3GTL+8aJMV+fOSBPHPVJRdaz6KNzmgcTOjLY2pY3/YsVOeZrjxFQB
P8XB49QBvblNulgxghhFae4lTYtinxoG7jbHTXt9lTjaT+9zb4rJtt6ywi8mlev4i8SMudkha1vv
kyw1i5tkRU/yqYAWS0h42+vp2Rp1zXG8I++7RAMN+kfmMdHQDPEqfZ+Dx8Ye0Iy2NTD08TrSILwi
SpEYzrliNBuT9xgixbSo+htUKgj5jekWPmtLSytPqzvdd8jYJby7KbQnZldXeqJf+uTETnWH+hGv
+xojDaC8TIpnc9GJ333QunvfQ6LSR8diKenZPhSN1x2UUpP3JzhTHZGqVddAIL7WGPgA8s+Y7utk
/gjOuzXO/t6xgRzCnACOiALYAXHrjYne5/CdT8syHNMlGx87O0lCdoL0fopJiWNaEQ2hX07PcGaG
T9S7H/nG/9PlaQAAF6N1RKfyzccdlEeHuWUqYSYT8qWhMkBcdI7TPkxO3D36Vqd/532FcqpKuivD
Nn7/uT3y9vrbxIb+CGJubgT92a2R+reRHe3TpW0xSx1p11QqwMFFF4Z67AL5U7+H4tHsV1WNmxoP
TT21ZfNBy+xtW2LrgjCfodix6EoL580NqKkmTCDvC7gw1ORIrjXhObX55PPRr5Q3jC8ue/EHnfd3
6ITtqrSCwIV5jCsp819/bI01T7RRDGreyB6Z2CRn4o77UKBVTXZmislBp0pdphZwjRzZ9z1oieKD
/s+7Ww8Fz/0LngDCWNj+9ud/u/VKTZiF+WaOMWVodXYJLIwuzWkYpxAAIjGuDeSo8j5unPZn4Wvz
BqRK3x3+/P3/1Tj++/NPUQXUBHQBc1iPJtmbOwGXpawsC5l4uriLwzkqovw223paf7ZuM433yFaE
DFvaKe7mket/Cyrx5JADa+o/9Wln5Z+IPxXGbVb6Vfd76uscE3DiSX2pHZmtJ0oAYuVGv4cAM9Zr
vo+imvB4bcbokZzYY8E1WpI+sgZZTGj0Vm5errNCUDs3cTUdasf0olMKzKp4wH7hVM/oxJW4VumA
8cKNySw90QMm/lR44KlOuRwmJ8w8uiCHofKdHAs5jsNgNpzSnDAMu9UTg/fF2g+DKH5iHTX7YGqR
D4Y14LAvtN8tjjtQU/LLrJgj94Mu+bvBpLQYLAOQcW3YOK6039xyExHtIrMJZxlY592MMuYQVWrd
uY1IHlOEIFduXs3noSpISKa6voEm7x4zcpjDdCAGuTLr6vTnx8B69xwwCGMApyBfSrpskN9eP439
WpfagEN38DsF52nCaWac+zK1jMd+KeACqGjEGYmOknBAwtnL/SCpjK5b+mW8IyWs0MeZhIr2Alnb
Yh5R71hN4Iw0PX7ire4eFbZ5fVoiGkb7qTSaF0nMA2rPeXaf68FVHrWrbJ6Mrs3T85yiAM4B5TYH
XZhrdHIE1oJgaAQk2FmUiDPgZKB4KaKF2lDT9tvnSVSjGxyyUV5i15jKM90P17mb7HSuD7kDXfaz
6j3dXFB29ibjmyp2DhjdJyPojVRdZfAPSUPiHXkSzdrmCH2buaVZPkTlS21J4jGW3hk46QLwaA9V
Svsk8LHCcUQeaT2FVt+7aC4s0ae3C4WqPHP8YeANeHpN98uctsONJ9qSDmLZtPdOWptsqMhzlgsP
EJD3OFhws7SR2oin0Gd4D5ov6nEaK/tbZ7hDfdnNtF/2cQyvDQksYfOHcmW8gkK6Q5cbi2olcA95
WXI99e3EAblb1RdndBZCpGq93ne8WGVYARHxdim1QXwoIoOumnSLKeE8N/h4iFN8CogZGIYxJ/TH
a3dM/WoHpoGOOXzIds+3sEY7PIZLduhcNXyrc+2Q0wFy5TxbGlHsEKfdYZiX1Aup4vgI8RB7KJgm
eJ0IBJwu8KPCMvYdWPnkZkxB3Jwrs+AxdxEUjSHZPNX0A94p6v2ABwA2M7TVHjQPgzDDvtKtv51f
rc7gWtrLj+hX1XJbZ51ZB4khu2eOZBTCSF9QwnWZiOcb3fmNd28NVX5GzGShHFdeHmPbSYYjoqfK
OkRWpuNjacyWe4kTkA+dAIlLrgEaRM9Y3WGg+5lyWpAM0KiK1op+OXGPHypfJgRjpM7b5y6fZXde
jBYpk+GV02ORdQMZkeZoDh/sYm9LJQCH1L3uFn6zhafYb7QEEM9rM05WDV0LOJ6e/fZubUl5oZxZ
L0oetH84x92uR52wQb34Piz5ZsOiGB2GUXA9uzDsz/CLfyz4XOIQxcl3onSn739ek94NcbkeqGzl
ExyBbgEG6+slSRp+nQOJwQ0nXYwzsp1vYu0fWnyQL2kBWQao1ZhfDv5IHmMyOVbQ+2I+MmtXL8LT
3zJplhyQPWc3rRLELOxo0qLKaEqinY9SLqQeqq6yeiyvYmzR+E0T5+nPn+Ht2H37CHwCIRSjF0uZ
b1ZVzmdRPGRQ9/QM9gW3gXWQ+KJ2nlzpuWoBEM2kDUiK/eAf/3xpsc09/76zo8chmIHUIyb/Piy2
N9PYqhrQRQ6RRzoolhvkixmA3G4qcZBFpjv416UY8RMhN0bq2nkarYcxpevz3DcuQXQ9FPCQohGy
U8cZG6OePYgTh0y8DeC31h9e7vGseSuNCZyeHGJC/D1+fFDugJhZN5bxqU6kDzaH/tMY/PnTvXv2
GQJwb1GNsARZ9tuyxSjHSJfVWONOXtKdR7/nt07huVoWRlOU6Eb6QZ1qb+O417cT0iAQe1RoVIzU
zK+fRg1rEPyQbo7TYtL1jjRxM2oooNThvGQjcNopuZS0I4qj0K0ngpTCyt7hALKHvdkn2UJanonB
BDqHz1zHa4vHssudHgVCgmmA8xg+ZBnbmIxWhtWPRjHMD1o0ib5ASkSzPqniMOdUbJ5w8xWcWQlR
u8jQcPwgKVLvCUnnmKTT7vGvW/2P8sr+d+agi+209z8nkj1k7bek/PUqkGz7G/8OJHPMf0FzpVTi
DGHiBt+Wp+lX1//f/yPEv4h35rVnYUZICtjvvwPJXPEv/gQZDnJv/hCN6X8HkjkEkvFAs5ZtFTkJ
DP4/yuR79bTKDd/Fecr3bdRU7KFv1+oiRlMmhnZiyCb8M8pl5wxP/aP0lddLzP+7ChoqPiIAOoZM
r98JmdSqSGra4gZYZQOXTtafZtgnH+wEr1fR7TLbOy7VFnAG71692Qh6t0AY7MWkv8pqCHDLVGFU
aONEDzI5wz/vHgz4UZdVZhHc+7dv/Pbf7/erSLWtGP//r/2/r81Kw4we3Y2J3+z1RyzQCeZmXo27
SmNc+475Uq1sPI2ilYurvFj3PT3F+cgYLidtWfn6sbda66UURRPtiHPBzgfsKJ9DbUjmZ0VrAh9k
KksKxge/6/tvA9knRzguwmn+3ZoIfmFkamSOOyu2+3uxWqm+8Mwltz9QE25H8te3xOVYyvmFb1xy
mTdfB5NKNW3r/g7ASU+D3RazeyP6opk+KSBcLRiyAY7nc+yTJeL90w+pXMST5MBs/0VStm0Mfzs1
D8TAWY2dqp3sDG9HN0pe2g29+T9/7e++dcX0gAiIrTPDi+y/uUpjL8wScITvCBrrUK0qRPKuXT/i
Jnj+85W2n/TqZm6VgYePRVDAiXfCPHfx64LNxtoBw5qx0HkRdt8Rrb2aZ+Myz1wkwn++4rvHhKWK
Z9neWi4Ild9mgCTDgPPGS9FhLA6tWm/rN3iV8cEp991D8tdV0KJT/yBy+QuM/rfvyWW0TYAGV7HN
OrpPobkccpmYu3QmMk+YzaMNq+L2z5/so2u+eTCBKjqLs3JNoRq8pAW0LitrftSF5z31KkNwqKU8
/9NrsiTxWVFyYgumznr9POJ2azn3wC0QyojOY7r2t5a9zufMqJw8QGiR9RuJb4r+UfHPukTD0PEA
ThLLB3fz7Zqoy8kgMgFIAKOH/H7EBv6N0YEXsPzKIRjx+HxA5373SrAC8h/LJt+SgvYt0LcChtTl
jeuS+6tIZffrpt4RD5IyA1apcfHnu7oBnF+/GLRk6QpyIVLjkHCD0X99Y2Fa0SVpspHSNIIYhOIx
Lc91avTrU9q30OY0HxLOMjbe8ij6HIuvgCVEPjQHipNrtY31bc5noh1xBmZjewbVpjQjSLkYB0i9
jQwhxdb0heYaOAhdBwIOrNaNvH05bjxAljUKKgI9Z/s0DGDFmYgh+2CePSRtWAAWrW/ajrySSwKF
rPI8rbFtPymCjRroUnnYrfYFChXf2tuQ6di3kLyLUxr7c//dSZo5Z9y3TNXVVHmNd+J46ANx9SLj
h9UWk7lDLVA/V8zh3QsPIiSSA5fTbOAioCtxbBOJEWqzcq3dMhIHEoytPx6TvCV4NCoYEQV2Xg/Z
p9T0gVVCntPiqA03vSU3AM3UKoUab0lxiUk5F7J+hn5gGId0Td36wAHAUVeORMwY5O0mLLEY7N4o
07Hsk6fN7hGKrpKcCDSAr0CWTNh/sDo6s7OvhUZaGEZR13Br60lkExGdq3QeenMGx19XCxRTQWMJ
dgzmUbE3yS9GsTCU/eMyF6U++nkmrAAqBNQMLZjQX66cf09iRku4dzKJvnXFFnjn10j6j8Te+V8j
JfuhZtY/Nh4t1KmVkNTyWVmfJ7YL685pMNfTYQapeQTshO46MPC/673hZ/0EWMFfBej4cTSupnjG
tmIYiI2+yArSBzINDaWPbQIkctX3Hi4zC+BbgMrAy26F1ZXQRxr0DSHOHv5/1NLx3A10BOb9Fuv1
lKYGzZkIodBl1/G9k7myGnV3FeFy/EIIRYV1JIX3xGhvbB5V1AoTkUyf+OHMFDy7dhnmLQfEhBG8
ZTbAwMezDui4r73PLV3sOYgY4VaXrOsUG0Xt06co204UodeW7rcWS1YVNgzZ6Z7UANSem753yKUH
pxAWoBs23X1eJKEg+4h8hnRuHjHOGl+EQH9ysG3GlnB+NtEBIxILCadOGUKhYZ3SbVZi/ObJR+fg
VTAPAruLokeAgw14QA8rI03ZGZ/fCr2j2SWRJvlgdac4nMe+visHi0E5WLSoAZ8tkUohEhnso4Rz
+VTlZcsPyQzkKJoAJGAYiBG/2xpJ0nWSVhvaS3iLDGeVkWOTDjhJgnWN5RROU2T99I0BmhkYpmXm
8QK5E3Kd/odbiNUMgbWxGXUOwlaG1u1SAZy2E+BwiGGXUxJbvnPogBPVhwUbox9yJFyHm5rCimZZ
DHprby68N18KAz3cPZtgmhyYIMZDyP7WXC+Rj/0O12LxMoBcejbGJr0hGNJ1jkMyIzrimJYlxFvl
E5myviHUg7Bt88yra770E3infVsb4nPZ6dX/mgmIYAfyX10jDjE1tv5XjHVFfGujaAWQOFrlys8p
zKwD41VHbhPjbXEKKA/m1D5ZSG+6W1sObXeJs3z4PNrajS/MqhV4kYaeOQgxEBmb8oE8HaEviNbb
pEQlXbyrmvlYdmjF0onbRieyu59kJZwmZDSHt6hYCaYk6DvJ2p9pllnzF6NJ0vLEu1nme6BrjvqF
fzyJDoxN4S+IIWJWPCzGjF95mlZAqmXdlfcAob2tpevkh9kr+5mBAwjgFU3C10TRuA8Xy8O/aLpd
doebnDAFK6qze4po8zFenR4Pv6oRekmsqzuTrutZeZb5UhXW/Msb8uV3SRVgH922iW/qWSX1LQTb
5ntqlPVXt7KnO5HVPvZyNAIP5tC7j2bbY+mSJMcxw2VdRPkv1X2a+8bP2q/W525Ct7hbOCKm+xq9
mjyjMm2O6FuacYfHBT91a7poPLWtMVEu8HNPdp3X1wa62V2JbG8NFVzk8QBbp5p3sGJBTdQMVLmF
s0CYWauovqKh0n6RmWbFGiH8ElE3r86e2cnkIUV0i8fJnFhWIUWR2dSDDOh2qnIhpLj5OPyafJSa
ofBb41E3mbjFyG3YAQZxPBFdawv8n2S3HwRhnf0Zkdh4UhooDajBirc96lV+goMR4bAfeu/blCmc
GrRSh2emPtgHCwcNxq5Ol/l6cOr1joY9IPghRmISaNeLDTx5QBP2kNKR4FggeSq+7rT6RaMX8ApU
AhLa/S4leZAZWLfLXSefwhEGgnnMzcHWaMZTdWdbedN+mcwefI6Fi+Hb9tX+QFdkU2D1E4Q3uPmg
/CyPjK7jQtLgp0mi2w5R3zvHYiztHhZ0p29NPFaSvswSPy8un3+n0COXe3Zhk2bg3DYCSHGLCEnj
dr9djbVpd33XL+o0ghI1g8h3GnZwWdNy6tfE+N7STER2aVS+tRvjKfb22WKXX3shI/8a9nqGxsZh
D/liLqNjBAX020/lNFgWqh8FFcVM7egkUf39AsRDjFJJ51qHdunWP7wt4eCQDanh41DW8jcWx9bY
RcDwIK15pcM3arfj3kXSHR3nHKoHm+9yg63SnY+N9Gn5+eR7uUFFq/RJoB7qDmXku+POxbSfBSor
AdelPSVzkK6WGx8sXM4FUNopSkEuVsnt3KLexCtTWd86jUE6wNRgMnLLMkDBYjXUt5zBz3Nl9koE
2VSJOoyc2X5YJ4uc88S3MPWtiIG+GUCE8h0KfTSTMxOjBdLjjDjPa7v5K6CnSB8IIm/vdSrXeMfZ
pR5ClfnVdCwn1ZlhXTMxhMcqCEWgAY8grRM9Oasqas5eZxfLvrU2gKxDyfM9YVG8V2zOcCmciEiG
UU2gR9oyizs6xHNP0uGqWDYtAHgYFRQjoEPnrGZ/MRq9LMJBZc5LrkZEZhkcnTnocM8P+460RgID
cJSwgdcDqSkyE91pzvr2C4KM1ISdlw8oWmgYzDs/WWvzetJNCQeo/i/mzmtHdqS9sq8i6J4NksGg
ASRdkOmzvK9zQ1TVqaJ3waB9+lnZLUFqDPRj/rsBGo3jymWSwc/svXbBu1ponT6AoGaLBh2+veyx
1IJoCQDuVigmuTvQ1+NnjriXkhULOg4PN0ew6+pAEoSWuQYQ33QNYHZXMIzY0xfJTS5YJB80ujN4
MFjeBEv61jpm4LKoIdsCwVIa1/N7mTpQ09OqgnA44Qd8iKEE6hPCCMkTCLHBS8u4eA392YFWZNip
uO1aUKV7c3IT9+AJBE9bkV8sRpnVZ68TZJQPZU+5v0W+5HsbZ8y8n7jKWzfsRZym0cgx/TPKOngk
WDE4mVOLHHXuW/WC76x40XYiWk4T1P2gCyprr4Me4GkTeDFKx8Z1W3wji3qZunrgGe8N7efcpM1j
DVzjuVct2qFRte3BazQ/tGoz6UaF9GGXexCB8s3iBP5mrRyEN3Ph1vf1DIok6gQUANQ6VvcKlaOF
vzCb9akx3JVgh8HCzkKMh/dipKwFQnAkvgI/hkp/e7GStixZFLWpZLxhRm5vA9lwFJMp7jQWSBsP
zPsQghnzznZFg4Rr3hLXAD0kwkAWZ164slpaotGjFQ4R5qYxcCETyr8v0Z+fWI4iP7IQOT7i0XaK
PfTp+loicn1TVHj5VkDwwmjeBxR0dkYuWyTWbjp6YPVf4yUm3LpqquqGt7Ozwcj6WkY2xMp7V/cL
zLJakQs4ltWjJkXj0baX+pknUAXEddLxN7q5TodJtgxw8mf8gZ1fKINrbfFv/FiTtYGNJnkJ1g5x
d9KVMDQoseevMa3qG0fMl56DN3YMEUJfsj0wsVAAJ7McqBVTn1MLI92x9TMAx5Ac4Aa3riGIQfZm
+9XA1oDHAKlsQnWc8+KPMKSOMieULYopWO9XTkjFJTE2+Q5aavy4OAMPEcgDCUnKjt2BkRzaH4s/
ZkUOCu8TzeI4hm4q1O2Ux7QEsxdUSLX6dQI1qwPEfjbEEa8hxSQsh5UKJJt7oUj40GYWZbM7vSeJ
bNcwqDt5zXZcwNXsp+YR5YHB4QyDkT6DtbkKuxhG+AnAHjlIM0cR4sE8/fSDup0PJbTv23okPOTM
EVm994uomj3ITP8REpvrh8bcDL+0ciW/TCaBvnOW1cZpmvjF50Iojo7dVK+BCW8k1HFuIdDQjnHV
duTBIUScgoeyonvdOG6GlYLCVtIPUk9TNSEk44ad4Y2Ek5tl5DuRZUhpUibWm9vDypAI6fMQFGkD
grpUWbJdaBa/c0WnhRadxnU7J2Ywk+92MeavVoNfByA7qIii1c3mEiw/h6OXVcRYzE5JF+TNlRmt
ngnVFOYE2P7eny+Leemle5BUY4xMzxJPltNwOEsw5e/ULY69sWTe3jYx3r1QjVqzQ/JASoQ2lcAZ
QprJ0wq2LuTRCQn0/QBWtmKNMkzvowjqJ/TaYO14dtU3AzL+7oaxIHxjaglqD9XaFRUVnAaycWhR
0XckPYYzDfpzZizUdL8yGwEjP1kAtiOt9AClL2eJHsnBr56spHWezMEEJe9rXzymRVL4oZWPtFCd
T9FId94HbghhNPtIEe8jfQjK9aMCksjnr3yO9EFypYdZHGC2HgDL/LizTHnnoMTtYrZzvzqZjd8k
cJC4haiQRxPvhwHLsQd3w/jR4V1tSP8pWDSTl+Tm5tLc1ovACdKN0LDw8wzwkGOaVkAzkM+r3eUn
/cYjM+I1ydNyj3WlIcGjpqiFhAzCtKS/KC7o+vw7IyDnAsGhBA4ry16BEidO4UZeT20f2mzurwhF
bt6GoWT/3pueEQHQoeFMfdf+sK3KuBrVrN/HxMzgJyuOE5wwuX7oNAs1gARmClTGtnJzU0hZ8kIu
GGp2rm7jT8qDgZAPz1zoZQ2X7yNvEkjYpuJ+CHH4+TeeV3iPhqyN58Eru484Llee7LCEnkhUoZvJ
4wY6g6Fi95EFPMvdoAK5eV2BnhD7YMTfwFS6YGqx0JT8tnsnfSObvYW8Y2fM8xGP6ENSwBAHdIUq
99I/wWHFj7jqI00q5SXss4Kfo6Dq2LeTrp4K3uiKNBEpD/gpnO40OgGLeFMn+nyBjG9SjIVnlhLo
X+0Fgd+BE3WFLIsO0IgSuxUPk1ugaYUUPjohUtzuAVYVMtnSEZi0O1nlFNIrpLaNNzjEFy1dQgGK
EVndI7jBKU7TtjQU6pzDWwOzQRtWxiiT/YCB5tYxDPs90NqeIrs1KB45l92EpeXAeKllhnI1VEtj
EP5BhMtmgKFJ8hG0cmYICuAi0vc48z9q9lz2ZlirxQxn/G+v0GnINCAwAILmZJmpFU5C5rfz4MuO
4CkLhVcXaPj1XVUFR+I2A3ejUDAPG0gw44v2YJOGjh6tj4H61KALWlYyQvB9NCeSoCycuUHW9KE9
GgUakotkxMgWMKUIZHV7JhhK8S8uZhef7cTbBJ2JRTU8GHGUyuN7qIWRfsDR4svUsH6Cs+qDxjio
Zr6QXAOXC8sZB77CtLT+xYWVuvIg4pWXFhBgTbydwjC0oyPsrzOTwJbjhOEAGQnbXoK0sO0HoW7T
xYj6rptIK8x0E2ydhOzzDS6+ZJPw9sH3djriqNyea2VrQplp3yDpW+D0agJWgaHP2g9ntNFuhNoC
6LUH5XMP3Nd1UefiZeDQim1/Y1fT/MwdvModgbjtPYpomR8ULRSb/Somw0rJ1pwihYT6G0+nQJc7
LgtHhV6/HO3Kk225OC060gffJEDcV5Xb6ithC03IhZNChDXnSX4zPS4pR5wkUxsmMbDnvMkefk/e
DOSIQr17D2rXuvV1S/IM6DP/madW44VOwXW6H8exuWfHYXrXvnLaZ2z2sQ57swvuSq8u3phrxIAD
DVS1277rUXb3F6Zp2HmX574x+yCPRGcpI5RQyIlHoLv4WhF0QWNKWWOSdp2hJZrJsEOaYCbtbvQT
51PkZvxI/JRKo8pD1XC9+rAodwg4l1+eWKBdWch7GTWoUUyHQhVldof4a2g3wLew5Qiv92zSFTqs
oe6FKqYn0dZys8Z1zn6L+/fOXm3uiAH62U8NjXtk+S6oInikllmEowMBDNSAsXo2irx5Xjp2OWG2
6vmJpbyTgrv3qBq0pAk9jB4uNW4iKZH9zXl7BfmU49yZxoBTYWTDwNyvBTbmys6mAmL6eTU4sJkY
m6Qt/giDgCV6/QymjMvkPHSGZB1DbcVE55WxDVqLmxC2SCabMZpb1381qwDZIAwAGE5Dk4x84SZf
KAl6BATLSubxgbQVVNxKpslrYDDcAc7b2AQspQ0jtx706m92DcralJwGJDioFqF7TWbqe4bBlwKz
z4HpWLNFwFljrwUA+3Id3/yqdpMd9qOa+ttk9BQmFaorUnhrbEEy7tpXfJ8NMBjTesxrX8dbd0gn
3kzGV/jH+u6ZE3O8sUdPAl+l0URRwQH9I8q++LRxjVIIYJROyAWn7dk6kILfyI1ChjegTMMENWXD
teyguJMehfJri6OL0YnRSMKHNUtL7F6mE8dHyQiYaVfVGORsLAVBvIshkjch6u4uKA2AfowEYtIx
aqQZqTXnd8FMGh9ju9o+JKIYg51jjdWNUSxVTzaPFcPtcmL/2csn8EWqF50fQUej+zR1afu7xo37
lKAL62KA9IbFh9HnxVepSSZPJBNE+Ke8apu3mDFrh1rWTn/MAK3QDncDDNmZwI4nh50rb1oujV+x
ligQV16EZtcy+ku23lSiYBVNUN9BEvG/pkAQ/Z2CAH41XVBbm3a0iudsbEgMISGIfVE/j5UXwf/2
nse56Hjqcz7Mu1JYxRfLZoZIxEYmBuTIUq5XTVFIZOLSrn/VyyKokTJTdJ9j6yAW0h0WwJCTMkju
mlGa5RE20fQt5KB/Wx0BQgAeUzUQj8FWJuyNibiBJi2tW0fALySQYOoxiuNknjddF0Cms5laXCvO
CYNzcVgOnjMIfYWosX81YQBOkUO5chQIpzWHh3K+sGRjSOu6mLmt4fr1a25iFNzE5uLf5m4rHxYm
PV8mozDmScgJP9O+oVOCbJj5ezTSmhGH5bU/oNsaAKpg/W5mHhgilL2wDyy1y/YE28jHvDd02Jvb
lipVM7r9DoLV4HwajOrKwNceR1VfSszNei0+k0nlM/dTUzPdx8KpwwbzJMrAIKPSnnLBMYsE2xsj
QgWxa9C3gcNSPqbhQyNc72RA9/ydSyR/nKPsDjg1wSZtK/zb1g4En6yjmpF5R8kbW9l5YX5mk3Dk
Ze/487hY6NhAQlHEcxeDbdO3uJqXXzMieVo9gU8qpBTFr8kUv+/2qEpNMIbmop5SLFPfdr0SNJW3
PQnFnUDPZZLtgFs+u6AHu8KwHkRKbkIYO2uPeXlJR0YeCZcFXuc4G7cj68wlXGi08yNbNnk7CT32
tKqCGOtkYrK4dZXPhEAwsrG31A4t7ieb5ybfSjolEXi14GmqqiSOQKde8m2oGd1z66pMboaA6IWj
7n15g6revLMu1zYlFg/cTadbi5FsiRGZfVIVT6yGWnk1zaVmZYRt17jFKWSnWzQmMTj5YuGOLlVj
48bBBM32TBmxvydhXECZxQbP8VRjzN22wGYBjmGjZ5flNyrfxzkzjStg2QwLtc3j8bpgLmpsCMDN
1k3ljvU7RA/DiNqgIEwgptm8px4xmi3lJtWXh57xGdGxvFh2ZXxpqF0vwxRUgDvv1xWk8YQgbNr6
FcqjiFwUnMtL3DIAIZavSneIPsg1GPwWPnWOryTG6uQCOLrcKNDTDMRHUV2vA0uPiZFXxEcFP0EA
tW6vSXhhDdoo7xjDiayPRMC511aT2Ta8flB3odkuJGBU9ijKfc0KRG3GIB7PQ9G6Awg027hldgKp
NQMbmETKFHETBWhTv51VVf0mYyV4MTLRV+/oPF0/gn2kMOQ2eY7lW6nlifu2Mra4fHkoDyunAoI4
M77NSuHcmI1oPkeWAWs0M7MhXi2HTB3CbyvY+a6UQpFV5i6IeO65GOMqO6ldELfGwhm3xA+yjAO1
D7q0uJzieSNAcgtaV3MMzAPV8OztKGXoos3SWI0TZbCHTnvMzPTJZKCtvzKTcgw/+5JyfVexbzDf
4asWt00LG2JPsc+QvmHqWZ3xdrH9xO3igxCwy8YJ24W2bNdOvTr70OJeeWZqm4VAx/O2zlyz37HN
L/ODaMrh1nLlMNzQJsTdg1mQWoANwGWuliTe+IYkgCnyyhpsoDcufQuEXA43bFPylHZ2GTsHf7s2
g9hR7s9W5JrlhcdcG/oB1VL2q2+yjLFsybg2BIc6cZpnVKsDAVKPlQ6CayQvS3LtJE7bXsrZ1NgB
/kxRilu1S2ZZV8PRBQJD7y7kOhSbmRaOIK48IDmywuwThBYwpPkg0grxKS7q6t3wvN7cNINtsERf
R/ddteNQsjnIiPQa7Yb0BAjPkHz5yuV7MBomLM2e/WxbmPlPsDTF25yhqwOYUQ5fgRxa9ZsuBjHW
LjXB9r03nFZVF064f9cuajRgz22Jrrh/XUsCzjZuOVttFJBEtZyYjTXDVmEtAk/o1SVZjgGKgtCb
W04IUbJNDFHZ++NPV6Uph1uvGLwKkmPiJ1YRqaanmtTH5HicHwYslSS0Yfs5+yllLxPSaxJw0AUx
YPUSUcEhMaCNMUkOMn9rKsRLW2ATzmNNEBMTr9UYjnPggckg/q98WVMgABv0cE1/9ln4i22wWl0W
ES9D4OaSWQKBc+pz28exlRPJuxqXdHPLbdNTo9hFbjRFUMrsFi7HRhmdWeyKEjzJsZ1kcOdT7FV4
KHsCd5iMwUw5MJcZuySyE0qsjyCAnf/SJjDZj42btpCZaep5oTrPbmnfYx9bYpfjRTc97o3LmBpu
P1aKmInruFZMwlRf47VvvQEfUSpcHiuybox1Z0HeSC8jJnc6TdNAKNRYFcEOLxBx6G3iaFCqhUvT
MOu0vwhdg6ax2RGuw5H/1eyToYxe4m0lQxFeuAVdbQiTurkc07AkTrxcMH/hOGg6GmCrjMxrlgVh
C1T9t+YxRcLhFNMTGmIZI6BDrRMR1CiPxNNpb2vobmC+WMODBBzNrJFBrmkDTu4tvZAlyCA/qsD3
9mdZK386GxIsYzQFmvhMmOB5cLJYcl+viwZVknslwe8dKIXIhWQX7El6x1nvdENicz6S2kIfmTN+
H5Sd7VH7kJzGqLpZn1uy7PNDClCU8AOrCxRDZ67L+dgVpfvVeE3wZXV6ghWIZgGa8ugZjXtN7wDW
RKNd6LC6mx5OKWb8wNiLuWx/iOFW+wJrZwU9nBXAcWReCmdkZiew1WS33TJiwu7HHAXkk2UwryPN
nal9/bLQvjYMydfeO0KK7ueH2Maye0TRrZ09T3PT3WUK+cB2tnyG/nqQbHadDMvClZUISvmV+Za5
F2wU09tZZU6wTR2va99sHor1nTCCzogICSCQi9EFU0CRud1furB/SsF8nX2phrAa/W+XD/tqeFYR
KaD/49/+9rt/qHP+2wf2//HnJ0q+m82H/vjbbwCfZHq5H77V8vDdD+VfX+Q//+X/61/+y/efn+Vp
ab///V+/mqHWl8+WUB7+TY8skUX97wrmlw+dfX3U/xLx/fxfH/aXjNmy/yDF1flT1+7gQ3QRKP4l
Y778DTUvGizJxeJecuPrRun03//Vsf74E1wYoFxEzCxstFs9yfb/9VfIcfj31AQoNf1/SsV8ERD/
D3Uk7paAoYH0hQXQykU0/XcRmEYDgQOZKNKAk1UN95lzH2uGfyAf9KavDxjNvPnRdAniOdzuqvYh
yG5xD29jaDNSFCEhtDvypwHtdxAznmpkh4g4l+d0ejbXm7S7G3S3yakK6jCf9wSdLP6923z53k0y
XwGRkdbjn6//P3UpPjUV//3D6/B/vVr/f7wGvX+oon/8Vp/Zx9+uvssH/HX12eIP0+TSQmJrkc5r
W0g2//Pq8//wcSkSAXSR3zI6+++rz/3D4vjwPKT37sWviFLxv64++w/E846DK86z8DVzMf95g3Pv
3f11WXHbcsP/9+//pv12/2QH/u368y6yXB8QbXAxC//JHvwfKlYWJlngJSRKuCofT1laXDLsGnky
vKT5EI01vNrY7EJ8bgQkLPMvnttGlNpa3frooK7QIzifjDpWSo/MPwIRSl/THI+eHFbniicAiWec
ht4b9Wi/b0s0WWfp0bYHCBoRBvbZz8RT6B7UiDwGqzZuaArUg9FP3Q3zlikseKjemRTM14it2pd+
NZKIZMp8O8mBRpTmdlto8ndUYBvPue6czcVufdQW4kVMO0xlVnPu7hkaOY8OO9W9YIr12Xj+QP+Z
TUfSHSEctJW+h7S9nmfGiQeez/bVCtFv2+CD3KHzKK6afrq2pXmX2NY2mb2H0ooB39jWY4x4NsLi
RQiXnrHSI3j4CHwYI2ZjbWcgzXCN0Qvy5PwdT2RPkn2xzUpW+6V3UpXX7ZnOwCxC1sma9YQJ9NZN
nqeleTAkqaAp3Mu7Aa7PrgpY+sI+nqbXWo3LVV376JjEoL/9qXUQRpbVwVptNHYVS19zmZZPK0/N
R2eouiPhsE8wlab3Ig6QoCWOsYekDvmC+Dkb/sNqqfo+rhqe7sgsnqfaXLYe0YLsno3xKWGWhm6s
TQhsQM91SjuCUeHtDi+kT0gWXymqhcTpgttgSL8GsqetHGdvxflJfkyF5dlnO1d7Ov4a0jHdEyWg
74VgyEzMkLFv4wGRQOvcSiN2Nnaj77xeIygDwZ52IpoWW0ZIK481qOvZISJBpvQOw/yStGgHYFZF
STF8eiJ7kARTbOeiuKaRaU/knBDfUa3pTjh5wzhqPeuRIF8kZkDHorIltxyvapgMCXCranwe7Yvn
oU+G9Mroegamumv5JnpL4Raraby8wj/6DHRfBi8vzhYr33NMZACTP8oV8ERkIyyV2Jk0iZskh/+W
1dup+213gG9p4KdQ2MCsvO4Uo0qIkl70225mP0HFuPFZ1F3EAvGpGdLtDAjrWgXTEGUBxj1GGtDn
BaVewtTYmgxn13RObFMeev5mtKzhjq1P6LhQ5fw6iBYP47+JYUUuJYltUoQMnpnRj7uSVl5QwCGo
I0K5a+YDnuzuZI/Bt1LWkTk1c/pcn1lVzuEssIAlIIWu03EmbkMm7LfcZAuz5TzadEbrQJ4fEpoR
IVxxFm1mnQixYIJnmDuprD7SggzhjPadyDQQ1aPv3M9GqcPC6756Qz17I7EQli/va5uFNPOKIlxG
wod7y1m3nmd8zK0qriCC5g+K8PAwBxe+8eCy2A4b15kSDiifu9Bps2sNuRHUx6od96xS3yGik9Xw
KI2o0HFyi69iJtcwfbfJxdiPpTW9QGlycNB3w+Ngy2vtG5d0OwPmGHnyaBZgBf0wFTwqJ82u3WR2
Xgg9tTdteatx2m785SKnJKGBbITpi0AAuoXOFC8SStiGCW12pvLbEYU+s3Qw3hgUmDtYvOvGVOlT
vKqNq7NmXy/VwSMu7yJry7wr8GPti8MePqKV+yrT/B6jwQBxxQnTwLk2BMqXRb80nl2FWZJzTer2
EQvv73rxPryhw8uMBM/LGKO6ZVkil4gPaZnlJ3x7Dpe6q4jDgAPSGVV1bfsCDqAHq8teoRrF6Lm+
BAG4Vxme9JD50fqj8qbY1KJEGVy6CfRLr9+zKuC461n2IDVjAtNaDk76llC6Pp8JcoGXSCBuy9yS
mdpeEXcAXzWX7HwDTsMgTjdY5L2LWnkiriohI7ISn+vkwJqcYhsaWz3vE8f2z0xe1zPNcvqweJ79
K2scyYol1dYNynh128fZiVym+xiZCu74Msh2ibNelxgRY9JRRVhbbvrbNQr3YI1B/pbIbLnxVK++
g6KS3zNvG6mYwb015k6EyGj+lAiZP5a26Jj9kmCWlqu3KRkyJl1CFB1jqbGT1lH5SflYedlvrS1k
QU0nNkAd6pdGr+PDZQ//0i+wzm13PabKxAWb2PW90YwW5JU8sMk0Wd03Y5ZjWF/c6O38a/Hq57hi
NIM9FXIcx8DN2BVfTFkwtGYEk3WGV27MFIwO93Znf7RpRs7LYNj9S+ZDbeJHvchOM5GIHeMixDc2
qWwP9erSd11wzaSALIZz9I3ZeBdjW19RfhT+psDD/+SYhi9DBFUDIcgGA+BV1ndkco7HICiaK7th
SNw7OZ2TnVV2HTKZUVcCvSFYRrTcz+yTprsxgyi/zdBtfQ6mP/lhjIP1gDulfcF4Jp8cxrwtHv10
JUG4rHEwQC01PjriVB5G21aPhvDrB7tN+0dKESIMpppcWHfow56JaBhbCGlYQ4EcDuR860pvvWaC
MpzSomzx1K/Fc+NYL0ycucSGqjkH7SxO2armD14P+rbV7ZrvZUVy3y3p8JPwj5ZNmfXi2VvmZGT1
YnNCovxGZqkErI99A94ErVs9PtiDRH0roRgGZrZJ4uAxz5ns5+YNoLQHg0Soo2jiaNCwhQYQYO5S
xj+Zmly01QYo12Vfyt++X28MJCPaGQniIkHWZtrgwTQgbx4sbRAvjAEbgpkKyMcoM47sXD780QD1
WXFQMIg22s9LuXgWJBLdVUmvWbWtcR/5KQsOkjw+sFUZm4XU0svly2po2Ace9yh7og3JO+PeWBP5
7FjDtKGMENdmyXFsFnOyq0kPRX6/bi3T6+/H3HKfFbcTMjUwwo+5J2yE/k5wlyZ1/5GpQUbZwGMm
hqO0HdaC9FLyF4+pRICXCaq/RLdqp4PJ/Xa9/nMpvZWh7zDx4lRq35qD81uC7dtSe/U8QRlkD4oi
re+ss2zW8hH9JYi6GHGqmoHBNeuwhxz9Ca/hJRB62Khe1jdNoBg95R2nOsLkd2bwB3MB8ch9KY36
KvGbvR1DRcmCeg5X2zFfMt5jEqbQFJ15CNXfY460oFoZ6ax2m+zR8E4izMs8+d31xYdn+OrWrqxt
Dj3sSjAee5CtxzLTsdM7S5j2e6fG8VwDU30G0CBup0H3B7dcagw9jCXbCW1uV+r8a6yDeDsi6AzX
QohniL+EebF8839EVSIut2Xn7m3E3dxpUIDxWaQArAp3vF2Sk1kMzaau9nJC9g9i/8DMMYO3lZZ3
SaPS09rY6jD3rNrRGSe3MJ6HaputoPU81jQbK0HfJHnCHms7ux9WtuM4MwlZI8kL/QU5cWEG3+QZ
b2qPdpkgHhPiDJ49jvFMYEdBlJHDWJX0m0b+a1qKgzD01rPix6C8ynzU8YDRCMdK9NrtB7SdeQir
m0yrcrR+CqfvD22VnqGD6hNhueJMKgRLcZUthyJdqqNS7XBcB89+7XyrikYKYfY+DEwhDGcuoqKq
A7qGIzXbDp4if57eqMdvJmPQ2z3JsKtJjNDWzmIY1s6s+62zkiUZeqNXcJc6BsWZvSTM9i/XeQYs
85eaM2MLAJAMtbp5m3TpcH0sGan2XPhEC5tIfqiiiHblVbY2dl/H54obDSBmoRyTziMVWzVDBAY9
B8SQ0WFgQD42gFIwB04Yzi21T8MuxaHtGWWFZT8jCGnX4XVSsEM7X2T4Nly1yNDLBvOpZu2Lv67P
4NevOdsuRt1mzAtn+i+W7skBTi970lZ4T5Aw0YUgFC8e5lxUe1JOvR1kA6b6i9OhNURxyDtf2dHY
+iJql4y5Yt8Uy1M5wTN0RV7dcv4nuzyhkOs1zOoVhdZtjKuBQYJUHzbsQOYJedH82GQ+EljO3k4n
7kQIUPc09o2CuBsogmJqCg1HU80RV2ezs+rEjZEe5Lq4V5XkmSQKVd04alCnvG7LJ5s2gIOJpo4H
CMRBwTcwwVX5xaszHFlbIFAdSxc1nQETqfXkFWSV91aYclP6mkzJYMgkvrdxPQ5VzJFHVlx9ix7N
BlE3aCTLSRBplVOqAKs+WTycT5121z0rbgIZSJc8TwbB8wbW3t3Q++YZWaSxRWEiYOERP5tLx9im
+WUOynS3eiM3Uh7zFnDR4PcBTxBr2bRetRz4Ix6oJuJcZ99PhfXqTuNabGhYH9CDfCKlb0K0p0zK
SRLRusKGpbsycm365ApuBCoIWNEc685yy9JaRCkb5NDFaXQeXSCPjxjtHiblnPBPQJ1xrTsahl9D
8FsQxWNj9BqHCeFRlVHjQpHNzOmhoeNDLTYFpyAVXjjHTnbk+igirSf9xjf6Ho81yd26eSW2KwgR
2+oPt3C+pzwlwxHpCQuT0KrWXeCL67mbDQL5WPH0Xvoj5MXibaLjwVdLwxCQ9ejl1evst97V7Awv
QW/YW9RIAKur+FrBp4po78sbJQggsJLSP6wLGRkb+mJ5DRULGwi/qws5P+ul6cjCzuHYmgYX8ezF
VIcinOua3QNVL65IwPxDvQdZSg6EXUaCBMp5reWjWitjZ8TNuu8s+T4SdvjGQVgcpqz45bg1y2/Y
6z4/dAbjyazJWGrtRu5565tNbPfyoOPiaQK8S1ZgnlFeBJpegYYeZVZbPzRxbMAAX/G1senyyn0S
EG677czRuxgTYww6br7nAyHIBfNjlq9fuJj0hvBZB59zDq91bOM7KKX0O533IkAyN6En4/zoBPnw
mY+WGUlLY5bi1tmKlpjyICeGzZ4N1IBj8GAHJLZEKvavOxojf9DXWVGVt+TK9XjCiarrQEkiMHS2
UkJgn5g6b2ZxoVb2yzWwqRLRJgVmp2+CLvjKB9+l+KnHsCKVZDbss8gwhCDlDDaL3z2jP3hURsPK
u2OqnVr9O17A6UBTyfUqeTu6AClVN7rjgUgZSJg5D6QpuYE05JxGuawEJ5e/VseEbiRGDxYaDSjN
ixkNFWrpLruxDZUcLyJUr+VzwEjfQ1jGRbawA2C4Ym9zLFGZa21auVDwmBbiQM1XH3vrI9PY7rGk
/cqRvGzrKYtyMiURegxxxGKu3vLuYYAzShSMY6W3vt8VmPrWe/jqj53VHVkYXeDmS7ARWIKizrHa
nZU4VzxvkWTGj4X9adjTuMcvsOzAUGWfaJGASvfxqRy9X14/noku33YWOQGT4mEMjeGRZwU5YOXQ
niqvYUyBhicZJufMgnw9Enh9sN04wVsX70al79gsbhcWcdUULAcwXuy4JjLkLYsDJ6nrY8q8L+q0
HPcYLSUSKIdsxDhedsHULhs3718nVoO3fYHCos78N9w6hK81+b6IB5Q2RXxdUI8f2hjo87KyiBFV
/0zO3k6o/Kqp1G+SH70tqyM6VX6uPQD+9VT33ZuwanVf9d4TuzXWukTe7zhh9J4I9/GmZF6A+sY4
DE7XH2nRLw4EguZjB6pm6SQuoDAXxXaul+1Q2fcB6emcpYb1Sfv2SVrOnzlT9rEtcZna/brBzRtf
xFIsuPNxWxUt91MChhuhBPLhTsooncmZNHg8IxEzj5bLLxr2oJgOktvLTlzgAE1CxSq9ANe9yR3X
vG5RoTMSz5/nWNyY2HmIhhkc7jxGPMGoaOnd5RJWX6UsurH+oS3S8iMRuFCLtH5s7flDC7ZLaDrJ
Yq0rXiOkwyHoC8L6cqYYivXthZjOqhkBVG8ZD7bbnZKO6GCWowVmazB9JRM9nIYZQhKqV7bIB7dh
vQ0O9t3iwXPrVP41aFG+o2WTa6uLCrM4T3X9iqQ7Pxiume1cSVK85aOUcobtxIlyY8f45C/XSX3A
hcDjooqDPUTfewoPE1VZgHpaDND98RBxp5/mBePJ2NBgDhe5PiXg/6HuTLbjVq5t+yv+gAcPVBEA
upnImsmaEqkOBo8ooa5r9O+XvR97E7J9TabSzKHbuq9he/gUQgKIQETsvdZcPwM2ZT/sMfiO2QlU
EkquRY/3Y8EnCm0HudM3ZWkg32Vysp8KNyVRJm7gNPeiq5Zyauvl6InmPkU65ITJM+D6cgeEnZ5W
YNO40K5UpbiTmdxUhiJ/2ig7zNDbxMX0UvVsJ8hjZBOXmlCx56YyZ56K3pr53Ajd/+Y4SGmsiWQy
PbkquuC7xaK4aOEnsI2LtGct5cF3+MZkIpaT1nV3dNYOOqhIs8CzVcWiXTaDQc0gXBbBkLi+lWWP
JhG9m8EcDrVf2ywcY7+eRuOVFuwe5eaV5n2zOsaVMYQ/EtJll8o8As2OYmVTYJMHz7YgqrU5iBay
dWUb8WEK5N3Q8boIdV+hcGPrlKYbr5mmVWBhdwII7XPkzFY6eaQyfQyJUNZiAgHyhHMfrfICt28z
cqbXndF4wrfxE0iHdhWMGmHFgTDWSiCrqxZG6hVpyGrZPSskvDv+jLKoyjcCALp1QdD8suUsuNKn
KHWDvnACBJbZX6yzdLEFMbOGUW1jHFHDZBVu0AyZW5U/KlNfIZO9pgiNrSv53tbDsx4JuWgkMDyZ
BsY2qvzoGBIAfqWVunicfD7uimkyWsyvkHdfc4QxW6c7tunUbsvC/x7n0GHGUh2u+rEe3DYaUKYa
HtsW8HdWd6WF6oHue8kpesSpgXJrKsDKpfIY4D5wgnji6SFHdIgyWOtCqi8wYjFoEXHQFl69NcYU
GfGPOl9hnFqUwy2ttBXBHhs9/jlOX1r1pcv12QPGwSrBDGfEP5Bjru0iYQOJA/9WTsTmtqS6oVBL
O0pYwdc6SpSdT1+X8XiFIll7VBVzWiCpTt4CsCFummFTtvRquqOcCYVdaXCVqSSeTIUCn8FQvaue
mUXUwYMVedeNIvtNh2bpmMD0WyIfe+o9dugiOAS+z7e/VRRQJ0pF49571s0U3Q+xF/lEAo4ZR8mR
xz+slVZsvdbkh+ZB9lg5A18qREfPrfJMaMRaH4cV2yq5UI20W0KFmN1fWvVgAjh0e1vf+9q0i5mJ
G7Yk36USrgh5PqiVjlS0eyNd4Ro4qgf3oH5Dd7HR85JQByikSu5vEsfniYFvTHE3Go5cKbPzNcLt
RXTbtJeTsLHmAanD8LIhqVQ7BDieVvhnza8YatkW2FjMTcIql4ieCF2Z1Al0Y25vB68u1hynEjba
RX2nd1A0QjoGWEeSjOqtbFi6bfNHLYjkoLqiDcN3w+LnWJAWXmImOweQaDn1D6MvtjJkECIBSDCY
xzsNVnzDiosUZBFaLwUQEpajtdXKdu/3wXic6BStkYESrICkPbSW6khFhbI4gkrOd2l72+KKHJ3o
oWqRmVSZn34DZXSIPIXaV3+PRbpEqtezKlf1U8auKRzZN1dV2S1TiDf7AU6Fm8HBVvEFfh8SUy4l
W4lRrZVNZJXiUElWKopg1cEEQu/3BCHKnAJCaTERnNI8lBRmDVa9MM9Rm0wS30iZ5SZC94wcFDnp
Y7toOwsuB+W/4jhMVXWI1W6ibtLzUemozhFqWB8pkP5EolUtFY8sD2KbR2s1oT6/aTpVroiQUZDr
skyitYNPiq0dMM70aCEP3TZKWgK818i8KDT2PaZm90Q59A2C+Nw51mXX4lxA+bSOMoHeBoxDsiy1
yHpCNS+WfYtFI2c7teusiOiQqZTBHDzfZkdPIwkcjX7nr1QMMtCnOTprZTyiN9Wc24ja+1+KWqKv
7+xaWar5bFRDBIRyK1dfzby9UlKJLi8Ld3gTgq+6AAXTOXzmu6FEB24SKakPcOa8gUuMWvfQsC7/
4OWWqy6zMcBZdod5DH/YVyWp1TeCLgSWby8JfhA7EXKapCKGVaRY4jOJv4vaVK+CxFJfq3CSGyz6
/XNOYMWXmNrzMkGbt8YPluwDSXEfvZKgHBoaL7ppakdKQmID+zR7aPkQ3nhO+JROjXc1QG29C2pd
/tWpdUkyAucEVzhK4aJdDb40EW4nAqm66Tor0/iYNE281oa6XEaaCI9j3xbPrTU5+x413pyhWLOr
TRoXAoV+zIaqcslQffXL6paE0hozDrWkWpTKLqgj65oB0a7hHocFL0zNH2bF0KENU/Gi5yMUhUD4
/ZcBVey+JeOBOhMevrFAQk8tslf3IADMA3lU0wNU1/BKkrDBvoNYKZZa3b+xEvbDSe7LDVJeXH1W
ZX/tzaF66wTWB8SD+Tr35LjqK3Vaw8oyF6iZWBZ7VKJ+qt2bsZ3vdL2onzNdjFe4XfJDHk7eW6VT
OqEGlPmapI5YmYzqNMOlQSHbnMNLiql+ahQNQ0it+NNbGxIroYSat6FUahxywkbqWHklzsLjZCSb
LdCP9q72TdKkpoGeXBYmG6gABJnUTnWoPQKdRqwjS+RD8+QpQUUkKTrmjn0Re7xS925DgtC3Kmz1
g+Zj1R1JE2CHYIEl5AHsp4zWKyUGmA5WRwASKV7xfcUJf/V/TCZyldpUb6eoI7qwc7KDN9WCuubk
rwzft4kv9wM+MWb1P5AEfSr2+SAL+v9JjqEJQN6fiYJ2dfLjb/nPvx1fP0iJ/vnv/UOXoQAj1AjQ
dcBCQwlD6IbO6B/CDP6WTVGJfEOVL6KjQd/+b2mGMP9uagBHCfw0TFu+Fwbxt2aTE5GIlonxFsD/
n0gzZpLXv3UZglRfVXUgi3Egk3w91Jlx9k6XUaFkJ9/LB6nAJoNCxSuogvk4TxJDk4fijmxLUkJI
PgKxLi7w08RHUdKvi8NWtFlrhcGtqDMp693FVV1xUr2nipoXfOlayujdNpuI8wDh7O/qUk0o5PWy
2afkSNwpLYcfhPUaSIu+3hNpEwdUkuP61wnGmZ0hyaHp+Yugqp67kTZ+EASleuDp0k0ltYCWc8ws
09Lhew9rYsDJgKI4BXOw8ivRfK1UPRwXNgJaOCOh/hZqHYaWvDa6YI1Z3l+YSqjnK5K0CuoZ1Xjl
eYFzl45p+K2ZSGHC9Erjic5+P3yZW75SScSrovIlWET0E2g8U4hH2FoiGK90K/85Npo42qJ3zH88
2j9SR/3HufZhRn46d/8XiqQ05xcC7z9L9a5naR1z8vuPtzz7qJf657/7b8UUccEI9ohwdHRYZv+a
mLqKks+QaKNg+znCnolq/xLszdhRGHGWQHOOdspgvvxLMqX+3eYvAjJF6YTFRvzJtLScmcr274lp
6abukPuK/g+JBuWYWTT4YW6MstQ5U2HZtPLOpuUUaFeAZX6ExXXgj8+Rj9c84rjDtvmbVhfPoMx3
UvbydVKUcZMF1ZvwkSZ1dntrYsWhwiqJ2zPg6LAFxjftvBi+oq/TWCPHUrvTxtpFZHrLpMXOi0gm
75vgp8gobrEVZc8/B5Gyyx7q6zz5aRhAkoqk9lYJ0ZsPTWPlN1PA2r6rxzh9iKEJYaCNBB1oOChz
wCC2mvu8rFbsUtzYTje5jG78gUPnnGOlDTmhYhgSjgF73yP5NhQAId6TKIacu8mekrz6UqbTEafT
UUMdvqH2TyMZzprMlmlI85HMTWM1WjhmhjyXN4I+0tEiElTN4h20mGXaeLu2Sp4akPub2tSXYWh+
N6A5LL2qQnyS+tFNnZcYj6gDpjWhTR77XK0prlAzX1F0eyNJ8q20lW0hyDKK1PSrRZoaa672SNC9
sW59GyFYZj4YGjoHCGuLMa2UdTL0XyvURaM/PZZx8QMXQHdFU/Axzq2XKbX2IqVfZET6W4ZwN9IQ
Kw+jcpeF3iHPnG5B2NK4oKuBBjtNnGs6WybC9Iy6WRG6ffHDq4BvFT/Jyl2Dg6h/wIJXXVjZtJrq
8jjxL2tJGjwaEtWDQVreymqFvmiq0hXQ/9+gPMUL2UfWfaAnj0F1n+DNxgLjcQACR/AQDhi9E6d+
JHfjFXM1huqI/gxqpajip6ZaQyEf8d3SII5vIeyRYnpYXdeV3kBVnky3G9n9hinnI0+TBT8VP41O
zkRQJZIeSLwy8gYAXokHhJaHswzVRNsMPdSbQTN1DAVWudLRDSyUDJ+iWraU7Pvg2xgyoum+gCLo
rVv2yLAVOvug2IpNHRqtFTeMW2XSF7pBKEVnp6ab5php8iL9C8j7rtemehsXeLNDLPHUlFvgWAsC
HDdjienFb71tHyHIl4NFXZ8g+yrl+95SAlD1HF1fZrs4r2mATxn4lBS3/FLvPPmi2/WLFSgEdHLA
RLIPwbrdeANmY+suqimssgQgMjBRw7eH0TM2DHO3Uksk7Vb0KE1jZH4k8LQI/qD6CUzFF4r5osAe
4P+aJHkoD1QJcehBZRv0Bdg9RG3oJZbY625FfkOM0UuOFcNzUKZlgAi/trHuQkhZERTAcbYlPgwf
2LUIpjug2eMWS5J3E1VbticZh5VpN2bhSnUqpHgknuGEgTDA+1hZCEEMw/nmWyoyOQDhQqHpHb6I
LuQj5VNE46VQw1OJYmO9d+OG/NXIHMattMZiK4TV3xqcaIkZLXw3rQFfYKZ8QKKxah0c8UGwzQap
4uywfpqTcXT03L+Oo+lVjJ51HRQCHQA5RrHPio0eYCn9yjV7fz1gGPDICPN1Y6tGKgV6wgnv2+kX
gQ9xHSddlF1xj4EUxdTSGRw39o1dju+RULD2e4l6qTVxyBeVwLRIhDlQDeQfqQbiXi/ITgjgW7V1
s0jUH4Ar920Q3IKtMLfxmNM9GF4dqDEoUhJscp16Yxu6a2rKwSNxrZkrsLh8RF4xZfyM5qGibQgH
/AYSlwqUPkGqNeyGKhdIeV2XKM8SI16adf/VjqarqCdBpJ3UbAHscT94VNCHYKPO4lSiMO4pr/Ja
Y4Vsw0hb8FfDQ5brG1sO4DaJ0FomMRU+Gqec1kBLO9b0TY2RUBnWtzFND4NKvEWVZsQDi7QHnjC+
aKFFWtlw5Sdo1EbS8ojLWcRmTscISDuiJ3yzJL0mlNKrnJjYpr4NW+ocBgLWZdF2j6o35whPy0J+
8wuNcMYC4IslN9akPA+4cCi5T9uSfleg1q92iVuu7B4HHHvABb+C/+o4xQ8vY9sdaXghfUswghGV
NAWKc/Stvr0ma1zZUzuFwTArB7sMT3jZhyuRZdl3tE8KvQ7KvFXav5LoECCZne4spDFY8SECldpP
rTOag1eSFIu47TtpgMZC+l96f4yOQHeGb2EZp2twUV8zCbcuH7xb2T0qwjf3rZ7QQyzHcO8V9Ban
pGxu7T6gOkZ4oxo6vjs6frYbwM9FCXZHfNDOKjNZCqUsb2hQ86f9lQiEJfSfXvAcIr63XmhA0gwK
abDZILAbXHQ4wUmNVcPrUCtuMZEcKKX/9ItyXKqEYiLmMvdhxHimBE9gSUSPmz7Xd/JREVdhT18q
avDkW422KaX8PtJ7XzuzLFmdBcqwqupF+0u1rDUoe+NZymxg7ntKZnlzm5ElMm/1SYXEL1nNI80x
g+ILvbfmWHtxeyuI5FxMYVpey1lCPQSRcu2nyKrzrlbv/N4OfgL0TK4aOeKa/qXExgxTb3BEWc+4
vkFHyFm0rdX1tE5nIXehC2vnzOLucpqMv5xZ8J2wjLCliFGVoQZH7Ur7bhaIE0PSfvXhzLxWpWLu
sdt6tMooxtXzQXiYj8T2fDj2s/mcrM5H5lqPkvt48vQbW1FCmmw2UJeM5N6kEts2bIq1E9JjXxgB
qUsEjTo4ZCMAYTQXXgGQ4p6mh7s305RCF7G4h8kYXxXHa95iJ4ZRFKXlI2jYFoQh79wbUCHIsXdL
2pZ3qj+R0aOmCJKH3kO7a5varhwbsDJNOatdEH0c1T4oDmgYkJSIUr1RwRvtfWY13/WKZp4Av3JU
azlgSk7Qu78Ke1h6Pu5pAhAaECF5cIPptr0ZIlvEK8J2y5AyflXd9YOjAOttpsWA7nSjTQEF1Eia
/TXtX1gRMZouZwr9vULVghDfkIZUHoGGWHhwD1ZtEsrnZvAJC4nLVwyNnYvdqv+rFzphhGgPNo0/
zhXqjIBl4qQzeS+jYtrD7Cvvw5YtHYcx8RKXOiJtvoo1Rill2vjYSQ9WoEo6itcI0xBm1WvDcyVr
mFO/diQ8btom/Z6M6lIZpUtb52CNFeFxerIjKbl5glZwTVCMK+z+W5QmB2WkICWTfoeFILpp21Sg
VvVR3PpQ+Arx68E2wHzVjacnuosW5SoPaGFNgb4vwGsu+iqmERK5FHPyO4u8j0ORTCszqe9bo6Fw
KrSVXTNuE1YJfIX9po+SN7RXlL0HK3kaPfLuiG3C2mggYZmClP5ksDWIaVrnuXPIfS1bl2gCbrDi
HfPU3uKTeCpjnIzsrcqHoe9XcSfviO7tdSbh5GGTFKB+6ixTr03c8wAPicC2h9uybJZqhZk4Zh/a
e6QGs8cnQDUnaFPJn4SC3Js6rqmPOwSPi0K11qAyw42nhPdkuJoLGHS0/6m7paH3ZZrgTllFgwZj
lOneGlpadm3u3A0+4i6pexszVlfYAb8YsiqvLAxEiwLNWLRos/GZQ8Uzi/QBRy09mUZsdftnCev+
hgBG2u85aIaef/ZVydADDHTS4U3VVKRGt5LNd+Qp0751HofYv0KVskamU6+coQbBp2AeDcUqaH+J
VxA+Tcj64/rr4BD1HbIXTGrH5Vx3qyPPcFWONGlezrzGvdVYdNNKL/zh9Nhn8VIey2ZeXJovWlAq
V4YdH/EjT6t29i9G/lHUTwYyDXqN3VFt4iuo53sDhPJyyqkN6kn84MyoWKfZjyWnDBJx3Uxz5oB7
1ke1oRz8I2nRs/TD8I2+U0hXfzpoBBSzG4NnaTOM2oZILaIBsY+mdCep6e3Njr03a5fiI5RgEq8w
VgISqcgh9fkjFIjWQyU1DObyuiZZiVjhG/KnaKhl/EynWZPGFX7F3mhcVWOJlOPPrVWflgU+FBD+
Y5nhf2HxwDINopc48WsU0ObT+0x7/8+lhP/7X8lr9vY36nz8T/3eeXX2D/pnXUH7OzEetkYQpU6u
g2r8d11Bc6gFGtTbdGpdOAUl7q1/1hWk+nchbLIScEdpH42Awvm7benanC1oCImR0PiTwsLs83tX
VlDB3XNu4vpUMSxH009KbmYFJivsYCjo+QB8qW37bd3IfRlVHcQJOazfPa/bf/zB751f5y5HzhVP
GmEnHkTMZ++rGI0sTVs4wUTWsxasihy8aTcr+SrWxFUd6daFkuLHcibFTG4PE5RjCJunJcyT68U1
aTClSPBuKPxX32vNEWtKe6smfHbGuk44fOVjs3OQuK8dIA/bz+/3NBJivr4DY9+0+AWUlWYW/7uK
ZpxSnrTRU7pYvuWuBANOLVMkm8+vcpogwFV0GPGocC2V4s1vV6nYWutIWF296DM2M3W+huBRLFM1
HFefX+rMA6UuazNkBCOG2KaPN1QVdWQbxYiYxuSY0jgKEGJROmzX82RL2rK2JNEB7WCvTHMXM79w
p7Nt8XS86jqThmGPeZEf8vH6po2drBR0c0qExNhm6A+xy7DhdMQtk43uEkrvktZqRHGgiI4pDBFU
/DlAGfzpZfAAexLJCinDMTTdPIiWfofYzU1bxb9FrT2+EUxrfYcyEV4ai7+yT0/mmk55QdfF/PSQ
znz87SRzBy0pNQx+UPIrGQBAKlvypZzIVm7TgRL7oCpHL/M0CtURkdVdhDmRCK5tnSvI75wgZE0F
76CgENx9/l7ngXj628gCsjRCNySu+JPfRvx3kxUeuR6Kxq61L61ig84ZQ4DXkXVoVewsUEhWpT5c
iPk480UAuiA0ofMhdPgaf3woOeHj9I2NyYVX0K4tMsfR3PRw9rvhTe3qh89v87eZwr1hjMQOi//Z
lMbJbdZp3jtKPJicFnsB9qlybtG1cyjXu3z5+aV+m/rzpUyNQUrUni5PJyUizRruHCWvvMBt5dmU
lLoyvXA/c9X3w2vjIjq1ZZKyLKgbOivI++8LHDfk3AH2ReDL3mLUmnJFwOebg5SLQ2A1LUHb/Fk6
It/U+ZqmytW4Qcsy5jf67pumaC2xLACy3C73+lto9OWxM9GDOHFFrzPT6sfPH+QvL/BvN0nzjS2c
ReCfPJnzadwOZim5YJhCEEmKLOY474euZtqh24zxS935w6GVZfOQMqm2aVYbK4iW8YWP+fkfwuCx
qPlL4mFOFksh+xQ9sWK6oI2mLZng5RHhnYGaHA9eqhXpXmkVdmM1xOxJDOWuinviXFFNX/glv792
zSTqlrWN/EONOfvxFciiKAI698ItSvb7EoDOJifvzjZRoXJ4LRYU2/xLn97fPhGSi2L9ntscGMtP
kQEIm+lRWw5WWQWnEKk1+CCp8qE9HVHIRdhqAOaThTL/Bhv1RcrpIBamszaCCQcA/Nht15M1TtUH
hGxZHRzpGy69wObCgDnzdMjtwXMu6aPSyDz5pLSlmUn0Y6oLUfVeSrS4vuGl90khX/ImrEKAXXZw
4Zq/rUu0h0y2G78eDoW5k4kIINj3bFWDxROX5YHKB6FtAnsKIQzeIzim77kyI2eIT8IrmKcXvjW/
Qp8+ThEuP39pGBMGRIeTZVnqOenxWAsQY9QWjxlZNdluJhhM03TrxGjXYaLAQ4X9jgQ9T90GrPFm
VPG0SEnCrBhqnRYCypeqZyGP86JdSbzyME/wp3w+n88+KouuHRMIw6aYX9+778c45kWYdBOJVXTb
0CQr1fWUI7JBYFm4cR7uSt9ewnf7wVYxPnx+7TNj2DEdhgXrDUFP4mQGW6ETgsHjNTVN3V6jWoaH
M4zVvkDTsfCJ3Vn7LISPgyiMC3f9+8rDG3p35ZOvZl2Mrd6UaK1aqgsr22B71mZdtFKy8fXzezw3
/FnkJOsB204ONh+fb5kLIOxTq7ocl5tVWRVsJwbQVb6mBRuh65Qr9cm8MALPvdT3Fz25PSx3TgPv
EDK+jTtIMwtrm3nZ90k1b2VhzXTfsXTpyVioWYs/3UIw94RBn5Xtg6BTejL32taq0aAz33MM37AN
y+pKqHDW4gzjeQbG6sIgOvcqhcnHkF0LFz6N6RvrHmAgRFbXTKGlISGIN14s/7LYsl44vpxZcbi1
+XRIsOVMizk5vyhIROHGCRUnXtq4Yewj/cs64lFqM904IzWmEm3fZrC7zB2UmW7ntBbxF1SyPh9U
msmoOf3CQMjQJVGNSFfskxcsTDXNs4Dog8pGbImVSyzRH9ISyeJkZeWFfaO0XQH3oDVXU6ZSjR6x
nIVjHdwYca6uTb0Z9jkn5d2FHzY/gtMfBixn7pAjg4FS8nG4B2NrwojCuwaemczEQMcnXdzpI72+
ygNlDRqhx+EAyxALDByaiq4zCeUphRujX33+Y85NPWkJk80Bm2li1j7+Fj1pJfiOTnN7ugtrNtuA
1mQRbqNRse6C1PFvvCytLwySc1OPb7EkY161DWHOb+7d9xTcGvFlsBhcIuM4UZioA2Q6HpUG1w+U
0HCVCQrlbUXIF4CrePP5LWvziz99/uCgTSQObAhBuXy8vB1OHElsZgPQcblD3VNcaaoi12ZPgUpB
9rgiMYdi9XxGo2NT0W7yhmv+sQm9m9MjxClgDheJ3MnaLJYY+KML36Zz89USGj9OSA43pw8ojWU1
BH5L5mSWaUsYGuHaBMqwrkXjXMjyO/cwEGkhFeFifCNOvr06WKc6iWFFwNsWPzonUZeJlTTLssv7
9QiG88KA+3090/kusDFDTAbN6Zdq5N277/n6j7G0NLSzgQfHQoX3V2UDUWnU2PVSOzo0cZNa8798
/tZ//xpw3XlnwBN1OLfNv+vddUGAyHIiUQBFrx7eY1DLl50NUfTzq/w+srmKYzimgfqFjeDJN0cH
Ho2FiSS+lu/+rU2TbekYbbwMCHfeeTGaD5odKZVv780ebPvCZ/73dzlfnb0+Gzv2VKfvEoph2udE
fbqOEjjsWoG1B7HtPyUZmwO/jJQL8/j3j4euGoj8oL7Pm3v9ZB5TGxcOGAJQ5zmb6bKEkCjwurLL
TiMXfYOPuDo0t58/4nMvksrjfJigICdPTxKGp1dpNF9Uzcz+6LNrc2uwhn88A/k0aCqHRuYGq6bx
cbi0AnBwnSE1oAyPhFXkFtrXscWsjcn18xv6fbLPl7JmSNq8HzhdMQ2EEnA5uCGYhaOrpTRTYbk2
bpv/eTGThZkSlNAMJjok+fmFvpsEtY9I3UwQaHQq7IE+if8KCE93Q9lQABtpOv8P7gygE3nQOvXm
04DeSXpTQ+oPwaQR7oS65AiqO0hYdOw/Fy51Zt+hq3J+Xdjk2EOejkWwLMR1iU53gYrH697Lu1Vg
oyQaNBtdR5/SLEMUB60iL1xaj4TBFKMO/FtR0wuz4uJPOf2kKkXppA1+m7pXW7ezC3vps3yvjQY+
p61k0OR9+iYsj+GzzUbBLdIhX2pVJS48lHPzEz4/VD4qLtSPTgYx1F6gR1ms0RbUo60d0cTSaUnb
gAvwhuMYBMj++Rs/9wViYdck/0Hfe7qTV3wNACxFM7cwhbqKI6mvagMsk1oED16M2+bzy527QYSP
JMaykkD0OBnP9hgPWgj91G3HMNwZ6gB2NvHw97XZnZj7z4MaBhde77kFjD00xVD0RPAgTh5qKLU4
o341LyREMyoYp/c6QJdNbpjVHc2JbkGjQN1IUjYvXPnsw5XWvLpg6KUB9HH2loHRmrBMdRyTOmaS
thpXaa9lbhvkwYqXeWlOnfswOfZcA4Cjxz7tpGbTN0Nk9gpP1/BqAqfSVoAUzgiHsxjbn79I48yb
5MDAjgA9K9Ua++TeDE/Ve6IjmTO1MhyLptw16oyprkLHTUu0mwomZIghxOhqznEsVOcK/8OTahcw
ibFELDjjwGv0e+hPLIFgnXFBTOg9jWmItj25chui26XbGeGT6vkIrUSgPenKFBzCAjOJaDABZ+B4
Nh4iO7g7Dr2CmmKRAntpF0aBtSMstDqQUTQBFgIi4htau/78KZx54BqCXclhRYW/eXpM67pMj6eB
oRX0aezKQq/vqHLkq6D0pwszRzv7wP99rdNlNA5TtfADnUMIffer1BlbDKMgt8JUljuCXyvXmepm
XRgQ1DwP3Dm2UrxNUZzsqCKCACiNdgOGrFp2VQduAFQQv7OTFx7JmTHPI8HbafBQBJzHj2Mebk4V
FwVnpZ5xuqcb/Vjhqv7S0Dzj+z5N4Z/PMVqfKos+RzMcSSfXA0pCEvK8gXPazrtL1b7Z1iQlrqsW
XJ1Z9vGF93D2lVOZJNSa3Qw7/o/3p/hk6jRS0dy60vxjNCbFUqGoDAQHC/bno+vXx/fjuYc+FPKF
uSTK8UvMO6t3q79iRr0SzWWWtEob8NIeMohgMpR7AFtQ9XMCAm/jwbJunUa9JyKDeMg4DonDUZzr
MClJhtZQvZX6j6ittWM1OOhh0tqU5jLAUs4wgdZs7ItiIGvBywMqY0WDuE+tXGWAk73kiDlgWksH
ujSeV/QCY6PXoeVVsgnMQFlYX5A8EYZaBp7Yw1lBuaopqQ0gbKr724FYyL2TZADDZGe0D6VFtQSd
cgKhlT25uc7QHd0kCYm1C1Bk8lUkxkBQkjBg/vciT4hkxe4s1oGFfhdVo9baYP98XI/CikF5e0mM
ti5v6U0gvNmUoIu/KoFhf7X7pr8Xkd5eE+s3PqcEAOLjVPVqXZBOobOmN/rXlFNPAn9AwEBEjlYb
CD2i5lsfleWDOgpt3Zc6/xpxqSaOM6t4ccZQu29a9noLEhRX1IMmlQDFYcyWjTTQfhGVV7/5osV8
Qb3eUyH6ECq2rDl8bEhTJanu8wFy7pPA2UjlLIij5ffWDHsIuHjQ2Sm1zr5o+Vwmbbgy2lJzbRln
2Jtr48I1z41/vMhMN7CqKhf4OCZ9ndmYCq5pgJfaZYxclJjBuKoHfHqf397ZS+HSsSV7UbZVJwu3
IAXE1rtmhs/zKckKtd4EWZs/TxMv5/NLnSkxwCvmm6VRdONMZp0sZ/oc4NIWHcp2J7Zcw2nEQU0D
gBO+c1XnVosOL82WhWqXa2f0tVVljM7SpPC3x0RAmnsIRrBMjGnXT+CXiPNxNp//wnPvGhSLOasM
qII483f33bdgsutBJ2JNdT0/zV0c5wkZ7jA1SDUHdUAQ51UXWRc2h2cqcvosGwFih64AvdzJy+5b
EwwtiBIwidgKCegGm4WAm5TFrCu+p3Nkw6IgweBJ2KBFF8Tl+k9EVw5fSGv3HvoS5ekihPJ1i+VC
yy78utnGdlIWok9PqZCdHXsrOssfH0mqN1BMNQ9vMZxyH1vjHGOZazDvF4Ex2Ie217TnmNM8RCbd
QBeByim6DgyjhEhr6+FzFhQVnIIsvfJDIPwklZvqNU5KqB6EHryQ2e3cFVNAMpvHRuWvUqmtp4Hg
yLfWGCt54XbOLJz6bPBBIEMpwphtPu9fMEmhZGmnAzU2SFtrKxy/1UVrLgcbbgbpqvqfjyddp5WE
gRdDH7Wrj5djGcJMnU682lo1V4k1lOQGkbckvUDeAqmbMYtM688H8ZkZTfWUhi6AGyoCzvz33w3i
arK7Elgup40y9KnX5jXoKceBTm+WFy71qxB6snjSRASPgooDd5ScR8+7a1lWmXdTyA0iicHdPfrF
igSEOWG2gbKi6J5r5biJnH7ipJnah6FXs7VSjhE8nHy48HLPlJl+neg41JEga5zuUqIarJgnEjaK
GXjVmnLPAlrLtCcvDYqh2meHjgyRpQz60C1E1Fy4/O+6EMnYUi2VJ4ESQhj6x4fRW5HQm4ACrlFJ
6y0l8+BhMieBR7iPN04qjLu4sSltx2n1ZINpfCimgpZVMwNpAkn8YgNpEGodp5haHS98fM+NfKbv
L7kNcobToTgRiuXhF4fCl5YaDMXoaFbDBqZasE984jM/H4PnTvso4uCT0/LgTZx+1OA0GkBhqKkM
tVe49MvIvy4g/JFCUsPLMXkD1JEWFiGmCqWQrNRMl2qkf2F1m+fzyfhEqDMLxqi3IHc4eSW6KIBV
00Jw/XmGQwchXKLv9O3nd3tm4BmcUFjVADfgmDrZHksLVmGd9BD1E6nd5aMO543oq0XSNcMazVfm
gl2odhkQhV1b9smFmzx3eY2GAaR3B8vradOYTlGQdCNh3FNHVc6bhsnN1BwtupfGaxPWoeuAM1xG
SflYBJZy+/nNnxv2c2WJo5lB9w5J2cdhD63XUsOWSl3oEamelIk8tGo3M8G0dN109riduwKUIwcb
iy2IF2FFIGg8jpZRL2cHchITaiHu7aIvLjyaMws6RwidZZXqNhupkw9w6HSTmfuG7o5YKdxg0rXb
iu3JDl8LA9LA+DaSHnrhQ3DuonRREEAy/CkBn3wUEeUjhZIAL32AVlUVXxttNq1hD4RbQpStw9hc
aurNf+LpMGebyzeP85lGmfvjKwCtOgO2uSJpYQ7KPXyEujqAA06RdwdWYMztRfDgRpBuJiTOZEc7
w2PsVK+JA09REcCmPh8VZz43BvA1itGzBZ2q18dflBBu2OZo4134SLB5LdluyL56ItwcVGkKdenz
y51Z8zgOE3cgORdTMj4pysTk8XgGvG031CDWRYXgjNSyl5ROa194u9r8Z50+bPS6lGUc5LbotT7e
mmC+Jb6TGC7t4+aAe5aeSdBEy37QwOqQQ7rIezxaUaVQrYbjsSsCmV34mp8bYuzI0G3ygP8fd+ey
5LaSnOFXYczGMxFmH95AkBGeiRCv6qv6qFsan7NhoLtxAJAgQOJCEnQ4whs/hNdezcI7L73Tm/hJ
/BXYkFggREqN8qjj9MQ4piW5qpCVlZWV+eefQC9yd7xjaWHoUUY/2NJ5m3PvQxq61T941PdBpjWF
D27qPxwXceGUIJUELoUDlY97TeuOv4EOCyO3taMbr76GkHISgCyBKXcAqCWhwQNtYE/oUaF1wbII
oCgIYMCqsrT9oOUEs/oERZo1J+dLd7YYzqhnuFxOku24s3TqPVq/dYbUhVKBP4mmndEWIB28fx4E
6QmEeTXY3Ybrpg4hnM4GHRdKkZpz22P4uPkBobfk1UXuttMK4b4atJI6aJAuZUn6YrLpUR2rDakx
6p466WLAvPIBWqMfCMWKBCxyBg1VoCudYHtlFzqwgxEXaE/rsxGEKYvxpLkwIb3dXMyoe363mPnh
Oe0Tuv3FquNB+KKte92J1cM7XJ8fF0PR8SPFABEGiSGR+ZLFoC3WscejGDgmoEUqsoCPhW4yiERn
1+MzFWkh/h0gUx1cDHhweSarG8JwD1ZvsKxa+pVO/3RivFvBik1XKqgPa5cw8p3C/BRNCpKHXI3A
ZrXy9/sUiLJD/63WoAohyxC67/E2gkS0CwkGMAr/HojS/fHPLBIouDcdU66DBc8HpTZ0sJt6wZTm
CJbu9teQTfbjkD5qs5D+k8enKsCc4bGQa9PqXVIiZL1lkTpN29KowYMjblZr/tq2Vs5brda9jKcW
7UgWMYZt3nWGNk/OMZw1jT4N6za0D0lqo44WR5etKXXzAOIX5wsc26G3rbuAfolNJ759wvQWOTo4
lCDwuzUMfd7RmVqhNZuFEWW7VTr0NpaW4cX14MIO6D8zWc1mF7G2XfXqvk1VeoMI1HFBCTnkjx5g
2W4LRhXu2nwcmnpjL7Z8q4UvmdAII8LmxmFt9X4Th4sx0cXadW1OqXdnk7zgdHV5W6GCJFZIGsob
ZNOqxtEmLhPbVKwFtY51qW+q6wEPh+glU1GsCG8FFDaQVMhTteCgtCdLND2cwAfWqa0ojrMbybCz
pJrpuDjT3OOBPLsEd/ki6h7ylt3uuFQ7bIgr+vQCuKkv4hhwergddmH+tDve8pp+D9OL5Wb5SEat
gQejUdsJA9bY3TbAFcYQkVZr424YzuiA26SGALtbd4Matf2dGvggd31pcV2Mrfa8Bi3eZE0p/bJ1
4iuKTAOEHrw3qQaotdLwyd4DOKGz29aiVFfk3TcjGzaBYdOj0/1SXwb92AppVruBh+K46IpcEECq
AiRFhFAg5uRtalaTeAZ/OKKj/8HlDMvVm0/AjGx03xkEJFQHTbf1MZ7Tz8X34c9b+RQPHl9DgYXC
OGk6lzIL0Fs5q2GT7ZrMdDRlUYVXrA5++d2io//ibObO1fGZir9Wo5dajUSYSPPJX0tkl37Sk0YL
KugV2Fv4Mokwb36beevOqD3zo7Ee0zmpNqeVbbNN79gNfbROnIuiQAdPe4IptTbvvANlhUp1FVMD
3xpQzAEbCp37+jochb2Vtl6/Rfs6fVuHAR0e1+qVHxG+p3K6C9qvO6Eik6YaJ0QiNjh3dggYonMd
rQVsKH/h+vPErjoz3swwf0PfENEU2an7Vfp7RtrAww/oaavVdtTEYxuuibmeu5B69hd0Eusn3K0n
dqjACwJjUONC5g5hPUJX9g6BA8d1NarVWhStd+LLbR0DtU386rVWXQXDqV8/Ac4qUj1AKCIVRWkA
BQzydHS91WgCDvNHlcwpZAvV2fnUhvA/JgZwQtCFU5FmE9k2mtHm/ezQ0hNv3Qhag6A2wYjQAv5S
16AHga7jlIqJVee3VJQIZlMJIe8J0Vu7CfkhDtRUEB/SQbA2bITr5eCE5gh/+WAaEZFJQS+whMnT
6PD9hx26rg0SL4HBnUAQHOK1WS8EEngermZYSXiCz2tW0xt3mvQe6lYJNTsxaEuYY20YD2macGJN
wmk9WBN6o5NUJxKeBw/Q5DhcbsQF1yZbBPAX5KDdXBAyaATLUYNWPY/OJGlRge1tr9eU4QhKTXs8
XUeN4fGVFCky8XyKMTAzHC8hvL090BLqvQJfHKvpglYK8+X0mhe124OHo80VMtNOufNF55gyFN7H
IjbXauYmXDS1ibbcUFy0qN226JJEK9jNr1Z1Dct8Mu2Qd5jT2G2pzTpDh1Yl1+vA7o6cTTj7aAdr
+8SxKvx4KnMAjKTpiJxFXzg+DEh+iAJuoTTrTuh8ELrL5WAZ6v6ITruxe2LfC+5O0kDYMVFAIF7S
srQX8Ge70ZLuR7zYICRft6GfpKEuxFL+L0QHpwP6QC9PzFl0oFMANhyAHOl84UA1WfmL0F81BzXY
Ey/mrreG8Rp6G91Znrql03spr9aUOWGhOa2EQsVa9rQJniRrXaUZ0ICuUtqwRtURKWHoIrFfQW/l
WeGg7ROjhuqnO/AT/FU3ntcFDXt1FEBtOiCgbQ0bM9pQaNFice5B8nnVaVEASZPiZCT67Q5Iyru9
FX2y3q5tLYGVaA0lVcv1x0ttbve9TbMzsqv68p1LKeXIdrwGWBX9VJCtwDGmm5aovhZZ0oM32bbV
oVkB1D4AHufOAO6b7qBh2+3xkgAT3c4iwsz0ajkP4m10wpoVqSy+OKWoHZIQ2GdZwpQtdTt0V2sB
LBV9xRZ+eGu1q/A50W+a10mt9oIj0iKYXWuSIiQZnJsPMgfdabRgVrFDPaGj0qbdg80IfOdiUofQ
ptl+e9weFUl2f77ckWwualvNBk5N+VFMF7hVQOOYqn0FGCc6D1vr2U0cQKDi0wDh5vjEBS8tApf1
Gv/VKUPKv3htbUqarAYAA3zw7LeO5nUupgkebWebrOnA3J1dz9GmvrPUrdF62j2F6SrKFAv2Opgr
4c88rLeuBkF1PuPlMNhOY7pWTnznlwlu+IXvdjfnNvS8/ShswOa4oTPCukWjeKjNl4aTADvTveCq
S0NxwUqh99frwL1ZOTPvxM4UrlBU2fJWIuiPmGTVm9KsJW4l9L/YtkARtlfeU3Oz5KGka+F4KQDw
C72z7k2S6RxM2qYx6kTkHiiurl2FjTatBhN9er1eLmg1YEGQscLRvju+hUUpmBZNXhEfF4xo7CWv
sB5W6RTDrCRXaIXQ29DofejPYb+E6Ga0ppfpAPBH56+uNWuPmlXCwPQ4dt/VJnZw4lYtUiYKPrtk
/msYw7wdpEFpPdoI+uVWnWc77WhmdLKe0UxuO7Eu2nG7PY5XrV+2eJAjmh2SPTwuiCKTvz99zrGa
21qQ0JKAVNQmbH2YEKWgsIXwWQ/f8sPxqVKwYd7kUx+U2gZYJvNFFM5qWutqtg8wa0bbv3UjgTKG
VkyDoKX55zHVK++tTiO8opGPh58zTcZWzbPP6Qc062+8ifae18zTvDG96/KcvACrqQ20+kb/Z/xC
4LpeVbshBQRLkdsGMj+lGzMdEeiJsZ5FV3a8rf8CL1J9WPcgrZ/6gjFFm/njTXcFaqdheVcTsqMj
yBI6I8hJmlcaqegLLW4sR7HbiIeNenvdPy6ONL2WF0eHKDWF/uA+DoCvyKLl1WOwklxW8c+2TbEv
hXs6EGBr0ocUoHm1WsT6RWOeLK+hsV6MOvZifbl1onYfQsTtO1+nwQfpJdosLHV9EC/i7Ueaxzbe
WfHCGzfbU49jPk1MWsg1htpKP5VYKVIdikDqwifiJs/DAYlFresN+tBCzcjSk7lN64BaezYm5RGc
uFqEvTgQFbljirKBOVIkLZ9WiF+g9FyRRUvmM1i8Qb3QQyue3yyI5Pdg8PEGCfW618c3qPD7sBB1
IoA0cs4XZkBVMK+3YrI0mu7Go+ZKm39cr3WjDlzsxBOxaCZgF2JP6bB28Iavz3UeUFVmCoJ1dA5m
/WLSXTVuZ3rzlE9QOBN5bjKhgM0AbsmCpNhlSZ0uhpnObIvzxtzzh1RyTYYNfV09od+FU0H4S2aC
SC22TZ5quyRcB5COPWv5wO/aS3ekh7hAjt1ZnngpFKgHNTrkWKmGoDSsnbtu5rQ7DAK6Ag2C0IrO
YTu1xlqdXktAVKm9pg9EP6meTHUVfB/0jZSDahx+ynZyouy2QqvjLbqNQXvd6Q4XVssFjaVtaL/Q
PRXaLYoGktwhgyfIfOukmWRZhpCM0MKSTAr9Y71x0gZU6YAdGdZgFLuuOs1guKEefFStBpCD2d6y
Z3cEV0HHng0oVQnHcGURBO5awBmhChlwa2sjuCI7VzotgN77jWkDaHTTNxeNiOgE9HVj8kbWmDao
vx4/U0WeAXgYUnOkP2m0nr/u6rB27pAWVB35bx1qLnqLamhdBW5gXawmC7xjeOh6euhOR/QzSMbt
TW121aKJTH+yoCVLbT2NBvAcNq/DlUcnvW7b/3h8iUIvc7amTRyLYwioi5enuLD3HiZEsuqi0BZY
OfS1w5YuuO1s+pIcn6VAe/ZmOTiInRVkhjWf0xH7dvXCtuG6bcEvQN9GCEaPT1XgYaA3JJwFkwUa
m3N13DXRtoj3PJAHmg1a+mw1DpcxtLRUow0dCM/gaPWm77tec3EOHnd+4nAWfSk1XyRHSQ8QCMvp
bi1O0OsEEgR6Kjh8Lu2St63osboOwvHxDy2cCbcczijybXBKyTtXj5pgSASKx/Yt/85v6utxENsE
zpvN9U6m30U1fpQtrAQP2PMiBkZkDL0IAtKfYzNI3pth7EbhX/4JHjLL9MXf3vqOF937L/tHxweq
mOnM98nC/PMfHv3Yi8QKLMeXSP9FglUiEktXlC732ACuwVfFT4ysaWfE2igkFjlL8dP4Q8X1Pev5
rztngiwH+B0qyzx7gvnapx//qp0Mj/+bYwvfCeX86c9/EJRMpb681T4TMVNo0bis9j65AQs7DnJb
JIp3P6/t02GGKfvttTNyqhxU4iHpDy/3PRFUm9DCAbcW18Pnv39d2y8oiEptv1Y7wz4BYAcEVaD4
rTNqLgCu48nufnbzvaIDgBNSUgQttpkQIzid54/kG/e0oN44g3iCH1GT8rp2X+RUyu1+/Yz6Vlow
EHhIf2QbUOd88DDkIssOwGuTgIDylJJASz8jgU5YW0QJ93e9dYbOC6Q/8Ufx8+oUX2S5yn1694xi
ErCPlG6lP1xu+xLQzgBlCuPY3v3165NAWfvfbp4RkCYuyGM+/ZFv/YZwCjgfPKleqQTaZW2f1jgj
9cFjDuxegQSq+hm+N8FADMQrFQGR75LnABmAGOPVzrMg/ZG9AA3/iJx5p/P8t+Id9rquAapIyoqg
e0bcFzARxj79yV2BtTPwK3Bf7tTtNd3+AiteygqK3ed+hzP22dDLNgDWYAgnKAx6Ph+v7x7gRV1S
BM3uGZyZdSqf5DtQnH7+ghcAEZ/0Z6dnr2j/qXor+fEQPAPgxMfVCk9/vYVzmIIZUx8QKaTzvSoR
lN1/noAUoAt4aaEj0DlD+WHG5iXwWrVAVLOUswLNM4ElaSKE3Y98B1QbvARhkCRu+nwP7ib8JjX4
hn/0OZrStx33KY2jOGZYFG752j/IYgmHf/8cRxDBAlLincZn/vL0n4rAym72L4GWv0hxljTasfeX
WfRj///9+RMPJy9cVvaHbx0zMIJHSifTGM/zQm+MOQGZnuk6W3Of9F3Eor8s4yAY9Hn7j41KSV5k
VN47j0Y2lhCLyAiUHXnoVu4Md2U8+UE2mBhaR0/KDj2OjcicG660ZmGHyg781vee4sAIs5HEgvH3
s18LY27fJOYbBBwYViytGPbc8iPfGp4xl4cVrPbHJVGknZ+DeIc6Kwfnvv/vn1cjpIlJpcgp0/f9
E0Pw9MuiOXCcAI8/ODhs8r/zH03DO/FvpMMbHvzjfWE8H/79PxqKo5jZHmnh2d9kf3jsnL35Lcid
MZzr/DY9f/Ke5T46pBdhK6LcsCS8Dg7Cd44byl0qG1THlFsp1YL+QjJdJDxEDuDLhgvr9X3L3PXV
fDM384KlnFNk4cqM/SamC5Xh5uTAXVFSEHd+TC/QgjXD6iVIG8qs+Z04CfKKKb0AldroUIcjyjpp
6ou7WmaOW1Ib0GjmZhE0jFQQiGJlwc1aE06zPEv8JUmBbf0mi4nOGDlFpGKQRBUVZMAMCHKCiibg
U3qinkEnscfKXcSdIhl+0HIcJtKhgOZgQ6Q6TMV012YI0jcy5rIQ8bYBGHXACZPZpFkHiRcF33Zt
WHZgPmQjpfdvE1gc/yHCSSADBIV4v5UWYp/u8A8PKGDlxoxsMzhoUAN+ooszSeUbSQpahsO5dnLa
Iiv897mldiYks+vHbqk9zT64WOSb6jXcQn2chScjE/zuPs5+e7lzMw5M0xM7ng0lBhZv8K+q1Tfa
gGtz4zz62ThiVEDu2a8vX++dQXK2couvHZgV0VDp2lnGJoHebGgxE3io7NeXz/TBcyLzqcC2QDtQ
fvQ+8uWWKrpPdu+ar2/At1rhz+c6W226CSAEyQOAqvnqBu/G/3EHmFpHcKVlD/D++v/fPMOeYQco
ZCbMVMDHLtBvPDv9ZBHEbMNui8SoovDzqxv2jaOOja2BOgfOIhtrpxAHrmz85cb/xqHPA0MWggAo
lV3veRgYppuNk65V5MhLDxsYy2yUdFARdCs76IUfPOVEIDh2yw4Lk5XhRNk46WpFy5yyw16ZDwYt
rrOBduMq0LB385wMRLudsov9Gb81yIZJl3roCcffrbF3RvzkVN4ExoPsy8HKnM318qvjLglyowqU
cllBPF9IYs2V4dwJ8j4vRFDlJ/mrGUaVnuHNsqGExPFvs19fLpRfzLkpqRw4jPKj3vgVlO4fwkre
h6H+qfzoY59hK3fxw5PDo9J5lI4idWQqzPJ97D0UtYUUuWpq4hXI6M1DXLmOQyOTR3qIdqMrkNG/
vB/eDd9/HA7+tSKUxwwQWF7/eSEJMpV2HYA0zzLKp05am/37e/gcxvn7PCB28Y2y/sfre0C8cbH6
sl1ScJe88QgSB5JukW0oa+vSII68VgGOKTsscXjLiefZQKltU3DAen6IYNPnyFsz2JqWv3I8SSSi
N6qCxRs5t/AwuBd/903Yi12LCIC0XEFxU3a5A9ObG4F0j6gw+OeBmTf1AjdSdrXDMMrHxgShV9lh
+1vz0ZZlK5BOZYcdOQdvdoGaKD2sEfhm0V10NKD1jW+EEW+ERzNbpDh6Au1bdslj54FndM5D7CrY
uTHocC80k2yJYsGnkzNYfVDkxyL/YzPAYZGHVSEH4jiydAW8pax0+4EPqFwyDbBAlx/3bexhcyQh
1AWhfNn1nj8eGAfggArGjQxXXq3A6ZZd7YUZ5BQM2IKCYXFZr41EdrbT7txlF3xlRKucNrQUSPfK
iew475rA111eFHeuvzJm+SUrkPGVg12PTA9/Nxf+aSkw71fxxpw/0DbEykSQuuwC1Ft2C6999wmZ
ZAOl42oKXgHXvmfkwr2agiNyLWy7tFjBbFpWCF/Jc6Tgy9Jj+8HakG2Fiqv5VrxEn7JPT7dNxdPw
1g+i2DLkKJuK8P97n1tOPnjUImXrf3kUQZxoMz+wYM4qu293qdUMHE/KWUB4qWDoRS5GnNb6lF7w
yuBBF0g6Aam/guWuzSf58khxiaXXu3ai7S67mK1RqDFY1OzXl2vFh5kIw0vOJYlmBePuckCXjmc9
+fKz8RABEn/30+sjztUjetenGjFbbCqTownWb/S3schcUCb9zKShVbxq7swgHzbVFUj7nL7MFf83
nBcpTghJqIpY+g5zcm08mk/5l54o/1ZwWV36sDhJ0qbOki4nChzbT/8uzH/R04yiFyr+BRES/Trp
19U6Pd2PC60J3NTvMbBmAWSS3BQFt8Ybz+LO3z+7CvSo50fhGiDB/rCiZ0VZ497jTpYObUPBeRJ9
hb0nJ1udsIyC/KbsWvu2IV2aKi6K9+YifnCBImG+wNBU+lRbS5agpeCWG5hz/5G0D9Ocnk+BBvbB
Lge+nCc8Hbg/HQLp+3M/8MNsJ8W+Cmb30vvKACmkIoVrep9llI2czqPgddY3Fmbloxk8Sf7GUeDc
N17Zg6nDqy+SNF40oS0rmaGVLKJsGCEGQeVSetAlSG4fu+dWxjHOl2RT2gpsyjBwokAeVoWXMYxs
x1/I5lrwQJeVxz3HfmzMc46R6HVfduSx8SAfQsE5WHpQO3cNnPYbTp/sQ0WgBqf8Wvuf/jsyK0//
cL7ynUA6dXUVl9el6SWS9haApuPvdu6vnIe8V0D3hPLCuAKEGtnS5YKTqWBc5yEnBcGvXVbNrsEs
WkZIBUU2lrA/EJNmv7780UeMkx54sjooeThRnLKWbDA10yqW6+YGVXCKr7lIH/NxNyWyjbG+dFDK
vjvdNUHGVV4hxMj52BBtqhUM7W+F/QUPmo21W7UCNb5xcPGlUVVcGemo8k0ER1g2zctPxs4MV3tO
GBpxNlwqi8NChe83bO8//S32cpRFsG5k87x82e95mcgIZ5iayw97ZyaPtum6pqTMlMEqGHpXE3JQ
HwTPgoLBRfRGDs3Sg1XBuAI8bVSuTD8XMRN9WMse7zvivvnaGxVg0Ls4h6+kDKH8au9hLMtGEeeD
vpLZry9X47tP/+lX7v35p7+liJDb4NN/eY+OXEPVEKzrZWUNcszJldkQ/1EwruFt8waaUuLyA3+g
OU7ugKvIHxInmIG3qYyMUN5NFbk4CnidnE9PH9fyshgSh6FK0slGStVPxQX768EbBNb5bJaXa/Wv
zvzBeFhLV2tDBb53V1d3eL4FE0rZE9Jzgso9zpyU3wKHWH7kNw+JKe0dbM+CchhqFdpnU+NWUG+Y
v2p/XBw2LTT9HQZiC6tqaZ9zar9/3E6kBbq/w534zSK+AGhaTuUosENvyCE+GM5UHliB0/wmAJ8u
O+MKHmhA6S3XeDJDO9PBnZ+R/fZyg3ydGAJgmQ2UDqtiwXac3zQFt12PSL5sL5sK1kqA+sF/kvdM
hUNxFziVK2ogpKCQitgN1ahy7kWFhwLxhVW5FP/n7s37fXWgX1X268vV7Bx8t2fm3EzIspWMLG8d
jajKj3phLGTTUFdRe3OZBFayzZsz7vvyC97lpS/9XKibplzlx975VgVjK1CMS8oJZ/ahSBSc6ytD
zg6R2i4vCzL/hn9wRERP+rJeJkgLUrU5XVbxRgD99uSs5LgFfasUrJgQZ5I/0yqSQjfmQo5YQPVe
frm3RgBswy2CP9Q7SsafHbgqdRUg8lsIsJzFguxYmEkhvaeP8jZ8Y7LwDlCSscBsSCOLXtZl9fne
Npw82rAhCLVLD2xMnUNJ83BSMbRD9DAbZ+djqVgxoQXhFubNXEOFRfqwfTALxKEC5vvRMSO4pSR5
qDB17yiD9FeV8whoxqLyU2VIBtiP4ueTuT+d4J5XsAHPE17GnhHavOZ/qmT/0ymaVKdlcbaKl/s8
dwtQFm5SZG+glVHh+1w7T0+A3YZGGGXLFTq7oz74+jnDinwTAc+z1O5sh+ZNAAx/qnz+n4DsckBi
SKdgrVEQ3uO6MhKDDQoc93//7T/CmfhtHCSkAFnBW7LYcyPbNckeQs5ER5uTr/TT+ed7B2RJlQyp
nBakf023WVOhGCaPglmm7uFPA8fwE95LTuVnkEqGFH0UBKQNFVmigT978hHgvTHjGenIhHFwGcNw
pGDzLo3YCRypXK8umglAmJxp6MsP1C3twZzqI5Vw1TCMs/GExj/PoWDvAXBbBSMrsEFXxiKyc27N
TjQnL64fF1gCeLEjeikbXNr/BKEB8Gvu/9HwuTY7pfeU5sr+JvvDY1Vxb4L4QXptK3DL37AyWBvT
JEzPCB7IIO3rh4JMDxDN2HFlkKYKB0ysFu5NyUaqACgLiBKUNXBOSkOreCD3jYSCj6IbU4U7089p
hwo8xoDGsF6OgFGF85CNWwxAVPF6g7MrTwWmohYIZtYnmLRiOVOpAjHwFhIbKVlCv/HsKL78UrlA
j3P7l7YwLPtKuTYCkZjLw0hUQFRFTUYosu+S11dXQa9yS71y5As2YMkLaaigQdmRrl06URSm1vTG
XDmyBVHh6u9muYof5UhKQ4nlo7DLeTKe0uXf+w8wYWYKmL4VVfAz3PNW3Mmnj176YZExpCNtNu/L
FX8nqI8O5fRw4eHNp5DznVU4CDWoAPH1BBYstCsfncByCo08/C7lv+vD3dEZFFzYPapUcwhSmluW
X3kfwlOii9lAqUqpcP3vDNkraugKnHECR1FlGBPSyAP86MaafUJZ7cSFiexPf3PNeZINKaRCt8Ts
1xIziA+4NphBLlMUvP4K3P3d8drdApU/7mgr/pStWnxEExbUkw+WIh/5iOeskKZb8Ed2f49lVqgs
9R3y7aCi9JcMzG++OyuIJ9FMqAFbZrdNzzB65kBOfVK/fty+73ios9dWX/ReEGfsO/shEGT54kDJ
vRN+FP16YIkVyYlTFUG4HkmbHJ+FikLTXmBsZcSRClSh2E8p1K8iXtb3XT9fsaIiTDx85C0h945Q
Qf474uHzaItyo1ztigqs2MhwZ18tslXgtY1jABtSBILYV3atlLgMibYS6ZdUI+1k/eUUv6y7iEi6
ET6Rru+66BpZemAziLNRxHVKI/Ps15eL4UMQ5xdLM7zy434EhL2FYFraOKjQT438464BvYAkvuyl
sP81z3fK/h8N5RjgV/9KoZNT1B6h7Fe+wqtv1yEDRk1j7ksqqMKP7kFFlg+KqnDPxaXiFz4TVeBl
+r54W//x0qSnkmf9qeiVreLNm8JyBJkpDwFx3RTNo4I4qe/7mecphVRUsCeNnKmTGSphaVVgMUaQ
wwjq4YwZPyXscB6DQ5DYUZL5b0xkPt/4sB8lByA0FR2YnsdPcVJis0UwhbzBrjePwAA+SZui4voj
zCrl5VWwWb81IQJ61tD0G64fB4Q63OzPpI+A3zZTipfft5ckCx8IIGQjpRe5iqKWvh2AtiBDUfAc
q6vgJb0x15W+4RawwKigxrlxctWHKkrWPxoetfay06QiEnRjAOOQdlDFmRUC/tUEC5DjK+s0s6le
rna3TvRIBK/wcqGrkIIJjAUpQ/EJBbXsalLhbr4mU8Fx5JIKSVEXQ+QOm4rF313NvguKvTVdUk//
WHkTEnoOqQHdxdPFiSX5B8yjH3u25KfQ7Kn8ptz7MzxwSVNp4qliXCB02TDCgjVUgG7vY5jZcotV
oJl/ZXudXX5hFEfgoaSFq8iIHjiZDRXAkr5AQIrcVHZo99etEUrVdbpL0Y0VsElLU8GV+GG/cw8N
gjw/qLyLAXThLxa6cfRMb9EKtaV1iPXRb+00e0nRE+fvE91tF3RsK/vw2f+aV/K8K2gX9/f9yh3Y
LI2iZs/bbAHHgCxj0ydHJp1NFQjl93GYg2s3VKTQ7z/9D6Wzibl/JOmflv36tXt6X1++CKfoT1NU
kMJnf1Ffv2xbXhrx3l/369D+ooaCv7+vLGor+Mq+cl81MkXfU+lnKNyjy/PrL/8HAAD//w==</cx:binary>
              </cx:geoCache>
            </cx:geography>
          </cx:layoutPr>
          <cx:valueColors>
            <cx:maxColor>
              <a:srgbClr val="073673"/>
            </cx:maxColor>
          </cx:valueColors>
        </cx:series>
      </cx:plotAreaRegion>
    </cx:plotArea>
    <cx:legend pos="t" align="ctr" overlay="1">
      <cx:extLst>
        <cx:ext uri="ext:featex">
          <cx:featureExtension feature="mp" drop="onModelChange">
            <cx:offset top="0.375" left="-0.36666667461395264"/>
          </cx:featureExtension>
        </cx:ext>
      </cx:extLst>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hyperlink" Target="mailto:hello@gmail.com" TargetMode="External"/><Relationship Id="rId2" Type="http://schemas.microsoft.com/office/2014/relationships/chartEx" Target="../charts/chartEx2.xml"/><Relationship Id="rId1" Type="http://schemas.openxmlformats.org/officeDocument/2006/relationships/chart" Target="../charts/chart1.xml"/><Relationship Id="rId6" Type="http://schemas.openxmlformats.org/officeDocument/2006/relationships/hyperlink" Target="#Data!A1"/><Relationship Id="rId5" Type="http://schemas.openxmlformats.org/officeDocument/2006/relationships/hyperlink" Target="#Analyze!A1"/><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549965</xdr:colOff>
      <xdr:row>28</xdr:row>
      <xdr:rowOff>145775</xdr:rowOff>
    </xdr:from>
    <xdr:to>
      <xdr:col>14</xdr:col>
      <xdr:colOff>245165</xdr:colOff>
      <xdr:row>43</xdr:row>
      <xdr:rowOff>106018</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A0A6D96B-A14C-2E14-C9D2-A1EF5C0F32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02865" y="5266415"/>
              <a:ext cx="4511040" cy="27034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259080</xdr:colOff>
      <xdr:row>0</xdr:row>
      <xdr:rowOff>119253</xdr:rowOff>
    </xdr:from>
    <xdr:to>
      <xdr:col>15</xdr:col>
      <xdr:colOff>434340</xdr:colOff>
      <xdr:row>4</xdr:row>
      <xdr:rowOff>116967</xdr:rowOff>
    </xdr:to>
    <xdr:sp macro="" textlink="">
      <xdr:nvSpPr>
        <xdr:cNvPr id="2" name="Rectangle: Rounded Corners 1">
          <a:extLst>
            <a:ext uri="{FF2B5EF4-FFF2-40B4-BE49-F238E27FC236}">
              <a16:creationId xmlns:a16="http://schemas.microsoft.com/office/drawing/2014/main" id="{56227FCF-C88F-9083-85AB-92EA3D93EEEB}"/>
            </a:ext>
          </a:extLst>
        </xdr:cNvPr>
        <xdr:cNvSpPr/>
      </xdr:nvSpPr>
      <xdr:spPr>
        <a:xfrm>
          <a:off x="2278380" y="119253"/>
          <a:ext cx="7490460" cy="72923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b="1">
              <a:solidFill>
                <a:srgbClr val="073673"/>
              </a:solidFill>
            </a:rPr>
            <a:t>Sales Dashboard for 2026</a:t>
          </a:r>
        </a:p>
        <a:p>
          <a:pPr algn="l"/>
          <a:r>
            <a:rPr lang="en-GB" sz="1200" b="0" i="1">
              <a:solidFill>
                <a:schemeClr val="bg2">
                  <a:lumMod val="50000"/>
                </a:schemeClr>
              </a:solidFill>
            </a:rPr>
            <a:t>All</a:t>
          </a:r>
          <a:r>
            <a:rPr lang="en-GB" sz="1200" b="0" i="1" baseline="0">
              <a:solidFill>
                <a:schemeClr val="bg2">
                  <a:lumMod val="50000"/>
                </a:schemeClr>
              </a:solidFill>
            </a:rPr>
            <a:t> figures in USD</a:t>
          </a:r>
          <a:endParaRPr lang="en-GB" sz="2400" b="0" i="1">
            <a:solidFill>
              <a:schemeClr val="bg2">
                <a:lumMod val="50000"/>
              </a:schemeClr>
            </a:solidFill>
          </a:endParaRPr>
        </a:p>
      </xdr:txBody>
    </xdr:sp>
    <xdr:clientData/>
  </xdr:twoCellAnchor>
  <xdr:twoCellAnchor>
    <xdr:from>
      <xdr:col>16</xdr:col>
      <xdr:colOff>39426</xdr:colOff>
      <xdr:row>0</xdr:row>
      <xdr:rowOff>118937</xdr:rowOff>
    </xdr:from>
    <xdr:to>
      <xdr:col>22</xdr:col>
      <xdr:colOff>207066</xdr:colOff>
      <xdr:row>36</xdr:row>
      <xdr:rowOff>61622</xdr:rowOff>
    </xdr:to>
    <xdr:sp macro="" textlink="">
      <xdr:nvSpPr>
        <xdr:cNvPr id="7" name="Rectangle: Rounded Corners 6">
          <a:extLst>
            <a:ext uri="{FF2B5EF4-FFF2-40B4-BE49-F238E27FC236}">
              <a16:creationId xmlns:a16="http://schemas.microsoft.com/office/drawing/2014/main" id="{DC1DF9F5-89A1-4BD2-82AC-2F7A23F78A22}"/>
            </a:ext>
          </a:extLst>
        </xdr:cNvPr>
        <xdr:cNvSpPr/>
      </xdr:nvSpPr>
      <xdr:spPr>
        <a:xfrm>
          <a:off x="9983526" y="118937"/>
          <a:ext cx="3825240" cy="6526365"/>
        </a:xfrm>
        <a:prstGeom prst="roundRect">
          <a:avLst>
            <a:gd name="adj" fmla="val 652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rgbClr val="073673"/>
              </a:solidFill>
            </a:rPr>
            <a:t>Revenue by Country</a:t>
          </a:r>
        </a:p>
      </xdr:txBody>
    </xdr:sp>
    <xdr:clientData/>
  </xdr:twoCellAnchor>
  <xdr:twoCellAnchor>
    <xdr:from>
      <xdr:col>3</xdr:col>
      <xdr:colOff>245166</xdr:colOff>
      <xdr:row>5</xdr:row>
      <xdr:rowOff>95435</xdr:rowOff>
    </xdr:from>
    <xdr:to>
      <xdr:col>6</xdr:col>
      <xdr:colOff>108006</xdr:colOff>
      <xdr:row>9</xdr:row>
      <xdr:rowOff>169458</xdr:rowOff>
    </xdr:to>
    <xdr:sp macro="" textlink="">
      <xdr:nvSpPr>
        <xdr:cNvPr id="8" name="Rectangle: Rounded Corners 7">
          <a:extLst>
            <a:ext uri="{FF2B5EF4-FFF2-40B4-BE49-F238E27FC236}">
              <a16:creationId xmlns:a16="http://schemas.microsoft.com/office/drawing/2014/main" id="{5D957D08-A5F1-4F15-8389-EC9FEC120EE2}"/>
            </a:ext>
          </a:extLst>
        </xdr:cNvPr>
        <xdr:cNvSpPr/>
      </xdr:nvSpPr>
      <xdr:spPr>
        <a:xfrm>
          <a:off x="2073966" y="1023087"/>
          <a:ext cx="1691640" cy="816145"/>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6</xdr:col>
      <xdr:colOff>318826</xdr:colOff>
      <xdr:row>5</xdr:row>
      <xdr:rowOff>80195</xdr:rowOff>
    </xdr:from>
    <xdr:to>
      <xdr:col>9</xdr:col>
      <xdr:colOff>181666</xdr:colOff>
      <xdr:row>9</xdr:row>
      <xdr:rowOff>154218</xdr:rowOff>
    </xdr:to>
    <xdr:sp macro="" textlink="">
      <xdr:nvSpPr>
        <xdr:cNvPr id="9" name="Rectangle: Rounded Corners 8">
          <a:extLst>
            <a:ext uri="{FF2B5EF4-FFF2-40B4-BE49-F238E27FC236}">
              <a16:creationId xmlns:a16="http://schemas.microsoft.com/office/drawing/2014/main" id="{958BD201-FED0-4C02-8348-17D7C5AC00C8}"/>
            </a:ext>
          </a:extLst>
        </xdr:cNvPr>
        <xdr:cNvSpPr/>
      </xdr:nvSpPr>
      <xdr:spPr>
        <a:xfrm>
          <a:off x="3976426" y="1007847"/>
          <a:ext cx="1691640" cy="816145"/>
        </a:xfrm>
        <a:prstGeom prst="roundRect">
          <a:avLst>
            <a:gd name="adj" fmla="val 1866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9</xdr:col>
      <xdr:colOff>392486</xdr:colOff>
      <xdr:row>5</xdr:row>
      <xdr:rowOff>80195</xdr:rowOff>
    </xdr:from>
    <xdr:to>
      <xdr:col>12</xdr:col>
      <xdr:colOff>255326</xdr:colOff>
      <xdr:row>9</xdr:row>
      <xdr:rowOff>154218</xdr:rowOff>
    </xdr:to>
    <xdr:sp macro="" textlink="">
      <xdr:nvSpPr>
        <xdr:cNvPr id="10" name="Rectangle: Rounded Corners 9">
          <a:extLst>
            <a:ext uri="{FF2B5EF4-FFF2-40B4-BE49-F238E27FC236}">
              <a16:creationId xmlns:a16="http://schemas.microsoft.com/office/drawing/2014/main" id="{F20611CB-3E91-4640-990E-3D80EA97C91A}"/>
            </a:ext>
          </a:extLst>
        </xdr:cNvPr>
        <xdr:cNvSpPr/>
      </xdr:nvSpPr>
      <xdr:spPr>
        <a:xfrm>
          <a:off x="5878886" y="1007847"/>
          <a:ext cx="1691640" cy="816145"/>
        </a:xfrm>
        <a:prstGeom prst="roundRect">
          <a:avLst>
            <a:gd name="adj" fmla="val 1959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12</xdr:col>
      <xdr:colOff>542346</xdr:colOff>
      <xdr:row>5</xdr:row>
      <xdr:rowOff>80195</xdr:rowOff>
    </xdr:from>
    <xdr:to>
      <xdr:col>15</xdr:col>
      <xdr:colOff>405186</xdr:colOff>
      <xdr:row>9</xdr:row>
      <xdr:rowOff>154218</xdr:rowOff>
    </xdr:to>
    <xdr:sp macro="" textlink="">
      <xdr:nvSpPr>
        <xdr:cNvPr id="11" name="Rectangle: Rounded Corners 10">
          <a:extLst>
            <a:ext uri="{FF2B5EF4-FFF2-40B4-BE49-F238E27FC236}">
              <a16:creationId xmlns:a16="http://schemas.microsoft.com/office/drawing/2014/main" id="{451245D7-3826-4FFE-8B5C-F2E4215F261F}"/>
            </a:ext>
          </a:extLst>
        </xdr:cNvPr>
        <xdr:cNvSpPr/>
      </xdr:nvSpPr>
      <xdr:spPr>
        <a:xfrm>
          <a:off x="7857546" y="1007847"/>
          <a:ext cx="1691640" cy="816145"/>
        </a:xfrm>
        <a:prstGeom prst="roundRect">
          <a:avLst>
            <a:gd name="adj" fmla="val 1772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3</xdr:col>
      <xdr:colOff>251460</xdr:colOff>
      <xdr:row>10</xdr:row>
      <xdr:rowOff>129540</xdr:rowOff>
    </xdr:from>
    <xdr:to>
      <xdr:col>15</xdr:col>
      <xdr:colOff>411480</xdr:colOff>
      <xdr:row>23</xdr:row>
      <xdr:rowOff>80657</xdr:rowOff>
    </xdr:to>
    <xdr:sp macro="" textlink="">
      <xdr:nvSpPr>
        <xdr:cNvPr id="12" name="Rectangle: Rounded Corners 11">
          <a:extLst>
            <a:ext uri="{FF2B5EF4-FFF2-40B4-BE49-F238E27FC236}">
              <a16:creationId xmlns:a16="http://schemas.microsoft.com/office/drawing/2014/main" id="{EB539582-E8E2-48E1-A4DC-62B8891B09B2}"/>
            </a:ext>
          </a:extLst>
        </xdr:cNvPr>
        <xdr:cNvSpPr/>
      </xdr:nvSpPr>
      <xdr:spPr>
        <a:xfrm>
          <a:off x="2080260" y="1958340"/>
          <a:ext cx="7475220" cy="2328557"/>
        </a:xfrm>
        <a:prstGeom prst="roundRect">
          <a:avLst>
            <a:gd name="adj" fmla="val 652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rgbClr val="073673"/>
              </a:solidFill>
            </a:rPr>
            <a:t>Revenue &amp;</a:t>
          </a:r>
          <a:r>
            <a:rPr lang="en-GB" sz="1800" b="1" baseline="0">
              <a:solidFill>
                <a:srgbClr val="073673"/>
              </a:solidFill>
            </a:rPr>
            <a:t> Gross Profit</a:t>
          </a:r>
          <a:endParaRPr lang="en-GB" sz="1800" b="1">
            <a:solidFill>
              <a:srgbClr val="073673"/>
            </a:solidFill>
          </a:endParaRPr>
        </a:p>
      </xdr:txBody>
    </xdr:sp>
    <xdr:clientData/>
  </xdr:twoCellAnchor>
  <xdr:twoCellAnchor>
    <xdr:from>
      <xdr:col>3</xdr:col>
      <xdr:colOff>274320</xdr:colOff>
      <xdr:row>24</xdr:row>
      <xdr:rowOff>45720</xdr:rowOff>
    </xdr:from>
    <xdr:to>
      <xdr:col>9</xdr:col>
      <xdr:colOff>281940</xdr:colOff>
      <xdr:row>36</xdr:row>
      <xdr:rowOff>179717</xdr:rowOff>
    </xdr:to>
    <xdr:sp macro="" textlink="">
      <xdr:nvSpPr>
        <xdr:cNvPr id="13" name="Rectangle: Rounded Corners 12">
          <a:extLst>
            <a:ext uri="{FF2B5EF4-FFF2-40B4-BE49-F238E27FC236}">
              <a16:creationId xmlns:a16="http://schemas.microsoft.com/office/drawing/2014/main" id="{E82DB8D5-02D9-4ED4-B715-311482DBFC25}"/>
            </a:ext>
          </a:extLst>
        </xdr:cNvPr>
        <xdr:cNvSpPr/>
      </xdr:nvSpPr>
      <xdr:spPr>
        <a:xfrm>
          <a:off x="2103120" y="4434840"/>
          <a:ext cx="3665220" cy="2328557"/>
        </a:xfrm>
        <a:prstGeom prst="roundRect">
          <a:avLst>
            <a:gd name="adj" fmla="val 652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rgbClr val="073673"/>
              </a:solidFill>
            </a:rPr>
            <a:t>Revenue</a:t>
          </a:r>
          <a:r>
            <a:rPr lang="en-GB" sz="1800" b="1" baseline="0">
              <a:solidFill>
                <a:srgbClr val="073673"/>
              </a:solidFill>
            </a:rPr>
            <a:t> by Product Category</a:t>
          </a:r>
          <a:endParaRPr lang="en-GB" sz="1800" b="1">
            <a:solidFill>
              <a:srgbClr val="073673"/>
            </a:solidFill>
          </a:endParaRPr>
        </a:p>
      </xdr:txBody>
    </xdr:sp>
    <xdr:clientData/>
  </xdr:twoCellAnchor>
  <xdr:twoCellAnchor>
    <xdr:from>
      <xdr:col>9</xdr:col>
      <xdr:colOff>601980</xdr:colOff>
      <xdr:row>24</xdr:row>
      <xdr:rowOff>45720</xdr:rowOff>
    </xdr:from>
    <xdr:to>
      <xdr:col>15</xdr:col>
      <xdr:colOff>434340</xdr:colOff>
      <xdr:row>36</xdr:row>
      <xdr:rowOff>179717</xdr:rowOff>
    </xdr:to>
    <xdr:sp macro="" textlink="">
      <xdr:nvSpPr>
        <xdr:cNvPr id="14" name="Rectangle: Rounded Corners 13">
          <a:extLst>
            <a:ext uri="{FF2B5EF4-FFF2-40B4-BE49-F238E27FC236}">
              <a16:creationId xmlns:a16="http://schemas.microsoft.com/office/drawing/2014/main" id="{F880C1A2-33D6-4993-95F8-EFF4D1DC812D}"/>
            </a:ext>
          </a:extLst>
        </xdr:cNvPr>
        <xdr:cNvSpPr/>
      </xdr:nvSpPr>
      <xdr:spPr>
        <a:xfrm>
          <a:off x="6088380" y="4434840"/>
          <a:ext cx="3489960" cy="2328557"/>
        </a:xfrm>
        <a:prstGeom prst="roundRect">
          <a:avLst>
            <a:gd name="adj" fmla="val 652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rgbClr val="073673"/>
              </a:solidFill>
            </a:rPr>
            <a:t>Top 5 Bestsellers</a:t>
          </a:r>
        </a:p>
      </xdr:txBody>
    </xdr:sp>
    <xdr:clientData/>
  </xdr:twoCellAnchor>
  <xdr:twoCellAnchor>
    <xdr:from>
      <xdr:col>0</xdr:col>
      <xdr:colOff>164523</xdr:colOff>
      <xdr:row>0</xdr:row>
      <xdr:rowOff>137160</xdr:rowOff>
    </xdr:from>
    <xdr:to>
      <xdr:col>2</xdr:col>
      <xdr:colOff>618675</xdr:colOff>
      <xdr:row>9</xdr:row>
      <xdr:rowOff>61857</xdr:rowOff>
    </xdr:to>
    <xdr:sp macro="" textlink="">
      <xdr:nvSpPr>
        <xdr:cNvPr id="15" name="Rectangle: Rounded Corners 14">
          <a:extLst>
            <a:ext uri="{FF2B5EF4-FFF2-40B4-BE49-F238E27FC236}">
              <a16:creationId xmlns:a16="http://schemas.microsoft.com/office/drawing/2014/main" id="{C3EA20B9-F6BB-4373-989B-DAE1AD58795C}"/>
            </a:ext>
          </a:extLst>
        </xdr:cNvPr>
        <xdr:cNvSpPr/>
      </xdr:nvSpPr>
      <xdr:spPr>
        <a:xfrm>
          <a:off x="164523" y="137160"/>
          <a:ext cx="1673352" cy="1570617"/>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0</xdr:col>
      <xdr:colOff>164523</xdr:colOff>
      <xdr:row>18</xdr:row>
      <xdr:rowOff>14373</xdr:rowOff>
    </xdr:from>
    <xdr:to>
      <xdr:col>2</xdr:col>
      <xdr:colOff>618675</xdr:colOff>
      <xdr:row>26</xdr:row>
      <xdr:rowOff>167640</xdr:rowOff>
    </xdr:to>
    <xdr:sp macro="" textlink="">
      <xdr:nvSpPr>
        <xdr:cNvPr id="16" name="Rectangle: Rounded Corners 15">
          <a:extLst>
            <a:ext uri="{FF2B5EF4-FFF2-40B4-BE49-F238E27FC236}">
              <a16:creationId xmlns:a16="http://schemas.microsoft.com/office/drawing/2014/main" id="{12FBA68C-1FF6-4334-8A8A-B1D2BD292B8D}"/>
            </a:ext>
          </a:extLst>
        </xdr:cNvPr>
        <xdr:cNvSpPr/>
      </xdr:nvSpPr>
      <xdr:spPr>
        <a:xfrm>
          <a:off x="164523" y="3306213"/>
          <a:ext cx="1673352" cy="1616307"/>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0</xdr:col>
      <xdr:colOff>164523</xdr:colOff>
      <xdr:row>10</xdr:row>
      <xdr:rowOff>37233</xdr:rowOff>
    </xdr:from>
    <xdr:to>
      <xdr:col>2</xdr:col>
      <xdr:colOff>618675</xdr:colOff>
      <xdr:row>17</xdr:row>
      <xdr:rowOff>55104</xdr:rowOff>
    </xdr:to>
    <xdr:sp macro="" textlink="">
      <xdr:nvSpPr>
        <xdr:cNvPr id="17" name="Rectangle: Rounded Corners 16">
          <a:extLst>
            <a:ext uri="{FF2B5EF4-FFF2-40B4-BE49-F238E27FC236}">
              <a16:creationId xmlns:a16="http://schemas.microsoft.com/office/drawing/2014/main" id="{8635DB90-B073-42F5-922A-4D64458FC1B8}"/>
            </a:ext>
          </a:extLst>
        </xdr:cNvPr>
        <xdr:cNvSpPr/>
      </xdr:nvSpPr>
      <xdr:spPr>
        <a:xfrm>
          <a:off x="164523" y="1866033"/>
          <a:ext cx="1673352" cy="1298031"/>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0</xdr:col>
      <xdr:colOff>164523</xdr:colOff>
      <xdr:row>27</xdr:row>
      <xdr:rowOff>114300</xdr:rowOff>
    </xdr:from>
    <xdr:to>
      <xdr:col>2</xdr:col>
      <xdr:colOff>618675</xdr:colOff>
      <xdr:row>36</xdr:row>
      <xdr:rowOff>38997</xdr:rowOff>
    </xdr:to>
    <xdr:sp macro="" textlink="">
      <xdr:nvSpPr>
        <xdr:cNvPr id="18" name="Rectangle: Rounded Corners 17">
          <a:extLst>
            <a:ext uri="{FF2B5EF4-FFF2-40B4-BE49-F238E27FC236}">
              <a16:creationId xmlns:a16="http://schemas.microsoft.com/office/drawing/2014/main" id="{D1D75983-CB67-494B-A7BA-480CE00C0B6A}"/>
            </a:ext>
          </a:extLst>
        </xdr:cNvPr>
        <xdr:cNvSpPr/>
      </xdr:nvSpPr>
      <xdr:spPr>
        <a:xfrm>
          <a:off x="164523" y="5052060"/>
          <a:ext cx="1673352" cy="1570617"/>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3</xdr:col>
      <xdr:colOff>283381</xdr:colOff>
      <xdr:row>5</xdr:row>
      <xdr:rowOff>139949</xdr:rowOff>
    </xdr:from>
    <xdr:to>
      <xdr:col>6</xdr:col>
      <xdr:colOff>97620</xdr:colOff>
      <xdr:row>7</xdr:row>
      <xdr:rowOff>58172</xdr:rowOff>
    </xdr:to>
    <xdr:sp macro="" textlink="">
      <xdr:nvSpPr>
        <xdr:cNvPr id="19" name="TextBox 18">
          <a:extLst>
            <a:ext uri="{FF2B5EF4-FFF2-40B4-BE49-F238E27FC236}">
              <a16:creationId xmlns:a16="http://schemas.microsoft.com/office/drawing/2014/main" id="{02297F7A-2A9E-E5C2-E13E-115693D45BA6}"/>
            </a:ext>
          </a:extLst>
        </xdr:cNvPr>
        <xdr:cNvSpPr txBox="1"/>
      </xdr:nvSpPr>
      <xdr:spPr>
        <a:xfrm>
          <a:off x="2302681" y="1054349"/>
          <a:ext cx="1643039"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2">
                  <a:lumMod val="50000"/>
                </a:schemeClr>
              </a:solidFill>
            </a:rPr>
            <a:t>Total Revenue</a:t>
          </a:r>
        </a:p>
      </xdr:txBody>
    </xdr:sp>
    <xdr:clientData/>
  </xdr:twoCellAnchor>
  <xdr:twoCellAnchor>
    <xdr:from>
      <xdr:col>6</xdr:col>
      <xdr:colOff>556260</xdr:colOff>
      <xdr:row>5</xdr:row>
      <xdr:rowOff>139949</xdr:rowOff>
    </xdr:from>
    <xdr:to>
      <xdr:col>8</xdr:col>
      <xdr:colOff>571500</xdr:colOff>
      <xdr:row>7</xdr:row>
      <xdr:rowOff>58172</xdr:rowOff>
    </xdr:to>
    <xdr:sp macro="" textlink="">
      <xdr:nvSpPr>
        <xdr:cNvPr id="20" name="TextBox 19">
          <a:extLst>
            <a:ext uri="{FF2B5EF4-FFF2-40B4-BE49-F238E27FC236}">
              <a16:creationId xmlns:a16="http://schemas.microsoft.com/office/drawing/2014/main" id="{CBDDAC34-B7EB-09C7-D2FE-CA4E31865BAA}"/>
            </a:ext>
          </a:extLst>
        </xdr:cNvPr>
        <xdr:cNvSpPr txBox="1"/>
      </xdr:nvSpPr>
      <xdr:spPr>
        <a:xfrm>
          <a:off x="4404360" y="1054349"/>
          <a:ext cx="1234440"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2">
                  <a:lumMod val="50000"/>
                </a:schemeClr>
              </a:solidFill>
            </a:rPr>
            <a:t>Gross Profit</a:t>
          </a:r>
        </a:p>
      </xdr:txBody>
    </xdr:sp>
    <xdr:clientData/>
  </xdr:twoCellAnchor>
  <xdr:twoCellAnchor>
    <xdr:from>
      <xdr:col>10</xdr:col>
      <xdr:colOff>0</xdr:colOff>
      <xdr:row>5</xdr:row>
      <xdr:rowOff>139949</xdr:rowOff>
    </xdr:from>
    <xdr:to>
      <xdr:col>12</xdr:col>
      <xdr:colOff>15240</xdr:colOff>
      <xdr:row>7</xdr:row>
      <xdr:rowOff>58172</xdr:rowOff>
    </xdr:to>
    <xdr:sp macro="" textlink="">
      <xdr:nvSpPr>
        <xdr:cNvPr id="21" name="TextBox 20">
          <a:extLst>
            <a:ext uri="{FF2B5EF4-FFF2-40B4-BE49-F238E27FC236}">
              <a16:creationId xmlns:a16="http://schemas.microsoft.com/office/drawing/2014/main" id="{2C4F2A9B-C05D-47C7-AED7-7D3E428C5D97}"/>
            </a:ext>
          </a:extLst>
        </xdr:cNvPr>
        <xdr:cNvSpPr txBox="1"/>
      </xdr:nvSpPr>
      <xdr:spPr>
        <a:xfrm>
          <a:off x="6286500" y="1054349"/>
          <a:ext cx="1234440"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2">
                  <a:lumMod val="50000"/>
                </a:schemeClr>
              </a:solidFill>
            </a:rPr>
            <a:t>Avg.</a:t>
          </a:r>
          <a:r>
            <a:rPr lang="en-GB" sz="1400" b="1" baseline="0">
              <a:solidFill>
                <a:schemeClr val="bg2">
                  <a:lumMod val="50000"/>
                </a:schemeClr>
              </a:solidFill>
            </a:rPr>
            <a:t> Price</a:t>
          </a:r>
          <a:endParaRPr lang="en-GB" sz="1400" b="1">
            <a:solidFill>
              <a:schemeClr val="bg2">
                <a:lumMod val="50000"/>
              </a:schemeClr>
            </a:solidFill>
          </a:endParaRPr>
        </a:p>
      </xdr:txBody>
    </xdr:sp>
    <xdr:clientData/>
  </xdr:twoCellAnchor>
  <xdr:twoCellAnchor>
    <xdr:from>
      <xdr:col>13</xdr:col>
      <xdr:colOff>167640</xdr:colOff>
      <xdr:row>5</xdr:row>
      <xdr:rowOff>139949</xdr:rowOff>
    </xdr:from>
    <xdr:to>
      <xdr:col>15</xdr:col>
      <xdr:colOff>182880</xdr:colOff>
      <xdr:row>7</xdr:row>
      <xdr:rowOff>58172</xdr:rowOff>
    </xdr:to>
    <xdr:sp macro="" textlink="">
      <xdr:nvSpPr>
        <xdr:cNvPr id="22" name="TextBox 21">
          <a:extLst>
            <a:ext uri="{FF2B5EF4-FFF2-40B4-BE49-F238E27FC236}">
              <a16:creationId xmlns:a16="http://schemas.microsoft.com/office/drawing/2014/main" id="{55DB9897-64FA-2290-7046-5350CDCEABB9}"/>
            </a:ext>
          </a:extLst>
        </xdr:cNvPr>
        <xdr:cNvSpPr txBox="1"/>
      </xdr:nvSpPr>
      <xdr:spPr>
        <a:xfrm>
          <a:off x="8282940" y="1054349"/>
          <a:ext cx="1234440"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2">
                  <a:lumMod val="50000"/>
                </a:schemeClr>
              </a:solidFill>
            </a:rPr>
            <a:t>Units</a:t>
          </a:r>
          <a:r>
            <a:rPr lang="en-GB" sz="1400" b="1" baseline="0">
              <a:solidFill>
                <a:schemeClr val="bg2">
                  <a:lumMod val="50000"/>
                </a:schemeClr>
              </a:solidFill>
            </a:rPr>
            <a:t> Sold</a:t>
          </a:r>
          <a:endParaRPr lang="en-GB" sz="1400" b="1">
            <a:solidFill>
              <a:schemeClr val="bg2">
                <a:lumMod val="50000"/>
              </a:schemeClr>
            </a:solidFill>
          </a:endParaRPr>
        </a:p>
      </xdr:txBody>
    </xdr:sp>
    <xdr:clientData/>
  </xdr:twoCellAnchor>
  <xdr:twoCellAnchor>
    <xdr:from>
      <xdr:col>3</xdr:col>
      <xdr:colOff>260521</xdr:colOff>
      <xdr:row>6</xdr:row>
      <xdr:rowOff>173111</xdr:rowOff>
    </xdr:from>
    <xdr:to>
      <xdr:col>6</xdr:col>
      <xdr:colOff>74760</xdr:colOff>
      <xdr:row>9</xdr:row>
      <xdr:rowOff>40250</xdr:rowOff>
    </xdr:to>
    <xdr:sp macro="" textlink="Analyze!D3">
      <xdr:nvSpPr>
        <xdr:cNvPr id="23" name="TextBox 22">
          <a:extLst>
            <a:ext uri="{FF2B5EF4-FFF2-40B4-BE49-F238E27FC236}">
              <a16:creationId xmlns:a16="http://schemas.microsoft.com/office/drawing/2014/main" id="{6583982D-F8DD-EFBD-D393-1E999236ACBB}"/>
            </a:ext>
          </a:extLst>
        </xdr:cNvPr>
        <xdr:cNvSpPr txBox="1"/>
      </xdr:nvSpPr>
      <xdr:spPr>
        <a:xfrm>
          <a:off x="2279821" y="1270391"/>
          <a:ext cx="1643039" cy="415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0C6EF7E-1903-4817-B945-C5B77AAF629F}" type="TxLink">
            <a:rPr lang="en-US" sz="2600" b="1">
              <a:solidFill>
                <a:srgbClr val="073673"/>
              </a:solidFill>
              <a:latin typeface="+mn-lt"/>
              <a:ea typeface="+mn-ea"/>
              <a:cs typeface="+mn-cs"/>
            </a:rPr>
            <a:pPr marL="0" indent="0" algn="ctr"/>
            <a:t>6,45,223</a:t>
          </a:fld>
          <a:endParaRPr lang="en-GB" sz="2600" b="1">
            <a:solidFill>
              <a:srgbClr val="073673"/>
            </a:solidFill>
            <a:latin typeface="+mn-lt"/>
            <a:ea typeface="+mn-ea"/>
            <a:cs typeface="+mn-cs"/>
          </a:endParaRPr>
        </a:p>
      </xdr:txBody>
    </xdr:sp>
    <xdr:clientData/>
  </xdr:twoCellAnchor>
  <xdr:twoCellAnchor>
    <xdr:from>
      <xdr:col>6</xdr:col>
      <xdr:colOff>329101</xdr:colOff>
      <xdr:row>6</xdr:row>
      <xdr:rowOff>173111</xdr:rowOff>
    </xdr:from>
    <xdr:to>
      <xdr:col>9</xdr:col>
      <xdr:colOff>143340</xdr:colOff>
      <xdr:row>9</xdr:row>
      <xdr:rowOff>40250</xdr:rowOff>
    </xdr:to>
    <xdr:sp macro="" textlink="Analyze!D6">
      <xdr:nvSpPr>
        <xdr:cNvPr id="24" name="TextBox 23">
          <a:extLst>
            <a:ext uri="{FF2B5EF4-FFF2-40B4-BE49-F238E27FC236}">
              <a16:creationId xmlns:a16="http://schemas.microsoft.com/office/drawing/2014/main" id="{6E6E6D95-0542-FF49-FC3E-704F04BD2388}"/>
            </a:ext>
          </a:extLst>
        </xdr:cNvPr>
        <xdr:cNvSpPr txBox="1"/>
      </xdr:nvSpPr>
      <xdr:spPr>
        <a:xfrm>
          <a:off x="4177201" y="1270391"/>
          <a:ext cx="1643039" cy="415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E3179D7-07E7-419B-B24D-D35AB0650245}" type="TxLink">
            <a:rPr lang="en-US" sz="2600" b="1">
              <a:solidFill>
                <a:srgbClr val="073673"/>
              </a:solidFill>
              <a:latin typeface="+mn-lt"/>
              <a:ea typeface="+mn-ea"/>
              <a:cs typeface="+mn-cs"/>
            </a:rPr>
            <a:pPr marL="0" indent="0" algn="ctr"/>
            <a:t>2,96,384</a:t>
          </a:fld>
          <a:endParaRPr lang="en-GB" sz="2600" b="1">
            <a:solidFill>
              <a:srgbClr val="073673"/>
            </a:solidFill>
            <a:latin typeface="+mn-lt"/>
            <a:ea typeface="+mn-ea"/>
            <a:cs typeface="+mn-cs"/>
          </a:endParaRPr>
        </a:p>
      </xdr:txBody>
    </xdr:sp>
    <xdr:clientData/>
  </xdr:twoCellAnchor>
  <xdr:twoCellAnchor>
    <xdr:from>
      <xdr:col>9</xdr:col>
      <xdr:colOff>382441</xdr:colOff>
      <xdr:row>6</xdr:row>
      <xdr:rowOff>173111</xdr:rowOff>
    </xdr:from>
    <xdr:to>
      <xdr:col>12</xdr:col>
      <xdr:colOff>196680</xdr:colOff>
      <xdr:row>9</xdr:row>
      <xdr:rowOff>40250</xdr:rowOff>
    </xdr:to>
    <xdr:sp macro="" textlink="Analyze!D12">
      <xdr:nvSpPr>
        <xdr:cNvPr id="25" name="TextBox 24">
          <a:extLst>
            <a:ext uri="{FF2B5EF4-FFF2-40B4-BE49-F238E27FC236}">
              <a16:creationId xmlns:a16="http://schemas.microsoft.com/office/drawing/2014/main" id="{6DF3990C-205D-EC02-2C2F-E13EA9C7E142}"/>
            </a:ext>
          </a:extLst>
        </xdr:cNvPr>
        <xdr:cNvSpPr txBox="1"/>
      </xdr:nvSpPr>
      <xdr:spPr>
        <a:xfrm>
          <a:off x="6059341" y="1270391"/>
          <a:ext cx="1643039" cy="415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122844B-4A56-49BC-AC9E-C47956E8A072}" type="TxLink">
            <a:rPr lang="en-US" sz="2600" b="1">
              <a:solidFill>
                <a:srgbClr val="073673"/>
              </a:solidFill>
              <a:latin typeface="+mn-lt"/>
              <a:ea typeface="+mn-ea"/>
              <a:cs typeface="+mn-cs"/>
            </a:rPr>
            <a:pPr marL="0" indent="0" algn="ctr"/>
            <a:t>238.35</a:t>
          </a:fld>
          <a:endParaRPr lang="en-GB" sz="2600" b="1">
            <a:solidFill>
              <a:srgbClr val="073673"/>
            </a:solidFill>
            <a:latin typeface="+mn-lt"/>
            <a:ea typeface="+mn-ea"/>
            <a:cs typeface="+mn-cs"/>
          </a:endParaRPr>
        </a:p>
      </xdr:txBody>
    </xdr:sp>
    <xdr:clientData/>
  </xdr:twoCellAnchor>
  <xdr:twoCellAnchor>
    <xdr:from>
      <xdr:col>12</xdr:col>
      <xdr:colOff>550081</xdr:colOff>
      <xdr:row>6</xdr:row>
      <xdr:rowOff>173111</xdr:rowOff>
    </xdr:from>
    <xdr:to>
      <xdr:col>15</xdr:col>
      <xdr:colOff>364320</xdr:colOff>
      <xdr:row>9</xdr:row>
      <xdr:rowOff>40250</xdr:rowOff>
    </xdr:to>
    <xdr:sp macro="" textlink="Analyze!D9">
      <xdr:nvSpPr>
        <xdr:cNvPr id="26" name="TextBox 25">
          <a:extLst>
            <a:ext uri="{FF2B5EF4-FFF2-40B4-BE49-F238E27FC236}">
              <a16:creationId xmlns:a16="http://schemas.microsoft.com/office/drawing/2014/main" id="{E12E8273-28EE-4321-4C38-F4C8A2E64F47}"/>
            </a:ext>
          </a:extLst>
        </xdr:cNvPr>
        <xdr:cNvSpPr txBox="1"/>
      </xdr:nvSpPr>
      <xdr:spPr>
        <a:xfrm>
          <a:off x="8055781" y="1270391"/>
          <a:ext cx="1643039" cy="415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1780B5A-BA80-4253-842C-08E7AA3E4F6A}" type="TxLink">
            <a:rPr lang="en-US" sz="2600" b="1">
              <a:solidFill>
                <a:srgbClr val="073673"/>
              </a:solidFill>
              <a:latin typeface="+mn-lt"/>
              <a:ea typeface="+mn-ea"/>
              <a:cs typeface="+mn-cs"/>
            </a:rPr>
            <a:pPr marL="0" indent="0" algn="ctr"/>
            <a:t>6,698</a:t>
          </a:fld>
          <a:endParaRPr lang="en-GB" sz="2600" b="1">
            <a:solidFill>
              <a:srgbClr val="073673"/>
            </a:solidFill>
            <a:latin typeface="+mn-lt"/>
            <a:ea typeface="+mn-ea"/>
            <a:cs typeface="+mn-cs"/>
          </a:endParaRPr>
        </a:p>
      </xdr:txBody>
    </xdr:sp>
    <xdr:clientData/>
  </xdr:twoCellAnchor>
  <xdr:twoCellAnchor>
    <xdr:from>
      <xdr:col>3</xdr:col>
      <xdr:colOff>342900</xdr:colOff>
      <xdr:row>11</xdr:row>
      <xdr:rowOff>76200</xdr:rowOff>
    </xdr:from>
    <xdr:to>
      <xdr:col>15</xdr:col>
      <xdr:colOff>342900</xdr:colOff>
      <xdr:row>23</xdr:row>
      <xdr:rowOff>91440</xdr:rowOff>
    </xdr:to>
    <xdr:graphicFrame macro="">
      <xdr:nvGraphicFramePr>
        <xdr:cNvPr id="27" name="Chart 26">
          <a:extLst>
            <a:ext uri="{FF2B5EF4-FFF2-40B4-BE49-F238E27FC236}">
              <a16:creationId xmlns:a16="http://schemas.microsoft.com/office/drawing/2014/main" id="{23E8E838-F5FD-4C28-BE1A-AC857C4EB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190500</xdr:colOff>
      <xdr:row>0</xdr:row>
      <xdr:rowOff>172276</xdr:rowOff>
    </xdr:from>
    <xdr:to>
      <xdr:col>22</xdr:col>
      <xdr:colOff>153726</xdr:colOff>
      <xdr:row>36</xdr:row>
      <xdr:rowOff>101600</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675AD207-FEE2-4322-B170-0993DEE103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816340" y="172276"/>
              <a:ext cx="4779066" cy="651300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289560</xdr:colOff>
      <xdr:row>26</xdr:row>
      <xdr:rowOff>45720</xdr:rowOff>
    </xdr:from>
    <xdr:to>
      <xdr:col>9</xdr:col>
      <xdr:colOff>274320</xdr:colOff>
      <xdr:row>36</xdr:row>
      <xdr:rowOff>167640</xdr:rowOff>
    </xdr:to>
    <xdr:graphicFrame macro="">
      <xdr:nvGraphicFramePr>
        <xdr:cNvPr id="29" name="Chart 28">
          <a:extLst>
            <a:ext uri="{FF2B5EF4-FFF2-40B4-BE49-F238E27FC236}">
              <a16:creationId xmlns:a16="http://schemas.microsoft.com/office/drawing/2014/main" id="{4CEB8F8A-3C46-448A-B024-C386BD8DC8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15240</xdr:colOff>
      <xdr:row>26</xdr:row>
      <xdr:rowOff>60960</xdr:rowOff>
    </xdr:from>
    <xdr:to>
      <xdr:col>15</xdr:col>
      <xdr:colOff>403860</xdr:colOff>
      <xdr:row>36</xdr:row>
      <xdr:rowOff>137160</xdr:rowOff>
    </xdr:to>
    <xdr:graphicFrame macro="">
      <xdr:nvGraphicFramePr>
        <xdr:cNvPr id="30" name="Chart 29">
          <a:extLst>
            <a:ext uri="{FF2B5EF4-FFF2-40B4-BE49-F238E27FC236}">
              <a16:creationId xmlns:a16="http://schemas.microsoft.com/office/drawing/2014/main" id="{06B8FF22-5654-4B72-8311-26A162012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213360</xdr:colOff>
      <xdr:row>1</xdr:row>
      <xdr:rowOff>53340</xdr:rowOff>
    </xdr:from>
    <xdr:to>
      <xdr:col>2</xdr:col>
      <xdr:colOff>548640</xdr:colOff>
      <xdr:row>8</xdr:row>
      <xdr:rowOff>144780</xdr:rowOff>
    </xdr:to>
    <mc:AlternateContent xmlns:mc="http://schemas.openxmlformats.org/markup-compatibility/2006" xmlns:tsle="http://schemas.microsoft.com/office/drawing/2012/timeslicer">
      <mc:Choice Requires="tsle">
        <xdr:graphicFrame macro="">
          <xdr:nvGraphicFramePr>
            <xdr:cNvPr id="31" name="Order Date">
              <a:extLst>
                <a:ext uri="{FF2B5EF4-FFF2-40B4-BE49-F238E27FC236}">
                  <a16:creationId xmlns:a16="http://schemas.microsoft.com/office/drawing/2014/main" id="{4E74D94A-4C8E-483C-86DF-3E7BB9C5044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13360" y="236220"/>
              <a:ext cx="155448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274320</xdr:colOff>
      <xdr:row>18</xdr:row>
      <xdr:rowOff>55162</xdr:rowOff>
    </xdr:from>
    <xdr:to>
      <xdr:col>2</xdr:col>
      <xdr:colOff>476747</xdr:colOff>
      <xdr:row>26</xdr:row>
      <xdr:rowOff>106680</xdr:rowOff>
    </xdr:to>
    <mc:AlternateContent xmlns:mc="http://schemas.openxmlformats.org/markup-compatibility/2006" xmlns:a14="http://schemas.microsoft.com/office/drawing/2010/main">
      <mc:Choice Requires="a14">
        <xdr:graphicFrame macro="">
          <xdr:nvGraphicFramePr>
            <xdr:cNvPr id="32" name="Region">
              <a:extLst>
                <a:ext uri="{FF2B5EF4-FFF2-40B4-BE49-F238E27FC236}">
                  <a16:creationId xmlns:a16="http://schemas.microsoft.com/office/drawing/2014/main" id="{080E73E7-EAB0-4B1B-AAA6-DA820293E1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4320" y="3347002"/>
              <a:ext cx="1421627" cy="15145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293867</xdr:colOff>
      <xdr:row>27</xdr:row>
      <xdr:rowOff>139977</xdr:rowOff>
    </xdr:from>
    <xdr:to>
      <xdr:col>2</xdr:col>
      <xdr:colOff>496294</xdr:colOff>
      <xdr:row>35</xdr:row>
      <xdr:rowOff>175261</xdr:rowOff>
    </xdr:to>
    <mc:AlternateContent xmlns:mc="http://schemas.openxmlformats.org/markup-compatibility/2006" xmlns:a14="http://schemas.microsoft.com/office/drawing/2010/main">
      <mc:Choice Requires="a14">
        <xdr:graphicFrame macro="">
          <xdr:nvGraphicFramePr>
            <xdr:cNvPr id="33" name="Sales Channel">
              <a:extLst>
                <a:ext uri="{FF2B5EF4-FFF2-40B4-BE49-F238E27FC236}">
                  <a16:creationId xmlns:a16="http://schemas.microsoft.com/office/drawing/2014/main" id="{C9819930-B516-420A-8BDB-6AD12E757D68}"/>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93867" y="5077737"/>
              <a:ext cx="1421627" cy="14983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279620</xdr:colOff>
      <xdr:row>10</xdr:row>
      <xdr:rowOff>81066</xdr:rowOff>
    </xdr:from>
    <xdr:to>
      <xdr:col>2</xdr:col>
      <xdr:colOff>482047</xdr:colOff>
      <xdr:row>17</xdr:row>
      <xdr:rowOff>8387</xdr:rowOff>
    </xdr:to>
    <mc:AlternateContent xmlns:mc="http://schemas.openxmlformats.org/markup-compatibility/2006" xmlns:a14="http://schemas.microsoft.com/office/drawing/2010/main">
      <mc:Choice Requires="a14">
        <xdr:graphicFrame macro="">
          <xdr:nvGraphicFramePr>
            <xdr:cNvPr id="34" name="Customer Type">
              <a:extLst>
                <a:ext uri="{FF2B5EF4-FFF2-40B4-BE49-F238E27FC236}">
                  <a16:creationId xmlns:a16="http://schemas.microsoft.com/office/drawing/2014/main" id="{54F0355D-0F4B-4124-B306-BF6E21D26730}"/>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279620" y="1909866"/>
              <a:ext cx="1421627" cy="120748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526704</xdr:colOff>
      <xdr:row>1</xdr:row>
      <xdr:rowOff>106264</xdr:rowOff>
    </xdr:from>
    <xdr:to>
      <xdr:col>11</xdr:col>
      <xdr:colOff>227677</xdr:colOff>
      <xdr:row>3</xdr:row>
      <xdr:rowOff>114717</xdr:rowOff>
    </xdr:to>
    <xdr:sp macro="" textlink="">
      <xdr:nvSpPr>
        <xdr:cNvPr id="35" name="Rectangle: Rounded Corners 34">
          <a:hlinkClick xmlns:r="http://schemas.openxmlformats.org/officeDocument/2006/relationships" r:id="rId5"/>
          <a:extLst>
            <a:ext uri="{FF2B5EF4-FFF2-40B4-BE49-F238E27FC236}">
              <a16:creationId xmlns:a16="http://schemas.microsoft.com/office/drawing/2014/main" id="{BEAF1786-A762-A970-3BCD-0D55011DEE80}"/>
            </a:ext>
          </a:extLst>
        </xdr:cNvPr>
        <xdr:cNvSpPr/>
      </xdr:nvSpPr>
      <xdr:spPr>
        <a:xfrm>
          <a:off x="6203604" y="289144"/>
          <a:ext cx="920173" cy="374213"/>
        </a:xfrm>
        <a:prstGeom prst="roundRect">
          <a:avLst/>
        </a:prstGeom>
        <a:solidFill>
          <a:schemeClr val="tx2">
            <a:lumMod val="10000"/>
            <a:lumOff val="90000"/>
          </a:schemeClr>
        </a:solidFill>
        <a:ln>
          <a:solidFill>
            <a:schemeClr val="tx2">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rgbClr val="073673"/>
              </a:solidFill>
            </a:rPr>
            <a:t>Analyze</a:t>
          </a:r>
          <a:endParaRPr lang="en-GB" sz="1400" b="0" i="1">
            <a:solidFill>
              <a:schemeClr val="bg2">
                <a:lumMod val="50000"/>
              </a:schemeClr>
            </a:solidFill>
          </a:endParaRPr>
        </a:p>
      </xdr:txBody>
    </xdr:sp>
    <xdr:clientData/>
  </xdr:twoCellAnchor>
  <xdr:twoCellAnchor>
    <xdr:from>
      <xdr:col>11</xdr:col>
      <xdr:colOff>427644</xdr:colOff>
      <xdr:row>1</xdr:row>
      <xdr:rowOff>106264</xdr:rowOff>
    </xdr:from>
    <xdr:to>
      <xdr:col>13</xdr:col>
      <xdr:colOff>128617</xdr:colOff>
      <xdr:row>3</xdr:row>
      <xdr:rowOff>114717</xdr:rowOff>
    </xdr:to>
    <xdr:sp macro="" textlink="">
      <xdr:nvSpPr>
        <xdr:cNvPr id="36" name="Rectangle: Rounded Corners 35">
          <a:hlinkClick xmlns:r="http://schemas.openxmlformats.org/officeDocument/2006/relationships" r:id="rId6"/>
          <a:extLst>
            <a:ext uri="{FF2B5EF4-FFF2-40B4-BE49-F238E27FC236}">
              <a16:creationId xmlns:a16="http://schemas.microsoft.com/office/drawing/2014/main" id="{8105062F-7533-28C3-597C-D785F5437C33}"/>
            </a:ext>
          </a:extLst>
        </xdr:cNvPr>
        <xdr:cNvSpPr/>
      </xdr:nvSpPr>
      <xdr:spPr>
        <a:xfrm>
          <a:off x="7323744" y="289144"/>
          <a:ext cx="920173" cy="374213"/>
        </a:xfrm>
        <a:prstGeom prst="roundRect">
          <a:avLst/>
        </a:prstGeom>
        <a:solidFill>
          <a:schemeClr val="tx2">
            <a:lumMod val="10000"/>
            <a:lumOff val="90000"/>
          </a:schemeClr>
        </a:solidFill>
        <a:ln>
          <a:solidFill>
            <a:schemeClr val="tx2">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rgbClr val="073673"/>
              </a:solidFill>
            </a:rPr>
            <a:t>Data</a:t>
          </a:r>
          <a:endParaRPr lang="en-GB" sz="1400" b="0" i="1">
            <a:solidFill>
              <a:schemeClr val="bg2">
                <a:lumMod val="50000"/>
              </a:schemeClr>
            </a:solidFill>
          </a:endParaRPr>
        </a:p>
      </xdr:txBody>
    </xdr:sp>
    <xdr:clientData/>
  </xdr:twoCellAnchor>
  <xdr:twoCellAnchor>
    <xdr:from>
      <xdr:col>13</xdr:col>
      <xdr:colOff>328584</xdr:colOff>
      <xdr:row>1</xdr:row>
      <xdr:rowOff>106264</xdr:rowOff>
    </xdr:from>
    <xdr:to>
      <xdr:col>15</xdr:col>
      <xdr:colOff>29557</xdr:colOff>
      <xdr:row>3</xdr:row>
      <xdr:rowOff>114717</xdr:rowOff>
    </xdr:to>
    <xdr:sp macro="" textlink="">
      <xdr:nvSpPr>
        <xdr:cNvPr id="37" name="Rectangle: Rounded Corners 36">
          <a:hlinkClick xmlns:r="http://schemas.openxmlformats.org/officeDocument/2006/relationships" r:id="rId7"/>
          <a:extLst>
            <a:ext uri="{FF2B5EF4-FFF2-40B4-BE49-F238E27FC236}">
              <a16:creationId xmlns:a16="http://schemas.microsoft.com/office/drawing/2014/main" id="{A7FB7D20-2746-208B-E2C3-11996C7AC570}"/>
            </a:ext>
          </a:extLst>
        </xdr:cNvPr>
        <xdr:cNvSpPr/>
      </xdr:nvSpPr>
      <xdr:spPr>
        <a:xfrm>
          <a:off x="8443884" y="289144"/>
          <a:ext cx="920173" cy="374213"/>
        </a:xfrm>
        <a:prstGeom prst="roundRect">
          <a:avLst/>
        </a:prstGeom>
        <a:solidFill>
          <a:schemeClr val="tx2">
            <a:lumMod val="10000"/>
            <a:lumOff val="90000"/>
          </a:schemeClr>
        </a:solidFill>
        <a:ln>
          <a:solidFill>
            <a:schemeClr val="tx2">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i="0">
              <a:solidFill>
                <a:srgbClr val="073673"/>
              </a:solidFill>
            </a:rPr>
            <a:t>Contact</a:t>
          </a:r>
          <a:endParaRPr lang="en-GB" sz="1400" b="0" i="1">
            <a:solidFill>
              <a:schemeClr val="bg2">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eer Principles" refreshedDate="46272.021827893521" createdVersion="8" refreshedVersion="8" minRefreshableVersion="3" recordCount="2707" xr:uid="{071C06A4-8C27-4AA0-98D6-733100F68EF1}">
  <cacheSource type="worksheet">
    <worksheetSource name="SalesDataTable"/>
  </cacheSource>
  <cacheFields count="20">
    <cacheField name="ID" numFmtId="0">
      <sharedItems/>
    </cacheField>
    <cacheField name="Order Date" numFmtId="164">
      <sharedItems containsSemiMixedTypes="0" containsNonDate="0" containsDate="1" containsString="0" minDate="2026-01-01T00:00:00" maxDate="2026-12-31T00:00:00" count="364">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ount="3">
        <s v="Returning"/>
        <s v="New"/>
        <s v="Business"/>
      </sharedItems>
    </cacheField>
    <cacheField name="Product Category" numFmtId="0">
      <sharedItems count="5">
        <s v="Cycling"/>
        <s v="Hiking"/>
        <s v="Travel"/>
        <s v="Camping"/>
        <s v="Fitness"/>
      </sharedItems>
    </cacheField>
    <cacheField name="Product" numFmtId="0">
      <sharedItems count="20">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 numFmtId="1">
      <sharedItems containsSemiMixedTypes="0" containsString="0" containsNumber="1" containsInteger="1" minValue="2026" maxValue="2026"/>
    </cacheField>
    <cacheField name="Quarter" numFmtId="166">
      <sharedItems/>
    </cacheField>
    <cacheField name="MonthNo" numFmtId="1">
      <sharedItems containsSemiMixedTypes="0" containsString="0" containsNumber="1" containsInteger="1" minValue="1" maxValue="12"/>
    </cacheField>
    <cacheField name="Month"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7644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s v="03392"/>
    <x v="0"/>
    <x v="0"/>
    <x v="0"/>
    <x v="0"/>
    <x v="0"/>
    <x v="0"/>
    <x v="0"/>
    <n v="2"/>
    <n v="82.06"/>
    <n v="0"/>
    <n v="42.94"/>
    <n v="164.12"/>
    <n v="85.88"/>
    <n v="78.240000000000009"/>
    <n v="0.476724348038021"/>
    <n v="2026"/>
    <s v="Q1"/>
    <n v="1"/>
    <x v="0"/>
  </r>
  <r>
    <s v="04836"/>
    <x v="1"/>
    <x v="1"/>
    <x v="1"/>
    <x v="1"/>
    <x v="0"/>
    <x v="1"/>
    <x v="1"/>
    <n v="4"/>
    <n v="94.18"/>
    <n v="0.15"/>
    <n v="45.03"/>
    <n v="320.21199999999999"/>
    <n v="180.12"/>
    <n v="140.09199999999998"/>
    <n v="0.43749765780170635"/>
    <n v="2026"/>
    <s v="Q1"/>
    <n v="1"/>
    <x v="0"/>
  </r>
  <r>
    <s v="00163"/>
    <x v="2"/>
    <x v="2"/>
    <x v="2"/>
    <x v="0"/>
    <x v="1"/>
    <x v="2"/>
    <x v="2"/>
    <n v="2"/>
    <n v="36.72"/>
    <n v="0.05"/>
    <n v="13.76"/>
    <n v="69.768000000000001"/>
    <n v="27.52"/>
    <n v="42.248000000000005"/>
    <n v="0.60554982226808862"/>
    <n v="2026"/>
    <s v="Q1"/>
    <n v="1"/>
    <x v="0"/>
  </r>
  <r>
    <s v="00542"/>
    <x v="2"/>
    <x v="0"/>
    <x v="0"/>
    <x v="1"/>
    <x v="2"/>
    <x v="1"/>
    <x v="3"/>
    <n v="4"/>
    <n v="143.66999999999999"/>
    <n v="0.1"/>
    <n v="81.22"/>
    <n v="517.21199999999999"/>
    <n v="324.88"/>
    <n v="192.33199999999999"/>
    <n v="0.37186298848441257"/>
    <n v="2026"/>
    <s v="Q1"/>
    <n v="1"/>
    <x v="0"/>
  </r>
  <r>
    <s v="02002"/>
    <x v="2"/>
    <x v="0"/>
    <x v="0"/>
    <x v="1"/>
    <x v="2"/>
    <x v="2"/>
    <x v="2"/>
    <n v="3"/>
    <n v="36.53"/>
    <n v="0.15"/>
    <n v="13.67"/>
    <n v="93.151499999999999"/>
    <n v="41.01"/>
    <n v="52.141500000000001"/>
    <n v="0.55974944042769037"/>
    <n v="2026"/>
    <s v="Q1"/>
    <n v="1"/>
    <x v="0"/>
  </r>
  <r>
    <s v="02005"/>
    <x v="2"/>
    <x v="2"/>
    <x v="3"/>
    <x v="2"/>
    <x v="1"/>
    <x v="2"/>
    <x v="2"/>
    <n v="1"/>
    <n v="35.340000000000003"/>
    <n v="0"/>
    <n v="13.37"/>
    <n v="35.340000000000003"/>
    <n v="13.37"/>
    <n v="21.970000000000006"/>
    <n v="0.62167515563101317"/>
    <n v="2026"/>
    <s v="Q1"/>
    <n v="1"/>
    <x v="0"/>
  </r>
  <r>
    <s v="02937"/>
    <x v="2"/>
    <x v="3"/>
    <x v="4"/>
    <x v="1"/>
    <x v="0"/>
    <x v="0"/>
    <x v="4"/>
    <n v="8"/>
    <n v="49.6"/>
    <n v="0.1"/>
    <n v="23.05"/>
    <n v="357.12"/>
    <n v="184.4"/>
    <n v="172.72"/>
    <n v="0.4836469534050179"/>
    <n v="2026"/>
    <s v="Q1"/>
    <n v="1"/>
    <x v="0"/>
  </r>
  <r>
    <s v="03326"/>
    <x v="2"/>
    <x v="0"/>
    <x v="0"/>
    <x v="2"/>
    <x v="1"/>
    <x v="3"/>
    <x v="5"/>
    <n v="2"/>
    <n v="347.51"/>
    <n v="0"/>
    <n v="190.16"/>
    <n v="695.02"/>
    <n v="380.32"/>
    <n v="314.7"/>
    <n v="0.4527927253891974"/>
    <n v="2026"/>
    <s v="Q1"/>
    <n v="1"/>
    <x v="0"/>
  </r>
  <r>
    <s v="03863"/>
    <x v="2"/>
    <x v="2"/>
    <x v="5"/>
    <x v="1"/>
    <x v="0"/>
    <x v="0"/>
    <x v="6"/>
    <n v="12"/>
    <n v="41.22"/>
    <n v="0.1"/>
    <n v="16.64"/>
    <n v="445.17599999999999"/>
    <n v="199.68"/>
    <n v="245.49599999999998"/>
    <n v="0.55145829963879456"/>
    <n v="2026"/>
    <s v="Q1"/>
    <n v="1"/>
    <x v="0"/>
  </r>
  <r>
    <s v="04910"/>
    <x v="2"/>
    <x v="2"/>
    <x v="3"/>
    <x v="2"/>
    <x v="2"/>
    <x v="3"/>
    <x v="5"/>
    <n v="1"/>
    <n v="332.18"/>
    <n v="0"/>
    <n v="195.33"/>
    <n v="332.18"/>
    <n v="195.33"/>
    <n v="136.85"/>
    <n v="0.41197543500511768"/>
    <n v="2026"/>
    <s v="Q1"/>
    <n v="1"/>
    <x v="0"/>
  </r>
  <r>
    <s v="05188"/>
    <x v="2"/>
    <x v="1"/>
    <x v="6"/>
    <x v="3"/>
    <x v="0"/>
    <x v="0"/>
    <x v="4"/>
    <n v="1"/>
    <n v="49.71"/>
    <n v="0"/>
    <n v="23.15"/>
    <n v="49.71"/>
    <n v="23.15"/>
    <n v="26.560000000000002"/>
    <n v="0.53429893381613358"/>
    <n v="2026"/>
    <s v="Q1"/>
    <n v="1"/>
    <x v="0"/>
  </r>
  <r>
    <s v="00845"/>
    <x v="3"/>
    <x v="2"/>
    <x v="3"/>
    <x v="0"/>
    <x v="1"/>
    <x v="3"/>
    <x v="7"/>
    <n v="2"/>
    <n v="194.35"/>
    <n v="0"/>
    <n v="104.22"/>
    <n v="388.7"/>
    <n v="208.44"/>
    <n v="180.26"/>
    <n v="0.46375096475430921"/>
    <n v="2026"/>
    <s v="Q1"/>
    <n v="1"/>
    <x v="0"/>
  </r>
  <r>
    <s v="01077"/>
    <x v="3"/>
    <x v="1"/>
    <x v="6"/>
    <x v="0"/>
    <x v="1"/>
    <x v="0"/>
    <x v="8"/>
    <n v="3"/>
    <n v="102.12"/>
    <n v="0.1"/>
    <n v="51.28"/>
    <n v="275.72400000000005"/>
    <n v="153.84"/>
    <n v="121.88400000000004"/>
    <n v="0.44205074639857256"/>
    <n v="2026"/>
    <s v="Q1"/>
    <n v="1"/>
    <x v="0"/>
  </r>
  <r>
    <s v="01237"/>
    <x v="3"/>
    <x v="3"/>
    <x v="7"/>
    <x v="2"/>
    <x v="2"/>
    <x v="2"/>
    <x v="9"/>
    <n v="1"/>
    <n v="46.99"/>
    <n v="0.05"/>
    <n v="18.11"/>
    <n v="44.640500000000003"/>
    <n v="18.11"/>
    <n v="26.530500000000004"/>
    <n v="0.59431457980981395"/>
    <n v="2026"/>
    <s v="Q1"/>
    <n v="1"/>
    <x v="0"/>
  </r>
  <r>
    <s v="01908"/>
    <x v="3"/>
    <x v="3"/>
    <x v="8"/>
    <x v="0"/>
    <x v="1"/>
    <x v="4"/>
    <x v="10"/>
    <n v="1"/>
    <n v="40"/>
    <n v="0"/>
    <n v="15.04"/>
    <n v="40"/>
    <n v="15.04"/>
    <n v="24.96"/>
    <n v="0.624"/>
    <n v="2026"/>
    <s v="Q1"/>
    <n v="1"/>
    <x v="0"/>
  </r>
  <r>
    <s v="02245"/>
    <x v="3"/>
    <x v="0"/>
    <x v="9"/>
    <x v="0"/>
    <x v="1"/>
    <x v="1"/>
    <x v="11"/>
    <n v="1"/>
    <n v="153.38999999999999"/>
    <n v="0"/>
    <n v="78.59"/>
    <n v="153.38999999999999"/>
    <n v="78.59"/>
    <n v="74.799999999999983"/>
    <n v="0.48764587000456344"/>
    <n v="2026"/>
    <s v="Q1"/>
    <n v="1"/>
    <x v="0"/>
  </r>
  <r>
    <s v="02928"/>
    <x v="3"/>
    <x v="1"/>
    <x v="6"/>
    <x v="0"/>
    <x v="0"/>
    <x v="4"/>
    <x v="12"/>
    <n v="2"/>
    <n v="124.97"/>
    <n v="0.1"/>
    <n v="67.36"/>
    <n v="224.946"/>
    <n v="134.72"/>
    <n v="90.225999999999999"/>
    <n v="0.40110070861451191"/>
    <n v="2026"/>
    <s v="Q1"/>
    <n v="1"/>
    <x v="0"/>
  </r>
  <r>
    <s v="04249"/>
    <x v="3"/>
    <x v="3"/>
    <x v="4"/>
    <x v="3"/>
    <x v="1"/>
    <x v="0"/>
    <x v="8"/>
    <n v="2"/>
    <n v="100.12"/>
    <n v="0.1"/>
    <n v="49.67"/>
    <n v="180.21600000000001"/>
    <n v="99.34"/>
    <n v="80.876000000000005"/>
    <n v="0.44877258401029874"/>
    <n v="2026"/>
    <s v="Q1"/>
    <n v="1"/>
    <x v="0"/>
  </r>
  <r>
    <s v="01734"/>
    <x v="4"/>
    <x v="3"/>
    <x v="8"/>
    <x v="3"/>
    <x v="0"/>
    <x v="4"/>
    <x v="10"/>
    <n v="1"/>
    <n v="40.6"/>
    <n v="0.15"/>
    <n v="14.61"/>
    <n v="34.51"/>
    <n v="14.61"/>
    <n v="19.899999999999999"/>
    <n v="0.57664445088380178"/>
    <n v="2026"/>
    <s v="Q1"/>
    <n v="1"/>
    <x v="0"/>
  </r>
  <r>
    <s v="02331"/>
    <x v="4"/>
    <x v="3"/>
    <x v="8"/>
    <x v="0"/>
    <x v="1"/>
    <x v="0"/>
    <x v="8"/>
    <n v="1"/>
    <n v="104.23"/>
    <n v="0.1"/>
    <n v="51.6"/>
    <n v="93.807000000000002"/>
    <n v="51.6"/>
    <n v="42.207000000000001"/>
    <n v="0.44993443986056475"/>
    <n v="2026"/>
    <s v="Q1"/>
    <n v="1"/>
    <x v="0"/>
  </r>
  <r>
    <s v="02475"/>
    <x v="4"/>
    <x v="1"/>
    <x v="1"/>
    <x v="2"/>
    <x v="0"/>
    <x v="4"/>
    <x v="12"/>
    <n v="5"/>
    <n v="122.87"/>
    <n v="0.05"/>
    <n v="69.67"/>
    <n v="583.63250000000005"/>
    <n v="348.35"/>
    <n v="235.28250000000003"/>
    <n v="0.40313467807224584"/>
    <n v="2026"/>
    <s v="Q1"/>
    <n v="1"/>
    <x v="0"/>
  </r>
  <r>
    <s v="01433"/>
    <x v="5"/>
    <x v="2"/>
    <x v="10"/>
    <x v="0"/>
    <x v="1"/>
    <x v="2"/>
    <x v="2"/>
    <n v="2"/>
    <n v="36.619999999999997"/>
    <n v="0.05"/>
    <n v="13.87"/>
    <n v="69.577999999999989"/>
    <n v="27.74"/>
    <n v="41.837999999999994"/>
    <n v="0.60131075914800658"/>
    <n v="2026"/>
    <s v="Q1"/>
    <n v="1"/>
    <x v="0"/>
  </r>
  <r>
    <s v="03624"/>
    <x v="5"/>
    <x v="3"/>
    <x v="7"/>
    <x v="0"/>
    <x v="1"/>
    <x v="1"/>
    <x v="1"/>
    <n v="1"/>
    <n v="93.4"/>
    <n v="0"/>
    <n v="46.11"/>
    <n v="93.4"/>
    <n v="46.11"/>
    <n v="47.290000000000006"/>
    <n v="0.50631691648822275"/>
    <n v="2026"/>
    <s v="Q1"/>
    <n v="1"/>
    <x v="0"/>
  </r>
  <r>
    <s v="04680"/>
    <x v="5"/>
    <x v="1"/>
    <x v="1"/>
    <x v="3"/>
    <x v="1"/>
    <x v="3"/>
    <x v="13"/>
    <n v="2"/>
    <n v="81.260000000000005"/>
    <n v="0"/>
    <n v="39.119999999999997"/>
    <n v="162.52000000000001"/>
    <n v="78.239999999999995"/>
    <n v="84.280000000000015"/>
    <n v="0.51858232832882112"/>
    <n v="2026"/>
    <s v="Q1"/>
    <n v="1"/>
    <x v="0"/>
  </r>
  <r>
    <s v="04803"/>
    <x v="5"/>
    <x v="1"/>
    <x v="11"/>
    <x v="3"/>
    <x v="1"/>
    <x v="4"/>
    <x v="14"/>
    <n v="2"/>
    <n v="35.78"/>
    <n v="0"/>
    <n v="13.84"/>
    <n v="71.56"/>
    <n v="27.68"/>
    <n v="43.88"/>
    <n v="0.61319172722191173"/>
    <n v="2026"/>
    <s v="Q1"/>
    <n v="1"/>
    <x v="0"/>
  </r>
  <r>
    <s v="00248"/>
    <x v="6"/>
    <x v="1"/>
    <x v="12"/>
    <x v="3"/>
    <x v="1"/>
    <x v="0"/>
    <x v="0"/>
    <n v="3"/>
    <n v="81.64"/>
    <n v="0"/>
    <n v="43.84"/>
    <n v="244.92000000000002"/>
    <n v="131.52000000000001"/>
    <n v="113.4"/>
    <n v="0.46300832925036745"/>
    <n v="2026"/>
    <s v="Q1"/>
    <n v="1"/>
    <x v="0"/>
  </r>
  <r>
    <s v="01118"/>
    <x v="6"/>
    <x v="1"/>
    <x v="12"/>
    <x v="0"/>
    <x v="0"/>
    <x v="2"/>
    <x v="15"/>
    <n v="2"/>
    <n v="131.63999999999999"/>
    <n v="0.05"/>
    <n v="69.02"/>
    <n v="250.11599999999996"/>
    <n v="138.04"/>
    <n v="112.07599999999996"/>
    <n v="0.44809608341729429"/>
    <n v="2026"/>
    <s v="Q1"/>
    <n v="1"/>
    <x v="0"/>
  </r>
  <r>
    <s v="03023"/>
    <x v="6"/>
    <x v="2"/>
    <x v="3"/>
    <x v="3"/>
    <x v="1"/>
    <x v="1"/>
    <x v="11"/>
    <n v="2"/>
    <n v="155.35"/>
    <n v="0"/>
    <n v="80.790000000000006"/>
    <n v="310.7"/>
    <n v="161.58000000000001"/>
    <n v="149.11999999999998"/>
    <n v="0.47994850337946565"/>
    <n v="2026"/>
    <s v="Q1"/>
    <n v="1"/>
    <x v="0"/>
  </r>
  <r>
    <s v="03903"/>
    <x v="6"/>
    <x v="3"/>
    <x v="8"/>
    <x v="0"/>
    <x v="0"/>
    <x v="4"/>
    <x v="16"/>
    <n v="2"/>
    <n v="51.56"/>
    <n v="0.05"/>
    <n v="22.26"/>
    <n v="97.963999999999999"/>
    <n v="44.52"/>
    <n v="53.443999999999996"/>
    <n v="0.54554734392225712"/>
    <n v="2026"/>
    <s v="Q1"/>
    <n v="1"/>
    <x v="0"/>
  </r>
  <r>
    <s v="00062"/>
    <x v="7"/>
    <x v="1"/>
    <x v="12"/>
    <x v="0"/>
    <x v="1"/>
    <x v="0"/>
    <x v="4"/>
    <n v="2"/>
    <n v="51.63"/>
    <n v="0"/>
    <n v="22.54"/>
    <n v="103.26"/>
    <n v="45.08"/>
    <n v="58.180000000000007"/>
    <n v="0.5634321131125315"/>
    <n v="2026"/>
    <s v="Q1"/>
    <n v="1"/>
    <x v="0"/>
  </r>
  <r>
    <s v="00142"/>
    <x v="7"/>
    <x v="0"/>
    <x v="9"/>
    <x v="1"/>
    <x v="2"/>
    <x v="3"/>
    <x v="5"/>
    <n v="5"/>
    <n v="344.88"/>
    <n v="0.15"/>
    <n v="190.66"/>
    <n v="1465.74"/>
    <n v="953.3"/>
    <n v="512.44000000000005"/>
    <n v="0.34961180018284282"/>
    <n v="2026"/>
    <s v="Q1"/>
    <n v="1"/>
    <x v="0"/>
  </r>
  <r>
    <s v="00450"/>
    <x v="7"/>
    <x v="2"/>
    <x v="3"/>
    <x v="2"/>
    <x v="1"/>
    <x v="1"/>
    <x v="1"/>
    <n v="2"/>
    <n v="94.06"/>
    <n v="0.15"/>
    <n v="46.33"/>
    <n v="159.90199999999999"/>
    <n v="92.66"/>
    <n v="67.24199999999999"/>
    <n v="0.42052006854198193"/>
    <n v="2026"/>
    <s v="Q1"/>
    <n v="1"/>
    <x v="0"/>
  </r>
  <r>
    <s v="04397"/>
    <x v="7"/>
    <x v="0"/>
    <x v="0"/>
    <x v="0"/>
    <x v="2"/>
    <x v="1"/>
    <x v="17"/>
    <n v="1"/>
    <n v="72.38"/>
    <n v="0"/>
    <n v="31.65"/>
    <n v="72.38"/>
    <n v="31.65"/>
    <n v="40.729999999999997"/>
    <n v="0.56272450953302011"/>
    <n v="2026"/>
    <s v="Q1"/>
    <n v="1"/>
    <x v="0"/>
  </r>
  <r>
    <s v="04798"/>
    <x v="7"/>
    <x v="1"/>
    <x v="6"/>
    <x v="0"/>
    <x v="1"/>
    <x v="1"/>
    <x v="11"/>
    <n v="1"/>
    <n v="153.69"/>
    <n v="0"/>
    <n v="77.47"/>
    <n v="153.69"/>
    <n v="77.47"/>
    <n v="76.22"/>
    <n v="0.49593337237295854"/>
    <n v="2026"/>
    <s v="Q1"/>
    <n v="1"/>
    <x v="0"/>
  </r>
  <r>
    <s v="00136"/>
    <x v="8"/>
    <x v="3"/>
    <x v="13"/>
    <x v="1"/>
    <x v="2"/>
    <x v="2"/>
    <x v="18"/>
    <n v="15"/>
    <n v="168.62"/>
    <n v="0.05"/>
    <n v="86.09"/>
    <n v="2402.835"/>
    <n v="1291.3500000000001"/>
    <n v="1111.4849999999999"/>
    <n v="0.46257233642759488"/>
    <n v="2026"/>
    <s v="Q1"/>
    <n v="1"/>
    <x v="0"/>
  </r>
  <r>
    <s v="02782"/>
    <x v="8"/>
    <x v="3"/>
    <x v="4"/>
    <x v="0"/>
    <x v="1"/>
    <x v="1"/>
    <x v="11"/>
    <n v="1"/>
    <n v="152.75"/>
    <n v="0.05"/>
    <n v="79.88"/>
    <n v="145.11249999999998"/>
    <n v="79.88"/>
    <n v="65.232499999999987"/>
    <n v="0.44953053665259707"/>
    <n v="2026"/>
    <s v="Q1"/>
    <n v="1"/>
    <x v="0"/>
  </r>
  <r>
    <s v="04704"/>
    <x v="8"/>
    <x v="1"/>
    <x v="14"/>
    <x v="3"/>
    <x v="1"/>
    <x v="4"/>
    <x v="14"/>
    <n v="2"/>
    <n v="36.72"/>
    <n v="0.05"/>
    <n v="14.15"/>
    <n v="69.768000000000001"/>
    <n v="28.3"/>
    <n v="41.468000000000004"/>
    <n v="0.59436991170737308"/>
    <n v="2026"/>
    <s v="Q1"/>
    <n v="1"/>
    <x v="0"/>
  </r>
  <r>
    <s v="00069"/>
    <x v="9"/>
    <x v="0"/>
    <x v="15"/>
    <x v="0"/>
    <x v="0"/>
    <x v="1"/>
    <x v="3"/>
    <n v="6"/>
    <n v="141.31"/>
    <n v="0.05"/>
    <n v="79.349999999999994"/>
    <n v="805.46699999999998"/>
    <n v="476.09999999999997"/>
    <n v="329.36700000000002"/>
    <n v="0.4089143316858419"/>
    <n v="2026"/>
    <s v="Q1"/>
    <n v="1"/>
    <x v="0"/>
  </r>
  <r>
    <s v="00490"/>
    <x v="9"/>
    <x v="2"/>
    <x v="10"/>
    <x v="0"/>
    <x v="2"/>
    <x v="3"/>
    <x v="19"/>
    <n v="2"/>
    <n v="121.23"/>
    <n v="0"/>
    <n v="59.66"/>
    <n v="242.46"/>
    <n v="119.32"/>
    <n v="123.14000000000001"/>
    <n v="0.50787758805576178"/>
    <n v="2026"/>
    <s v="Q1"/>
    <n v="1"/>
    <x v="0"/>
  </r>
  <r>
    <s v="03685"/>
    <x v="9"/>
    <x v="3"/>
    <x v="8"/>
    <x v="0"/>
    <x v="1"/>
    <x v="2"/>
    <x v="18"/>
    <n v="3"/>
    <n v="161.58000000000001"/>
    <n v="0"/>
    <n v="85.58"/>
    <n v="484.74"/>
    <n v="256.74"/>
    <n v="228"/>
    <n v="0.47035524198539425"/>
    <n v="2026"/>
    <s v="Q1"/>
    <n v="1"/>
    <x v="0"/>
  </r>
  <r>
    <s v="03796"/>
    <x v="9"/>
    <x v="3"/>
    <x v="8"/>
    <x v="2"/>
    <x v="0"/>
    <x v="2"/>
    <x v="18"/>
    <n v="2"/>
    <n v="166.84"/>
    <n v="0"/>
    <n v="88.67"/>
    <n v="333.68"/>
    <n v="177.34"/>
    <n v="156.34"/>
    <n v="0.4685327259649964"/>
    <n v="2026"/>
    <s v="Q1"/>
    <n v="1"/>
    <x v="0"/>
  </r>
  <r>
    <s v="00387"/>
    <x v="10"/>
    <x v="2"/>
    <x v="5"/>
    <x v="0"/>
    <x v="0"/>
    <x v="1"/>
    <x v="11"/>
    <n v="1"/>
    <n v="150.96"/>
    <n v="0"/>
    <n v="77.5"/>
    <n v="150.96"/>
    <n v="77.5"/>
    <n v="73.460000000000008"/>
    <n v="0.48661897191308956"/>
    <n v="2026"/>
    <s v="Q1"/>
    <n v="1"/>
    <x v="0"/>
  </r>
  <r>
    <s v="02796"/>
    <x v="10"/>
    <x v="3"/>
    <x v="7"/>
    <x v="2"/>
    <x v="0"/>
    <x v="2"/>
    <x v="2"/>
    <n v="3"/>
    <n v="36.33"/>
    <n v="0.05"/>
    <n v="13.27"/>
    <n v="103.54049999999999"/>
    <n v="39.81"/>
    <n v="63.730499999999992"/>
    <n v="0.61551277036521934"/>
    <n v="2026"/>
    <s v="Q1"/>
    <n v="1"/>
    <x v="0"/>
  </r>
  <r>
    <s v="03703"/>
    <x v="10"/>
    <x v="3"/>
    <x v="8"/>
    <x v="0"/>
    <x v="0"/>
    <x v="2"/>
    <x v="2"/>
    <n v="1"/>
    <n v="35.340000000000003"/>
    <n v="0.1"/>
    <n v="13.36"/>
    <n v="31.806000000000004"/>
    <n v="13.36"/>
    <n v="18.446000000000005"/>
    <n v="0.5799534678991386"/>
    <n v="2026"/>
    <s v="Q1"/>
    <n v="1"/>
    <x v="0"/>
  </r>
  <r>
    <s v="04674"/>
    <x v="10"/>
    <x v="3"/>
    <x v="8"/>
    <x v="0"/>
    <x v="0"/>
    <x v="2"/>
    <x v="9"/>
    <n v="2"/>
    <n v="46.27"/>
    <n v="0"/>
    <n v="18.23"/>
    <n v="92.54"/>
    <n v="36.46"/>
    <n v="56.080000000000005"/>
    <n v="0.60600821266479366"/>
    <n v="2026"/>
    <s v="Q1"/>
    <n v="1"/>
    <x v="0"/>
  </r>
  <r>
    <s v="04789"/>
    <x v="10"/>
    <x v="3"/>
    <x v="7"/>
    <x v="0"/>
    <x v="0"/>
    <x v="0"/>
    <x v="0"/>
    <n v="1"/>
    <n v="79.930000000000007"/>
    <n v="0.05"/>
    <n v="43.73"/>
    <n v="75.933500000000009"/>
    <n v="43.73"/>
    <n v="32.203500000000012"/>
    <n v="0.42410135184075554"/>
    <n v="2026"/>
    <s v="Q1"/>
    <n v="1"/>
    <x v="0"/>
  </r>
  <r>
    <s v="00804"/>
    <x v="11"/>
    <x v="1"/>
    <x v="12"/>
    <x v="2"/>
    <x v="1"/>
    <x v="1"/>
    <x v="3"/>
    <n v="1"/>
    <n v="141.25"/>
    <n v="0"/>
    <n v="78.72"/>
    <n v="141.25"/>
    <n v="78.72"/>
    <n v="62.53"/>
    <n v="0.44269026548672569"/>
    <n v="2026"/>
    <s v="Q1"/>
    <n v="1"/>
    <x v="0"/>
  </r>
  <r>
    <s v="01780"/>
    <x v="11"/>
    <x v="3"/>
    <x v="8"/>
    <x v="0"/>
    <x v="0"/>
    <x v="0"/>
    <x v="8"/>
    <n v="2"/>
    <n v="103.64"/>
    <n v="0.1"/>
    <n v="50.96"/>
    <n v="186.55199999999999"/>
    <n v="101.92"/>
    <n v="84.631999999999991"/>
    <n v="0.45366439384193147"/>
    <n v="2026"/>
    <s v="Q1"/>
    <n v="1"/>
    <x v="0"/>
  </r>
  <r>
    <s v="02844"/>
    <x v="11"/>
    <x v="0"/>
    <x v="0"/>
    <x v="0"/>
    <x v="1"/>
    <x v="2"/>
    <x v="15"/>
    <n v="1"/>
    <n v="136.18"/>
    <n v="0"/>
    <n v="68.34"/>
    <n v="136.18"/>
    <n v="68.34"/>
    <n v="67.84"/>
    <n v="0.498164194448524"/>
    <n v="2026"/>
    <s v="Q1"/>
    <n v="1"/>
    <x v="0"/>
  </r>
  <r>
    <s v="03068"/>
    <x v="11"/>
    <x v="2"/>
    <x v="2"/>
    <x v="3"/>
    <x v="1"/>
    <x v="4"/>
    <x v="14"/>
    <n v="1"/>
    <n v="36.43"/>
    <n v="0"/>
    <n v="14.33"/>
    <n v="36.43"/>
    <n v="14.33"/>
    <n v="22.1"/>
    <n v="0.60664287674993145"/>
    <n v="2026"/>
    <s v="Q1"/>
    <n v="1"/>
    <x v="0"/>
  </r>
  <r>
    <s v="03096"/>
    <x v="11"/>
    <x v="3"/>
    <x v="7"/>
    <x v="0"/>
    <x v="1"/>
    <x v="4"/>
    <x v="16"/>
    <n v="2"/>
    <n v="50.51"/>
    <n v="0.1"/>
    <n v="21.84"/>
    <n v="90.917999999999992"/>
    <n v="43.68"/>
    <n v="47.237999999999992"/>
    <n v="0.5195670824259222"/>
    <n v="2026"/>
    <s v="Q1"/>
    <n v="1"/>
    <x v="0"/>
  </r>
  <r>
    <s v="03129"/>
    <x v="11"/>
    <x v="3"/>
    <x v="13"/>
    <x v="2"/>
    <x v="0"/>
    <x v="4"/>
    <x v="12"/>
    <n v="1"/>
    <n v="123"/>
    <n v="0"/>
    <n v="67.3"/>
    <n v="123"/>
    <n v="67.3"/>
    <n v="55.7"/>
    <n v="0.45284552845528458"/>
    <n v="2026"/>
    <s v="Q1"/>
    <n v="1"/>
    <x v="0"/>
  </r>
  <r>
    <s v="03948"/>
    <x v="11"/>
    <x v="1"/>
    <x v="14"/>
    <x v="0"/>
    <x v="1"/>
    <x v="1"/>
    <x v="17"/>
    <n v="2"/>
    <n v="72.239999999999995"/>
    <n v="0"/>
    <n v="32.94"/>
    <n v="144.47999999999999"/>
    <n v="65.88"/>
    <n v="78.599999999999994"/>
    <n v="0.54401993355481726"/>
    <n v="2026"/>
    <s v="Q1"/>
    <n v="1"/>
    <x v="0"/>
  </r>
  <r>
    <s v="05036"/>
    <x v="11"/>
    <x v="2"/>
    <x v="3"/>
    <x v="2"/>
    <x v="0"/>
    <x v="1"/>
    <x v="11"/>
    <n v="1"/>
    <n v="151.11000000000001"/>
    <n v="0.15"/>
    <n v="79.650000000000006"/>
    <n v="128.4435"/>
    <n v="79.650000000000006"/>
    <n v="48.793499999999995"/>
    <n v="0.37988298356865075"/>
    <n v="2026"/>
    <s v="Q1"/>
    <n v="1"/>
    <x v="0"/>
  </r>
  <r>
    <s v="02681"/>
    <x v="12"/>
    <x v="3"/>
    <x v="4"/>
    <x v="0"/>
    <x v="1"/>
    <x v="1"/>
    <x v="1"/>
    <n v="1"/>
    <n v="94.32"/>
    <n v="0"/>
    <n v="45.93"/>
    <n v="94.32"/>
    <n v="45.93"/>
    <n v="48.389999999999993"/>
    <n v="0.51304071246819338"/>
    <n v="2026"/>
    <s v="Q1"/>
    <n v="1"/>
    <x v="0"/>
  </r>
  <r>
    <s v="05101"/>
    <x v="12"/>
    <x v="1"/>
    <x v="12"/>
    <x v="0"/>
    <x v="0"/>
    <x v="0"/>
    <x v="4"/>
    <n v="3"/>
    <n v="51.52"/>
    <n v="0"/>
    <n v="21.92"/>
    <n v="154.56"/>
    <n v="65.760000000000005"/>
    <n v="88.8"/>
    <n v="0.57453416149068315"/>
    <n v="2026"/>
    <s v="Q1"/>
    <n v="1"/>
    <x v="0"/>
  </r>
  <r>
    <s v="03871"/>
    <x v="13"/>
    <x v="0"/>
    <x v="15"/>
    <x v="0"/>
    <x v="1"/>
    <x v="1"/>
    <x v="3"/>
    <n v="2"/>
    <n v="146.4"/>
    <n v="0.05"/>
    <n v="81.72"/>
    <n v="278.16000000000003"/>
    <n v="163.44"/>
    <n v="114.72000000000003"/>
    <n v="0.4124245038826575"/>
    <n v="2026"/>
    <s v="Q1"/>
    <n v="1"/>
    <x v="0"/>
  </r>
  <r>
    <s v="04643"/>
    <x v="13"/>
    <x v="0"/>
    <x v="0"/>
    <x v="1"/>
    <x v="2"/>
    <x v="2"/>
    <x v="9"/>
    <n v="3"/>
    <n v="47.32"/>
    <n v="0.1"/>
    <n v="18.420000000000002"/>
    <n v="127.76400000000001"/>
    <n v="55.260000000000005"/>
    <n v="72.504000000000005"/>
    <n v="0.56748379825302897"/>
    <n v="2026"/>
    <s v="Q1"/>
    <n v="1"/>
    <x v="0"/>
  </r>
  <r>
    <s v="04703"/>
    <x v="13"/>
    <x v="3"/>
    <x v="13"/>
    <x v="2"/>
    <x v="2"/>
    <x v="4"/>
    <x v="10"/>
    <n v="2"/>
    <n v="40.450000000000003"/>
    <n v="0.05"/>
    <n v="15.14"/>
    <n v="76.855000000000004"/>
    <n v="30.28"/>
    <n v="46.575000000000003"/>
    <n v="0.60601132001821612"/>
    <n v="2026"/>
    <s v="Q1"/>
    <n v="1"/>
    <x v="0"/>
  </r>
  <r>
    <s v="05068"/>
    <x v="13"/>
    <x v="0"/>
    <x v="0"/>
    <x v="0"/>
    <x v="0"/>
    <x v="2"/>
    <x v="9"/>
    <n v="2"/>
    <n v="47.05"/>
    <n v="0.1"/>
    <n v="18.8"/>
    <n v="84.69"/>
    <n v="37.6"/>
    <n v="47.089999999999996"/>
    <n v="0.55602786633604906"/>
    <n v="2026"/>
    <s v="Q1"/>
    <n v="1"/>
    <x v="0"/>
  </r>
  <r>
    <s v="01539"/>
    <x v="14"/>
    <x v="3"/>
    <x v="8"/>
    <x v="2"/>
    <x v="2"/>
    <x v="4"/>
    <x v="12"/>
    <n v="3"/>
    <n v="123.14"/>
    <n v="0.05"/>
    <n v="70.67"/>
    <n v="350.94900000000001"/>
    <n v="212.01"/>
    <n v="138.93900000000002"/>
    <n v="0.39589513006163296"/>
    <n v="2026"/>
    <s v="Q1"/>
    <n v="1"/>
    <x v="0"/>
  </r>
  <r>
    <s v="01709"/>
    <x v="14"/>
    <x v="3"/>
    <x v="13"/>
    <x v="0"/>
    <x v="0"/>
    <x v="1"/>
    <x v="11"/>
    <n v="2"/>
    <n v="151.33000000000001"/>
    <n v="0.1"/>
    <n v="78.44"/>
    <n v="272.39400000000001"/>
    <n v="156.88"/>
    <n v="115.51400000000001"/>
    <n v="0.42406954631893512"/>
    <n v="2026"/>
    <s v="Q1"/>
    <n v="1"/>
    <x v="0"/>
  </r>
  <r>
    <s v="02702"/>
    <x v="14"/>
    <x v="1"/>
    <x v="14"/>
    <x v="0"/>
    <x v="0"/>
    <x v="1"/>
    <x v="3"/>
    <n v="5"/>
    <n v="144.01"/>
    <n v="0.05"/>
    <n v="79.64"/>
    <n v="684.0474999999999"/>
    <n v="398.2"/>
    <n v="285.84749999999991"/>
    <n v="0.41787668254032062"/>
    <n v="2026"/>
    <s v="Q1"/>
    <n v="1"/>
    <x v="0"/>
  </r>
  <r>
    <s v="03176"/>
    <x v="14"/>
    <x v="3"/>
    <x v="8"/>
    <x v="0"/>
    <x v="0"/>
    <x v="1"/>
    <x v="1"/>
    <n v="3"/>
    <n v="91.19"/>
    <n v="0"/>
    <n v="44.47"/>
    <n v="273.57"/>
    <n v="133.41"/>
    <n v="140.16"/>
    <n v="0.5123368790437548"/>
    <n v="2026"/>
    <s v="Q1"/>
    <n v="1"/>
    <x v="0"/>
  </r>
  <r>
    <s v="03705"/>
    <x v="14"/>
    <x v="3"/>
    <x v="7"/>
    <x v="2"/>
    <x v="1"/>
    <x v="2"/>
    <x v="9"/>
    <n v="2"/>
    <n v="45.45"/>
    <n v="0"/>
    <n v="18.190000000000001"/>
    <n v="90.9"/>
    <n v="36.380000000000003"/>
    <n v="54.52"/>
    <n v="0.59977997799779981"/>
    <n v="2026"/>
    <s v="Q1"/>
    <n v="1"/>
    <x v="0"/>
  </r>
  <r>
    <s v="03736"/>
    <x v="14"/>
    <x v="1"/>
    <x v="1"/>
    <x v="3"/>
    <x v="1"/>
    <x v="4"/>
    <x v="10"/>
    <n v="1"/>
    <n v="40.72"/>
    <n v="0"/>
    <n v="14.94"/>
    <n v="40.72"/>
    <n v="14.94"/>
    <n v="25.78"/>
    <n v="0.6331041257367388"/>
    <n v="2026"/>
    <s v="Q1"/>
    <n v="1"/>
    <x v="0"/>
  </r>
  <r>
    <s v="03967"/>
    <x v="14"/>
    <x v="1"/>
    <x v="12"/>
    <x v="0"/>
    <x v="2"/>
    <x v="2"/>
    <x v="2"/>
    <n v="2"/>
    <n v="37.090000000000003"/>
    <n v="0"/>
    <n v="13.29"/>
    <n v="74.180000000000007"/>
    <n v="26.58"/>
    <n v="47.600000000000009"/>
    <n v="0.64168239417632789"/>
    <n v="2026"/>
    <s v="Q1"/>
    <n v="1"/>
    <x v="0"/>
  </r>
  <r>
    <s v="00170"/>
    <x v="15"/>
    <x v="2"/>
    <x v="10"/>
    <x v="0"/>
    <x v="1"/>
    <x v="3"/>
    <x v="19"/>
    <n v="1"/>
    <n v="124.45"/>
    <n v="0.15"/>
    <n v="59.77"/>
    <n v="105.7825"/>
    <n v="59.77"/>
    <n v="46.012499999999996"/>
    <n v="0.43497270342447941"/>
    <n v="2026"/>
    <s v="Q1"/>
    <n v="1"/>
    <x v="0"/>
  </r>
  <r>
    <s v="01040"/>
    <x v="15"/>
    <x v="0"/>
    <x v="0"/>
    <x v="2"/>
    <x v="1"/>
    <x v="2"/>
    <x v="2"/>
    <n v="1"/>
    <n v="35.93"/>
    <n v="0.05"/>
    <n v="13.33"/>
    <n v="34.133499999999998"/>
    <n v="13.33"/>
    <n v="20.8035"/>
    <n v="0.60947456311248482"/>
    <n v="2026"/>
    <s v="Q1"/>
    <n v="1"/>
    <x v="0"/>
  </r>
  <r>
    <s v="02380"/>
    <x v="15"/>
    <x v="3"/>
    <x v="13"/>
    <x v="0"/>
    <x v="0"/>
    <x v="3"/>
    <x v="19"/>
    <n v="4"/>
    <n v="121.8"/>
    <n v="0.05"/>
    <n v="59.57"/>
    <n v="462.84"/>
    <n v="238.28"/>
    <n v="224.55999999999997"/>
    <n v="0.48517846339987897"/>
    <n v="2026"/>
    <s v="Q1"/>
    <n v="1"/>
    <x v="0"/>
  </r>
  <r>
    <s v="03219"/>
    <x v="15"/>
    <x v="1"/>
    <x v="11"/>
    <x v="2"/>
    <x v="0"/>
    <x v="1"/>
    <x v="1"/>
    <n v="1"/>
    <n v="92.6"/>
    <n v="0.05"/>
    <n v="44.15"/>
    <n v="87.969999999999985"/>
    <n v="44.15"/>
    <n v="43.819999999999986"/>
    <n v="0.4981243605774695"/>
    <n v="2026"/>
    <s v="Q1"/>
    <n v="1"/>
    <x v="0"/>
  </r>
  <r>
    <s v="04425"/>
    <x v="15"/>
    <x v="1"/>
    <x v="12"/>
    <x v="1"/>
    <x v="2"/>
    <x v="0"/>
    <x v="8"/>
    <n v="10"/>
    <n v="102.68"/>
    <n v="0.15"/>
    <n v="51.07"/>
    <n v="872.78000000000009"/>
    <n v="510.7"/>
    <n v="362.0800000000001"/>
    <n v="0.41485826897958256"/>
    <n v="2026"/>
    <s v="Q1"/>
    <n v="1"/>
    <x v="0"/>
  </r>
  <r>
    <s v="04508"/>
    <x v="15"/>
    <x v="3"/>
    <x v="13"/>
    <x v="3"/>
    <x v="1"/>
    <x v="0"/>
    <x v="6"/>
    <n v="3"/>
    <n v="40.92"/>
    <n v="0.15"/>
    <n v="16.71"/>
    <n v="104.346"/>
    <n v="50.13"/>
    <n v="54.216000000000001"/>
    <n v="0.51957909263412105"/>
    <n v="2026"/>
    <s v="Q1"/>
    <n v="1"/>
    <x v="0"/>
  </r>
  <r>
    <s v="04806"/>
    <x v="15"/>
    <x v="2"/>
    <x v="16"/>
    <x v="2"/>
    <x v="1"/>
    <x v="0"/>
    <x v="8"/>
    <n v="4"/>
    <n v="102.68"/>
    <n v="0"/>
    <n v="50.83"/>
    <n v="410.72"/>
    <n v="203.32"/>
    <n v="207.40000000000003"/>
    <n v="0.50496688741721862"/>
    <n v="2026"/>
    <s v="Q1"/>
    <n v="1"/>
    <x v="0"/>
  </r>
  <r>
    <s v="00755"/>
    <x v="16"/>
    <x v="0"/>
    <x v="9"/>
    <x v="3"/>
    <x v="1"/>
    <x v="2"/>
    <x v="18"/>
    <n v="2"/>
    <n v="164.38"/>
    <n v="0.05"/>
    <n v="85.93"/>
    <n v="312.322"/>
    <n v="171.86"/>
    <n v="140.46199999999999"/>
    <n v="0.44973456881039436"/>
    <n v="2026"/>
    <s v="Q1"/>
    <n v="1"/>
    <x v="0"/>
  </r>
  <r>
    <s v="03171"/>
    <x v="16"/>
    <x v="0"/>
    <x v="15"/>
    <x v="2"/>
    <x v="0"/>
    <x v="0"/>
    <x v="4"/>
    <n v="1"/>
    <n v="51.78"/>
    <n v="0"/>
    <n v="22.64"/>
    <n v="51.78"/>
    <n v="22.64"/>
    <n v="29.14"/>
    <n v="0.56276554654306687"/>
    <n v="2026"/>
    <s v="Q1"/>
    <n v="1"/>
    <x v="0"/>
  </r>
  <r>
    <s v="04277"/>
    <x v="16"/>
    <x v="1"/>
    <x v="11"/>
    <x v="2"/>
    <x v="0"/>
    <x v="4"/>
    <x v="16"/>
    <n v="1"/>
    <n v="50.52"/>
    <n v="0.05"/>
    <n v="22.37"/>
    <n v="47.994"/>
    <n v="22.37"/>
    <n v="25.623999999999999"/>
    <n v="0.5339000708421886"/>
    <n v="2026"/>
    <s v="Q1"/>
    <n v="1"/>
    <x v="0"/>
  </r>
  <r>
    <s v="04648"/>
    <x v="16"/>
    <x v="1"/>
    <x v="14"/>
    <x v="3"/>
    <x v="1"/>
    <x v="3"/>
    <x v="7"/>
    <n v="1"/>
    <n v="199.02"/>
    <n v="0"/>
    <n v="106.49"/>
    <n v="199.02"/>
    <n v="106.49"/>
    <n v="92.530000000000015"/>
    <n v="0.46492814792483173"/>
    <n v="2026"/>
    <s v="Q1"/>
    <n v="1"/>
    <x v="0"/>
  </r>
  <r>
    <s v="00157"/>
    <x v="17"/>
    <x v="3"/>
    <x v="8"/>
    <x v="2"/>
    <x v="0"/>
    <x v="3"/>
    <x v="13"/>
    <n v="3"/>
    <n v="80.27"/>
    <n v="0.1"/>
    <n v="39.26"/>
    <n v="216.72900000000001"/>
    <n v="117.78"/>
    <n v="98.949000000000012"/>
    <n v="0.45655634455933447"/>
    <n v="2026"/>
    <s v="Q1"/>
    <n v="1"/>
    <x v="0"/>
  </r>
  <r>
    <s v="02271"/>
    <x v="17"/>
    <x v="1"/>
    <x v="1"/>
    <x v="2"/>
    <x v="1"/>
    <x v="3"/>
    <x v="5"/>
    <n v="4"/>
    <n v="333.28"/>
    <n v="0"/>
    <n v="195.76"/>
    <n v="1333.12"/>
    <n v="783.04"/>
    <n v="550.07999999999993"/>
    <n v="0.41262602016322608"/>
    <n v="2026"/>
    <s v="Q1"/>
    <n v="1"/>
    <x v="0"/>
  </r>
  <r>
    <s v="03330"/>
    <x v="17"/>
    <x v="3"/>
    <x v="13"/>
    <x v="3"/>
    <x v="1"/>
    <x v="0"/>
    <x v="8"/>
    <n v="1"/>
    <n v="104.36"/>
    <n v="0"/>
    <n v="51.63"/>
    <n v="104.36"/>
    <n v="51.63"/>
    <n v="52.73"/>
    <n v="0.50527021847451126"/>
    <n v="2026"/>
    <s v="Q1"/>
    <n v="1"/>
    <x v="0"/>
  </r>
  <r>
    <s v="04547"/>
    <x v="17"/>
    <x v="2"/>
    <x v="5"/>
    <x v="3"/>
    <x v="1"/>
    <x v="0"/>
    <x v="0"/>
    <n v="1"/>
    <n v="83.52"/>
    <n v="0.05"/>
    <n v="42.97"/>
    <n v="79.343999999999994"/>
    <n v="42.97"/>
    <n v="36.373999999999995"/>
    <n v="0.45843416011292598"/>
    <n v="2026"/>
    <s v="Q1"/>
    <n v="1"/>
    <x v="0"/>
  </r>
  <r>
    <s v="01840"/>
    <x v="18"/>
    <x v="2"/>
    <x v="10"/>
    <x v="0"/>
    <x v="1"/>
    <x v="4"/>
    <x v="12"/>
    <n v="2"/>
    <n v="125.93"/>
    <n v="0"/>
    <n v="69.150000000000006"/>
    <n v="251.86"/>
    <n v="138.30000000000001"/>
    <n v="113.56"/>
    <n v="0.45088541253077102"/>
    <n v="2026"/>
    <s v="Q1"/>
    <n v="1"/>
    <x v="0"/>
  </r>
  <r>
    <s v="01850"/>
    <x v="18"/>
    <x v="1"/>
    <x v="6"/>
    <x v="0"/>
    <x v="2"/>
    <x v="0"/>
    <x v="4"/>
    <n v="1"/>
    <n v="49.85"/>
    <n v="0"/>
    <n v="23.07"/>
    <n v="49.85"/>
    <n v="23.07"/>
    <n v="26.78"/>
    <n v="0.53721163490471413"/>
    <n v="2026"/>
    <s v="Q1"/>
    <n v="1"/>
    <x v="0"/>
  </r>
  <r>
    <s v="01858"/>
    <x v="18"/>
    <x v="1"/>
    <x v="1"/>
    <x v="0"/>
    <x v="0"/>
    <x v="2"/>
    <x v="2"/>
    <n v="1"/>
    <n v="36.130000000000003"/>
    <n v="0"/>
    <n v="13.39"/>
    <n v="36.130000000000003"/>
    <n v="13.39"/>
    <n v="22.740000000000002"/>
    <n v="0.62939385552172711"/>
    <n v="2026"/>
    <s v="Q1"/>
    <n v="1"/>
    <x v="0"/>
  </r>
  <r>
    <s v="02910"/>
    <x v="18"/>
    <x v="3"/>
    <x v="13"/>
    <x v="2"/>
    <x v="0"/>
    <x v="0"/>
    <x v="8"/>
    <n v="1"/>
    <n v="104.83"/>
    <n v="0.05"/>
    <n v="51.06"/>
    <n v="99.588499999999996"/>
    <n v="51.06"/>
    <n v="48.528499999999994"/>
    <n v="0.48729019916958277"/>
    <n v="2026"/>
    <s v="Q1"/>
    <n v="1"/>
    <x v="0"/>
  </r>
  <r>
    <s v="03694"/>
    <x v="18"/>
    <x v="0"/>
    <x v="0"/>
    <x v="2"/>
    <x v="0"/>
    <x v="2"/>
    <x v="2"/>
    <n v="1"/>
    <n v="35.46"/>
    <n v="0.05"/>
    <n v="13.81"/>
    <n v="33.686999999999998"/>
    <n v="13.81"/>
    <n v="19.876999999999995"/>
    <n v="0.59004957401965141"/>
    <n v="2026"/>
    <s v="Q1"/>
    <n v="1"/>
    <x v="0"/>
  </r>
  <r>
    <s v="00631"/>
    <x v="19"/>
    <x v="3"/>
    <x v="8"/>
    <x v="3"/>
    <x v="0"/>
    <x v="2"/>
    <x v="18"/>
    <n v="1"/>
    <n v="165.42"/>
    <n v="0"/>
    <n v="85.69"/>
    <n v="165.42"/>
    <n v="85.69"/>
    <n v="79.72999999999999"/>
    <n v="0.48198524966751299"/>
    <n v="2026"/>
    <s v="Q1"/>
    <n v="1"/>
    <x v="0"/>
  </r>
  <r>
    <s v="01113"/>
    <x v="19"/>
    <x v="2"/>
    <x v="5"/>
    <x v="0"/>
    <x v="0"/>
    <x v="3"/>
    <x v="19"/>
    <n v="1"/>
    <n v="122.86"/>
    <n v="0.05"/>
    <n v="60.36"/>
    <n v="116.717"/>
    <n v="60.36"/>
    <n v="56.356999999999999"/>
    <n v="0.48285168398776529"/>
    <n v="2026"/>
    <s v="Q1"/>
    <n v="1"/>
    <x v="0"/>
  </r>
  <r>
    <s v="01525"/>
    <x v="19"/>
    <x v="0"/>
    <x v="0"/>
    <x v="2"/>
    <x v="0"/>
    <x v="4"/>
    <x v="14"/>
    <n v="2"/>
    <n v="35.82"/>
    <n v="0"/>
    <n v="14.09"/>
    <n v="71.64"/>
    <n v="28.18"/>
    <n v="43.46"/>
    <n v="0.60664433277498608"/>
    <n v="2026"/>
    <s v="Q1"/>
    <n v="1"/>
    <x v="0"/>
  </r>
  <r>
    <s v="03233"/>
    <x v="19"/>
    <x v="0"/>
    <x v="0"/>
    <x v="0"/>
    <x v="1"/>
    <x v="3"/>
    <x v="19"/>
    <n v="3"/>
    <n v="120.29"/>
    <n v="0.1"/>
    <n v="62.41"/>
    <n v="324.78300000000002"/>
    <n v="187.23"/>
    <n v="137.55300000000003"/>
    <n v="0.42352278290427769"/>
    <n v="2026"/>
    <s v="Q1"/>
    <n v="1"/>
    <x v="0"/>
  </r>
  <r>
    <s v="04455"/>
    <x v="19"/>
    <x v="1"/>
    <x v="11"/>
    <x v="3"/>
    <x v="0"/>
    <x v="3"/>
    <x v="13"/>
    <n v="1"/>
    <n v="80.239999999999995"/>
    <n v="0.1"/>
    <n v="39.950000000000003"/>
    <n v="72.215999999999994"/>
    <n v="39.950000000000003"/>
    <n v="32.265999999999991"/>
    <n v="0.44679849340866279"/>
    <n v="2026"/>
    <s v="Q1"/>
    <n v="1"/>
    <x v="0"/>
  </r>
  <r>
    <s v="01769"/>
    <x v="20"/>
    <x v="0"/>
    <x v="15"/>
    <x v="2"/>
    <x v="1"/>
    <x v="4"/>
    <x v="14"/>
    <n v="2"/>
    <n v="35.97"/>
    <n v="0"/>
    <n v="13.55"/>
    <n v="71.94"/>
    <n v="27.1"/>
    <n v="44.839999999999996"/>
    <n v="0.62329719210453149"/>
    <n v="2026"/>
    <s v="Q1"/>
    <n v="1"/>
    <x v="0"/>
  </r>
  <r>
    <s v="03467"/>
    <x v="20"/>
    <x v="1"/>
    <x v="11"/>
    <x v="0"/>
    <x v="1"/>
    <x v="1"/>
    <x v="17"/>
    <n v="1"/>
    <n v="72.239999999999995"/>
    <n v="0"/>
    <n v="33.26"/>
    <n v="72.239999999999995"/>
    <n v="33.26"/>
    <n v="38.979999999999997"/>
    <n v="0.53959025470653377"/>
    <n v="2026"/>
    <s v="Q1"/>
    <n v="1"/>
    <x v="0"/>
  </r>
  <r>
    <s v="03911"/>
    <x v="20"/>
    <x v="0"/>
    <x v="15"/>
    <x v="0"/>
    <x v="0"/>
    <x v="1"/>
    <x v="11"/>
    <n v="5"/>
    <n v="152.81"/>
    <n v="0"/>
    <n v="78.989999999999995"/>
    <n v="764.05"/>
    <n v="394.95"/>
    <n v="369.09999999999997"/>
    <n v="0.48308356782933054"/>
    <n v="2026"/>
    <s v="Q1"/>
    <n v="1"/>
    <x v="0"/>
  </r>
  <r>
    <s v="04401"/>
    <x v="20"/>
    <x v="0"/>
    <x v="15"/>
    <x v="0"/>
    <x v="1"/>
    <x v="0"/>
    <x v="0"/>
    <n v="3"/>
    <n v="83.34"/>
    <n v="0"/>
    <n v="41.44"/>
    <n v="250.02"/>
    <n v="124.32"/>
    <n v="125.70000000000002"/>
    <n v="0.50275977921766268"/>
    <n v="2026"/>
    <s v="Q1"/>
    <n v="1"/>
    <x v="0"/>
  </r>
  <r>
    <s v="04864"/>
    <x v="20"/>
    <x v="3"/>
    <x v="13"/>
    <x v="0"/>
    <x v="0"/>
    <x v="4"/>
    <x v="14"/>
    <n v="1"/>
    <n v="35.869999999999997"/>
    <n v="0"/>
    <n v="13.64"/>
    <n v="35.869999999999997"/>
    <n v="13.64"/>
    <n v="22.229999999999997"/>
    <n v="0.61973794257039305"/>
    <n v="2026"/>
    <s v="Q1"/>
    <n v="1"/>
    <x v="0"/>
  </r>
  <r>
    <s v="00347"/>
    <x v="21"/>
    <x v="3"/>
    <x v="4"/>
    <x v="3"/>
    <x v="1"/>
    <x v="3"/>
    <x v="7"/>
    <n v="1"/>
    <n v="199.42"/>
    <n v="0.05"/>
    <n v="101.82"/>
    <n v="189.44899999999998"/>
    <n v="101.82"/>
    <n v="87.628999999999991"/>
    <n v="0.46254664843836601"/>
    <n v="2026"/>
    <s v="Q1"/>
    <n v="1"/>
    <x v="0"/>
  </r>
  <r>
    <s v="02051"/>
    <x v="21"/>
    <x v="2"/>
    <x v="5"/>
    <x v="0"/>
    <x v="1"/>
    <x v="3"/>
    <x v="5"/>
    <n v="3"/>
    <n v="347.41"/>
    <n v="0.1"/>
    <n v="192.13"/>
    <n v="938.00700000000006"/>
    <n v="576.39"/>
    <n v="361.61700000000008"/>
    <n v="0.38551631277804971"/>
    <n v="2026"/>
    <s v="Q1"/>
    <n v="1"/>
    <x v="0"/>
  </r>
  <r>
    <s v="02314"/>
    <x v="21"/>
    <x v="0"/>
    <x v="9"/>
    <x v="0"/>
    <x v="1"/>
    <x v="0"/>
    <x v="6"/>
    <n v="1"/>
    <n v="40.28"/>
    <n v="0"/>
    <n v="16.79"/>
    <n v="40.28"/>
    <n v="16.79"/>
    <n v="23.490000000000002"/>
    <n v="0.58316782522343602"/>
    <n v="2026"/>
    <s v="Q1"/>
    <n v="1"/>
    <x v="0"/>
  </r>
  <r>
    <s v="03861"/>
    <x v="21"/>
    <x v="3"/>
    <x v="13"/>
    <x v="0"/>
    <x v="0"/>
    <x v="3"/>
    <x v="7"/>
    <n v="3"/>
    <n v="195.49"/>
    <n v="0.05"/>
    <n v="106.38"/>
    <n v="557.14649999999995"/>
    <n v="319.14"/>
    <n v="238.00649999999996"/>
    <n v="0.42718836069148775"/>
    <n v="2026"/>
    <s v="Q1"/>
    <n v="1"/>
    <x v="0"/>
  </r>
  <r>
    <s v="00843"/>
    <x v="22"/>
    <x v="1"/>
    <x v="11"/>
    <x v="0"/>
    <x v="0"/>
    <x v="4"/>
    <x v="14"/>
    <n v="2"/>
    <n v="35.75"/>
    <n v="0"/>
    <n v="13.94"/>
    <n v="71.5"/>
    <n v="27.88"/>
    <n v="43.620000000000005"/>
    <n v="0.61006993006993016"/>
    <n v="2026"/>
    <s v="Q1"/>
    <n v="1"/>
    <x v="0"/>
  </r>
  <r>
    <s v="00868"/>
    <x v="22"/>
    <x v="0"/>
    <x v="15"/>
    <x v="0"/>
    <x v="0"/>
    <x v="0"/>
    <x v="8"/>
    <n v="1"/>
    <n v="103.39"/>
    <n v="0"/>
    <n v="51.32"/>
    <n v="103.39"/>
    <n v="51.32"/>
    <n v="52.07"/>
    <n v="0.50362704323435536"/>
    <n v="2026"/>
    <s v="Q1"/>
    <n v="1"/>
    <x v="0"/>
  </r>
  <r>
    <s v="00890"/>
    <x v="22"/>
    <x v="0"/>
    <x v="15"/>
    <x v="0"/>
    <x v="1"/>
    <x v="3"/>
    <x v="13"/>
    <n v="3"/>
    <n v="81.98"/>
    <n v="0.1"/>
    <n v="40.229999999999997"/>
    <n v="221.346"/>
    <n v="120.69"/>
    <n v="100.65600000000001"/>
    <n v="0.45474505977067581"/>
    <n v="2026"/>
    <s v="Q1"/>
    <n v="1"/>
    <x v="0"/>
  </r>
  <r>
    <s v="02185"/>
    <x v="22"/>
    <x v="2"/>
    <x v="2"/>
    <x v="1"/>
    <x v="2"/>
    <x v="3"/>
    <x v="5"/>
    <n v="10"/>
    <n v="337.69"/>
    <n v="0.1"/>
    <n v="200.27"/>
    <n v="3039.21"/>
    <n v="2002.7"/>
    <n v="1036.51"/>
    <n v="0.34104586389226149"/>
    <n v="2026"/>
    <s v="Q1"/>
    <n v="1"/>
    <x v="0"/>
  </r>
  <r>
    <s v="02335"/>
    <x v="22"/>
    <x v="3"/>
    <x v="8"/>
    <x v="0"/>
    <x v="1"/>
    <x v="3"/>
    <x v="5"/>
    <n v="2"/>
    <n v="333.29"/>
    <n v="0"/>
    <n v="197.18"/>
    <n v="666.58"/>
    <n v="394.36"/>
    <n v="272.22000000000003"/>
    <n v="0.40838308980167426"/>
    <n v="2026"/>
    <s v="Q1"/>
    <n v="1"/>
    <x v="0"/>
  </r>
  <r>
    <s v="02784"/>
    <x v="22"/>
    <x v="0"/>
    <x v="15"/>
    <x v="2"/>
    <x v="1"/>
    <x v="0"/>
    <x v="0"/>
    <n v="1"/>
    <n v="80.11"/>
    <n v="0.05"/>
    <n v="43.54"/>
    <n v="76.104500000000002"/>
    <n v="43.54"/>
    <n v="32.564500000000002"/>
    <n v="0.42789191177919839"/>
    <n v="2026"/>
    <s v="Q1"/>
    <n v="1"/>
    <x v="0"/>
  </r>
  <r>
    <s v="03820"/>
    <x v="22"/>
    <x v="3"/>
    <x v="13"/>
    <x v="2"/>
    <x v="1"/>
    <x v="3"/>
    <x v="13"/>
    <n v="1"/>
    <n v="82.6"/>
    <n v="0.05"/>
    <n v="38.299999999999997"/>
    <n v="78.469999999999985"/>
    <n v="38.299999999999997"/>
    <n v="40.169999999999987"/>
    <n v="0.51191538167452522"/>
    <n v="2026"/>
    <s v="Q1"/>
    <n v="1"/>
    <x v="0"/>
  </r>
  <r>
    <s v="00994"/>
    <x v="23"/>
    <x v="0"/>
    <x v="15"/>
    <x v="0"/>
    <x v="0"/>
    <x v="1"/>
    <x v="1"/>
    <n v="1"/>
    <n v="94.07"/>
    <n v="0"/>
    <n v="46.28"/>
    <n v="94.07"/>
    <n v="46.28"/>
    <n v="47.789999999999992"/>
    <n v="0.50802593813117891"/>
    <n v="2026"/>
    <s v="Q1"/>
    <n v="1"/>
    <x v="0"/>
  </r>
  <r>
    <s v="01643"/>
    <x v="23"/>
    <x v="0"/>
    <x v="15"/>
    <x v="0"/>
    <x v="0"/>
    <x v="2"/>
    <x v="18"/>
    <n v="1"/>
    <n v="163.71"/>
    <n v="0"/>
    <n v="90.06"/>
    <n v="163.71"/>
    <n v="90.06"/>
    <n v="73.650000000000006"/>
    <n v="0.44988088693421296"/>
    <n v="2026"/>
    <s v="Q1"/>
    <n v="1"/>
    <x v="0"/>
  </r>
  <r>
    <s v="01971"/>
    <x v="23"/>
    <x v="3"/>
    <x v="8"/>
    <x v="2"/>
    <x v="0"/>
    <x v="3"/>
    <x v="7"/>
    <n v="4"/>
    <n v="191.43"/>
    <n v="0"/>
    <n v="106.82"/>
    <n v="765.72"/>
    <n v="427.28"/>
    <n v="338.44000000000005"/>
    <n v="0.441989238886277"/>
    <n v="2026"/>
    <s v="Q1"/>
    <n v="1"/>
    <x v="0"/>
  </r>
  <r>
    <s v="02828"/>
    <x v="23"/>
    <x v="1"/>
    <x v="11"/>
    <x v="1"/>
    <x v="2"/>
    <x v="2"/>
    <x v="9"/>
    <n v="3"/>
    <n v="46.94"/>
    <n v="0.05"/>
    <n v="18.18"/>
    <n v="133.779"/>
    <n v="54.54"/>
    <n v="79.239000000000004"/>
    <n v="0.59231269481757232"/>
    <n v="2026"/>
    <s v="Q1"/>
    <n v="1"/>
    <x v="0"/>
  </r>
  <r>
    <s v="05175"/>
    <x v="23"/>
    <x v="3"/>
    <x v="7"/>
    <x v="0"/>
    <x v="0"/>
    <x v="1"/>
    <x v="3"/>
    <n v="1"/>
    <n v="147.21"/>
    <n v="0"/>
    <n v="79.510000000000005"/>
    <n v="147.21"/>
    <n v="79.510000000000005"/>
    <n v="67.7"/>
    <n v="0.45988723592147274"/>
    <n v="2026"/>
    <s v="Q1"/>
    <n v="1"/>
    <x v="0"/>
  </r>
  <r>
    <s v="01874"/>
    <x v="24"/>
    <x v="0"/>
    <x v="0"/>
    <x v="0"/>
    <x v="2"/>
    <x v="2"/>
    <x v="2"/>
    <n v="1"/>
    <n v="35.729999999999997"/>
    <n v="0"/>
    <n v="13.57"/>
    <n v="35.729999999999997"/>
    <n v="13.57"/>
    <n v="22.159999999999997"/>
    <n v="0.62020710887209629"/>
    <n v="2026"/>
    <s v="Q1"/>
    <n v="1"/>
    <x v="0"/>
  </r>
  <r>
    <s v="02490"/>
    <x v="24"/>
    <x v="1"/>
    <x v="14"/>
    <x v="0"/>
    <x v="1"/>
    <x v="0"/>
    <x v="8"/>
    <n v="2"/>
    <n v="103.99"/>
    <n v="0.15"/>
    <n v="51.94"/>
    <n v="176.78299999999999"/>
    <n v="103.88"/>
    <n v="72.902999999999992"/>
    <n v="0.41238693765803269"/>
    <n v="2026"/>
    <s v="Q1"/>
    <n v="1"/>
    <x v="0"/>
  </r>
  <r>
    <s v="05078"/>
    <x v="24"/>
    <x v="1"/>
    <x v="12"/>
    <x v="0"/>
    <x v="0"/>
    <x v="1"/>
    <x v="17"/>
    <n v="2"/>
    <n v="72.739999999999995"/>
    <n v="0"/>
    <n v="31.96"/>
    <n v="145.47999999999999"/>
    <n v="63.92"/>
    <n v="81.559999999999988"/>
    <n v="0.56062689029419843"/>
    <n v="2026"/>
    <s v="Q1"/>
    <n v="1"/>
    <x v="0"/>
  </r>
  <r>
    <s v="00230"/>
    <x v="25"/>
    <x v="2"/>
    <x v="10"/>
    <x v="2"/>
    <x v="0"/>
    <x v="0"/>
    <x v="8"/>
    <n v="1"/>
    <n v="100.01"/>
    <n v="0.05"/>
    <n v="49.41"/>
    <n v="95.009500000000003"/>
    <n v="49.41"/>
    <n v="45.599500000000006"/>
    <n v="0.47994674216788852"/>
    <n v="2026"/>
    <s v="Q1"/>
    <n v="1"/>
    <x v="0"/>
  </r>
  <r>
    <s v="01757"/>
    <x v="25"/>
    <x v="3"/>
    <x v="7"/>
    <x v="0"/>
    <x v="2"/>
    <x v="2"/>
    <x v="9"/>
    <n v="2"/>
    <n v="45.73"/>
    <n v="0"/>
    <n v="18.11"/>
    <n v="91.46"/>
    <n v="36.22"/>
    <n v="55.239999999999995"/>
    <n v="0.60397988191559149"/>
    <n v="2026"/>
    <s v="Q1"/>
    <n v="1"/>
    <x v="0"/>
  </r>
  <r>
    <s v="01944"/>
    <x v="25"/>
    <x v="2"/>
    <x v="16"/>
    <x v="0"/>
    <x v="0"/>
    <x v="1"/>
    <x v="3"/>
    <n v="2"/>
    <n v="143.66"/>
    <n v="0.15"/>
    <n v="78.14"/>
    <n v="244.22199999999998"/>
    <n v="156.28"/>
    <n v="87.941999999999979"/>
    <n v="0.36009040954541355"/>
    <n v="2026"/>
    <s v="Q1"/>
    <n v="1"/>
    <x v="0"/>
  </r>
  <r>
    <s v="03485"/>
    <x v="25"/>
    <x v="2"/>
    <x v="10"/>
    <x v="0"/>
    <x v="2"/>
    <x v="3"/>
    <x v="19"/>
    <n v="2"/>
    <n v="121.88"/>
    <n v="0.05"/>
    <n v="62.17"/>
    <n v="231.57199999999997"/>
    <n v="124.34"/>
    <n v="107.23199999999997"/>
    <n v="0.46306116456220953"/>
    <n v="2026"/>
    <s v="Q1"/>
    <n v="1"/>
    <x v="0"/>
  </r>
  <r>
    <s v="04002"/>
    <x v="25"/>
    <x v="0"/>
    <x v="15"/>
    <x v="0"/>
    <x v="0"/>
    <x v="4"/>
    <x v="16"/>
    <n v="3"/>
    <n v="50.92"/>
    <n v="0.05"/>
    <n v="21.87"/>
    <n v="145.12199999999999"/>
    <n v="65.61"/>
    <n v="79.511999999999986"/>
    <n v="0.54789763095877941"/>
    <n v="2026"/>
    <s v="Q1"/>
    <n v="1"/>
    <x v="0"/>
  </r>
  <r>
    <s v="00818"/>
    <x v="26"/>
    <x v="0"/>
    <x v="0"/>
    <x v="0"/>
    <x v="0"/>
    <x v="0"/>
    <x v="8"/>
    <n v="1"/>
    <n v="103.78"/>
    <n v="0"/>
    <n v="49.36"/>
    <n v="103.78"/>
    <n v="49.36"/>
    <n v="54.42"/>
    <n v="0.52437849296588934"/>
    <n v="2026"/>
    <s v="Q1"/>
    <n v="1"/>
    <x v="0"/>
  </r>
  <r>
    <s v="01439"/>
    <x v="26"/>
    <x v="1"/>
    <x v="6"/>
    <x v="3"/>
    <x v="1"/>
    <x v="1"/>
    <x v="11"/>
    <n v="2"/>
    <n v="157.16999999999999"/>
    <n v="0"/>
    <n v="81.260000000000005"/>
    <n v="314.33999999999997"/>
    <n v="162.52000000000001"/>
    <n v="151.81999999999996"/>
    <n v="0.4829802125087484"/>
    <n v="2026"/>
    <s v="Q1"/>
    <n v="1"/>
    <x v="0"/>
  </r>
  <r>
    <s v="01616"/>
    <x v="26"/>
    <x v="1"/>
    <x v="12"/>
    <x v="0"/>
    <x v="2"/>
    <x v="2"/>
    <x v="15"/>
    <n v="2"/>
    <n v="132.91999999999999"/>
    <n v="0"/>
    <n v="69.02"/>
    <n v="265.83999999999997"/>
    <n v="138.04"/>
    <n v="127.79999999999998"/>
    <n v="0.48074029491423409"/>
    <n v="2026"/>
    <s v="Q1"/>
    <n v="1"/>
    <x v="0"/>
  </r>
  <r>
    <s v="01798"/>
    <x v="26"/>
    <x v="3"/>
    <x v="8"/>
    <x v="2"/>
    <x v="0"/>
    <x v="1"/>
    <x v="17"/>
    <n v="1"/>
    <n v="71.41"/>
    <n v="0.05"/>
    <n v="32.28"/>
    <n v="67.839499999999987"/>
    <n v="32.28"/>
    <n v="35.559499999999986"/>
    <n v="0.52417102130764515"/>
    <n v="2026"/>
    <s v="Q1"/>
    <n v="1"/>
    <x v="0"/>
  </r>
  <r>
    <s v="04449"/>
    <x v="26"/>
    <x v="3"/>
    <x v="8"/>
    <x v="0"/>
    <x v="1"/>
    <x v="3"/>
    <x v="7"/>
    <n v="1"/>
    <n v="199.67"/>
    <n v="0"/>
    <n v="103.81"/>
    <n v="199.67"/>
    <n v="103.81"/>
    <n v="95.859999999999985"/>
    <n v="0.4800921520508839"/>
    <n v="2026"/>
    <s v="Q1"/>
    <n v="1"/>
    <x v="0"/>
  </r>
  <r>
    <s v="04473"/>
    <x v="26"/>
    <x v="0"/>
    <x v="0"/>
    <x v="2"/>
    <x v="0"/>
    <x v="3"/>
    <x v="7"/>
    <n v="1"/>
    <n v="196.88"/>
    <n v="0"/>
    <n v="102.76"/>
    <n v="196.88"/>
    <n v="102.76"/>
    <n v="94.11999999999999"/>
    <n v="0.47805770012190163"/>
    <n v="2026"/>
    <s v="Q1"/>
    <n v="1"/>
    <x v="0"/>
  </r>
  <r>
    <s v="00203"/>
    <x v="27"/>
    <x v="3"/>
    <x v="7"/>
    <x v="0"/>
    <x v="0"/>
    <x v="0"/>
    <x v="4"/>
    <n v="3"/>
    <n v="49.95"/>
    <n v="0"/>
    <n v="22.55"/>
    <n v="149.85000000000002"/>
    <n v="67.650000000000006"/>
    <n v="82.200000000000017"/>
    <n v="0.54854854854854862"/>
    <n v="2026"/>
    <s v="Q1"/>
    <n v="1"/>
    <x v="0"/>
  </r>
  <r>
    <s v="01654"/>
    <x v="27"/>
    <x v="1"/>
    <x v="6"/>
    <x v="3"/>
    <x v="2"/>
    <x v="1"/>
    <x v="17"/>
    <n v="1"/>
    <n v="70.41"/>
    <n v="0"/>
    <n v="32.74"/>
    <n v="70.41"/>
    <n v="32.74"/>
    <n v="37.669999999999995"/>
    <n v="0.53500923164323244"/>
    <n v="2026"/>
    <s v="Q1"/>
    <n v="1"/>
    <x v="0"/>
  </r>
  <r>
    <s v="02203"/>
    <x v="27"/>
    <x v="2"/>
    <x v="16"/>
    <x v="3"/>
    <x v="0"/>
    <x v="1"/>
    <x v="17"/>
    <n v="2"/>
    <n v="70.290000000000006"/>
    <n v="0.15"/>
    <n v="31.84"/>
    <n v="119.49300000000001"/>
    <n v="63.68"/>
    <n v="55.813000000000009"/>
    <n v="0.46708175374289712"/>
    <n v="2026"/>
    <s v="Q1"/>
    <n v="1"/>
    <x v="0"/>
  </r>
  <r>
    <s v="03352"/>
    <x v="27"/>
    <x v="2"/>
    <x v="16"/>
    <x v="0"/>
    <x v="2"/>
    <x v="1"/>
    <x v="1"/>
    <n v="4"/>
    <n v="91.46"/>
    <n v="0"/>
    <n v="44.04"/>
    <n v="365.84"/>
    <n v="176.16"/>
    <n v="189.67999999999998"/>
    <n v="0.51847802317953207"/>
    <n v="2026"/>
    <s v="Q1"/>
    <n v="1"/>
    <x v="0"/>
  </r>
  <r>
    <s v="00183"/>
    <x v="28"/>
    <x v="1"/>
    <x v="12"/>
    <x v="0"/>
    <x v="1"/>
    <x v="3"/>
    <x v="19"/>
    <n v="2"/>
    <n v="123.27"/>
    <n v="0"/>
    <n v="60.26"/>
    <n v="246.54"/>
    <n v="120.52"/>
    <n v="126.02"/>
    <n v="0.51115437657175311"/>
    <n v="2026"/>
    <s v="Q1"/>
    <n v="1"/>
    <x v="0"/>
  </r>
  <r>
    <s v="03525"/>
    <x v="28"/>
    <x v="2"/>
    <x v="5"/>
    <x v="1"/>
    <x v="2"/>
    <x v="4"/>
    <x v="16"/>
    <n v="3"/>
    <n v="49.63"/>
    <n v="0.1"/>
    <n v="22.06"/>
    <n v="134.001"/>
    <n v="66.179999999999993"/>
    <n v="67.821000000000012"/>
    <n v="0.50612308863366695"/>
    <n v="2026"/>
    <s v="Q1"/>
    <n v="1"/>
    <x v="0"/>
  </r>
  <r>
    <s v="04299"/>
    <x v="28"/>
    <x v="0"/>
    <x v="9"/>
    <x v="1"/>
    <x v="2"/>
    <x v="2"/>
    <x v="15"/>
    <n v="12"/>
    <n v="132.21"/>
    <n v="0.1"/>
    <n v="68.95"/>
    <n v="1427.8679999999999"/>
    <n v="827.40000000000009"/>
    <n v="600.46799999999985"/>
    <n v="0.42053467127213429"/>
    <n v="2026"/>
    <s v="Q1"/>
    <n v="1"/>
    <x v="0"/>
  </r>
  <r>
    <s v="00748"/>
    <x v="29"/>
    <x v="1"/>
    <x v="1"/>
    <x v="2"/>
    <x v="2"/>
    <x v="0"/>
    <x v="6"/>
    <n v="1"/>
    <n v="39.549999999999997"/>
    <n v="0"/>
    <n v="17.059999999999999"/>
    <n v="39.549999999999997"/>
    <n v="17.059999999999999"/>
    <n v="22.49"/>
    <n v="0.56864728192161818"/>
    <n v="2026"/>
    <s v="Q1"/>
    <n v="1"/>
    <x v="0"/>
  </r>
  <r>
    <s v="03117"/>
    <x v="29"/>
    <x v="1"/>
    <x v="12"/>
    <x v="0"/>
    <x v="1"/>
    <x v="3"/>
    <x v="13"/>
    <n v="3"/>
    <n v="80.08"/>
    <n v="0"/>
    <n v="39.450000000000003"/>
    <n v="240.24"/>
    <n v="118.35000000000001"/>
    <n v="121.89"/>
    <n v="0.50736763236763238"/>
    <n v="2026"/>
    <s v="Q1"/>
    <n v="1"/>
    <x v="0"/>
  </r>
  <r>
    <s v="03328"/>
    <x v="29"/>
    <x v="2"/>
    <x v="5"/>
    <x v="2"/>
    <x v="0"/>
    <x v="4"/>
    <x v="12"/>
    <n v="1"/>
    <n v="120.48"/>
    <n v="0"/>
    <n v="69.55"/>
    <n v="120.48"/>
    <n v="69.55"/>
    <n v="50.930000000000007"/>
    <n v="0.42272576361221786"/>
    <n v="2026"/>
    <s v="Q1"/>
    <n v="1"/>
    <x v="0"/>
  </r>
  <r>
    <s v="03822"/>
    <x v="29"/>
    <x v="3"/>
    <x v="7"/>
    <x v="0"/>
    <x v="0"/>
    <x v="4"/>
    <x v="10"/>
    <n v="1"/>
    <n v="39.369999999999997"/>
    <n v="0.05"/>
    <n v="14.66"/>
    <n v="37.401499999999999"/>
    <n v="14.66"/>
    <n v="22.741499999999998"/>
    <n v="0.60803711081106371"/>
    <n v="2026"/>
    <s v="Q1"/>
    <n v="1"/>
    <x v="0"/>
  </r>
  <r>
    <s v="04125"/>
    <x v="29"/>
    <x v="1"/>
    <x v="12"/>
    <x v="1"/>
    <x v="2"/>
    <x v="3"/>
    <x v="13"/>
    <n v="8"/>
    <n v="81.06"/>
    <n v="0.15"/>
    <n v="39.549999999999997"/>
    <n v="551.20799999999997"/>
    <n v="316.39999999999998"/>
    <n v="234.80799999999999"/>
    <n v="0.42598801178502488"/>
    <n v="2026"/>
    <s v="Q1"/>
    <n v="1"/>
    <x v="0"/>
  </r>
  <r>
    <s v="04592"/>
    <x v="29"/>
    <x v="1"/>
    <x v="12"/>
    <x v="3"/>
    <x v="0"/>
    <x v="4"/>
    <x v="12"/>
    <n v="5"/>
    <n v="120.4"/>
    <n v="0"/>
    <n v="69.510000000000005"/>
    <n v="602"/>
    <n v="347.55"/>
    <n v="254.45"/>
    <n v="0.42267441860465116"/>
    <n v="2026"/>
    <s v="Q1"/>
    <n v="1"/>
    <x v="0"/>
  </r>
  <r>
    <s v="00373"/>
    <x v="30"/>
    <x v="2"/>
    <x v="10"/>
    <x v="1"/>
    <x v="2"/>
    <x v="2"/>
    <x v="9"/>
    <n v="10"/>
    <n v="47.71"/>
    <n v="0.1"/>
    <n v="18.649999999999999"/>
    <n v="429.39000000000004"/>
    <n v="186.5"/>
    <n v="242.89000000000004"/>
    <n v="0.56566291716155481"/>
    <n v="2026"/>
    <s v="Q1"/>
    <n v="1"/>
    <x v="0"/>
  </r>
  <r>
    <s v="00672"/>
    <x v="30"/>
    <x v="0"/>
    <x v="9"/>
    <x v="0"/>
    <x v="2"/>
    <x v="0"/>
    <x v="8"/>
    <n v="1"/>
    <n v="102.92"/>
    <n v="0.05"/>
    <n v="50.92"/>
    <n v="97.774000000000001"/>
    <n v="50.92"/>
    <n v="46.853999999999999"/>
    <n v="0.4792071511853867"/>
    <n v="2026"/>
    <s v="Q1"/>
    <n v="1"/>
    <x v="0"/>
  </r>
  <r>
    <s v="01125"/>
    <x v="30"/>
    <x v="1"/>
    <x v="1"/>
    <x v="0"/>
    <x v="0"/>
    <x v="1"/>
    <x v="17"/>
    <n v="1"/>
    <n v="72.69"/>
    <n v="0.1"/>
    <n v="32.67"/>
    <n v="65.421000000000006"/>
    <n v="32.67"/>
    <n v="32.751000000000005"/>
    <n v="0.50061906727197691"/>
    <n v="2026"/>
    <s v="Q1"/>
    <n v="1"/>
    <x v="0"/>
  </r>
  <r>
    <s v="01164"/>
    <x v="30"/>
    <x v="0"/>
    <x v="0"/>
    <x v="0"/>
    <x v="1"/>
    <x v="0"/>
    <x v="0"/>
    <n v="1"/>
    <n v="79.989999999999995"/>
    <n v="0.05"/>
    <n v="43.02"/>
    <n v="75.990499999999997"/>
    <n v="43.02"/>
    <n v="32.970499999999994"/>
    <n v="0.43387660299642711"/>
    <n v="2026"/>
    <s v="Q1"/>
    <n v="1"/>
    <x v="0"/>
  </r>
  <r>
    <s v="01613"/>
    <x v="30"/>
    <x v="1"/>
    <x v="6"/>
    <x v="1"/>
    <x v="2"/>
    <x v="4"/>
    <x v="16"/>
    <n v="4"/>
    <n v="51.11"/>
    <n v="0.15"/>
    <n v="22.25"/>
    <n v="173.774"/>
    <n v="89"/>
    <n v="84.774000000000001"/>
    <n v="0.48784052850253778"/>
    <n v="2026"/>
    <s v="Q1"/>
    <n v="1"/>
    <x v="0"/>
  </r>
  <r>
    <s v="02149"/>
    <x v="30"/>
    <x v="0"/>
    <x v="15"/>
    <x v="0"/>
    <x v="0"/>
    <x v="4"/>
    <x v="12"/>
    <n v="2"/>
    <n v="124.83"/>
    <n v="0"/>
    <n v="70.91"/>
    <n v="249.66"/>
    <n v="141.82"/>
    <n v="107.84"/>
    <n v="0.43194744853000083"/>
    <n v="2026"/>
    <s v="Q1"/>
    <n v="1"/>
    <x v="0"/>
  </r>
  <r>
    <s v="02593"/>
    <x v="30"/>
    <x v="1"/>
    <x v="11"/>
    <x v="2"/>
    <x v="1"/>
    <x v="0"/>
    <x v="6"/>
    <n v="6"/>
    <n v="41.07"/>
    <n v="0.1"/>
    <n v="16.29"/>
    <n v="221.77800000000002"/>
    <n v="97.74"/>
    <n v="124.03800000000003"/>
    <n v="0.55928901874847825"/>
    <n v="2026"/>
    <s v="Q1"/>
    <n v="1"/>
    <x v="0"/>
  </r>
  <r>
    <s v="02659"/>
    <x v="30"/>
    <x v="0"/>
    <x v="15"/>
    <x v="0"/>
    <x v="1"/>
    <x v="2"/>
    <x v="2"/>
    <n v="1"/>
    <n v="36.020000000000003"/>
    <n v="0"/>
    <n v="13.34"/>
    <n v="36.020000000000003"/>
    <n v="13.34"/>
    <n v="22.680000000000003"/>
    <n v="0.62965019433647973"/>
    <n v="2026"/>
    <s v="Q1"/>
    <n v="1"/>
    <x v="0"/>
  </r>
  <r>
    <s v="03496"/>
    <x v="30"/>
    <x v="0"/>
    <x v="0"/>
    <x v="2"/>
    <x v="0"/>
    <x v="4"/>
    <x v="14"/>
    <n v="1"/>
    <n v="35.82"/>
    <n v="0.05"/>
    <n v="14.32"/>
    <n v="34.028999999999996"/>
    <n v="14.32"/>
    <n v="19.708999999999996"/>
    <n v="0.57918246201769075"/>
    <n v="2026"/>
    <s v="Q1"/>
    <n v="1"/>
    <x v="0"/>
  </r>
  <r>
    <s v="03889"/>
    <x v="30"/>
    <x v="2"/>
    <x v="3"/>
    <x v="2"/>
    <x v="0"/>
    <x v="0"/>
    <x v="8"/>
    <n v="3"/>
    <n v="103.94"/>
    <n v="0.1"/>
    <n v="50.67"/>
    <n v="280.63799999999998"/>
    <n v="152.01"/>
    <n v="128.62799999999999"/>
    <n v="0.45834135077929572"/>
    <n v="2026"/>
    <s v="Q1"/>
    <n v="1"/>
    <x v="0"/>
  </r>
  <r>
    <s v="01432"/>
    <x v="31"/>
    <x v="0"/>
    <x v="0"/>
    <x v="0"/>
    <x v="0"/>
    <x v="1"/>
    <x v="3"/>
    <n v="1"/>
    <n v="140.53"/>
    <n v="0"/>
    <n v="77.36"/>
    <n v="140.53"/>
    <n v="77.36"/>
    <n v="63.17"/>
    <n v="0.44951255959581587"/>
    <n v="2026"/>
    <s v="Q1"/>
    <n v="2"/>
    <x v="1"/>
  </r>
  <r>
    <s v="01778"/>
    <x v="31"/>
    <x v="3"/>
    <x v="7"/>
    <x v="2"/>
    <x v="0"/>
    <x v="1"/>
    <x v="3"/>
    <n v="1"/>
    <n v="142.03"/>
    <n v="0.05"/>
    <n v="77.069999999999993"/>
    <n v="134.92849999999999"/>
    <n v="77.069999999999993"/>
    <n v="57.858499999999992"/>
    <n v="0.42880859121682963"/>
    <n v="2026"/>
    <s v="Q1"/>
    <n v="2"/>
    <x v="1"/>
  </r>
  <r>
    <s v="02047"/>
    <x v="31"/>
    <x v="2"/>
    <x v="5"/>
    <x v="1"/>
    <x v="2"/>
    <x v="3"/>
    <x v="19"/>
    <n v="12"/>
    <n v="124.84"/>
    <n v="0.1"/>
    <n v="59.47"/>
    <n v="1348.2719999999999"/>
    <n v="713.64"/>
    <n v="634.63199999999995"/>
    <n v="0.47070027412866244"/>
    <n v="2026"/>
    <s v="Q1"/>
    <n v="2"/>
    <x v="1"/>
  </r>
  <r>
    <s v="02668"/>
    <x v="31"/>
    <x v="1"/>
    <x v="12"/>
    <x v="0"/>
    <x v="0"/>
    <x v="4"/>
    <x v="14"/>
    <n v="3"/>
    <n v="35.36"/>
    <n v="0"/>
    <n v="13.7"/>
    <n v="106.08"/>
    <n v="41.099999999999994"/>
    <n v="64.98"/>
    <n v="0.61255656108597289"/>
    <n v="2026"/>
    <s v="Q1"/>
    <n v="2"/>
    <x v="1"/>
  </r>
  <r>
    <s v="02706"/>
    <x v="31"/>
    <x v="3"/>
    <x v="13"/>
    <x v="3"/>
    <x v="0"/>
    <x v="4"/>
    <x v="12"/>
    <n v="2"/>
    <n v="122.43"/>
    <n v="0"/>
    <n v="69.08"/>
    <n v="244.86"/>
    <n v="138.16"/>
    <n v="106.70000000000002"/>
    <n v="0.43575920934411505"/>
    <n v="2026"/>
    <s v="Q1"/>
    <n v="2"/>
    <x v="1"/>
  </r>
  <r>
    <s v="02940"/>
    <x v="31"/>
    <x v="0"/>
    <x v="15"/>
    <x v="3"/>
    <x v="1"/>
    <x v="1"/>
    <x v="3"/>
    <n v="2"/>
    <n v="140.47"/>
    <n v="0.05"/>
    <n v="78.39"/>
    <n v="266.89299999999997"/>
    <n v="156.78"/>
    <n v="110.11299999999997"/>
    <n v="0.41257357817552348"/>
    <n v="2026"/>
    <s v="Q1"/>
    <n v="2"/>
    <x v="1"/>
  </r>
  <r>
    <s v="01263"/>
    <x v="32"/>
    <x v="1"/>
    <x v="14"/>
    <x v="0"/>
    <x v="0"/>
    <x v="2"/>
    <x v="9"/>
    <n v="1"/>
    <n v="45.43"/>
    <n v="0.05"/>
    <n v="18.670000000000002"/>
    <n v="43.158499999999997"/>
    <n v="18.670000000000002"/>
    <n v="24.488499999999995"/>
    <n v="0.56740850585632019"/>
    <n v="2026"/>
    <s v="Q1"/>
    <n v="2"/>
    <x v="1"/>
  </r>
  <r>
    <s v="01641"/>
    <x v="32"/>
    <x v="3"/>
    <x v="13"/>
    <x v="1"/>
    <x v="2"/>
    <x v="0"/>
    <x v="8"/>
    <n v="8"/>
    <n v="102.78"/>
    <n v="0.15"/>
    <n v="50.39"/>
    <n v="698.904"/>
    <n v="403.12"/>
    <n v="295.78399999999999"/>
    <n v="0.42321119924911005"/>
    <n v="2026"/>
    <s v="Q1"/>
    <n v="2"/>
    <x v="1"/>
  </r>
  <r>
    <s v="02014"/>
    <x v="32"/>
    <x v="1"/>
    <x v="11"/>
    <x v="3"/>
    <x v="1"/>
    <x v="3"/>
    <x v="19"/>
    <n v="1"/>
    <n v="123.95"/>
    <n v="0"/>
    <n v="61.32"/>
    <n v="123.95"/>
    <n v="61.32"/>
    <n v="62.63"/>
    <n v="0.50528438886647842"/>
    <n v="2026"/>
    <s v="Q1"/>
    <n v="2"/>
    <x v="1"/>
  </r>
  <r>
    <s v="02642"/>
    <x v="32"/>
    <x v="1"/>
    <x v="11"/>
    <x v="3"/>
    <x v="0"/>
    <x v="3"/>
    <x v="7"/>
    <n v="3"/>
    <n v="199.9"/>
    <n v="0"/>
    <n v="104.18"/>
    <n v="599.70000000000005"/>
    <n v="312.54000000000002"/>
    <n v="287.16000000000003"/>
    <n v="0.47883941970985494"/>
    <n v="2026"/>
    <s v="Q1"/>
    <n v="2"/>
    <x v="1"/>
  </r>
  <r>
    <s v="02929"/>
    <x v="32"/>
    <x v="1"/>
    <x v="12"/>
    <x v="3"/>
    <x v="0"/>
    <x v="1"/>
    <x v="1"/>
    <n v="1"/>
    <n v="93.78"/>
    <n v="0"/>
    <n v="44.21"/>
    <n v="93.78"/>
    <n v="44.21"/>
    <n v="49.57"/>
    <n v="0.52857752185967155"/>
    <n v="2026"/>
    <s v="Q1"/>
    <n v="2"/>
    <x v="1"/>
  </r>
  <r>
    <s v="03855"/>
    <x v="32"/>
    <x v="0"/>
    <x v="0"/>
    <x v="0"/>
    <x v="2"/>
    <x v="4"/>
    <x v="10"/>
    <n v="1"/>
    <n v="39.39"/>
    <n v="0.1"/>
    <n v="15.09"/>
    <n v="35.451000000000001"/>
    <n v="15.09"/>
    <n v="20.361000000000001"/>
    <n v="0.57434204958957435"/>
    <n v="2026"/>
    <s v="Q1"/>
    <n v="2"/>
    <x v="1"/>
  </r>
  <r>
    <s v="04031"/>
    <x v="32"/>
    <x v="0"/>
    <x v="0"/>
    <x v="0"/>
    <x v="1"/>
    <x v="0"/>
    <x v="8"/>
    <n v="6"/>
    <n v="101.64"/>
    <n v="0"/>
    <n v="51.06"/>
    <n v="609.84"/>
    <n v="306.36"/>
    <n v="303.48"/>
    <n v="0.49763872491145217"/>
    <n v="2026"/>
    <s v="Q1"/>
    <n v="2"/>
    <x v="1"/>
  </r>
  <r>
    <s v="00002"/>
    <x v="33"/>
    <x v="0"/>
    <x v="0"/>
    <x v="1"/>
    <x v="2"/>
    <x v="4"/>
    <x v="14"/>
    <n v="12"/>
    <n v="36.74"/>
    <n v="0.2"/>
    <n v="13.53"/>
    <n v="352.70400000000001"/>
    <n v="162.35999999999999"/>
    <n v="190.34400000000002"/>
    <n v="0.53967065868263475"/>
    <n v="2026"/>
    <s v="Q1"/>
    <n v="2"/>
    <x v="1"/>
  </r>
  <r>
    <s v="04228"/>
    <x v="33"/>
    <x v="3"/>
    <x v="8"/>
    <x v="2"/>
    <x v="1"/>
    <x v="1"/>
    <x v="11"/>
    <n v="2"/>
    <n v="154.62"/>
    <n v="0"/>
    <n v="78.209999999999994"/>
    <n v="309.24"/>
    <n v="156.41999999999999"/>
    <n v="152.82000000000002"/>
    <n v="0.49417927823050062"/>
    <n v="2026"/>
    <s v="Q1"/>
    <n v="2"/>
    <x v="1"/>
  </r>
  <r>
    <s v="00928"/>
    <x v="34"/>
    <x v="0"/>
    <x v="0"/>
    <x v="3"/>
    <x v="1"/>
    <x v="3"/>
    <x v="19"/>
    <n v="1"/>
    <n v="125.63"/>
    <n v="0.1"/>
    <n v="60.38"/>
    <n v="113.06699999999999"/>
    <n v="60.38"/>
    <n v="52.686999999999991"/>
    <n v="0.46598034793529497"/>
    <n v="2026"/>
    <s v="Q1"/>
    <n v="2"/>
    <x v="1"/>
  </r>
  <r>
    <s v="00933"/>
    <x v="34"/>
    <x v="1"/>
    <x v="11"/>
    <x v="0"/>
    <x v="1"/>
    <x v="3"/>
    <x v="13"/>
    <n v="2"/>
    <n v="81.59"/>
    <n v="0.1"/>
    <n v="38.64"/>
    <n v="146.86200000000002"/>
    <n v="77.28"/>
    <n v="69.582000000000022"/>
    <n v="0.47379172284185161"/>
    <n v="2026"/>
    <s v="Q1"/>
    <n v="2"/>
    <x v="1"/>
  </r>
  <r>
    <s v="01646"/>
    <x v="34"/>
    <x v="2"/>
    <x v="5"/>
    <x v="0"/>
    <x v="1"/>
    <x v="2"/>
    <x v="9"/>
    <n v="2"/>
    <n v="45.81"/>
    <n v="0.1"/>
    <n v="18.420000000000002"/>
    <n v="82.458000000000013"/>
    <n v="36.840000000000003"/>
    <n v="45.618000000000009"/>
    <n v="0.55322709743141962"/>
    <n v="2026"/>
    <s v="Q1"/>
    <n v="2"/>
    <x v="1"/>
  </r>
  <r>
    <s v="00380"/>
    <x v="35"/>
    <x v="1"/>
    <x v="12"/>
    <x v="0"/>
    <x v="0"/>
    <x v="4"/>
    <x v="12"/>
    <n v="3"/>
    <n v="125.63"/>
    <n v="0"/>
    <n v="71.05"/>
    <n v="376.89"/>
    <n v="213.14999999999998"/>
    <n v="163.74"/>
    <n v="0.43445037013452203"/>
    <n v="2026"/>
    <s v="Q1"/>
    <n v="2"/>
    <x v="1"/>
  </r>
  <r>
    <s v="01723"/>
    <x v="35"/>
    <x v="3"/>
    <x v="8"/>
    <x v="0"/>
    <x v="0"/>
    <x v="0"/>
    <x v="8"/>
    <n v="2"/>
    <n v="101.01"/>
    <n v="0"/>
    <n v="50.26"/>
    <n v="202.02"/>
    <n v="100.52"/>
    <n v="101.50000000000001"/>
    <n v="0.50242550242550243"/>
    <n v="2026"/>
    <s v="Q1"/>
    <n v="2"/>
    <x v="1"/>
  </r>
  <r>
    <s v="02529"/>
    <x v="35"/>
    <x v="3"/>
    <x v="13"/>
    <x v="0"/>
    <x v="0"/>
    <x v="1"/>
    <x v="11"/>
    <n v="6"/>
    <n v="154.22"/>
    <n v="0"/>
    <n v="79.599999999999994"/>
    <n v="925.31999999999994"/>
    <n v="477.59999999999997"/>
    <n v="447.71999999999997"/>
    <n v="0.4838542342108676"/>
    <n v="2026"/>
    <s v="Q1"/>
    <n v="2"/>
    <x v="1"/>
  </r>
  <r>
    <s v="02685"/>
    <x v="35"/>
    <x v="1"/>
    <x v="14"/>
    <x v="0"/>
    <x v="1"/>
    <x v="1"/>
    <x v="17"/>
    <n v="1"/>
    <n v="72.78"/>
    <n v="0.05"/>
    <n v="33.26"/>
    <n v="69.140999999999991"/>
    <n v="33.26"/>
    <n v="35.880999999999993"/>
    <n v="0.51895402149231273"/>
    <n v="2026"/>
    <s v="Q1"/>
    <n v="2"/>
    <x v="1"/>
  </r>
  <r>
    <s v="02793"/>
    <x v="35"/>
    <x v="1"/>
    <x v="14"/>
    <x v="1"/>
    <x v="2"/>
    <x v="3"/>
    <x v="19"/>
    <n v="3"/>
    <n v="122.69"/>
    <n v="0.05"/>
    <n v="62.08"/>
    <n v="349.66649999999998"/>
    <n v="186.24"/>
    <n v="163.42649999999998"/>
    <n v="0.46737820180085876"/>
    <n v="2026"/>
    <s v="Q1"/>
    <n v="2"/>
    <x v="1"/>
  </r>
  <r>
    <s v="00346"/>
    <x v="36"/>
    <x v="1"/>
    <x v="1"/>
    <x v="0"/>
    <x v="2"/>
    <x v="0"/>
    <x v="8"/>
    <n v="3"/>
    <n v="103.22"/>
    <n v="0"/>
    <n v="50.74"/>
    <n v="309.65999999999997"/>
    <n v="152.22"/>
    <n v="157.43999999999997"/>
    <n v="0.50842859910869986"/>
    <n v="2026"/>
    <s v="Q1"/>
    <n v="2"/>
    <x v="1"/>
  </r>
  <r>
    <s v="00539"/>
    <x v="36"/>
    <x v="0"/>
    <x v="15"/>
    <x v="3"/>
    <x v="1"/>
    <x v="1"/>
    <x v="1"/>
    <n v="3"/>
    <n v="92.96"/>
    <n v="0.15"/>
    <n v="44.56"/>
    <n v="237.048"/>
    <n v="133.68"/>
    <n v="103.36799999999999"/>
    <n v="0.43606358205932971"/>
    <n v="2026"/>
    <s v="Q1"/>
    <n v="2"/>
    <x v="1"/>
  </r>
  <r>
    <s v="01368"/>
    <x v="36"/>
    <x v="1"/>
    <x v="12"/>
    <x v="2"/>
    <x v="1"/>
    <x v="2"/>
    <x v="2"/>
    <n v="1"/>
    <n v="36.520000000000003"/>
    <n v="0"/>
    <n v="13.94"/>
    <n v="36.520000000000003"/>
    <n v="13.94"/>
    <n v="22.580000000000005"/>
    <n v="0.61829134720700996"/>
    <n v="2026"/>
    <s v="Q1"/>
    <n v="2"/>
    <x v="1"/>
  </r>
  <r>
    <s v="03506"/>
    <x v="36"/>
    <x v="0"/>
    <x v="0"/>
    <x v="2"/>
    <x v="0"/>
    <x v="4"/>
    <x v="16"/>
    <n v="3"/>
    <n v="50.65"/>
    <n v="0"/>
    <n v="21.49"/>
    <n v="151.94999999999999"/>
    <n v="64.47"/>
    <n v="87.47999999999999"/>
    <n v="0.57571569595261596"/>
    <n v="2026"/>
    <s v="Q1"/>
    <n v="2"/>
    <x v="1"/>
  </r>
  <r>
    <s v="01314"/>
    <x v="37"/>
    <x v="3"/>
    <x v="4"/>
    <x v="0"/>
    <x v="0"/>
    <x v="2"/>
    <x v="2"/>
    <n v="2"/>
    <n v="37.03"/>
    <n v="0.15"/>
    <n v="13.87"/>
    <n v="62.951000000000001"/>
    <n v="27.74"/>
    <n v="35.210999999999999"/>
    <n v="0.55933980397451988"/>
    <n v="2026"/>
    <s v="Q1"/>
    <n v="2"/>
    <x v="1"/>
  </r>
  <r>
    <s v="02092"/>
    <x v="37"/>
    <x v="2"/>
    <x v="2"/>
    <x v="0"/>
    <x v="1"/>
    <x v="4"/>
    <x v="14"/>
    <n v="1"/>
    <n v="36.619999999999997"/>
    <n v="0"/>
    <n v="13.55"/>
    <n v="36.619999999999997"/>
    <n v="13.55"/>
    <n v="23.069999999999997"/>
    <n v="0.62998361551064985"/>
    <n v="2026"/>
    <s v="Q1"/>
    <n v="2"/>
    <x v="1"/>
  </r>
  <r>
    <s v="05083"/>
    <x v="37"/>
    <x v="2"/>
    <x v="16"/>
    <x v="2"/>
    <x v="0"/>
    <x v="3"/>
    <x v="13"/>
    <n v="1"/>
    <n v="81.47"/>
    <n v="0"/>
    <n v="39.18"/>
    <n v="81.47"/>
    <n v="39.18"/>
    <n v="42.29"/>
    <n v="0.51908678040996681"/>
    <n v="2026"/>
    <s v="Q1"/>
    <n v="2"/>
    <x v="1"/>
  </r>
  <r>
    <s v="00582"/>
    <x v="38"/>
    <x v="1"/>
    <x v="1"/>
    <x v="1"/>
    <x v="0"/>
    <x v="3"/>
    <x v="19"/>
    <n v="12"/>
    <n v="122.75"/>
    <n v="0.15"/>
    <n v="62.51"/>
    <n v="1252.05"/>
    <n v="750.12"/>
    <n v="501.92999999999995"/>
    <n v="0.40088654606445429"/>
    <n v="2026"/>
    <s v="Q1"/>
    <n v="2"/>
    <x v="1"/>
  </r>
  <r>
    <s v="00902"/>
    <x v="38"/>
    <x v="0"/>
    <x v="9"/>
    <x v="0"/>
    <x v="2"/>
    <x v="4"/>
    <x v="16"/>
    <n v="1"/>
    <n v="50.38"/>
    <n v="0.05"/>
    <n v="21.95"/>
    <n v="47.860999999999997"/>
    <n v="21.95"/>
    <n v="25.910999999999998"/>
    <n v="0.54138024696516995"/>
    <n v="2026"/>
    <s v="Q1"/>
    <n v="2"/>
    <x v="1"/>
  </r>
  <r>
    <s v="02396"/>
    <x v="38"/>
    <x v="3"/>
    <x v="7"/>
    <x v="0"/>
    <x v="2"/>
    <x v="4"/>
    <x v="16"/>
    <n v="2"/>
    <n v="50.4"/>
    <n v="0"/>
    <n v="21.43"/>
    <n v="100.8"/>
    <n v="42.86"/>
    <n v="57.94"/>
    <n v="0.57480158730158726"/>
    <n v="2026"/>
    <s v="Q1"/>
    <n v="2"/>
    <x v="1"/>
  </r>
  <r>
    <s v="02494"/>
    <x v="38"/>
    <x v="2"/>
    <x v="5"/>
    <x v="0"/>
    <x v="1"/>
    <x v="1"/>
    <x v="17"/>
    <n v="1"/>
    <n v="69.98"/>
    <n v="0"/>
    <n v="33.21"/>
    <n v="69.98"/>
    <n v="33.21"/>
    <n v="36.770000000000003"/>
    <n v="0.52543583881108891"/>
    <n v="2026"/>
    <s v="Q1"/>
    <n v="2"/>
    <x v="1"/>
  </r>
  <r>
    <s v="02925"/>
    <x v="38"/>
    <x v="0"/>
    <x v="0"/>
    <x v="2"/>
    <x v="1"/>
    <x v="1"/>
    <x v="1"/>
    <n v="3"/>
    <n v="90.04"/>
    <n v="0.05"/>
    <n v="45.25"/>
    <n v="256.61399999999998"/>
    <n v="135.75"/>
    <n v="120.86399999999998"/>
    <n v="0.47099534709719654"/>
    <n v="2026"/>
    <s v="Q1"/>
    <n v="2"/>
    <x v="1"/>
  </r>
  <r>
    <s v="03614"/>
    <x v="38"/>
    <x v="1"/>
    <x v="14"/>
    <x v="0"/>
    <x v="1"/>
    <x v="4"/>
    <x v="16"/>
    <n v="3"/>
    <n v="51.18"/>
    <n v="0"/>
    <n v="21.95"/>
    <n v="153.54"/>
    <n v="65.849999999999994"/>
    <n v="87.69"/>
    <n v="0.57112153184837833"/>
    <n v="2026"/>
    <s v="Q1"/>
    <n v="2"/>
    <x v="1"/>
  </r>
  <r>
    <s v="04360"/>
    <x v="38"/>
    <x v="0"/>
    <x v="15"/>
    <x v="0"/>
    <x v="1"/>
    <x v="2"/>
    <x v="2"/>
    <n v="1"/>
    <n v="35.69"/>
    <n v="0"/>
    <n v="13.38"/>
    <n v="35.69"/>
    <n v="13.38"/>
    <n v="22.309999999999995"/>
    <n v="0.62510507144858496"/>
    <n v="2026"/>
    <s v="Q1"/>
    <n v="2"/>
    <x v="1"/>
  </r>
  <r>
    <s v="04582"/>
    <x v="38"/>
    <x v="3"/>
    <x v="7"/>
    <x v="0"/>
    <x v="1"/>
    <x v="0"/>
    <x v="4"/>
    <n v="3"/>
    <n v="50.29"/>
    <n v="0.05"/>
    <n v="22.87"/>
    <n v="143.32650000000001"/>
    <n v="68.61"/>
    <n v="74.716500000000011"/>
    <n v="0.52130275978273388"/>
    <n v="2026"/>
    <s v="Q1"/>
    <n v="2"/>
    <x v="1"/>
  </r>
  <r>
    <s v="04381"/>
    <x v="39"/>
    <x v="1"/>
    <x v="12"/>
    <x v="3"/>
    <x v="0"/>
    <x v="3"/>
    <x v="7"/>
    <n v="1"/>
    <n v="194.32"/>
    <n v="0.05"/>
    <n v="102.52"/>
    <n v="184.60399999999998"/>
    <n v="102.52"/>
    <n v="82.083999999999989"/>
    <n v="0.44464908669367942"/>
    <n v="2026"/>
    <s v="Q1"/>
    <n v="2"/>
    <x v="1"/>
  </r>
  <r>
    <s v="04964"/>
    <x v="39"/>
    <x v="3"/>
    <x v="13"/>
    <x v="2"/>
    <x v="1"/>
    <x v="4"/>
    <x v="10"/>
    <n v="4"/>
    <n v="40.44"/>
    <n v="0"/>
    <n v="14.75"/>
    <n v="161.76"/>
    <n v="59"/>
    <n v="102.75999999999999"/>
    <n v="0.63526211671612265"/>
    <n v="2026"/>
    <s v="Q1"/>
    <n v="2"/>
    <x v="1"/>
  </r>
  <r>
    <s v="00255"/>
    <x v="40"/>
    <x v="3"/>
    <x v="7"/>
    <x v="0"/>
    <x v="1"/>
    <x v="2"/>
    <x v="15"/>
    <n v="3"/>
    <n v="134.53"/>
    <n v="0.1"/>
    <n v="69.12"/>
    <n v="363.23100000000005"/>
    <n v="207.36"/>
    <n v="155.87100000000004"/>
    <n v="0.42912361555043488"/>
    <n v="2026"/>
    <s v="Q1"/>
    <n v="2"/>
    <x v="1"/>
  </r>
  <r>
    <s v="02178"/>
    <x v="40"/>
    <x v="2"/>
    <x v="2"/>
    <x v="3"/>
    <x v="1"/>
    <x v="1"/>
    <x v="11"/>
    <n v="6"/>
    <n v="154.05000000000001"/>
    <n v="0"/>
    <n v="79.25"/>
    <n v="924.30000000000007"/>
    <n v="475.5"/>
    <n v="448.80000000000007"/>
    <n v="0.4855566374553717"/>
    <n v="2026"/>
    <s v="Q1"/>
    <n v="2"/>
    <x v="1"/>
  </r>
  <r>
    <s v="03416"/>
    <x v="40"/>
    <x v="2"/>
    <x v="2"/>
    <x v="0"/>
    <x v="1"/>
    <x v="2"/>
    <x v="15"/>
    <n v="1"/>
    <n v="135.4"/>
    <n v="0"/>
    <n v="67.56"/>
    <n v="135.4"/>
    <n v="67.56"/>
    <n v="67.84"/>
    <n v="0.50103397341211231"/>
    <n v="2026"/>
    <s v="Q1"/>
    <n v="2"/>
    <x v="1"/>
  </r>
  <r>
    <s v="03854"/>
    <x v="40"/>
    <x v="0"/>
    <x v="0"/>
    <x v="0"/>
    <x v="1"/>
    <x v="0"/>
    <x v="6"/>
    <n v="2"/>
    <n v="41.03"/>
    <n v="0"/>
    <n v="16.260000000000002"/>
    <n v="82.06"/>
    <n v="32.520000000000003"/>
    <n v="49.54"/>
    <n v="0.60370460638557155"/>
    <n v="2026"/>
    <s v="Q1"/>
    <n v="2"/>
    <x v="1"/>
  </r>
  <r>
    <s v="03952"/>
    <x v="40"/>
    <x v="3"/>
    <x v="8"/>
    <x v="3"/>
    <x v="1"/>
    <x v="0"/>
    <x v="0"/>
    <n v="1"/>
    <n v="81.44"/>
    <n v="0.05"/>
    <n v="43.9"/>
    <n v="77.367999999999995"/>
    <n v="43.9"/>
    <n v="33.467999999999996"/>
    <n v="0.43258194602419603"/>
    <n v="2026"/>
    <s v="Q1"/>
    <n v="2"/>
    <x v="1"/>
  </r>
  <r>
    <s v="04076"/>
    <x v="40"/>
    <x v="0"/>
    <x v="0"/>
    <x v="1"/>
    <x v="2"/>
    <x v="3"/>
    <x v="19"/>
    <n v="8"/>
    <n v="122.19"/>
    <n v="0.1"/>
    <n v="60"/>
    <n v="879.76800000000003"/>
    <n v="480"/>
    <n v="399.76800000000003"/>
    <n v="0.45440161497121973"/>
    <n v="2026"/>
    <s v="Q1"/>
    <n v="2"/>
    <x v="1"/>
  </r>
  <r>
    <s v="04156"/>
    <x v="40"/>
    <x v="2"/>
    <x v="16"/>
    <x v="2"/>
    <x v="0"/>
    <x v="1"/>
    <x v="3"/>
    <n v="2"/>
    <n v="146.33000000000001"/>
    <n v="0.1"/>
    <n v="81.34"/>
    <n v="263.39400000000001"/>
    <n v="162.68"/>
    <n v="100.714"/>
    <n v="0.38237013751262366"/>
    <n v="2026"/>
    <s v="Q1"/>
    <n v="2"/>
    <x v="1"/>
  </r>
  <r>
    <s v="04260"/>
    <x v="40"/>
    <x v="2"/>
    <x v="16"/>
    <x v="3"/>
    <x v="0"/>
    <x v="2"/>
    <x v="15"/>
    <n v="1"/>
    <n v="131.24"/>
    <n v="0.05"/>
    <n v="66.14"/>
    <n v="124.678"/>
    <n v="66.14"/>
    <n v="58.537999999999997"/>
    <n v="0.46951346669019395"/>
    <n v="2026"/>
    <s v="Q1"/>
    <n v="2"/>
    <x v="1"/>
  </r>
  <r>
    <s v="04294"/>
    <x v="40"/>
    <x v="1"/>
    <x v="1"/>
    <x v="1"/>
    <x v="1"/>
    <x v="4"/>
    <x v="16"/>
    <n v="5"/>
    <n v="51.37"/>
    <n v="0.05"/>
    <n v="21.81"/>
    <n v="244.00749999999996"/>
    <n v="109.05"/>
    <n v="134.95749999999998"/>
    <n v="0.55308750755612024"/>
    <n v="2026"/>
    <s v="Q1"/>
    <n v="2"/>
    <x v="1"/>
  </r>
  <r>
    <s v="01019"/>
    <x v="41"/>
    <x v="1"/>
    <x v="12"/>
    <x v="2"/>
    <x v="1"/>
    <x v="3"/>
    <x v="19"/>
    <n v="5"/>
    <n v="121.94"/>
    <n v="0"/>
    <n v="62.3"/>
    <n v="609.70000000000005"/>
    <n v="311.5"/>
    <n v="298.20000000000005"/>
    <n v="0.48909299655568317"/>
    <n v="2026"/>
    <s v="Q1"/>
    <n v="2"/>
    <x v="1"/>
  </r>
  <r>
    <s v="01471"/>
    <x v="41"/>
    <x v="0"/>
    <x v="0"/>
    <x v="0"/>
    <x v="0"/>
    <x v="3"/>
    <x v="19"/>
    <n v="4"/>
    <n v="124.55"/>
    <n v="0"/>
    <n v="60.41"/>
    <n v="498.2"/>
    <n v="241.64"/>
    <n v="256.56"/>
    <n v="0.51497390606182258"/>
    <n v="2026"/>
    <s v="Q1"/>
    <n v="2"/>
    <x v="1"/>
  </r>
  <r>
    <s v="02520"/>
    <x v="41"/>
    <x v="1"/>
    <x v="14"/>
    <x v="1"/>
    <x v="2"/>
    <x v="3"/>
    <x v="5"/>
    <n v="10"/>
    <n v="343.77"/>
    <n v="0.15"/>
    <n v="195.29"/>
    <n v="2922.0449999999996"/>
    <n v="1952.8999999999999"/>
    <n v="969.14499999999975"/>
    <n v="0.33166669233362245"/>
    <n v="2026"/>
    <s v="Q1"/>
    <n v="2"/>
    <x v="1"/>
  </r>
  <r>
    <s v="04649"/>
    <x v="41"/>
    <x v="1"/>
    <x v="1"/>
    <x v="3"/>
    <x v="0"/>
    <x v="0"/>
    <x v="0"/>
    <n v="1"/>
    <n v="81.819999999999993"/>
    <n v="0.05"/>
    <n v="43.83"/>
    <n v="77.728999999999985"/>
    <n v="43.83"/>
    <n v="33.898999999999987"/>
    <n v="0.43611779387358635"/>
    <n v="2026"/>
    <s v="Q1"/>
    <n v="2"/>
    <x v="1"/>
  </r>
  <r>
    <s v="04545"/>
    <x v="42"/>
    <x v="0"/>
    <x v="9"/>
    <x v="2"/>
    <x v="1"/>
    <x v="2"/>
    <x v="2"/>
    <n v="1"/>
    <n v="36.58"/>
    <n v="0.1"/>
    <n v="13.76"/>
    <n v="32.921999999999997"/>
    <n v="13.76"/>
    <n v="19.161999999999999"/>
    <n v="0.58204240325618128"/>
    <n v="2026"/>
    <s v="Q1"/>
    <n v="2"/>
    <x v="1"/>
  </r>
  <r>
    <s v="00285"/>
    <x v="43"/>
    <x v="3"/>
    <x v="8"/>
    <x v="2"/>
    <x v="1"/>
    <x v="1"/>
    <x v="1"/>
    <n v="4"/>
    <n v="92.87"/>
    <n v="0"/>
    <n v="44.95"/>
    <n v="371.48"/>
    <n v="179.8"/>
    <n v="191.68"/>
    <n v="0.51599009367933668"/>
    <n v="2026"/>
    <s v="Q1"/>
    <n v="2"/>
    <x v="1"/>
  </r>
  <r>
    <s v="01499"/>
    <x v="43"/>
    <x v="3"/>
    <x v="8"/>
    <x v="0"/>
    <x v="1"/>
    <x v="0"/>
    <x v="6"/>
    <n v="2"/>
    <n v="41.21"/>
    <n v="0"/>
    <n v="16.64"/>
    <n v="82.42"/>
    <n v="33.28"/>
    <n v="49.14"/>
    <n v="0.59621451104100942"/>
    <n v="2026"/>
    <s v="Q1"/>
    <n v="2"/>
    <x v="1"/>
  </r>
  <r>
    <s v="02615"/>
    <x v="43"/>
    <x v="0"/>
    <x v="15"/>
    <x v="0"/>
    <x v="0"/>
    <x v="1"/>
    <x v="11"/>
    <n v="6"/>
    <n v="155.79"/>
    <n v="0"/>
    <n v="77.48"/>
    <n v="934.74"/>
    <n v="464.88"/>
    <n v="469.86"/>
    <n v="0.50266384235188399"/>
    <n v="2026"/>
    <s v="Q1"/>
    <n v="2"/>
    <x v="1"/>
  </r>
  <r>
    <s v="00479"/>
    <x v="44"/>
    <x v="0"/>
    <x v="0"/>
    <x v="0"/>
    <x v="0"/>
    <x v="4"/>
    <x v="16"/>
    <n v="2"/>
    <n v="50.16"/>
    <n v="0.1"/>
    <n v="21.48"/>
    <n v="90.287999999999997"/>
    <n v="42.96"/>
    <n v="47.327999999999996"/>
    <n v="0.52418926103136632"/>
    <n v="2026"/>
    <s v="Q1"/>
    <n v="2"/>
    <x v="1"/>
  </r>
  <r>
    <s v="04069"/>
    <x v="44"/>
    <x v="3"/>
    <x v="8"/>
    <x v="0"/>
    <x v="1"/>
    <x v="1"/>
    <x v="3"/>
    <n v="4"/>
    <n v="140.63999999999999"/>
    <n v="0"/>
    <n v="77.510000000000005"/>
    <n v="562.55999999999995"/>
    <n v="310.04000000000002"/>
    <n v="252.51999999999992"/>
    <n v="0.4488765642775881"/>
    <n v="2026"/>
    <s v="Q1"/>
    <n v="2"/>
    <x v="1"/>
  </r>
  <r>
    <s v="04588"/>
    <x v="44"/>
    <x v="0"/>
    <x v="0"/>
    <x v="3"/>
    <x v="1"/>
    <x v="3"/>
    <x v="13"/>
    <n v="1"/>
    <n v="80.680000000000007"/>
    <n v="0"/>
    <n v="39.630000000000003"/>
    <n v="80.680000000000007"/>
    <n v="39.630000000000003"/>
    <n v="41.050000000000004"/>
    <n v="0.50880019831432821"/>
    <n v="2026"/>
    <s v="Q1"/>
    <n v="2"/>
    <x v="1"/>
  </r>
  <r>
    <s v="00014"/>
    <x v="45"/>
    <x v="0"/>
    <x v="0"/>
    <x v="1"/>
    <x v="2"/>
    <x v="2"/>
    <x v="18"/>
    <n v="3"/>
    <n v="162.44999999999999"/>
    <n v="0.05"/>
    <n v="86.43"/>
    <n v="462.98249999999996"/>
    <n v="259.29000000000002"/>
    <n v="203.69249999999994"/>
    <n v="0.43995723380473334"/>
    <n v="2026"/>
    <s v="Q1"/>
    <n v="2"/>
    <x v="1"/>
  </r>
  <r>
    <s v="00303"/>
    <x v="45"/>
    <x v="1"/>
    <x v="6"/>
    <x v="3"/>
    <x v="0"/>
    <x v="0"/>
    <x v="8"/>
    <n v="2"/>
    <n v="102.12"/>
    <n v="0.15"/>
    <n v="51.03"/>
    <n v="173.60400000000001"/>
    <n v="102.06"/>
    <n v="71.544000000000011"/>
    <n v="0.41211032003870884"/>
    <n v="2026"/>
    <s v="Q1"/>
    <n v="2"/>
    <x v="1"/>
  </r>
  <r>
    <s v="01197"/>
    <x v="46"/>
    <x v="2"/>
    <x v="3"/>
    <x v="0"/>
    <x v="1"/>
    <x v="0"/>
    <x v="8"/>
    <n v="2"/>
    <n v="101.77"/>
    <n v="0"/>
    <n v="51.34"/>
    <n v="203.54"/>
    <n v="102.68"/>
    <n v="100.85999999999999"/>
    <n v="0.49552913432249185"/>
    <n v="2026"/>
    <s v="Q1"/>
    <n v="2"/>
    <x v="1"/>
  </r>
  <r>
    <s v="02714"/>
    <x v="46"/>
    <x v="0"/>
    <x v="15"/>
    <x v="0"/>
    <x v="2"/>
    <x v="1"/>
    <x v="11"/>
    <n v="3"/>
    <n v="153.24"/>
    <n v="0.15"/>
    <n v="77.61"/>
    <n v="390.762"/>
    <n v="232.82999999999998"/>
    <n v="157.93200000000002"/>
    <n v="0.40416417154175693"/>
    <n v="2026"/>
    <s v="Q1"/>
    <n v="2"/>
    <x v="1"/>
  </r>
  <r>
    <s v="02753"/>
    <x v="46"/>
    <x v="3"/>
    <x v="4"/>
    <x v="3"/>
    <x v="0"/>
    <x v="1"/>
    <x v="3"/>
    <n v="1"/>
    <n v="140.47"/>
    <n v="0"/>
    <n v="79.66"/>
    <n v="140.47"/>
    <n v="79.66"/>
    <n v="60.81"/>
    <n v="0.43290382288033036"/>
    <n v="2026"/>
    <s v="Q1"/>
    <n v="2"/>
    <x v="1"/>
  </r>
  <r>
    <s v="03901"/>
    <x v="46"/>
    <x v="3"/>
    <x v="7"/>
    <x v="2"/>
    <x v="1"/>
    <x v="1"/>
    <x v="17"/>
    <n v="4"/>
    <n v="70.67"/>
    <n v="0.05"/>
    <n v="32.96"/>
    <n v="268.54599999999999"/>
    <n v="131.84"/>
    <n v="136.70599999999999"/>
    <n v="0.50905990035226734"/>
    <n v="2026"/>
    <s v="Q1"/>
    <n v="2"/>
    <x v="1"/>
  </r>
  <r>
    <s v="00594"/>
    <x v="47"/>
    <x v="0"/>
    <x v="15"/>
    <x v="2"/>
    <x v="2"/>
    <x v="2"/>
    <x v="15"/>
    <n v="3"/>
    <n v="134.91"/>
    <n v="0"/>
    <n v="67.69"/>
    <n v="404.73"/>
    <n v="203.07"/>
    <n v="201.66000000000003"/>
    <n v="0.49825809799125348"/>
    <n v="2026"/>
    <s v="Q1"/>
    <n v="2"/>
    <x v="1"/>
  </r>
  <r>
    <s v="00624"/>
    <x v="47"/>
    <x v="2"/>
    <x v="2"/>
    <x v="0"/>
    <x v="2"/>
    <x v="1"/>
    <x v="17"/>
    <n v="1"/>
    <n v="70.86"/>
    <n v="0.1"/>
    <n v="33.299999999999997"/>
    <n v="63.774000000000001"/>
    <n v="33.299999999999997"/>
    <n v="30.474000000000004"/>
    <n v="0.47784363533728486"/>
    <n v="2026"/>
    <s v="Q1"/>
    <n v="2"/>
    <x v="1"/>
  </r>
  <r>
    <s v="01013"/>
    <x v="47"/>
    <x v="1"/>
    <x v="12"/>
    <x v="2"/>
    <x v="1"/>
    <x v="0"/>
    <x v="8"/>
    <n v="1"/>
    <n v="104.35"/>
    <n v="0"/>
    <n v="51.49"/>
    <n v="104.35"/>
    <n v="51.49"/>
    <n v="52.859999999999992"/>
    <n v="0.50656444657402966"/>
    <n v="2026"/>
    <s v="Q1"/>
    <n v="2"/>
    <x v="1"/>
  </r>
  <r>
    <s v="01100"/>
    <x v="47"/>
    <x v="3"/>
    <x v="8"/>
    <x v="0"/>
    <x v="0"/>
    <x v="4"/>
    <x v="12"/>
    <n v="2"/>
    <n v="120.48"/>
    <n v="0"/>
    <n v="70.680000000000007"/>
    <n v="240.96"/>
    <n v="141.36000000000001"/>
    <n v="99.6"/>
    <n v="0.4133466135458167"/>
    <n v="2026"/>
    <s v="Q1"/>
    <n v="2"/>
    <x v="1"/>
  </r>
  <r>
    <s v="02353"/>
    <x v="47"/>
    <x v="1"/>
    <x v="12"/>
    <x v="0"/>
    <x v="0"/>
    <x v="3"/>
    <x v="5"/>
    <n v="1"/>
    <n v="339.52"/>
    <n v="0.1"/>
    <n v="191.19"/>
    <n v="305.56799999999998"/>
    <n v="191.19"/>
    <n v="114.37799999999999"/>
    <n v="0.3743127552623311"/>
    <n v="2026"/>
    <s v="Q1"/>
    <n v="2"/>
    <x v="1"/>
  </r>
  <r>
    <s v="03020"/>
    <x v="47"/>
    <x v="1"/>
    <x v="14"/>
    <x v="1"/>
    <x v="2"/>
    <x v="1"/>
    <x v="11"/>
    <n v="5"/>
    <n v="154.72999999999999"/>
    <n v="0.1"/>
    <n v="77.42"/>
    <n v="696.28499999999997"/>
    <n v="387.1"/>
    <n v="309.18499999999995"/>
    <n v="0.44404949122844806"/>
    <n v="2026"/>
    <s v="Q1"/>
    <n v="2"/>
    <x v="1"/>
  </r>
  <r>
    <s v="03227"/>
    <x v="47"/>
    <x v="2"/>
    <x v="5"/>
    <x v="2"/>
    <x v="2"/>
    <x v="1"/>
    <x v="1"/>
    <n v="4"/>
    <n v="93.98"/>
    <n v="0.05"/>
    <n v="44.6"/>
    <n v="357.12400000000002"/>
    <n v="178.4"/>
    <n v="178.72400000000002"/>
    <n v="0.50045362395134463"/>
    <n v="2026"/>
    <s v="Q1"/>
    <n v="2"/>
    <x v="1"/>
  </r>
  <r>
    <s v="03530"/>
    <x v="47"/>
    <x v="0"/>
    <x v="0"/>
    <x v="0"/>
    <x v="1"/>
    <x v="3"/>
    <x v="5"/>
    <n v="2"/>
    <n v="336.83"/>
    <n v="0"/>
    <n v="194.42"/>
    <n v="673.66"/>
    <n v="388.84"/>
    <n v="284.82"/>
    <n v="0.42279488169106078"/>
    <n v="2026"/>
    <s v="Q1"/>
    <n v="2"/>
    <x v="1"/>
  </r>
  <r>
    <s v="00006"/>
    <x v="48"/>
    <x v="3"/>
    <x v="8"/>
    <x v="2"/>
    <x v="0"/>
    <x v="3"/>
    <x v="5"/>
    <n v="1"/>
    <n v="338.93"/>
    <n v="0"/>
    <n v="197.92"/>
    <n v="338.93"/>
    <n v="197.92"/>
    <n v="141.01000000000002"/>
    <n v="0.41604461098161866"/>
    <n v="2026"/>
    <s v="Q1"/>
    <n v="2"/>
    <x v="1"/>
  </r>
  <r>
    <s v="02038"/>
    <x v="48"/>
    <x v="0"/>
    <x v="9"/>
    <x v="0"/>
    <x v="1"/>
    <x v="3"/>
    <x v="19"/>
    <n v="5"/>
    <n v="122.72"/>
    <n v="0"/>
    <n v="62.41"/>
    <n v="613.6"/>
    <n v="312.04999999999995"/>
    <n v="301.55000000000007"/>
    <n v="0.49144393741851378"/>
    <n v="2026"/>
    <s v="Q1"/>
    <n v="2"/>
    <x v="1"/>
  </r>
  <r>
    <s v="04104"/>
    <x v="48"/>
    <x v="3"/>
    <x v="4"/>
    <x v="0"/>
    <x v="1"/>
    <x v="2"/>
    <x v="15"/>
    <n v="4"/>
    <n v="135.63"/>
    <n v="0.05"/>
    <n v="65.900000000000006"/>
    <n v="515.39400000000001"/>
    <n v="263.60000000000002"/>
    <n v="251.79399999999998"/>
    <n v="0.4885466264644136"/>
    <n v="2026"/>
    <s v="Q1"/>
    <n v="2"/>
    <x v="1"/>
  </r>
  <r>
    <s v="01072"/>
    <x v="49"/>
    <x v="2"/>
    <x v="16"/>
    <x v="0"/>
    <x v="0"/>
    <x v="3"/>
    <x v="13"/>
    <n v="2"/>
    <n v="81.34"/>
    <n v="0.05"/>
    <n v="40.64"/>
    <n v="154.54599999999999"/>
    <n v="81.28"/>
    <n v="73.265999999999991"/>
    <n v="0.47407244445019603"/>
    <n v="2026"/>
    <s v="Q1"/>
    <n v="2"/>
    <x v="1"/>
  </r>
  <r>
    <s v="02435"/>
    <x v="49"/>
    <x v="2"/>
    <x v="3"/>
    <x v="0"/>
    <x v="1"/>
    <x v="0"/>
    <x v="6"/>
    <n v="1"/>
    <n v="41.01"/>
    <n v="0.05"/>
    <n v="16.489999999999998"/>
    <n v="38.959499999999998"/>
    <n v="16.489999999999998"/>
    <n v="22.4695"/>
    <n v="0.57673994789460847"/>
    <n v="2026"/>
    <s v="Q1"/>
    <n v="2"/>
    <x v="1"/>
  </r>
  <r>
    <s v="04476"/>
    <x v="49"/>
    <x v="1"/>
    <x v="11"/>
    <x v="3"/>
    <x v="2"/>
    <x v="1"/>
    <x v="11"/>
    <n v="2"/>
    <n v="153.03"/>
    <n v="0"/>
    <n v="81.02"/>
    <n v="306.06"/>
    <n v="162.04"/>
    <n v="144.02000000000001"/>
    <n v="0.47056132784421356"/>
    <n v="2026"/>
    <s v="Q1"/>
    <n v="2"/>
    <x v="1"/>
  </r>
  <r>
    <s v="00174"/>
    <x v="50"/>
    <x v="1"/>
    <x v="11"/>
    <x v="0"/>
    <x v="1"/>
    <x v="4"/>
    <x v="12"/>
    <n v="2"/>
    <n v="124.92"/>
    <n v="0"/>
    <n v="69.98"/>
    <n v="249.84"/>
    <n v="139.96"/>
    <n v="109.88"/>
    <n v="0.43980147294268329"/>
    <n v="2026"/>
    <s v="Q1"/>
    <n v="2"/>
    <x v="1"/>
  </r>
  <r>
    <s v="00304"/>
    <x v="50"/>
    <x v="1"/>
    <x v="12"/>
    <x v="0"/>
    <x v="2"/>
    <x v="2"/>
    <x v="15"/>
    <n v="2"/>
    <n v="136.55000000000001"/>
    <n v="0"/>
    <n v="68.84"/>
    <n v="273.10000000000002"/>
    <n v="137.68"/>
    <n v="135.42000000000002"/>
    <n v="0.49586232149395826"/>
    <n v="2026"/>
    <s v="Q1"/>
    <n v="2"/>
    <x v="1"/>
  </r>
  <r>
    <s v="00404"/>
    <x v="50"/>
    <x v="2"/>
    <x v="5"/>
    <x v="1"/>
    <x v="2"/>
    <x v="3"/>
    <x v="19"/>
    <n v="15"/>
    <n v="121.98"/>
    <n v="0.1"/>
    <n v="59.86"/>
    <n v="1646.73"/>
    <n v="897.9"/>
    <n v="748.83"/>
    <n v="0.45473757082217486"/>
    <n v="2026"/>
    <s v="Q1"/>
    <n v="2"/>
    <x v="1"/>
  </r>
  <r>
    <s v="00675"/>
    <x v="50"/>
    <x v="1"/>
    <x v="12"/>
    <x v="0"/>
    <x v="1"/>
    <x v="2"/>
    <x v="9"/>
    <n v="1"/>
    <n v="45.54"/>
    <n v="0"/>
    <n v="18.29"/>
    <n v="45.54"/>
    <n v="18.29"/>
    <n v="27.25"/>
    <n v="0.59837505489679399"/>
    <n v="2026"/>
    <s v="Q1"/>
    <n v="2"/>
    <x v="1"/>
  </r>
  <r>
    <s v="00940"/>
    <x v="50"/>
    <x v="2"/>
    <x v="3"/>
    <x v="3"/>
    <x v="0"/>
    <x v="4"/>
    <x v="16"/>
    <n v="1"/>
    <n v="51.73"/>
    <n v="0"/>
    <n v="21.83"/>
    <n v="51.73"/>
    <n v="21.83"/>
    <n v="29.9"/>
    <n v="0.57800115986854828"/>
    <n v="2026"/>
    <s v="Q1"/>
    <n v="2"/>
    <x v="1"/>
  </r>
  <r>
    <s v="02375"/>
    <x v="50"/>
    <x v="1"/>
    <x v="12"/>
    <x v="3"/>
    <x v="0"/>
    <x v="3"/>
    <x v="13"/>
    <n v="2"/>
    <n v="80.510000000000005"/>
    <n v="0.05"/>
    <n v="38.630000000000003"/>
    <n v="152.96899999999999"/>
    <n v="77.260000000000005"/>
    <n v="75.708999999999989"/>
    <n v="0.4949303453640933"/>
    <n v="2026"/>
    <s v="Q1"/>
    <n v="2"/>
    <x v="1"/>
  </r>
  <r>
    <s v="04184"/>
    <x v="50"/>
    <x v="3"/>
    <x v="7"/>
    <x v="0"/>
    <x v="1"/>
    <x v="4"/>
    <x v="14"/>
    <n v="1"/>
    <n v="36.31"/>
    <n v="0"/>
    <n v="14"/>
    <n v="36.31"/>
    <n v="14"/>
    <n v="22.310000000000002"/>
    <n v="0.61443128614706699"/>
    <n v="2026"/>
    <s v="Q1"/>
    <n v="2"/>
    <x v="1"/>
  </r>
  <r>
    <s v="04390"/>
    <x v="50"/>
    <x v="2"/>
    <x v="16"/>
    <x v="0"/>
    <x v="0"/>
    <x v="0"/>
    <x v="0"/>
    <n v="1"/>
    <n v="82.86"/>
    <n v="0.05"/>
    <n v="42.3"/>
    <n v="78.716999999999999"/>
    <n v="42.3"/>
    <n v="36.417000000000002"/>
    <n v="0.46263196005945351"/>
    <n v="2026"/>
    <s v="Q1"/>
    <n v="2"/>
    <x v="1"/>
  </r>
  <r>
    <s v="01475"/>
    <x v="51"/>
    <x v="0"/>
    <x v="0"/>
    <x v="2"/>
    <x v="1"/>
    <x v="0"/>
    <x v="8"/>
    <n v="2"/>
    <n v="103.03"/>
    <n v="0.05"/>
    <n v="50.73"/>
    <n v="195.75700000000001"/>
    <n v="101.46"/>
    <n v="94.297000000000011"/>
    <n v="0.48170435795399402"/>
    <n v="2026"/>
    <s v="Q1"/>
    <n v="2"/>
    <x v="1"/>
  </r>
  <r>
    <s v="03504"/>
    <x v="51"/>
    <x v="1"/>
    <x v="14"/>
    <x v="0"/>
    <x v="2"/>
    <x v="2"/>
    <x v="2"/>
    <n v="1"/>
    <n v="36.39"/>
    <n v="0"/>
    <n v="13.49"/>
    <n v="36.39"/>
    <n v="13.49"/>
    <n v="22.9"/>
    <n v="0.62929376202253362"/>
    <n v="2026"/>
    <s v="Q1"/>
    <n v="2"/>
    <x v="1"/>
  </r>
  <r>
    <s v="01649"/>
    <x v="52"/>
    <x v="2"/>
    <x v="5"/>
    <x v="0"/>
    <x v="0"/>
    <x v="3"/>
    <x v="19"/>
    <n v="1"/>
    <n v="124.93"/>
    <n v="0.1"/>
    <n v="59.74"/>
    <n v="112.43700000000001"/>
    <n v="59.74"/>
    <n v="52.69700000000001"/>
    <n v="0.46868023871145625"/>
    <n v="2026"/>
    <s v="Q1"/>
    <n v="2"/>
    <x v="1"/>
  </r>
  <r>
    <s v="02170"/>
    <x v="52"/>
    <x v="1"/>
    <x v="11"/>
    <x v="3"/>
    <x v="0"/>
    <x v="0"/>
    <x v="8"/>
    <n v="1"/>
    <n v="101.19"/>
    <n v="0.05"/>
    <n v="49.14"/>
    <n v="96.130499999999998"/>
    <n v="49.14"/>
    <n v="46.990499999999997"/>
    <n v="0.48881988546819166"/>
    <n v="2026"/>
    <s v="Q1"/>
    <n v="2"/>
    <x v="1"/>
  </r>
  <r>
    <s v="03402"/>
    <x v="52"/>
    <x v="3"/>
    <x v="8"/>
    <x v="0"/>
    <x v="0"/>
    <x v="4"/>
    <x v="16"/>
    <n v="2"/>
    <n v="51.2"/>
    <n v="0"/>
    <n v="21.38"/>
    <n v="102.4"/>
    <n v="42.76"/>
    <n v="59.640000000000008"/>
    <n v="0.58242187500000009"/>
    <n v="2026"/>
    <s v="Q1"/>
    <n v="2"/>
    <x v="1"/>
  </r>
  <r>
    <s v="03773"/>
    <x v="52"/>
    <x v="3"/>
    <x v="4"/>
    <x v="0"/>
    <x v="0"/>
    <x v="3"/>
    <x v="13"/>
    <n v="1"/>
    <n v="81.81"/>
    <n v="0"/>
    <n v="40.32"/>
    <n v="81.81"/>
    <n v="40.32"/>
    <n v="41.49"/>
    <n v="0.50715071507150711"/>
    <n v="2026"/>
    <s v="Q1"/>
    <n v="2"/>
    <x v="1"/>
  </r>
  <r>
    <s v="04670"/>
    <x v="52"/>
    <x v="0"/>
    <x v="15"/>
    <x v="2"/>
    <x v="2"/>
    <x v="1"/>
    <x v="11"/>
    <n v="1"/>
    <n v="152.96"/>
    <n v="0"/>
    <n v="79.510000000000005"/>
    <n v="152.96"/>
    <n v="79.510000000000005"/>
    <n v="73.45"/>
    <n v="0.48019089958158995"/>
    <n v="2026"/>
    <s v="Q1"/>
    <n v="2"/>
    <x v="1"/>
  </r>
  <r>
    <s v="00587"/>
    <x v="53"/>
    <x v="3"/>
    <x v="7"/>
    <x v="3"/>
    <x v="2"/>
    <x v="2"/>
    <x v="18"/>
    <n v="1"/>
    <n v="166.13"/>
    <n v="0.05"/>
    <n v="85.7"/>
    <n v="157.8235"/>
    <n v="85.7"/>
    <n v="72.123499999999993"/>
    <n v="0.45698834457479398"/>
    <n v="2026"/>
    <s v="Q1"/>
    <n v="2"/>
    <x v="1"/>
  </r>
  <r>
    <s v="01085"/>
    <x v="53"/>
    <x v="0"/>
    <x v="15"/>
    <x v="0"/>
    <x v="1"/>
    <x v="3"/>
    <x v="7"/>
    <n v="3"/>
    <n v="193.18"/>
    <n v="0.05"/>
    <n v="106.19"/>
    <n v="550.56299999999999"/>
    <n v="318.57"/>
    <n v="231.99299999999999"/>
    <n v="0.42137412067283853"/>
    <n v="2026"/>
    <s v="Q1"/>
    <n v="2"/>
    <x v="1"/>
  </r>
  <r>
    <s v="01635"/>
    <x v="53"/>
    <x v="2"/>
    <x v="10"/>
    <x v="0"/>
    <x v="0"/>
    <x v="0"/>
    <x v="0"/>
    <n v="1"/>
    <n v="80.42"/>
    <n v="0"/>
    <n v="41.72"/>
    <n v="80.42"/>
    <n v="41.72"/>
    <n v="38.700000000000003"/>
    <n v="0.4812235762248197"/>
    <n v="2026"/>
    <s v="Q1"/>
    <n v="2"/>
    <x v="1"/>
  </r>
  <r>
    <s v="04067"/>
    <x v="53"/>
    <x v="3"/>
    <x v="13"/>
    <x v="0"/>
    <x v="0"/>
    <x v="3"/>
    <x v="19"/>
    <n v="2"/>
    <n v="122.17"/>
    <n v="0"/>
    <n v="60.62"/>
    <n v="244.34"/>
    <n v="121.24"/>
    <n v="123.10000000000001"/>
    <n v="0.50380617172792019"/>
    <n v="2026"/>
    <s v="Q1"/>
    <n v="2"/>
    <x v="1"/>
  </r>
  <r>
    <s v="00287"/>
    <x v="54"/>
    <x v="1"/>
    <x v="6"/>
    <x v="3"/>
    <x v="1"/>
    <x v="2"/>
    <x v="18"/>
    <n v="1"/>
    <n v="164.6"/>
    <n v="0"/>
    <n v="85.07"/>
    <n v="164.6"/>
    <n v="85.07"/>
    <n v="79.53"/>
    <n v="0.48317132442284327"/>
    <n v="2026"/>
    <s v="Q1"/>
    <n v="2"/>
    <x v="1"/>
  </r>
  <r>
    <s v="00794"/>
    <x v="54"/>
    <x v="1"/>
    <x v="14"/>
    <x v="0"/>
    <x v="1"/>
    <x v="2"/>
    <x v="15"/>
    <n v="1"/>
    <n v="132.19999999999999"/>
    <n v="0"/>
    <n v="67.180000000000007"/>
    <n v="132.19999999999999"/>
    <n v="67.180000000000007"/>
    <n v="65.019999999999982"/>
    <n v="0.49183055975794243"/>
    <n v="2026"/>
    <s v="Q1"/>
    <n v="2"/>
    <x v="1"/>
  </r>
  <r>
    <s v="01609"/>
    <x v="54"/>
    <x v="3"/>
    <x v="4"/>
    <x v="0"/>
    <x v="0"/>
    <x v="0"/>
    <x v="6"/>
    <n v="2"/>
    <n v="40.700000000000003"/>
    <n v="0"/>
    <n v="16.63"/>
    <n v="81.400000000000006"/>
    <n v="33.26"/>
    <n v="48.140000000000008"/>
    <n v="0.59140049140049145"/>
    <n v="2026"/>
    <s v="Q1"/>
    <n v="2"/>
    <x v="1"/>
  </r>
  <r>
    <s v="04921"/>
    <x v="54"/>
    <x v="1"/>
    <x v="12"/>
    <x v="0"/>
    <x v="0"/>
    <x v="2"/>
    <x v="2"/>
    <n v="1"/>
    <n v="35.39"/>
    <n v="0"/>
    <n v="13.93"/>
    <n v="35.39"/>
    <n v="13.93"/>
    <n v="21.46"/>
    <n v="0.60638598474145244"/>
    <n v="2026"/>
    <s v="Q1"/>
    <n v="2"/>
    <x v="1"/>
  </r>
  <r>
    <s v="02209"/>
    <x v="55"/>
    <x v="0"/>
    <x v="0"/>
    <x v="0"/>
    <x v="2"/>
    <x v="0"/>
    <x v="4"/>
    <n v="5"/>
    <n v="50.58"/>
    <n v="0.1"/>
    <n v="22.42"/>
    <n v="227.60999999999999"/>
    <n v="112.10000000000001"/>
    <n v="115.50999999999998"/>
    <n v="0.50749088352884308"/>
    <n v="2026"/>
    <s v="Q1"/>
    <n v="2"/>
    <x v="1"/>
  </r>
  <r>
    <s v="04757"/>
    <x v="55"/>
    <x v="1"/>
    <x v="11"/>
    <x v="3"/>
    <x v="2"/>
    <x v="4"/>
    <x v="16"/>
    <n v="2"/>
    <n v="49.48"/>
    <n v="0"/>
    <n v="21.37"/>
    <n v="98.96"/>
    <n v="42.74"/>
    <n v="56.219999999999992"/>
    <n v="0.5681083265966046"/>
    <n v="2026"/>
    <s v="Q1"/>
    <n v="2"/>
    <x v="1"/>
  </r>
  <r>
    <s v="05155"/>
    <x v="55"/>
    <x v="3"/>
    <x v="13"/>
    <x v="2"/>
    <x v="1"/>
    <x v="4"/>
    <x v="16"/>
    <n v="1"/>
    <n v="50.51"/>
    <n v="0"/>
    <n v="21.4"/>
    <n v="50.51"/>
    <n v="21.4"/>
    <n v="29.11"/>
    <n v="0.57632152049099195"/>
    <n v="2026"/>
    <s v="Q1"/>
    <n v="2"/>
    <x v="1"/>
  </r>
  <r>
    <s v="01737"/>
    <x v="56"/>
    <x v="0"/>
    <x v="15"/>
    <x v="0"/>
    <x v="1"/>
    <x v="3"/>
    <x v="19"/>
    <n v="2"/>
    <n v="122.16"/>
    <n v="0"/>
    <n v="61.31"/>
    <n v="244.32"/>
    <n v="122.62"/>
    <n v="121.69999999999999"/>
    <n v="0.49811722331368691"/>
    <n v="2026"/>
    <s v="Q1"/>
    <n v="2"/>
    <x v="1"/>
  </r>
  <r>
    <s v="01905"/>
    <x v="56"/>
    <x v="3"/>
    <x v="7"/>
    <x v="2"/>
    <x v="0"/>
    <x v="0"/>
    <x v="4"/>
    <n v="3"/>
    <n v="51.32"/>
    <n v="0.1"/>
    <n v="22.62"/>
    <n v="138.56400000000002"/>
    <n v="67.86"/>
    <n v="70.704000000000022"/>
    <n v="0.51026240581969351"/>
    <n v="2026"/>
    <s v="Q1"/>
    <n v="2"/>
    <x v="1"/>
  </r>
  <r>
    <s v="02359"/>
    <x v="56"/>
    <x v="2"/>
    <x v="10"/>
    <x v="0"/>
    <x v="0"/>
    <x v="3"/>
    <x v="7"/>
    <n v="2"/>
    <n v="195.92"/>
    <n v="0.05"/>
    <n v="104.13"/>
    <n v="372.24799999999993"/>
    <n v="208.26"/>
    <n v="163.98799999999994"/>
    <n v="0.4405342674775955"/>
    <n v="2026"/>
    <s v="Q1"/>
    <n v="2"/>
    <x v="1"/>
  </r>
  <r>
    <s v="03666"/>
    <x v="56"/>
    <x v="0"/>
    <x v="15"/>
    <x v="0"/>
    <x v="0"/>
    <x v="2"/>
    <x v="2"/>
    <n v="1"/>
    <n v="36.19"/>
    <n v="0.1"/>
    <n v="13.62"/>
    <n v="32.570999999999998"/>
    <n v="13.62"/>
    <n v="18.951000000000001"/>
    <n v="0.58183660311319896"/>
    <n v="2026"/>
    <s v="Q1"/>
    <n v="2"/>
    <x v="1"/>
  </r>
  <r>
    <s v="00518"/>
    <x v="57"/>
    <x v="2"/>
    <x v="2"/>
    <x v="0"/>
    <x v="1"/>
    <x v="1"/>
    <x v="17"/>
    <n v="1"/>
    <n v="72.97"/>
    <n v="0"/>
    <n v="32.43"/>
    <n v="72.97"/>
    <n v="32.43"/>
    <n v="40.54"/>
    <n v="0.55557078251336167"/>
    <n v="2026"/>
    <s v="Q1"/>
    <n v="2"/>
    <x v="1"/>
  </r>
  <r>
    <s v="00892"/>
    <x v="57"/>
    <x v="3"/>
    <x v="7"/>
    <x v="1"/>
    <x v="2"/>
    <x v="2"/>
    <x v="9"/>
    <n v="12"/>
    <n v="47.15"/>
    <n v="0.1"/>
    <n v="17.829999999999998"/>
    <n v="509.21999999999997"/>
    <n v="213.95999999999998"/>
    <n v="295.26"/>
    <n v="0.57982797219276538"/>
    <n v="2026"/>
    <s v="Q1"/>
    <n v="2"/>
    <x v="1"/>
  </r>
  <r>
    <s v="01115"/>
    <x v="57"/>
    <x v="0"/>
    <x v="0"/>
    <x v="2"/>
    <x v="2"/>
    <x v="2"/>
    <x v="18"/>
    <n v="3"/>
    <n v="161.19999999999999"/>
    <n v="0.1"/>
    <n v="87.37"/>
    <n v="435.23999999999995"/>
    <n v="262.11"/>
    <n v="173.12999999999994"/>
    <n v="0.39778053487730897"/>
    <n v="2026"/>
    <s v="Q1"/>
    <n v="2"/>
    <x v="1"/>
  </r>
  <r>
    <s v="01186"/>
    <x v="57"/>
    <x v="0"/>
    <x v="9"/>
    <x v="2"/>
    <x v="2"/>
    <x v="0"/>
    <x v="4"/>
    <n v="1"/>
    <n v="49.73"/>
    <n v="0"/>
    <n v="22"/>
    <n v="49.73"/>
    <n v="22"/>
    <n v="27.729999999999997"/>
    <n v="0.55761109993967417"/>
    <n v="2026"/>
    <s v="Q1"/>
    <n v="2"/>
    <x v="1"/>
  </r>
  <r>
    <s v="02093"/>
    <x v="57"/>
    <x v="2"/>
    <x v="16"/>
    <x v="0"/>
    <x v="0"/>
    <x v="3"/>
    <x v="19"/>
    <n v="2"/>
    <n v="126.19"/>
    <n v="0"/>
    <n v="58.99"/>
    <n v="252.38"/>
    <n v="117.98"/>
    <n v="134.39999999999998"/>
    <n v="0.5325303114351374"/>
    <n v="2026"/>
    <s v="Q1"/>
    <n v="2"/>
    <x v="1"/>
  </r>
  <r>
    <s v="02136"/>
    <x v="57"/>
    <x v="1"/>
    <x v="12"/>
    <x v="0"/>
    <x v="0"/>
    <x v="2"/>
    <x v="15"/>
    <n v="2"/>
    <n v="135.38999999999999"/>
    <n v="0.05"/>
    <n v="65.69"/>
    <n v="257.24099999999999"/>
    <n v="131.38"/>
    <n v="125.86099999999999"/>
    <n v="0.48927270536189799"/>
    <n v="2026"/>
    <s v="Q1"/>
    <n v="2"/>
    <x v="1"/>
  </r>
  <r>
    <s v="03538"/>
    <x v="57"/>
    <x v="1"/>
    <x v="14"/>
    <x v="1"/>
    <x v="2"/>
    <x v="4"/>
    <x v="10"/>
    <n v="12"/>
    <n v="41.27"/>
    <n v="0.1"/>
    <n v="14.71"/>
    <n v="445.71600000000001"/>
    <n v="176.52"/>
    <n v="269.19600000000003"/>
    <n v="0.60396306168053204"/>
    <n v="2026"/>
    <s v="Q1"/>
    <n v="2"/>
    <x v="1"/>
  </r>
  <r>
    <s v="03891"/>
    <x v="57"/>
    <x v="0"/>
    <x v="0"/>
    <x v="2"/>
    <x v="0"/>
    <x v="0"/>
    <x v="0"/>
    <n v="1"/>
    <n v="82.04"/>
    <n v="0.1"/>
    <n v="41.46"/>
    <n v="73.836000000000013"/>
    <n v="41.46"/>
    <n v="32.376000000000012"/>
    <n v="0.43848529172761264"/>
    <n v="2026"/>
    <s v="Q1"/>
    <n v="2"/>
    <x v="1"/>
  </r>
  <r>
    <s v="03917"/>
    <x v="57"/>
    <x v="3"/>
    <x v="4"/>
    <x v="0"/>
    <x v="0"/>
    <x v="2"/>
    <x v="2"/>
    <n v="3"/>
    <n v="36.630000000000003"/>
    <n v="0"/>
    <n v="13.26"/>
    <n v="109.89000000000001"/>
    <n v="39.78"/>
    <n v="70.110000000000014"/>
    <n v="0.63800163800163801"/>
    <n v="2026"/>
    <s v="Q1"/>
    <n v="2"/>
    <x v="1"/>
  </r>
  <r>
    <s v="04594"/>
    <x v="57"/>
    <x v="3"/>
    <x v="7"/>
    <x v="2"/>
    <x v="0"/>
    <x v="1"/>
    <x v="1"/>
    <n v="5"/>
    <n v="92.94"/>
    <n v="0.05"/>
    <n v="46.47"/>
    <n v="441.46499999999997"/>
    <n v="232.35"/>
    <n v="209.11499999999998"/>
    <n v="0.47368421052631576"/>
    <n v="2026"/>
    <s v="Q1"/>
    <n v="2"/>
    <x v="1"/>
  </r>
  <r>
    <s v="04750"/>
    <x v="57"/>
    <x v="1"/>
    <x v="12"/>
    <x v="2"/>
    <x v="0"/>
    <x v="4"/>
    <x v="12"/>
    <n v="2"/>
    <n v="120.44"/>
    <n v="0.05"/>
    <n v="68.98"/>
    <n v="228.83599999999998"/>
    <n v="137.96"/>
    <n v="90.875999999999976"/>
    <n v="0.3971228303239"/>
    <n v="2026"/>
    <s v="Q1"/>
    <n v="2"/>
    <x v="1"/>
  </r>
  <r>
    <s v="04960"/>
    <x v="57"/>
    <x v="1"/>
    <x v="6"/>
    <x v="3"/>
    <x v="1"/>
    <x v="2"/>
    <x v="2"/>
    <n v="2"/>
    <n v="36.130000000000003"/>
    <n v="0"/>
    <n v="13.72"/>
    <n v="72.260000000000005"/>
    <n v="27.44"/>
    <n v="44.820000000000007"/>
    <n v="0.62026017160254643"/>
    <n v="2026"/>
    <s v="Q1"/>
    <n v="2"/>
    <x v="1"/>
  </r>
  <r>
    <s v="04245"/>
    <x v="58"/>
    <x v="1"/>
    <x v="1"/>
    <x v="2"/>
    <x v="0"/>
    <x v="4"/>
    <x v="12"/>
    <n v="1"/>
    <n v="124.97"/>
    <n v="0.1"/>
    <n v="69.790000000000006"/>
    <n v="112.473"/>
    <n v="69.790000000000006"/>
    <n v="42.682999999999993"/>
    <n v="0.37949552337005321"/>
    <n v="2026"/>
    <s v="Q1"/>
    <n v="2"/>
    <x v="1"/>
  </r>
  <r>
    <s v="04664"/>
    <x v="58"/>
    <x v="3"/>
    <x v="13"/>
    <x v="0"/>
    <x v="0"/>
    <x v="2"/>
    <x v="18"/>
    <n v="1"/>
    <n v="163.31"/>
    <n v="0.05"/>
    <n v="87.22"/>
    <n v="155.14449999999999"/>
    <n v="87.22"/>
    <n v="67.924499999999995"/>
    <n v="0.43781442461705056"/>
    <n v="2026"/>
    <s v="Q1"/>
    <n v="2"/>
    <x v="1"/>
  </r>
  <r>
    <s v="00383"/>
    <x v="59"/>
    <x v="2"/>
    <x v="2"/>
    <x v="2"/>
    <x v="0"/>
    <x v="1"/>
    <x v="1"/>
    <n v="3"/>
    <n v="92.76"/>
    <n v="0"/>
    <n v="45.84"/>
    <n v="278.28000000000003"/>
    <n v="137.52000000000001"/>
    <n v="140.76000000000002"/>
    <n v="0.50582147477360928"/>
    <n v="2026"/>
    <s v="Q1"/>
    <n v="3"/>
    <x v="2"/>
  </r>
  <r>
    <s v="00730"/>
    <x v="59"/>
    <x v="0"/>
    <x v="15"/>
    <x v="1"/>
    <x v="2"/>
    <x v="4"/>
    <x v="10"/>
    <n v="5"/>
    <n v="41.31"/>
    <n v="0.1"/>
    <n v="15.14"/>
    <n v="185.89500000000001"/>
    <n v="75.7"/>
    <n v="110.19500000000001"/>
    <n v="0.59278087092175691"/>
    <n v="2026"/>
    <s v="Q1"/>
    <n v="3"/>
    <x v="2"/>
  </r>
  <r>
    <s v="00985"/>
    <x v="59"/>
    <x v="1"/>
    <x v="14"/>
    <x v="3"/>
    <x v="1"/>
    <x v="4"/>
    <x v="10"/>
    <n v="2"/>
    <n v="41.23"/>
    <n v="0"/>
    <n v="14.28"/>
    <n v="82.46"/>
    <n v="28.56"/>
    <n v="53.899999999999991"/>
    <n v="0.65365025466893034"/>
    <n v="2026"/>
    <s v="Q1"/>
    <n v="3"/>
    <x v="2"/>
  </r>
  <r>
    <s v="01457"/>
    <x v="59"/>
    <x v="1"/>
    <x v="1"/>
    <x v="0"/>
    <x v="1"/>
    <x v="2"/>
    <x v="2"/>
    <n v="1"/>
    <n v="36.47"/>
    <n v="0.05"/>
    <n v="13.21"/>
    <n v="34.646499999999996"/>
    <n v="13.21"/>
    <n v="21.436499999999995"/>
    <n v="0.61872050567878423"/>
    <n v="2026"/>
    <s v="Q1"/>
    <n v="3"/>
    <x v="2"/>
  </r>
  <r>
    <s v="02558"/>
    <x v="59"/>
    <x v="0"/>
    <x v="15"/>
    <x v="3"/>
    <x v="1"/>
    <x v="4"/>
    <x v="14"/>
    <n v="1"/>
    <n v="36.67"/>
    <n v="0"/>
    <n v="13.97"/>
    <n v="36.67"/>
    <n v="13.97"/>
    <n v="22.700000000000003"/>
    <n v="0.61903463321516228"/>
    <n v="2026"/>
    <s v="Q1"/>
    <n v="3"/>
    <x v="2"/>
  </r>
  <r>
    <s v="03024"/>
    <x v="59"/>
    <x v="1"/>
    <x v="11"/>
    <x v="0"/>
    <x v="2"/>
    <x v="0"/>
    <x v="4"/>
    <n v="2"/>
    <n v="51.87"/>
    <n v="0.1"/>
    <n v="22.95"/>
    <n v="93.366"/>
    <n v="45.9"/>
    <n v="47.466000000000001"/>
    <n v="0.50838635049161363"/>
    <n v="2026"/>
    <s v="Q1"/>
    <n v="3"/>
    <x v="2"/>
  </r>
  <r>
    <s v="03225"/>
    <x v="59"/>
    <x v="2"/>
    <x v="2"/>
    <x v="2"/>
    <x v="2"/>
    <x v="3"/>
    <x v="7"/>
    <n v="1"/>
    <n v="195.06"/>
    <n v="0.1"/>
    <n v="106.68"/>
    <n v="175.554"/>
    <n v="106.68"/>
    <n v="68.873999999999995"/>
    <n v="0.39232372945076727"/>
    <n v="2026"/>
    <s v="Q1"/>
    <n v="3"/>
    <x v="2"/>
  </r>
  <r>
    <s v="03551"/>
    <x v="59"/>
    <x v="1"/>
    <x v="11"/>
    <x v="3"/>
    <x v="0"/>
    <x v="0"/>
    <x v="8"/>
    <n v="2"/>
    <n v="100.79"/>
    <n v="0.05"/>
    <n v="49"/>
    <n v="191.501"/>
    <n v="98"/>
    <n v="93.501000000000005"/>
    <n v="0.48825332504791097"/>
    <n v="2026"/>
    <s v="Q1"/>
    <n v="3"/>
    <x v="2"/>
  </r>
  <r>
    <s v="04157"/>
    <x v="59"/>
    <x v="3"/>
    <x v="8"/>
    <x v="0"/>
    <x v="1"/>
    <x v="0"/>
    <x v="4"/>
    <n v="5"/>
    <n v="51.92"/>
    <n v="0.15"/>
    <n v="22.24"/>
    <n v="220.66000000000003"/>
    <n v="111.19999999999999"/>
    <n v="109.46000000000004"/>
    <n v="0.49605728269736254"/>
    <n v="2026"/>
    <s v="Q1"/>
    <n v="3"/>
    <x v="2"/>
  </r>
  <r>
    <s v="04398"/>
    <x v="59"/>
    <x v="3"/>
    <x v="7"/>
    <x v="0"/>
    <x v="1"/>
    <x v="3"/>
    <x v="19"/>
    <n v="1"/>
    <n v="123.99"/>
    <n v="0.05"/>
    <n v="61.67"/>
    <n v="117.79049999999999"/>
    <n v="61.67"/>
    <n v="56.120499999999993"/>
    <n v="0.47644334644984099"/>
    <n v="2026"/>
    <s v="Q1"/>
    <n v="3"/>
    <x v="2"/>
  </r>
  <r>
    <s v="04951"/>
    <x v="59"/>
    <x v="1"/>
    <x v="14"/>
    <x v="0"/>
    <x v="1"/>
    <x v="3"/>
    <x v="5"/>
    <n v="1"/>
    <n v="344.8"/>
    <n v="0.05"/>
    <n v="196.14"/>
    <n v="327.56"/>
    <n v="196.14"/>
    <n v="131.42000000000002"/>
    <n v="0.40120893882036884"/>
    <n v="2026"/>
    <s v="Q1"/>
    <n v="3"/>
    <x v="2"/>
  </r>
  <r>
    <s v="01354"/>
    <x v="60"/>
    <x v="3"/>
    <x v="8"/>
    <x v="3"/>
    <x v="0"/>
    <x v="2"/>
    <x v="15"/>
    <n v="3"/>
    <n v="131.91999999999999"/>
    <n v="0.05"/>
    <n v="67.47"/>
    <n v="375.97199999999998"/>
    <n v="202.41"/>
    <n v="173.56199999999998"/>
    <n v="0.46163544093709102"/>
    <n v="2026"/>
    <s v="Q1"/>
    <n v="3"/>
    <x v="2"/>
  </r>
  <r>
    <s v="02042"/>
    <x v="60"/>
    <x v="2"/>
    <x v="16"/>
    <x v="0"/>
    <x v="2"/>
    <x v="1"/>
    <x v="3"/>
    <n v="3"/>
    <n v="146.99"/>
    <n v="0"/>
    <n v="80.069999999999993"/>
    <n v="440.97"/>
    <n v="240.20999999999998"/>
    <n v="200.76000000000005"/>
    <n v="0.45526906592285199"/>
    <n v="2026"/>
    <s v="Q1"/>
    <n v="3"/>
    <x v="2"/>
  </r>
  <r>
    <s v="03895"/>
    <x v="60"/>
    <x v="3"/>
    <x v="7"/>
    <x v="0"/>
    <x v="2"/>
    <x v="2"/>
    <x v="18"/>
    <n v="2"/>
    <n v="164.74"/>
    <n v="0.05"/>
    <n v="89.9"/>
    <n v="313.00600000000003"/>
    <n v="179.8"/>
    <n v="133.20600000000002"/>
    <n v="0.42557011686676932"/>
    <n v="2026"/>
    <s v="Q1"/>
    <n v="3"/>
    <x v="2"/>
  </r>
  <r>
    <s v="05074"/>
    <x v="60"/>
    <x v="3"/>
    <x v="7"/>
    <x v="0"/>
    <x v="0"/>
    <x v="1"/>
    <x v="1"/>
    <n v="2"/>
    <n v="89.81"/>
    <n v="0"/>
    <n v="46.44"/>
    <n v="179.62"/>
    <n v="92.88"/>
    <n v="86.740000000000009"/>
    <n v="0.482908362097762"/>
    <n v="2026"/>
    <s v="Q1"/>
    <n v="3"/>
    <x v="2"/>
  </r>
  <r>
    <s v="00179"/>
    <x v="61"/>
    <x v="2"/>
    <x v="16"/>
    <x v="2"/>
    <x v="0"/>
    <x v="4"/>
    <x v="14"/>
    <n v="1"/>
    <n v="35.369999999999997"/>
    <n v="0"/>
    <n v="13.88"/>
    <n v="35.369999999999997"/>
    <n v="13.88"/>
    <n v="21.489999999999995"/>
    <n v="0.60757704269154644"/>
    <n v="2026"/>
    <s v="Q1"/>
    <n v="3"/>
    <x v="2"/>
  </r>
  <r>
    <s v="00459"/>
    <x v="61"/>
    <x v="1"/>
    <x v="12"/>
    <x v="3"/>
    <x v="1"/>
    <x v="0"/>
    <x v="4"/>
    <n v="4"/>
    <n v="50.64"/>
    <n v="0"/>
    <n v="23.09"/>
    <n v="202.56"/>
    <n v="92.36"/>
    <n v="110.2"/>
    <n v="0.54403633491311221"/>
    <n v="2026"/>
    <s v="Q1"/>
    <n v="3"/>
    <x v="2"/>
  </r>
  <r>
    <s v="00525"/>
    <x v="61"/>
    <x v="3"/>
    <x v="7"/>
    <x v="2"/>
    <x v="0"/>
    <x v="1"/>
    <x v="3"/>
    <n v="1"/>
    <n v="146.37"/>
    <n v="0"/>
    <n v="78.3"/>
    <n v="146.37"/>
    <n v="78.3"/>
    <n v="68.070000000000007"/>
    <n v="0.46505431440869033"/>
    <n v="2026"/>
    <s v="Q1"/>
    <n v="3"/>
    <x v="2"/>
  </r>
  <r>
    <s v="03374"/>
    <x v="61"/>
    <x v="2"/>
    <x v="2"/>
    <x v="0"/>
    <x v="0"/>
    <x v="1"/>
    <x v="3"/>
    <n v="3"/>
    <n v="143.74"/>
    <n v="0"/>
    <n v="81.58"/>
    <n v="431.22"/>
    <n v="244.74"/>
    <n v="186.48000000000002"/>
    <n v="0.43244747460692917"/>
    <n v="2026"/>
    <s v="Q1"/>
    <n v="3"/>
    <x v="2"/>
  </r>
  <r>
    <s v="03850"/>
    <x v="61"/>
    <x v="3"/>
    <x v="7"/>
    <x v="3"/>
    <x v="1"/>
    <x v="3"/>
    <x v="13"/>
    <n v="2"/>
    <n v="81.94"/>
    <n v="0.1"/>
    <n v="39.9"/>
    <n v="147.49199999999999"/>
    <n v="79.8"/>
    <n v="67.691999999999993"/>
    <n v="0.45895370596371327"/>
    <n v="2026"/>
    <s v="Q1"/>
    <n v="3"/>
    <x v="2"/>
  </r>
  <r>
    <s v="04004"/>
    <x v="61"/>
    <x v="2"/>
    <x v="5"/>
    <x v="0"/>
    <x v="1"/>
    <x v="2"/>
    <x v="9"/>
    <n v="1"/>
    <n v="46.46"/>
    <n v="0.1"/>
    <n v="17.989999999999998"/>
    <n v="41.814"/>
    <n v="17.989999999999998"/>
    <n v="23.824000000000002"/>
    <n v="0.56976132395848289"/>
    <n v="2026"/>
    <s v="Q1"/>
    <n v="3"/>
    <x v="2"/>
  </r>
  <r>
    <s v="00788"/>
    <x v="62"/>
    <x v="1"/>
    <x v="11"/>
    <x v="0"/>
    <x v="1"/>
    <x v="0"/>
    <x v="6"/>
    <n v="3"/>
    <n v="39.49"/>
    <n v="0"/>
    <n v="16.420000000000002"/>
    <n v="118.47"/>
    <n v="49.260000000000005"/>
    <n v="69.209999999999994"/>
    <n v="0.58419853127374011"/>
    <n v="2026"/>
    <s v="Q1"/>
    <n v="3"/>
    <x v="2"/>
  </r>
  <r>
    <s v="01717"/>
    <x v="62"/>
    <x v="3"/>
    <x v="13"/>
    <x v="0"/>
    <x v="0"/>
    <x v="4"/>
    <x v="10"/>
    <n v="1"/>
    <n v="40.909999999999997"/>
    <n v="0"/>
    <n v="14.89"/>
    <n v="40.909999999999997"/>
    <n v="14.89"/>
    <n v="26.019999999999996"/>
    <n v="0.63603031043754577"/>
    <n v="2026"/>
    <s v="Q1"/>
    <n v="3"/>
    <x v="2"/>
  </r>
  <r>
    <s v="01819"/>
    <x v="62"/>
    <x v="3"/>
    <x v="8"/>
    <x v="3"/>
    <x v="1"/>
    <x v="0"/>
    <x v="4"/>
    <n v="1"/>
    <n v="49.94"/>
    <n v="0.1"/>
    <n v="21.84"/>
    <n v="44.945999999999998"/>
    <n v="21.84"/>
    <n v="23.105999999999998"/>
    <n v="0.51408356694700308"/>
    <n v="2026"/>
    <s v="Q1"/>
    <n v="3"/>
    <x v="2"/>
  </r>
  <r>
    <s v="01992"/>
    <x v="62"/>
    <x v="2"/>
    <x v="5"/>
    <x v="0"/>
    <x v="2"/>
    <x v="2"/>
    <x v="2"/>
    <n v="1"/>
    <n v="35.520000000000003"/>
    <n v="0"/>
    <n v="13.21"/>
    <n v="35.520000000000003"/>
    <n v="13.21"/>
    <n v="22.310000000000002"/>
    <n v="0.62809684684684686"/>
    <n v="2026"/>
    <s v="Q1"/>
    <n v="3"/>
    <x v="2"/>
  </r>
  <r>
    <s v="02499"/>
    <x v="62"/>
    <x v="3"/>
    <x v="7"/>
    <x v="2"/>
    <x v="1"/>
    <x v="3"/>
    <x v="5"/>
    <n v="2"/>
    <n v="341.1"/>
    <n v="0"/>
    <n v="200.19"/>
    <n v="682.2"/>
    <n v="400.38"/>
    <n v="281.82000000000005"/>
    <n v="0.41310466138962187"/>
    <n v="2026"/>
    <s v="Q1"/>
    <n v="3"/>
    <x v="2"/>
  </r>
  <r>
    <s v="02698"/>
    <x v="62"/>
    <x v="2"/>
    <x v="16"/>
    <x v="3"/>
    <x v="1"/>
    <x v="4"/>
    <x v="14"/>
    <n v="4"/>
    <n v="36.08"/>
    <n v="0"/>
    <n v="13.89"/>
    <n v="144.32"/>
    <n v="55.56"/>
    <n v="88.759999999999991"/>
    <n v="0.61502217294900219"/>
    <n v="2026"/>
    <s v="Q1"/>
    <n v="3"/>
    <x v="2"/>
  </r>
  <r>
    <s v="04416"/>
    <x v="62"/>
    <x v="3"/>
    <x v="4"/>
    <x v="0"/>
    <x v="2"/>
    <x v="1"/>
    <x v="11"/>
    <n v="2"/>
    <n v="151.69999999999999"/>
    <n v="0"/>
    <n v="80.44"/>
    <n v="303.39999999999998"/>
    <n v="160.88"/>
    <n v="142.51999999999998"/>
    <n v="0.46974291364535264"/>
    <n v="2026"/>
    <s v="Q1"/>
    <n v="3"/>
    <x v="2"/>
  </r>
  <r>
    <s v="04434"/>
    <x v="62"/>
    <x v="1"/>
    <x v="6"/>
    <x v="3"/>
    <x v="1"/>
    <x v="1"/>
    <x v="11"/>
    <n v="2"/>
    <n v="151.55000000000001"/>
    <n v="0.1"/>
    <n v="80.680000000000007"/>
    <n v="272.79000000000002"/>
    <n v="161.36000000000001"/>
    <n v="111.43"/>
    <n v="0.40848271564206901"/>
    <n v="2026"/>
    <s v="Q1"/>
    <n v="3"/>
    <x v="2"/>
  </r>
  <r>
    <s v="04992"/>
    <x v="62"/>
    <x v="2"/>
    <x v="2"/>
    <x v="1"/>
    <x v="2"/>
    <x v="0"/>
    <x v="0"/>
    <n v="5"/>
    <n v="82.44"/>
    <n v="0.1"/>
    <n v="41.57"/>
    <n v="370.98"/>
    <n v="207.85"/>
    <n v="163.13000000000002"/>
    <n v="0.43972720901396306"/>
    <n v="2026"/>
    <s v="Q1"/>
    <n v="3"/>
    <x v="2"/>
  </r>
  <r>
    <s v="00388"/>
    <x v="63"/>
    <x v="3"/>
    <x v="8"/>
    <x v="0"/>
    <x v="0"/>
    <x v="4"/>
    <x v="14"/>
    <n v="1"/>
    <n v="35.61"/>
    <n v="0.05"/>
    <n v="13.8"/>
    <n v="33.829499999999996"/>
    <n v="13.8"/>
    <n v="20.029499999999995"/>
    <n v="0.59207200815855976"/>
    <n v="2026"/>
    <s v="Q1"/>
    <n v="3"/>
    <x v="2"/>
  </r>
  <r>
    <s v="00977"/>
    <x v="63"/>
    <x v="0"/>
    <x v="0"/>
    <x v="3"/>
    <x v="1"/>
    <x v="1"/>
    <x v="11"/>
    <n v="5"/>
    <n v="156.13"/>
    <n v="0"/>
    <n v="77.03"/>
    <n v="780.65"/>
    <n v="385.15"/>
    <n v="395.5"/>
    <n v="0.50662909114199706"/>
    <n v="2026"/>
    <s v="Q1"/>
    <n v="3"/>
    <x v="2"/>
  </r>
  <r>
    <s v="00996"/>
    <x v="63"/>
    <x v="0"/>
    <x v="15"/>
    <x v="0"/>
    <x v="0"/>
    <x v="3"/>
    <x v="19"/>
    <n v="1"/>
    <n v="124.31"/>
    <n v="0"/>
    <n v="61.16"/>
    <n v="124.31"/>
    <n v="61.16"/>
    <n v="63.150000000000006"/>
    <n v="0.50800418309066053"/>
    <n v="2026"/>
    <s v="Q1"/>
    <n v="3"/>
    <x v="2"/>
  </r>
  <r>
    <s v="01923"/>
    <x v="63"/>
    <x v="1"/>
    <x v="14"/>
    <x v="2"/>
    <x v="2"/>
    <x v="3"/>
    <x v="13"/>
    <n v="3"/>
    <n v="82.9"/>
    <n v="0.1"/>
    <n v="38.31"/>
    <n v="223.83"/>
    <n v="114.93"/>
    <n v="108.9"/>
    <n v="0.48652995577000402"/>
    <n v="2026"/>
    <s v="Q1"/>
    <n v="3"/>
    <x v="2"/>
  </r>
  <r>
    <s v="04904"/>
    <x v="63"/>
    <x v="1"/>
    <x v="11"/>
    <x v="2"/>
    <x v="2"/>
    <x v="0"/>
    <x v="6"/>
    <n v="1"/>
    <n v="41.1"/>
    <n v="0"/>
    <n v="16.34"/>
    <n v="41.1"/>
    <n v="16.34"/>
    <n v="24.76"/>
    <n v="0.60243309002433088"/>
    <n v="2026"/>
    <s v="Q1"/>
    <n v="3"/>
    <x v="2"/>
  </r>
  <r>
    <s v="01036"/>
    <x v="64"/>
    <x v="0"/>
    <x v="0"/>
    <x v="0"/>
    <x v="2"/>
    <x v="0"/>
    <x v="6"/>
    <n v="1"/>
    <n v="40.380000000000003"/>
    <n v="0"/>
    <n v="16.41"/>
    <n v="40.380000000000003"/>
    <n v="16.41"/>
    <n v="23.970000000000002"/>
    <n v="0.59361069836552749"/>
    <n v="2026"/>
    <s v="Q1"/>
    <n v="3"/>
    <x v="2"/>
  </r>
  <r>
    <s v="01470"/>
    <x v="64"/>
    <x v="2"/>
    <x v="2"/>
    <x v="0"/>
    <x v="0"/>
    <x v="0"/>
    <x v="0"/>
    <n v="1"/>
    <n v="80.349999999999994"/>
    <n v="0.1"/>
    <n v="42.43"/>
    <n v="72.314999999999998"/>
    <n v="42.43"/>
    <n v="29.884999999999998"/>
    <n v="0.41326142570697638"/>
    <n v="2026"/>
    <s v="Q1"/>
    <n v="3"/>
    <x v="2"/>
  </r>
  <r>
    <s v="02907"/>
    <x v="64"/>
    <x v="3"/>
    <x v="13"/>
    <x v="0"/>
    <x v="0"/>
    <x v="0"/>
    <x v="6"/>
    <n v="1"/>
    <n v="40.44"/>
    <n v="0.05"/>
    <n v="16.829999999999998"/>
    <n v="38.417999999999999"/>
    <n v="16.829999999999998"/>
    <n v="21.588000000000001"/>
    <n v="0.56192409807902555"/>
    <n v="2026"/>
    <s v="Q1"/>
    <n v="3"/>
    <x v="2"/>
  </r>
  <r>
    <s v="02997"/>
    <x v="64"/>
    <x v="2"/>
    <x v="16"/>
    <x v="0"/>
    <x v="0"/>
    <x v="2"/>
    <x v="2"/>
    <n v="3"/>
    <n v="35.89"/>
    <n v="0"/>
    <n v="13.25"/>
    <n v="107.67"/>
    <n v="39.75"/>
    <n v="67.92"/>
    <n v="0.63081638339370294"/>
    <n v="2026"/>
    <s v="Q1"/>
    <n v="3"/>
    <x v="2"/>
  </r>
  <r>
    <s v="03056"/>
    <x v="64"/>
    <x v="1"/>
    <x v="12"/>
    <x v="3"/>
    <x v="0"/>
    <x v="2"/>
    <x v="18"/>
    <n v="3"/>
    <n v="163.44999999999999"/>
    <n v="0"/>
    <n v="86.88"/>
    <n v="490.34999999999997"/>
    <n v="260.64"/>
    <n v="229.70999999999998"/>
    <n v="0.46846130315081064"/>
    <n v="2026"/>
    <s v="Q1"/>
    <n v="3"/>
    <x v="2"/>
  </r>
  <r>
    <s v="00471"/>
    <x v="65"/>
    <x v="1"/>
    <x v="1"/>
    <x v="2"/>
    <x v="0"/>
    <x v="4"/>
    <x v="10"/>
    <n v="2"/>
    <n v="40.020000000000003"/>
    <n v="0"/>
    <n v="14.38"/>
    <n v="80.040000000000006"/>
    <n v="28.76"/>
    <n v="51.28"/>
    <n v="0.64067966016991496"/>
    <n v="2026"/>
    <s v="Q1"/>
    <n v="3"/>
    <x v="2"/>
  </r>
  <r>
    <s v="00842"/>
    <x v="65"/>
    <x v="0"/>
    <x v="15"/>
    <x v="0"/>
    <x v="1"/>
    <x v="4"/>
    <x v="10"/>
    <n v="1"/>
    <n v="40.01"/>
    <n v="0.05"/>
    <n v="14.35"/>
    <n v="38.009499999999996"/>
    <n v="14.35"/>
    <n v="23.659499999999994"/>
    <n v="0.62246280535129372"/>
    <n v="2026"/>
    <s v="Q1"/>
    <n v="3"/>
    <x v="2"/>
  </r>
  <r>
    <s v="03386"/>
    <x v="65"/>
    <x v="1"/>
    <x v="12"/>
    <x v="0"/>
    <x v="0"/>
    <x v="1"/>
    <x v="11"/>
    <n v="3"/>
    <n v="155.16"/>
    <n v="0"/>
    <n v="76.849999999999994"/>
    <n v="465.48"/>
    <n v="230.54999999999998"/>
    <n v="234.93000000000004"/>
    <n v="0.50470482083011092"/>
    <n v="2026"/>
    <s v="Q1"/>
    <n v="3"/>
    <x v="2"/>
  </r>
  <r>
    <s v="04505"/>
    <x v="65"/>
    <x v="1"/>
    <x v="14"/>
    <x v="3"/>
    <x v="1"/>
    <x v="4"/>
    <x v="10"/>
    <n v="1"/>
    <n v="39.96"/>
    <n v="0"/>
    <n v="14.5"/>
    <n v="39.96"/>
    <n v="14.5"/>
    <n v="25.46"/>
    <n v="0.63713713713713716"/>
    <n v="2026"/>
    <s v="Q1"/>
    <n v="3"/>
    <x v="2"/>
  </r>
  <r>
    <s v="01286"/>
    <x v="66"/>
    <x v="1"/>
    <x v="1"/>
    <x v="0"/>
    <x v="1"/>
    <x v="1"/>
    <x v="3"/>
    <n v="1"/>
    <n v="146.6"/>
    <n v="0"/>
    <n v="78.92"/>
    <n v="146.6"/>
    <n v="78.92"/>
    <n v="67.679999999999993"/>
    <n v="0.46166439290586625"/>
    <n v="2026"/>
    <s v="Q1"/>
    <n v="3"/>
    <x v="2"/>
  </r>
  <r>
    <s v="02653"/>
    <x v="66"/>
    <x v="1"/>
    <x v="14"/>
    <x v="2"/>
    <x v="0"/>
    <x v="1"/>
    <x v="1"/>
    <n v="1"/>
    <n v="94.38"/>
    <n v="0"/>
    <n v="44.78"/>
    <n v="94.38"/>
    <n v="44.78"/>
    <n v="49.599999999999994"/>
    <n v="0.52553507098961638"/>
    <n v="2026"/>
    <s v="Q1"/>
    <n v="3"/>
    <x v="2"/>
  </r>
  <r>
    <s v="04465"/>
    <x v="66"/>
    <x v="1"/>
    <x v="12"/>
    <x v="2"/>
    <x v="0"/>
    <x v="4"/>
    <x v="12"/>
    <n v="1"/>
    <n v="121.77"/>
    <n v="0"/>
    <n v="67.52"/>
    <n v="121.77"/>
    <n v="67.52"/>
    <n v="54.25"/>
    <n v="0.44551203087788455"/>
    <n v="2026"/>
    <s v="Q1"/>
    <n v="3"/>
    <x v="2"/>
  </r>
  <r>
    <s v="04576"/>
    <x v="66"/>
    <x v="3"/>
    <x v="8"/>
    <x v="3"/>
    <x v="0"/>
    <x v="3"/>
    <x v="19"/>
    <n v="5"/>
    <n v="123.29"/>
    <n v="0"/>
    <n v="61.34"/>
    <n v="616.45000000000005"/>
    <n v="306.70000000000005"/>
    <n v="309.75"/>
    <n v="0.50247384216075919"/>
    <n v="2026"/>
    <s v="Q1"/>
    <n v="3"/>
    <x v="2"/>
  </r>
  <r>
    <s v="00718"/>
    <x v="67"/>
    <x v="1"/>
    <x v="12"/>
    <x v="0"/>
    <x v="1"/>
    <x v="4"/>
    <x v="10"/>
    <n v="1"/>
    <n v="41.15"/>
    <n v="0.05"/>
    <n v="14.4"/>
    <n v="39.092499999999994"/>
    <n v="14.4"/>
    <n v="24.692499999999995"/>
    <n v="0.63164289825414077"/>
    <n v="2026"/>
    <s v="Q1"/>
    <n v="3"/>
    <x v="2"/>
  </r>
  <r>
    <s v="01527"/>
    <x v="67"/>
    <x v="3"/>
    <x v="4"/>
    <x v="3"/>
    <x v="1"/>
    <x v="2"/>
    <x v="2"/>
    <n v="4"/>
    <n v="35.42"/>
    <n v="0"/>
    <n v="13.31"/>
    <n v="141.68"/>
    <n v="53.24"/>
    <n v="88.44"/>
    <n v="0.62422360248447195"/>
    <n v="2026"/>
    <s v="Q1"/>
    <n v="3"/>
    <x v="2"/>
  </r>
  <r>
    <s v="01797"/>
    <x v="67"/>
    <x v="1"/>
    <x v="12"/>
    <x v="0"/>
    <x v="2"/>
    <x v="0"/>
    <x v="8"/>
    <n v="1"/>
    <n v="103.74"/>
    <n v="0.1"/>
    <n v="51.32"/>
    <n v="93.366"/>
    <n v="51.32"/>
    <n v="42.045999999999999"/>
    <n v="0.45033523980892404"/>
    <n v="2026"/>
    <s v="Q1"/>
    <n v="3"/>
    <x v="2"/>
  </r>
  <r>
    <s v="02917"/>
    <x v="67"/>
    <x v="2"/>
    <x v="16"/>
    <x v="3"/>
    <x v="2"/>
    <x v="2"/>
    <x v="18"/>
    <n v="2"/>
    <n v="165.49"/>
    <n v="0.05"/>
    <n v="89.82"/>
    <n v="314.43099999999998"/>
    <n v="179.64"/>
    <n v="134.791"/>
    <n v="0.4286822864157796"/>
    <n v="2026"/>
    <s v="Q1"/>
    <n v="3"/>
    <x v="2"/>
  </r>
  <r>
    <s v="04095"/>
    <x v="67"/>
    <x v="1"/>
    <x v="6"/>
    <x v="3"/>
    <x v="1"/>
    <x v="1"/>
    <x v="17"/>
    <n v="1"/>
    <n v="72.87"/>
    <n v="0.05"/>
    <n v="32"/>
    <n v="69.226500000000001"/>
    <n v="32"/>
    <n v="37.226500000000001"/>
    <n v="0.53774927231623726"/>
    <n v="2026"/>
    <s v="Q1"/>
    <n v="3"/>
    <x v="2"/>
  </r>
  <r>
    <s v="05050"/>
    <x v="67"/>
    <x v="3"/>
    <x v="13"/>
    <x v="2"/>
    <x v="0"/>
    <x v="2"/>
    <x v="18"/>
    <n v="1"/>
    <n v="161.04"/>
    <n v="0"/>
    <n v="85.83"/>
    <n v="161.04"/>
    <n v="85.83"/>
    <n v="75.209999999999994"/>
    <n v="0.46702682563338299"/>
    <n v="2026"/>
    <s v="Q1"/>
    <n v="3"/>
    <x v="2"/>
  </r>
  <r>
    <s v="00709"/>
    <x v="68"/>
    <x v="0"/>
    <x v="0"/>
    <x v="0"/>
    <x v="1"/>
    <x v="2"/>
    <x v="15"/>
    <n v="3"/>
    <n v="130.6"/>
    <n v="0.05"/>
    <n v="65.62"/>
    <n v="372.20999999999992"/>
    <n v="196.86"/>
    <n v="175.34999999999991"/>
    <n v="0.47110502135891014"/>
    <n v="2026"/>
    <s v="Q1"/>
    <n v="3"/>
    <x v="2"/>
  </r>
  <r>
    <s v="01073"/>
    <x v="68"/>
    <x v="2"/>
    <x v="10"/>
    <x v="3"/>
    <x v="0"/>
    <x v="0"/>
    <x v="0"/>
    <n v="2"/>
    <n v="81.290000000000006"/>
    <n v="0"/>
    <n v="43.9"/>
    <n v="162.58000000000001"/>
    <n v="87.8"/>
    <n v="74.780000000000015"/>
    <n v="0.45995817443720022"/>
    <n v="2026"/>
    <s v="Q1"/>
    <n v="3"/>
    <x v="2"/>
  </r>
  <r>
    <s v="02623"/>
    <x v="68"/>
    <x v="1"/>
    <x v="12"/>
    <x v="3"/>
    <x v="1"/>
    <x v="0"/>
    <x v="8"/>
    <n v="2"/>
    <n v="103.33"/>
    <n v="0.05"/>
    <n v="51.58"/>
    <n v="196.327"/>
    <n v="103.16"/>
    <n v="93.167000000000002"/>
    <n v="0.47455011282197557"/>
    <n v="2026"/>
    <s v="Q1"/>
    <n v="3"/>
    <x v="2"/>
  </r>
  <r>
    <s v="02625"/>
    <x v="68"/>
    <x v="3"/>
    <x v="7"/>
    <x v="2"/>
    <x v="2"/>
    <x v="4"/>
    <x v="16"/>
    <n v="2"/>
    <n v="51.14"/>
    <n v="0"/>
    <n v="21.58"/>
    <n v="102.28"/>
    <n v="43.16"/>
    <n v="59.120000000000005"/>
    <n v="0.57802111849824012"/>
    <n v="2026"/>
    <s v="Q1"/>
    <n v="3"/>
    <x v="2"/>
  </r>
  <r>
    <s v="03304"/>
    <x v="68"/>
    <x v="1"/>
    <x v="12"/>
    <x v="3"/>
    <x v="0"/>
    <x v="0"/>
    <x v="4"/>
    <n v="2"/>
    <n v="49.7"/>
    <n v="0"/>
    <n v="23.14"/>
    <n v="99.4"/>
    <n v="46.28"/>
    <n v="53.120000000000005"/>
    <n v="0.53440643863179071"/>
    <n v="2026"/>
    <s v="Q1"/>
    <n v="3"/>
    <x v="2"/>
  </r>
  <r>
    <s v="04876"/>
    <x v="68"/>
    <x v="3"/>
    <x v="4"/>
    <x v="0"/>
    <x v="0"/>
    <x v="0"/>
    <x v="6"/>
    <n v="1"/>
    <n v="39.659999999999997"/>
    <n v="0.05"/>
    <n v="16.93"/>
    <n v="37.676999999999992"/>
    <n v="16.93"/>
    <n v="20.746999999999993"/>
    <n v="0.5506542452955383"/>
    <n v="2026"/>
    <s v="Q1"/>
    <n v="3"/>
    <x v="2"/>
  </r>
  <r>
    <s v="00083"/>
    <x v="69"/>
    <x v="1"/>
    <x v="12"/>
    <x v="1"/>
    <x v="2"/>
    <x v="4"/>
    <x v="16"/>
    <n v="4"/>
    <n v="50.65"/>
    <n v="0.15"/>
    <n v="22"/>
    <n v="172.20999999999998"/>
    <n v="88"/>
    <n v="84.20999999999998"/>
    <n v="0.48899599326403803"/>
    <n v="2026"/>
    <s v="Q1"/>
    <n v="3"/>
    <x v="2"/>
  </r>
  <r>
    <s v="00863"/>
    <x v="69"/>
    <x v="2"/>
    <x v="2"/>
    <x v="3"/>
    <x v="0"/>
    <x v="4"/>
    <x v="16"/>
    <n v="2"/>
    <n v="50.72"/>
    <n v="0"/>
    <n v="21.88"/>
    <n v="101.44"/>
    <n v="43.76"/>
    <n v="57.68"/>
    <n v="0.56861198738170349"/>
    <n v="2026"/>
    <s v="Q1"/>
    <n v="3"/>
    <x v="2"/>
  </r>
  <r>
    <s v="02323"/>
    <x v="69"/>
    <x v="1"/>
    <x v="12"/>
    <x v="2"/>
    <x v="1"/>
    <x v="2"/>
    <x v="2"/>
    <n v="2"/>
    <n v="36.08"/>
    <n v="0.05"/>
    <n v="13.19"/>
    <n v="68.551999999999992"/>
    <n v="26.38"/>
    <n v="42.171999999999997"/>
    <n v="0.61518263507993931"/>
    <n v="2026"/>
    <s v="Q1"/>
    <n v="3"/>
    <x v="2"/>
  </r>
  <r>
    <s v="03064"/>
    <x v="69"/>
    <x v="3"/>
    <x v="8"/>
    <x v="0"/>
    <x v="0"/>
    <x v="3"/>
    <x v="19"/>
    <n v="6"/>
    <n v="124.04"/>
    <n v="0.05"/>
    <n v="61.17"/>
    <n v="707.02800000000002"/>
    <n v="367.02"/>
    <n v="340.00800000000004"/>
    <n v="0.48089750335205966"/>
    <n v="2026"/>
    <s v="Q1"/>
    <n v="3"/>
    <x v="2"/>
  </r>
  <r>
    <s v="04995"/>
    <x v="69"/>
    <x v="1"/>
    <x v="12"/>
    <x v="3"/>
    <x v="1"/>
    <x v="1"/>
    <x v="1"/>
    <n v="3"/>
    <n v="90.31"/>
    <n v="0"/>
    <n v="44.58"/>
    <n v="270.93"/>
    <n v="133.74"/>
    <n v="137.19"/>
    <n v="0.50636695825489975"/>
    <n v="2026"/>
    <s v="Q1"/>
    <n v="3"/>
    <x v="2"/>
  </r>
  <r>
    <s v="00046"/>
    <x v="70"/>
    <x v="3"/>
    <x v="7"/>
    <x v="0"/>
    <x v="0"/>
    <x v="1"/>
    <x v="17"/>
    <n v="4"/>
    <n v="72.63"/>
    <n v="0.1"/>
    <n v="31.45"/>
    <n v="261.46800000000002"/>
    <n v="125.8"/>
    <n v="135.66800000000001"/>
    <n v="0.51887037801948999"/>
    <n v="2026"/>
    <s v="Q1"/>
    <n v="3"/>
    <x v="2"/>
  </r>
  <r>
    <s v="00443"/>
    <x v="70"/>
    <x v="1"/>
    <x v="14"/>
    <x v="0"/>
    <x v="0"/>
    <x v="4"/>
    <x v="10"/>
    <n v="3"/>
    <n v="39.9"/>
    <n v="0"/>
    <n v="14.49"/>
    <n v="119.69999999999999"/>
    <n v="43.47"/>
    <n v="76.22999999999999"/>
    <n v="0.63684210526315788"/>
    <n v="2026"/>
    <s v="Q1"/>
    <n v="3"/>
    <x v="2"/>
  </r>
  <r>
    <s v="00759"/>
    <x v="70"/>
    <x v="1"/>
    <x v="12"/>
    <x v="0"/>
    <x v="1"/>
    <x v="4"/>
    <x v="16"/>
    <n v="1"/>
    <n v="49.79"/>
    <n v="0.1"/>
    <n v="22.29"/>
    <n v="44.811"/>
    <n v="22.29"/>
    <n v="22.521000000000001"/>
    <n v="0.5025774921336279"/>
    <n v="2026"/>
    <s v="Q1"/>
    <n v="3"/>
    <x v="2"/>
  </r>
  <r>
    <s v="01097"/>
    <x v="70"/>
    <x v="2"/>
    <x v="2"/>
    <x v="3"/>
    <x v="1"/>
    <x v="0"/>
    <x v="6"/>
    <n v="1"/>
    <n v="41.24"/>
    <n v="0.05"/>
    <n v="16.64"/>
    <n v="39.177999999999997"/>
    <n v="16.64"/>
    <n v="22.537999999999997"/>
    <n v="0.57527183623462141"/>
    <n v="2026"/>
    <s v="Q1"/>
    <n v="3"/>
    <x v="2"/>
  </r>
  <r>
    <s v="02152"/>
    <x v="70"/>
    <x v="0"/>
    <x v="9"/>
    <x v="0"/>
    <x v="1"/>
    <x v="1"/>
    <x v="3"/>
    <n v="1"/>
    <n v="142.88999999999999"/>
    <n v="0"/>
    <n v="81.099999999999994"/>
    <n v="142.88999999999999"/>
    <n v="81.099999999999994"/>
    <n v="61.789999999999992"/>
    <n v="0.43243054097557559"/>
    <n v="2026"/>
    <s v="Q1"/>
    <n v="3"/>
    <x v="2"/>
  </r>
  <r>
    <s v="02512"/>
    <x v="70"/>
    <x v="1"/>
    <x v="1"/>
    <x v="0"/>
    <x v="1"/>
    <x v="3"/>
    <x v="7"/>
    <n v="2"/>
    <n v="192.76"/>
    <n v="0"/>
    <n v="103.08"/>
    <n v="385.52"/>
    <n v="206.16"/>
    <n v="179.35999999999999"/>
    <n v="0.46524175140070551"/>
    <n v="2026"/>
    <s v="Q1"/>
    <n v="3"/>
    <x v="2"/>
  </r>
  <r>
    <s v="02578"/>
    <x v="70"/>
    <x v="2"/>
    <x v="5"/>
    <x v="0"/>
    <x v="1"/>
    <x v="2"/>
    <x v="18"/>
    <n v="1"/>
    <n v="165.72"/>
    <n v="0"/>
    <n v="89.31"/>
    <n v="165.72"/>
    <n v="89.31"/>
    <n v="76.41"/>
    <n v="0.46107892831281677"/>
    <n v="2026"/>
    <s v="Q1"/>
    <n v="3"/>
    <x v="2"/>
  </r>
  <r>
    <s v="03302"/>
    <x v="70"/>
    <x v="3"/>
    <x v="7"/>
    <x v="2"/>
    <x v="2"/>
    <x v="2"/>
    <x v="18"/>
    <n v="2"/>
    <n v="164.33"/>
    <n v="0"/>
    <n v="86.07"/>
    <n v="328.66"/>
    <n v="172.14"/>
    <n v="156.52000000000004"/>
    <n v="0.47623684050386428"/>
    <n v="2026"/>
    <s v="Q1"/>
    <n v="3"/>
    <x v="2"/>
  </r>
  <r>
    <s v="03752"/>
    <x v="70"/>
    <x v="3"/>
    <x v="8"/>
    <x v="1"/>
    <x v="2"/>
    <x v="2"/>
    <x v="9"/>
    <n v="3"/>
    <n v="45.8"/>
    <n v="0.15"/>
    <n v="18.47"/>
    <n v="116.78999999999998"/>
    <n v="55.41"/>
    <n v="61.379999999999981"/>
    <n v="0.52555869509375797"/>
    <n v="2026"/>
    <s v="Q1"/>
    <n v="3"/>
    <x v="2"/>
  </r>
  <r>
    <s v="04839"/>
    <x v="70"/>
    <x v="1"/>
    <x v="1"/>
    <x v="0"/>
    <x v="1"/>
    <x v="0"/>
    <x v="8"/>
    <n v="2"/>
    <n v="103.08"/>
    <n v="0.05"/>
    <n v="49.27"/>
    <n v="195.85199999999998"/>
    <n v="98.54"/>
    <n v="97.311999999999969"/>
    <n v="0.49686497967853266"/>
    <n v="2026"/>
    <s v="Q1"/>
    <n v="3"/>
    <x v="2"/>
  </r>
  <r>
    <s v="00264"/>
    <x v="71"/>
    <x v="0"/>
    <x v="0"/>
    <x v="0"/>
    <x v="2"/>
    <x v="2"/>
    <x v="9"/>
    <n v="4"/>
    <n v="47.33"/>
    <n v="0"/>
    <n v="18.739999999999998"/>
    <n v="189.32"/>
    <n v="74.959999999999994"/>
    <n v="114.36"/>
    <n v="0.60405662370589475"/>
    <n v="2026"/>
    <s v="Q1"/>
    <n v="3"/>
    <x v="2"/>
  </r>
  <r>
    <s v="02498"/>
    <x v="71"/>
    <x v="2"/>
    <x v="3"/>
    <x v="2"/>
    <x v="1"/>
    <x v="0"/>
    <x v="4"/>
    <n v="1"/>
    <n v="50.04"/>
    <n v="0"/>
    <n v="22.64"/>
    <n v="50.04"/>
    <n v="22.64"/>
    <n v="27.4"/>
    <n v="0.54756195043964828"/>
    <n v="2026"/>
    <s v="Q1"/>
    <n v="3"/>
    <x v="2"/>
  </r>
  <r>
    <s v="03929"/>
    <x v="71"/>
    <x v="3"/>
    <x v="13"/>
    <x v="0"/>
    <x v="1"/>
    <x v="4"/>
    <x v="12"/>
    <n v="1"/>
    <n v="125.69"/>
    <n v="0"/>
    <n v="67.150000000000006"/>
    <n v="125.69"/>
    <n v="67.150000000000006"/>
    <n v="58.539999999999992"/>
    <n v="0.465749065160315"/>
    <n v="2026"/>
    <s v="Q1"/>
    <n v="3"/>
    <x v="2"/>
  </r>
  <r>
    <s v="04195"/>
    <x v="71"/>
    <x v="3"/>
    <x v="13"/>
    <x v="3"/>
    <x v="1"/>
    <x v="1"/>
    <x v="3"/>
    <n v="2"/>
    <n v="142.72999999999999"/>
    <n v="0.1"/>
    <n v="77.28"/>
    <n v="256.91399999999999"/>
    <n v="154.56"/>
    <n v="102.35399999999998"/>
    <n v="0.39839790747098247"/>
    <n v="2026"/>
    <s v="Q1"/>
    <n v="3"/>
    <x v="2"/>
  </r>
  <r>
    <s v="04684"/>
    <x v="71"/>
    <x v="1"/>
    <x v="12"/>
    <x v="0"/>
    <x v="0"/>
    <x v="4"/>
    <x v="12"/>
    <n v="4"/>
    <n v="124.36"/>
    <n v="0"/>
    <n v="68.790000000000006"/>
    <n v="497.44"/>
    <n v="275.16000000000003"/>
    <n v="222.27999999999997"/>
    <n v="0.44684786104856861"/>
    <n v="2026"/>
    <s v="Q1"/>
    <n v="3"/>
    <x v="2"/>
  </r>
  <r>
    <s v="00313"/>
    <x v="72"/>
    <x v="3"/>
    <x v="8"/>
    <x v="0"/>
    <x v="1"/>
    <x v="0"/>
    <x v="6"/>
    <n v="4"/>
    <n v="40.42"/>
    <n v="0.1"/>
    <n v="16.25"/>
    <n v="145.512"/>
    <n v="65"/>
    <n v="80.512"/>
    <n v="0.5533014459288581"/>
    <n v="2026"/>
    <s v="Q1"/>
    <n v="3"/>
    <x v="2"/>
  </r>
  <r>
    <s v="01056"/>
    <x v="72"/>
    <x v="0"/>
    <x v="15"/>
    <x v="0"/>
    <x v="0"/>
    <x v="3"/>
    <x v="7"/>
    <n v="1"/>
    <n v="192.86"/>
    <n v="0"/>
    <n v="101.13"/>
    <n v="192.86"/>
    <n v="101.13"/>
    <n v="91.730000000000018"/>
    <n v="0.475629990666805"/>
    <n v="2026"/>
    <s v="Q1"/>
    <n v="3"/>
    <x v="2"/>
  </r>
  <r>
    <s v="02189"/>
    <x v="72"/>
    <x v="3"/>
    <x v="4"/>
    <x v="3"/>
    <x v="1"/>
    <x v="1"/>
    <x v="17"/>
    <n v="2"/>
    <n v="72.34"/>
    <n v="0"/>
    <n v="33.29"/>
    <n v="144.68"/>
    <n v="66.58"/>
    <n v="78.100000000000009"/>
    <n v="0.53981199889411113"/>
    <n v="2026"/>
    <s v="Q1"/>
    <n v="3"/>
    <x v="2"/>
  </r>
  <r>
    <s v="02617"/>
    <x v="72"/>
    <x v="3"/>
    <x v="13"/>
    <x v="0"/>
    <x v="1"/>
    <x v="2"/>
    <x v="2"/>
    <n v="2"/>
    <n v="35.409999999999997"/>
    <n v="0"/>
    <n v="13.89"/>
    <n v="70.819999999999993"/>
    <n v="27.78"/>
    <n v="43.039999999999992"/>
    <n v="0.60773792713922614"/>
    <n v="2026"/>
    <s v="Q1"/>
    <n v="3"/>
    <x v="2"/>
  </r>
  <r>
    <s v="02901"/>
    <x v="72"/>
    <x v="3"/>
    <x v="8"/>
    <x v="1"/>
    <x v="2"/>
    <x v="0"/>
    <x v="8"/>
    <n v="12"/>
    <n v="102.25"/>
    <n v="0.1"/>
    <n v="51.07"/>
    <n v="1104.3"/>
    <n v="612.84"/>
    <n v="491.45999999999992"/>
    <n v="0.44504210812279266"/>
    <n v="2026"/>
    <s v="Q1"/>
    <n v="3"/>
    <x v="2"/>
  </r>
  <r>
    <s v="02952"/>
    <x v="72"/>
    <x v="1"/>
    <x v="1"/>
    <x v="0"/>
    <x v="1"/>
    <x v="0"/>
    <x v="4"/>
    <n v="1"/>
    <n v="51.86"/>
    <n v="0.1"/>
    <n v="22.34"/>
    <n v="46.673999999999999"/>
    <n v="22.34"/>
    <n v="24.334"/>
    <n v="0.52136092899687192"/>
    <n v="2026"/>
    <s v="Q1"/>
    <n v="3"/>
    <x v="2"/>
  </r>
  <r>
    <s v="03421"/>
    <x v="72"/>
    <x v="3"/>
    <x v="8"/>
    <x v="0"/>
    <x v="0"/>
    <x v="2"/>
    <x v="2"/>
    <n v="1"/>
    <n v="36.520000000000003"/>
    <n v="0.05"/>
    <n v="13.23"/>
    <n v="34.694000000000003"/>
    <n v="13.23"/>
    <n v="21.464000000000002"/>
    <n v="0.61866605176687617"/>
    <n v="2026"/>
    <s v="Q1"/>
    <n v="3"/>
    <x v="2"/>
  </r>
  <r>
    <s v="03536"/>
    <x v="72"/>
    <x v="2"/>
    <x v="10"/>
    <x v="0"/>
    <x v="1"/>
    <x v="1"/>
    <x v="11"/>
    <n v="2"/>
    <n v="153.66"/>
    <n v="0.1"/>
    <n v="78.430000000000007"/>
    <n v="276.58800000000002"/>
    <n v="156.86000000000001"/>
    <n v="119.72800000000001"/>
    <n v="0.43287488972768162"/>
    <n v="2026"/>
    <s v="Q1"/>
    <n v="3"/>
    <x v="2"/>
  </r>
  <r>
    <s v="03878"/>
    <x v="72"/>
    <x v="1"/>
    <x v="14"/>
    <x v="3"/>
    <x v="0"/>
    <x v="4"/>
    <x v="10"/>
    <n v="1"/>
    <n v="41.05"/>
    <n v="0.1"/>
    <n v="14.94"/>
    <n v="36.945"/>
    <n v="14.94"/>
    <n v="22.005000000000003"/>
    <n v="0.59561510353227776"/>
    <n v="2026"/>
    <s v="Q1"/>
    <n v="3"/>
    <x v="2"/>
  </r>
  <r>
    <s v="02027"/>
    <x v="73"/>
    <x v="2"/>
    <x v="2"/>
    <x v="0"/>
    <x v="0"/>
    <x v="2"/>
    <x v="15"/>
    <n v="4"/>
    <n v="136.21"/>
    <n v="0.05"/>
    <n v="68.55"/>
    <n v="517.59799999999996"/>
    <n v="274.2"/>
    <n v="243.39799999999997"/>
    <n v="0.4702452482428448"/>
    <n v="2026"/>
    <s v="Q1"/>
    <n v="3"/>
    <x v="2"/>
  </r>
  <r>
    <s v="03280"/>
    <x v="73"/>
    <x v="3"/>
    <x v="4"/>
    <x v="0"/>
    <x v="0"/>
    <x v="2"/>
    <x v="9"/>
    <n v="3"/>
    <n v="46.68"/>
    <n v="0"/>
    <n v="18.760000000000002"/>
    <n v="140.04"/>
    <n v="56.28"/>
    <n v="83.759999999999991"/>
    <n v="0.59811482433590402"/>
    <n v="2026"/>
    <s v="Q1"/>
    <n v="3"/>
    <x v="2"/>
  </r>
  <r>
    <s v="05149"/>
    <x v="73"/>
    <x v="1"/>
    <x v="12"/>
    <x v="2"/>
    <x v="1"/>
    <x v="2"/>
    <x v="2"/>
    <n v="1"/>
    <n v="35.340000000000003"/>
    <n v="0.05"/>
    <n v="13.37"/>
    <n v="33.573"/>
    <n v="13.37"/>
    <n v="20.203000000000003"/>
    <n v="0.60176332171685587"/>
    <n v="2026"/>
    <s v="Q1"/>
    <n v="3"/>
    <x v="2"/>
  </r>
  <r>
    <s v="00412"/>
    <x v="74"/>
    <x v="3"/>
    <x v="7"/>
    <x v="2"/>
    <x v="0"/>
    <x v="4"/>
    <x v="10"/>
    <n v="2"/>
    <n v="40.19"/>
    <n v="0"/>
    <n v="14.92"/>
    <n v="80.38"/>
    <n v="29.84"/>
    <n v="50.539999999999992"/>
    <n v="0.62876337397362525"/>
    <n v="2026"/>
    <s v="Q1"/>
    <n v="3"/>
    <x v="2"/>
  </r>
  <r>
    <s v="01161"/>
    <x v="74"/>
    <x v="1"/>
    <x v="12"/>
    <x v="0"/>
    <x v="1"/>
    <x v="0"/>
    <x v="8"/>
    <n v="2"/>
    <n v="101.73"/>
    <n v="0.05"/>
    <n v="51.56"/>
    <n v="193.28700000000001"/>
    <n v="103.12"/>
    <n v="90.167000000000002"/>
    <n v="0.46649283190281809"/>
    <n v="2026"/>
    <s v="Q1"/>
    <n v="3"/>
    <x v="2"/>
  </r>
  <r>
    <s v="01320"/>
    <x v="74"/>
    <x v="2"/>
    <x v="3"/>
    <x v="2"/>
    <x v="2"/>
    <x v="3"/>
    <x v="7"/>
    <n v="1"/>
    <n v="200.05"/>
    <n v="0"/>
    <n v="102.69"/>
    <n v="200.05"/>
    <n v="102.69"/>
    <n v="97.360000000000014"/>
    <n v="0.48667833041739567"/>
    <n v="2026"/>
    <s v="Q1"/>
    <n v="3"/>
    <x v="2"/>
  </r>
  <r>
    <s v="02528"/>
    <x v="74"/>
    <x v="3"/>
    <x v="7"/>
    <x v="0"/>
    <x v="1"/>
    <x v="1"/>
    <x v="1"/>
    <n v="1"/>
    <n v="90.06"/>
    <n v="0"/>
    <n v="44.49"/>
    <n v="90.06"/>
    <n v="44.49"/>
    <n v="45.57"/>
    <n v="0.50599600266489009"/>
    <n v="2026"/>
    <s v="Q1"/>
    <n v="3"/>
    <x v="2"/>
  </r>
  <r>
    <s v="02956"/>
    <x v="74"/>
    <x v="1"/>
    <x v="11"/>
    <x v="0"/>
    <x v="1"/>
    <x v="2"/>
    <x v="2"/>
    <n v="1"/>
    <n v="37.119999999999997"/>
    <n v="0.1"/>
    <n v="13.39"/>
    <n v="33.408000000000001"/>
    <n v="13.39"/>
    <n v="20.018000000000001"/>
    <n v="0.59919779693486586"/>
    <n v="2026"/>
    <s v="Q1"/>
    <n v="3"/>
    <x v="2"/>
  </r>
  <r>
    <s v="02973"/>
    <x v="74"/>
    <x v="0"/>
    <x v="0"/>
    <x v="2"/>
    <x v="0"/>
    <x v="1"/>
    <x v="11"/>
    <n v="2"/>
    <n v="156.09"/>
    <n v="0.1"/>
    <n v="79.72"/>
    <n v="280.96199999999999"/>
    <n v="159.44"/>
    <n v="121.52199999999999"/>
    <n v="0.43252112385304775"/>
    <n v="2026"/>
    <s v="Q1"/>
    <n v="3"/>
    <x v="2"/>
  </r>
  <r>
    <s v="03358"/>
    <x v="74"/>
    <x v="0"/>
    <x v="0"/>
    <x v="1"/>
    <x v="2"/>
    <x v="4"/>
    <x v="14"/>
    <n v="12"/>
    <n v="36.44"/>
    <n v="0.05"/>
    <n v="13.65"/>
    <n v="415.41599999999994"/>
    <n v="163.80000000000001"/>
    <n v="251.61599999999993"/>
    <n v="0.60569645848980291"/>
    <n v="2026"/>
    <s v="Q1"/>
    <n v="3"/>
    <x v="2"/>
  </r>
  <r>
    <s v="00164"/>
    <x v="75"/>
    <x v="0"/>
    <x v="15"/>
    <x v="3"/>
    <x v="2"/>
    <x v="3"/>
    <x v="19"/>
    <n v="5"/>
    <n v="123.95"/>
    <n v="0.05"/>
    <n v="59.23"/>
    <n v="588.76249999999993"/>
    <n v="296.14999999999998"/>
    <n v="292.61249999999995"/>
    <n v="0.49699581749856692"/>
    <n v="2026"/>
    <s v="Q1"/>
    <n v="3"/>
    <x v="2"/>
  </r>
  <r>
    <s v="00995"/>
    <x v="75"/>
    <x v="2"/>
    <x v="16"/>
    <x v="3"/>
    <x v="2"/>
    <x v="3"/>
    <x v="7"/>
    <n v="1"/>
    <n v="192.84"/>
    <n v="0.15"/>
    <n v="101.42"/>
    <n v="163.91399999999999"/>
    <n v="101.42"/>
    <n v="62.493999999999986"/>
    <n v="0.38126090510877647"/>
    <n v="2026"/>
    <s v="Q1"/>
    <n v="3"/>
    <x v="2"/>
  </r>
  <r>
    <s v="04912"/>
    <x v="75"/>
    <x v="1"/>
    <x v="11"/>
    <x v="0"/>
    <x v="1"/>
    <x v="1"/>
    <x v="11"/>
    <n v="1"/>
    <n v="152.57"/>
    <n v="0.1"/>
    <n v="80.319999999999993"/>
    <n v="137.31299999999999"/>
    <n v="80.319999999999993"/>
    <n v="56.992999999999995"/>
    <n v="0.41505902572953762"/>
    <n v="2026"/>
    <s v="Q1"/>
    <n v="3"/>
    <x v="2"/>
  </r>
  <r>
    <s v="00029"/>
    <x v="76"/>
    <x v="3"/>
    <x v="4"/>
    <x v="0"/>
    <x v="2"/>
    <x v="2"/>
    <x v="15"/>
    <n v="2"/>
    <n v="130.4"/>
    <n v="0"/>
    <n v="67.599999999999994"/>
    <n v="260.8"/>
    <n v="135.19999999999999"/>
    <n v="125.60000000000002"/>
    <n v="0.48159509202453993"/>
    <n v="2026"/>
    <s v="Q1"/>
    <n v="3"/>
    <x v="2"/>
  </r>
  <r>
    <s v="00891"/>
    <x v="76"/>
    <x v="2"/>
    <x v="3"/>
    <x v="0"/>
    <x v="1"/>
    <x v="1"/>
    <x v="1"/>
    <n v="2"/>
    <n v="94.25"/>
    <n v="0.1"/>
    <n v="44.99"/>
    <n v="169.65"/>
    <n v="89.98"/>
    <n v="79.67"/>
    <n v="0.46961391099322131"/>
    <n v="2026"/>
    <s v="Q1"/>
    <n v="3"/>
    <x v="2"/>
  </r>
  <r>
    <s v="01143"/>
    <x v="76"/>
    <x v="1"/>
    <x v="12"/>
    <x v="0"/>
    <x v="2"/>
    <x v="3"/>
    <x v="19"/>
    <n v="5"/>
    <n v="125.91"/>
    <n v="0"/>
    <n v="59.36"/>
    <n v="629.54999999999995"/>
    <n v="296.8"/>
    <n v="332.74999999999994"/>
    <n v="0.52855214041775866"/>
    <n v="2026"/>
    <s v="Q1"/>
    <n v="3"/>
    <x v="2"/>
  </r>
  <r>
    <s v="02478"/>
    <x v="76"/>
    <x v="3"/>
    <x v="7"/>
    <x v="2"/>
    <x v="0"/>
    <x v="4"/>
    <x v="10"/>
    <n v="2"/>
    <n v="39.619999999999997"/>
    <n v="0"/>
    <n v="14.78"/>
    <n v="79.239999999999995"/>
    <n v="29.56"/>
    <n v="49.679999999999993"/>
    <n v="0.62695608278647141"/>
    <n v="2026"/>
    <s v="Q1"/>
    <n v="3"/>
    <x v="2"/>
  </r>
  <r>
    <s v="03961"/>
    <x v="76"/>
    <x v="0"/>
    <x v="9"/>
    <x v="0"/>
    <x v="2"/>
    <x v="4"/>
    <x v="14"/>
    <n v="3"/>
    <n v="36.32"/>
    <n v="0"/>
    <n v="14.18"/>
    <n v="108.96000000000001"/>
    <n v="42.54"/>
    <n v="66.420000000000016"/>
    <n v="0.60958149779735693"/>
    <n v="2026"/>
    <s v="Q1"/>
    <n v="3"/>
    <x v="2"/>
  </r>
  <r>
    <s v="04724"/>
    <x v="76"/>
    <x v="0"/>
    <x v="15"/>
    <x v="2"/>
    <x v="1"/>
    <x v="4"/>
    <x v="16"/>
    <n v="1"/>
    <n v="51.16"/>
    <n v="0"/>
    <n v="22.39"/>
    <n v="51.16"/>
    <n v="22.39"/>
    <n v="28.769999999999996"/>
    <n v="0.56235340109460508"/>
    <n v="2026"/>
    <s v="Q1"/>
    <n v="3"/>
    <x v="2"/>
  </r>
  <r>
    <s v="02171"/>
    <x v="77"/>
    <x v="3"/>
    <x v="13"/>
    <x v="1"/>
    <x v="2"/>
    <x v="4"/>
    <x v="14"/>
    <n v="5"/>
    <n v="35.65"/>
    <n v="0.1"/>
    <n v="13.64"/>
    <n v="160.42500000000001"/>
    <n v="68.2"/>
    <n v="92.225000000000009"/>
    <n v="0.5748792270531401"/>
    <n v="2026"/>
    <s v="Q1"/>
    <n v="3"/>
    <x v="2"/>
  </r>
  <r>
    <s v="02311"/>
    <x v="77"/>
    <x v="3"/>
    <x v="8"/>
    <x v="0"/>
    <x v="1"/>
    <x v="1"/>
    <x v="3"/>
    <n v="1"/>
    <n v="145.19"/>
    <n v="0"/>
    <n v="80.67"/>
    <n v="145.19"/>
    <n v="80.67"/>
    <n v="64.52"/>
    <n v="0.44438322198498514"/>
    <n v="2026"/>
    <s v="Q1"/>
    <n v="3"/>
    <x v="2"/>
  </r>
  <r>
    <s v="03563"/>
    <x v="77"/>
    <x v="3"/>
    <x v="8"/>
    <x v="0"/>
    <x v="0"/>
    <x v="0"/>
    <x v="6"/>
    <n v="2"/>
    <n v="40.090000000000003"/>
    <n v="0"/>
    <n v="17.2"/>
    <n v="80.180000000000007"/>
    <n v="34.4"/>
    <n v="45.780000000000008"/>
    <n v="0.57096532801197308"/>
    <n v="2026"/>
    <s v="Q1"/>
    <n v="3"/>
    <x v="2"/>
  </r>
  <r>
    <s v="03587"/>
    <x v="77"/>
    <x v="3"/>
    <x v="7"/>
    <x v="0"/>
    <x v="0"/>
    <x v="4"/>
    <x v="10"/>
    <n v="1"/>
    <n v="39.47"/>
    <n v="0"/>
    <n v="15.02"/>
    <n v="39.47"/>
    <n v="15.02"/>
    <n v="24.45"/>
    <n v="0.61945781606283257"/>
    <n v="2026"/>
    <s v="Q1"/>
    <n v="3"/>
    <x v="2"/>
  </r>
  <r>
    <s v="03706"/>
    <x v="77"/>
    <x v="0"/>
    <x v="0"/>
    <x v="0"/>
    <x v="0"/>
    <x v="0"/>
    <x v="8"/>
    <n v="2"/>
    <n v="103.42"/>
    <n v="0"/>
    <n v="49.51"/>
    <n v="206.84"/>
    <n v="99.02"/>
    <n v="107.82000000000001"/>
    <n v="0.52127248114484626"/>
    <n v="2026"/>
    <s v="Q1"/>
    <n v="3"/>
    <x v="2"/>
  </r>
  <r>
    <s v="04121"/>
    <x v="77"/>
    <x v="0"/>
    <x v="0"/>
    <x v="0"/>
    <x v="0"/>
    <x v="2"/>
    <x v="18"/>
    <n v="4"/>
    <n v="161.93"/>
    <n v="0.15"/>
    <n v="88"/>
    <n v="550.56200000000001"/>
    <n v="352"/>
    <n v="198.56200000000001"/>
    <n v="0.36065329608654428"/>
    <n v="2026"/>
    <s v="Q1"/>
    <n v="3"/>
    <x v="2"/>
  </r>
  <r>
    <s v="01047"/>
    <x v="78"/>
    <x v="0"/>
    <x v="0"/>
    <x v="0"/>
    <x v="0"/>
    <x v="2"/>
    <x v="9"/>
    <n v="2"/>
    <n v="46.21"/>
    <n v="0.05"/>
    <n v="18.37"/>
    <n v="87.798999999999992"/>
    <n v="36.74"/>
    <n v="51.05899999999999"/>
    <n v="0.58154420893176451"/>
    <n v="2026"/>
    <s v="Q1"/>
    <n v="3"/>
    <x v="2"/>
  </r>
  <r>
    <s v="01142"/>
    <x v="78"/>
    <x v="1"/>
    <x v="11"/>
    <x v="0"/>
    <x v="1"/>
    <x v="3"/>
    <x v="19"/>
    <n v="3"/>
    <n v="125.85"/>
    <n v="0"/>
    <n v="59.19"/>
    <n v="377.54999999999995"/>
    <n v="177.57"/>
    <n v="199.97999999999996"/>
    <n v="0.52967818831942781"/>
    <n v="2026"/>
    <s v="Q1"/>
    <n v="3"/>
    <x v="2"/>
  </r>
  <r>
    <s v="02232"/>
    <x v="78"/>
    <x v="3"/>
    <x v="13"/>
    <x v="2"/>
    <x v="1"/>
    <x v="2"/>
    <x v="2"/>
    <n v="2"/>
    <n v="36.340000000000003"/>
    <n v="0"/>
    <n v="13.8"/>
    <n v="72.680000000000007"/>
    <n v="27.6"/>
    <n v="45.080000000000005"/>
    <n v="0.620253164556962"/>
    <n v="2026"/>
    <s v="Q1"/>
    <n v="3"/>
    <x v="2"/>
  </r>
  <r>
    <s v="02339"/>
    <x v="78"/>
    <x v="1"/>
    <x v="12"/>
    <x v="3"/>
    <x v="1"/>
    <x v="0"/>
    <x v="4"/>
    <n v="2"/>
    <n v="51.29"/>
    <n v="0"/>
    <n v="23.15"/>
    <n v="102.58"/>
    <n v="46.3"/>
    <n v="56.28"/>
    <n v="0.54864496003119523"/>
    <n v="2026"/>
    <s v="Q1"/>
    <n v="3"/>
    <x v="2"/>
  </r>
  <r>
    <s v="03611"/>
    <x v="78"/>
    <x v="1"/>
    <x v="1"/>
    <x v="1"/>
    <x v="2"/>
    <x v="0"/>
    <x v="6"/>
    <n v="6"/>
    <n v="40.89"/>
    <n v="0.1"/>
    <n v="16.84"/>
    <n v="220.80600000000001"/>
    <n v="101.03999999999999"/>
    <n v="119.76600000000002"/>
    <n v="0.54240373902883077"/>
    <n v="2026"/>
    <s v="Q1"/>
    <n v="3"/>
    <x v="2"/>
  </r>
  <r>
    <s v="03953"/>
    <x v="78"/>
    <x v="1"/>
    <x v="14"/>
    <x v="0"/>
    <x v="1"/>
    <x v="4"/>
    <x v="12"/>
    <n v="1"/>
    <n v="120.63"/>
    <n v="0"/>
    <n v="70.28"/>
    <n v="120.63"/>
    <n v="70.28"/>
    <n v="50.349999999999994"/>
    <n v="0.41739202520102792"/>
    <n v="2026"/>
    <s v="Q1"/>
    <n v="3"/>
    <x v="2"/>
  </r>
  <r>
    <s v="04253"/>
    <x v="78"/>
    <x v="3"/>
    <x v="13"/>
    <x v="1"/>
    <x v="1"/>
    <x v="0"/>
    <x v="0"/>
    <n v="5"/>
    <n v="82.64"/>
    <n v="0.1"/>
    <n v="43.52"/>
    <n v="371.88"/>
    <n v="217.60000000000002"/>
    <n v="154.27999999999997"/>
    <n v="0.41486501021834993"/>
    <n v="2026"/>
    <s v="Q1"/>
    <n v="3"/>
    <x v="2"/>
  </r>
  <r>
    <s v="04952"/>
    <x v="78"/>
    <x v="1"/>
    <x v="6"/>
    <x v="0"/>
    <x v="2"/>
    <x v="1"/>
    <x v="17"/>
    <n v="2"/>
    <n v="72.459999999999994"/>
    <n v="0"/>
    <n v="33.31"/>
    <n v="144.91999999999999"/>
    <n v="66.62"/>
    <n v="78.299999999999983"/>
    <n v="0.54029809550096597"/>
    <n v="2026"/>
    <s v="Q1"/>
    <n v="3"/>
    <x v="2"/>
  </r>
  <r>
    <s v="05016"/>
    <x v="78"/>
    <x v="1"/>
    <x v="12"/>
    <x v="3"/>
    <x v="1"/>
    <x v="4"/>
    <x v="10"/>
    <n v="2"/>
    <n v="40.659999999999997"/>
    <n v="0.1"/>
    <n v="14.63"/>
    <n v="73.188000000000002"/>
    <n v="29.26"/>
    <n v="43.927999999999997"/>
    <n v="0.60020768431983385"/>
    <n v="2026"/>
    <s v="Q1"/>
    <n v="3"/>
    <x v="2"/>
  </r>
  <r>
    <s v="00839"/>
    <x v="79"/>
    <x v="1"/>
    <x v="12"/>
    <x v="3"/>
    <x v="1"/>
    <x v="0"/>
    <x v="6"/>
    <n v="1"/>
    <n v="40.5"/>
    <n v="0.05"/>
    <n v="17.16"/>
    <n v="38.475000000000001"/>
    <n v="17.16"/>
    <n v="21.315000000000001"/>
    <n v="0.55399610136452238"/>
    <n v="2026"/>
    <s v="Q1"/>
    <n v="3"/>
    <x v="2"/>
  </r>
  <r>
    <s v="01382"/>
    <x v="79"/>
    <x v="2"/>
    <x v="2"/>
    <x v="0"/>
    <x v="2"/>
    <x v="1"/>
    <x v="17"/>
    <n v="1"/>
    <n v="72.16"/>
    <n v="0"/>
    <n v="33.11"/>
    <n v="72.16"/>
    <n v="33.11"/>
    <n v="39.049999999999997"/>
    <n v="0.54115853658536583"/>
    <n v="2026"/>
    <s v="Q1"/>
    <n v="3"/>
    <x v="2"/>
  </r>
  <r>
    <s v="01452"/>
    <x v="79"/>
    <x v="2"/>
    <x v="5"/>
    <x v="3"/>
    <x v="2"/>
    <x v="2"/>
    <x v="18"/>
    <n v="1"/>
    <n v="161.93"/>
    <n v="0.15"/>
    <n v="87.5"/>
    <n v="137.6405"/>
    <n v="87.5"/>
    <n v="50.140500000000003"/>
    <n v="0.36428594781332529"/>
    <n v="2026"/>
    <s v="Q1"/>
    <n v="3"/>
    <x v="2"/>
  </r>
  <r>
    <s v="01845"/>
    <x v="79"/>
    <x v="0"/>
    <x v="9"/>
    <x v="0"/>
    <x v="0"/>
    <x v="3"/>
    <x v="5"/>
    <n v="3"/>
    <n v="348.54"/>
    <n v="0.1"/>
    <n v="200.3"/>
    <n v="941.05800000000011"/>
    <n v="600.90000000000009"/>
    <n v="340.15800000000002"/>
    <n v="0.36146337420222768"/>
    <n v="2026"/>
    <s v="Q1"/>
    <n v="3"/>
    <x v="2"/>
  </r>
  <r>
    <s v="03560"/>
    <x v="79"/>
    <x v="2"/>
    <x v="16"/>
    <x v="0"/>
    <x v="0"/>
    <x v="4"/>
    <x v="16"/>
    <n v="3"/>
    <n v="50.46"/>
    <n v="0.1"/>
    <n v="21.9"/>
    <n v="136.24199999999999"/>
    <n v="65.699999999999989"/>
    <n v="70.542000000000002"/>
    <n v="0.51776985070683057"/>
    <n v="2026"/>
    <s v="Q1"/>
    <n v="3"/>
    <x v="2"/>
  </r>
  <r>
    <s v="04059"/>
    <x v="79"/>
    <x v="3"/>
    <x v="13"/>
    <x v="3"/>
    <x v="1"/>
    <x v="3"/>
    <x v="13"/>
    <n v="1"/>
    <n v="83.62"/>
    <n v="0"/>
    <n v="39.15"/>
    <n v="83.62"/>
    <n v="39.15"/>
    <n v="44.470000000000006"/>
    <n v="0.53181057163358048"/>
    <n v="2026"/>
    <s v="Q1"/>
    <n v="3"/>
    <x v="2"/>
  </r>
  <r>
    <s v="04731"/>
    <x v="79"/>
    <x v="1"/>
    <x v="12"/>
    <x v="1"/>
    <x v="2"/>
    <x v="0"/>
    <x v="4"/>
    <n v="6"/>
    <n v="51.07"/>
    <n v="0.1"/>
    <n v="22.68"/>
    <n v="275.77800000000002"/>
    <n v="136.07999999999998"/>
    <n v="139.69800000000004"/>
    <n v="0.50655962404542798"/>
    <n v="2026"/>
    <s v="Q1"/>
    <n v="3"/>
    <x v="2"/>
  </r>
  <r>
    <s v="00693"/>
    <x v="80"/>
    <x v="1"/>
    <x v="11"/>
    <x v="0"/>
    <x v="1"/>
    <x v="2"/>
    <x v="9"/>
    <n v="3"/>
    <n v="47.02"/>
    <n v="0.1"/>
    <n v="17.989999999999998"/>
    <n v="126.95400000000001"/>
    <n v="53.97"/>
    <n v="72.984000000000009"/>
    <n v="0.57488539155914742"/>
    <n v="2026"/>
    <s v="Q1"/>
    <n v="3"/>
    <x v="2"/>
  </r>
  <r>
    <s v="01672"/>
    <x v="80"/>
    <x v="2"/>
    <x v="5"/>
    <x v="3"/>
    <x v="0"/>
    <x v="2"/>
    <x v="9"/>
    <n v="1"/>
    <n v="47.1"/>
    <n v="0.05"/>
    <n v="18.48"/>
    <n v="44.744999999999997"/>
    <n v="18.48"/>
    <n v="26.264999999999997"/>
    <n v="0.58699296010727453"/>
    <n v="2026"/>
    <s v="Q1"/>
    <n v="3"/>
    <x v="2"/>
  </r>
  <r>
    <s v="02347"/>
    <x v="80"/>
    <x v="3"/>
    <x v="13"/>
    <x v="0"/>
    <x v="0"/>
    <x v="2"/>
    <x v="15"/>
    <n v="2"/>
    <n v="131.38999999999999"/>
    <n v="0"/>
    <n v="66.91"/>
    <n v="262.77999999999997"/>
    <n v="133.82"/>
    <n v="128.95999999999998"/>
    <n v="0.49075272090722277"/>
    <n v="2026"/>
    <s v="Q1"/>
    <n v="3"/>
    <x v="2"/>
  </r>
  <r>
    <s v="02582"/>
    <x v="80"/>
    <x v="1"/>
    <x v="1"/>
    <x v="3"/>
    <x v="1"/>
    <x v="4"/>
    <x v="12"/>
    <n v="1"/>
    <n v="120.16"/>
    <n v="0.15"/>
    <n v="68.33"/>
    <n v="102.136"/>
    <n v="68.33"/>
    <n v="33.805999999999997"/>
    <n v="0.33099005247904756"/>
    <n v="2026"/>
    <s v="Q1"/>
    <n v="3"/>
    <x v="2"/>
  </r>
  <r>
    <s v="02762"/>
    <x v="80"/>
    <x v="3"/>
    <x v="8"/>
    <x v="2"/>
    <x v="0"/>
    <x v="3"/>
    <x v="7"/>
    <n v="1"/>
    <n v="196.48"/>
    <n v="0"/>
    <n v="101.29"/>
    <n v="196.48"/>
    <n v="101.29"/>
    <n v="95.189999999999984"/>
    <n v="0.48447679153094458"/>
    <n v="2026"/>
    <s v="Q1"/>
    <n v="3"/>
    <x v="2"/>
  </r>
  <r>
    <s v="04090"/>
    <x v="80"/>
    <x v="1"/>
    <x v="11"/>
    <x v="3"/>
    <x v="2"/>
    <x v="2"/>
    <x v="2"/>
    <n v="1"/>
    <n v="36.520000000000003"/>
    <n v="0"/>
    <n v="13.96"/>
    <n v="36.520000000000003"/>
    <n v="13.96"/>
    <n v="22.560000000000002"/>
    <n v="0.61774370208105145"/>
    <n v="2026"/>
    <s v="Q1"/>
    <n v="3"/>
    <x v="2"/>
  </r>
  <r>
    <s v="04491"/>
    <x v="80"/>
    <x v="1"/>
    <x v="12"/>
    <x v="2"/>
    <x v="2"/>
    <x v="4"/>
    <x v="16"/>
    <n v="4"/>
    <n v="49.71"/>
    <n v="0.1"/>
    <n v="22.46"/>
    <n v="178.95600000000002"/>
    <n v="89.84"/>
    <n v="89.116000000000014"/>
    <n v="0.49797715639598561"/>
    <n v="2026"/>
    <s v="Q1"/>
    <n v="3"/>
    <x v="2"/>
  </r>
  <r>
    <s v="04678"/>
    <x v="80"/>
    <x v="0"/>
    <x v="0"/>
    <x v="0"/>
    <x v="0"/>
    <x v="3"/>
    <x v="13"/>
    <n v="1"/>
    <n v="81.209999999999994"/>
    <n v="0.05"/>
    <n v="40.44"/>
    <n v="77.149499999999989"/>
    <n v="40.44"/>
    <n v="36.709499999999991"/>
    <n v="0.47582291524896464"/>
    <n v="2026"/>
    <s v="Q1"/>
    <n v="3"/>
    <x v="2"/>
  </r>
  <r>
    <s v="01189"/>
    <x v="81"/>
    <x v="3"/>
    <x v="13"/>
    <x v="0"/>
    <x v="1"/>
    <x v="0"/>
    <x v="8"/>
    <n v="2"/>
    <n v="103.22"/>
    <n v="0"/>
    <n v="51.33"/>
    <n v="206.44"/>
    <n v="102.66"/>
    <n v="103.78"/>
    <n v="0.50271265258670805"/>
    <n v="2026"/>
    <s v="Q1"/>
    <n v="3"/>
    <x v="2"/>
  </r>
  <r>
    <s v="01590"/>
    <x v="81"/>
    <x v="0"/>
    <x v="15"/>
    <x v="3"/>
    <x v="1"/>
    <x v="1"/>
    <x v="11"/>
    <n v="1"/>
    <n v="153.47"/>
    <n v="0"/>
    <n v="78.19"/>
    <n v="153.47"/>
    <n v="78.19"/>
    <n v="75.28"/>
    <n v="0.49051931973675639"/>
    <n v="2026"/>
    <s v="Q1"/>
    <n v="3"/>
    <x v="2"/>
  </r>
  <r>
    <s v="02309"/>
    <x v="81"/>
    <x v="3"/>
    <x v="7"/>
    <x v="0"/>
    <x v="0"/>
    <x v="3"/>
    <x v="7"/>
    <n v="6"/>
    <n v="199.75"/>
    <n v="0"/>
    <n v="105.84"/>
    <n v="1198.5"/>
    <n v="635.04"/>
    <n v="563.46"/>
    <n v="0.47013767209011265"/>
    <n v="2026"/>
    <s v="Q1"/>
    <n v="3"/>
    <x v="2"/>
  </r>
  <r>
    <s v="03628"/>
    <x v="81"/>
    <x v="1"/>
    <x v="12"/>
    <x v="3"/>
    <x v="1"/>
    <x v="2"/>
    <x v="9"/>
    <n v="1"/>
    <n v="45.84"/>
    <n v="0"/>
    <n v="18.079999999999998"/>
    <n v="45.84"/>
    <n v="18.079999999999998"/>
    <n v="27.760000000000005"/>
    <n v="0.605584642233857"/>
    <n v="2026"/>
    <s v="Q1"/>
    <n v="3"/>
    <x v="2"/>
  </r>
  <r>
    <s v="03718"/>
    <x v="81"/>
    <x v="1"/>
    <x v="12"/>
    <x v="3"/>
    <x v="1"/>
    <x v="3"/>
    <x v="19"/>
    <n v="2"/>
    <n v="122.07"/>
    <n v="0.05"/>
    <n v="59.16"/>
    <n v="231.93299999999996"/>
    <n v="118.32"/>
    <n v="113.61299999999997"/>
    <n v="0.48985267297021118"/>
    <n v="2026"/>
    <s v="Q1"/>
    <n v="3"/>
    <x v="2"/>
  </r>
  <r>
    <s v="04198"/>
    <x v="81"/>
    <x v="1"/>
    <x v="14"/>
    <x v="3"/>
    <x v="1"/>
    <x v="4"/>
    <x v="12"/>
    <n v="3"/>
    <n v="122.4"/>
    <n v="0.15"/>
    <n v="71.150000000000006"/>
    <n v="312.12"/>
    <n v="213.45000000000002"/>
    <n v="98.669999999999987"/>
    <n v="0.31612841214917337"/>
    <n v="2026"/>
    <s v="Q1"/>
    <n v="3"/>
    <x v="2"/>
  </r>
  <r>
    <s v="04784"/>
    <x v="81"/>
    <x v="0"/>
    <x v="15"/>
    <x v="0"/>
    <x v="1"/>
    <x v="0"/>
    <x v="8"/>
    <n v="1"/>
    <n v="101.43"/>
    <n v="0"/>
    <n v="51.78"/>
    <n v="101.43"/>
    <n v="51.78"/>
    <n v="49.650000000000006"/>
    <n v="0.4895001478852411"/>
    <n v="2026"/>
    <s v="Q1"/>
    <n v="3"/>
    <x v="2"/>
  </r>
  <r>
    <s v="00086"/>
    <x v="82"/>
    <x v="1"/>
    <x v="12"/>
    <x v="1"/>
    <x v="2"/>
    <x v="0"/>
    <x v="8"/>
    <n v="8"/>
    <n v="104.7"/>
    <n v="0.05"/>
    <n v="49.91"/>
    <n v="795.72"/>
    <n v="399.28"/>
    <n v="396.44000000000005"/>
    <n v="0.49821545267179412"/>
    <n v="2026"/>
    <s v="Q1"/>
    <n v="3"/>
    <x v="2"/>
  </r>
  <r>
    <s v="01813"/>
    <x v="82"/>
    <x v="0"/>
    <x v="0"/>
    <x v="2"/>
    <x v="0"/>
    <x v="1"/>
    <x v="3"/>
    <n v="4"/>
    <n v="146.34"/>
    <n v="0"/>
    <n v="79.37"/>
    <n v="585.36"/>
    <n v="317.48"/>
    <n v="267.88"/>
    <n v="0.45763290966242992"/>
    <n v="2026"/>
    <s v="Q1"/>
    <n v="3"/>
    <x v="2"/>
  </r>
  <r>
    <s v="02212"/>
    <x v="82"/>
    <x v="1"/>
    <x v="6"/>
    <x v="0"/>
    <x v="0"/>
    <x v="4"/>
    <x v="12"/>
    <n v="2"/>
    <n v="122.92"/>
    <n v="0.05"/>
    <n v="70.31"/>
    <n v="233.548"/>
    <n v="140.62"/>
    <n v="92.927999999999997"/>
    <n v="0.39789679209413054"/>
    <n v="2026"/>
    <s v="Q1"/>
    <n v="3"/>
    <x v="2"/>
  </r>
  <r>
    <s v="04466"/>
    <x v="82"/>
    <x v="2"/>
    <x v="2"/>
    <x v="0"/>
    <x v="1"/>
    <x v="1"/>
    <x v="1"/>
    <n v="1"/>
    <n v="91.35"/>
    <n v="0.05"/>
    <n v="45.24"/>
    <n v="86.782499999999985"/>
    <n v="45.24"/>
    <n v="41.542499999999983"/>
    <n v="0.47869674185463645"/>
    <n v="2026"/>
    <s v="Q1"/>
    <n v="3"/>
    <x v="2"/>
  </r>
  <r>
    <s v="04483"/>
    <x v="82"/>
    <x v="1"/>
    <x v="12"/>
    <x v="0"/>
    <x v="1"/>
    <x v="0"/>
    <x v="4"/>
    <n v="3"/>
    <n v="51.01"/>
    <n v="0.15"/>
    <n v="22.84"/>
    <n v="130.07550000000001"/>
    <n v="68.52"/>
    <n v="61.555500000000009"/>
    <n v="0.47322900930613382"/>
    <n v="2026"/>
    <s v="Q1"/>
    <n v="3"/>
    <x v="2"/>
  </r>
  <r>
    <s v="00273"/>
    <x v="83"/>
    <x v="3"/>
    <x v="8"/>
    <x v="0"/>
    <x v="1"/>
    <x v="4"/>
    <x v="12"/>
    <n v="2"/>
    <n v="125.04"/>
    <n v="0.05"/>
    <n v="67.680000000000007"/>
    <n v="237.57599999999999"/>
    <n v="135.36000000000001"/>
    <n v="102.21599999999998"/>
    <n v="0.43024547934134755"/>
    <n v="2026"/>
    <s v="Q1"/>
    <n v="3"/>
    <x v="2"/>
  </r>
  <r>
    <s v="00578"/>
    <x v="83"/>
    <x v="2"/>
    <x v="5"/>
    <x v="3"/>
    <x v="0"/>
    <x v="0"/>
    <x v="4"/>
    <n v="2"/>
    <n v="50.22"/>
    <n v="0.05"/>
    <n v="23.16"/>
    <n v="95.417999999999992"/>
    <n v="46.32"/>
    <n v="49.097999999999992"/>
    <n v="0.51455700182355524"/>
    <n v="2026"/>
    <s v="Q1"/>
    <n v="3"/>
    <x v="2"/>
  </r>
  <r>
    <s v="01290"/>
    <x v="83"/>
    <x v="1"/>
    <x v="1"/>
    <x v="0"/>
    <x v="2"/>
    <x v="4"/>
    <x v="14"/>
    <n v="5"/>
    <n v="36.369999999999997"/>
    <n v="0.05"/>
    <n v="13.81"/>
    <n v="172.75749999999999"/>
    <n v="69.05"/>
    <n v="103.7075"/>
    <n v="0.60030678841729013"/>
    <n v="2026"/>
    <s v="Q1"/>
    <n v="3"/>
    <x v="2"/>
  </r>
  <r>
    <s v="01501"/>
    <x v="83"/>
    <x v="3"/>
    <x v="7"/>
    <x v="1"/>
    <x v="1"/>
    <x v="2"/>
    <x v="2"/>
    <n v="3"/>
    <n v="36.43"/>
    <n v="0.1"/>
    <n v="13.23"/>
    <n v="98.36099999999999"/>
    <n v="39.69"/>
    <n v="58.670999999999992"/>
    <n v="0.59648641229755694"/>
    <n v="2026"/>
    <s v="Q1"/>
    <n v="3"/>
    <x v="2"/>
  </r>
  <r>
    <s v="01540"/>
    <x v="83"/>
    <x v="1"/>
    <x v="12"/>
    <x v="1"/>
    <x v="2"/>
    <x v="0"/>
    <x v="4"/>
    <n v="10"/>
    <n v="49.7"/>
    <n v="0.1"/>
    <n v="21.96"/>
    <n v="447.3"/>
    <n v="219.60000000000002"/>
    <n v="227.7"/>
    <n v="0.50905432595573441"/>
    <n v="2026"/>
    <s v="Q1"/>
    <n v="3"/>
    <x v="2"/>
  </r>
  <r>
    <s v="02541"/>
    <x v="83"/>
    <x v="1"/>
    <x v="12"/>
    <x v="0"/>
    <x v="0"/>
    <x v="2"/>
    <x v="9"/>
    <n v="2"/>
    <n v="46.61"/>
    <n v="0"/>
    <n v="17.97"/>
    <n v="93.22"/>
    <n v="35.94"/>
    <n v="57.28"/>
    <n v="0.61446041621969538"/>
    <n v="2026"/>
    <s v="Q1"/>
    <n v="3"/>
    <x v="2"/>
  </r>
  <r>
    <s v="04264"/>
    <x v="83"/>
    <x v="2"/>
    <x v="5"/>
    <x v="0"/>
    <x v="1"/>
    <x v="2"/>
    <x v="9"/>
    <n v="1"/>
    <n v="47.61"/>
    <n v="0"/>
    <n v="18.89"/>
    <n v="47.61"/>
    <n v="18.89"/>
    <n v="28.72"/>
    <n v="0.60323461457676952"/>
    <n v="2026"/>
    <s v="Q1"/>
    <n v="3"/>
    <x v="2"/>
  </r>
  <r>
    <s v="04311"/>
    <x v="83"/>
    <x v="2"/>
    <x v="2"/>
    <x v="0"/>
    <x v="1"/>
    <x v="0"/>
    <x v="6"/>
    <n v="2"/>
    <n v="40.880000000000003"/>
    <n v="0.05"/>
    <n v="16.39"/>
    <n v="77.671999999999997"/>
    <n v="32.78"/>
    <n v="44.891999999999996"/>
    <n v="0.57796889483983926"/>
    <n v="2026"/>
    <s v="Q1"/>
    <n v="3"/>
    <x v="2"/>
  </r>
  <r>
    <s v="04796"/>
    <x v="83"/>
    <x v="1"/>
    <x v="12"/>
    <x v="0"/>
    <x v="1"/>
    <x v="4"/>
    <x v="10"/>
    <n v="2"/>
    <n v="39.409999999999997"/>
    <n v="0.15"/>
    <n v="14.91"/>
    <n v="66.996999999999986"/>
    <n v="29.82"/>
    <n v="37.176999999999985"/>
    <n v="0.55490544352732207"/>
    <n v="2026"/>
    <s v="Q1"/>
    <n v="3"/>
    <x v="2"/>
  </r>
  <r>
    <s v="00089"/>
    <x v="84"/>
    <x v="2"/>
    <x v="10"/>
    <x v="0"/>
    <x v="0"/>
    <x v="0"/>
    <x v="6"/>
    <n v="1"/>
    <n v="40.82"/>
    <n v="0.05"/>
    <n v="16.940000000000001"/>
    <n v="38.778999999999996"/>
    <n v="16.940000000000001"/>
    <n v="21.838999999999995"/>
    <n v="0.56316563088269411"/>
    <n v="2026"/>
    <s v="Q1"/>
    <n v="3"/>
    <x v="2"/>
  </r>
  <r>
    <s v="00487"/>
    <x v="84"/>
    <x v="3"/>
    <x v="8"/>
    <x v="2"/>
    <x v="2"/>
    <x v="2"/>
    <x v="2"/>
    <n v="3"/>
    <n v="36.979999999999997"/>
    <n v="0.1"/>
    <n v="13.65"/>
    <n v="99.846000000000004"/>
    <n v="40.950000000000003"/>
    <n v="58.896000000000001"/>
    <n v="0.58986839733189111"/>
    <n v="2026"/>
    <s v="Q1"/>
    <n v="3"/>
    <x v="2"/>
  </r>
  <r>
    <s v="01476"/>
    <x v="84"/>
    <x v="1"/>
    <x v="12"/>
    <x v="3"/>
    <x v="1"/>
    <x v="2"/>
    <x v="2"/>
    <n v="1"/>
    <n v="35.700000000000003"/>
    <n v="0.05"/>
    <n v="13.91"/>
    <n v="33.914999999999999"/>
    <n v="13.91"/>
    <n v="20.004999999999999"/>
    <n v="0.58985699542975079"/>
    <n v="2026"/>
    <s v="Q1"/>
    <n v="3"/>
    <x v="2"/>
  </r>
  <r>
    <s v="02145"/>
    <x v="84"/>
    <x v="3"/>
    <x v="8"/>
    <x v="2"/>
    <x v="0"/>
    <x v="0"/>
    <x v="6"/>
    <n v="1"/>
    <n v="39.53"/>
    <n v="0.05"/>
    <n v="17.170000000000002"/>
    <n v="37.5535"/>
    <n v="17.170000000000002"/>
    <n v="20.383499999999998"/>
    <n v="0.54278562584046752"/>
    <n v="2026"/>
    <s v="Q1"/>
    <n v="3"/>
    <x v="2"/>
  </r>
  <r>
    <s v="02999"/>
    <x v="84"/>
    <x v="2"/>
    <x v="3"/>
    <x v="2"/>
    <x v="0"/>
    <x v="2"/>
    <x v="2"/>
    <n v="2"/>
    <n v="35.75"/>
    <n v="0"/>
    <n v="13.28"/>
    <n v="71.5"/>
    <n v="26.56"/>
    <n v="44.94"/>
    <n v="0.62853146853146846"/>
    <n v="2026"/>
    <s v="Q1"/>
    <n v="3"/>
    <x v="2"/>
  </r>
  <r>
    <s v="04464"/>
    <x v="84"/>
    <x v="2"/>
    <x v="2"/>
    <x v="0"/>
    <x v="2"/>
    <x v="4"/>
    <x v="16"/>
    <n v="2"/>
    <n v="50.17"/>
    <n v="0"/>
    <n v="22.37"/>
    <n v="100.34"/>
    <n v="44.74"/>
    <n v="55.6"/>
    <n v="0.55411600558102447"/>
    <n v="2026"/>
    <s v="Q1"/>
    <n v="3"/>
    <x v="2"/>
  </r>
  <r>
    <s v="04978"/>
    <x v="84"/>
    <x v="0"/>
    <x v="9"/>
    <x v="0"/>
    <x v="1"/>
    <x v="4"/>
    <x v="10"/>
    <n v="5"/>
    <n v="41.32"/>
    <n v="0"/>
    <n v="15.09"/>
    <n v="206.6"/>
    <n v="75.45"/>
    <n v="131.14999999999998"/>
    <n v="0.63480154888673757"/>
    <n v="2026"/>
    <s v="Q1"/>
    <n v="3"/>
    <x v="2"/>
  </r>
  <r>
    <s v="00130"/>
    <x v="85"/>
    <x v="3"/>
    <x v="7"/>
    <x v="3"/>
    <x v="1"/>
    <x v="1"/>
    <x v="11"/>
    <n v="3"/>
    <n v="152.4"/>
    <n v="0.05"/>
    <n v="79.97"/>
    <n v="434.34000000000003"/>
    <n v="239.91"/>
    <n v="194.43000000000004"/>
    <n v="0.44764470230694853"/>
    <n v="2026"/>
    <s v="Q1"/>
    <n v="3"/>
    <x v="2"/>
  </r>
  <r>
    <s v="00848"/>
    <x v="85"/>
    <x v="0"/>
    <x v="0"/>
    <x v="0"/>
    <x v="1"/>
    <x v="4"/>
    <x v="14"/>
    <n v="1"/>
    <n v="36.299999999999997"/>
    <n v="0"/>
    <n v="14.1"/>
    <n v="36.299999999999997"/>
    <n v="14.1"/>
    <n v="22.199999999999996"/>
    <n v="0.61157024793388426"/>
    <n v="2026"/>
    <s v="Q1"/>
    <n v="3"/>
    <x v="2"/>
  </r>
  <r>
    <s v="01359"/>
    <x v="85"/>
    <x v="2"/>
    <x v="5"/>
    <x v="0"/>
    <x v="0"/>
    <x v="2"/>
    <x v="9"/>
    <n v="3"/>
    <n v="46.24"/>
    <n v="0.1"/>
    <n v="18.2"/>
    <n v="124.848"/>
    <n v="54.599999999999994"/>
    <n v="70.248000000000005"/>
    <n v="0.56266820453671673"/>
    <n v="2026"/>
    <s v="Q1"/>
    <n v="3"/>
    <x v="2"/>
  </r>
  <r>
    <s v="02379"/>
    <x v="85"/>
    <x v="0"/>
    <x v="0"/>
    <x v="2"/>
    <x v="0"/>
    <x v="2"/>
    <x v="18"/>
    <n v="2"/>
    <n v="165.58"/>
    <n v="0"/>
    <n v="86.16"/>
    <n v="331.16"/>
    <n v="172.32"/>
    <n v="158.84000000000003"/>
    <n v="0.47964730039859893"/>
    <n v="2026"/>
    <s v="Q1"/>
    <n v="3"/>
    <x v="2"/>
  </r>
  <r>
    <s v="02987"/>
    <x v="85"/>
    <x v="0"/>
    <x v="9"/>
    <x v="0"/>
    <x v="0"/>
    <x v="3"/>
    <x v="19"/>
    <n v="4"/>
    <n v="121.49"/>
    <n v="0"/>
    <n v="62.01"/>
    <n v="485.96"/>
    <n v="248.04"/>
    <n v="237.92"/>
    <n v="0.4895876203802782"/>
    <n v="2026"/>
    <s v="Q1"/>
    <n v="3"/>
    <x v="2"/>
  </r>
  <r>
    <s v="03121"/>
    <x v="85"/>
    <x v="1"/>
    <x v="12"/>
    <x v="2"/>
    <x v="1"/>
    <x v="0"/>
    <x v="0"/>
    <n v="5"/>
    <n v="81.84"/>
    <n v="0.1"/>
    <n v="42.7"/>
    <n v="368.28000000000003"/>
    <n v="213.5"/>
    <n v="154.78000000000003"/>
    <n v="0.42027804931030743"/>
    <n v="2026"/>
    <s v="Q1"/>
    <n v="3"/>
    <x v="2"/>
  </r>
  <r>
    <s v="04445"/>
    <x v="85"/>
    <x v="1"/>
    <x v="11"/>
    <x v="0"/>
    <x v="1"/>
    <x v="1"/>
    <x v="11"/>
    <n v="1"/>
    <n v="151.47999999999999"/>
    <n v="0"/>
    <n v="79.41"/>
    <n v="151.47999999999999"/>
    <n v="79.41"/>
    <n v="72.069999999999993"/>
    <n v="0.47577237919197252"/>
    <n v="2026"/>
    <s v="Q1"/>
    <n v="3"/>
    <x v="2"/>
  </r>
  <r>
    <s v="00441"/>
    <x v="86"/>
    <x v="0"/>
    <x v="15"/>
    <x v="2"/>
    <x v="1"/>
    <x v="4"/>
    <x v="16"/>
    <n v="1"/>
    <n v="51.02"/>
    <n v="0.05"/>
    <n v="21.94"/>
    <n v="48.469000000000001"/>
    <n v="21.94"/>
    <n v="26.529"/>
    <n v="0.54733953661102974"/>
    <n v="2026"/>
    <s v="Q1"/>
    <n v="3"/>
    <x v="2"/>
  </r>
  <r>
    <s v="04608"/>
    <x v="86"/>
    <x v="2"/>
    <x v="2"/>
    <x v="1"/>
    <x v="2"/>
    <x v="0"/>
    <x v="6"/>
    <n v="8"/>
    <n v="40.86"/>
    <n v="0.1"/>
    <n v="16.34"/>
    <n v="294.19200000000001"/>
    <n v="130.72"/>
    <n v="163.47200000000001"/>
    <n v="0.55566432805786703"/>
    <n v="2026"/>
    <s v="Q1"/>
    <n v="3"/>
    <x v="2"/>
  </r>
  <r>
    <s v="04914"/>
    <x v="86"/>
    <x v="0"/>
    <x v="9"/>
    <x v="0"/>
    <x v="1"/>
    <x v="2"/>
    <x v="18"/>
    <n v="5"/>
    <n v="163.33000000000001"/>
    <n v="0"/>
    <n v="87.05"/>
    <n v="816.65000000000009"/>
    <n v="435.25"/>
    <n v="381.40000000000009"/>
    <n v="0.46702993938651816"/>
    <n v="2026"/>
    <s v="Q1"/>
    <n v="3"/>
    <x v="2"/>
  </r>
  <r>
    <s v="00860"/>
    <x v="87"/>
    <x v="1"/>
    <x v="14"/>
    <x v="3"/>
    <x v="1"/>
    <x v="1"/>
    <x v="1"/>
    <n v="1"/>
    <n v="90.27"/>
    <n v="0"/>
    <n v="46.38"/>
    <n v="90.27"/>
    <n v="46.38"/>
    <n v="43.889999999999993"/>
    <n v="0.48620804253904948"/>
    <n v="2026"/>
    <s v="Q1"/>
    <n v="3"/>
    <x v="2"/>
  </r>
  <r>
    <s v="00920"/>
    <x v="87"/>
    <x v="0"/>
    <x v="9"/>
    <x v="1"/>
    <x v="2"/>
    <x v="2"/>
    <x v="15"/>
    <n v="12"/>
    <n v="131.31"/>
    <n v="0.05"/>
    <n v="68.459999999999994"/>
    <n v="1496.934"/>
    <n v="821.52"/>
    <n v="675.41399999999999"/>
    <n v="0.45119824922140855"/>
    <n v="2026"/>
    <s v="Q1"/>
    <n v="3"/>
    <x v="2"/>
  </r>
  <r>
    <s v="01700"/>
    <x v="87"/>
    <x v="1"/>
    <x v="12"/>
    <x v="3"/>
    <x v="1"/>
    <x v="2"/>
    <x v="18"/>
    <n v="1"/>
    <n v="167.27"/>
    <n v="0.05"/>
    <n v="88.19"/>
    <n v="158.90649999999999"/>
    <n v="88.19"/>
    <n v="70.716499999999996"/>
    <n v="0.44501955552478972"/>
    <n v="2026"/>
    <s v="Q1"/>
    <n v="3"/>
    <x v="2"/>
  </r>
  <r>
    <s v="01768"/>
    <x v="87"/>
    <x v="1"/>
    <x v="12"/>
    <x v="3"/>
    <x v="0"/>
    <x v="1"/>
    <x v="17"/>
    <n v="4"/>
    <n v="70.510000000000005"/>
    <n v="0"/>
    <n v="31.93"/>
    <n v="282.04000000000002"/>
    <n v="127.72"/>
    <n v="154.32000000000002"/>
    <n v="0.54715643171181394"/>
    <n v="2026"/>
    <s v="Q1"/>
    <n v="3"/>
    <x v="2"/>
  </r>
  <r>
    <s v="01876"/>
    <x v="87"/>
    <x v="1"/>
    <x v="6"/>
    <x v="1"/>
    <x v="1"/>
    <x v="0"/>
    <x v="8"/>
    <n v="12"/>
    <n v="101.06"/>
    <n v="0.1"/>
    <n v="50.59"/>
    <n v="1091.4480000000001"/>
    <n v="607.08000000000004"/>
    <n v="484.36800000000005"/>
    <n v="0.4437847703234602"/>
    <n v="2026"/>
    <s v="Q1"/>
    <n v="3"/>
    <x v="2"/>
  </r>
  <r>
    <s v="02453"/>
    <x v="87"/>
    <x v="3"/>
    <x v="8"/>
    <x v="0"/>
    <x v="2"/>
    <x v="0"/>
    <x v="0"/>
    <n v="2"/>
    <n v="79.849999999999994"/>
    <n v="0.05"/>
    <n v="43.78"/>
    <n v="151.71499999999997"/>
    <n v="87.56"/>
    <n v="64.154999999999973"/>
    <n v="0.42286524074745402"/>
    <n v="2026"/>
    <s v="Q1"/>
    <n v="3"/>
    <x v="2"/>
  </r>
  <r>
    <s v="02676"/>
    <x v="87"/>
    <x v="2"/>
    <x v="5"/>
    <x v="2"/>
    <x v="1"/>
    <x v="3"/>
    <x v="7"/>
    <n v="4"/>
    <n v="191.99"/>
    <n v="0"/>
    <n v="104.44"/>
    <n v="767.96"/>
    <n v="417.76"/>
    <n v="350.20000000000005"/>
    <n v="0.45601333402781397"/>
    <n v="2026"/>
    <s v="Q1"/>
    <n v="3"/>
    <x v="2"/>
  </r>
  <r>
    <s v="02800"/>
    <x v="87"/>
    <x v="1"/>
    <x v="11"/>
    <x v="0"/>
    <x v="1"/>
    <x v="0"/>
    <x v="4"/>
    <n v="1"/>
    <n v="49.81"/>
    <n v="0.05"/>
    <n v="23.12"/>
    <n v="47.319499999999998"/>
    <n v="23.12"/>
    <n v="24.199499999999997"/>
    <n v="0.51140650260463438"/>
    <n v="2026"/>
    <s v="Q1"/>
    <n v="3"/>
    <x v="2"/>
  </r>
  <r>
    <s v="02857"/>
    <x v="87"/>
    <x v="0"/>
    <x v="15"/>
    <x v="2"/>
    <x v="1"/>
    <x v="4"/>
    <x v="10"/>
    <n v="1"/>
    <n v="40.39"/>
    <n v="0.1"/>
    <n v="14.97"/>
    <n v="36.350999999999999"/>
    <n v="14.97"/>
    <n v="21.381"/>
    <n v="0.58818189320788972"/>
    <n v="2026"/>
    <s v="Q1"/>
    <n v="3"/>
    <x v="2"/>
  </r>
  <r>
    <s v="03584"/>
    <x v="87"/>
    <x v="0"/>
    <x v="0"/>
    <x v="0"/>
    <x v="0"/>
    <x v="2"/>
    <x v="2"/>
    <n v="1"/>
    <n v="35.700000000000003"/>
    <n v="0.05"/>
    <n v="13.85"/>
    <n v="33.914999999999999"/>
    <n v="13.85"/>
    <n v="20.064999999999998"/>
    <n v="0.59162612413386406"/>
    <n v="2026"/>
    <s v="Q1"/>
    <n v="3"/>
    <x v="2"/>
  </r>
  <r>
    <s v="03669"/>
    <x v="87"/>
    <x v="2"/>
    <x v="10"/>
    <x v="3"/>
    <x v="0"/>
    <x v="3"/>
    <x v="13"/>
    <n v="1"/>
    <n v="80.09"/>
    <n v="0"/>
    <n v="40.61"/>
    <n v="80.09"/>
    <n v="40.61"/>
    <n v="39.480000000000004"/>
    <n v="0.49294543638406796"/>
    <n v="2026"/>
    <s v="Q1"/>
    <n v="3"/>
    <x v="2"/>
  </r>
  <r>
    <s v="04787"/>
    <x v="87"/>
    <x v="3"/>
    <x v="13"/>
    <x v="3"/>
    <x v="1"/>
    <x v="1"/>
    <x v="3"/>
    <n v="1"/>
    <n v="142.87"/>
    <n v="0.1"/>
    <n v="77.33"/>
    <n v="128.583"/>
    <n v="77.33"/>
    <n v="51.253"/>
    <n v="0.39859857057309289"/>
    <n v="2026"/>
    <s v="Q1"/>
    <n v="3"/>
    <x v="2"/>
  </r>
  <r>
    <s v="00769"/>
    <x v="88"/>
    <x v="3"/>
    <x v="8"/>
    <x v="0"/>
    <x v="0"/>
    <x v="4"/>
    <x v="10"/>
    <n v="1"/>
    <n v="40.53"/>
    <n v="0"/>
    <n v="14.32"/>
    <n v="40.53"/>
    <n v="14.32"/>
    <n v="26.21"/>
    <n v="0.64668147051566738"/>
    <n v="2026"/>
    <s v="Q1"/>
    <n v="3"/>
    <x v="2"/>
  </r>
  <r>
    <s v="01184"/>
    <x v="88"/>
    <x v="3"/>
    <x v="8"/>
    <x v="0"/>
    <x v="0"/>
    <x v="0"/>
    <x v="4"/>
    <n v="1"/>
    <n v="49.46"/>
    <n v="0"/>
    <n v="23.04"/>
    <n v="49.46"/>
    <n v="23.04"/>
    <n v="26.42"/>
    <n v="0.53416902547513145"/>
    <n v="2026"/>
    <s v="Q1"/>
    <n v="3"/>
    <x v="2"/>
  </r>
  <r>
    <s v="01498"/>
    <x v="88"/>
    <x v="1"/>
    <x v="14"/>
    <x v="3"/>
    <x v="2"/>
    <x v="1"/>
    <x v="3"/>
    <n v="3"/>
    <n v="142.46"/>
    <n v="0"/>
    <n v="79.650000000000006"/>
    <n v="427.38"/>
    <n v="238.95000000000002"/>
    <n v="188.42999999999998"/>
    <n v="0.44089569001825069"/>
    <n v="2026"/>
    <s v="Q1"/>
    <n v="3"/>
    <x v="2"/>
  </r>
  <r>
    <s v="02054"/>
    <x v="88"/>
    <x v="3"/>
    <x v="13"/>
    <x v="1"/>
    <x v="2"/>
    <x v="1"/>
    <x v="3"/>
    <n v="6"/>
    <n v="142.18"/>
    <n v="0.05"/>
    <n v="80.94"/>
    <n v="810.42600000000004"/>
    <n v="485.64"/>
    <n v="324.78600000000006"/>
    <n v="0.40075960050640036"/>
    <n v="2026"/>
    <s v="Q1"/>
    <n v="3"/>
    <x v="2"/>
  </r>
  <r>
    <s v="02294"/>
    <x v="88"/>
    <x v="1"/>
    <x v="14"/>
    <x v="0"/>
    <x v="1"/>
    <x v="4"/>
    <x v="10"/>
    <n v="2"/>
    <n v="41.04"/>
    <n v="0"/>
    <n v="15.03"/>
    <n v="82.08"/>
    <n v="30.06"/>
    <n v="52.019999999999996"/>
    <n v="0.63377192982456132"/>
    <n v="2026"/>
    <s v="Q1"/>
    <n v="3"/>
    <x v="2"/>
  </r>
  <r>
    <s v="02892"/>
    <x v="88"/>
    <x v="1"/>
    <x v="12"/>
    <x v="0"/>
    <x v="0"/>
    <x v="1"/>
    <x v="3"/>
    <n v="2"/>
    <n v="145.06"/>
    <n v="0.15"/>
    <n v="77.08"/>
    <n v="246.602"/>
    <n v="154.16"/>
    <n v="92.442000000000007"/>
    <n v="0.37486313979610875"/>
    <n v="2026"/>
    <s v="Q1"/>
    <n v="3"/>
    <x v="2"/>
  </r>
  <r>
    <s v="03145"/>
    <x v="88"/>
    <x v="1"/>
    <x v="11"/>
    <x v="0"/>
    <x v="0"/>
    <x v="2"/>
    <x v="15"/>
    <n v="1"/>
    <n v="130.72999999999999"/>
    <n v="0"/>
    <n v="66.17"/>
    <n v="130.72999999999999"/>
    <n v="66.17"/>
    <n v="64.559999999999988"/>
    <n v="0.4938422703281572"/>
    <n v="2026"/>
    <s v="Q1"/>
    <n v="3"/>
    <x v="2"/>
  </r>
  <r>
    <s v="03925"/>
    <x v="88"/>
    <x v="3"/>
    <x v="13"/>
    <x v="0"/>
    <x v="2"/>
    <x v="4"/>
    <x v="14"/>
    <n v="2"/>
    <n v="36.630000000000003"/>
    <n v="0"/>
    <n v="14.31"/>
    <n v="73.260000000000005"/>
    <n v="28.62"/>
    <n v="44.64"/>
    <n v="0.60933660933660927"/>
    <n v="2026"/>
    <s v="Q1"/>
    <n v="3"/>
    <x v="2"/>
  </r>
  <r>
    <s v="02722"/>
    <x v="89"/>
    <x v="3"/>
    <x v="13"/>
    <x v="3"/>
    <x v="1"/>
    <x v="0"/>
    <x v="4"/>
    <n v="1"/>
    <n v="50.99"/>
    <n v="0.1"/>
    <n v="21.86"/>
    <n v="45.891000000000005"/>
    <n v="21.86"/>
    <n v="24.031000000000006"/>
    <n v="0.52365387548756848"/>
    <n v="2026"/>
    <s v="Q1"/>
    <n v="3"/>
    <x v="2"/>
  </r>
  <r>
    <s v="02767"/>
    <x v="89"/>
    <x v="1"/>
    <x v="6"/>
    <x v="0"/>
    <x v="0"/>
    <x v="2"/>
    <x v="15"/>
    <n v="4"/>
    <n v="134.18"/>
    <n v="0"/>
    <n v="66.430000000000007"/>
    <n v="536.72"/>
    <n v="265.72000000000003"/>
    <n v="271"/>
    <n v="0.5049187658369354"/>
    <n v="2026"/>
    <s v="Q1"/>
    <n v="3"/>
    <x v="2"/>
  </r>
  <r>
    <s v="03794"/>
    <x v="89"/>
    <x v="1"/>
    <x v="12"/>
    <x v="2"/>
    <x v="2"/>
    <x v="4"/>
    <x v="16"/>
    <n v="2"/>
    <n v="50.86"/>
    <n v="0.1"/>
    <n v="21.76"/>
    <n v="91.548000000000002"/>
    <n v="43.52"/>
    <n v="48.027999999999999"/>
    <n v="0.52462096386595003"/>
    <n v="2026"/>
    <s v="Q1"/>
    <n v="3"/>
    <x v="2"/>
  </r>
  <r>
    <s v="03880"/>
    <x v="89"/>
    <x v="1"/>
    <x v="12"/>
    <x v="1"/>
    <x v="2"/>
    <x v="3"/>
    <x v="19"/>
    <n v="12"/>
    <n v="124.86"/>
    <n v="0.1"/>
    <n v="60.82"/>
    <n v="1348.4880000000001"/>
    <n v="729.84"/>
    <n v="618.64800000000002"/>
    <n v="0.45877160197198641"/>
    <n v="2026"/>
    <s v="Q1"/>
    <n v="3"/>
    <x v="2"/>
  </r>
  <r>
    <s v="00422"/>
    <x v="90"/>
    <x v="3"/>
    <x v="4"/>
    <x v="0"/>
    <x v="2"/>
    <x v="0"/>
    <x v="0"/>
    <n v="1"/>
    <n v="81.760000000000005"/>
    <n v="0.1"/>
    <n v="42.78"/>
    <n v="73.584000000000003"/>
    <n v="42.78"/>
    <n v="30.804000000000002"/>
    <n v="0.4186236138290933"/>
    <n v="2026"/>
    <s v="Q2"/>
    <n v="4"/>
    <x v="3"/>
  </r>
  <r>
    <s v="00495"/>
    <x v="90"/>
    <x v="1"/>
    <x v="14"/>
    <x v="2"/>
    <x v="2"/>
    <x v="2"/>
    <x v="15"/>
    <n v="1"/>
    <n v="134.65"/>
    <n v="0"/>
    <n v="68.19"/>
    <n v="134.65"/>
    <n v="68.19"/>
    <n v="66.460000000000008"/>
    <n v="0.49357593761604163"/>
    <n v="2026"/>
    <s v="Q2"/>
    <n v="4"/>
    <x v="3"/>
  </r>
  <r>
    <s v="01517"/>
    <x v="90"/>
    <x v="2"/>
    <x v="16"/>
    <x v="0"/>
    <x v="2"/>
    <x v="0"/>
    <x v="6"/>
    <n v="1"/>
    <n v="41.21"/>
    <n v="0"/>
    <n v="16.34"/>
    <n v="41.21"/>
    <n v="16.34"/>
    <n v="24.87"/>
    <n v="0.60349429750060668"/>
    <n v="2026"/>
    <s v="Q2"/>
    <n v="4"/>
    <x v="3"/>
  </r>
  <r>
    <s v="02391"/>
    <x v="90"/>
    <x v="1"/>
    <x v="12"/>
    <x v="0"/>
    <x v="0"/>
    <x v="4"/>
    <x v="10"/>
    <n v="2"/>
    <n v="40.590000000000003"/>
    <n v="0"/>
    <n v="15.01"/>
    <n v="81.180000000000007"/>
    <n v="30.02"/>
    <n v="51.160000000000011"/>
    <n v="0.63020448386302053"/>
    <n v="2026"/>
    <s v="Q2"/>
    <n v="4"/>
    <x v="3"/>
  </r>
  <r>
    <s v="03809"/>
    <x v="90"/>
    <x v="0"/>
    <x v="15"/>
    <x v="0"/>
    <x v="1"/>
    <x v="3"/>
    <x v="19"/>
    <n v="3"/>
    <n v="124.08"/>
    <n v="0.05"/>
    <n v="62.41"/>
    <n v="353.62799999999999"/>
    <n v="187.23"/>
    <n v="166.398"/>
    <n v="0.47054531880959655"/>
    <n v="2026"/>
    <s v="Q2"/>
    <n v="4"/>
    <x v="3"/>
  </r>
  <r>
    <s v="03958"/>
    <x v="90"/>
    <x v="1"/>
    <x v="1"/>
    <x v="0"/>
    <x v="0"/>
    <x v="3"/>
    <x v="19"/>
    <n v="2"/>
    <n v="125.35"/>
    <n v="0.15"/>
    <n v="60.73"/>
    <n v="213.095"/>
    <n v="121.46"/>
    <n v="91.635000000000005"/>
    <n v="0.43001947488209485"/>
    <n v="2026"/>
    <s v="Q2"/>
    <n v="4"/>
    <x v="3"/>
  </r>
  <r>
    <s v="04418"/>
    <x v="90"/>
    <x v="1"/>
    <x v="14"/>
    <x v="3"/>
    <x v="1"/>
    <x v="4"/>
    <x v="14"/>
    <n v="3"/>
    <n v="36.090000000000003"/>
    <n v="0"/>
    <n v="14.03"/>
    <n v="108.27000000000001"/>
    <n v="42.089999999999996"/>
    <n v="66.180000000000007"/>
    <n v="0.61124965364366857"/>
    <n v="2026"/>
    <s v="Q2"/>
    <n v="4"/>
    <x v="3"/>
  </r>
  <r>
    <s v="04693"/>
    <x v="90"/>
    <x v="1"/>
    <x v="12"/>
    <x v="1"/>
    <x v="2"/>
    <x v="1"/>
    <x v="1"/>
    <n v="15"/>
    <n v="94.33"/>
    <n v="0.1"/>
    <n v="44.38"/>
    <n v="1273.4550000000002"/>
    <n v="665.7"/>
    <n v="607.75500000000011"/>
    <n v="0.47724890161018652"/>
    <n v="2026"/>
    <s v="Q2"/>
    <n v="4"/>
    <x v="3"/>
  </r>
  <r>
    <s v="00193"/>
    <x v="91"/>
    <x v="3"/>
    <x v="4"/>
    <x v="2"/>
    <x v="0"/>
    <x v="2"/>
    <x v="2"/>
    <n v="1"/>
    <n v="35.6"/>
    <n v="0.1"/>
    <n v="13.39"/>
    <n v="32.04"/>
    <n v="13.39"/>
    <n v="18.649999999999999"/>
    <n v="0.58208489388264661"/>
    <n v="2026"/>
    <s v="Q2"/>
    <n v="4"/>
    <x v="3"/>
  </r>
  <r>
    <s v="02246"/>
    <x v="91"/>
    <x v="1"/>
    <x v="12"/>
    <x v="3"/>
    <x v="0"/>
    <x v="0"/>
    <x v="4"/>
    <n v="1"/>
    <n v="50.17"/>
    <n v="0"/>
    <n v="21.95"/>
    <n v="50.17"/>
    <n v="21.95"/>
    <n v="28.220000000000002"/>
    <n v="0.56248754235598963"/>
    <n v="2026"/>
    <s v="Q2"/>
    <n v="4"/>
    <x v="3"/>
  </r>
  <r>
    <s v="02556"/>
    <x v="91"/>
    <x v="3"/>
    <x v="8"/>
    <x v="0"/>
    <x v="0"/>
    <x v="1"/>
    <x v="17"/>
    <n v="2"/>
    <n v="72.900000000000006"/>
    <n v="0"/>
    <n v="31.52"/>
    <n v="145.80000000000001"/>
    <n v="63.04"/>
    <n v="82.760000000000019"/>
    <n v="0.5676268861454048"/>
    <n v="2026"/>
    <s v="Q2"/>
    <n v="4"/>
    <x v="3"/>
  </r>
  <r>
    <s v="00169"/>
    <x v="92"/>
    <x v="2"/>
    <x v="16"/>
    <x v="0"/>
    <x v="1"/>
    <x v="1"/>
    <x v="1"/>
    <n v="2"/>
    <n v="93.48"/>
    <n v="0"/>
    <n v="45.15"/>
    <n v="186.96"/>
    <n v="90.3"/>
    <n v="96.660000000000011"/>
    <n v="0.51700898587933253"/>
    <n v="2026"/>
    <s v="Q2"/>
    <n v="4"/>
    <x v="3"/>
  </r>
  <r>
    <s v="00877"/>
    <x v="92"/>
    <x v="1"/>
    <x v="12"/>
    <x v="0"/>
    <x v="1"/>
    <x v="3"/>
    <x v="19"/>
    <n v="1"/>
    <n v="123.63"/>
    <n v="0"/>
    <n v="58.88"/>
    <n v="123.63"/>
    <n v="58.88"/>
    <n v="64.75"/>
    <n v="0.52374019250990866"/>
    <n v="2026"/>
    <s v="Q2"/>
    <n v="4"/>
    <x v="3"/>
  </r>
  <r>
    <s v="02023"/>
    <x v="92"/>
    <x v="1"/>
    <x v="12"/>
    <x v="0"/>
    <x v="1"/>
    <x v="2"/>
    <x v="18"/>
    <n v="3"/>
    <n v="168.37"/>
    <n v="0"/>
    <n v="87.15"/>
    <n v="505.11"/>
    <n v="261.45000000000005"/>
    <n v="243.65999999999997"/>
    <n v="0.4823899744610084"/>
    <n v="2026"/>
    <s v="Q2"/>
    <n v="4"/>
    <x v="3"/>
  </r>
  <r>
    <s v="02548"/>
    <x v="92"/>
    <x v="0"/>
    <x v="9"/>
    <x v="3"/>
    <x v="1"/>
    <x v="0"/>
    <x v="4"/>
    <n v="4"/>
    <n v="51.68"/>
    <n v="0.05"/>
    <n v="23.09"/>
    <n v="196.38399999999999"/>
    <n v="92.36"/>
    <n v="104.02399999999999"/>
    <n v="0.52969692031937421"/>
    <n v="2026"/>
    <s v="Q2"/>
    <n v="4"/>
    <x v="3"/>
  </r>
  <r>
    <s v="02602"/>
    <x v="92"/>
    <x v="1"/>
    <x v="12"/>
    <x v="3"/>
    <x v="1"/>
    <x v="0"/>
    <x v="6"/>
    <n v="1"/>
    <n v="40.159999999999997"/>
    <n v="0"/>
    <n v="16.77"/>
    <n v="40.159999999999997"/>
    <n v="16.77"/>
    <n v="23.389999999999997"/>
    <n v="0.58242031872509958"/>
    <n v="2026"/>
    <s v="Q2"/>
    <n v="4"/>
    <x v="3"/>
  </r>
  <r>
    <s v="03229"/>
    <x v="92"/>
    <x v="3"/>
    <x v="13"/>
    <x v="2"/>
    <x v="0"/>
    <x v="2"/>
    <x v="2"/>
    <n v="3"/>
    <n v="36.17"/>
    <n v="0.1"/>
    <n v="13.65"/>
    <n v="97.659000000000006"/>
    <n v="40.950000000000003"/>
    <n v="56.709000000000003"/>
    <n v="0.58068380794396834"/>
    <n v="2026"/>
    <s v="Q2"/>
    <n v="4"/>
    <x v="3"/>
  </r>
  <r>
    <s v="03261"/>
    <x v="92"/>
    <x v="2"/>
    <x v="10"/>
    <x v="0"/>
    <x v="1"/>
    <x v="2"/>
    <x v="15"/>
    <n v="4"/>
    <n v="130.55000000000001"/>
    <n v="0"/>
    <n v="67.66"/>
    <n v="522.20000000000005"/>
    <n v="270.64"/>
    <n v="251.56000000000006"/>
    <n v="0.48173113749521262"/>
    <n v="2026"/>
    <s v="Q2"/>
    <n v="4"/>
    <x v="3"/>
  </r>
  <r>
    <s v="03621"/>
    <x v="92"/>
    <x v="3"/>
    <x v="8"/>
    <x v="0"/>
    <x v="1"/>
    <x v="0"/>
    <x v="8"/>
    <n v="2"/>
    <n v="102.63"/>
    <n v="0"/>
    <n v="50.19"/>
    <n v="205.26"/>
    <n v="100.38"/>
    <n v="104.88"/>
    <n v="0.51096170710318622"/>
    <n v="2026"/>
    <s v="Q2"/>
    <n v="4"/>
    <x v="3"/>
  </r>
  <r>
    <s v="04681"/>
    <x v="92"/>
    <x v="3"/>
    <x v="13"/>
    <x v="3"/>
    <x v="0"/>
    <x v="0"/>
    <x v="0"/>
    <n v="6"/>
    <n v="81.239999999999995"/>
    <n v="0"/>
    <n v="43.28"/>
    <n v="487.43999999999994"/>
    <n v="259.68"/>
    <n v="227.75999999999993"/>
    <n v="0.46725750861644505"/>
    <n v="2026"/>
    <s v="Q2"/>
    <n v="4"/>
    <x v="3"/>
  </r>
  <r>
    <s v="04954"/>
    <x v="92"/>
    <x v="3"/>
    <x v="8"/>
    <x v="0"/>
    <x v="1"/>
    <x v="1"/>
    <x v="17"/>
    <n v="3"/>
    <n v="72.11"/>
    <n v="0.05"/>
    <n v="31.63"/>
    <n v="205.51349999999996"/>
    <n v="94.89"/>
    <n v="110.62349999999996"/>
    <n v="0.5382785072513484"/>
    <n v="2026"/>
    <s v="Q2"/>
    <n v="4"/>
    <x v="3"/>
  </r>
  <r>
    <s v="01153"/>
    <x v="93"/>
    <x v="2"/>
    <x v="16"/>
    <x v="2"/>
    <x v="1"/>
    <x v="1"/>
    <x v="1"/>
    <n v="4"/>
    <n v="90.15"/>
    <n v="0"/>
    <n v="44.9"/>
    <n v="360.6"/>
    <n v="179.6"/>
    <n v="181.00000000000003"/>
    <n v="0.50194120909595119"/>
    <n v="2026"/>
    <s v="Q2"/>
    <n v="4"/>
    <x v="3"/>
  </r>
  <r>
    <s v="01383"/>
    <x v="93"/>
    <x v="3"/>
    <x v="4"/>
    <x v="2"/>
    <x v="0"/>
    <x v="0"/>
    <x v="4"/>
    <n v="1"/>
    <n v="50.7"/>
    <n v="0.05"/>
    <n v="21.85"/>
    <n v="48.164999999999999"/>
    <n v="21.85"/>
    <n v="26.314999999999998"/>
    <n v="0.54635108481262329"/>
    <n v="2026"/>
    <s v="Q2"/>
    <n v="4"/>
    <x v="3"/>
  </r>
  <r>
    <s v="02583"/>
    <x v="93"/>
    <x v="0"/>
    <x v="0"/>
    <x v="0"/>
    <x v="0"/>
    <x v="4"/>
    <x v="10"/>
    <n v="1"/>
    <n v="41.13"/>
    <n v="0"/>
    <n v="15.04"/>
    <n v="41.13"/>
    <n v="15.04"/>
    <n v="26.090000000000003"/>
    <n v="0.63433017262338931"/>
    <n v="2026"/>
    <s v="Q2"/>
    <n v="4"/>
    <x v="3"/>
  </r>
  <r>
    <s v="04074"/>
    <x v="93"/>
    <x v="1"/>
    <x v="1"/>
    <x v="2"/>
    <x v="0"/>
    <x v="3"/>
    <x v="19"/>
    <n v="1"/>
    <n v="121.66"/>
    <n v="0"/>
    <n v="61.37"/>
    <n v="121.66"/>
    <n v="61.37"/>
    <n v="60.29"/>
    <n v="0.49556140062469178"/>
    <n v="2026"/>
    <s v="Q2"/>
    <n v="4"/>
    <x v="3"/>
  </r>
  <r>
    <s v="04301"/>
    <x v="93"/>
    <x v="2"/>
    <x v="16"/>
    <x v="2"/>
    <x v="1"/>
    <x v="4"/>
    <x v="12"/>
    <n v="1"/>
    <n v="122.77"/>
    <n v="0.1"/>
    <n v="70.59"/>
    <n v="110.49299999999999"/>
    <n v="70.59"/>
    <n v="39.902999999999992"/>
    <n v="0.36113599956558329"/>
    <n v="2026"/>
    <s v="Q2"/>
    <n v="4"/>
    <x v="3"/>
  </r>
  <r>
    <s v="04692"/>
    <x v="93"/>
    <x v="3"/>
    <x v="13"/>
    <x v="0"/>
    <x v="0"/>
    <x v="0"/>
    <x v="4"/>
    <n v="1"/>
    <n v="49.96"/>
    <n v="0"/>
    <n v="22.13"/>
    <n v="49.96"/>
    <n v="22.13"/>
    <n v="27.830000000000002"/>
    <n v="0.55704563650920735"/>
    <n v="2026"/>
    <s v="Q2"/>
    <n v="4"/>
    <x v="3"/>
  </r>
  <r>
    <s v="01951"/>
    <x v="94"/>
    <x v="3"/>
    <x v="8"/>
    <x v="3"/>
    <x v="0"/>
    <x v="1"/>
    <x v="11"/>
    <n v="2"/>
    <n v="155.13"/>
    <n v="0.15"/>
    <n v="80.959999999999994"/>
    <n v="263.721"/>
    <n v="161.91999999999999"/>
    <n v="101.80100000000002"/>
    <n v="0.38601779911345707"/>
    <n v="2026"/>
    <s v="Q2"/>
    <n v="4"/>
    <x v="3"/>
  </r>
  <r>
    <s v="02111"/>
    <x v="94"/>
    <x v="3"/>
    <x v="13"/>
    <x v="0"/>
    <x v="1"/>
    <x v="1"/>
    <x v="17"/>
    <n v="3"/>
    <n v="69.83"/>
    <n v="0.05"/>
    <n v="31.53"/>
    <n v="199.0155"/>
    <n v="94.59"/>
    <n v="104.4255"/>
    <n v="0.52471038687941396"/>
    <n v="2026"/>
    <s v="Q2"/>
    <n v="4"/>
    <x v="3"/>
  </r>
  <r>
    <s v="02933"/>
    <x v="94"/>
    <x v="1"/>
    <x v="6"/>
    <x v="2"/>
    <x v="0"/>
    <x v="2"/>
    <x v="2"/>
    <n v="1"/>
    <n v="35.4"/>
    <n v="0"/>
    <n v="13.37"/>
    <n v="35.4"/>
    <n v="13.37"/>
    <n v="22.03"/>
    <n v="0.62231638418079105"/>
    <n v="2026"/>
    <s v="Q2"/>
    <n v="4"/>
    <x v="3"/>
  </r>
  <r>
    <s v="03263"/>
    <x v="94"/>
    <x v="3"/>
    <x v="7"/>
    <x v="0"/>
    <x v="1"/>
    <x v="4"/>
    <x v="16"/>
    <n v="1"/>
    <n v="51.75"/>
    <n v="0.1"/>
    <n v="22.1"/>
    <n v="46.575000000000003"/>
    <n v="22.1"/>
    <n v="24.475000000000001"/>
    <n v="0.52549651100375738"/>
    <n v="2026"/>
    <s v="Q2"/>
    <n v="4"/>
    <x v="3"/>
  </r>
  <r>
    <s v="04764"/>
    <x v="94"/>
    <x v="3"/>
    <x v="13"/>
    <x v="3"/>
    <x v="1"/>
    <x v="0"/>
    <x v="6"/>
    <n v="6"/>
    <n v="39.6"/>
    <n v="0.15"/>
    <n v="17.010000000000002"/>
    <n v="201.96"/>
    <n v="102.06"/>
    <n v="99.9"/>
    <n v="0.49465240641711233"/>
    <n v="2026"/>
    <s v="Q2"/>
    <n v="4"/>
    <x v="3"/>
  </r>
  <r>
    <s v="00028"/>
    <x v="95"/>
    <x v="1"/>
    <x v="6"/>
    <x v="2"/>
    <x v="1"/>
    <x v="4"/>
    <x v="12"/>
    <n v="2"/>
    <n v="125.94"/>
    <n v="0.05"/>
    <n v="70.94"/>
    <n v="239.28599999999997"/>
    <n v="141.88"/>
    <n v="97.405999999999977"/>
    <n v="0.40706936469329585"/>
    <n v="2026"/>
    <s v="Q2"/>
    <n v="4"/>
    <x v="3"/>
  </r>
  <r>
    <s v="00581"/>
    <x v="95"/>
    <x v="1"/>
    <x v="1"/>
    <x v="0"/>
    <x v="0"/>
    <x v="3"/>
    <x v="19"/>
    <n v="3"/>
    <n v="124.67"/>
    <n v="0"/>
    <n v="61.46"/>
    <n v="374.01"/>
    <n v="184.38"/>
    <n v="189.63"/>
    <n v="0.50701852891633914"/>
    <n v="2026"/>
    <s v="Q2"/>
    <n v="4"/>
    <x v="3"/>
  </r>
  <r>
    <s v="00643"/>
    <x v="95"/>
    <x v="3"/>
    <x v="8"/>
    <x v="0"/>
    <x v="0"/>
    <x v="1"/>
    <x v="17"/>
    <n v="2"/>
    <n v="72.260000000000005"/>
    <n v="0"/>
    <n v="33.21"/>
    <n v="144.52000000000001"/>
    <n v="66.42"/>
    <n v="78.100000000000009"/>
    <n v="0.54040963188486024"/>
    <n v="2026"/>
    <s v="Q2"/>
    <n v="4"/>
    <x v="3"/>
  </r>
  <r>
    <s v="01907"/>
    <x v="95"/>
    <x v="1"/>
    <x v="12"/>
    <x v="1"/>
    <x v="2"/>
    <x v="0"/>
    <x v="4"/>
    <n v="10"/>
    <n v="50.64"/>
    <n v="0.2"/>
    <n v="22.99"/>
    <n v="405.12"/>
    <n v="229.89999999999998"/>
    <n v="175.22000000000003"/>
    <n v="0.43251382306477099"/>
    <n v="2026"/>
    <s v="Q2"/>
    <n v="4"/>
    <x v="3"/>
  </r>
  <r>
    <s v="01950"/>
    <x v="95"/>
    <x v="0"/>
    <x v="9"/>
    <x v="0"/>
    <x v="1"/>
    <x v="1"/>
    <x v="17"/>
    <n v="1"/>
    <n v="73"/>
    <n v="0"/>
    <n v="32.4"/>
    <n v="73"/>
    <n v="32.4"/>
    <n v="40.6"/>
    <n v="0.55616438356164388"/>
    <n v="2026"/>
    <s v="Q2"/>
    <n v="4"/>
    <x v="3"/>
  </r>
  <r>
    <s v="02443"/>
    <x v="95"/>
    <x v="0"/>
    <x v="15"/>
    <x v="0"/>
    <x v="0"/>
    <x v="2"/>
    <x v="2"/>
    <n v="1"/>
    <n v="35.700000000000003"/>
    <n v="0"/>
    <n v="13.8"/>
    <n v="35.700000000000003"/>
    <n v="13.8"/>
    <n v="21.900000000000002"/>
    <n v="0.61344537815126055"/>
    <n v="2026"/>
    <s v="Q2"/>
    <n v="4"/>
    <x v="3"/>
  </r>
  <r>
    <s v="02480"/>
    <x v="95"/>
    <x v="2"/>
    <x v="16"/>
    <x v="1"/>
    <x v="1"/>
    <x v="1"/>
    <x v="11"/>
    <n v="8"/>
    <n v="152.41999999999999"/>
    <n v="0.05"/>
    <n v="80.11"/>
    <n v="1158.3919999999998"/>
    <n v="640.88"/>
    <n v="517.51199999999983"/>
    <n v="0.44675032286134564"/>
    <n v="2026"/>
    <s v="Q2"/>
    <n v="4"/>
    <x v="3"/>
  </r>
  <r>
    <s v="02515"/>
    <x v="95"/>
    <x v="3"/>
    <x v="8"/>
    <x v="0"/>
    <x v="0"/>
    <x v="0"/>
    <x v="0"/>
    <n v="1"/>
    <n v="81.78"/>
    <n v="0"/>
    <n v="42.82"/>
    <n v="81.78"/>
    <n v="42.82"/>
    <n v="38.96"/>
    <n v="0.47640009782342874"/>
    <n v="2026"/>
    <s v="Q2"/>
    <n v="4"/>
    <x v="3"/>
  </r>
  <r>
    <s v="02829"/>
    <x v="95"/>
    <x v="1"/>
    <x v="6"/>
    <x v="0"/>
    <x v="2"/>
    <x v="0"/>
    <x v="8"/>
    <n v="6"/>
    <n v="102.59"/>
    <n v="0.1"/>
    <n v="49.6"/>
    <n v="553.98599999999999"/>
    <n v="297.60000000000002"/>
    <n v="256.38599999999997"/>
    <n v="0.46280230908362302"/>
    <n v="2026"/>
    <s v="Q2"/>
    <n v="4"/>
    <x v="3"/>
  </r>
  <r>
    <s v="04086"/>
    <x v="95"/>
    <x v="3"/>
    <x v="8"/>
    <x v="2"/>
    <x v="0"/>
    <x v="1"/>
    <x v="11"/>
    <n v="2"/>
    <n v="152.44"/>
    <n v="0.15"/>
    <n v="76.680000000000007"/>
    <n v="259.14799999999997"/>
    <n v="153.36000000000001"/>
    <n v="105.78799999999995"/>
    <n v="0.4082146109559015"/>
    <n v="2026"/>
    <s v="Q2"/>
    <n v="4"/>
    <x v="3"/>
  </r>
  <r>
    <s v="04512"/>
    <x v="95"/>
    <x v="1"/>
    <x v="1"/>
    <x v="0"/>
    <x v="1"/>
    <x v="2"/>
    <x v="15"/>
    <n v="6"/>
    <n v="136.29"/>
    <n v="0"/>
    <n v="68.209999999999994"/>
    <n v="817.74"/>
    <n v="409.26"/>
    <n v="408.48"/>
    <n v="0.49952307579426225"/>
    <n v="2026"/>
    <s v="Q2"/>
    <n v="4"/>
    <x v="3"/>
  </r>
  <r>
    <s v="04837"/>
    <x v="95"/>
    <x v="0"/>
    <x v="9"/>
    <x v="1"/>
    <x v="2"/>
    <x v="1"/>
    <x v="11"/>
    <n v="4"/>
    <n v="157.51"/>
    <n v="0.2"/>
    <n v="79.209999999999994"/>
    <n v="504.03199999999998"/>
    <n v="316.83999999999997"/>
    <n v="187.19200000000001"/>
    <n v="0.37138911815122855"/>
    <n v="2026"/>
    <s v="Q2"/>
    <n v="4"/>
    <x v="3"/>
  </r>
  <r>
    <s v="01580"/>
    <x v="96"/>
    <x v="2"/>
    <x v="3"/>
    <x v="0"/>
    <x v="1"/>
    <x v="3"/>
    <x v="19"/>
    <n v="2"/>
    <n v="120.5"/>
    <n v="0"/>
    <n v="61.42"/>
    <n v="241"/>
    <n v="122.84"/>
    <n v="118.16"/>
    <n v="0.49029045643153524"/>
    <n v="2026"/>
    <s v="Q2"/>
    <n v="4"/>
    <x v="3"/>
  </r>
  <r>
    <s v="01962"/>
    <x v="96"/>
    <x v="0"/>
    <x v="0"/>
    <x v="0"/>
    <x v="0"/>
    <x v="1"/>
    <x v="11"/>
    <n v="3"/>
    <n v="152.62"/>
    <n v="0.05"/>
    <n v="77.75"/>
    <n v="434.96699999999998"/>
    <n v="233.25"/>
    <n v="201.71699999999998"/>
    <n v="0.46375242259757637"/>
    <n v="2026"/>
    <s v="Q2"/>
    <n v="4"/>
    <x v="3"/>
  </r>
  <r>
    <s v="02381"/>
    <x v="96"/>
    <x v="1"/>
    <x v="11"/>
    <x v="0"/>
    <x v="0"/>
    <x v="2"/>
    <x v="15"/>
    <n v="2"/>
    <n v="134.16"/>
    <n v="0.05"/>
    <n v="67.08"/>
    <n v="254.90399999999997"/>
    <n v="134.16"/>
    <n v="120.74399999999997"/>
    <n v="0.47368421052631576"/>
    <n v="2026"/>
    <s v="Q2"/>
    <n v="4"/>
    <x v="3"/>
  </r>
  <r>
    <s v="02655"/>
    <x v="96"/>
    <x v="3"/>
    <x v="13"/>
    <x v="2"/>
    <x v="2"/>
    <x v="0"/>
    <x v="8"/>
    <n v="1"/>
    <n v="101.13"/>
    <n v="0"/>
    <n v="50.8"/>
    <n v="101.13"/>
    <n v="50.8"/>
    <n v="50.33"/>
    <n v="0.49767625828141998"/>
    <n v="2026"/>
    <s v="Q2"/>
    <n v="4"/>
    <x v="3"/>
  </r>
  <r>
    <s v="02944"/>
    <x v="96"/>
    <x v="1"/>
    <x v="14"/>
    <x v="2"/>
    <x v="1"/>
    <x v="4"/>
    <x v="16"/>
    <n v="1"/>
    <n v="51.36"/>
    <n v="0"/>
    <n v="22.21"/>
    <n v="51.36"/>
    <n v="22.21"/>
    <n v="29.15"/>
    <n v="0.56756230529595009"/>
    <n v="2026"/>
    <s v="Q2"/>
    <n v="4"/>
    <x v="3"/>
  </r>
  <r>
    <s v="04756"/>
    <x v="96"/>
    <x v="2"/>
    <x v="16"/>
    <x v="0"/>
    <x v="2"/>
    <x v="1"/>
    <x v="11"/>
    <n v="5"/>
    <n v="151.88"/>
    <n v="0"/>
    <n v="80.56"/>
    <n v="759.4"/>
    <n v="402.8"/>
    <n v="356.59999999999997"/>
    <n v="0.46958124835396364"/>
    <n v="2026"/>
    <s v="Q2"/>
    <n v="4"/>
    <x v="3"/>
  </r>
  <r>
    <s v="00052"/>
    <x v="97"/>
    <x v="1"/>
    <x v="12"/>
    <x v="0"/>
    <x v="1"/>
    <x v="2"/>
    <x v="15"/>
    <n v="2"/>
    <n v="133.59"/>
    <n v="0"/>
    <n v="66.83"/>
    <n v="267.18"/>
    <n v="133.66"/>
    <n v="133.52000000000001"/>
    <n v="0.49973800434164234"/>
    <n v="2026"/>
    <s v="Q2"/>
    <n v="4"/>
    <x v="3"/>
  </r>
  <r>
    <s v="00556"/>
    <x v="97"/>
    <x v="3"/>
    <x v="8"/>
    <x v="0"/>
    <x v="1"/>
    <x v="3"/>
    <x v="19"/>
    <n v="2"/>
    <n v="124.39"/>
    <n v="0"/>
    <n v="61.27"/>
    <n v="248.78"/>
    <n v="122.54"/>
    <n v="126.24"/>
    <n v="0.50743628909076288"/>
    <n v="2026"/>
    <s v="Q2"/>
    <n v="4"/>
    <x v="3"/>
  </r>
  <r>
    <s v="01233"/>
    <x v="97"/>
    <x v="0"/>
    <x v="15"/>
    <x v="0"/>
    <x v="1"/>
    <x v="0"/>
    <x v="4"/>
    <n v="5"/>
    <n v="50.22"/>
    <n v="0.1"/>
    <n v="22.31"/>
    <n v="225.99"/>
    <n v="111.55"/>
    <n v="114.44000000000001"/>
    <n v="0.50639408823399268"/>
    <n v="2026"/>
    <s v="Q2"/>
    <n v="4"/>
    <x v="3"/>
  </r>
  <r>
    <s v="01492"/>
    <x v="97"/>
    <x v="1"/>
    <x v="14"/>
    <x v="0"/>
    <x v="0"/>
    <x v="0"/>
    <x v="6"/>
    <n v="2"/>
    <n v="41.08"/>
    <n v="0"/>
    <n v="16.79"/>
    <n v="82.16"/>
    <n v="33.58"/>
    <n v="48.58"/>
    <n v="0.59128529698149956"/>
    <n v="2026"/>
    <s v="Q2"/>
    <n v="4"/>
    <x v="3"/>
  </r>
  <r>
    <s v="01619"/>
    <x v="97"/>
    <x v="3"/>
    <x v="8"/>
    <x v="2"/>
    <x v="1"/>
    <x v="2"/>
    <x v="9"/>
    <n v="5"/>
    <n v="46.11"/>
    <n v="0"/>
    <n v="18.88"/>
    <n v="230.55"/>
    <n v="94.399999999999991"/>
    <n v="136.15000000000003"/>
    <n v="0.5905443504662764"/>
    <n v="2026"/>
    <s v="Q2"/>
    <n v="4"/>
    <x v="3"/>
  </r>
  <r>
    <s v="01631"/>
    <x v="97"/>
    <x v="3"/>
    <x v="8"/>
    <x v="0"/>
    <x v="0"/>
    <x v="2"/>
    <x v="9"/>
    <n v="1"/>
    <n v="45.54"/>
    <n v="0"/>
    <n v="18.36"/>
    <n v="45.54"/>
    <n v="18.36"/>
    <n v="27.18"/>
    <n v="0.59683794466403162"/>
    <n v="2026"/>
    <s v="Q2"/>
    <n v="4"/>
    <x v="3"/>
  </r>
  <r>
    <s v="01844"/>
    <x v="97"/>
    <x v="1"/>
    <x v="14"/>
    <x v="2"/>
    <x v="1"/>
    <x v="4"/>
    <x v="14"/>
    <n v="2"/>
    <n v="37.1"/>
    <n v="0.1"/>
    <n v="14.17"/>
    <n v="66.78"/>
    <n v="28.34"/>
    <n v="38.44"/>
    <n v="0.57562144354597178"/>
    <n v="2026"/>
    <s v="Q2"/>
    <n v="4"/>
    <x v="3"/>
  </r>
  <r>
    <s v="04246"/>
    <x v="97"/>
    <x v="3"/>
    <x v="8"/>
    <x v="1"/>
    <x v="2"/>
    <x v="1"/>
    <x v="11"/>
    <n v="5"/>
    <n v="156.57"/>
    <n v="0.15"/>
    <n v="80.849999999999994"/>
    <n v="665.4224999999999"/>
    <n v="404.25"/>
    <n v="261.1724999999999"/>
    <n v="0.39249123677062309"/>
    <n v="2026"/>
    <s v="Q2"/>
    <n v="4"/>
    <x v="3"/>
  </r>
  <r>
    <s v="05139"/>
    <x v="97"/>
    <x v="0"/>
    <x v="15"/>
    <x v="0"/>
    <x v="0"/>
    <x v="4"/>
    <x v="16"/>
    <n v="2"/>
    <n v="51.4"/>
    <n v="0"/>
    <n v="21.99"/>
    <n v="102.8"/>
    <n v="43.98"/>
    <n v="58.82"/>
    <n v="0.57217898832684821"/>
    <n v="2026"/>
    <s v="Q2"/>
    <n v="4"/>
    <x v="3"/>
  </r>
  <r>
    <s v="00186"/>
    <x v="98"/>
    <x v="0"/>
    <x v="0"/>
    <x v="0"/>
    <x v="1"/>
    <x v="2"/>
    <x v="9"/>
    <n v="2"/>
    <n v="46.42"/>
    <n v="0.1"/>
    <n v="18.73"/>
    <n v="83.556000000000012"/>
    <n v="37.46"/>
    <n v="46.096000000000011"/>
    <n v="0.55167791660682663"/>
    <n v="2026"/>
    <s v="Q2"/>
    <n v="4"/>
    <x v="3"/>
  </r>
  <r>
    <s v="01742"/>
    <x v="98"/>
    <x v="3"/>
    <x v="4"/>
    <x v="3"/>
    <x v="0"/>
    <x v="3"/>
    <x v="19"/>
    <n v="2"/>
    <n v="120.75"/>
    <n v="0.05"/>
    <n v="60.31"/>
    <n v="229.42499999999998"/>
    <n v="120.62"/>
    <n v="108.80499999999998"/>
    <n v="0.47425084450256066"/>
    <n v="2026"/>
    <s v="Q2"/>
    <n v="4"/>
    <x v="3"/>
  </r>
  <r>
    <s v="03189"/>
    <x v="98"/>
    <x v="1"/>
    <x v="11"/>
    <x v="1"/>
    <x v="2"/>
    <x v="1"/>
    <x v="11"/>
    <n v="6"/>
    <n v="157.38999999999999"/>
    <n v="0.05"/>
    <n v="79.239999999999995"/>
    <n v="897.12299999999993"/>
    <n v="475.43999999999994"/>
    <n v="421.68299999999999"/>
    <n v="0.47003922539049831"/>
    <n v="2026"/>
    <s v="Q2"/>
    <n v="4"/>
    <x v="3"/>
  </r>
  <r>
    <s v="03747"/>
    <x v="98"/>
    <x v="3"/>
    <x v="7"/>
    <x v="2"/>
    <x v="0"/>
    <x v="3"/>
    <x v="19"/>
    <n v="2"/>
    <n v="122.36"/>
    <n v="0.05"/>
    <n v="59.06"/>
    <n v="232.48399999999998"/>
    <n v="118.12"/>
    <n v="114.36399999999998"/>
    <n v="0.49192202474148755"/>
    <n v="2026"/>
    <s v="Q2"/>
    <n v="4"/>
    <x v="3"/>
  </r>
  <r>
    <s v="03782"/>
    <x v="98"/>
    <x v="0"/>
    <x v="0"/>
    <x v="2"/>
    <x v="0"/>
    <x v="4"/>
    <x v="10"/>
    <n v="2"/>
    <n v="39.68"/>
    <n v="0.05"/>
    <n v="14.98"/>
    <n v="75.391999999999996"/>
    <n v="29.96"/>
    <n v="45.431999999999995"/>
    <n v="0.60261035653650252"/>
    <n v="2026"/>
    <s v="Q2"/>
    <n v="4"/>
    <x v="3"/>
  </r>
  <r>
    <s v="04344"/>
    <x v="98"/>
    <x v="2"/>
    <x v="5"/>
    <x v="2"/>
    <x v="2"/>
    <x v="3"/>
    <x v="19"/>
    <n v="3"/>
    <n v="121.56"/>
    <n v="0.15"/>
    <n v="61.31"/>
    <n v="309.97800000000001"/>
    <n v="183.93"/>
    <n v="126.048"/>
    <n v="0.40663530960261696"/>
    <n v="2026"/>
    <s v="Q2"/>
    <n v="4"/>
    <x v="3"/>
  </r>
  <r>
    <s v="04901"/>
    <x v="98"/>
    <x v="0"/>
    <x v="0"/>
    <x v="3"/>
    <x v="1"/>
    <x v="0"/>
    <x v="0"/>
    <n v="1"/>
    <n v="80.19"/>
    <n v="0.1"/>
    <n v="42.15"/>
    <n v="72.171000000000006"/>
    <n v="42.15"/>
    <n v="30.021000000000008"/>
    <n v="0.4159704036247247"/>
    <n v="2026"/>
    <s v="Q2"/>
    <n v="4"/>
    <x v="3"/>
  </r>
  <r>
    <s v="04969"/>
    <x v="98"/>
    <x v="3"/>
    <x v="7"/>
    <x v="3"/>
    <x v="2"/>
    <x v="0"/>
    <x v="0"/>
    <n v="2"/>
    <n v="81.14"/>
    <n v="0"/>
    <n v="43.43"/>
    <n v="162.28"/>
    <n v="86.86"/>
    <n v="75.42"/>
    <n v="0.46475228000985952"/>
    <n v="2026"/>
    <s v="Q2"/>
    <n v="4"/>
    <x v="3"/>
  </r>
  <r>
    <s v="00673"/>
    <x v="99"/>
    <x v="3"/>
    <x v="8"/>
    <x v="2"/>
    <x v="1"/>
    <x v="3"/>
    <x v="7"/>
    <n v="2"/>
    <n v="191.11"/>
    <n v="0"/>
    <n v="103.58"/>
    <n v="382.22"/>
    <n v="207.16"/>
    <n v="175.06000000000003"/>
    <n v="0.45800847679346979"/>
    <n v="2026"/>
    <s v="Q2"/>
    <n v="4"/>
    <x v="3"/>
  </r>
  <r>
    <s v="00888"/>
    <x v="99"/>
    <x v="3"/>
    <x v="7"/>
    <x v="2"/>
    <x v="1"/>
    <x v="0"/>
    <x v="6"/>
    <n v="2"/>
    <n v="40.58"/>
    <n v="0.05"/>
    <n v="17.149999999999999"/>
    <n v="77.10199999999999"/>
    <n v="34.299999999999997"/>
    <n v="42.801999999999992"/>
    <n v="0.55513475655625011"/>
    <n v="2026"/>
    <s v="Q2"/>
    <n v="4"/>
    <x v="3"/>
  </r>
  <r>
    <s v="01541"/>
    <x v="99"/>
    <x v="0"/>
    <x v="15"/>
    <x v="3"/>
    <x v="0"/>
    <x v="3"/>
    <x v="13"/>
    <n v="1"/>
    <n v="83.44"/>
    <n v="0"/>
    <n v="40.299999999999997"/>
    <n v="83.44"/>
    <n v="40.299999999999997"/>
    <n v="43.14"/>
    <n v="0.51701821668264625"/>
    <n v="2026"/>
    <s v="Q2"/>
    <n v="4"/>
    <x v="3"/>
  </r>
  <r>
    <s v="01881"/>
    <x v="99"/>
    <x v="3"/>
    <x v="7"/>
    <x v="3"/>
    <x v="1"/>
    <x v="4"/>
    <x v="16"/>
    <n v="1"/>
    <n v="49.61"/>
    <n v="0"/>
    <n v="21.92"/>
    <n v="49.61"/>
    <n v="21.92"/>
    <n v="27.689999999999998"/>
    <n v="0.55815359806490628"/>
    <n v="2026"/>
    <s v="Q2"/>
    <n v="4"/>
    <x v="3"/>
  </r>
  <r>
    <s v="02007"/>
    <x v="99"/>
    <x v="3"/>
    <x v="8"/>
    <x v="0"/>
    <x v="0"/>
    <x v="4"/>
    <x v="12"/>
    <n v="2"/>
    <n v="123.31"/>
    <n v="0"/>
    <n v="69.239999999999995"/>
    <n v="246.62"/>
    <n v="138.47999999999999"/>
    <n v="108.14000000000001"/>
    <n v="0.43848836266320662"/>
    <n v="2026"/>
    <s v="Q2"/>
    <n v="4"/>
    <x v="3"/>
  </r>
  <r>
    <s v="02312"/>
    <x v="99"/>
    <x v="0"/>
    <x v="15"/>
    <x v="2"/>
    <x v="1"/>
    <x v="1"/>
    <x v="1"/>
    <n v="1"/>
    <n v="93.35"/>
    <n v="0.1"/>
    <n v="45.54"/>
    <n v="84.015000000000001"/>
    <n v="45.54"/>
    <n v="38.475000000000001"/>
    <n v="0.45795393679700053"/>
    <n v="2026"/>
    <s v="Q2"/>
    <n v="4"/>
    <x v="3"/>
  </r>
  <r>
    <s v="04493"/>
    <x v="99"/>
    <x v="0"/>
    <x v="0"/>
    <x v="1"/>
    <x v="2"/>
    <x v="1"/>
    <x v="1"/>
    <n v="5"/>
    <n v="92.63"/>
    <n v="0.15"/>
    <n v="46.33"/>
    <n v="393.67749999999995"/>
    <n v="231.64999999999998"/>
    <n v="162.02749999999997"/>
    <n v="0.41157419461361139"/>
    <n v="2026"/>
    <s v="Q2"/>
    <n v="4"/>
    <x v="3"/>
  </r>
  <r>
    <s v="02072"/>
    <x v="100"/>
    <x v="0"/>
    <x v="9"/>
    <x v="0"/>
    <x v="1"/>
    <x v="3"/>
    <x v="19"/>
    <n v="4"/>
    <n v="124.87"/>
    <n v="0.1"/>
    <n v="62.03"/>
    <n v="449.53200000000004"/>
    <n v="248.12"/>
    <n v="201.41200000000003"/>
    <n v="0.44804819234225823"/>
    <n v="2026"/>
    <s v="Q2"/>
    <n v="4"/>
    <x v="3"/>
  </r>
  <r>
    <s v="02142"/>
    <x v="100"/>
    <x v="3"/>
    <x v="4"/>
    <x v="3"/>
    <x v="1"/>
    <x v="3"/>
    <x v="5"/>
    <n v="1"/>
    <n v="339.64"/>
    <n v="0.1"/>
    <n v="195.81"/>
    <n v="305.67599999999999"/>
    <n v="195.81"/>
    <n v="109.86599999999999"/>
    <n v="0.35941977780394924"/>
    <n v="2026"/>
    <s v="Q2"/>
    <n v="4"/>
    <x v="3"/>
  </r>
  <r>
    <s v="02911"/>
    <x v="100"/>
    <x v="2"/>
    <x v="2"/>
    <x v="2"/>
    <x v="1"/>
    <x v="0"/>
    <x v="4"/>
    <n v="1"/>
    <n v="50.86"/>
    <n v="0.05"/>
    <n v="22.1"/>
    <n v="48.317"/>
    <n v="22.1"/>
    <n v="26.216999999999999"/>
    <n v="0.54260405240391574"/>
    <n v="2026"/>
    <s v="Q2"/>
    <n v="4"/>
    <x v="3"/>
  </r>
  <r>
    <s v="04276"/>
    <x v="100"/>
    <x v="3"/>
    <x v="8"/>
    <x v="0"/>
    <x v="1"/>
    <x v="2"/>
    <x v="18"/>
    <n v="2"/>
    <n v="167.01"/>
    <n v="0"/>
    <n v="89.8"/>
    <n v="334.02"/>
    <n v="179.6"/>
    <n v="154.41999999999999"/>
    <n v="0.46230764624872761"/>
    <n v="2026"/>
    <s v="Q2"/>
    <n v="4"/>
    <x v="3"/>
  </r>
  <r>
    <s v="05077"/>
    <x v="100"/>
    <x v="3"/>
    <x v="8"/>
    <x v="3"/>
    <x v="0"/>
    <x v="1"/>
    <x v="1"/>
    <n v="2"/>
    <n v="92.63"/>
    <n v="0.15"/>
    <n v="44.96"/>
    <n v="157.47099999999998"/>
    <n v="89.92"/>
    <n v="67.550999999999974"/>
    <n v="0.42897422382533917"/>
    <n v="2026"/>
    <s v="Q2"/>
    <n v="4"/>
    <x v="3"/>
  </r>
  <r>
    <s v="01259"/>
    <x v="101"/>
    <x v="1"/>
    <x v="12"/>
    <x v="3"/>
    <x v="1"/>
    <x v="1"/>
    <x v="11"/>
    <n v="2"/>
    <n v="151.01"/>
    <n v="0"/>
    <n v="80.209999999999994"/>
    <n v="302.02"/>
    <n v="160.41999999999999"/>
    <n v="141.6"/>
    <n v="0.4688431229719886"/>
    <n v="2026"/>
    <s v="Q2"/>
    <n v="4"/>
    <x v="3"/>
  </r>
  <r>
    <s v="01720"/>
    <x v="101"/>
    <x v="0"/>
    <x v="15"/>
    <x v="0"/>
    <x v="1"/>
    <x v="1"/>
    <x v="1"/>
    <n v="2"/>
    <n v="92.07"/>
    <n v="0"/>
    <n v="44.1"/>
    <n v="184.14"/>
    <n v="88.2"/>
    <n v="95.939999999999984"/>
    <n v="0.52101661779081132"/>
    <n v="2026"/>
    <s v="Q2"/>
    <n v="4"/>
    <x v="3"/>
  </r>
  <r>
    <s v="01975"/>
    <x v="101"/>
    <x v="0"/>
    <x v="15"/>
    <x v="0"/>
    <x v="0"/>
    <x v="4"/>
    <x v="14"/>
    <n v="1"/>
    <n v="36.840000000000003"/>
    <n v="0.1"/>
    <n v="13.86"/>
    <n v="33.156000000000006"/>
    <n v="13.86"/>
    <n v="19.296000000000006"/>
    <n v="0.58197611292073836"/>
    <n v="2026"/>
    <s v="Q2"/>
    <n v="4"/>
    <x v="3"/>
  </r>
  <r>
    <s v="02848"/>
    <x v="101"/>
    <x v="1"/>
    <x v="6"/>
    <x v="0"/>
    <x v="1"/>
    <x v="1"/>
    <x v="17"/>
    <n v="1"/>
    <n v="71.64"/>
    <n v="0.05"/>
    <n v="32.729999999999997"/>
    <n v="68.057999999999993"/>
    <n v="32.729999999999997"/>
    <n v="35.327999999999996"/>
    <n v="0.51908666137706072"/>
    <n v="2026"/>
    <s v="Q2"/>
    <n v="4"/>
    <x v="3"/>
  </r>
  <r>
    <s v="02979"/>
    <x v="101"/>
    <x v="1"/>
    <x v="14"/>
    <x v="0"/>
    <x v="1"/>
    <x v="4"/>
    <x v="12"/>
    <n v="1"/>
    <n v="124.18"/>
    <n v="0"/>
    <n v="67.42"/>
    <n v="124.18"/>
    <n v="67.42"/>
    <n v="56.760000000000005"/>
    <n v="0.45707843453052022"/>
    <n v="2026"/>
    <s v="Q2"/>
    <n v="4"/>
    <x v="3"/>
  </r>
  <r>
    <s v="02996"/>
    <x v="101"/>
    <x v="1"/>
    <x v="12"/>
    <x v="2"/>
    <x v="1"/>
    <x v="2"/>
    <x v="15"/>
    <n v="1"/>
    <n v="134.94999999999999"/>
    <n v="0"/>
    <n v="67.849999999999994"/>
    <n v="134.94999999999999"/>
    <n v="67.849999999999994"/>
    <n v="67.099999999999994"/>
    <n v="0.49722119303445722"/>
    <n v="2026"/>
    <s v="Q2"/>
    <n v="4"/>
    <x v="3"/>
  </r>
  <r>
    <s v="00749"/>
    <x v="102"/>
    <x v="0"/>
    <x v="15"/>
    <x v="0"/>
    <x v="1"/>
    <x v="3"/>
    <x v="19"/>
    <n v="2"/>
    <n v="124"/>
    <n v="0"/>
    <n v="60.14"/>
    <n v="248"/>
    <n v="120.28"/>
    <n v="127.72"/>
    <n v="0.51500000000000001"/>
    <n v="2026"/>
    <s v="Q2"/>
    <n v="4"/>
    <x v="3"/>
  </r>
  <r>
    <s v="01928"/>
    <x v="102"/>
    <x v="3"/>
    <x v="13"/>
    <x v="3"/>
    <x v="0"/>
    <x v="4"/>
    <x v="16"/>
    <n v="2"/>
    <n v="50.2"/>
    <n v="0.1"/>
    <n v="21.48"/>
    <n v="90.360000000000014"/>
    <n v="42.96"/>
    <n v="47.400000000000013"/>
    <n v="0.5245683930942896"/>
    <n v="2026"/>
    <s v="Q2"/>
    <n v="4"/>
    <x v="3"/>
  </r>
  <r>
    <s v="02486"/>
    <x v="102"/>
    <x v="1"/>
    <x v="11"/>
    <x v="0"/>
    <x v="2"/>
    <x v="1"/>
    <x v="1"/>
    <n v="1"/>
    <n v="93.65"/>
    <n v="0"/>
    <n v="44.15"/>
    <n v="93.65"/>
    <n v="44.15"/>
    <n v="49.500000000000007"/>
    <n v="0.5285638013881474"/>
    <n v="2026"/>
    <s v="Q2"/>
    <n v="4"/>
    <x v="3"/>
  </r>
  <r>
    <s v="02688"/>
    <x v="102"/>
    <x v="2"/>
    <x v="16"/>
    <x v="3"/>
    <x v="1"/>
    <x v="2"/>
    <x v="9"/>
    <n v="5"/>
    <n v="47.25"/>
    <n v="0.1"/>
    <n v="17.93"/>
    <n v="212.625"/>
    <n v="89.65"/>
    <n v="122.97499999999999"/>
    <n v="0.57836566725455607"/>
    <n v="2026"/>
    <s v="Q2"/>
    <n v="4"/>
    <x v="3"/>
  </r>
  <r>
    <s v="02712"/>
    <x v="102"/>
    <x v="2"/>
    <x v="5"/>
    <x v="0"/>
    <x v="0"/>
    <x v="4"/>
    <x v="14"/>
    <n v="1"/>
    <n v="35.69"/>
    <n v="0.05"/>
    <n v="13.53"/>
    <n v="33.905499999999996"/>
    <n v="13.53"/>
    <n v="20.375499999999995"/>
    <n v="0.60094969842650892"/>
    <n v="2026"/>
    <s v="Q2"/>
    <n v="4"/>
    <x v="3"/>
  </r>
  <r>
    <s v="03853"/>
    <x v="102"/>
    <x v="3"/>
    <x v="13"/>
    <x v="0"/>
    <x v="0"/>
    <x v="2"/>
    <x v="15"/>
    <n v="3"/>
    <n v="136.12"/>
    <n v="0"/>
    <n v="66.58"/>
    <n v="408.36"/>
    <n v="199.74"/>
    <n v="208.62"/>
    <n v="0.51087275933000298"/>
    <n v="2026"/>
    <s v="Q2"/>
    <n v="4"/>
    <x v="3"/>
  </r>
  <r>
    <s v="04043"/>
    <x v="102"/>
    <x v="3"/>
    <x v="7"/>
    <x v="3"/>
    <x v="1"/>
    <x v="1"/>
    <x v="11"/>
    <n v="1"/>
    <n v="155.88999999999999"/>
    <n v="0"/>
    <n v="77.260000000000005"/>
    <n v="155.88999999999999"/>
    <n v="77.260000000000005"/>
    <n v="78.629999999999981"/>
    <n v="0.50439412406183837"/>
    <n v="2026"/>
    <s v="Q2"/>
    <n v="4"/>
    <x v="3"/>
  </r>
  <r>
    <s v="00290"/>
    <x v="103"/>
    <x v="0"/>
    <x v="15"/>
    <x v="0"/>
    <x v="2"/>
    <x v="2"/>
    <x v="15"/>
    <n v="1"/>
    <n v="130.81"/>
    <n v="0"/>
    <n v="67.86"/>
    <n v="130.81"/>
    <n v="67.86"/>
    <n v="62.95"/>
    <n v="0.48123232168794439"/>
    <n v="2026"/>
    <s v="Q2"/>
    <n v="4"/>
    <x v="3"/>
  </r>
  <r>
    <s v="02953"/>
    <x v="103"/>
    <x v="0"/>
    <x v="0"/>
    <x v="0"/>
    <x v="0"/>
    <x v="2"/>
    <x v="9"/>
    <n v="2"/>
    <n v="47.56"/>
    <n v="0.05"/>
    <n v="18.649999999999999"/>
    <n v="90.364000000000004"/>
    <n v="37.299999999999997"/>
    <n v="53.064000000000007"/>
    <n v="0.58722500110663545"/>
    <n v="2026"/>
    <s v="Q2"/>
    <n v="4"/>
    <x v="3"/>
  </r>
  <r>
    <s v="03179"/>
    <x v="103"/>
    <x v="1"/>
    <x v="14"/>
    <x v="0"/>
    <x v="1"/>
    <x v="1"/>
    <x v="3"/>
    <n v="2"/>
    <n v="140.65"/>
    <n v="0.05"/>
    <n v="78.900000000000006"/>
    <n v="267.23500000000001"/>
    <n v="157.80000000000001"/>
    <n v="109.435"/>
    <n v="0.40950848504125581"/>
    <n v="2026"/>
    <s v="Q2"/>
    <n v="4"/>
    <x v="3"/>
  </r>
  <r>
    <s v="03301"/>
    <x v="103"/>
    <x v="3"/>
    <x v="4"/>
    <x v="2"/>
    <x v="1"/>
    <x v="0"/>
    <x v="0"/>
    <n v="1"/>
    <n v="82.75"/>
    <n v="0"/>
    <n v="43.18"/>
    <n v="82.75"/>
    <n v="43.18"/>
    <n v="39.57"/>
    <n v="0.47818731117824775"/>
    <n v="2026"/>
    <s v="Q2"/>
    <n v="4"/>
    <x v="3"/>
  </r>
  <r>
    <s v="03349"/>
    <x v="103"/>
    <x v="3"/>
    <x v="8"/>
    <x v="0"/>
    <x v="0"/>
    <x v="4"/>
    <x v="10"/>
    <n v="2"/>
    <n v="40.909999999999997"/>
    <n v="0.1"/>
    <n v="14.95"/>
    <n v="73.637999999999991"/>
    <n v="29.9"/>
    <n v="43.737999999999992"/>
    <n v="0.59395964040305271"/>
    <n v="2026"/>
    <s v="Q2"/>
    <n v="4"/>
    <x v="3"/>
  </r>
  <r>
    <s v="04874"/>
    <x v="103"/>
    <x v="0"/>
    <x v="0"/>
    <x v="2"/>
    <x v="0"/>
    <x v="2"/>
    <x v="9"/>
    <n v="1"/>
    <n v="46.62"/>
    <n v="0"/>
    <n v="18.86"/>
    <n v="46.62"/>
    <n v="18.86"/>
    <n v="27.759999999999998"/>
    <n v="0.59545259545259543"/>
    <n v="2026"/>
    <s v="Q2"/>
    <n v="4"/>
    <x v="3"/>
  </r>
  <r>
    <s v="01045"/>
    <x v="104"/>
    <x v="0"/>
    <x v="15"/>
    <x v="0"/>
    <x v="0"/>
    <x v="3"/>
    <x v="7"/>
    <n v="2"/>
    <n v="196.57"/>
    <n v="0.05"/>
    <n v="106.2"/>
    <n v="373.48299999999995"/>
    <n v="212.4"/>
    <n v="161.08299999999994"/>
    <n v="0.43129941657317727"/>
    <n v="2026"/>
    <s v="Q2"/>
    <n v="4"/>
    <x v="3"/>
  </r>
  <r>
    <s v="01703"/>
    <x v="104"/>
    <x v="1"/>
    <x v="1"/>
    <x v="0"/>
    <x v="0"/>
    <x v="1"/>
    <x v="1"/>
    <n v="1"/>
    <n v="90.52"/>
    <n v="0"/>
    <n v="46.5"/>
    <n v="90.52"/>
    <n v="46.5"/>
    <n v="44.019999999999996"/>
    <n v="0.4863013698630137"/>
    <n v="2026"/>
    <s v="Q2"/>
    <n v="4"/>
    <x v="3"/>
  </r>
  <r>
    <s v="02107"/>
    <x v="104"/>
    <x v="0"/>
    <x v="15"/>
    <x v="0"/>
    <x v="0"/>
    <x v="2"/>
    <x v="18"/>
    <n v="5"/>
    <n v="165.35"/>
    <n v="0.05"/>
    <n v="89.38"/>
    <n v="785.41249999999991"/>
    <n v="446.9"/>
    <n v="338.51249999999993"/>
    <n v="0.43099963395031271"/>
    <n v="2026"/>
    <s v="Q2"/>
    <n v="4"/>
    <x v="3"/>
  </r>
  <r>
    <s v="02265"/>
    <x v="104"/>
    <x v="1"/>
    <x v="11"/>
    <x v="2"/>
    <x v="0"/>
    <x v="2"/>
    <x v="2"/>
    <n v="2"/>
    <n v="36.35"/>
    <n v="0"/>
    <n v="13.55"/>
    <n v="72.7"/>
    <n v="27.1"/>
    <n v="45.6"/>
    <n v="0.6272352132049519"/>
    <n v="2026"/>
    <s v="Q2"/>
    <n v="4"/>
    <x v="3"/>
  </r>
  <r>
    <s v="02839"/>
    <x v="104"/>
    <x v="1"/>
    <x v="14"/>
    <x v="2"/>
    <x v="1"/>
    <x v="2"/>
    <x v="9"/>
    <n v="1"/>
    <n v="47"/>
    <n v="0"/>
    <n v="18.64"/>
    <n v="47"/>
    <n v="18.64"/>
    <n v="28.36"/>
    <n v="0.60340425531914887"/>
    <n v="2026"/>
    <s v="Q2"/>
    <n v="4"/>
    <x v="3"/>
  </r>
  <r>
    <s v="04742"/>
    <x v="104"/>
    <x v="3"/>
    <x v="13"/>
    <x v="3"/>
    <x v="0"/>
    <x v="2"/>
    <x v="9"/>
    <n v="1"/>
    <n v="46.86"/>
    <n v="0"/>
    <n v="18.190000000000001"/>
    <n v="46.86"/>
    <n v="18.190000000000001"/>
    <n v="28.669999999999998"/>
    <n v="0.61182244985061884"/>
    <n v="2026"/>
    <s v="Q2"/>
    <n v="4"/>
    <x v="3"/>
  </r>
  <r>
    <s v="04899"/>
    <x v="104"/>
    <x v="0"/>
    <x v="9"/>
    <x v="0"/>
    <x v="1"/>
    <x v="3"/>
    <x v="13"/>
    <n v="2"/>
    <n v="82.13"/>
    <n v="0.05"/>
    <n v="39.909999999999997"/>
    <n v="156.047"/>
    <n v="79.819999999999993"/>
    <n v="76.227000000000004"/>
    <n v="0.48848744288579726"/>
    <n v="2026"/>
    <s v="Q2"/>
    <n v="4"/>
    <x v="3"/>
  </r>
  <r>
    <s v="05042"/>
    <x v="104"/>
    <x v="1"/>
    <x v="6"/>
    <x v="2"/>
    <x v="2"/>
    <x v="2"/>
    <x v="18"/>
    <n v="1"/>
    <n v="163.16"/>
    <n v="0"/>
    <n v="88.78"/>
    <n v="163.16"/>
    <n v="88.78"/>
    <n v="74.38"/>
    <n v="0.45587153714145623"/>
    <n v="2026"/>
    <s v="Q2"/>
    <n v="4"/>
    <x v="3"/>
  </r>
  <r>
    <s v="02248"/>
    <x v="105"/>
    <x v="0"/>
    <x v="15"/>
    <x v="2"/>
    <x v="1"/>
    <x v="2"/>
    <x v="2"/>
    <n v="2"/>
    <n v="36.68"/>
    <n v="0.1"/>
    <n v="13.92"/>
    <n v="66.024000000000001"/>
    <n v="27.84"/>
    <n v="38.183999999999997"/>
    <n v="0.57833515085423481"/>
    <n v="2026"/>
    <s v="Q2"/>
    <n v="4"/>
    <x v="3"/>
  </r>
  <r>
    <s v="02427"/>
    <x v="105"/>
    <x v="3"/>
    <x v="13"/>
    <x v="0"/>
    <x v="1"/>
    <x v="2"/>
    <x v="9"/>
    <n v="1"/>
    <n v="45.82"/>
    <n v="0.1"/>
    <n v="18.48"/>
    <n v="41.238"/>
    <n v="18.48"/>
    <n v="22.757999999999999"/>
    <n v="0.55186963480285167"/>
    <n v="2026"/>
    <s v="Q2"/>
    <n v="4"/>
    <x v="3"/>
  </r>
  <r>
    <s v="02445"/>
    <x v="105"/>
    <x v="0"/>
    <x v="15"/>
    <x v="0"/>
    <x v="0"/>
    <x v="1"/>
    <x v="17"/>
    <n v="1"/>
    <n v="70.95"/>
    <n v="0"/>
    <n v="31.43"/>
    <n v="70.95"/>
    <n v="31.43"/>
    <n v="39.520000000000003"/>
    <n v="0.55701198026779419"/>
    <n v="2026"/>
    <s v="Q2"/>
    <n v="4"/>
    <x v="3"/>
  </r>
  <r>
    <s v="03311"/>
    <x v="105"/>
    <x v="1"/>
    <x v="11"/>
    <x v="0"/>
    <x v="1"/>
    <x v="2"/>
    <x v="9"/>
    <n v="1"/>
    <n v="46.68"/>
    <n v="0.05"/>
    <n v="18.350000000000001"/>
    <n v="44.345999999999997"/>
    <n v="18.350000000000001"/>
    <n v="25.995999999999995"/>
    <n v="0.58620845172056102"/>
    <n v="2026"/>
    <s v="Q2"/>
    <n v="4"/>
    <x v="3"/>
  </r>
  <r>
    <s v="03320"/>
    <x v="105"/>
    <x v="2"/>
    <x v="16"/>
    <x v="0"/>
    <x v="2"/>
    <x v="2"/>
    <x v="18"/>
    <n v="5"/>
    <n v="164.31"/>
    <n v="0.05"/>
    <n v="85.41"/>
    <n v="780.47249999999997"/>
    <n v="427.04999999999995"/>
    <n v="353.42250000000001"/>
    <n v="0.45283145786686912"/>
    <n v="2026"/>
    <s v="Q2"/>
    <n v="4"/>
    <x v="3"/>
  </r>
  <r>
    <s v="03321"/>
    <x v="105"/>
    <x v="1"/>
    <x v="6"/>
    <x v="0"/>
    <x v="2"/>
    <x v="2"/>
    <x v="2"/>
    <n v="3"/>
    <n v="35.57"/>
    <n v="0"/>
    <n v="13.67"/>
    <n v="106.71000000000001"/>
    <n v="41.01"/>
    <n v="65.700000000000017"/>
    <n v="0.61568737700309262"/>
    <n v="2026"/>
    <s v="Q2"/>
    <n v="4"/>
    <x v="3"/>
  </r>
  <r>
    <s v="05181"/>
    <x v="105"/>
    <x v="0"/>
    <x v="0"/>
    <x v="3"/>
    <x v="1"/>
    <x v="2"/>
    <x v="9"/>
    <n v="2"/>
    <n v="45.51"/>
    <n v="0.1"/>
    <n v="18.809999999999999"/>
    <n v="81.917999999999992"/>
    <n v="37.619999999999997"/>
    <n v="44.297999999999995"/>
    <n v="0.54076027246758951"/>
    <n v="2026"/>
    <s v="Q2"/>
    <n v="4"/>
    <x v="3"/>
  </r>
  <r>
    <s v="05187"/>
    <x v="105"/>
    <x v="3"/>
    <x v="8"/>
    <x v="0"/>
    <x v="0"/>
    <x v="3"/>
    <x v="7"/>
    <n v="2"/>
    <n v="198.32"/>
    <n v="0"/>
    <n v="106.8"/>
    <n v="396.64"/>
    <n v="213.6"/>
    <n v="183.04"/>
    <n v="0.46147640177490923"/>
    <n v="2026"/>
    <s v="Q2"/>
    <n v="4"/>
    <x v="3"/>
  </r>
  <r>
    <s v="00605"/>
    <x v="106"/>
    <x v="3"/>
    <x v="8"/>
    <x v="3"/>
    <x v="2"/>
    <x v="2"/>
    <x v="15"/>
    <n v="2"/>
    <n v="130.94"/>
    <n v="0"/>
    <n v="67.459999999999994"/>
    <n v="261.88"/>
    <n v="134.91999999999999"/>
    <n v="126.96000000000001"/>
    <n v="0.48480219948067821"/>
    <n v="2026"/>
    <s v="Q2"/>
    <n v="4"/>
    <x v="3"/>
  </r>
  <r>
    <s v="03244"/>
    <x v="106"/>
    <x v="1"/>
    <x v="11"/>
    <x v="3"/>
    <x v="0"/>
    <x v="2"/>
    <x v="15"/>
    <n v="1"/>
    <n v="131.62"/>
    <n v="0"/>
    <n v="66.95"/>
    <n v="131.62"/>
    <n v="66.95"/>
    <n v="64.67"/>
    <n v="0.49133870232487464"/>
    <n v="2026"/>
    <s v="Q2"/>
    <n v="4"/>
    <x v="3"/>
  </r>
  <r>
    <s v="04047"/>
    <x v="106"/>
    <x v="0"/>
    <x v="0"/>
    <x v="1"/>
    <x v="2"/>
    <x v="2"/>
    <x v="18"/>
    <n v="8"/>
    <n v="168.34"/>
    <n v="0.15"/>
    <n v="88.7"/>
    <n v="1144.712"/>
    <n v="709.6"/>
    <n v="435.11199999999997"/>
    <n v="0.38010608781946897"/>
    <n v="2026"/>
    <s v="Q2"/>
    <n v="4"/>
    <x v="3"/>
  </r>
  <r>
    <s v="04101"/>
    <x v="106"/>
    <x v="1"/>
    <x v="6"/>
    <x v="0"/>
    <x v="0"/>
    <x v="3"/>
    <x v="13"/>
    <n v="1"/>
    <n v="81.040000000000006"/>
    <n v="0"/>
    <n v="39.97"/>
    <n v="81.040000000000006"/>
    <n v="39.97"/>
    <n v="41.070000000000007"/>
    <n v="0.50678677196446209"/>
    <n v="2026"/>
    <s v="Q2"/>
    <n v="4"/>
    <x v="3"/>
  </r>
  <r>
    <s v="04537"/>
    <x v="106"/>
    <x v="3"/>
    <x v="8"/>
    <x v="0"/>
    <x v="2"/>
    <x v="3"/>
    <x v="13"/>
    <n v="3"/>
    <n v="81.53"/>
    <n v="0.05"/>
    <n v="38.630000000000003"/>
    <n v="232.3605"/>
    <n v="115.89000000000001"/>
    <n v="116.47049999999999"/>
    <n v="0.50124913657872139"/>
    <n v="2026"/>
    <s v="Q2"/>
    <n v="4"/>
    <x v="3"/>
  </r>
  <r>
    <s v="00754"/>
    <x v="107"/>
    <x v="2"/>
    <x v="10"/>
    <x v="3"/>
    <x v="0"/>
    <x v="0"/>
    <x v="8"/>
    <n v="3"/>
    <n v="104.8"/>
    <n v="0.1"/>
    <n v="50.59"/>
    <n v="282.95999999999998"/>
    <n v="151.77000000000001"/>
    <n v="131.18999999999997"/>
    <n v="0.46363443596268017"/>
    <n v="2026"/>
    <s v="Q2"/>
    <n v="4"/>
    <x v="3"/>
  </r>
  <r>
    <s v="01340"/>
    <x v="107"/>
    <x v="3"/>
    <x v="8"/>
    <x v="0"/>
    <x v="1"/>
    <x v="4"/>
    <x v="16"/>
    <n v="2"/>
    <n v="51.24"/>
    <n v="0"/>
    <n v="22.52"/>
    <n v="102.48"/>
    <n v="45.04"/>
    <n v="57.440000000000005"/>
    <n v="0.56049960967993762"/>
    <n v="2026"/>
    <s v="Q2"/>
    <n v="4"/>
    <x v="3"/>
  </r>
  <r>
    <s v="01444"/>
    <x v="107"/>
    <x v="2"/>
    <x v="10"/>
    <x v="2"/>
    <x v="0"/>
    <x v="3"/>
    <x v="19"/>
    <n v="1"/>
    <n v="120.52"/>
    <n v="0.1"/>
    <n v="59.01"/>
    <n v="108.468"/>
    <n v="59.01"/>
    <n v="49.458000000000006"/>
    <n v="0.45596858059519862"/>
    <n v="2026"/>
    <s v="Q2"/>
    <n v="4"/>
    <x v="3"/>
  </r>
  <r>
    <s v="02390"/>
    <x v="107"/>
    <x v="3"/>
    <x v="8"/>
    <x v="2"/>
    <x v="0"/>
    <x v="3"/>
    <x v="13"/>
    <n v="1"/>
    <n v="80.98"/>
    <n v="0"/>
    <n v="40.19"/>
    <n v="80.98"/>
    <n v="40.19"/>
    <n v="40.790000000000006"/>
    <n v="0.50370461842430236"/>
    <n v="2026"/>
    <s v="Q2"/>
    <n v="4"/>
    <x v="3"/>
  </r>
  <r>
    <s v="03076"/>
    <x v="107"/>
    <x v="2"/>
    <x v="2"/>
    <x v="0"/>
    <x v="2"/>
    <x v="3"/>
    <x v="13"/>
    <n v="2"/>
    <n v="82.58"/>
    <n v="0.1"/>
    <n v="39.93"/>
    <n v="148.64400000000001"/>
    <n v="79.86"/>
    <n v="68.784000000000006"/>
    <n v="0.46274319851457174"/>
    <n v="2026"/>
    <s v="Q2"/>
    <n v="4"/>
    <x v="3"/>
  </r>
  <r>
    <s v="03157"/>
    <x v="107"/>
    <x v="3"/>
    <x v="8"/>
    <x v="0"/>
    <x v="1"/>
    <x v="3"/>
    <x v="7"/>
    <n v="2"/>
    <n v="200.36"/>
    <n v="0"/>
    <n v="105.12"/>
    <n v="400.72"/>
    <n v="210.24"/>
    <n v="190.48000000000002"/>
    <n v="0.47534438011579161"/>
    <n v="2026"/>
    <s v="Q2"/>
    <n v="4"/>
    <x v="3"/>
  </r>
  <r>
    <s v="04516"/>
    <x v="107"/>
    <x v="2"/>
    <x v="5"/>
    <x v="0"/>
    <x v="0"/>
    <x v="3"/>
    <x v="7"/>
    <n v="1"/>
    <n v="196.24"/>
    <n v="0"/>
    <n v="106.34"/>
    <n v="196.24"/>
    <n v="106.34"/>
    <n v="89.9"/>
    <n v="0.45811251528740321"/>
    <n v="2026"/>
    <s v="Q2"/>
    <n v="4"/>
    <x v="3"/>
  </r>
  <r>
    <s v="05119"/>
    <x v="107"/>
    <x v="0"/>
    <x v="15"/>
    <x v="0"/>
    <x v="2"/>
    <x v="1"/>
    <x v="1"/>
    <n v="1"/>
    <n v="93.32"/>
    <n v="0"/>
    <n v="44.82"/>
    <n v="93.32"/>
    <n v="44.82"/>
    <n v="48.499999999999993"/>
    <n v="0.51971710244320612"/>
    <n v="2026"/>
    <s v="Q2"/>
    <n v="4"/>
    <x v="3"/>
  </r>
  <r>
    <s v="00125"/>
    <x v="108"/>
    <x v="3"/>
    <x v="7"/>
    <x v="0"/>
    <x v="0"/>
    <x v="0"/>
    <x v="8"/>
    <n v="2"/>
    <n v="101.61"/>
    <n v="0"/>
    <n v="49.9"/>
    <n v="203.22"/>
    <n v="99.8"/>
    <n v="103.42"/>
    <n v="0.50890660368074014"/>
    <n v="2026"/>
    <s v="Q2"/>
    <n v="4"/>
    <x v="3"/>
  </r>
  <r>
    <s v="00728"/>
    <x v="108"/>
    <x v="1"/>
    <x v="14"/>
    <x v="0"/>
    <x v="0"/>
    <x v="0"/>
    <x v="8"/>
    <n v="1"/>
    <n v="104.91"/>
    <n v="0"/>
    <n v="51.68"/>
    <n v="104.91"/>
    <n v="51.68"/>
    <n v="53.23"/>
    <n v="0.50738728433895719"/>
    <n v="2026"/>
    <s v="Q2"/>
    <n v="4"/>
    <x v="3"/>
  </r>
  <r>
    <s v="01271"/>
    <x v="108"/>
    <x v="2"/>
    <x v="2"/>
    <x v="1"/>
    <x v="2"/>
    <x v="4"/>
    <x v="10"/>
    <n v="8"/>
    <n v="39.99"/>
    <n v="0.15"/>
    <n v="14.92"/>
    <n v="271.93200000000002"/>
    <n v="119.36"/>
    <n v="152.572"/>
    <n v="0.56106673727255341"/>
    <n v="2026"/>
    <s v="Q2"/>
    <n v="4"/>
    <x v="3"/>
  </r>
  <r>
    <s v="01284"/>
    <x v="108"/>
    <x v="1"/>
    <x v="12"/>
    <x v="2"/>
    <x v="1"/>
    <x v="2"/>
    <x v="15"/>
    <n v="1"/>
    <n v="136.01"/>
    <n v="0"/>
    <n v="66.59"/>
    <n v="136.01"/>
    <n v="66.59"/>
    <n v="69.419999999999987"/>
    <n v="0.51040364679067707"/>
    <n v="2026"/>
    <s v="Q2"/>
    <n v="4"/>
    <x v="3"/>
  </r>
  <r>
    <s v="01657"/>
    <x v="108"/>
    <x v="0"/>
    <x v="0"/>
    <x v="1"/>
    <x v="2"/>
    <x v="3"/>
    <x v="19"/>
    <n v="15"/>
    <n v="122.1"/>
    <n v="0.15"/>
    <n v="62.33"/>
    <n v="1556.7749999999999"/>
    <n v="934.94999999999993"/>
    <n v="621.82499999999993"/>
    <n v="0.39943151707857588"/>
    <n v="2026"/>
    <s v="Q2"/>
    <n v="4"/>
    <x v="3"/>
  </r>
  <r>
    <s v="02240"/>
    <x v="108"/>
    <x v="0"/>
    <x v="15"/>
    <x v="3"/>
    <x v="0"/>
    <x v="3"/>
    <x v="5"/>
    <n v="4"/>
    <n v="341.75"/>
    <n v="0.1"/>
    <n v="191.91"/>
    <n v="1230.3"/>
    <n v="767.64"/>
    <n v="462.65999999999997"/>
    <n v="0.37605462082418922"/>
    <n v="2026"/>
    <s v="Q2"/>
    <n v="4"/>
    <x v="3"/>
  </r>
  <r>
    <s v="03050"/>
    <x v="108"/>
    <x v="3"/>
    <x v="13"/>
    <x v="2"/>
    <x v="0"/>
    <x v="1"/>
    <x v="11"/>
    <n v="3"/>
    <n v="156.16"/>
    <n v="0.05"/>
    <n v="77.81"/>
    <n v="445.05599999999998"/>
    <n v="233.43"/>
    <n v="211.62599999999998"/>
    <n v="0.47550420621225192"/>
    <n v="2026"/>
    <s v="Q2"/>
    <n v="4"/>
    <x v="3"/>
  </r>
  <r>
    <s v="03213"/>
    <x v="108"/>
    <x v="0"/>
    <x v="15"/>
    <x v="0"/>
    <x v="0"/>
    <x v="2"/>
    <x v="15"/>
    <n v="2"/>
    <n v="132.53"/>
    <n v="0.05"/>
    <n v="66.39"/>
    <n v="251.80699999999999"/>
    <n v="132.78"/>
    <n v="119.02699999999999"/>
    <n v="0.47269138665724142"/>
    <n v="2026"/>
    <s v="Q2"/>
    <n v="4"/>
    <x v="3"/>
  </r>
  <r>
    <s v="03367"/>
    <x v="108"/>
    <x v="2"/>
    <x v="3"/>
    <x v="0"/>
    <x v="0"/>
    <x v="2"/>
    <x v="9"/>
    <n v="3"/>
    <n v="45.79"/>
    <n v="0"/>
    <n v="17.98"/>
    <n v="137.37"/>
    <n v="53.94"/>
    <n v="83.43"/>
    <n v="0.60733784669141733"/>
    <n v="2026"/>
    <s v="Q2"/>
    <n v="4"/>
    <x v="3"/>
  </r>
  <r>
    <s v="03885"/>
    <x v="108"/>
    <x v="0"/>
    <x v="15"/>
    <x v="0"/>
    <x v="1"/>
    <x v="2"/>
    <x v="15"/>
    <n v="2"/>
    <n v="133.97"/>
    <n v="0.15"/>
    <n v="67.36"/>
    <n v="227.749"/>
    <n v="134.72"/>
    <n v="93.028999999999996"/>
    <n v="0.40847160690057915"/>
    <n v="2026"/>
    <s v="Q2"/>
    <n v="4"/>
    <x v="3"/>
  </r>
  <r>
    <s v="04372"/>
    <x v="108"/>
    <x v="0"/>
    <x v="15"/>
    <x v="0"/>
    <x v="1"/>
    <x v="4"/>
    <x v="14"/>
    <n v="1"/>
    <n v="37.11"/>
    <n v="0.1"/>
    <n v="14.27"/>
    <n v="33.399000000000001"/>
    <n v="14.27"/>
    <n v="19.129000000000001"/>
    <n v="0.5727416988532591"/>
    <n v="2026"/>
    <s v="Q2"/>
    <n v="4"/>
    <x v="3"/>
  </r>
  <r>
    <s v="04417"/>
    <x v="108"/>
    <x v="3"/>
    <x v="8"/>
    <x v="2"/>
    <x v="1"/>
    <x v="3"/>
    <x v="5"/>
    <n v="3"/>
    <n v="334.01"/>
    <n v="0.15"/>
    <n v="192.17"/>
    <n v="851.72550000000001"/>
    <n v="576.51"/>
    <n v="275.21550000000002"/>
    <n v="0.32312699337990941"/>
    <n v="2026"/>
    <s v="Q2"/>
    <n v="4"/>
    <x v="3"/>
  </r>
  <r>
    <s v="01147"/>
    <x v="109"/>
    <x v="3"/>
    <x v="7"/>
    <x v="0"/>
    <x v="1"/>
    <x v="2"/>
    <x v="15"/>
    <n v="1"/>
    <n v="131.46"/>
    <n v="0"/>
    <n v="67.77"/>
    <n v="131.46"/>
    <n v="67.77"/>
    <n v="63.690000000000012"/>
    <n v="0.48448197170241902"/>
    <n v="2026"/>
    <s v="Q2"/>
    <n v="4"/>
    <x v="3"/>
  </r>
  <r>
    <s v="01514"/>
    <x v="109"/>
    <x v="2"/>
    <x v="3"/>
    <x v="2"/>
    <x v="0"/>
    <x v="1"/>
    <x v="17"/>
    <n v="3"/>
    <n v="72.48"/>
    <n v="0"/>
    <n v="32.36"/>
    <n v="217.44"/>
    <n v="97.08"/>
    <n v="120.36"/>
    <n v="0.55353200883002207"/>
    <n v="2026"/>
    <s v="Q2"/>
    <n v="4"/>
    <x v="3"/>
  </r>
  <r>
    <s v="01538"/>
    <x v="109"/>
    <x v="2"/>
    <x v="2"/>
    <x v="3"/>
    <x v="1"/>
    <x v="0"/>
    <x v="0"/>
    <n v="1"/>
    <n v="81.98"/>
    <n v="0"/>
    <n v="43.15"/>
    <n v="81.98"/>
    <n v="43.15"/>
    <n v="38.830000000000005"/>
    <n v="0.47365211027079779"/>
    <n v="2026"/>
    <s v="Q2"/>
    <n v="4"/>
    <x v="3"/>
  </r>
  <r>
    <s v="01679"/>
    <x v="109"/>
    <x v="3"/>
    <x v="13"/>
    <x v="3"/>
    <x v="0"/>
    <x v="2"/>
    <x v="9"/>
    <n v="1"/>
    <n v="46.71"/>
    <n v="0"/>
    <n v="18.18"/>
    <n v="46.71"/>
    <n v="18.18"/>
    <n v="28.53"/>
    <n v="0.61078998073217727"/>
    <n v="2026"/>
    <s v="Q2"/>
    <n v="4"/>
    <x v="3"/>
  </r>
  <r>
    <s v="01708"/>
    <x v="109"/>
    <x v="2"/>
    <x v="5"/>
    <x v="3"/>
    <x v="1"/>
    <x v="4"/>
    <x v="10"/>
    <n v="1"/>
    <n v="41.01"/>
    <n v="0"/>
    <n v="14.5"/>
    <n v="41.01"/>
    <n v="14.5"/>
    <n v="26.509999999999998"/>
    <n v="0.64642770056083876"/>
    <n v="2026"/>
    <s v="Q2"/>
    <n v="4"/>
    <x v="3"/>
  </r>
  <r>
    <s v="02686"/>
    <x v="109"/>
    <x v="1"/>
    <x v="12"/>
    <x v="0"/>
    <x v="0"/>
    <x v="1"/>
    <x v="17"/>
    <n v="1"/>
    <n v="70.45"/>
    <n v="0.05"/>
    <n v="31.98"/>
    <n v="66.927499999999995"/>
    <n v="31.98"/>
    <n v="34.947499999999991"/>
    <n v="0.52216951178514059"/>
    <n v="2026"/>
    <s v="Q2"/>
    <n v="4"/>
    <x v="3"/>
  </r>
  <r>
    <s v="03307"/>
    <x v="109"/>
    <x v="3"/>
    <x v="13"/>
    <x v="2"/>
    <x v="2"/>
    <x v="0"/>
    <x v="4"/>
    <n v="2"/>
    <n v="51.39"/>
    <n v="0.05"/>
    <n v="22.28"/>
    <n v="97.640999999999991"/>
    <n v="44.56"/>
    <n v="53.080999999999989"/>
    <n v="0.54363433393758764"/>
    <n v="2026"/>
    <s v="Q2"/>
    <n v="4"/>
    <x v="3"/>
  </r>
  <r>
    <s v="03772"/>
    <x v="109"/>
    <x v="0"/>
    <x v="15"/>
    <x v="2"/>
    <x v="0"/>
    <x v="3"/>
    <x v="19"/>
    <n v="2"/>
    <n v="122.03"/>
    <n v="0"/>
    <n v="59.43"/>
    <n v="244.06"/>
    <n v="118.86"/>
    <n v="125.2"/>
    <n v="0.51298860935835455"/>
    <n v="2026"/>
    <s v="Q2"/>
    <n v="4"/>
    <x v="3"/>
  </r>
  <r>
    <s v="03877"/>
    <x v="109"/>
    <x v="3"/>
    <x v="4"/>
    <x v="0"/>
    <x v="1"/>
    <x v="2"/>
    <x v="15"/>
    <n v="3"/>
    <n v="132.07"/>
    <n v="0.05"/>
    <n v="66.41"/>
    <n v="376.39949999999999"/>
    <n v="199.23"/>
    <n v="177.1695"/>
    <n v="0.47069536489819991"/>
    <n v="2026"/>
    <s v="Q2"/>
    <n v="4"/>
    <x v="3"/>
  </r>
  <r>
    <s v="04117"/>
    <x v="109"/>
    <x v="3"/>
    <x v="7"/>
    <x v="3"/>
    <x v="0"/>
    <x v="0"/>
    <x v="6"/>
    <n v="1"/>
    <n v="41.04"/>
    <n v="0.1"/>
    <n v="17.02"/>
    <n v="36.936"/>
    <n v="17.02"/>
    <n v="19.916"/>
    <n v="0.53920294563569415"/>
    <n v="2026"/>
    <s v="Q2"/>
    <n v="4"/>
    <x v="3"/>
  </r>
  <r>
    <s v="04562"/>
    <x v="109"/>
    <x v="1"/>
    <x v="1"/>
    <x v="2"/>
    <x v="1"/>
    <x v="4"/>
    <x v="10"/>
    <n v="2"/>
    <n v="40.56"/>
    <n v="0"/>
    <n v="15.09"/>
    <n v="81.12"/>
    <n v="30.18"/>
    <n v="50.940000000000005"/>
    <n v="0.62795857988165682"/>
    <n v="2026"/>
    <s v="Q2"/>
    <n v="4"/>
    <x v="3"/>
  </r>
  <r>
    <s v="04683"/>
    <x v="109"/>
    <x v="2"/>
    <x v="16"/>
    <x v="0"/>
    <x v="2"/>
    <x v="4"/>
    <x v="16"/>
    <n v="3"/>
    <n v="51.36"/>
    <n v="0"/>
    <n v="22.05"/>
    <n v="154.07999999999998"/>
    <n v="66.150000000000006"/>
    <n v="87.929999999999978"/>
    <n v="0.57067757009345788"/>
    <n v="2026"/>
    <s v="Q2"/>
    <n v="4"/>
    <x v="3"/>
  </r>
  <r>
    <s v="00308"/>
    <x v="110"/>
    <x v="3"/>
    <x v="7"/>
    <x v="0"/>
    <x v="0"/>
    <x v="1"/>
    <x v="1"/>
    <n v="6"/>
    <n v="93.58"/>
    <n v="0"/>
    <n v="46.68"/>
    <n v="561.48"/>
    <n v="280.08"/>
    <n v="281.40000000000003"/>
    <n v="0.5011754648429152"/>
    <n v="2026"/>
    <s v="Q2"/>
    <n v="4"/>
    <x v="3"/>
  </r>
  <r>
    <s v="00773"/>
    <x v="110"/>
    <x v="3"/>
    <x v="7"/>
    <x v="0"/>
    <x v="2"/>
    <x v="0"/>
    <x v="0"/>
    <n v="5"/>
    <n v="80.16"/>
    <n v="0.1"/>
    <n v="42.5"/>
    <n v="360.71999999999997"/>
    <n v="212.5"/>
    <n v="148.21999999999997"/>
    <n v="0.41090042137946325"/>
    <n v="2026"/>
    <s v="Q2"/>
    <n v="4"/>
    <x v="3"/>
  </r>
  <r>
    <s v="01303"/>
    <x v="110"/>
    <x v="1"/>
    <x v="12"/>
    <x v="0"/>
    <x v="1"/>
    <x v="1"/>
    <x v="3"/>
    <n v="1"/>
    <n v="142.22999999999999"/>
    <n v="0.05"/>
    <n v="77.66"/>
    <n v="135.11849999999998"/>
    <n v="77.66"/>
    <n v="57.458499999999987"/>
    <n v="0.42524524768999061"/>
    <n v="2026"/>
    <s v="Q2"/>
    <n v="4"/>
    <x v="3"/>
  </r>
  <r>
    <s v="01348"/>
    <x v="110"/>
    <x v="1"/>
    <x v="14"/>
    <x v="0"/>
    <x v="0"/>
    <x v="1"/>
    <x v="17"/>
    <n v="2"/>
    <n v="71.77"/>
    <n v="0"/>
    <n v="32.450000000000003"/>
    <n v="143.54"/>
    <n v="64.900000000000006"/>
    <n v="78.639999999999986"/>
    <n v="0.54786122335237553"/>
    <n v="2026"/>
    <s v="Q2"/>
    <n v="4"/>
    <x v="3"/>
  </r>
  <r>
    <s v="01496"/>
    <x v="110"/>
    <x v="0"/>
    <x v="0"/>
    <x v="3"/>
    <x v="0"/>
    <x v="1"/>
    <x v="17"/>
    <n v="1"/>
    <n v="71.23"/>
    <n v="0.05"/>
    <n v="33.28"/>
    <n v="67.668499999999995"/>
    <n v="33.28"/>
    <n v="34.388499999999993"/>
    <n v="0.50819066478494423"/>
    <n v="2026"/>
    <s v="Q2"/>
    <n v="4"/>
    <x v="3"/>
  </r>
  <r>
    <s v="01695"/>
    <x v="110"/>
    <x v="0"/>
    <x v="0"/>
    <x v="2"/>
    <x v="0"/>
    <x v="1"/>
    <x v="17"/>
    <n v="1"/>
    <n v="71.239999999999995"/>
    <n v="0.1"/>
    <n v="33.07"/>
    <n v="64.116"/>
    <n v="33.07"/>
    <n v="31.045999999999999"/>
    <n v="0.48421610830369954"/>
    <n v="2026"/>
    <s v="Q2"/>
    <n v="4"/>
    <x v="3"/>
  </r>
  <r>
    <s v="02812"/>
    <x v="110"/>
    <x v="1"/>
    <x v="6"/>
    <x v="0"/>
    <x v="1"/>
    <x v="0"/>
    <x v="4"/>
    <n v="1"/>
    <n v="51.39"/>
    <n v="0"/>
    <n v="22.08"/>
    <n v="51.39"/>
    <n v="22.08"/>
    <n v="29.310000000000002"/>
    <n v="0.57034442498540572"/>
    <n v="2026"/>
    <s v="Q2"/>
    <n v="4"/>
    <x v="3"/>
  </r>
  <r>
    <s v="03017"/>
    <x v="110"/>
    <x v="1"/>
    <x v="12"/>
    <x v="0"/>
    <x v="0"/>
    <x v="0"/>
    <x v="8"/>
    <n v="1"/>
    <n v="102.64"/>
    <n v="0"/>
    <n v="51.86"/>
    <n v="102.64"/>
    <n v="51.86"/>
    <n v="50.78"/>
    <n v="0.49473889321901793"/>
    <n v="2026"/>
    <s v="Q2"/>
    <n v="4"/>
    <x v="3"/>
  </r>
  <r>
    <s v="03719"/>
    <x v="110"/>
    <x v="2"/>
    <x v="2"/>
    <x v="0"/>
    <x v="1"/>
    <x v="4"/>
    <x v="14"/>
    <n v="2"/>
    <n v="35.56"/>
    <n v="0.1"/>
    <n v="13.85"/>
    <n v="64.00800000000001"/>
    <n v="27.7"/>
    <n v="36.308000000000007"/>
    <n v="0.56724159480064995"/>
    <n v="2026"/>
    <s v="Q2"/>
    <n v="4"/>
    <x v="3"/>
  </r>
  <r>
    <s v="03920"/>
    <x v="110"/>
    <x v="1"/>
    <x v="11"/>
    <x v="0"/>
    <x v="0"/>
    <x v="0"/>
    <x v="8"/>
    <n v="2"/>
    <n v="100.39"/>
    <n v="0"/>
    <n v="49.05"/>
    <n v="200.78"/>
    <n v="98.1"/>
    <n v="102.68"/>
    <n v="0.51140551847793603"/>
    <n v="2026"/>
    <s v="Q2"/>
    <n v="4"/>
    <x v="3"/>
  </r>
  <r>
    <s v="04654"/>
    <x v="110"/>
    <x v="0"/>
    <x v="15"/>
    <x v="2"/>
    <x v="0"/>
    <x v="3"/>
    <x v="7"/>
    <n v="2"/>
    <n v="191.51"/>
    <n v="0.1"/>
    <n v="101.25"/>
    <n v="344.71800000000002"/>
    <n v="202.5"/>
    <n v="142.21800000000002"/>
    <n v="0.41256331262075091"/>
    <n v="2026"/>
    <s v="Q2"/>
    <n v="4"/>
    <x v="3"/>
  </r>
  <r>
    <s v="04920"/>
    <x v="110"/>
    <x v="1"/>
    <x v="12"/>
    <x v="2"/>
    <x v="1"/>
    <x v="1"/>
    <x v="3"/>
    <n v="2"/>
    <n v="147.30000000000001"/>
    <n v="0"/>
    <n v="81.2"/>
    <n v="294.60000000000002"/>
    <n v="162.4"/>
    <n v="132.20000000000002"/>
    <n v="0.44874405974202308"/>
    <n v="2026"/>
    <s v="Q2"/>
    <n v="4"/>
    <x v="3"/>
  </r>
  <r>
    <s v="05191"/>
    <x v="110"/>
    <x v="1"/>
    <x v="11"/>
    <x v="2"/>
    <x v="0"/>
    <x v="0"/>
    <x v="0"/>
    <n v="1"/>
    <n v="79.92"/>
    <n v="0.1"/>
    <n v="43.13"/>
    <n v="71.927999999999997"/>
    <n v="43.13"/>
    <n v="28.797999999999995"/>
    <n v="0.40037259481703918"/>
    <n v="2026"/>
    <s v="Q2"/>
    <n v="4"/>
    <x v="3"/>
  </r>
  <r>
    <s v="00413"/>
    <x v="111"/>
    <x v="1"/>
    <x v="1"/>
    <x v="0"/>
    <x v="0"/>
    <x v="3"/>
    <x v="5"/>
    <n v="2"/>
    <n v="344.29"/>
    <n v="0.1"/>
    <n v="192.66"/>
    <n v="619.72200000000009"/>
    <n v="385.32"/>
    <n v="234.4020000000001"/>
    <n v="0.37823733867766524"/>
    <n v="2026"/>
    <s v="Q2"/>
    <n v="4"/>
    <x v="3"/>
  </r>
  <r>
    <s v="01658"/>
    <x v="111"/>
    <x v="2"/>
    <x v="5"/>
    <x v="0"/>
    <x v="0"/>
    <x v="1"/>
    <x v="11"/>
    <n v="1"/>
    <n v="151.15"/>
    <n v="0"/>
    <n v="77.680000000000007"/>
    <n v="151.15"/>
    <n v="77.680000000000007"/>
    <n v="73.47"/>
    <n v="0.48607343698312933"/>
    <n v="2026"/>
    <s v="Q2"/>
    <n v="4"/>
    <x v="3"/>
  </r>
  <r>
    <s v="02024"/>
    <x v="111"/>
    <x v="1"/>
    <x v="6"/>
    <x v="2"/>
    <x v="1"/>
    <x v="3"/>
    <x v="13"/>
    <n v="1"/>
    <n v="81.73"/>
    <n v="0.05"/>
    <n v="39.979999999999997"/>
    <n v="77.643500000000003"/>
    <n v="39.979999999999997"/>
    <n v="37.663500000000006"/>
    <n v="0.48508246021882068"/>
    <n v="2026"/>
    <s v="Q2"/>
    <n v="4"/>
    <x v="3"/>
  </r>
  <r>
    <s v="03980"/>
    <x v="111"/>
    <x v="3"/>
    <x v="4"/>
    <x v="2"/>
    <x v="1"/>
    <x v="1"/>
    <x v="3"/>
    <n v="1"/>
    <n v="142.53"/>
    <n v="0.05"/>
    <n v="77.77"/>
    <n v="135.40350000000001"/>
    <n v="77.77"/>
    <n v="57.633500000000012"/>
    <n v="0.4256426163282338"/>
    <n v="2026"/>
    <s v="Q2"/>
    <n v="4"/>
    <x v="3"/>
  </r>
  <r>
    <s v="04239"/>
    <x v="111"/>
    <x v="1"/>
    <x v="1"/>
    <x v="0"/>
    <x v="1"/>
    <x v="3"/>
    <x v="13"/>
    <n v="2"/>
    <n v="83.24"/>
    <n v="0"/>
    <n v="40.03"/>
    <n v="166.48"/>
    <n v="80.06"/>
    <n v="86.419999999999987"/>
    <n v="0.51910139356078799"/>
    <n v="2026"/>
    <s v="Q2"/>
    <n v="4"/>
    <x v="3"/>
  </r>
  <r>
    <s v="04761"/>
    <x v="111"/>
    <x v="0"/>
    <x v="0"/>
    <x v="3"/>
    <x v="1"/>
    <x v="1"/>
    <x v="3"/>
    <n v="1"/>
    <n v="141.99"/>
    <n v="0.05"/>
    <n v="79.7"/>
    <n v="134.8905"/>
    <n v="79.7"/>
    <n v="55.1905"/>
    <n v="0.40915038494186023"/>
    <n v="2026"/>
    <s v="Q2"/>
    <n v="4"/>
    <x v="3"/>
  </r>
  <r>
    <s v="05160"/>
    <x v="111"/>
    <x v="1"/>
    <x v="12"/>
    <x v="0"/>
    <x v="1"/>
    <x v="4"/>
    <x v="14"/>
    <n v="2"/>
    <n v="35.94"/>
    <n v="0.05"/>
    <n v="14.17"/>
    <n v="68.285999999999987"/>
    <n v="28.34"/>
    <n v="39.945999999999984"/>
    <n v="0.5849808159798493"/>
    <n v="2026"/>
    <s v="Q2"/>
    <n v="4"/>
    <x v="3"/>
  </r>
  <r>
    <s v="02224"/>
    <x v="112"/>
    <x v="1"/>
    <x v="1"/>
    <x v="0"/>
    <x v="1"/>
    <x v="4"/>
    <x v="16"/>
    <n v="3"/>
    <n v="49.55"/>
    <n v="0"/>
    <n v="22.55"/>
    <n v="148.64999999999998"/>
    <n v="67.650000000000006"/>
    <n v="80.999999999999972"/>
    <n v="0.54490413723511588"/>
    <n v="2026"/>
    <s v="Q2"/>
    <n v="4"/>
    <x v="3"/>
  </r>
  <r>
    <s v="02832"/>
    <x v="112"/>
    <x v="3"/>
    <x v="8"/>
    <x v="3"/>
    <x v="0"/>
    <x v="4"/>
    <x v="10"/>
    <n v="1"/>
    <n v="39.89"/>
    <n v="0.05"/>
    <n v="15.06"/>
    <n v="37.895499999999998"/>
    <n v="15.06"/>
    <n v="22.835499999999996"/>
    <n v="0.60259133670224685"/>
    <n v="2026"/>
    <s v="Q2"/>
    <n v="4"/>
    <x v="3"/>
  </r>
  <r>
    <s v="03000"/>
    <x v="112"/>
    <x v="3"/>
    <x v="7"/>
    <x v="3"/>
    <x v="1"/>
    <x v="4"/>
    <x v="10"/>
    <n v="1"/>
    <n v="40.630000000000003"/>
    <n v="0.1"/>
    <n v="14.67"/>
    <n v="36.567"/>
    <n v="14.67"/>
    <n v="21.896999999999998"/>
    <n v="0.59881860694068423"/>
    <n v="2026"/>
    <s v="Q2"/>
    <n v="4"/>
    <x v="3"/>
  </r>
  <r>
    <s v="03206"/>
    <x v="112"/>
    <x v="3"/>
    <x v="8"/>
    <x v="3"/>
    <x v="0"/>
    <x v="0"/>
    <x v="6"/>
    <n v="4"/>
    <n v="39.78"/>
    <n v="0.05"/>
    <n v="16.7"/>
    <n v="151.16399999999999"/>
    <n v="66.8"/>
    <n v="84.36399999999999"/>
    <n v="0.55809584292556425"/>
    <n v="2026"/>
    <s v="Q2"/>
    <n v="4"/>
    <x v="3"/>
  </r>
  <r>
    <s v="03777"/>
    <x v="112"/>
    <x v="3"/>
    <x v="4"/>
    <x v="3"/>
    <x v="2"/>
    <x v="1"/>
    <x v="1"/>
    <n v="1"/>
    <n v="92.74"/>
    <n v="0"/>
    <n v="46.1"/>
    <n v="92.74"/>
    <n v="46.1"/>
    <n v="46.639999999999993"/>
    <n v="0.50291136510675005"/>
    <n v="2026"/>
    <s v="Q2"/>
    <n v="4"/>
    <x v="3"/>
  </r>
  <r>
    <s v="04980"/>
    <x v="112"/>
    <x v="1"/>
    <x v="6"/>
    <x v="2"/>
    <x v="0"/>
    <x v="3"/>
    <x v="19"/>
    <n v="2"/>
    <n v="120.49"/>
    <n v="0.1"/>
    <n v="62.23"/>
    <n v="216.88200000000001"/>
    <n v="124.46"/>
    <n v="92.422000000000011"/>
    <n v="0.42613955976060719"/>
    <n v="2026"/>
    <s v="Q2"/>
    <n v="4"/>
    <x v="3"/>
  </r>
  <r>
    <s v="01102"/>
    <x v="113"/>
    <x v="1"/>
    <x v="6"/>
    <x v="0"/>
    <x v="2"/>
    <x v="1"/>
    <x v="17"/>
    <n v="2"/>
    <n v="70.53"/>
    <n v="0"/>
    <n v="32.229999999999997"/>
    <n v="141.06"/>
    <n v="64.459999999999994"/>
    <n v="76.600000000000009"/>
    <n v="0.54303133418403526"/>
    <n v="2026"/>
    <s v="Q2"/>
    <n v="4"/>
    <x v="3"/>
  </r>
  <r>
    <s v="01333"/>
    <x v="113"/>
    <x v="1"/>
    <x v="14"/>
    <x v="0"/>
    <x v="1"/>
    <x v="1"/>
    <x v="1"/>
    <n v="1"/>
    <n v="90.87"/>
    <n v="0.1"/>
    <n v="44.4"/>
    <n v="81.783000000000001"/>
    <n v="44.4"/>
    <n v="37.383000000000003"/>
    <n v="0.45709988628443565"/>
    <n v="2026"/>
    <s v="Q2"/>
    <n v="4"/>
    <x v="3"/>
  </r>
  <r>
    <s v="01369"/>
    <x v="113"/>
    <x v="1"/>
    <x v="14"/>
    <x v="1"/>
    <x v="0"/>
    <x v="4"/>
    <x v="12"/>
    <n v="3"/>
    <n v="124.31"/>
    <n v="0.2"/>
    <n v="67.97"/>
    <n v="298.34399999999999"/>
    <n v="203.91"/>
    <n v="94.433999999999997"/>
    <n v="0.31652723031131846"/>
    <n v="2026"/>
    <s v="Q2"/>
    <n v="4"/>
    <x v="3"/>
  </r>
  <r>
    <s v="01712"/>
    <x v="113"/>
    <x v="1"/>
    <x v="1"/>
    <x v="1"/>
    <x v="0"/>
    <x v="0"/>
    <x v="6"/>
    <n v="15"/>
    <n v="41.21"/>
    <n v="0.15"/>
    <n v="16.760000000000002"/>
    <n v="525.42750000000001"/>
    <n v="251.40000000000003"/>
    <n v="274.02749999999997"/>
    <n v="0.52153246642020068"/>
    <n v="2026"/>
    <s v="Q2"/>
    <n v="4"/>
    <x v="3"/>
  </r>
  <r>
    <s v="02229"/>
    <x v="113"/>
    <x v="0"/>
    <x v="0"/>
    <x v="0"/>
    <x v="1"/>
    <x v="1"/>
    <x v="3"/>
    <n v="2"/>
    <n v="145.75"/>
    <n v="0.1"/>
    <n v="78.900000000000006"/>
    <n v="262.35000000000002"/>
    <n v="157.80000000000001"/>
    <n v="104.55000000000001"/>
    <n v="0.39851343624928531"/>
    <n v="2026"/>
    <s v="Q2"/>
    <n v="4"/>
    <x v="3"/>
  </r>
  <r>
    <s v="03458"/>
    <x v="113"/>
    <x v="2"/>
    <x v="3"/>
    <x v="0"/>
    <x v="1"/>
    <x v="2"/>
    <x v="15"/>
    <n v="1"/>
    <n v="134.86000000000001"/>
    <n v="0"/>
    <n v="66.040000000000006"/>
    <n v="134.86000000000001"/>
    <n v="66.040000000000006"/>
    <n v="68.820000000000007"/>
    <n v="0.51030698502150373"/>
    <n v="2026"/>
    <s v="Q2"/>
    <n v="4"/>
    <x v="3"/>
  </r>
  <r>
    <s v="04637"/>
    <x v="113"/>
    <x v="3"/>
    <x v="13"/>
    <x v="2"/>
    <x v="1"/>
    <x v="2"/>
    <x v="15"/>
    <n v="1"/>
    <n v="136.07"/>
    <n v="0"/>
    <n v="65.17"/>
    <n v="136.07"/>
    <n v="65.17"/>
    <n v="70.899999999999991"/>
    <n v="0.52105533916366575"/>
    <n v="2026"/>
    <s v="Q2"/>
    <n v="4"/>
    <x v="3"/>
  </r>
  <r>
    <s v="04726"/>
    <x v="113"/>
    <x v="0"/>
    <x v="15"/>
    <x v="2"/>
    <x v="2"/>
    <x v="2"/>
    <x v="9"/>
    <n v="1"/>
    <n v="47.25"/>
    <n v="0.1"/>
    <n v="18.25"/>
    <n v="42.524999999999999"/>
    <n v="18.25"/>
    <n v="24.274999999999999"/>
    <n v="0.57084068195179305"/>
    <n v="2026"/>
    <s v="Q2"/>
    <n v="4"/>
    <x v="3"/>
  </r>
  <r>
    <s v="04838"/>
    <x v="113"/>
    <x v="0"/>
    <x v="0"/>
    <x v="0"/>
    <x v="2"/>
    <x v="0"/>
    <x v="6"/>
    <n v="2"/>
    <n v="41.32"/>
    <n v="0.1"/>
    <n v="16.66"/>
    <n v="74.376000000000005"/>
    <n v="33.32"/>
    <n v="41.056000000000004"/>
    <n v="0.5520060234484242"/>
    <n v="2026"/>
    <s v="Q2"/>
    <n v="4"/>
    <x v="3"/>
  </r>
  <r>
    <s v="05075"/>
    <x v="113"/>
    <x v="0"/>
    <x v="15"/>
    <x v="3"/>
    <x v="1"/>
    <x v="0"/>
    <x v="0"/>
    <n v="2"/>
    <n v="81.75"/>
    <n v="0"/>
    <n v="41.92"/>
    <n v="163.5"/>
    <n v="83.84"/>
    <n v="79.66"/>
    <n v="0.48721712538226297"/>
    <n v="2026"/>
    <s v="Q2"/>
    <n v="4"/>
    <x v="3"/>
  </r>
  <r>
    <s v="00149"/>
    <x v="114"/>
    <x v="1"/>
    <x v="12"/>
    <x v="0"/>
    <x v="0"/>
    <x v="2"/>
    <x v="2"/>
    <n v="1"/>
    <n v="36.020000000000003"/>
    <n v="0.05"/>
    <n v="13.72"/>
    <n v="34.219000000000001"/>
    <n v="13.72"/>
    <n v="20.499000000000002"/>
    <n v="0.59905315760250155"/>
    <n v="2026"/>
    <s v="Q2"/>
    <n v="4"/>
    <x v="3"/>
  </r>
  <r>
    <s v="00449"/>
    <x v="114"/>
    <x v="2"/>
    <x v="5"/>
    <x v="0"/>
    <x v="2"/>
    <x v="2"/>
    <x v="2"/>
    <n v="1"/>
    <n v="36.68"/>
    <n v="0"/>
    <n v="13.27"/>
    <n v="36.68"/>
    <n v="13.27"/>
    <n v="23.41"/>
    <n v="0.63822246455834242"/>
    <n v="2026"/>
    <s v="Q2"/>
    <n v="4"/>
    <x v="3"/>
  </r>
  <r>
    <s v="01422"/>
    <x v="114"/>
    <x v="3"/>
    <x v="8"/>
    <x v="1"/>
    <x v="2"/>
    <x v="3"/>
    <x v="5"/>
    <n v="6"/>
    <n v="348.16"/>
    <n v="0.1"/>
    <n v="198.24"/>
    <n v="1880.0640000000001"/>
    <n v="1189.44"/>
    <n v="690.62400000000002"/>
    <n v="0.36734068627450978"/>
    <n v="2026"/>
    <s v="Q2"/>
    <n v="4"/>
    <x v="3"/>
  </r>
  <r>
    <s v="03248"/>
    <x v="114"/>
    <x v="2"/>
    <x v="16"/>
    <x v="0"/>
    <x v="0"/>
    <x v="0"/>
    <x v="6"/>
    <n v="2"/>
    <n v="39.799999999999997"/>
    <n v="0.05"/>
    <n v="16.23"/>
    <n v="75.61999999999999"/>
    <n v="32.46"/>
    <n v="43.159999999999989"/>
    <n v="0.57074847923829664"/>
    <n v="2026"/>
    <s v="Q2"/>
    <n v="4"/>
    <x v="3"/>
  </r>
  <r>
    <s v="03445"/>
    <x v="114"/>
    <x v="0"/>
    <x v="15"/>
    <x v="0"/>
    <x v="0"/>
    <x v="0"/>
    <x v="6"/>
    <n v="5"/>
    <n v="39.369999999999997"/>
    <n v="0.05"/>
    <n v="16.760000000000002"/>
    <n v="187.00749999999999"/>
    <n v="83.800000000000011"/>
    <n v="103.20749999999998"/>
    <n v="0.55188963009504954"/>
    <n v="2026"/>
    <s v="Q2"/>
    <n v="4"/>
    <x v="3"/>
  </r>
  <r>
    <s v="03930"/>
    <x v="114"/>
    <x v="1"/>
    <x v="12"/>
    <x v="3"/>
    <x v="0"/>
    <x v="4"/>
    <x v="10"/>
    <n v="2"/>
    <n v="40.85"/>
    <n v="0"/>
    <n v="14.99"/>
    <n v="81.7"/>
    <n v="29.98"/>
    <n v="51.72"/>
    <n v="0.633047735618115"/>
    <n v="2026"/>
    <s v="Q2"/>
    <n v="4"/>
    <x v="3"/>
  </r>
  <r>
    <s v="03969"/>
    <x v="114"/>
    <x v="3"/>
    <x v="8"/>
    <x v="3"/>
    <x v="0"/>
    <x v="1"/>
    <x v="1"/>
    <n v="1"/>
    <n v="92.91"/>
    <n v="0.05"/>
    <n v="46"/>
    <n v="88.264499999999998"/>
    <n v="46"/>
    <n v="42.264499999999998"/>
    <n v="0.4788391709010984"/>
    <n v="2026"/>
    <s v="Q2"/>
    <n v="4"/>
    <x v="3"/>
  </r>
  <r>
    <s v="04190"/>
    <x v="114"/>
    <x v="3"/>
    <x v="13"/>
    <x v="0"/>
    <x v="1"/>
    <x v="1"/>
    <x v="11"/>
    <n v="1"/>
    <n v="152.01"/>
    <n v="0"/>
    <n v="80.33"/>
    <n v="152.01"/>
    <n v="80.33"/>
    <n v="71.679999999999993"/>
    <n v="0.47154792447865268"/>
    <n v="2026"/>
    <s v="Q2"/>
    <n v="4"/>
    <x v="3"/>
  </r>
  <r>
    <s v="04442"/>
    <x v="114"/>
    <x v="1"/>
    <x v="6"/>
    <x v="3"/>
    <x v="1"/>
    <x v="2"/>
    <x v="2"/>
    <n v="1"/>
    <n v="36.65"/>
    <n v="0"/>
    <n v="13.28"/>
    <n v="36.65"/>
    <n v="13.28"/>
    <n v="23.369999999999997"/>
    <n v="0.63765347885402446"/>
    <n v="2026"/>
    <s v="Q2"/>
    <n v="4"/>
    <x v="3"/>
  </r>
  <r>
    <s v="00228"/>
    <x v="115"/>
    <x v="3"/>
    <x v="8"/>
    <x v="0"/>
    <x v="0"/>
    <x v="3"/>
    <x v="13"/>
    <n v="5"/>
    <n v="80.819999999999993"/>
    <n v="0"/>
    <n v="40.47"/>
    <n v="404.09999999999997"/>
    <n v="202.35"/>
    <n v="201.74999999999997"/>
    <n v="0.49925760950259834"/>
    <n v="2026"/>
    <s v="Q2"/>
    <n v="4"/>
    <x v="3"/>
  </r>
  <r>
    <s v="02101"/>
    <x v="115"/>
    <x v="3"/>
    <x v="4"/>
    <x v="0"/>
    <x v="1"/>
    <x v="1"/>
    <x v="3"/>
    <n v="4"/>
    <n v="144.69999999999999"/>
    <n v="0"/>
    <n v="79.41"/>
    <n v="578.79999999999995"/>
    <n v="317.64"/>
    <n v="261.15999999999997"/>
    <n v="0.45120939875604699"/>
    <n v="2026"/>
    <s v="Q2"/>
    <n v="4"/>
    <x v="3"/>
  </r>
  <r>
    <s v="02590"/>
    <x v="115"/>
    <x v="1"/>
    <x v="6"/>
    <x v="2"/>
    <x v="1"/>
    <x v="4"/>
    <x v="14"/>
    <n v="2"/>
    <n v="36.51"/>
    <n v="0.1"/>
    <n v="14.18"/>
    <n v="65.718000000000004"/>
    <n v="28.36"/>
    <n v="37.358000000000004"/>
    <n v="0.56845917404668433"/>
    <n v="2026"/>
    <s v="Q2"/>
    <n v="4"/>
    <x v="3"/>
  </r>
  <r>
    <s v="02957"/>
    <x v="115"/>
    <x v="3"/>
    <x v="7"/>
    <x v="3"/>
    <x v="1"/>
    <x v="2"/>
    <x v="2"/>
    <n v="3"/>
    <n v="36.58"/>
    <n v="0.05"/>
    <n v="13.71"/>
    <n v="104.25299999999999"/>
    <n v="41.13"/>
    <n v="63.122999999999983"/>
    <n v="0.60547897902218628"/>
    <n v="2026"/>
    <s v="Q2"/>
    <n v="4"/>
    <x v="3"/>
  </r>
  <r>
    <s v="04270"/>
    <x v="115"/>
    <x v="3"/>
    <x v="7"/>
    <x v="2"/>
    <x v="2"/>
    <x v="3"/>
    <x v="7"/>
    <n v="2"/>
    <n v="191.59"/>
    <n v="0"/>
    <n v="102.52"/>
    <n v="383.18"/>
    <n v="205.04"/>
    <n v="178.14000000000001"/>
    <n v="0.46489900307949272"/>
    <n v="2026"/>
    <s v="Q2"/>
    <n v="4"/>
    <x v="3"/>
  </r>
  <r>
    <s v="04324"/>
    <x v="115"/>
    <x v="3"/>
    <x v="8"/>
    <x v="1"/>
    <x v="2"/>
    <x v="3"/>
    <x v="5"/>
    <n v="6"/>
    <n v="337.24"/>
    <n v="0.05"/>
    <n v="198.63"/>
    <n v="1922.268"/>
    <n v="1191.78"/>
    <n v="730.48800000000006"/>
    <n v="0.38001360892445801"/>
    <n v="2026"/>
    <s v="Q2"/>
    <n v="4"/>
    <x v="3"/>
  </r>
  <r>
    <s v="05010"/>
    <x v="115"/>
    <x v="3"/>
    <x v="7"/>
    <x v="1"/>
    <x v="2"/>
    <x v="2"/>
    <x v="9"/>
    <n v="3"/>
    <n v="46.2"/>
    <n v="0.1"/>
    <n v="18.149999999999999"/>
    <n v="124.74000000000002"/>
    <n v="54.449999999999996"/>
    <n v="70.29000000000002"/>
    <n v="0.5634920634920636"/>
    <n v="2026"/>
    <s v="Q2"/>
    <n v="4"/>
    <x v="3"/>
  </r>
  <r>
    <s v="05092"/>
    <x v="115"/>
    <x v="1"/>
    <x v="1"/>
    <x v="3"/>
    <x v="2"/>
    <x v="4"/>
    <x v="16"/>
    <n v="4"/>
    <n v="50.84"/>
    <n v="0.05"/>
    <n v="22.63"/>
    <n v="193.19200000000001"/>
    <n v="90.52"/>
    <n v="102.67200000000001"/>
    <n v="0.53145057766367143"/>
    <n v="2026"/>
    <s v="Q2"/>
    <n v="4"/>
    <x v="3"/>
  </r>
  <r>
    <s v="01061"/>
    <x v="116"/>
    <x v="3"/>
    <x v="13"/>
    <x v="0"/>
    <x v="0"/>
    <x v="2"/>
    <x v="18"/>
    <n v="1"/>
    <n v="166.5"/>
    <n v="0"/>
    <n v="85.55"/>
    <n v="166.5"/>
    <n v="85.55"/>
    <n v="80.95"/>
    <n v="0.4861861861861862"/>
    <n v="2026"/>
    <s v="Q2"/>
    <n v="4"/>
    <x v="3"/>
  </r>
  <r>
    <s v="01099"/>
    <x v="116"/>
    <x v="3"/>
    <x v="4"/>
    <x v="3"/>
    <x v="1"/>
    <x v="1"/>
    <x v="17"/>
    <n v="1"/>
    <n v="70.2"/>
    <n v="0"/>
    <n v="32.06"/>
    <n v="70.2"/>
    <n v="32.06"/>
    <n v="38.14"/>
    <n v="0.5433048433048433"/>
    <n v="2026"/>
    <s v="Q2"/>
    <n v="4"/>
    <x v="3"/>
  </r>
  <r>
    <s v="03500"/>
    <x v="116"/>
    <x v="1"/>
    <x v="12"/>
    <x v="0"/>
    <x v="1"/>
    <x v="4"/>
    <x v="16"/>
    <n v="4"/>
    <n v="50.67"/>
    <n v="0"/>
    <n v="22.62"/>
    <n v="202.68"/>
    <n v="90.48"/>
    <n v="112.2"/>
    <n v="0.55358200118413259"/>
    <n v="2026"/>
    <s v="Q2"/>
    <n v="4"/>
    <x v="3"/>
  </r>
  <r>
    <s v="03856"/>
    <x v="116"/>
    <x v="1"/>
    <x v="11"/>
    <x v="2"/>
    <x v="1"/>
    <x v="2"/>
    <x v="18"/>
    <n v="3"/>
    <n v="161.05000000000001"/>
    <n v="0.05"/>
    <n v="87.43"/>
    <n v="458.99250000000001"/>
    <n v="262.29000000000002"/>
    <n v="196.70249999999999"/>
    <n v="0.4285527541299694"/>
    <n v="2026"/>
    <s v="Q2"/>
    <n v="4"/>
    <x v="3"/>
  </r>
  <r>
    <s v="04044"/>
    <x v="116"/>
    <x v="1"/>
    <x v="6"/>
    <x v="1"/>
    <x v="1"/>
    <x v="4"/>
    <x v="12"/>
    <n v="10"/>
    <n v="124.59"/>
    <n v="0.15"/>
    <n v="67.14"/>
    <n v="1059.0150000000001"/>
    <n v="671.4"/>
    <n v="387.61500000000012"/>
    <n v="0.36601464568490538"/>
    <n v="2026"/>
    <s v="Q2"/>
    <n v="4"/>
    <x v="3"/>
  </r>
  <r>
    <s v="04235"/>
    <x v="116"/>
    <x v="2"/>
    <x v="16"/>
    <x v="0"/>
    <x v="2"/>
    <x v="4"/>
    <x v="16"/>
    <n v="1"/>
    <n v="50.18"/>
    <n v="0"/>
    <n v="22.05"/>
    <n v="50.18"/>
    <n v="22.05"/>
    <n v="28.13"/>
    <n v="0.56058190514149064"/>
    <n v="2026"/>
    <s v="Q2"/>
    <n v="4"/>
    <x v="3"/>
  </r>
  <r>
    <s v="00122"/>
    <x v="117"/>
    <x v="1"/>
    <x v="11"/>
    <x v="0"/>
    <x v="1"/>
    <x v="3"/>
    <x v="13"/>
    <n v="1"/>
    <n v="83.38"/>
    <n v="0"/>
    <n v="38.979999999999997"/>
    <n v="83.38"/>
    <n v="38.979999999999997"/>
    <n v="44.4"/>
    <n v="0.53250179899256422"/>
    <n v="2026"/>
    <s v="Q2"/>
    <n v="4"/>
    <x v="3"/>
  </r>
  <r>
    <s v="00239"/>
    <x v="117"/>
    <x v="3"/>
    <x v="7"/>
    <x v="0"/>
    <x v="0"/>
    <x v="2"/>
    <x v="2"/>
    <n v="1"/>
    <n v="35.549999999999997"/>
    <n v="0.05"/>
    <n v="13.25"/>
    <n v="33.772499999999994"/>
    <n v="13.25"/>
    <n v="20.522499999999994"/>
    <n v="0.60766896143311855"/>
    <n v="2026"/>
    <s v="Q2"/>
    <n v="4"/>
    <x v="3"/>
  </r>
  <r>
    <s v="00356"/>
    <x v="117"/>
    <x v="3"/>
    <x v="8"/>
    <x v="2"/>
    <x v="1"/>
    <x v="1"/>
    <x v="11"/>
    <n v="1"/>
    <n v="154.36000000000001"/>
    <n v="0"/>
    <n v="77.760000000000005"/>
    <n v="154.36000000000001"/>
    <n v="77.760000000000005"/>
    <n v="76.600000000000009"/>
    <n v="0.49624254988338951"/>
    <n v="2026"/>
    <s v="Q2"/>
    <n v="4"/>
    <x v="3"/>
  </r>
  <r>
    <s v="00785"/>
    <x v="117"/>
    <x v="0"/>
    <x v="9"/>
    <x v="3"/>
    <x v="1"/>
    <x v="1"/>
    <x v="11"/>
    <n v="1"/>
    <n v="155.68"/>
    <n v="0"/>
    <n v="77.97"/>
    <n v="155.68"/>
    <n v="77.97"/>
    <n v="77.710000000000008"/>
    <n v="0.49916495375128472"/>
    <n v="2026"/>
    <s v="Q2"/>
    <n v="4"/>
    <x v="3"/>
  </r>
  <r>
    <s v="02325"/>
    <x v="117"/>
    <x v="0"/>
    <x v="0"/>
    <x v="0"/>
    <x v="0"/>
    <x v="4"/>
    <x v="10"/>
    <n v="1"/>
    <n v="40.950000000000003"/>
    <n v="0.15"/>
    <n v="14.89"/>
    <n v="34.807500000000005"/>
    <n v="14.89"/>
    <n v="19.917500000000004"/>
    <n v="0.57221863104216053"/>
    <n v="2026"/>
    <s v="Q2"/>
    <n v="4"/>
    <x v="3"/>
  </r>
  <r>
    <s v="02566"/>
    <x v="117"/>
    <x v="3"/>
    <x v="13"/>
    <x v="3"/>
    <x v="0"/>
    <x v="2"/>
    <x v="9"/>
    <n v="3"/>
    <n v="47.28"/>
    <n v="0.05"/>
    <n v="18.52"/>
    <n v="134.74799999999999"/>
    <n v="55.56"/>
    <n v="79.187999999999988"/>
    <n v="0.58767477068305274"/>
    <n v="2026"/>
    <s v="Q2"/>
    <n v="4"/>
    <x v="3"/>
  </r>
  <r>
    <s v="03105"/>
    <x v="117"/>
    <x v="3"/>
    <x v="7"/>
    <x v="0"/>
    <x v="0"/>
    <x v="4"/>
    <x v="16"/>
    <n v="4"/>
    <n v="51.57"/>
    <n v="0.1"/>
    <n v="22.58"/>
    <n v="185.65200000000002"/>
    <n v="90.32"/>
    <n v="95.332000000000022"/>
    <n v="0.51349837330058401"/>
    <n v="2026"/>
    <s v="Q2"/>
    <n v="4"/>
    <x v="3"/>
  </r>
  <r>
    <s v="03167"/>
    <x v="117"/>
    <x v="3"/>
    <x v="8"/>
    <x v="0"/>
    <x v="2"/>
    <x v="0"/>
    <x v="4"/>
    <n v="1"/>
    <n v="51.61"/>
    <n v="0"/>
    <n v="23"/>
    <n v="51.61"/>
    <n v="23"/>
    <n v="28.61"/>
    <n v="0.55434993218368533"/>
    <n v="2026"/>
    <s v="Q2"/>
    <n v="4"/>
    <x v="3"/>
  </r>
  <r>
    <s v="04396"/>
    <x v="117"/>
    <x v="0"/>
    <x v="15"/>
    <x v="2"/>
    <x v="0"/>
    <x v="4"/>
    <x v="16"/>
    <n v="1"/>
    <n v="50.56"/>
    <n v="0.05"/>
    <n v="22.06"/>
    <n v="48.031999999999996"/>
    <n v="22.06"/>
    <n v="25.971999999999998"/>
    <n v="0.54072285143237842"/>
    <n v="2026"/>
    <s v="Q2"/>
    <n v="4"/>
    <x v="3"/>
  </r>
  <r>
    <s v="04475"/>
    <x v="117"/>
    <x v="2"/>
    <x v="5"/>
    <x v="3"/>
    <x v="2"/>
    <x v="2"/>
    <x v="18"/>
    <n v="2"/>
    <n v="165.74"/>
    <n v="0"/>
    <n v="87.73"/>
    <n v="331.48"/>
    <n v="175.46"/>
    <n v="156.02000000000001"/>
    <n v="0.47067696391939184"/>
    <n v="2026"/>
    <s v="Q2"/>
    <n v="4"/>
    <x v="3"/>
  </r>
  <r>
    <s v="04482"/>
    <x v="117"/>
    <x v="2"/>
    <x v="2"/>
    <x v="0"/>
    <x v="2"/>
    <x v="4"/>
    <x v="14"/>
    <n v="3"/>
    <n v="36.770000000000003"/>
    <n v="0"/>
    <n v="13.63"/>
    <n v="110.31"/>
    <n v="40.89"/>
    <n v="69.42"/>
    <n v="0.62931737829752521"/>
    <n v="2026"/>
    <s v="Q2"/>
    <n v="4"/>
    <x v="3"/>
  </r>
  <r>
    <s v="05022"/>
    <x v="117"/>
    <x v="3"/>
    <x v="7"/>
    <x v="0"/>
    <x v="2"/>
    <x v="3"/>
    <x v="7"/>
    <n v="2"/>
    <n v="196.37"/>
    <n v="0"/>
    <n v="101.73"/>
    <n v="392.74"/>
    <n v="203.46"/>
    <n v="189.28"/>
    <n v="0.48194734429902736"/>
    <n v="2026"/>
    <s v="Q2"/>
    <n v="4"/>
    <x v="3"/>
  </r>
  <r>
    <s v="01304"/>
    <x v="118"/>
    <x v="0"/>
    <x v="0"/>
    <x v="3"/>
    <x v="0"/>
    <x v="2"/>
    <x v="2"/>
    <n v="2"/>
    <n v="35.33"/>
    <n v="0"/>
    <n v="13.69"/>
    <n v="70.66"/>
    <n v="27.38"/>
    <n v="43.28"/>
    <n v="0.61251061420888764"/>
    <n v="2026"/>
    <s v="Q2"/>
    <n v="4"/>
    <x v="3"/>
  </r>
  <r>
    <s v="03008"/>
    <x v="118"/>
    <x v="2"/>
    <x v="2"/>
    <x v="1"/>
    <x v="2"/>
    <x v="2"/>
    <x v="9"/>
    <n v="4"/>
    <n v="46.43"/>
    <n v="0.1"/>
    <n v="18.04"/>
    <n v="167.148"/>
    <n v="72.16"/>
    <n v="94.988"/>
    <n v="0.56828678775695796"/>
    <n v="2026"/>
    <s v="Q2"/>
    <n v="4"/>
    <x v="3"/>
  </r>
  <r>
    <s v="04140"/>
    <x v="118"/>
    <x v="3"/>
    <x v="7"/>
    <x v="3"/>
    <x v="1"/>
    <x v="4"/>
    <x v="12"/>
    <n v="1"/>
    <n v="125.25"/>
    <n v="0"/>
    <n v="70.88"/>
    <n v="125.25"/>
    <n v="70.88"/>
    <n v="54.370000000000005"/>
    <n v="0.43409181636726552"/>
    <n v="2026"/>
    <s v="Q2"/>
    <n v="4"/>
    <x v="3"/>
  </r>
  <r>
    <s v="04151"/>
    <x v="118"/>
    <x v="1"/>
    <x v="14"/>
    <x v="0"/>
    <x v="0"/>
    <x v="3"/>
    <x v="5"/>
    <n v="1"/>
    <n v="341.98"/>
    <n v="0"/>
    <n v="192.43"/>
    <n v="341.98"/>
    <n v="192.43"/>
    <n v="149.55000000000001"/>
    <n v="0.43730627522077314"/>
    <n v="2026"/>
    <s v="Q2"/>
    <n v="4"/>
    <x v="3"/>
  </r>
  <r>
    <s v="04650"/>
    <x v="118"/>
    <x v="1"/>
    <x v="6"/>
    <x v="3"/>
    <x v="2"/>
    <x v="4"/>
    <x v="10"/>
    <n v="1"/>
    <n v="40.04"/>
    <n v="0"/>
    <n v="14.72"/>
    <n v="40.04"/>
    <n v="14.72"/>
    <n v="25.32"/>
    <n v="0.63236763236763238"/>
    <n v="2026"/>
    <s v="Q2"/>
    <n v="4"/>
    <x v="3"/>
  </r>
  <r>
    <s v="04897"/>
    <x v="118"/>
    <x v="3"/>
    <x v="13"/>
    <x v="0"/>
    <x v="0"/>
    <x v="0"/>
    <x v="6"/>
    <n v="3"/>
    <n v="40.47"/>
    <n v="0.05"/>
    <n v="17.14"/>
    <n v="115.33949999999999"/>
    <n v="51.42"/>
    <n v="63.919499999999985"/>
    <n v="0.5541856866034619"/>
    <n v="2026"/>
    <s v="Q2"/>
    <n v="4"/>
    <x v="3"/>
  </r>
  <r>
    <s v="00792"/>
    <x v="119"/>
    <x v="3"/>
    <x v="8"/>
    <x v="1"/>
    <x v="0"/>
    <x v="3"/>
    <x v="13"/>
    <n v="6"/>
    <n v="83.7"/>
    <n v="0.2"/>
    <n v="38.58"/>
    <n v="401.76000000000005"/>
    <n v="231.48"/>
    <n v="170.28000000000006"/>
    <n v="0.42383512544802876"/>
    <n v="2026"/>
    <s v="Q2"/>
    <n v="4"/>
    <x v="3"/>
  </r>
  <r>
    <s v="01796"/>
    <x v="119"/>
    <x v="0"/>
    <x v="15"/>
    <x v="0"/>
    <x v="0"/>
    <x v="3"/>
    <x v="13"/>
    <n v="4"/>
    <n v="83.27"/>
    <n v="0"/>
    <n v="39.979999999999997"/>
    <n v="333.08"/>
    <n v="159.91999999999999"/>
    <n v="173.16"/>
    <n v="0.51987510507986068"/>
    <n v="2026"/>
    <s v="Q2"/>
    <n v="4"/>
    <x v="3"/>
  </r>
  <r>
    <s v="03222"/>
    <x v="119"/>
    <x v="2"/>
    <x v="16"/>
    <x v="1"/>
    <x v="2"/>
    <x v="3"/>
    <x v="19"/>
    <n v="3"/>
    <n v="126.03"/>
    <n v="0.1"/>
    <n v="61.75"/>
    <n v="340.28100000000006"/>
    <n v="185.25"/>
    <n v="155.03100000000006"/>
    <n v="0.45559699189787273"/>
    <n v="2026"/>
    <s v="Q2"/>
    <n v="4"/>
    <x v="3"/>
  </r>
  <r>
    <s v="03237"/>
    <x v="119"/>
    <x v="1"/>
    <x v="14"/>
    <x v="0"/>
    <x v="1"/>
    <x v="3"/>
    <x v="19"/>
    <n v="1"/>
    <n v="122.86"/>
    <n v="0.05"/>
    <n v="59.22"/>
    <n v="116.717"/>
    <n v="59.22"/>
    <n v="57.497"/>
    <n v="0.49261889870370212"/>
    <n v="2026"/>
    <s v="Q2"/>
    <n v="4"/>
    <x v="3"/>
  </r>
  <r>
    <s v="03695"/>
    <x v="119"/>
    <x v="2"/>
    <x v="2"/>
    <x v="0"/>
    <x v="1"/>
    <x v="0"/>
    <x v="6"/>
    <n v="1"/>
    <n v="39.44"/>
    <n v="0.1"/>
    <n v="16.63"/>
    <n v="35.496000000000002"/>
    <n v="16.63"/>
    <n v="18.866000000000003"/>
    <n v="0.53149650664863657"/>
    <n v="2026"/>
    <s v="Q2"/>
    <n v="4"/>
    <x v="3"/>
  </r>
  <r>
    <s v="05148"/>
    <x v="119"/>
    <x v="2"/>
    <x v="10"/>
    <x v="0"/>
    <x v="0"/>
    <x v="2"/>
    <x v="15"/>
    <n v="1"/>
    <n v="130.34"/>
    <n v="0.1"/>
    <n v="66.680000000000007"/>
    <n v="117.30600000000001"/>
    <n v="66.680000000000007"/>
    <n v="50.626000000000005"/>
    <n v="0.43157212759790631"/>
    <n v="2026"/>
    <s v="Q2"/>
    <n v="4"/>
    <x v="3"/>
  </r>
  <r>
    <s v="00534"/>
    <x v="120"/>
    <x v="1"/>
    <x v="12"/>
    <x v="0"/>
    <x v="2"/>
    <x v="1"/>
    <x v="11"/>
    <n v="1"/>
    <n v="154.86000000000001"/>
    <n v="0"/>
    <n v="78.37"/>
    <n v="154.86000000000001"/>
    <n v="78.37"/>
    <n v="76.490000000000009"/>
    <n v="0.49393000129148912"/>
    <n v="2026"/>
    <s v="Q2"/>
    <n v="5"/>
    <x v="4"/>
  </r>
  <r>
    <s v="00551"/>
    <x v="120"/>
    <x v="3"/>
    <x v="8"/>
    <x v="2"/>
    <x v="0"/>
    <x v="0"/>
    <x v="8"/>
    <n v="4"/>
    <n v="103.64"/>
    <n v="0"/>
    <n v="50.59"/>
    <n v="414.56"/>
    <n v="202.36"/>
    <n v="212.2"/>
    <n v="0.51186800463141646"/>
    <n v="2026"/>
    <s v="Q2"/>
    <n v="5"/>
    <x v="4"/>
  </r>
  <r>
    <s v="02110"/>
    <x v="120"/>
    <x v="0"/>
    <x v="15"/>
    <x v="0"/>
    <x v="0"/>
    <x v="2"/>
    <x v="18"/>
    <n v="1"/>
    <n v="164.49"/>
    <n v="0.05"/>
    <n v="87.81"/>
    <n v="156.2655"/>
    <n v="87.81"/>
    <n v="68.455500000000001"/>
    <n v="0.43807174328306631"/>
    <n v="2026"/>
    <s v="Q2"/>
    <n v="5"/>
    <x v="4"/>
  </r>
  <r>
    <s v="02217"/>
    <x v="120"/>
    <x v="3"/>
    <x v="8"/>
    <x v="1"/>
    <x v="0"/>
    <x v="2"/>
    <x v="18"/>
    <n v="3"/>
    <n v="163.44999999999999"/>
    <n v="0.05"/>
    <n v="87.54"/>
    <n v="465.83249999999992"/>
    <n v="262.62"/>
    <n v="203.21249999999992"/>
    <n v="0.4362351274331438"/>
    <n v="2026"/>
    <s v="Q2"/>
    <n v="5"/>
    <x v="4"/>
  </r>
  <r>
    <s v="02544"/>
    <x v="120"/>
    <x v="3"/>
    <x v="4"/>
    <x v="0"/>
    <x v="0"/>
    <x v="1"/>
    <x v="17"/>
    <n v="1"/>
    <n v="71.87"/>
    <n v="0.05"/>
    <n v="31.97"/>
    <n v="68.276499999999999"/>
    <n v="31.97"/>
    <n v="36.3065"/>
    <n v="0.53175690025118449"/>
    <n v="2026"/>
    <s v="Q2"/>
    <n v="5"/>
    <x v="4"/>
  </r>
  <r>
    <s v="03678"/>
    <x v="120"/>
    <x v="1"/>
    <x v="14"/>
    <x v="3"/>
    <x v="0"/>
    <x v="3"/>
    <x v="7"/>
    <n v="2"/>
    <n v="194.97"/>
    <n v="0"/>
    <n v="101.14"/>
    <n v="389.94"/>
    <n v="202.28"/>
    <n v="187.66"/>
    <n v="0.48125352618351541"/>
    <n v="2026"/>
    <s v="Q2"/>
    <n v="5"/>
    <x v="4"/>
  </r>
  <r>
    <s v="03726"/>
    <x v="120"/>
    <x v="3"/>
    <x v="8"/>
    <x v="3"/>
    <x v="0"/>
    <x v="0"/>
    <x v="4"/>
    <n v="2"/>
    <n v="49.53"/>
    <n v="0"/>
    <n v="22.91"/>
    <n v="99.06"/>
    <n v="45.82"/>
    <n v="53.24"/>
    <n v="0.53745204926307288"/>
    <n v="2026"/>
    <s v="Q2"/>
    <n v="5"/>
    <x v="4"/>
  </r>
  <r>
    <s v="03897"/>
    <x v="120"/>
    <x v="3"/>
    <x v="8"/>
    <x v="1"/>
    <x v="2"/>
    <x v="4"/>
    <x v="14"/>
    <n v="4"/>
    <n v="35.619999999999997"/>
    <n v="0.15"/>
    <n v="13.76"/>
    <n v="121.10799999999999"/>
    <n v="55.04"/>
    <n v="66.067999999999984"/>
    <n v="0.54552960993493405"/>
    <n v="2026"/>
    <s v="Q2"/>
    <n v="5"/>
    <x v="4"/>
  </r>
  <r>
    <s v="01262"/>
    <x v="121"/>
    <x v="3"/>
    <x v="7"/>
    <x v="2"/>
    <x v="0"/>
    <x v="2"/>
    <x v="9"/>
    <n v="2"/>
    <n v="45.47"/>
    <n v="0"/>
    <n v="18.37"/>
    <n v="90.94"/>
    <n v="36.74"/>
    <n v="54.199999999999996"/>
    <n v="0.59599736089729494"/>
    <n v="2026"/>
    <s v="Q2"/>
    <n v="5"/>
    <x v="4"/>
  </r>
  <r>
    <s v="02657"/>
    <x v="121"/>
    <x v="0"/>
    <x v="0"/>
    <x v="2"/>
    <x v="1"/>
    <x v="1"/>
    <x v="3"/>
    <n v="1"/>
    <n v="145.68"/>
    <n v="0"/>
    <n v="77.8"/>
    <n v="145.68"/>
    <n v="77.8"/>
    <n v="67.88000000000001"/>
    <n v="0.46595277320153766"/>
    <n v="2026"/>
    <s v="Q2"/>
    <n v="5"/>
    <x v="4"/>
  </r>
  <r>
    <s v="03238"/>
    <x v="121"/>
    <x v="3"/>
    <x v="8"/>
    <x v="3"/>
    <x v="0"/>
    <x v="3"/>
    <x v="13"/>
    <n v="2"/>
    <n v="82.65"/>
    <n v="0.05"/>
    <n v="40.46"/>
    <n v="157.035"/>
    <n v="80.92"/>
    <n v="76.114999999999995"/>
    <n v="0.48470086286496639"/>
    <n v="2026"/>
    <s v="Q2"/>
    <n v="5"/>
    <x v="4"/>
  </r>
  <r>
    <s v="03607"/>
    <x v="121"/>
    <x v="1"/>
    <x v="6"/>
    <x v="0"/>
    <x v="2"/>
    <x v="2"/>
    <x v="2"/>
    <n v="1"/>
    <n v="36.270000000000003"/>
    <n v="0"/>
    <n v="13.8"/>
    <n v="36.270000000000003"/>
    <n v="13.8"/>
    <n v="22.470000000000002"/>
    <n v="0.61952026468155497"/>
    <n v="2026"/>
    <s v="Q2"/>
    <n v="5"/>
    <x v="4"/>
  </r>
  <r>
    <s v="05070"/>
    <x v="121"/>
    <x v="2"/>
    <x v="16"/>
    <x v="2"/>
    <x v="1"/>
    <x v="3"/>
    <x v="13"/>
    <n v="1"/>
    <n v="80.819999999999993"/>
    <n v="0"/>
    <n v="39.950000000000003"/>
    <n v="80.819999999999993"/>
    <n v="39.950000000000003"/>
    <n v="40.86999999999999"/>
    <n v="0.50569166048007907"/>
    <n v="2026"/>
    <s v="Q2"/>
    <n v="5"/>
    <x v="4"/>
  </r>
  <r>
    <s v="05171"/>
    <x v="121"/>
    <x v="1"/>
    <x v="1"/>
    <x v="2"/>
    <x v="1"/>
    <x v="1"/>
    <x v="11"/>
    <n v="2"/>
    <n v="157.84"/>
    <n v="0.1"/>
    <n v="79.28"/>
    <n v="284.11200000000002"/>
    <n v="158.56"/>
    <n v="125.55200000000002"/>
    <n v="0.44191023258433298"/>
    <n v="2026"/>
    <s v="Q2"/>
    <n v="5"/>
    <x v="4"/>
  </r>
  <r>
    <s v="00617"/>
    <x v="122"/>
    <x v="1"/>
    <x v="14"/>
    <x v="3"/>
    <x v="0"/>
    <x v="4"/>
    <x v="14"/>
    <n v="4"/>
    <n v="36.909999999999997"/>
    <n v="0.1"/>
    <n v="13.85"/>
    <n v="132.876"/>
    <n v="55.4"/>
    <n v="77.475999999999999"/>
    <n v="0.58306992985941775"/>
    <n v="2026"/>
    <s v="Q2"/>
    <n v="5"/>
    <x v="4"/>
  </r>
  <r>
    <s v="00849"/>
    <x v="122"/>
    <x v="1"/>
    <x v="14"/>
    <x v="1"/>
    <x v="2"/>
    <x v="3"/>
    <x v="7"/>
    <n v="3"/>
    <n v="193.18"/>
    <n v="0.1"/>
    <n v="102.31"/>
    <n v="521.58600000000001"/>
    <n v="306.93"/>
    <n v="214.65600000000001"/>
    <n v="0.41154478839539405"/>
    <n v="2026"/>
    <s v="Q2"/>
    <n v="5"/>
    <x v="4"/>
  </r>
  <r>
    <s v="00956"/>
    <x v="122"/>
    <x v="0"/>
    <x v="15"/>
    <x v="0"/>
    <x v="2"/>
    <x v="1"/>
    <x v="11"/>
    <n v="1"/>
    <n v="157.59"/>
    <n v="0.05"/>
    <n v="77.599999999999994"/>
    <n v="149.7105"/>
    <n v="77.599999999999994"/>
    <n v="72.110500000000002"/>
    <n v="0.48166628259206939"/>
    <n v="2026"/>
    <s v="Q2"/>
    <n v="5"/>
    <x v="4"/>
  </r>
  <r>
    <s v="01896"/>
    <x v="122"/>
    <x v="1"/>
    <x v="12"/>
    <x v="3"/>
    <x v="1"/>
    <x v="4"/>
    <x v="16"/>
    <n v="2"/>
    <n v="49.97"/>
    <n v="0"/>
    <n v="22.63"/>
    <n v="99.94"/>
    <n v="45.26"/>
    <n v="54.68"/>
    <n v="0.54712827696617972"/>
    <n v="2026"/>
    <s v="Q2"/>
    <n v="5"/>
    <x v="4"/>
  </r>
  <r>
    <s v="02317"/>
    <x v="122"/>
    <x v="0"/>
    <x v="15"/>
    <x v="1"/>
    <x v="2"/>
    <x v="1"/>
    <x v="11"/>
    <n v="5"/>
    <n v="155.54"/>
    <n v="0.1"/>
    <n v="78.02"/>
    <n v="699.93"/>
    <n v="390.09999999999997"/>
    <n v="309.83"/>
    <n v="0.44265855156944267"/>
    <n v="2026"/>
    <s v="Q2"/>
    <n v="5"/>
    <x v="4"/>
  </r>
  <r>
    <s v="02542"/>
    <x v="122"/>
    <x v="3"/>
    <x v="8"/>
    <x v="2"/>
    <x v="1"/>
    <x v="2"/>
    <x v="15"/>
    <n v="1"/>
    <n v="131.13"/>
    <n v="0.05"/>
    <n v="67.010000000000005"/>
    <n v="124.5735"/>
    <n v="67.010000000000005"/>
    <n v="57.563499999999991"/>
    <n v="0.46208463276700096"/>
    <n v="2026"/>
    <s v="Q2"/>
    <n v="5"/>
    <x v="4"/>
  </r>
  <r>
    <s v="04535"/>
    <x v="122"/>
    <x v="2"/>
    <x v="5"/>
    <x v="0"/>
    <x v="1"/>
    <x v="2"/>
    <x v="2"/>
    <n v="1"/>
    <n v="36.82"/>
    <n v="0.1"/>
    <n v="13.4"/>
    <n v="33.137999999999998"/>
    <n v="13.4"/>
    <n v="19.738"/>
    <n v="0.5956303941094816"/>
    <n v="2026"/>
    <s v="Q2"/>
    <n v="5"/>
    <x v="4"/>
  </r>
  <r>
    <s v="04988"/>
    <x v="122"/>
    <x v="2"/>
    <x v="10"/>
    <x v="2"/>
    <x v="1"/>
    <x v="4"/>
    <x v="12"/>
    <n v="1"/>
    <n v="122.28"/>
    <n v="0"/>
    <n v="67.28"/>
    <n v="122.28"/>
    <n v="67.28"/>
    <n v="55"/>
    <n v="0.44978737324174028"/>
    <n v="2026"/>
    <s v="Q2"/>
    <n v="5"/>
    <x v="4"/>
  </r>
  <r>
    <s v="00253"/>
    <x v="123"/>
    <x v="2"/>
    <x v="10"/>
    <x v="2"/>
    <x v="2"/>
    <x v="1"/>
    <x v="1"/>
    <n v="1"/>
    <n v="90.92"/>
    <n v="0.15"/>
    <n v="44.93"/>
    <n v="77.281999999999996"/>
    <n v="44.93"/>
    <n v="32.351999999999997"/>
    <n v="0.41862270645169636"/>
    <n v="2026"/>
    <s v="Q2"/>
    <n v="5"/>
    <x v="4"/>
  </r>
  <r>
    <s v="01743"/>
    <x v="123"/>
    <x v="1"/>
    <x v="12"/>
    <x v="0"/>
    <x v="1"/>
    <x v="4"/>
    <x v="16"/>
    <n v="1"/>
    <n v="51.02"/>
    <n v="0"/>
    <n v="21.83"/>
    <n v="51.02"/>
    <n v="21.83"/>
    <n v="29.190000000000005"/>
    <n v="0.5721285770286163"/>
    <n v="2026"/>
    <s v="Q2"/>
    <n v="5"/>
    <x v="4"/>
  </r>
  <r>
    <s v="01801"/>
    <x v="123"/>
    <x v="2"/>
    <x v="2"/>
    <x v="0"/>
    <x v="2"/>
    <x v="2"/>
    <x v="2"/>
    <n v="2"/>
    <n v="36.299999999999997"/>
    <n v="0.05"/>
    <n v="13.9"/>
    <n v="68.969999999999985"/>
    <n v="27.8"/>
    <n v="41.169999999999987"/>
    <n v="0.59692619979701311"/>
    <n v="2026"/>
    <s v="Q2"/>
    <n v="5"/>
    <x v="4"/>
  </r>
  <r>
    <s v="02511"/>
    <x v="123"/>
    <x v="2"/>
    <x v="10"/>
    <x v="1"/>
    <x v="2"/>
    <x v="3"/>
    <x v="7"/>
    <n v="8"/>
    <n v="195.03"/>
    <n v="0.15"/>
    <n v="101.13"/>
    <n v="1326.204"/>
    <n v="809.04"/>
    <n v="517.16399999999999"/>
    <n v="0.38995810599274322"/>
    <n v="2026"/>
    <s v="Q2"/>
    <n v="5"/>
    <x v="4"/>
  </r>
  <r>
    <s v="03186"/>
    <x v="123"/>
    <x v="1"/>
    <x v="6"/>
    <x v="0"/>
    <x v="1"/>
    <x v="1"/>
    <x v="3"/>
    <n v="1"/>
    <n v="143.66"/>
    <n v="0.1"/>
    <n v="79.25"/>
    <n v="129.29400000000001"/>
    <n v="79.25"/>
    <n v="50.044000000000011"/>
    <n v="0.38705585719368268"/>
    <n v="2026"/>
    <s v="Q2"/>
    <n v="5"/>
    <x v="4"/>
  </r>
  <r>
    <s v="03378"/>
    <x v="123"/>
    <x v="0"/>
    <x v="0"/>
    <x v="1"/>
    <x v="2"/>
    <x v="4"/>
    <x v="12"/>
    <n v="3"/>
    <n v="120.28"/>
    <n v="0.2"/>
    <n v="69.23"/>
    <n v="288.67200000000003"/>
    <n v="207.69"/>
    <n v="80.982000000000028"/>
    <n v="0.28053292317924849"/>
    <n v="2026"/>
    <s v="Q2"/>
    <n v="5"/>
    <x v="4"/>
  </r>
  <r>
    <s v="04255"/>
    <x v="123"/>
    <x v="3"/>
    <x v="7"/>
    <x v="3"/>
    <x v="0"/>
    <x v="2"/>
    <x v="2"/>
    <n v="6"/>
    <n v="36.04"/>
    <n v="0"/>
    <n v="13.38"/>
    <n v="216.24"/>
    <n v="80.28"/>
    <n v="135.96"/>
    <n v="0.62874583795782468"/>
    <n v="2026"/>
    <s v="Q2"/>
    <n v="5"/>
    <x v="4"/>
  </r>
  <r>
    <s v="04587"/>
    <x v="123"/>
    <x v="2"/>
    <x v="2"/>
    <x v="3"/>
    <x v="0"/>
    <x v="1"/>
    <x v="1"/>
    <n v="2"/>
    <n v="91.72"/>
    <n v="0"/>
    <n v="45.67"/>
    <n v="183.44"/>
    <n v="91.34"/>
    <n v="92.1"/>
    <n v="0.50207152202354988"/>
    <n v="2026"/>
    <s v="Q2"/>
    <n v="5"/>
    <x v="4"/>
  </r>
  <r>
    <s v="00830"/>
    <x v="124"/>
    <x v="3"/>
    <x v="8"/>
    <x v="0"/>
    <x v="2"/>
    <x v="0"/>
    <x v="4"/>
    <n v="2"/>
    <n v="50.4"/>
    <n v="0"/>
    <n v="22.21"/>
    <n v="100.8"/>
    <n v="44.42"/>
    <n v="56.379999999999995"/>
    <n v="0.55932539682539684"/>
    <n v="2026"/>
    <s v="Q2"/>
    <n v="5"/>
    <x v="4"/>
  </r>
  <r>
    <s v="04320"/>
    <x v="124"/>
    <x v="1"/>
    <x v="6"/>
    <x v="0"/>
    <x v="0"/>
    <x v="2"/>
    <x v="18"/>
    <n v="2"/>
    <n v="165.17"/>
    <n v="0"/>
    <n v="87.78"/>
    <n v="330.34"/>
    <n v="175.56"/>
    <n v="154.77999999999997"/>
    <n v="0.46854755706242052"/>
    <n v="2026"/>
    <s v="Q2"/>
    <n v="5"/>
    <x v="4"/>
  </r>
  <r>
    <s v="04386"/>
    <x v="124"/>
    <x v="0"/>
    <x v="15"/>
    <x v="0"/>
    <x v="0"/>
    <x v="1"/>
    <x v="17"/>
    <n v="1"/>
    <n v="69.819999999999993"/>
    <n v="0.05"/>
    <n v="33.29"/>
    <n v="66.328999999999994"/>
    <n v="33.29"/>
    <n v="33.038999999999994"/>
    <n v="0.49810791659756665"/>
    <n v="2026"/>
    <s v="Q2"/>
    <n v="5"/>
    <x v="4"/>
  </r>
  <r>
    <s v="04602"/>
    <x v="124"/>
    <x v="1"/>
    <x v="12"/>
    <x v="3"/>
    <x v="1"/>
    <x v="2"/>
    <x v="15"/>
    <n v="2"/>
    <n v="131.36000000000001"/>
    <n v="0.1"/>
    <n v="65.3"/>
    <n v="236.44800000000004"/>
    <n v="130.6"/>
    <n v="105.84800000000004"/>
    <n v="0.4476586818243336"/>
    <n v="2026"/>
    <s v="Q2"/>
    <n v="5"/>
    <x v="4"/>
  </r>
  <r>
    <s v="05190"/>
    <x v="124"/>
    <x v="3"/>
    <x v="8"/>
    <x v="1"/>
    <x v="0"/>
    <x v="1"/>
    <x v="1"/>
    <n v="15"/>
    <n v="93.65"/>
    <n v="0.1"/>
    <n v="44.89"/>
    <n v="1264.2750000000001"/>
    <n v="673.35"/>
    <n v="590.92500000000007"/>
    <n v="0.46740226612089936"/>
    <n v="2026"/>
    <s v="Q2"/>
    <n v="5"/>
    <x v="4"/>
  </r>
  <r>
    <s v="00393"/>
    <x v="125"/>
    <x v="1"/>
    <x v="12"/>
    <x v="3"/>
    <x v="1"/>
    <x v="3"/>
    <x v="7"/>
    <n v="3"/>
    <n v="199.93"/>
    <n v="0"/>
    <n v="104.86"/>
    <n v="599.79"/>
    <n v="314.58"/>
    <n v="285.20999999999998"/>
    <n v="0.47551643075076278"/>
    <n v="2026"/>
    <s v="Q2"/>
    <n v="5"/>
    <x v="4"/>
  </r>
  <r>
    <s v="00812"/>
    <x v="125"/>
    <x v="0"/>
    <x v="0"/>
    <x v="0"/>
    <x v="1"/>
    <x v="1"/>
    <x v="17"/>
    <n v="5"/>
    <n v="70.150000000000006"/>
    <n v="0"/>
    <n v="32.700000000000003"/>
    <n v="350.75"/>
    <n v="163.5"/>
    <n v="187.25"/>
    <n v="0.53385602280826805"/>
    <n v="2026"/>
    <s v="Q2"/>
    <n v="5"/>
    <x v="4"/>
  </r>
  <r>
    <s v="01297"/>
    <x v="125"/>
    <x v="2"/>
    <x v="2"/>
    <x v="2"/>
    <x v="1"/>
    <x v="4"/>
    <x v="14"/>
    <n v="2"/>
    <n v="35.86"/>
    <n v="0"/>
    <n v="13.9"/>
    <n v="71.72"/>
    <n v="27.8"/>
    <n v="43.92"/>
    <n v="0.61238148354712774"/>
    <n v="2026"/>
    <s v="Q2"/>
    <n v="5"/>
    <x v="4"/>
  </r>
  <r>
    <s v="01574"/>
    <x v="125"/>
    <x v="1"/>
    <x v="6"/>
    <x v="0"/>
    <x v="0"/>
    <x v="1"/>
    <x v="1"/>
    <n v="1"/>
    <n v="92.27"/>
    <n v="0"/>
    <n v="46.5"/>
    <n v="92.27"/>
    <n v="46.5"/>
    <n v="45.769999999999996"/>
    <n v="0.49604421805570603"/>
    <n v="2026"/>
    <s v="Q2"/>
    <n v="5"/>
    <x v="4"/>
  </r>
  <r>
    <s v="03060"/>
    <x v="125"/>
    <x v="1"/>
    <x v="6"/>
    <x v="1"/>
    <x v="2"/>
    <x v="1"/>
    <x v="11"/>
    <n v="6"/>
    <n v="157.31"/>
    <n v="0.15"/>
    <n v="80.34"/>
    <n v="802.28099999999995"/>
    <n v="482.04"/>
    <n v="320.24099999999993"/>
    <n v="0.3991631361081715"/>
    <n v="2026"/>
    <s v="Q2"/>
    <n v="5"/>
    <x v="4"/>
  </r>
  <r>
    <s v="03490"/>
    <x v="125"/>
    <x v="1"/>
    <x v="11"/>
    <x v="0"/>
    <x v="1"/>
    <x v="2"/>
    <x v="9"/>
    <n v="2"/>
    <n v="46.18"/>
    <n v="0.05"/>
    <n v="17.899999999999999"/>
    <n v="87.74199999999999"/>
    <n v="35.799999999999997"/>
    <n v="51.941999999999993"/>
    <n v="0.59198559412823959"/>
    <n v="2026"/>
    <s v="Q2"/>
    <n v="5"/>
    <x v="4"/>
  </r>
  <r>
    <s v="03654"/>
    <x v="125"/>
    <x v="2"/>
    <x v="10"/>
    <x v="0"/>
    <x v="2"/>
    <x v="0"/>
    <x v="4"/>
    <n v="1"/>
    <n v="51.44"/>
    <n v="0.1"/>
    <n v="22.88"/>
    <n v="46.295999999999999"/>
    <n v="22.88"/>
    <n v="23.416"/>
    <n v="0.50578883704855715"/>
    <n v="2026"/>
    <s v="Q2"/>
    <n v="5"/>
    <x v="4"/>
  </r>
  <r>
    <s v="04209"/>
    <x v="125"/>
    <x v="1"/>
    <x v="1"/>
    <x v="0"/>
    <x v="1"/>
    <x v="4"/>
    <x v="16"/>
    <n v="2"/>
    <n v="50.97"/>
    <n v="0.05"/>
    <n v="21.67"/>
    <n v="96.842999999999989"/>
    <n v="43.34"/>
    <n v="53.502999999999986"/>
    <n v="0.55247152607829153"/>
    <n v="2026"/>
    <s v="Q2"/>
    <n v="5"/>
    <x v="4"/>
  </r>
  <r>
    <s v="04227"/>
    <x v="125"/>
    <x v="1"/>
    <x v="1"/>
    <x v="0"/>
    <x v="1"/>
    <x v="0"/>
    <x v="6"/>
    <n v="2"/>
    <n v="40.549999999999997"/>
    <n v="0"/>
    <n v="16.52"/>
    <n v="81.099999999999994"/>
    <n v="33.04"/>
    <n v="48.059999999999995"/>
    <n v="0.59260172626387175"/>
    <n v="2026"/>
    <s v="Q2"/>
    <n v="5"/>
    <x v="4"/>
  </r>
  <r>
    <s v="04247"/>
    <x v="125"/>
    <x v="2"/>
    <x v="16"/>
    <x v="0"/>
    <x v="1"/>
    <x v="0"/>
    <x v="4"/>
    <n v="2"/>
    <n v="51.3"/>
    <n v="0"/>
    <n v="23.12"/>
    <n v="102.6"/>
    <n v="46.24"/>
    <n v="56.359999999999992"/>
    <n v="0.54931773879142298"/>
    <n v="2026"/>
    <s v="Q2"/>
    <n v="5"/>
    <x v="4"/>
  </r>
  <r>
    <s v="05196"/>
    <x v="125"/>
    <x v="3"/>
    <x v="8"/>
    <x v="0"/>
    <x v="1"/>
    <x v="3"/>
    <x v="13"/>
    <n v="3"/>
    <n v="82.56"/>
    <n v="0"/>
    <n v="39.99"/>
    <n v="247.68"/>
    <n v="119.97"/>
    <n v="127.71000000000001"/>
    <n v="0.515625"/>
    <n v="2026"/>
    <s v="Q2"/>
    <n v="5"/>
    <x v="4"/>
  </r>
  <r>
    <s v="00400"/>
    <x v="126"/>
    <x v="1"/>
    <x v="12"/>
    <x v="1"/>
    <x v="2"/>
    <x v="1"/>
    <x v="1"/>
    <n v="6"/>
    <n v="92.66"/>
    <n v="0.15"/>
    <n v="44.71"/>
    <n v="472.56600000000003"/>
    <n v="268.26"/>
    <n v="204.30600000000004"/>
    <n v="0.43233326138571126"/>
    <n v="2026"/>
    <s v="Q2"/>
    <n v="5"/>
    <x v="4"/>
  </r>
  <r>
    <s v="00829"/>
    <x v="126"/>
    <x v="2"/>
    <x v="16"/>
    <x v="3"/>
    <x v="1"/>
    <x v="4"/>
    <x v="10"/>
    <n v="1"/>
    <n v="39.42"/>
    <n v="0"/>
    <n v="14.86"/>
    <n v="39.42"/>
    <n v="14.86"/>
    <n v="24.560000000000002"/>
    <n v="0.62303399289700667"/>
    <n v="2026"/>
    <s v="Q2"/>
    <n v="5"/>
    <x v="4"/>
  </r>
  <r>
    <s v="01236"/>
    <x v="126"/>
    <x v="0"/>
    <x v="9"/>
    <x v="2"/>
    <x v="0"/>
    <x v="4"/>
    <x v="12"/>
    <n v="2"/>
    <n v="124.25"/>
    <n v="0"/>
    <n v="69.510000000000005"/>
    <n v="248.5"/>
    <n v="139.02000000000001"/>
    <n v="109.47999999999999"/>
    <n v="0.44056338028169012"/>
    <n v="2026"/>
    <s v="Q2"/>
    <n v="5"/>
    <x v="4"/>
  </r>
  <r>
    <s v="01364"/>
    <x v="126"/>
    <x v="1"/>
    <x v="14"/>
    <x v="0"/>
    <x v="1"/>
    <x v="1"/>
    <x v="11"/>
    <n v="2"/>
    <n v="156.43"/>
    <n v="0"/>
    <n v="78.569999999999993"/>
    <n v="312.86"/>
    <n v="157.13999999999999"/>
    <n v="155.72000000000003"/>
    <n v="0.49773061433228927"/>
    <n v="2026"/>
    <s v="Q2"/>
    <n v="5"/>
    <x v="4"/>
  </r>
  <r>
    <s v="02105"/>
    <x v="126"/>
    <x v="1"/>
    <x v="14"/>
    <x v="2"/>
    <x v="1"/>
    <x v="3"/>
    <x v="13"/>
    <n v="1"/>
    <n v="80.3"/>
    <n v="0"/>
    <n v="40.020000000000003"/>
    <n v="80.3"/>
    <n v="40.020000000000003"/>
    <n v="40.279999999999994"/>
    <n v="0.50161892901618921"/>
    <n v="2026"/>
    <s v="Q2"/>
    <n v="5"/>
    <x v="4"/>
  </r>
  <r>
    <s v="04706"/>
    <x v="126"/>
    <x v="3"/>
    <x v="13"/>
    <x v="2"/>
    <x v="1"/>
    <x v="3"/>
    <x v="13"/>
    <n v="1"/>
    <n v="79.89"/>
    <n v="0"/>
    <n v="39.549999999999997"/>
    <n v="79.89"/>
    <n v="39.549999999999997"/>
    <n v="40.340000000000003"/>
    <n v="0.50494429841031419"/>
    <n v="2026"/>
    <s v="Q2"/>
    <n v="5"/>
    <x v="4"/>
  </r>
  <r>
    <s v="00068"/>
    <x v="127"/>
    <x v="3"/>
    <x v="7"/>
    <x v="2"/>
    <x v="1"/>
    <x v="4"/>
    <x v="10"/>
    <n v="1"/>
    <n v="39.5"/>
    <n v="0"/>
    <n v="14.68"/>
    <n v="39.5"/>
    <n v="14.68"/>
    <n v="24.82"/>
    <n v="0.62835443037974681"/>
    <n v="2026"/>
    <s v="Q2"/>
    <n v="5"/>
    <x v="4"/>
  </r>
  <r>
    <s v="01352"/>
    <x v="127"/>
    <x v="3"/>
    <x v="7"/>
    <x v="0"/>
    <x v="0"/>
    <x v="0"/>
    <x v="0"/>
    <n v="1"/>
    <n v="80.7"/>
    <n v="0"/>
    <n v="41.88"/>
    <n v="80.7"/>
    <n v="41.88"/>
    <n v="38.82"/>
    <n v="0.48104089219330853"/>
    <n v="2026"/>
    <s v="Q2"/>
    <n v="5"/>
    <x v="4"/>
  </r>
  <r>
    <s v="02526"/>
    <x v="127"/>
    <x v="1"/>
    <x v="14"/>
    <x v="0"/>
    <x v="1"/>
    <x v="3"/>
    <x v="13"/>
    <n v="1"/>
    <n v="80.86"/>
    <n v="0"/>
    <n v="38.44"/>
    <n v="80.86"/>
    <n v="38.44"/>
    <n v="42.42"/>
    <n v="0.52461043779371752"/>
    <n v="2026"/>
    <s v="Q2"/>
    <n v="5"/>
    <x v="4"/>
  </r>
  <r>
    <s v="03298"/>
    <x v="127"/>
    <x v="1"/>
    <x v="14"/>
    <x v="3"/>
    <x v="1"/>
    <x v="3"/>
    <x v="5"/>
    <n v="2"/>
    <n v="337.7"/>
    <n v="0.1"/>
    <n v="192.16"/>
    <n v="607.86"/>
    <n v="384.32"/>
    <n v="223.54000000000002"/>
    <n v="0.36774915276543946"/>
    <n v="2026"/>
    <s v="Q2"/>
    <n v="5"/>
    <x v="4"/>
  </r>
  <r>
    <s v="03510"/>
    <x v="127"/>
    <x v="2"/>
    <x v="2"/>
    <x v="0"/>
    <x v="0"/>
    <x v="3"/>
    <x v="19"/>
    <n v="4"/>
    <n v="121.81"/>
    <n v="0"/>
    <n v="58.95"/>
    <n v="487.24"/>
    <n v="235.8"/>
    <n v="251.44"/>
    <n v="0.5160495854199163"/>
    <n v="2026"/>
    <s v="Q2"/>
    <n v="5"/>
    <x v="4"/>
  </r>
  <r>
    <s v="03638"/>
    <x v="127"/>
    <x v="3"/>
    <x v="7"/>
    <x v="1"/>
    <x v="2"/>
    <x v="2"/>
    <x v="18"/>
    <n v="10"/>
    <n v="168.55"/>
    <n v="0.1"/>
    <n v="88.85"/>
    <n v="1516.95"/>
    <n v="888.5"/>
    <n v="628.45000000000005"/>
    <n v="0.41428524341606515"/>
    <n v="2026"/>
    <s v="Q2"/>
    <n v="5"/>
    <x v="4"/>
  </r>
  <r>
    <s v="03754"/>
    <x v="127"/>
    <x v="1"/>
    <x v="12"/>
    <x v="0"/>
    <x v="0"/>
    <x v="0"/>
    <x v="6"/>
    <n v="1"/>
    <n v="39.42"/>
    <n v="0.05"/>
    <n v="16.77"/>
    <n v="37.448999999999998"/>
    <n v="16.77"/>
    <n v="20.678999999999998"/>
    <n v="0.55219097973243614"/>
    <n v="2026"/>
    <s v="Q2"/>
    <n v="5"/>
    <x v="4"/>
  </r>
  <r>
    <s v="04029"/>
    <x v="127"/>
    <x v="3"/>
    <x v="13"/>
    <x v="2"/>
    <x v="1"/>
    <x v="2"/>
    <x v="18"/>
    <n v="1"/>
    <n v="161.36000000000001"/>
    <n v="0"/>
    <n v="87"/>
    <n v="161.36000000000001"/>
    <n v="87"/>
    <n v="74.360000000000014"/>
    <n v="0.46083292017848293"/>
    <n v="2026"/>
    <s v="Q2"/>
    <n v="5"/>
    <x v="4"/>
  </r>
  <r>
    <s v="04651"/>
    <x v="127"/>
    <x v="1"/>
    <x v="11"/>
    <x v="0"/>
    <x v="2"/>
    <x v="3"/>
    <x v="19"/>
    <n v="1"/>
    <n v="123.68"/>
    <n v="0"/>
    <n v="59.26"/>
    <n v="123.68"/>
    <n v="59.26"/>
    <n v="64.420000000000016"/>
    <n v="0.52086028460543343"/>
    <n v="2026"/>
    <s v="Q2"/>
    <n v="5"/>
    <x v="4"/>
  </r>
  <r>
    <s v="04886"/>
    <x v="127"/>
    <x v="3"/>
    <x v="8"/>
    <x v="3"/>
    <x v="0"/>
    <x v="1"/>
    <x v="3"/>
    <n v="1"/>
    <n v="146.29"/>
    <n v="0"/>
    <n v="81.16"/>
    <n v="146.29"/>
    <n v="81.16"/>
    <n v="65.13"/>
    <n v="0.44521156606740037"/>
    <n v="2026"/>
    <s v="Q2"/>
    <n v="5"/>
    <x v="4"/>
  </r>
  <r>
    <s v="00162"/>
    <x v="128"/>
    <x v="0"/>
    <x v="0"/>
    <x v="0"/>
    <x v="1"/>
    <x v="2"/>
    <x v="18"/>
    <n v="2"/>
    <n v="164.95"/>
    <n v="0.1"/>
    <n v="86.27"/>
    <n v="296.90999999999997"/>
    <n v="172.54"/>
    <n v="124.36999999999998"/>
    <n v="0.41888114243373409"/>
    <n v="2026"/>
    <s v="Q2"/>
    <n v="5"/>
    <x v="4"/>
  </r>
  <r>
    <s v="00184"/>
    <x v="128"/>
    <x v="0"/>
    <x v="15"/>
    <x v="2"/>
    <x v="2"/>
    <x v="1"/>
    <x v="1"/>
    <n v="2"/>
    <n v="91.59"/>
    <n v="0"/>
    <n v="44.97"/>
    <n v="183.18"/>
    <n v="89.94"/>
    <n v="93.240000000000009"/>
    <n v="0.50900753357353423"/>
    <n v="2026"/>
    <s v="Q2"/>
    <n v="5"/>
    <x v="4"/>
  </r>
  <r>
    <s v="00328"/>
    <x v="128"/>
    <x v="3"/>
    <x v="13"/>
    <x v="0"/>
    <x v="0"/>
    <x v="4"/>
    <x v="16"/>
    <n v="1"/>
    <n v="51.78"/>
    <n v="0.1"/>
    <n v="21.63"/>
    <n v="46.602000000000004"/>
    <n v="21.63"/>
    <n v="24.972000000000005"/>
    <n v="0.53585683017896235"/>
    <n v="2026"/>
    <s v="Q2"/>
    <n v="5"/>
    <x v="4"/>
  </r>
  <r>
    <s v="00908"/>
    <x v="128"/>
    <x v="3"/>
    <x v="8"/>
    <x v="2"/>
    <x v="0"/>
    <x v="2"/>
    <x v="9"/>
    <n v="2"/>
    <n v="46.25"/>
    <n v="0"/>
    <n v="18.12"/>
    <n v="92.5"/>
    <n v="36.24"/>
    <n v="56.26"/>
    <n v="0.60821621621621624"/>
    <n v="2026"/>
    <s v="Q2"/>
    <n v="5"/>
    <x v="4"/>
  </r>
  <r>
    <s v="03159"/>
    <x v="128"/>
    <x v="0"/>
    <x v="0"/>
    <x v="0"/>
    <x v="0"/>
    <x v="3"/>
    <x v="7"/>
    <n v="3"/>
    <n v="198.5"/>
    <n v="0"/>
    <n v="102.23"/>
    <n v="595.5"/>
    <n v="306.69"/>
    <n v="288.81"/>
    <n v="0.48498740554156172"/>
    <n v="2026"/>
    <s v="Q2"/>
    <n v="5"/>
    <x v="4"/>
  </r>
  <r>
    <s v="04509"/>
    <x v="128"/>
    <x v="3"/>
    <x v="8"/>
    <x v="0"/>
    <x v="1"/>
    <x v="1"/>
    <x v="11"/>
    <n v="1"/>
    <n v="152.80000000000001"/>
    <n v="0.1"/>
    <n v="77.67"/>
    <n v="137.52000000000001"/>
    <n v="77.67"/>
    <n v="59.850000000000009"/>
    <n v="0.43520942408376967"/>
    <n v="2026"/>
    <s v="Q2"/>
    <n v="5"/>
    <x v="4"/>
  </r>
  <r>
    <s v="04677"/>
    <x v="128"/>
    <x v="1"/>
    <x v="14"/>
    <x v="0"/>
    <x v="2"/>
    <x v="2"/>
    <x v="18"/>
    <n v="2"/>
    <n v="161.47999999999999"/>
    <n v="0"/>
    <n v="85.03"/>
    <n v="322.95999999999998"/>
    <n v="170.06"/>
    <n v="152.89999999999998"/>
    <n v="0.47343324250681196"/>
    <n v="2026"/>
    <s v="Q2"/>
    <n v="5"/>
    <x v="4"/>
  </r>
  <r>
    <s v="04867"/>
    <x v="128"/>
    <x v="1"/>
    <x v="6"/>
    <x v="2"/>
    <x v="0"/>
    <x v="0"/>
    <x v="0"/>
    <n v="1"/>
    <n v="82.86"/>
    <n v="0"/>
    <n v="42.67"/>
    <n v="82.86"/>
    <n v="42.67"/>
    <n v="40.19"/>
    <n v="0.48503499879314504"/>
    <n v="2026"/>
    <s v="Q2"/>
    <n v="5"/>
    <x v="4"/>
  </r>
  <r>
    <s v="01615"/>
    <x v="129"/>
    <x v="3"/>
    <x v="4"/>
    <x v="0"/>
    <x v="1"/>
    <x v="4"/>
    <x v="16"/>
    <n v="1"/>
    <n v="51.15"/>
    <n v="0"/>
    <n v="21.39"/>
    <n v="51.15"/>
    <n v="21.39"/>
    <n v="29.759999999999998"/>
    <n v="0.58181818181818179"/>
    <n v="2026"/>
    <s v="Q2"/>
    <n v="5"/>
    <x v="4"/>
  </r>
  <r>
    <s v="01812"/>
    <x v="129"/>
    <x v="2"/>
    <x v="2"/>
    <x v="1"/>
    <x v="2"/>
    <x v="4"/>
    <x v="16"/>
    <n v="12"/>
    <n v="50.53"/>
    <n v="0.1"/>
    <n v="22.09"/>
    <n v="545.72400000000005"/>
    <n v="265.08"/>
    <n v="280.64400000000006"/>
    <n v="0.5142599555819426"/>
    <n v="2026"/>
    <s v="Q2"/>
    <n v="5"/>
    <x v="4"/>
  </r>
  <r>
    <s v="03645"/>
    <x v="129"/>
    <x v="1"/>
    <x v="1"/>
    <x v="3"/>
    <x v="0"/>
    <x v="0"/>
    <x v="4"/>
    <n v="2"/>
    <n v="50.93"/>
    <n v="0"/>
    <n v="22.91"/>
    <n v="101.86"/>
    <n v="45.82"/>
    <n v="56.04"/>
    <n v="0.55016689573924993"/>
    <n v="2026"/>
    <s v="Q2"/>
    <n v="5"/>
    <x v="4"/>
  </r>
  <r>
    <s v="03804"/>
    <x v="129"/>
    <x v="2"/>
    <x v="5"/>
    <x v="0"/>
    <x v="0"/>
    <x v="4"/>
    <x v="16"/>
    <n v="2"/>
    <n v="50.79"/>
    <n v="0.05"/>
    <n v="21.83"/>
    <n v="96.500999999999991"/>
    <n v="43.66"/>
    <n v="52.840999999999994"/>
    <n v="0.54756945523880585"/>
    <n v="2026"/>
    <s v="Q2"/>
    <n v="5"/>
    <x v="4"/>
  </r>
  <r>
    <s v="04367"/>
    <x v="129"/>
    <x v="3"/>
    <x v="8"/>
    <x v="0"/>
    <x v="2"/>
    <x v="2"/>
    <x v="18"/>
    <n v="5"/>
    <n v="160.94"/>
    <n v="0.1"/>
    <n v="88.89"/>
    <n v="724.23"/>
    <n v="444.45"/>
    <n v="279.78000000000003"/>
    <n v="0.38631374011018604"/>
    <n v="2026"/>
    <s v="Q2"/>
    <n v="5"/>
    <x v="4"/>
  </r>
  <r>
    <s v="04746"/>
    <x v="129"/>
    <x v="1"/>
    <x v="1"/>
    <x v="0"/>
    <x v="0"/>
    <x v="4"/>
    <x v="14"/>
    <n v="2"/>
    <n v="36.409999999999997"/>
    <n v="0"/>
    <n v="13.92"/>
    <n v="72.819999999999993"/>
    <n v="27.84"/>
    <n v="44.97999999999999"/>
    <n v="0.61768744850315838"/>
    <n v="2026"/>
    <s v="Q2"/>
    <n v="5"/>
    <x v="4"/>
  </r>
  <r>
    <s v="04795"/>
    <x v="129"/>
    <x v="3"/>
    <x v="4"/>
    <x v="3"/>
    <x v="0"/>
    <x v="1"/>
    <x v="17"/>
    <n v="2"/>
    <n v="72.25"/>
    <n v="0"/>
    <n v="32.25"/>
    <n v="144.5"/>
    <n v="64.5"/>
    <n v="80"/>
    <n v="0.55363321799307963"/>
    <n v="2026"/>
    <s v="Q2"/>
    <n v="5"/>
    <x v="4"/>
  </r>
  <r>
    <s v="04800"/>
    <x v="129"/>
    <x v="3"/>
    <x v="8"/>
    <x v="2"/>
    <x v="1"/>
    <x v="0"/>
    <x v="8"/>
    <n v="4"/>
    <n v="103.36"/>
    <n v="0"/>
    <n v="51.59"/>
    <n v="413.44"/>
    <n v="206.36"/>
    <n v="207.07999999999998"/>
    <n v="0.50087074303405565"/>
    <n v="2026"/>
    <s v="Q2"/>
    <n v="5"/>
    <x v="4"/>
  </r>
  <r>
    <s v="05018"/>
    <x v="129"/>
    <x v="2"/>
    <x v="2"/>
    <x v="1"/>
    <x v="2"/>
    <x v="1"/>
    <x v="3"/>
    <n v="4"/>
    <n v="145.85"/>
    <n v="0.15"/>
    <n v="79.69"/>
    <n v="495.89"/>
    <n v="318.76"/>
    <n v="177.13"/>
    <n v="0.35719615237250196"/>
    <n v="2026"/>
    <s v="Q2"/>
    <n v="5"/>
    <x v="4"/>
  </r>
  <r>
    <s v="00474"/>
    <x v="130"/>
    <x v="1"/>
    <x v="12"/>
    <x v="0"/>
    <x v="0"/>
    <x v="0"/>
    <x v="8"/>
    <n v="2"/>
    <n v="100.49"/>
    <n v="0.1"/>
    <n v="50.11"/>
    <n v="180.88200000000001"/>
    <n v="100.22"/>
    <n v="80.662000000000006"/>
    <n v="0.44593713028383147"/>
    <n v="2026"/>
    <s v="Q2"/>
    <n v="5"/>
    <x v="4"/>
  </r>
  <r>
    <s v="01175"/>
    <x v="130"/>
    <x v="2"/>
    <x v="16"/>
    <x v="1"/>
    <x v="0"/>
    <x v="3"/>
    <x v="5"/>
    <n v="4"/>
    <n v="332.89"/>
    <n v="0.1"/>
    <n v="198.06"/>
    <n v="1198.404"/>
    <n v="792.24"/>
    <n v="406.16399999999999"/>
    <n v="0.33892076461694054"/>
    <n v="2026"/>
    <s v="Q2"/>
    <n v="5"/>
    <x v="4"/>
  </r>
  <r>
    <s v="02015"/>
    <x v="130"/>
    <x v="1"/>
    <x v="12"/>
    <x v="0"/>
    <x v="1"/>
    <x v="1"/>
    <x v="11"/>
    <n v="1"/>
    <n v="154.6"/>
    <n v="0"/>
    <n v="80.05"/>
    <n v="154.6"/>
    <n v="80.05"/>
    <n v="74.55"/>
    <n v="0.48221216041397152"/>
    <n v="2026"/>
    <s v="Q2"/>
    <n v="5"/>
    <x v="4"/>
  </r>
  <r>
    <s v="02196"/>
    <x v="130"/>
    <x v="3"/>
    <x v="4"/>
    <x v="3"/>
    <x v="0"/>
    <x v="0"/>
    <x v="0"/>
    <n v="1"/>
    <n v="83.23"/>
    <n v="0.05"/>
    <n v="43.82"/>
    <n v="79.0685"/>
    <n v="43.82"/>
    <n v="35.2485"/>
    <n v="0.44579699880483376"/>
    <n v="2026"/>
    <s v="Q2"/>
    <n v="5"/>
    <x v="4"/>
  </r>
  <r>
    <s v="03508"/>
    <x v="130"/>
    <x v="1"/>
    <x v="12"/>
    <x v="3"/>
    <x v="0"/>
    <x v="2"/>
    <x v="9"/>
    <n v="3"/>
    <n v="46.23"/>
    <n v="0"/>
    <n v="18.47"/>
    <n v="138.69"/>
    <n v="55.41"/>
    <n v="83.28"/>
    <n v="0.60047588146225395"/>
    <n v="2026"/>
    <s v="Q2"/>
    <n v="5"/>
    <x v="4"/>
  </r>
  <r>
    <s v="03516"/>
    <x v="130"/>
    <x v="3"/>
    <x v="7"/>
    <x v="3"/>
    <x v="0"/>
    <x v="3"/>
    <x v="19"/>
    <n v="1"/>
    <n v="125.3"/>
    <n v="0.05"/>
    <n v="59.62"/>
    <n v="119.035"/>
    <n v="59.62"/>
    <n v="59.414999999999999"/>
    <n v="0.49913890872432476"/>
    <n v="2026"/>
    <s v="Q2"/>
    <n v="5"/>
    <x v="4"/>
  </r>
  <r>
    <s v="03570"/>
    <x v="130"/>
    <x v="1"/>
    <x v="12"/>
    <x v="0"/>
    <x v="2"/>
    <x v="2"/>
    <x v="2"/>
    <n v="1"/>
    <n v="36.159999999999997"/>
    <n v="0.1"/>
    <n v="13.38"/>
    <n v="32.543999999999997"/>
    <n v="13.38"/>
    <n v="19.163999999999994"/>
    <n v="0.58886430678466062"/>
    <n v="2026"/>
    <s v="Q2"/>
    <n v="5"/>
    <x v="4"/>
  </r>
  <r>
    <s v="04799"/>
    <x v="130"/>
    <x v="3"/>
    <x v="13"/>
    <x v="0"/>
    <x v="0"/>
    <x v="3"/>
    <x v="19"/>
    <n v="1"/>
    <n v="121.41"/>
    <n v="0.05"/>
    <n v="60.75"/>
    <n v="115.33949999999999"/>
    <n v="60.75"/>
    <n v="54.589499999999987"/>
    <n v="0.47329405797666879"/>
    <n v="2026"/>
    <s v="Q2"/>
    <n v="5"/>
    <x v="4"/>
  </r>
  <r>
    <s v="05156"/>
    <x v="130"/>
    <x v="0"/>
    <x v="0"/>
    <x v="2"/>
    <x v="1"/>
    <x v="2"/>
    <x v="15"/>
    <n v="3"/>
    <n v="132.58000000000001"/>
    <n v="0.1"/>
    <n v="67.88"/>
    <n v="357.96600000000001"/>
    <n v="203.64"/>
    <n v="154.32600000000002"/>
    <n v="0.43111915656794225"/>
    <n v="2026"/>
    <s v="Q2"/>
    <n v="5"/>
    <x v="4"/>
  </r>
  <r>
    <s v="00526"/>
    <x v="131"/>
    <x v="1"/>
    <x v="1"/>
    <x v="2"/>
    <x v="0"/>
    <x v="3"/>
    <x v="13"/>
    <n v="2"/>
    <n v="81.11"/>
    <n v="0.05"/>
    <n v="40.049999999999997"/>
    <n v="154.10899999999998"/>
    <n v="80.099999999999994"/>
    <n v="74.008999999999986"/>
    <n v="0.48023801335418437"/>
    <n v="2026"/>
    <s v="Q2"/>
    <n v="5"/>
    <x v="4"/>
  </r>
  <r>
    <s v="00712"/>
    <x v="131"/>
    <x v="1"/>
    <x v="14"/>
    <x v="3"/>
    <x v="2"/>
    <x v="0"/>
    <x v="8"/>
    <n v="3"/>
    <n v="104.54"/>
    <n v="0"/>
    <n v="51.45"/>
    <n v="313.62"/>
    <n v="154.35000000000002"/>
    <n v="159.26999999999998"/>
    <n v="0.50784388750717424"/>
    <n v="2026"/>
    <s v="Q2"/>
    <n v="5"/>
    <x v="4"/>
  </r>
  <r>
    <s v="01533"/>
    <x v="131"/>
    <x v="2"/>
    <x v="16"/>
    <x v="2"/>
    <x v="1"/>
    <x v="1"/>
    <x v="3"/>
    <n v="3"/>
    <n v="143.87"/>
    <n v="0"/>
    <n v="79.2"/>
    <n v="431.61"/>
    <n v="237.60000000000002"/>
    <n v="194.01"/>
    <n v="0.44950302356293875"/>
    <n v="2026"/>
    <s v="Q2"/>
    <n v="5"/>
    <x v="4"/>
  </r>
  <r>
    <s v="01933"/>
    <x v="131"/>
    <x v="3"/>
    <x v="13"/>
    <x v="0"/>
    <x v="0"/>
    <x v="2"/>
    <x v="2"/>
    <n v="1"/>
    <n v="36.950000000000003"/>
    <n v="0.1"/>
    <n v="13.26"/>
    <n v="33.255000000000003"/>
    <n v="13.26"/>
    <n v="19.995000000000005"/>
    <n v="0.60126296797474077"/>
    <n v="2026"/>
    <s v="Q2"/>
    <n v="5"/>
    <x v="4"/>
  </r>
  <r>
    <s v="03128"/>
    <x v="131"/>
    <x v="2"/>
    <x v="5"/>
    <x v="0"/>
    <x v="1"/>
    <x v="3"/>
    <x v="19"/>
    <n v="1"/>
    <n v="121.38"/>
    <n v="0"/>
    <n v="59.68"/>
    <n v="121.38"/>
    <n v="59.68"/>
    <n v="61.699999999999996"/>
    <n v="0.50832097544900312"/>
    <n v="2026"/>
    <s v="Q2"/>
    <n v="5"/>
    <x v="4"/>
  </r>
  <r>
    <s v="04922"/>
    <x v="131"/>
    <x v="3"/>
    <x v="8"/>
    <x v="0"/>
    <x v="0"/>
    <x v="4"/>
    <x v="10"/>
    <n v="2"/>
    <n v="39.79"/>
    <n v="0.1"/>
    <n v="14.33"/>
    <n v="71.622"/>
    <n v="28.66"/>
    <n v="42.962000000000003"/>
    <n v="0.59984362346764963"/>
    <n v="2026"/>
    <s v="Q2"/>
    <n v="5"/>
    <x v="4"/>
  </r>
  <r>
    <s v="05051"/>
    <x v="131"/>
    <x v="0"/>
    <x v="15"/>
    <x v="2"/>
    <x v="0"/>
    <x v="0"/>
    <x v="4"/>
    <n v="4"/>
    <n v="51.31"/>
    <n v="0"/>
    <n v="22.19"/>
    <n v="205.24"/>
    <n v="88.76"/>
    <n v="116.48"/>
    <n v="0.56753069577080495"/>
    <n v="2026"/>
    <s v="Q2"/>
    <n v="5"/>
    <x v="4"/>
  </r>
  <r>
    <s v="05182"/>
    <x v="131"/>
    <x v="3"/>
    <x v="7"/>
    <x v="0"/>
    <x v="0"/>
    <x v="4"/>
    <x v="16"/>
    <n v="2"/>
    <n v="51.15"/>
    <n v="0"/>
    <n v="22.53"/>
    <n v="102.3"/>
    <n v="45.06"/>
    <n v="57.239999999999995"/>
    <n v="0.55953079178885623"/>
    <n v="2026"/>
    <s v="Q2"/>
    <n v="5"/>
    <x v="4"/>
  </r>
  <r>
    <s v="01071"/>
    <x v="132"/>
    <x v="1"/>
    <x v="12"/>
    <x v="2"/>
    <x v="2"/>
    <x v="4"/>
    <x v="16"/>
    <n v="1"/>
    <n v="50.83"/>
    <n v="0.1"/>
    <n v="21.82"/>
    <n v="45.747"/>
    <n v="21.82"/>
    <n v="23.927"/>
    <n v="0.52302883249174803"/>
    <n v="2026"/>
    <s v="Q2"/>
    <n v="5"/>
    <x v="4"/>
  </r>
  <r>
    <s v="01210"/>
    <x v="132"/>
    <x v="2"/>
    <x v="2"/>
    <x v="1"/>
    <x v="2"/>
    <x v="1"/>
    <x v="3"/>
    <n v="6"/>
    <n v="141.9"/>
    <n v="0.1"/>
    <n v="79.64"/>
    <n v="766.2600000000001"/>
    <n v="477.84000000000003"/>
    <n v="288.42000000000007"/>
    <n v="0.37639965546942294"/>
    <n v="2026"/>
    <s v="Q2"/>
    <n v="5"/>
    <x v="4"/>
  </r>
  <r>
    <s v="01244"/>
    <x v="132"/>
    <x v="3"/>
    <x v="8"/>
    <x v="0"/>
    <x v="0"/>
    <x v="3"/>
    <x v="19"/>
    <n v="1"/>
    <n v="122.11"/>
    <n v="0"/>
    <n v="59.86"/>
    <n v="122.11"/>
    <n v="59.86"/>
    <n v="62.25"/>
    <n v="0.50978625829170421"/>
    <n v="2026"/>
    <s v="Q2"/>
    <n v="5"/>
    <x v="4"/>
  </r>
  <r>
    <s v="01403"/>
    <x v="132"/>
    <x v="1"/>
    <x v="11"/>
    <x v="0"/>
    <x v="0"/>
    <x v="0"/>
    <x v="8"/>
    <n v="1"/>
    <n v="102.38"/>
    <n v="0"/>
    <n v="50.82"/>
    <n v="102.38"/>
    <n v="50.82"/>
    <n v="51.559999999999995"/>
    <n v="0.50361398710685679"/>
    <n v="2026"/>
    <s v="Q2"/>
    <n v="5"/>
    <x v="4"/>
  </r>
  <r>
    <s v="01592"/>
    <x v="132"/>
    <x v="2"/>
    <x v="16"/>
    <x v="2"/>
    <x v="0"/>
    <x v="4"/>
    <x v="14"/>
    <n v="5"/>
    <n v="37.119999999999997"/>
    <n v="0.1"/>
    <n v="13.96"/>
    <n v="167.04"/>
    <n v="69.800000000000011"/>
    <n v="97.239999999999981"/>
    <n v="0.58213601532567039"/>
    <n v="2026"/>
    <s v="Q2"/>
    <n v="5"/>
    <x v="4"/>
  </r>
  <r>
    <s v="02581"/>
    <x v="132"/>
    <x v="1"/>
    <x v="12"/>
    <x v="0"/>
    <x v="1"/>
    <x v="1"/>
    <x v="1"/>
    <n v="2"/>
    <n v="91.76"/>
    <n v="0.05"/>
    <n v="46.31"/>
    <n v="174.34399999999999"/>
    <n v="92.62"/>
    <n v="81.72399999999999"/>
    <n v="0.46875143394668006"/>
    <n v="2026"/>
    <s v="Q2"/>
    <n v="5"/>
    <x v="4"/>
  </r>
  <r>
    <s v="03428"/>
    <x v="132"/>
    <x v="3"/>
    <x v="4"/>
    <x v="0"/>
    <x v="0"/>
    <x v="1"/>
    <x v="3"/>
    <n v="1"/>
    <n v="144.51"/>
    <n v="0"/>
    <n v="79.22"/>
    <n v="144.51"/>
    <n v="79.22"/>
    <n v="65.289999999999992"/>
    <n v="0.45180264341568055"/>
    <n v="2026"/>
    <s v="Q2"/>
    <n v="5"/>
    <x v="4"/>
  </r>
  <r>
    <s v="00765"/>
    <x v="133"/>
    <x v="1"/>
    <x v="6"/>
    <x v="1"/>
    <x v="2"/>
    <x v="4"/>
    <x v="16"/>
    <n v="3"/>
    <n v="49.7"/>
    <n v="0.1"/>
    <n v="21.84"/>
    <n v="134.19000000000003"/>
    <n v="65.52"/>
    <n v="68.67000000000003"/>
    <n v="0.5117370892018781"/>
    <n v="2026"/>
    <s v="Q2"/>
    <n v="5"/>
    <x v="4"/>
  </r>
  <r>
    <s v="00854"/>
    <x v="133"/>
    <x v="0"/>
    <x v="0"/>
    <x v="0"/>
    <x v="0"/>
    <x v="3"/>
    <x v="19"/>
    <n v="1"/>
    <n v="120.9"/>
    <n v="0"/>
    <n v="59.31"/>
    <n v="120.9"/>
    <n v="59.31"/>
    <n v="61.59"/>
    <n v="0.50942928039702229"/>
    <n v="2026"/>
    <s v="Q2"/>
    <n v="5"/>
    <x v="4"/>
  </r>
  <r>
    <s v="01087"/>
    <x v="133"/>
    <x v="2"/>
    <x v="10"/>
    <x v="0"/>
    <x v="0"/>
    <x v="3"/>
    <x v="7"/>
    <n v="1"/>
    <n v="195.72"/>
    <n v="0.05"/>
    <n v="105.73"/>
    <n v="185.934"/>
    <n v="105.73"/>
    <n v="80.203999999999994"/>
    <n v="0.43135736336549524"/>
    <n v="2026"/>
    <s v="Q2"/>
    <n v="5"/>
    <x v="4"/>
  </r>
  <r>
    <s v="01150"/>
    <x v="133"/>
    <x v="0"/>
    <x v="0"/>
    <x v="1"/>
    <x v="0"/>
    <x v="0"/>
    <x v="6"/>
    <n v="8"/>
    <n v="40.15"/>
    <n v="0.15"/>
    <n v="16.91"/>
    <n v="273.02"/>
    <n v="135.28"/>
    <n v="137.73999999999998"/>
    <n v="0.50450516445681637"/>
    <n v="2026"/>
    <s v="Q2"/>
    <n v="5"/>
    <x v="4"/>
  </r>
  <r>
    <s v="01902"/>
    <x v="133"/>
    <x v="1"/>
    <x v="14"/>
    <x v="2"/>
    <x v="2"/>
    <x v="2"/>
    <x v="15"/>
    <n v="4"/>
    <n v="130.83000000000001"/>
    <n v="0"/>
    <n v="66.959999999999994"/>
    <n v="523.32000000000005"/>
    <n v="267.83999999999997"/>
    <n v="255.48000000000008"/>
    <n v="0.48819078193074994"/>
    <n v="2026"/>
    <s v="Q2"/>
    <n v="5"/>
    <x v="4"/>
  </r>
  <r>
    <s v="03913"/>
    <x v="133"/>
    <x v="1"/>
    <x v="12"/>
    <x v="0"/>
    <x v="1"/>
    <x v="0"/>
    <x v="4"/>
    <n v="1"/>
    <n v="50.34"/>
    <n v="0.05"/>
    <n v="22.23"/>
    <n v="47.823"/>
    <n v="22.23"/>
    <n v="25.593"/>
    <n v="0.53516090584028608"/>
    <n v="2026"/>
    <s v="Q2"/>
    <n v="5"/>
    <x v="4"/>
  </r>
  <r>
    <s v="04378"/>
    <x v="133"/>
    <x v="2"/>
    <x v="10"/>
    <x v="0"/>
    <x v="0"/>
    <x v="0"/>
    <x v="8"/>
    <n v="2"/>
    <n v="103.37"/>
    <n v="0"/>
    <n v="50.49"/>
    <n v="206.74"/>
    <n v="100.98"/>
    <n v="105.76"/>
    <n v="0.51156041404662866"/>
    <n v="2026"/>
    <s v="Q2"/>
    <n v="5"/>
    <x v="4"/>
  </r>
  <r>
    <s v="04551"/>
    <x v="133"/>
    <x v="1"/>
    <x v="14"/>
    <x v="2"/>
    <x v="2"/>
    <x v="4"/>
    <x v="12"/>
    <n v="3"/>
    <n v="122.31"/>
    <n v="0.05"/>
    <n v="71.11"/>
    <n v="348.58350000000002"/>
    <n v="213.32999999999998"/>
    <n v="135.25350000000003"/>
    <n v="0.38800889887214979"/>
    <n v="2026"/>
    <s v="Q2"/>
    <n v="5"/>
    <x v="4"/>
  </r>
  <r>
    <s v="00787"/>
    <x v="134"/>
    <x v="0"/>
    <x v="9"/>
    <x v="0"/>
    <x v="2"/>
    <x v="2"/>
    <x v="18"/>
    <n v="1"/>
    <n v="166.48"/>
    <n v="0"/>
    <n v="89.42"/>
    <n v="166.48"/>
    <n v="89.42"/>
    <n v="77.059999999999988"/>
    <n v="0.4628784238346948"/>
    <n v="2026"/>
    <s v="Q2"/>
    <n v="5"/>
    <x v="4"/>
  </r>
  <r>
    <s v="01133"/>
    <x v="134"/>
    <x v="0"/>
    <x v="15"/>
    <x v="2"/>
    <x v="1"/>
    <x v="3"/>
    <x v="7"/>
    <n v="3"/>
    <n v="192.21"/>
    <n v="0"/>
    <n v="103.51"/>
    <n v="576.63"/>
    <n v="310.53000000000003"/>
    <n v="266.09999999999997"/>
    <n v="0.46147442900993701"/>
    <n v="2026"/>
    <s v="Q2"/>
    <n v="5"/>
    <x v="4"/>
  </r>
  <r>
    <s v="02075"/>
    <x v="134"/>
    <x v="0"/>
    <x v="9"/>
    <x v="1"/>
    <x v="2"/>
    <x v="3"/>
    <x v="13"/>
    <n v="6"/>
    <n v="81.13"/>
    <n v="0.05"/>
    <n v="39.409999999999997"/>
    <n v="462.44099999999997"/>
    <n v="236.45999999999998"/>
    <n v="225.98099999999999"/>
    <n v="0.48866990599881932"/>
    <n v="2026"/>
    <s v="Q2"/>
    <n v="5"/>
    <x v="4"/>
  </r>
  <r>
    <s v="02172"/>
    <x v="134"/>
    <x v="2"/>
    <x v="10"/>
    <x v="1"/>
    <x v="2"/>
    <x v="2"/>
    <x v="2"/>
    <n v="6"/>
    <n v="37.1"/>
    <n v="0.1"/>
    <n v="13.63"/>
    <n v="200.34000000000003"/>
    <n v="81.78"/>
    <n v="118.56000000000003"/>
    <n v="0.59179395028451642"/>
    <n v="2026"/>
    <s v="Q2"/>
    <n v="5"/>
    <x v="4"/>
  </r>
  <r>
    <s v="02977"/>
    <x v="134"/>
    <x v="1"/>
    <x v="14"/>
    <x v="1"/>
    <x v="2"/>
    <x v="2"/>
    <x v="2"/>
    <n v="6"/>
    <n v="35.92"/>
    <n v="0.15"/>
    <n v="13.3"/>
    <n v="183.19200000000001"/>
    <n v="79.800000000000011"/>
    <n v="103.392"/>
    <n v="0.56439145814227687"/>
    <n v="2026"/>
    <s v="Q2"/>
    <n v="5"/>
    <x v="4"/>
  </r>
  <r>
    <s v="03531"/>
    <x v="134"/>
    <x v="3"/>
    <x v="13"/>
    <x v="2"/>
    <x v="2"/>
    <x v="4"/>
    <x v="14"/>
    <n v="4"/>
    <n v="36.21"/>
    <n v="0"/>
    <n v="14.3"/>
    <n v="144.84"/>
    <n v="57.2"/>
    <n v="87.64"/>
    <n v="0.60508146920740125"/>
    <n v="2026"/>
    <s v="Q2"/>
    <n v="5"/>
    <x v="4"/>
  </r>
  <r>
    <s v="03881"/>
    <x v="134"/>
    <x v="2"/>
    <x v="10"/>
    <x v="0"/>
    <x v="2"/>
    <x v="1"/>
    <x v="17"/>
    <n v="3"/>
    <n v="73.03"/>
    <n v="0.05"/>
    <n v="33.200000000000003"/>
    <n v="208.13550000000001"/>
    <n v="99.600000000000009"/>
    <n v="108.5355"/>
    <n v="0.52146558371829888"/>
    <n v="2026"/>
    <s v="Q2"/>
    <n v="5"/>
    <x v="4"/>
  </r>
  <r>
    <s v="04469"/>
    <x v="134"/>
    <x v="2"/>
    <x v="5"/>
    <x v="2"/>
    <x v="0"/>
    <x v="0"/>
    <x v="0"/>
    <n v="2"/>
    <n v="80.81"/>
    <n v="0"/>
    <n v="42.53"/>
    <n v="161.62"/>
    <n v="85.06"/>
    <n v="76.56"/>
    <n v="0.47370374953594852"/>
    <n v="2026"/>
    <s v="Q2"/>
    <n v="5"/>
    <x v="4"/>
  </r>
  <r>
    <s v="05037"/>
    <x v="134"/>
    <x v="1"/>
    <x v="11"/>
    <x v="0"/>
    <x v="1"/>
    <x v="0"/>
    <x v="4"/>
    <n v="1"/>
    <n v="51.53"/>
    <n v="0.1"/>
    <n v="23.06"/>
    <n v="46.377000000000002"/>
    <n v="23.06"/>
    <n v="23.317000000000004"/>
    <n v="0.50277076999374692"/>
    <n v="2026"/>
    <s v="Q2"/>
    <n v="5"/>
    <x v="4"/>
  </r>
  <r>
    <s v="00035"/>
    <x v="135"/>
    <x v="3"/>
    <x v="13"/>
    <x v="1"/>
    <x v="2"/>
    <x v="3"/>
    <x v="13"/>
    <n v="5"/>
    <n v="81.75"/>
    <n v="0.05"/>
    <n v="39.159999999999997"/>
    <n v="388.3125"/>
    <n v="195.79999999999998"/>
    <n v="192.51250000000002"/>
    <n v="0.49576694028649609"/>
    <n v="2026"/>
    <s v="Q2"/>
    <n v="5"/>
    <x v="4"/>
  </r>
  <r>
    <s v="00226"/>
    <x v="135"/>
    <x v="2"/>
    <x v="10"/>
    <x v="0"/>
    <x v="1"/>
    <x v="2"/>
    <x v="18"/>
    <n v="1"/>
    <n v="165.99"/>
    <n v="0.1"/>
    <n v="89.9"/>
    <n v="149.39100000000002"/>
    <n v="89.9"/>
    <n v="59.491000000000014"/>
    <n v="0.3982234538894579"/>
    <n v="2026"/>
    <s v="Q2"/>
    <n v="5"/>
    <x v="4"/>
  </r>
  <r>
    <s v="01713"/>
    <x v="135"/>
    <x v="0"/>
    <x v="15"/>
    <x v="2"/>
    <x v="1"/>
    <x v="3"/>
    <x v="19"/>
    <n v="2"/>
    <n v="121.22"/>
    <n v="0"/>
    <n v="60.38"/>
    <n v="242.44"/>
    <n v="120.76"/>
    <n v="121.67999999999999"/>
    <n v="0.50189737667051637"/>
    <n v="2026"/>
    <s v="Q2"/>
    <n v="5"/>
    <x v="4"/>
  </r>
  <r>
    <s v="02320"/>
    <x v="135"/>
    <x v="1"/>
    <x v="12"/>
    <x v="2"/>
    <x v="2"/>
    <x v="2"/>
    <x v="15"/>
    <n v="2"/>
    <n v="131.1"/>
    <n v="0"/>
    <n v="65.55"/>
    <n v="262.2"/>
    <n v="131.1"/>
    <n v="131.1"/>
    <n v="0.5"/>
    <n v="2026"/>
    <s v="Q2"/>
    <n v="5"/>
    <x v="4"/>
  </r>
  <r>
    <s v="02496"/>
    <x v="135"/>
    <x v="1"/>
    <x v="6"/>
    <x v="0"/>
    <x v="0"/>
    <x v="2"/>
    <x v="9"/>
    <n v="2"/>
    <n v="46.44"/>
    <n v="0"/>
    <n v="18.63"/>
    <n v="92.88"/>
    <n v="37.26"/>
    <n v="55.62"/>
    <n v="0.59883720930232553"/>
    <n v="2026"/>
    <s v="Q2"/>
    <n v="5"/>
    <x v="4"/>
  </r>
  <r>
    <s v="02504"/>
    <x v="135"/>
    <x v="3"/>
    <x v="7"/>
    <x v="0"/>
    <x v="1"/>
    <x v="2"/>
    <x v="2"/>
    <n v="1"/>
    <n v="36.659999999999997"/>
    <n v="0"/>
    <n v="13.61"/>
    <n v="36.659999999999997"/>
    <n v="13.61"/>
    <n v="23.049999999999997"/>
    <n v="0.62875068194217132"/>
    <n v="2026"/>
    <s v="Q2"/>
    <n v="5"/>
    <x v="4"/>
  </r>
  <r>
    <s v="02598"/>
    <x v="135"/>
    <x v="3"/>
    <x v="8"/>
    <x v="0"/>
    <x v="1"/>
    <x v="1"/>
    <x v="11"/>
    <n v="5"/>
    <n v="156.16999999999999"/>
    <n v="0.1"/>
    <n v="80.59"/>
    <n v="702.76499999999999"/>
    <n v="402.95000000000005"/>
    <n v="299.81499999999994"/>
    <n v="0.42662198601239382"/>
    <n v="2026"/>
    <s v="Q2"/>
    <n v="5"/>
    <x v="4"/>
  </r>
  <r>
    <s v="02600"/>
    <x v="135"/>
    <x v="1"/>
    <x v="12"/>
    <x v="2"/>
    <x v="1"/>
    <x v="2"/>
    <x v="2"/>
    <n v="1"/>
    <n v="35.97"/>
    <n v="0.1"/>
    <n v="13.54"/>
    <n v="32.372999999999998"/>
    <n v="13.54"/>
    <n v="18.832999999999998"/>
    <n v="0.58175022395205878"/>
    <n v="2026"/>
    <s v="Q2"/>
    <n v="5"/>
    <x v="4"/>
  </r>
  <r>
    <s v="02856"/>
    <x v="135"/>
    <x v="1"/>
    <x v="11"/>
    <x v="1"/>
    <x v="2"/>
    <x v="4"/>
    <x v="12"/>
    <n v="4"/>
    <n v="125.11"/>
    <n v="0.15"/>
    <n v="70.010000000000005"/>
    <n v="425.37399999999997"/>
    <n v="280.04000000000002"/>
    <n v="145.33399999999995"/>
    <n v="0.34166169065340135"/>
    <n v="2026"/>
    <s v="Q2"/>
    <n v="5"/>
    <x v="4"/>
  </r>
  <r>
    <s v="03478"/>
    <x v="135"/>
    <x v="3"/>
    <x v="8"/>
    <x v="0"/>
    <x v="1"/>
    <x v="4"/>
    <x v="14"/>
    <n v="4"/>
    <n v="36.29"/>
    <n v="0.1"/>
    <n v="13.77"/>
    <n v="130.64400000000001"/>
    <n v="55.08"/>
    <n v="75.564000000000007"/>
    <n v="0.57839625241113257"/>
    <n v="2026"/>
    <s v="Q2"/>
    <n v="5"/>
    <x v="4"/>
  </r>
  <r>
    <s v="03599"/>
    <x v="135"/>
    <x v="1"/>
    <x v="6"/>
    <x v="0"/>
    <x v="1"/>
    <x v="1"/>
    <x v="3"/>
    <n v="4"/>
    <n v="143.34"/>
    <n v="0"/>
    <n v="80.55"/>
    <n v="573.36"/>
    <n v="322.2"/>
    <n v="251.16000000000003"/>
    <n v="0.43804939305148599"/>
    <n v="2026"/>
    <s v="Q2"/>
    <n v="5"/>
    <x v="4"/>
  </r>
  <r>
    <s v="00282"/>
    <x v="136"/>
    <x v="1"/>
    <x v="12"/>
    <x v="3"/>
    <x v="1"/>
    <x v="0"/>
    <x v="4"/>
    <n v="3"/>
    <n v="51.68"/>
    <n v="0"/>
    <n v="22.4"/>
    <n v="155.04"/>
    <n v="67.199999999999989"/>
    <n v="87.84"/>
    <n v="0.56656346749226016"/>
    <n v="2026"/>
    <s v="Q2"/>
    <n v="5"/>
    <x v="4"/>
  </r>
  <r>
    <s v="00980"/>
    <x v="136"/>
    <x v="3"/>
    <x v="7"/>
    <x v="0"/>
    <x v="0"/>
    <x v="2"/>
    <x v="9"/>
    <n v="1"/>
    <n v="46.84"/>
    <n v="0"/>
    <n v="17.93"/>
    <n v="46.84"/>
    <n v="17.93"/>
    <n v="28.910000000000004"/>
    <n v="0.61720751494449189"/>
    <n v="2026"/>
    <s v="Q2"/>
    <n v="5"/>
    <x v="4"/>
  </r>
  <r>
    <s v="01155"/>
    <x v="136"/>
    <x v="2"/>
    <x v="2"/>
    <x v="3"/>
    <x v="1"/>
    <x v="1"/>
    <x v="17"/>
    <n v="5"/>
    <n v="72.900000000000006"/>
    <n v="0.05"/>
    <n v="31.57"/>
    <n v="346.27499999999998"/>
    <n v="157.85"/>
    <n v="188.42499999999998"/>
    <n v="0.54414843693596127"/>
    <n v="2026"/>
    <s v="Q2"/>
    <n v="5"/>
    <x v="4"/>
  </r>
  <r>
    <s v="01816"/>
    <x v="136"/>
    <x v="3"/>
    <x v="7"/>
    <x v="0"/>
    <x v="1"/>
    <x v="1"/>
    <x v="1"/>
    <n v="1"/>
    <n v="91.07"/>
    <n v="0"/>
    <n v="45.3"/>
    <n v="91.07"/>
    <n v="45.3"/>
    <n v="45.769999999999996"/>
    <n v="0.50258043263423735"/>
    <n v="2026"/>
    <s v="Q2"/>
    <n v="5"/>
    <x v="4"/>
  </r>
  <r>
    <s v="02128"/>
    <x v="136"/>
    <x v="2"/>
    <x v="10"/>
    <x v="2"/>
    <x v="1"/>
    <x v="0"/>
    <x v="0"/>
    <n v="1"/>
    <n v="81.86"/>
    <n v="0"/>
    <n v="43.14"/>
    <n v="81.86"/>
    <n v="43.14"/>
    <n v="38.72"/>
    <n v="0.47300268751526997"/>
    <n v="2026"/>
    <s v="Q2"/>
    <n v="5"/>
    <x v="4"/>
  </r>
  <r>
    <s v="02296"/>
    <x v="136"/>
    <x v="3"/>
    <x v="8"/>
    <x v="0"/>
    <x v="0"/>
    <x v="2"/>
    <x v="9"/>
    <n v="1"/>
    <n v="45.45"/>
    <n v="0"/>
    <n v="17.93"/>
    <n v="45.45"/>
    <n v="17.93"/>
    <n v="27.520000000000003"/>
    <n v="0.60550055005500558"/>
    <n v="2026"/>
    <s v="Q2"/>
    <n v="5"/>
    <x v="4"/>
  </r>
  <r>
    <s v="02322"/>
    <x v="136"/>
    <x v="2"/>
    <x v="10"/>
    <x v="2"/>
    <x v="2"/>
    <x v="1"/>
    <x v="17"/>
    <n v="1"/>
    <n v="70.62"/>
    <n v="0"/>
    <n v="32.53"/>
    <n v="70.62"/>
    <n v="32.53"/>
    <n v="38.090000000000003"/>
    <n v="0.53936561880487111"/>
    <n v="2026"/>
    <s v="Q2"/>
    <n v="5"/>
    <x v="4"/>
  </r>
  <r>
    <s v="03480"/>
    <x v="136"/>
    <x v="3"/>
    <x v="8"/>
    <x v="0"/>
    <x v="1"/>
    <x v="4"/>
    <x v="16"/>
    <n v="2"/>
    <n v="51.56"/>
    <n v="0"/>
    <n v="22.46"/>
    <n v="103.12"/>
    <n v="44.92"/>
    <n v="58.2"/>
    <n v="0.56439100077579518"/>
    <n v="2026"/>
    <s v="Q2"/>
    <n v="5"/>
    <x v="4"/>
  </r>
  <r>
    <s v="04426"/>
    <x v="136"/>
    <x v="3"/>
    <x v="8"/>
    <x v="0"/>
    <x v="1"/>
    <x v="1"/>
    <x v="3"/>
    <n v="2"/>
    <n v="146.22"/>
    <n v="0"/>
    <n v="81.069999999999993"/>
    <n v="292.44"/>
    <n v="162.13999999999999"/>
    <n v="130.30000000000001"/>
    <n v="0.4455614826973055"/>
    <n v="2026"/>
    <s v="Q2"/>
    <n v="5"/>
    <x v="4"/>
  </r>
  <r>
    <s v="04938"/>
    <x v="136"/>
    <x v="3"/>
    <x v="13"/>
    <x v="2"/>
    <x v="0"/>
    <x v="4"/>
    <x v="16"/>
    <n v="2"/>
    <n v="51.34"/>
    <n v="0"/>
    <n v="22.17"/>
    <n v="102.68"/>
    <n v="44.34"/>
    <n v="58.34"/>
    <n v="0.56817296455005839"/>
    <n v="2026"/>
    <s v="Q2"/>
    <n v="5"/>
    <x v="4"/>
  </r>
  <r>
    <s v="00915"/>
    <x v="137"/>
    <x v="3"/>
    <x v="8"/>
    <x v="0"/>
    <x v="1"/>
    <x v="1"/>
    <x v="11"/>
    <n v="1"/>
    <n v="153.61000000000001"/>
    <n v="0.05"/>
    <n v="79.94"/>
    <n v="145.92950000000002"/>
    <n v="79.94"/>
    <n v="65.989500000000021"/>
    <n v="0.45220123415758989"/>
    <n v="2026"/>
    <s v="Q2"/>
    <n v="5"/>
    <x v="4"/>
  </r>
  <r>
    <s v="01188"/>
    <x v="137"/>
    <x v="1"/>
    <x v="6"/>
    <x v="0"/>
    <x v="0"/>
    <x v="3"/>
    <x v="13"/>
    <n v="1"/>
    <n v="82.44"/>
    <n v="0.15"/>
    <n v="39.380000000000003"/>
    <n v="70.073999999999998"/>
    <n v="39.380000000000003"/>
    <n v="30.693999999999996"/>
    <n v="0.43802266175757054"/>
    <n v="2026"/>
    <s v="Q2"/>
    <n v="5"/>
    <x v="4"/>
  </r>
  <r>
    <s v="01594"/>
    <x v="137"/>
    <x v="0"/>
    <x v="0"/>
    <x v="1"/>
    <x v="2"/>
    <x v="1"/>
    <x v="1"/>
    <n v="10"/>
    <n v="92.09"/>
    <n v="0.15"/>
    <n v="45.13"/>
    <n v="782.7650000000001"/>
    <n v="451.3"/>
    <n v="331.46500000000009"/>
    <n v="0.42345403792964686"/>
    <n v="2026"/>
    <s v="Q2"/>
    <n v="5"/>
    <x v="4"/>
  </r>
  <r>
    <s v="03022"/>
    <x v="137"/>
    <x v="3"/>
    <x v="8"/>
    <x v="3"/>
    <x v="1"/>
    <x v="2"/>
    <x v="2"/>
    <n v="1"/>
    <n v="36.72"/>
    <n v="0"/>
    <n v="13.67"/>
    <n v="36.72"/>
    <n v="13.67"/>
    <n v="23.049999999999997"/>
    <n v="0.62772331154684091"/>
    <n v="2026"/>
    <s v="Q2"/>
    <n v="5"/>
    <x v="4"/>
  </r>
  <r>
    <s v="00588"/>
    <x v="138"/>
    <x v="1"/>
    <x v="1"/>
    <x v="1"/>
    <x v="2"/>
    <x v="2"/>
    <x v="15"/>
    <n v="3"/>
    <n v="132.41999999999999"/>
    <n v="0.05"/>
    <n v="67.09"/>
    <n v="377.39699999999999"/>
    <n v="201.27"/>
    <n v="176.12699999999998"/>
    <n v="0.46668892439526544"/>
    <n v="2026"/>
    <s v="Q2"/>
    <n v="5"/>
    <x v="4"/>
  </r>
  <r>
    <s v="01016"/>
    <x v="138"/>
    <x v="3"/>
    <x v="13"/>
    <x v="2"/>
    <x v="0"/>
    <x v="3"/>
    <x v="7"/>
    <n v="2"/>
    <n v="192.1"/>
    <n v="0.05"/>
    <n v="106.07"/>
    <n v="364.98999999999995"/>
    <n v="212.14"/>
    <n v="152.84999999999997"/>
    <n v="0.41877859667388145"/>
    <n v="2026"/>
    <s v="Q2"/>
    <n v="5"/>
    <x v="4"/>
  </r>
  <r>
    <s v="01930"/>
    <x v="138"/>
    <x v="2"/>
    <x v="16"/>
    <x v="2"/>
    <x v="1"/>
    <x v="2"/>
    <x v="2"/>
    <n v="4"/>
    <n v="36.94"/>
    <n v="0"/>
    <n v="13.63"/>
    <n v="147.76"/>
    <n v="54.52"/>
    <n v="93.239999999999981"/>
    <n v="0.63102328099620997"/>
    <n v="2026"/>
    <s v="Q2"/>
    <n v="5"/>
    <x v="4"/>
  </r>
  <r>
    <s v="02658"/>
    <x v="138"/>
    <x v="0"/>
    <x v="15"/>
    <x v="0"/>
    <x v="2"/>
    <x v="1"/>
    <x v="11"/>
    <n v="1"/>
    <n v="153.16999999999999"/>
    <n v="0"/>
    <n v="78.489999999999995"/>
    <n v="153.16999999999999"/>
    <n v="78.489999999999995"/>
    <n v="74.679999999999993"/>
    <n v="0.48756283867598094"/>
    <n v="2026"/>
    <s v="Q2"/>
    <n v="5"/>
    <x v="4"/>
  </r>
  <r>
    <s v="02951"/>
    <x v="138"/>
    <x v="0"/>
    <x v="0"/>
    <x v="0"/>
    <x v="2"/>
    <x v="0"/>
    <x v="0"/>
    <n v="2"/>
    <n v="82.85"/>
    <n v="0"/>
    <n v="42.53"/>
    <n v="165.7"/>
    <n v="85.06"/>
    <n v="80.639999999999986"/>
    <n v="0.48666264333132164"/>
    <n v="2026"/>
    <s v="Q2"/>
    <n v="5"/>
    <x v="4"/>
  </r>
  <r>
    <s v="04328"/>
    <x v="138"/>
    <x v="2"/>
    <x v="5"/>
    <x v="3"/>
    <x v="1"/>
    <x v="1"/>
    <x v="3"/>
    <n v="1"/>
    <n v="143.52000000000001"/>
    <n v="0"/>
    <n v="81.040000000000006"/>
    <n v="143.52000000000001"/>
    <n v="81.040000000000006"/>
    <n v="62.480000000000004"/>
    <n v="0.435340022296544"/>
    <n v="2026"/>
    <s v="Q2"/>
    <n v="5"/>
    <x v="4"/>
  </r>
  <r>
    <s v="04591"/>
    <x v="138"/>
    <x v="2"/>
    <x v="16"/>
    <x v="2"/>
    <x v="1"/>
    <x v="3"/>
    <x v="7"/>
    <n v="1"/>
    <n v="192.94"/>
    <n v="0"/>
    <n v="105.15"/>
    <n v="192.94"/>
    <n v="105.15"/>
    <n v="87.789999999999992"/>
    <n v="0.45501192080439512"/>
    <n v="2026"/>
    <s v="Q2"/>
    <n v="5"/>
    <x v="4"/>
  </r>
  <r>
    <s v="00280"/>
    <x v="139"/>
    <x v="3"/>
    <x v="8"/>
    <x v="2"/>
    <x v="2"/>
    <x v="2"/>
    <x v="18"/>
    <n v="1"/>
    <n v="168.56"/>
    <n v="0"/>
    <n v="85.46"/>
    <n v="168.56"/>
    <n v="85.46"/>
    <n v="83.100000000000009"/>
    <n v="0.49299952539155201"/>
    <n v="2026"/>
    <s v="Q2"/>
    <n v="5"/>
    <x v="4"/>
  </r>
  <r>
    <s v="00409"/>
    <x v="139"/>
    <x v="0"/>
    <x v="0"/>
    <x v="0"/>
    <x v="1"/>
    <x v="3"/>
    <x v="19"/>
    <n v="2"/>
    <n v="123.9"/>
    <n v="0"/>
    <n v="58.95"/>
    <n v="247.8"/>
    <n v="117.9"/>
    <n v="129.9"/>
    <n v="0.52421307506053272"/>
    <n v="2026"/>
    <s v="Q2"/>
    <n v="5"/>
    <x v="4"/>
  </r>
  <r>
    <s v="01372"/>
    <x v="139"/>
    <x v="0"/>
    <x v="9"/>
    <x v="0"/>
    <x v="1"/>
    <x v="1"/>
    <x v="3"/>
    <n v="2"/>
    <n v="140.93"/>
    <n v="0"/>
    <n v="81.040000000000006"/>
    <n v="281.86"/>
    <n v="162.08000000000001"/>
    <n v="119.78"/>
    <n v="0.42496274746327961"/>
    <n v="2026"/>
    <s v="Q2"/>
    <n v="5"/>
    <x v="4"/>
  </r>
  <r>
    <s v="02327"/>
    <x v="139"/>
    <x v="2"/>
    <x v="5"/>
    <x v="2"/>
    <x v="0"/>
    <x v="1"/>
    <x v="17"/>
    <n v="1"/>
    <n v="73.150000000000006"/>
    <n v="0"/>
    <n v="32.950000000000003"/>
    <n v="73.150000000000006"/>
    <n v="32.950000000000003"/>
    <n v="40.200000000000003"/>
    <n v="0.54955570745044424"/>
    <n v="2026"/>
    <s v="Q2"/>
    <n v="5"/>
    <x v="4"/>
  </r>
  <r>
    <s v="02703"/>
    <x v="139"/>
    <x v="3"/>
    <x v="8"/>
    <x v="2"/>
    <x v="2"/>
    <x v="3"/>
    <x v="7"/>
    <n v="2"/>
    <n v="197.35"/>
    <n v="0.05"/>
    <n v="102.63"/>
    <n v="374.96499999999997"/>
    <n v="205.26"/>
    <n v="169.70499999999998"/>
    <n v="0.45258890829810783"/>
    <n v="2026"/>
    <s v="Q2"/>
    <n v="5"/>
    <x v="4"/>
  </r>
  <r>
    <s v="02776"/>
    <x v="139"/>
    <x v="3"/>
    <x v="4"/>
    <x v="0"/>
    <x v="2"/>
    <x v="2"/>
    <x v="2"/>
    <n v="3"/>
    <n v="36.74"/>
    <n v="0.05"/>
    <n v="13.97"/>
    <n v="104.70899999999999"/>
    <n v="41.910000000000004"/>
    <n v="62.798999999999985"/>
    <n v="0.59974787267570118"/>
    <n v="2026"/>
    <s v="Q2"/>
    <n v="5"/>
    <x v="4"/>
  </r>
  <r>
    <s v="03411"/>
    <x v="139"/>
    <x v="1"/>
    <x v="11"/>
    <x v="0"/>
    <x v="0"/>
    <x v="1"/>
    <x v="11"/>
    <n v="2"/>
    <n v="151.35"/>
    <n v="0.05"/>
    <n v="77.150000000000006"/>
    <n v="287.565"/>
    <n v="154.30000000000001"/>
    <n v="133.26499999999999"/>
    <n v="0.46342566028550064"/>
    <n v="2026"/>
    <s v="Q2"/>
    <n v="5"/>
    <x v="4"/>
  </r>
  <r>
    <s v="03841"/>
    <x v="139"/>
    <x v="0"/>
    <x v="15"/>
    <x v="2"/>
    <x v="1"/>
    <x v="0"/>
    <x v="4"/>
    <n v="2"/>
    <n v="50.09"/>
    <n v="0.05"/>
    <n v="23.16"/>
    <n v="95.171000000000006"/>
    <n v="46.32"/>
    <n v="48.851000000000006"/>
    <n v="0.51329711781950382"/>
    <n v="2026"/>
    <s v="Q2"/>
    <n v="5"/>
    <x v="4"/>
  </r>
  <r>
    <s v="05121"/>
    <x v="139"/>
    <x v="0"/>
    <x v="9"/>
    <x v="0"/>
    <x v="1"/>
    <x v="4"/>
    <x v="12"/>
    <n v="2"/>
    <n v="121.96"/>
    <n v="0.05"/>
    <n v="71.2"/>
    <n v="231.72399999999999"/>
    <n v="142.4"/>
    <n v="89.323999999999984"/>
    <n v="0.38547582468799085"/>
    <n v="2026"/>
    <s v="Q2"/>
    <n v="5"/>
    <x v="4"/>
  </r>
  <r>
    <s v="00053"/>
    <x v="140"/>
    <x v="3"/>
    <x v="13"/>
    <x v="0"/>
    <x v="2"/>
    <x v="2"/>
    <x v="15"/>
    <n v="1"/>
    <n v="134.28"/>
    <n v="0.05"/>
    <n v="65.44"/>
    <n v="127.56599999999999"/>
    <n v="65.44"/>
    <n v="62.125999999999991"/>
    <n v="0.487010645469796"/>
    <n v="2026"/>
    <s v="Q2"/>
    <n v="5"/>
    <x v="4"/>
  </r>
  <r>
    <s v="00127"/>
    <x v="140"/>
    <x v="3"/>
    <x v="7"/>
    <x v="0"/>
    <x v="2"/>
    <x v="0"/>
    <x v="8"/>
    <n v="3"/>
    <n v="100.48"/>
    <n v="0.05"/>
    <n v="50.68"/>
    <n v="286.36799999999999"/>
    <n v="152.04"/>
    <n v="134.328"/>
    <n v="0.46907475695608447"/>
    <n v="2026"/>
    <s v="Q2"/>
    <n v="5"/>
    <x v="4"/>
  </r>
  <r>
    <s v="01092"/>
    <x v="140"/>
    <x v="3"/>
    <x v="8"/>
    <x v="0"/>
    <x v="1"/>
    <x v="4"/>
    <x v="14"/>
    <n v="3"/>
    <n v="36.229999999999997"/>
    <n v="0"/>
    <n v="13.55"/>
    <n v="108.69"/>
    <n v="40.650000000000006"/>
    <n v="68.039999999999992"/>
    <n v="0.62600055202870541"/>
    <n v="2026"/>
    <s v="Q2"/>
    <n v="5"/>
    <x v="4"/>
  </r>
  <r>
    <s v="01213"/>
    <x v="140"/>
    <x v="2"/>
    <x v="2"/>
    <x v="3"/>
    <x v="0"/>
    <x v="3"/>
    <x v="19"/>
    <n v="3"/>
    <n v="120.61"/>
    <n v="0"/>
    <n v="60.17"/>
    <n v="361.83"/>
    <n v="180.51"/>
    <n v="181.32"/>
    <n v="0.50111931017328581"/>
    <n v="2026"/>
    <s v="Q2"/>
    <n v="5"/>
    <x v="4"/>
  </r>
  <r>
    <s v="01849"/>
    <x v="140"/>
    <x v="2"/>
    <x v="5"/>
    <x v="3"/>
    <x v="0"/>
    <x v="2"/>
    <x v="9"/>
    <n v="3"/>
    <n v="46.46"/>
    <n v="0"/>
    <n v="18.71"/>
    <n v="139.38"/>
    <n v="56.13"/>
    <n v="83.25"/>
    <n v="0.59728798966853214"/>
    <n v="2026"/>
    <s v="Q2"/>
    <n v="5"/>
    <x v="4"/>
  </r>
  <r>
    <s v="02395"/>
    <x v="140"/>
    <x v="1"/>
    <x v="12"/>
    <x v="0"/>
    <x v="2"/>
    <x v="4"/>
    <x v="14"/>
    <n v="1"/>
    <n v="36.9"/>
    <n v="0.05"/>
    <n v="13.89"/>
    <n v="35.055"/>
    <n v="13.89"/>
    <n v="21.164999999999999"/>
    <n v="0.60376551133932388"/>
    <n v="2026"/>
    <s v="Q2"/>
    <n v="5"/>
    <x v="4"/>
  </r>
  <r>
    <s v="04166"/>
    <x v="140"/>
    <x v="2"/>
    <x v="3"/>
    <x v="0"/>
    <x v="1"/>
    <x v="4"/>
    <x v="10"/>
    <n v="6"/>
    <n v="40.61"/>
    <n v="0.05"/>
    <n v="15.14"/>
    <n v="231.47699999999998"/>
    <n v="90.84"/>
    <n v="140.63699999999997"/>
    <n v="0.607563602431343"/>
    <n v="2026"/>
    <s v="Q2"/>
    <n v="5"/>
    <x v="4"/>
  </r>
  <r>
    <s v="01004"/>
    <x v="141"/>
    <x v="3"/>
    <x v="13"/>
    <x v="0"/>
    <x v="2"/>
    <x v="2"/>
    <x v="2"/>
    <n v="2"/>
    <n v="36.86"/>
    <n v="0.05"/>
    <n v="13.85"/>
    <n v="70.033999999999992"/>
    <n v="27.7"/>
    <n v="42.333999999999989"/>
    <n v="0.60447782505640113"/>
    <n v="2026"/>
    <s v="Q2"/>
    <n v="5"/>
    <x v="4"/>
  </r>
  <r>
    <s v="01012"/>
    <x v="141"/>
    <x v="1"/>
    <x v="6"/>
    <x v="0"/>
    <x v="1"/>
    <x v="1"/>
    <x v="11"/>
    <n v="3"/>
    <n v="156.74"/>
    <n v="0"/>
    <n v="79.819999999999993"/>
    <n v="470.22"/>
    <n v="239.45999999999998"/>
    <n v="230.76000000000005"/>
    <n v="0.49074901110118674"/>
    <n v="2026"/>
    <s v="Q2"/>
    <n v="5"/>
    <x v="4"/>
  </r>
  <r>
    <s v="02180"/>
    <x v="141"/>
    <x v="0"/>
    <x v="9"/>
    <x v="1"/>
    <x v="0"/>
    <x v="0"/>
    <x v="4"/>
    <n v="3"/>
    <n v="51.04"/>
    <n v="0.2"/>
    <n v="22.32"/>
    <n v="122.49600000000001"/>
    <n v="66.960000000000008"/>
    <n v="55.536000000000001"/>
    <n v="0.45336990595611282"/>
    <n v="2026"/>
    <s v="Q2"/>
    <n v="5"/>
    <x v="4"/>
  </r>
  <r>
    <s v="03659"/>
    <x v="141"/>
    <x v="3"/>
    <x v="13"/>
    <x v="2"/>
    <x v="1"/>
    <x v="1"/>
    <x v="1"/>
    <n v="2"/>
    <n v="93.55"/>
    <n v="0"/>
    <n v="44.31"/>
    <n v="187.1"/>
    <n v="88.62"/>
    <n v="98.47999999999999"/>
    <n v="0.52634954569748793"/>
    <n v="2026"/>
    <s v="Q2"/>
    <n v="5"/>
    <x v="4"/>
  </r>
  <r>
    <s v="03775"/>
    <x v="141"/>
    <x v="2"/>
    <x v="2"/>
    <x v="0"/>
    <x v="2"/>
    <x v="2"/>
    <x v="15"/>
    <n v="1"/>
    <n v="131.74"/>
    <n v="0"/>
    <n v="66.650000000000006"/>
    <n v="131.74"/>
    <n v="66.650000000000006"/>
    <n v="65.09"/>
    <n v="0.49407924700166994"/>
    <n v="2026"/>
    <s v="Q2"/>
    <n v="5"/>
    <x v="4"/>
  </r>
  <r>
    <s v="04071"/>
    <x v="141"/>
    <x v="3"/>
    <x v="8"/>
    <x v="0"/>
    <x v="1"/>
    <x v="1"/>
    <x v="1"/>
    <n v="5"/>
    <n v="91.79"/>
    <n v="0.05"/>
    <n v="44.48"/>
    <n v="436.0025"/>
    <n v="222.39999999999998"/>
    <n v="213.60250000000002"/>
    <n v="0.48991118170193981"/>
    <n v="2026"/>
    <s v="Q2"/>
    <n v="5"/>
    <x v="4"/>
  </r>
  <r>
    <s v="05137"/>
    <x v="141"/>
    <x v="3"/>
    <x v="13"/>
    <x v="0"/>
    <x v="2"/>
    <x v="1"/>
    <x v="11"/>
    <n v="4"/>
    <n v="155.4"/>
    <n v="0.05"/>
    <n v="77.31"/>
    <n v="590.52"/>
    <n v="309.24"/>
    <n v="281.27999999999997"/>
    <n v="0.47632595001016048"/>
    <n v="2026"/>
    <s v="Q2"/>
    <n v="5"/>
    <x v="4"/>
  </r>
  <r>
    <s v="00133"/>
    <x v="142"/>
    <x v="1"/>
    <x v="1"/>
    <x v="0"/>
    <x v="1"/>
    <x v="2"/>
    <x v="2"/>
    <n v="1"/>
    <n v="36.57"/>
    <n v="0.05"/>
    <n v="13.33"/>
    <n v="34.741500000000002"/>
    <n v="13.33"/>
    <n v="21.411500000000004"/>
    <n v="0.61630902522919284"/>
    <n v="2026"/>
    <s v="Q2"/>
    <n v="5"/>
    <x v="4"/>
  </r>
  <r>
    <s v="01385"/>
    <x v="142"/>
    <x v="2"/>
    <x v="16"/>
    <x v="0"/>
    <x v="1"/>
    <x v="0"/>
    <x v="6"/>
    <n v="2"/>
    <n v="41.19"/>
    <n v="0"/>
    <n v="17.190000000000001"/>
    <n v="82.38"/>
    <n v="34.380000000000003"/>
    <n v="47.999999999999993"/>
    <n v="0.58266569555717407"/>
    <n v="2026"/>
    <s v="Q2"/>
    <n v="5"/>
    <x v="4"/>
  </r>
  <r>
    <s v="01597"/>
    <x v="142"/>
    <x v="3"/>
    <x v="8"/>
    <x v="0"/>
    <x v="0"/>
    <x v="2"/>
    <x v="15"/>
    <n v="1"/>
    <n v="136.66999999999999"/>
    <n v="0.05"/>
    <n v="67.099999999999994"/>
    <n v="129.83649999999997"/>
    <n v="67.099999999999994"/>
    <n v="62.736499999999978"/>
    <n v="0.48319617364916639"/>
    <n v="2026"/>
    <s v="Q2"/>
    <n v="5"/>
    <x v="4"/>
  </r>
  <r>
    <s v="02273"/>
    <x v="142"/>
    <x v="2"/>
    <x v="2"/>
    <x v="2"/>
    <x v="1"/>
    <x v="4"/>
    <x v="14"/>
    <n v="2"/>
    <n v="35.700000000000003"/>
    <n v="0"/>
    <n v="13.52"/>
    <n v="71.400000000000006"/>
    <n v="27.04"/>
    <n v="44.360000000000007"/>
    <n v="0.62128851540616248"/>
    <n v="2026"/>
    <s v="Q2"/>
    <n v="5"/>
    <x v="4"/>
  </r>
  <r>
    <s v="02931"/>
    <x v="142"/>
    <x v="0"/>
    <x v="0"/>
    <x v="0"/>
    <x v="0"/>
    <x v="0"/>
    <x v="8"/>
    <n v="1"/>
    <n v="100.87"/>
    <n v="0"/>
    <n v="50.4"/>
    <n v="100.87"/>
    <n v="50.4"/>
    <n v="50.470000000000006"/>
    <n v="0.5003469812630118"/>
    <n v="2026"/>
    <s v="Q2"/>
    <n v="5"/>
    <x v="4"/>
  </r>
  <r>
    <s v="04143"/>
    <x v="142"/>
    <x v="2"/>
    <x v="16"/>
    <x v="2"/>
    <x v="0"/>
    <x v="2"/>
    <x v="15"/>
    <n v="1"/>
    <n v="130.80000000000001"/>
    <n v="0"/>
    <n v="68.7"/>
    <n v="130.80000000000001"/>
    <n v="68.7"/>
    <n v="62.100000000000009"/>
    <n v="0.4747706422018349"/>
    <n v="2026"/>
    <s v="Q2"/>
    <n v="5"/>
    <x v="4"/>
  </r>
  <r>
    <s v="04504"/>
    <x v="142"/>
    <x v="0"/>
    <x v="9"/>
    <x v="3"/>
    <x v="0"/>
    <x v="1"/>
    <x v="11"/>
    <n v="1"/>
    <n v="153.88999999999999"/>
    <n v="0"/>
    <n v="79.64"/>
    <n v="153.88999999999999"/>
    <n v="79.64"/>
    <n v="74.249999999999986"/>
    <n v="0.4824874910650464"/>
    <n v="2026"/>
    <s v="Q2"/>
    <n v="5"/>
    <x v="4"/>
  </r>
  <r>
    <s v="00656"/>
    <x v="143"/>
    <x v="3"/>
    <x v="7"/>
    <x v="0"/>
    <x v="1"/>
    <x v="3"/>
    <x v="19"/>
    <n v="1"/>
    <n v="122.51"/>
    <n v="0.15"/>
    <n v="62.2"/>
    <n v="104.1335"/>
    <n v="62.2"/>
    <n v="41.933499999999995"/>
    <n v="0.40268981643755369"/>
    <n v="2026"/>
    <s v="Q2"/>
    <n v="5"/>
    <x v="4"/>
  </r>
  <r>
    <s v="00979"/>
    <x v="143"/>
    <x v="3"/>
    <x v="4"/>
    <x v="1"/>
    <x v="0"/>
    <x v="0"/>
    <x v="0"/>
    <n v="8"/>
    <n v="79.94"/>
    <n v="0.15"/>
    <n v="41.65"/>
    <n v="543.59199999999998"/>
    <n v="333.2"/>
    <n v="210.392"/>
    <n v="0.38704028021015763"/>
    <n v="2026"/>
    <s v="Q2"/>
    <n v="5"/>
    <x v="4"/>
  </r>
  <r>
    <s v="01510"/>
    <x v="143"/>
    <x v="3"/>
    <x v="7"/>
    <x v="0"/>
    <x v="1"/>
    <x v="0"/>
    <x v="4"/>
    <n v="2"/>
    <n v="50.78"/>
    <n v="0.05"/>
    <n v="23.03"/>
    <n v="96.481999999999999"/>
    <n v="46.06"/>
    <n v="50.421999999999997"/>
    <n v="0.52260525279326708"/>
    <n v="2026"/>
    <s v="Q2"/>
    <n v="5"/>
    <x v="4"/>
  </r>
  <r>
    <s v="01959"/>
    <x v="143"/>
    <x v="0"/>
    <x v="15"/>
    <x v="3"/>
    <x v="2"/>
    <x v="0"/>
    <x v="0"/>
    <n v="2"/>
    <n v="80.59"/>
    <n v="0.05"/>
    <n v="41.44"/>
    <n v="153.12100000000001"/>
    <n v="82.88"/>
    <n v="70.241000000000014"/>
    <n v="0.45872871781140412"/>
    <n v="2026"/>
    <s v="Q2"/>
    <n v="5"/>
    <x v="4"/>
  </r>
  <r>
    <s v="02089"/>
    <x v="143"/>
    <x v="0"/>
    <x v="15"/>
    <x v="3"/>
    <x v="1"/>
    <x v="4"/>
    <x v="14"/>
    <n v="3"/>
    <n v="35.75"/>
    <n v="0.15"/>
    <n v="13.54"/>
    <n v="91.162499999999994"/>
    <n v="40.619999999999997"/>
    <n v="50.542499999999997"/>
    <n v="0.55442204853969557"/>
    <n v="2026"/>
    <s v="Q2"/>
    <n v="5"/>
    <x v="4"/>
  </r>
  <r>
    <s v="02446"/>
    <x v="143"/>
    <x v="1"/>
    <x v="12"/>
    <x v="0"/>
    <x v="1"/>
    <x v="3"/>
    <x v="7"/>
    <n v="5"/>
    <n v="195.78"/>
    <n v="0.1"/>
    <n v="101.98"/>
    <n v="881.01"/>
    <n v="509.90000000000003"/>
    <n v="371.10999999999996"/>
    <n v="0.4212324491208953"/>
    <n v="2026"/>
    <s v="Q2"/>
    <n v="5"/>
    <x v="4"/>
  </r>
  <r>
    <s v="02847"/>
    <x v="143"/>
    <x v="3"/>
    <x v="13"/>
    <x v="0"/>
    <x v="0"/>
    <x v="3"/>
    <x v="19"/>
    <n v="2"/>
    <n v="125.95"/>
    <n v="0.05"/>
    <n v="61.74"/>
    <n v="239.30500000000001"/>
    <n v="123.48"/>
    <n v="115.825"/>
    <n v="0.48400576669940032"/>
    <n v="2026"/>
    <s v="Q2"/>
    <n v="5"/>
    <x v="4"/>
  </r>
  <r>
    <s v="03454"/>
    <x v="143"/>
    <x v="3"/>
    <x v="7"/>
    <x v="0"/>
    <x v="1"/>
    <x v="4"/>
    <x v="10"/>
    <n v="2"/>
    <n v="41.32"/>
    <n v="0"/>
    <n v="14.91"/>
    <n v="82.64"/>
    <n v="29.82"/>
    <n v="52.82"/>
    <n v="0.63915779283639884"/>
    <n v="2026"/>
    <s v="Q2"/>
    <n v="5"/>
    <x v="4"/>
  </r>
  <r>
    <s v="04472"/>
    <x v="143"/>
    <x v="3"/>
    <x v="8"/>
    <x v="3"/>
    <x v="1"/>
    <x v="1"/>
    <x v="3"/>
    <n v="2"/>
    <n v="144.01"/>
    <n v="0"/>
    <n v="79.37"/>
    <n v="288.02"/>
    <n v="158.74"/>
    <n v="129.27999999999997"/>
    <n v="0.44885771821401282"/>
    <n v="2026"/>
    <s v="Q2"/>
    <n v="5"/>
    <x v="4"/>
  </r>
  <r>
    <s v="04852"/>
    <x v="143"/>
    <x v="0"/>
    <x v="15"/>
    <x v="0"/>
    <x v="2"/>
    <x v="0"/>
    <x v="4"/>
    <n v="2"/>
    <n v="51.17"/>
    <n v="0.05"/>
    <n v="21.97"/>
    <n v="97.222999999999999"/>
    <n v="43.94"/>
    <n v="53.283000000000001"/>
    <n v="0.54804932989107513"/>
    <n v="2026"/>
    <s v="Q2"/>
    <n v="5"/>
    <x v="4"/>
  </r>
  <r>
    <s v="04959"/>
    <x v="143"/>
    <x v="0"/>
    <x v="0"/>
    <x v="1"/>
    <x v="2"/>
    <x v="3"/>
    <x v="13"/>
    <n v="6"/>
    <n v="83.58"/>
    <n v="0.2"/>
    <n v="40.5"/>
    <n v="401.18400000000003"/>
    <n v="243"/>
    <n v="158.18400000000003"/>
    <n v="0.39429289303661169"/>
    <n v="2026"/>
    <s v="Q2"/>
    <n v="5"/>
    <x v="4"/>
  </r>
  <r>
    <s v="05056"/>
    <x v="143"/>
    <x v="2"/>
    <x v="16"/>
    <x v="3"/>
    <x v="0"/>
    <x v="3"/>
    <x v="13"/>
    <n v="2"/>
    <n v="80.010000000000005"/>
    <n v="0"/>
    <n v="38.54"/>
    <n v="160.02000000000001"/>
    <n v="77.08"/>
    <n v="82.940000000000012"/>
    <n v="0.51831021122359711"/>
    <n v="2026"/>
    <s v="Q2"/>
    <n v="5"/>
    <x v="4"/>
  </r>
  <r>
    <s v="01152"/>
    <x v="144"/>
    <x v="3"/>
    <x v="7"/>
    <x v="0"/>
    <x v="1"/>
    <x v="1"/>
    <x v="1"/>
    <n v="2"/>
    <n v="94.4"/>
    <n v="0"/>
    <n v="46.39"/>
    <n v="188.8"/>
    <n v="92.78"/>
    <n v="96.02000000000001"/>
    <n v="0.50858050847457625"/>
    <n v="2026"/>
    <s v="Q2"/>
    <n v="5"/>
    <x v="4"/>
  </r>
  <r>
    <s v="03919"/>
    <x v="144"/>
    <x v="2"/>
    <x v="2"/>
    <x v="2"/>
    <x v="2"/>
    <x v="1"/>
    <x v="11"/>
    <n v="6"/>
    <n v="157.33000000000001"/>
    <n v="0"/>
    <n v="78.849999999999994"/>
    <n v="943.98"/>
    <n v="473.09999999999997"/>
    <n v="470.88000000000005"/>
    <n v="0.4988241276298227"/>
    <n v="2026"/>
    <s v="Q2"/>
    <n v="5"/>
    <x v="4"/>
  </r>
  <r>
    <s v="04202"/>
    <x v="144"/>
    <x v="2"/>
    <x v="3"/>
    <x v="0"/>
    <x v="1"/>
    <x v="3"/>
    <x v="19"/>
    <n v="1"/>
    <n v="125.44"/>
    <n v="0"/>
    <n v="59.92"/>
    <n v="125.44"/>
    <n v="59.92"/>
    <n v="65.52"/>
    <n v="0.5223214285714286"/>
    <n v="2026"/>
    <s v="Q2"/>
    <n v="5"/>
    <x v="4"/>
  </r>
  <r>
    <s v="04274"/>
    <x v="144"/>
    <x v="1"/>
    <x v="12"/>
    <x v="3"/>
    <x v="0"/>
    <x v="4"/>
    <x v="14"/>
    <n v="2"/>
    <n v="36.18"/>
    <n v="0"/>
    <n v="13.71"/>
    <n v="72.36"/>
    <n v="27.42"/>
    <n v="44.94"/>
    <n v="0.62106135986733002"/>
    <n v="2026"/>
    <s v="Q2"/>
    <n v="5"/>
    <x v="4"/>
  </r>
  <r>
    <s v="04364"/>
    <x v="144"/>
    <x v="0"/>
    <x v="15"/>
    <x v="2"/>
    <x v="0"/>
    <x v="4"/>
    <x v="10"/>
    <n v="1"/>
    <n v="41"/>
    <n v="0.05"/>
    <n v="14.51"/>
    <n v="38.949999999999996"/>
    <n v="14.51"/>
    <n v="24.439999999999998"/>
    <n v="0.62747111681643131"/>
    <n v="2026"/>
    <s v="Q2"/>
    <n v="5"/>
    <x v="4"/>
  </r>
  <r>
    <s v="04896"/>
    <x v="144"/>
    <x v="2"/>
    <x v="5"/>
    <x v="0"/>
    <x v="0"/>
    <x v="1"/>
    <x v="17"/>
    <n v="1"/>
    <n v="72.33"/>
    <n v="0.1"/>
    <n v="32.61"/>
    <n v="65.096999999999994"/>
    <n v="32.61"/>
    <n v="32.486999999999995"/>
    <n v="0.49905525600258072"/>
    <n v="2026"/>
    <s v="Q2"/>
    <n v="5"/>
    <x v="4"/>
  </r>
  <r>
    <s v="05109"/>
    <x v="144"/>
    <x v="3"/>
    <x v="4"/>
    <x v="0"/>
    <x v="2"/>
    <x v="3"/>
    <x v="19"/>
    <n v="2"/>
    <n v="125.42"/>
    <n v="0"/>
    <n v="62.28"/>
    <n v="250.84"/>
    <n v="124.56"/>
    <n v="126.28"/>
    <n v="0.50342848030617127"/>
    <n v="2026"/>
    <s v="Q2"/>
    <n v="5"/>
    <x v="4"/>
  </r>
  <r>
    <s v="00289"/>
    <x v="145"/>
    <x v="0"/>
    <x v="15"/>
    <x v="0"/>
    <x v="2"/>
    <x v="0"/>
    <x v="6"/>
    <n v="2"/>
    <n v="41.29"/>
    <n v="0.15"/>
    <n v="16.43"/>
    <n v="70.192999999999998"/>
    <n v="32.86"/>
    <n v="37.332999999999998"/>
    <n v="0.531862151496588"/>
    <n v="2026"/>
    <s v="Q2"/>
    <n v="5"/>
    <x v="4"/>
  </r>
  <r>
    <s v="04092"/>
    <x v="145"/>
    <x v="3"/>
    <x v="8"/>
    <x v="1"/>
    <x v="2"/>
    <x v="2"/>
    <x v="15"/>
    <n v="8"/>
    <n v="131.4"/>
    <n v="0.05"/>
    <n v="66.489999999999995"/>
    <n v="998.64"/>
    <n v="531.91999999999996"/>
    <n v="466.72"/>
    <n v="0.46735560362092449"/>
    <n v="2026"/>
    <s v="Q2"/>
    <n v="5"/>
    <x v="4"/>
  </r>
  <r>
    <s v="04727"/>
    <x v="145"/>
    <x v="2"/>
    <x v="16"/>
    <x v="0"/>
    <x v="1"/>
    <x v="1"/>
    <x v="3"/>
    <n v="4"/>
    <n v="140.66999999999999"/>
    <n v="0"/>
    <n v="80.72"/>
    <n v="562.67999999999995"/>
    <n v="322.88"/>
    <n v="239.79999999999995"/>
    <n v="0.42617473519584842"/>
    <n v="2026"/>
    <s v="Q2"/>
    <n v="5"/>
    <x v="4"/>
  </r>
  <r>
    <s v="04753"/>
    <x v="145"/>
    <x v="3"/>
    <x v="8"/>
    <x v="0"/>
    <x v="0"/>
    <x v="4"/>
    <x v="14"/>
    <n v="1"/>
    <n v="36.659999999999997"/>
    <n v="0.05"/>
    <n v="13.51"/>
    <n v="34.826999999999998"/>
    <n v="13.51"/>
    <n v="21.317"/>
    <n v="0.61208257960777557"/>
    <n v="2026"/>
    <s v="Q2"/>
    <n v="5"/>
    <x v="4"/>
  </r>
  <r>
    <s v="00942"/>
    <x v="146"/>
    <x v="3"/>
    <x v="4"/>
    <x v="0"/>
    <x v="0"/>
    <x v="2"/>
    <x v="9"/>
    <n v="1"/>
    <n v="46.28"/>
    <n v="0.05"/>
    <n v="17.95"/>
    <n v="43.966000000000001"/>
    <n v="17.95"/>
    <n v="26.016000000000002"/>
    <n v="0.591729973161079"/>
    <n v="2026"/>
    <s v="Q2"/>
    <n v="5"/>
    <x v="4"/>
  </r>
  <r>
    <s v="01755"/>
    <x v="146"/>
    <x v="3"/>
    <x v="13"/>
    <x v="3"/>
    <x v="0"/>
    <x v="1"/>
    <x v="1"/>
    <n v="2"/>
    <n v="92.12"/>
    <n v="0"/>
    <n v="46.64"/>
    <n v="184.24"/>
    <n v="93.28"/>
    <n v="90.960000000000008"/>
    <n v="0.49370386452453324"/>
    <n v="2026"/>
    <s v="Q2"/>
    <n v="5"/>
    <x v="4"/>
  </r>
  <r>
    <s v="03073"/>
    <x v="146"/>
    <x v="3"/>
    <x v="13"/>
    <x v="0"/>
    <x v="0"/>
    <x v="4"/>
    <x v="10"/>
    <n v="3"/>
    <n v="39.549999999999997"/>
    <n v="0"/>
    <n v="14.87"/>
    <n v="118.64999999999999"/>
    <n v="44.61"/>
    <n v="74.039999999999992"/>
    <n v="0.6240202275600506"/>
    <n v="2026"/>
    <s v="Q2"/>
    <n v="5"/>
    <x v="4"/>
  </r>
  <r>
    <s v="04230"/>
    <x v="146"/>
    <x v="0"/>
    <x v="0"/>
    <x v="2"/>
    <x v="1"/>
    <x v="0"/>
    <x v="0"/>
    <n v="1"/>
    <n v="83.3"/>
    <n v="0"/>
    <n v="41.93"/>
    <n v="83.3"/>
    <n v="41.93"/>
    <n v="41.37"/>
    <n v="0.49663865546218489"/>
    <n v="2026"/>
    <s v="Q2"/>
    <n v="5"/>
    <x v="4"/>
  </r>
  <r>
    <s v="00644"/>
    <x v="147"/>
    <x v="3"/>
    <x v="13"/>
    <x v="2"/>
    <x v="1"/>
    <x v="1"/>
    <x v="1"/>
    <n v="2"/>
    <n v="93.84"/>
    <n v="0"/>
    <n v="44.72"/>
    <n v="187.68"/>
    <n v="89.44"/>
    <n v="98.240000000000009"/>
    <n v="0.52344416027280483"/>
    <n v="2026"/>
    <s v="Q2"/>
    <n v="5"/>
    <x v="4"/>
  </r>
  <r>
    <s v="01122"/>
    <x v="147"/>
    <x v="2"/>
    <x v="16"/>
    <x v="0"/>
    <x v="0"/>
    <x v="0"/>
    <x v="4"/>
    <n v="2"/>
    <n v="51.25"/>
    <n v="0"/>
    <n v="22.57"/>
    <n v="102.5"/>
    <n v="45.14"/>
    <n v="57.36"/>
    <n v="0.55960975609756092"/>
    <n v="2026"/>
    <s v="Q2"/>
    <n v="5"/>
    <x v="4"/>
  </r>
  <r>
    <s v="02019"/>
    <x v="147"/>
    <x v="3"/>
    <x v="13"/>
    <x v="1"/>
    <x v="2"/>
    <x v="0"/>
    <x v="0"/>
    <n v="8"/>
    <n v="80.13"/>
    <n v="0.1"/>
    <n v="43.8"/>
    <n v="576.93600000000004"/>
    <n v="350.4"/>
    <n v="226.53600000000006"/>
    <n v="0.39265360455925796"/>
    <n v="2026"/>
    <s v="Q2"/>
    <n v="5"/>
    <x v="4"/>
  </r>
  <r>
    <s v="02432"/>
    <x v="147"/>
    <x v="1"/>
    <x v="12"/>
    <x v="0"/>
    <x v="0"/>
    <x v="4"/>
    <x v="10"/>
    <n v="1"/>
    <n v="41.13"/>
    <n v="0"/>
    <n v="14.8"/>
    <n v="41.13"/>
    <n v="14.8"/>
    <n v="26.330000000000002"/>
    <n v="0.64016532944322879"/>
    <n v="2026"/>
    <s v="Q2"/>
    <n v="5"/>
    <x v="4"/>
  </r>
  <r>
    <s v="02989"/>
    <x v="147"/>
    <x v="3"/>
    <x v="13"/>
    <x v="0"/>
    <x v="0"/>
    <x v="3"/>
    <x v="13"/>
    <n v="1"/>
    <n v="81.28"/>
    <n v="0.15"/>
    <n v="39.020000000000003"/>
    <n v="69.087999999999994"/>
    <n v="39.020000000000003"/>
    <n v="30.067999999999991"/>
    <n v="0.43521306160259371"/>
    <n v="2026"/>
    <s v="Q2"/>
    <n v="5"/>
    <x v="4"/>
  </r>
  <r>
    <s v="03019"/>
    <x v="147"/>
    <x v="2"/>
    <x v="3"/>
    <x v="0"/>
    <x v="2"/>
    <x v="2"/>
    <x v="9"/>
    <n v="1"/>
    <n v="46.19"/>
    <n v="0"/>
    <n v="18.329999999999998"/>
    <n v="46.19"/>
    <n v="18.329999999999998"/>
    <n v="27.86"/>
    <n v="0.60316085732842606"/>
    <n v="2026"/>
    <s v="Q2"/>
    <n v="5"/>
    <x v="4"/>
  </r>
  <r>
    <s v="03798"/>
    <x v="147"/>
    <x v="3"/>
    <x v="8"/>
    <x v="0"/>
    <x v="0"/>
    <x v="1"/>
    <x v="11"/>
    <n v="3"/>
    <n v="156.58000000000001"/>
    <n v="0"/>
    <n v="79.099999999999994"/>
    <n v="469.74"/>
    <n v="237.29999999999998"/>
    <n v="232.44000000000003"/>
    <n v="0.49482692553327379"/>
    <n v="2026"/>
    <s v="Q2"/>
    <n v="5"/>
    <x v="4"/>
  </r>
  <r>
    <s v="03862"/>
    <x v="147"/>
    <x v="3"/>
    <x v="13"/>
    <x v="3"/>
    <x v="1"/>
    <x v="4"/>
    <x v="12"/>
    <n v="1"/>
    <n v="123.91"/>
    <n v="0"/>
    <n v="68.89"/>
    <n v="123.91"/>
    <n v="68.89"/>
    <n v="55.019999999999996"/>
    <n v="0.44403195867968687"/>
    <n v="2026"/>
    <s v="Q2"/>
    <n v="5"/>
    <x v="4"/>
  </r>
  <r>
    <s v="04281"/>
    <x v="147"/>
    <x v="2"/>
    <x v="2"/>
    <x v="3"/>
    <x v="1"/>
    <x v="0"/>
    <x v="4"/>
    <n v="1"/>
    <n v="50.64"/>
    <n v="0"/>
    <n v="22.97"/>
    <n v="50.64"/>
    <n v="22.97"/>
    <n v="27.67"/>
    <n v="0.54640600315955767"/>
    <n v="2026"/>
    <s v="Q2"/>
    <n v="5"/>
    <x v="4"/>
  </r>
  <r>
    <s v="00191"/>
    <x v="148"/>
    <x v="2"/>
    <x v="5"/>
    <x v="0"/>
    <x v="0"/>
    <x v="1"/>
    <x v="17"/>
    <n v="2"/>
    <n v="70.48"/>
    <n v="0.1"/>
    <n v="33.229999999999997"/>
    <n v="126.864"/>
    <n v="66.459999999999994"/>
    <n v="60.404000000000011"/>
    <n v="0.47613192079707412"/>
    <n v="2026"/>
    <s v="Q2"/>
    <n v="5"/>
    <x v="4"/>
  </r>
  <r>
    <s v="01039"/>
    <x v="148"/>
    <x v="1"/>
    <x v="11"/>
    <x v="3"/>
    <x v="1"/>
    <x v="0"/>
    <x v="6"/>
    <n v="1"/>
    <n v="41.27"/>
    <n v="0.05"/>
    <n v="17.149999999999999"/>
    <n v="39.206499999999998"/>
    <n v="17.149999999999999"/>
    <n v="22.0565"/>
    <n v="0.56257253261576523"/>
    <n v="2026"/>
    <s v="Q2"/>
    <n v="5"/>
    <x v="4"/>
  </r>
  <r>
    <s v="02641"/>
    <x v="148"/>
    <x v="0"/>
    <x v="15"/>
    <x v="3"/>
    <x v="0"/>
    <x v="4"/>
    <x v="14"/>
    <n v="2"/>
    <n v="36.9"/>
    <n v="0"/>
    <n v="14.07"/>
    <n v="73.8"/>
    <n v="28.14"/>
    <n v="45.66"/>
    <n v="0.61869918699186988"/>
    <n v="2026"/>
    <s v="Q2"/>
    <n v="5"/>
    <x v="4"/>
  </r>
  <r>
    <s v="03058"/>
    <x v="148"/>
    <x v="1"/>
    <x v="11"/>
    <x v="0"/>
    <x v="0"/>
    <x v="3"/>
    <x v="7"/>
    <n v="1"/>
    <n v="196.91"/>
    <n v="0"/>
    <n v="106.31"/>
    <n v="196.91"/>
    <n v="106.31"/>
    <n v="90.6"/>
    <n v="0.46010867909197095"/>
    <n v="2026"/>
    <s v="Q2"/>
    <n v="5"/>
    <x v="4"/>
  </r>
  <r>
    <s v="03110"/>
    <x v="148"/>
    <x v="1"/>
    <x v="6"/>
    <x v="2"/>
    <x v="2"/>
    <x v="4"/>
    <x v="14"/>
    <n v="3"/>
    <n v="35.79"/>
    <n v="0"/>
    <n v="13.67"/>
    <n v="107.37"/>
    <n v="41.01"/>
    <n v="66.360000000000014"/>
    <n v="0.61804973456272716"/>
    <n v="2026"/>
    <s v="Q2"/>
    <n v="5"/>
    <x v="4"/>
  </r>
  <r>
    <s v="03981"/>
    <x v="148"/>
    <x v="3"/>
    <x v="13"/>
    <x v="0"/>
    <x v="1"/>
    <x v="0"/>
    <x v="0"/>
    <n v="2"/>
    <n v="82.22"/>
    <n v="0.05"/>
    <n v="42.35"/>
    <n v="156.21799999999999"/>
    <n v="84.7"/>
    <n v="71.517999999999986"/>
    <n v="0.45780895927485943"/>
    <n v="2026"/>
    <s v="Q2"/>
    <n v="5"/>
    <x v="4"/>
  </r>
  <r>
    <s v="04663"/>
    <x v="148"/>
    <x v="2"/>
    <x v="5"/>
    <x v="0"/>
    <x v="1"/>
    <x v="0"/>
    <x v="6"/>
    <n v="1"/>
    <n v="40.57"/>
    <n v="0"/>
    <n v="16.809999999999999"/>
    <n v="40.57"/>
    <n v="16.809999999999999"/>
    <n v="23.76"/>
    <n v="0.58565442445156524"/>
    <n v="2026"/>
    <s v="Q2"/>
    <n v="5"/>
    <x v="4"/>
  </r>
  <r>
    <s v="05021"/>
    <x v="148"/>
    <x v="2"/>
    <x v="10"/>
    <x v="2"/>
    <x v="0"/>
    <x v="3"/>
    <x v="7"/>
    <n v="1"/>
    <n v="191.62"/>
    <n v="0.05"/>
    <n v="106.15"/>
    <n v="182.03899999999999"/>
    <n v="106.15"/>
    <n v="75.888999999999982"/>
    <n v="0.41688319535923613"/>
    <n v="2026"/>
    <s v="Q2"/>
    <n v="5"/>
    <x v="4"/>
  </r>
  <r>
    <s v="05107"/>
    <x v="148"/>
    <x v="1"/>
    <x v="6"/>
    <x v="3"/>
    <x v="0"/>
    <x v="1"/>
    <x v="11"/>
    <n v="1"/>
    <n v="154.07"/>
    <n v="0.05"/>
    <n v="78.400000000000006"/>
    <n v="146.36649999999997"/>
    <n v="78.400000000000006"/>
    <n v="67.966499999999968"/>
    <n v="0.46435830603314271"/>
    <n v="2026"/>
    <s v="Q2"/>
    <n v="5"/>
    <x v="4"/>
  </r>
  <r>
    <s v="00454"/>
    <x v="149"/>
    <x v="2"/>
    <x v="10"/>
    <x v="3"/>
    <x v="0"/>
    <x v="3"/>
    <x v="19"/>
    <n v="1"/>
    <n v="120.8"/>
    <n v="0"/>
    <n v="61.4"/>
    <n v="120.8"/>
    <n v="61.4"/>
    <n v="59.4"/>
    <n v="0.49172185430463577"/>
    <n v="2026"/>
    <s v="Q2"/>
    <n v="5"/>
    <x v="4"/>
  </r>
  <r>
    <s v="00873"/>
    <x v="149"/>
    <x v="2"/>
    <x v="10"/>
    <x v="0"/>
    <x v="2"/>
    <x v="0"/>
    <x v="6"/>
    <n v="1"/>
    <n v="40.15"/>
    <n v="0"/>
    <n v="16.82"/>
    <n v="40.15"/>
    <n v="16.82"/>
    <n v="23.33"/>
    <n v="0.58107098381070976"/>
    <n v="2026"/>
    <s v="Q2"/>
    <n v="5"/>
    <x v="4"/>
  </r>
  <r>
    <s v="01116"/>
    <x v="149"/>
    <x v="1"/>
    <x v="12"/>
    <x v="1"/>
    <x v="2"/>
    <x v="2"/>
    <x v="15"/>
    <n v="5"/>
    <n v="134.4"/>
    <n v="0.15"/>
    <n v="67.709999999999994"/>
    <n v="571.19999999999993"/>
    <n v="338.54999999999995"/>
    <n v="232.64999999999998"/>
    <n v="0.40730042016806722"/>
    <n v="2026"/>
    <s v="Q2"/>
    <n v="5"/>
    <x v="4"/>
  </r>
  <r>
    <s v="01206"/>
    <x v="149"/>
    <x v="3"/>
    <x v="13"/>
    <x v="0"/>
    <x v="0"/>
    <x v="2"/>
    <x v="2"/>
    <n v="2"/>
    <n v="37.130000000000003"/>
    <n v="0.05"/>
    <n v="13.44"/>
    <n v="70.546999999999997"/>
    <n v="26.88"/>
    <n v="43.667000000000002"/>
    <n v="0.6189774193091131"/>
    <n v="2026"/>
    <s v="Q2"/>
    <n v="5"/>
    <x v="4"/>
  </r>
  <r>
    <s v="01576"/>
    <x v="149"/>
    <x v="1"/>
    <x v="1"/>
    <x v="0"/>
    <x v="2"/>
    <x v="3"/>
    <x v="19"/>
    <n v="6"/>
    <n v="123.82"/>
    <n v="0"/>
    <n v="61.91"/>
    <n v="742.92"/>
    <n v="371.46"/>
    <n v="371.46"/>
    <n v="0.5"/>
    <n v="2026"/>
    <s v="Q2"/>
    <n v="5"/>
    <x v="4"/>
  </r>
  <r>
    <s v="02634"/>
    <x v="149"/>
    <x v="2"/>
    <x v="16"/>
    <x v="3"/>
    <x v="0"/>
    <x v="2"/>
    <x v="2"/>
    <n v="2"/>
    <n v="36.94"/>
    <n v="0.05"/>
    <n v="13.82"/>
    <n v="70.185999999999993"/>
    <n v="27.64"/>
    <n v="42.545999999999992"/>
    <n v="0.60618926851508848"/>
    <n v="2026"/>
    <s v="Q2"/>
    <n v="5"/>
    <x v="4"/>
  </r>
  <r>
    <s v="02649"/>
    <x v="149"/>
    <x v="0"/>
    <x v="0"/>
    <x v="0"/>
    <x v="1"/>
    <x v="3"/>
    <x v="7"/>
    <n v="3"/>
    <n v="199.17"/>
    <n v="0.05"/>
    <n v="105.24"/>
    <n v="567.6345"/>
    <n v="315.71999999999997"/>
    <n v="251.91450000000003"/>
    <n v="0.4437970207941907"/>
    <n v="2026"/>
    <s v="Q2"/>
    <n v="5"/>
    <x v="4"/>
  </r>
  <r>
    <s v="02774"/>
    <x v="149"/>
    <x v="0"/>
    <x v="9"/>
    <x v="0"/>
    <x v="0"/>
    <x v="3"/>
    <x v="13"/>
    <n v="3"/>
    <n v="83.17"/>
    <n v="0"/>
    <n v="40.520000000000003"/>
    <n v="249.51"/>
    <n v="121.56"/>
    <n v="127.94999999999999"/>
    <n v="0.51280509799206442"/>
    <n v="2026"/>
    <s v="Q2"/>
    <n v="5"/>
    <x v="4"/>
  </r>
  <r>
    <s v="03037"/>
    <x v="149"/>
    <x v="1"/>
    <x v="6"/>
    <x v="0"/>
    <x v="2"/>
    <x v="2"/>
    <x v="9"/>
    <n v="1"/>
    <n v="45.8"/>
    <n v="0.05"/>
    <n v="17.88"/>
    <n v="43.51"/>
    <n v="17.88"/>
    <n v="25.63"/>
    <n v="0.58905998621006661"/>
    <n v="2026"/>
    <s v="Q2"/>
    <n v="5"/>
    <x v="4"/>
  </r>
  <r>
    <s v="03138"/>
    <x v="149"/>
    <x v="2"/>
    <x v="2"/>
    <x v="3"/>
    <x v="0"/>
    <x v="1"/>
    <x v="11"/>
    <n v="1"/>
    <n v="154.85"/>
    <n v="0"/>
    <n v="80.17"/>
    <n v="154.85"/>
    <n v="80.17"/>
    <n v="74.679999999999993"/>
    <n v="0.48227316758153049"/>
    <n v="2026"/>
    <s v="Q2"/>
    <n v="5"/>
    <x v="4"/>
  </r>
  <r>
    <s v="03228"/>
    <x v="149"/>
    <x v="3"/>
    <x v="13"/>
    <x v="0"/>
    <x v="2"/>
    <x v="3"/>
    <x v="7"/>
    <n v="1"/>
    <n v="194.99"/>
    <n v="0"/>
    <n v="101.21"/>
    <n v="194.99"/>
    <n v="101.21"/>
    <n v="93.780000000000015"/>
    <n v="0.48094774090979031"/>
    <n v="2026"/>
    <s v="Q2"/>
    <n v="5"/>
    <x v="4"/>
  </r>
  <r>
    <s v="03401"/>
    <x v="149"/>
    <x v="2"/>
    <x v="10"/>
    <x v="0"/>
    <x v="0"/>
    <x v="4"/>
    <x v="14"/>
    <n v="1"/>
    <n v="36.31"/>
    <n v="0"/>
    <n v="13.93"/>
    <n v="36.31"/>
    <n v="13.93"/>
    <n v="22.380000000000003"/>
    <n v="0.61635912971633167"/>
    <n v="2026"/>
    <s v="Q2"/>
    <n v="5"/>
    <x v="4"/>
  </r>
  <r>
    <s v="03511"/>
    <x v="149"/>
    <x v="0"/>
    <x v="0"/>
    <x v="0"/>
    <x v="0"/>
    <x v="2"/>
    <x v="9"/>
    <n v="1"/>
    <n v="47.19"/>
    <n v="0"/>
    <n v="18.54"/>
    <n v="47.19"/>
    <n v="18.54"/>
    <n v="28.65"/>
    <n v="0.60712015257469798"/>
    <n v="2026"/>
    <s v="Q2"/>
    <n v="5"/>
    <x v="4"/>
  </r>
  <r>
    <s v="04485"/>
    <x v="149"/>
    <x v="3"/>
    <x v="8"/>
    <x v="0"/>
    <x v="1"/>
    <x v="4"/>
    <x v="12"/>
    <n v="1"/>
    <n v="124.14"/>
    <n v="0"/>
    <n v="70.900000000000006"/>
    <n v="124.14"/>
    <n v="70.900000000000006"/>
    <n v="53.239999999999995"/>
    <n v="0.42887062993394548"/>
    <n v="2026"/>
    <s v="Q2"/>
    <n v="5"/>
    <x v="4"/>
  </r>
  <r>
    <s v="00447"/>
    <x v="150"/>
    <x v="3"/>
    <x v="8"/>
    <x v="0"/>
    <x v="0"/>
    <x v="2"/>
    <x v="15"/>
    <n v="1"/>
    <n v="131.94999999999999"/>
    <n v="0"/>
    <n v="65.17"/>
    <n v="131.94999999999999"/>
    <n v="65.17"/>
    <n v="66.779999999999987"/>
    <n v="0.50610079575596811"/>
    <n v="2026"/>
    <s v="Q2"/>
    <n v="5"/>
    <x v="4"/>
  </r>
  <r>
    <s v="01208"/>
    <x v="150"/>
    <x v="3"/>
    <x v="8"/>
    <x v="3"/>
    <x v="1"/>
    <x v="0"/>
    <x v="8"/>
    <n v="1"/>
    <n v="102.24"/>
    <n v="0"/>
    <n v="50.75"/>
    <n v="102.24"/>
    <n v="50.75"/>
    <n v="51.489999999999995"/>
    <n v="0.50361893583724571"/>
    <n v="2026"/>
    <s v="Q2"/>
    <n v="5"/>
    <x v="4"/>
  </r>
  <r>
    <s v="01355"/>
    <x v="150"/>
    <x v="3"/>
    <x v="13"/>
    <x v="3"/>
    <x v="1"/>
    <x v="1"/>
    <x v="11"/>
    <n v="2"/>
    <n v="152.07"/>
    <n v="0"/>
    <n v="76.849999999999994"/>
    <n v="304.14"/>
    <n v="153.69999999999999"/>
    <n v="150.44"/>
    <n v="0.49464062602748737"/>
    <n v="2026"/>
    <s v="Q2"/>
    <n v="5"/>
    <x v="4"/>
  </r>
  <r>
    <s v="01474"/>
    <x v="150"/>
    <x v="2"/>
    <x v="3"/>
    <x v="0"/>
    <x v="1"/>
    <x v="3"/>
    <x v="19"/>
    <n v="2"/>
    <n v="123.34"/>
    <n v="0.05"/>
    <n v="58.96"/>
    <n v="234.346"/>
    <n v="117.92"/>
    <n v="116.426"/>
    <n v="0.49681240558831813"/>
    <n v="2026"/>
    <s v="Q2"/>
    <n v="5"/>
    <x v="4"/>
  </r>
  <r>
    <s v="01625"/>
    <x v="150"/>
    <x v="2"/>
    <x v="2"/>
    <x v="2"/>
    <x v="0"/>
    <x v="1"/>
    <x v="11"/>
    <n v="1"/>
    <n v="155.81"/>
    <n v="0"/>
    <n v="80.31"/>
    <n v="155.81"/>
    <n v="80.31"/>
    <n v="75.5"/>
    <n v="0.48456453372697517"/>
    <n v="2026"/>
    <s v="Q2"/>
    <n v="5"/>
    <x v="4"/>
  </r>
  <r>
    <s v="01877"/>
    <x v="150"/>
    <x v="2"/>
    <x v="16"/>
    <x v="0"/>
    <x v="0"/>
    <x v="2"/>
    <x v="18"/>
    <n v="1"/>
    <n v="163.19"/>
    <n v="0.05"/>
    <n v="87.95"/>
    <n v="155.03049999999999"/>
    <n v="87.95"/>
    <n v="67.080499999999986"/>
    <n v="0.4326922766810401"/>
    <n v="2026"/>
    <s v="Q2"/>
    <n v="5"/>
    <x v="4"/>
  </r>
  <r>
    <s v="01978"/>
    <x v="150"/>
    <x v="1"/>
    <x v="12"/>
    <x v="0"/>
    <x v="0"/>
    <x v="1"/>
    <x v="3"/>
    <n v="1"/>
    <n v="147.30000000000001"/>
    <n v="0.05"/>
    <n v="81.510000000000005"/>
    <n v="139.935"/>
    <n v="81.510000000000005"/>
    <n v="58.424999999999997"/>
    <n v="0.41751527494908347"/>
    <n v="2026"/>
    <s v="Q2"/>
    <n v="5"/>
    <x v="4"/>
  </r>
  <r>
    <s v="03616"/>
    <x v="150"/>
    <x v="2"/>
    <x v="2"/>
    <x v="0"/>
    <x v="0"/>
    <x v="4"/>
    <x v="12"/>
    <n v="5"/>
    <n v="126.16"/>
    <n v="0"/>
    <n v="68.59"/>
    <n v="630.79999999999995"/>
    <n v="342.95000000000005"/>
    <n v="287.84999999999991"/>
    <n v="0.45632530120481918"/>
    <n v="2026"/>
    <s v="Q2"/>
    <n v="5"/>
    <x v="4"/>
  </r>
  <r>
    <s v="03992"/>
    <x v="150"/>
    <x v="3"/>
    <x v="8"/>
    <x v="0"/>
    <x v="1"/>
    <x v="2"/>
    <x v="18"/>
    <n v="2"/>
    <n v="163.57"/>
    <n v="0"/>
    <n v="85.72"/>
    <n v="327.14"/>
    <n v="171.44"/>
    <n v="155.69999999999999"/>
    <n v="0.47594302133643085"/>
    <n v="2026"/>
    <s v="Q2"/>
    <n v="5"/>
    <x v="4"/>
  </r>
  <r>
    <s v="04091"/>
    <x v="150"/>
    <x v="2"/>
    <x v="16"/>
    <x v="0"/>
    <x v="1"/>
    <x v="1"/>
    <x v="3"/>
    <n v="1"/>
    <n v="142.06"/>
    <n v="0"/>
    <n v="77.36"/>
    <n v="142.06"/>
    <n v="77.36"/>
    <n v="64.7"/>
    <n v="0.45544136280444886"/>
    <n v="2026"/>
    <s v="Q2"/>
    <n v="5"/>
    <x v="4"/>
  </r>
  <r>
    <s v="04204"/>
    <x v="150"/>
    <x v="1"/>
    <x v="11"/>
    <x v="0"/>
    <x v="1"/>
    <x v="0"/>
    <x v="0"/>
    <n v="1"/>
    <n v="81.37"/>
    <n v="0"/>
    <n v="42.01"/>
    <n v="81.37"/>
    <n v="42.01"/>
    <n v="39.360000000000007"/>
    <n v="0.48371635737986979"/>
    <n v="2026"/>
    <s v="Q2"/>
    <n v="5"/>
    <x v="4"/>
  </r>
  <r>
    <s v="04234"/>
    <x v="150"/>
    <x v="3"/>
    <x v="8"/>
    <x v="2"/>
    <x v="1"/>
    <x v="3"/>
    <x v="19"/>
    <n v="1"/>
    <n v="120.75"/>
    <n v="0"/>
    <n v="61.21"/>
    <n v="120.75"/>
    <n v="61.21"/>
    <n v="59.54"/>
    <n v="0.49308488612836437"/>
    <n v="2026"/>
    <s v="Q2"/>
    <n v="5"/>
    <x v="4"/>
  </r>
  <r>
    <s v="04696"/>
    <x v="150"/>
    <x v="1"/>
    <x v="14"/>
    <x v="0"/>
    <x v="1"/>
    <x v="0"/>
    <x v="0"/>
    <n v="4"/>
    <n v="81.790000000000006"/>
    <n v="0"/>
    <n v="42.96"/>
    <n v="327.16000000000003"/>
    <n v="171.84"/>
    <n v="155.32000000000002"/>
    <n v="0.47475241472062601"/>
    <n v="2026"/>
    <s v="Q2"/>
    <n v="5"/>
    <x v="4"/>
  </r>
  <r>
    <s v="04755"/>
    <x v="150"/>
    <x v="0"/>
    <x v="15"/>
    <x v="0"/>
    <x v="1"/>
    <x v="3"/>
    <x v="13"/>
    <n v="1"/>
    <n v="81.2"/>
    <n v="0.1"/>
    <n v="40.270000000000003"/>
    <n v="73.08"/>
    <n v="40.270000000000003"/>
    <n v="32.809999999999995"/>
    <n v="0.44896004378762994"/>
    <n v="2026"/>
    <s v="Q2"/>
    <n v="5"/>
    <x v="4"/>
  </r>
  <r>
    <s v="05090"/>
    <x v="150"/>
    <x v="1"/>
    <x v="1"/>
    <x v="3"/>
    <x v="1"/>
    <x v="2"/>
    <x v="9"/>
    <n v="2"/>
    <n v="46.52"/>
    <n v="0.05"/>
    <n v="18.739999999999998"/>
    <n v="88.388000000000005"/>
    <n v="37.479999999999997"/>
    <n v="50.908000000000008"/>
    <n v="0.57596053762954258"/>
    <n v="2026"/>
    <s v="Q2"/>
    <n v="5"/>
    <x v="4"/>
  </r>
  <r>
    <s v="00027"/>
    <x v="151"/>
    <x v="3"/>
    <x v="13"/>
    <x v="0"/>
    <x v="0"/>
    <x v="3"/>
    <x v="7"/>
    <n v="1"/>
    <n v="195.22"/>
    <n v="0"/>
    <n v="105.91"/>
    <n v="195.22"/>
    <n v="105.91"/>
    <n v="89.31"/>
    <n v="0.45748386435816002"/>
    <n v="2026"/>
    <s v="Q2"/>
    <n v="6"/>
    <x v="5"/>
  </r>
  <r>
    <s v="00463"/>
    <x v="151"/>
    <x v="3"/>
    <x v="4"/>
    <x v="0"/>
    <x v="1"/>
    <x v="0"/>
    <x v="6"/>
    <n v="1"/>
    <n v="40.71"/>
    <n v="0.05"/>
    <n v="16.559999999999999"/>
    <n v="38.674500000000002"/>
    <n v="16.559999999999999"/>
    <n v="22.114500000000003"/>
    <n v="0.57181088314005357"/>
    <n v="2026"/>
    <s v="Q2"/>
    <n v="6"/>
    <x v="5"/>
  </r>
  <r>
    <s v="00653"/>
    <x v="151"/>
    <x v="1"/>
    <x v="11"/>
    <x v="0"/>
    <x v="0"/>
    <x v="4"/>
    <x v="10"/>
    <n v="1"/>
    <n v="41.26"/>
    <n v="0.05"/>
    <n v="14.32"/>
    <n v="39.196999999999996"/>
    <n v="14.32"/>
    <n v="24.876999999999995"/>
    <n v="0.63466591831007468"/>
    <n v="2026"/>
    <s v="Q2"/>
    <n v="6"/>
    <x v="5"/>
  </r>
  <r>
    <s v="01485"/>
    <x v="151"/>
    <x v="1"/>
    <x v="11"/>
    <x v="2"/>
    <x v="1"/>
    <x v="4"/>
    <x v="10"/>
    <n v="2"/>
    <n v="40.840000000000003"/>
    <n v="0"/>
    <n v="14.48"/>
    <n v="81.680000000000007"/>
    <n v="28.96"/>
    <n v="52.720000000000006"/>
    <n v="0.64544564152791384"/>
    <n v="2026"/>
    <s v="Q2"/>
    <n v="6"/>
    <x v="5"/>
  </r>
  <r>
    <s v="01925"/>
    <x v="151"/>
    <x v="3"/>
    <x v="4"/>
    <x v="0"/>
    <x v="0"/>
    <x v="1"/>
    <x v="3"/>
    <n v="1"/>
    <n v="143.32"/>
    <n v="0"/>
    <n v="80.36"/>
    <n v="143.32"/>
    <n v="80.36"/>
    <n v="62.959999999999994"/>
    <n v="0.43929667876081496"/>
    <n v="2026"/>
    <s v="Q2"/>
    <n v="6"/>
    <x v="5"/>
  </r>
  <r>
    <s v="01952"/>
    <x v="151"/>
    <x v="0"/>
    <x v="15"/>
    <x v="0"/>
    <x v="1"/>
    <x v="1"/>
    <x v="11"/>
    <n v="2"/>
    <n v="156.31"/>
    <n v="0"/>
    <n v="79.87"/>
    <n v="312.62"/>
    <n v="159.74"/>
    <n v="152.88"/>
    <n v="0.4890282131661442"/>
    <n v="2026"/>
    <s v="Q2"/>
    <n v="6"/>
    <x v="5"/>
  </r>
  <r>
    <s v="02010"/>
    <x v="151"/>
    <x v="3"/>
    <x v="8"/>
    <x v="0"/>
    <x v="1"/>
    <x v="0"/>
    <x v="8"/>
    <n v="3"/>
    <n v="100.69"/>
    <n v="0.1"/>
    <n v="51.31"/>
    <n v="271.863"/>
    <n v="153.93"/>
    <n v="117.93299999999999"/>
    <n v="0.43379569856876438"/>
    <n v="2026"/>
    <s v="Q2"/>
    <n v="6"/>
    <x v="5"/>
  </r>
  <r>
    <s v="02114"/>
    <x v="151"/>
    <x v="3"/>
    <x v="13"/>
    <x v="2"/>
    <x v="2"/>
    <x v="2"/>
    <x v="9"/>
    <n v="2"/>
    <n v="45.54"/>
    <n v="0.1"/>
    <n v="18.309999999999999"/>
    <n v="81.971999999999994"/>
    <n v="36.619999999999997"/>
    <n v="45.351999999999997"/>
    <n v="0.5532620894939736"/>
    <n v="2026"/>
    <s v="Q2"/>
    <n v="6"/>
    <x v="5"/>
  </r>
  <r>
    <s v="03104"/>
    <x v="151"/>
    <x v="2"/>
    <x v="3"/>
    <x v="1"/>
    <x v="2"/>
    <x v="1"/>
    <x v="11"/>
    <n v="5"/>
    <n v="153.97"/>
    <n v="0.15"/>
    <n v="79.81"/>
    <n v="654.37249999999995"/>
    <n v="399.05"/>
    <n v="255.32249999999993"/>
    <n v="0.39017914108554369"/>
    <n v="2026"/>
    <s v="Q2"/>
    <n v="6"/>
    <x v="5"/>
  </r>
  <r>
    <s v="03230"/>
    <x v="151"/>
    <x v="2"/>
    <x v="16"/>
    <x v="2"/>
    <x v="0"/>
    <x v="4"/>
    <x v="12"/>
    <n v="1"/>
    <n v="124.17"/>
    <n v="0"/>
    <n v="71.040000000000006"/>
    <n v="124.17"/>
    <n v="71.040000000000006"/>
    <n v="53.129999999999995"/>
    <n v="0.4278811307079004"/>
    <n v="2026"/>
    <s v="Q2"/>
    <n v="6"/>
    <x v="5"/>
  </r>
  <r>
    <s v="03415"/>
    <x v="151"/>
    <x v="2"/>
    <x v="5"/>
    <x v="2"/>
    <x v="0"/>
    <x v="1"/>
    <x v="11"/>
    <n v="1"/>
    <n v="152.94999999999999"/>
    <n v="0.05"/>
    <n v="76.97"/>
    <n v="145.30249999999998"/>
    <n v="76.97"/>
    <n v="68.332499999999982"/>
    <n v="0.47027752447480248"/>
    <n v="2026"/>
    <s v="Q2"/>
    <n v="6"/>
    <x v="5"/>
  </r>
  <r>
    <s v="04130"/>
    <x v="151"/>
    <x v="3"/>
    <x v="13"/>
    <x v="0"/>
    <x v="1"/>
    <x v="0"/>
    <x v="0"/>
    <n v="3"/>
    <n v="80.099999999999994"/>
    <n v="0"/>
    <n v="43.51"/>
    <n v="240.29999999999998"/>
    <n v="130.53"/>
    <n v="109.76999999999998"/>
    <n v="0.45680399500624214"/>
    <n v="2026"/>
    <s v="Q2"/>
    <n v="6"/>
    <x v="5"/>
  </r>
  <r>
    <s v="04314"/>
    <x v="151"/>
    <x v="3"/>
    <x v="4"/>
    <x v="2"/>
    <x v="1"/>
    <x v="4"/>
    <x v="14"/>
    <n v="2"/>
    <n v="36.61"/>
    <n v="0"/>
    <n v="14.15"/>
    <n v="73.22"/>
    <n v="28.3"/>
    <n v="44.92"/>
    <n v="0.61349358098880091"/>
    <n v="2026"/>
    <s v="Q2"/>
    <n v="6"/>
    <x v="5"/>
  </r>
  <r>
    <s v="00998"/>
    <x v="152"/>
    <x v="1"/>
    <x v="11"/>
    <x v="0"/>
    <x v="0"/>
    <x v="2"/>
    <x v="15"/>
    <n v="2"/>
    <n v="131.81"/>
    <n v="0.05"/>
    <n v="66.09"/>
    <n v="250.43899999999999"/>
    <n v="132.18"/>
    <n v="118.25899999999999"/>
    <n v="0.47220680485068217"/>
    <n v="2026"/>
    <s v="Q2"/>
    <n v="6"/>
    <x v="5"/>
  </r>
  <r>
    <s v="01172"/>
    <x v="152"/>
    <x v="0"/>
    <x v="15"/>
    <x v="0"/>
    <x v="0"/>
    <x v="1"/>
    <x v="11"/>
    <n v="1"/>
    <n v="153.43"/>
    <n v="0.05"/>
    <n v="78.16"/>
    <n v="145.7585"/>
    <n v="78.16"/>
    <n v="67.598500000000001"/>
    <n v="0.46377055197467043"/>
    <n v="2026"/>
    <s v="Q2"/>
    <n v="6"/>
    <x v="5"/>
  </r>
  <r>
    <s v="01261"/>
    <x v="152"/>
    <x v="1"/>
    <x v="14"/>
    <x v="0"/>
    <x v="1"/>
    <x v="0"/>
    <x v="0"/>
    <n v="2"/>
    <n v="80.06"/>
    <n v="0"/>
    <n v="42.87"/>
    <n v="160.12"/>
    <n v="85.74"/>
    <n v="74.38000000000001"/>
    <n v="0.4645266050462154"/>
    <n v="2026"/>
    <s v="Q2"/>
    <n v="6"/>
    <x v="5"/>
  </r>
  <r>
    <s v="01762"/>
    <x v="152"/>
    <x v="3"/>
    <x v="13"/>
    <x v="2"/>
    <x v="2"/>
    <x v="4"/>
    <x v="10"/>
    <n v="1"/>
    <n v="40.549999999999997"/>
    <n v="0"/>
    <n v="15.16"/>
    <n v="40.549999999999997"/>
    <n v="15.16"/>
    <n v="25.389999999999997"/>
    <n v="0.62614056720098643"/>
    <n v="2026"/>
    <s v="Q2"/>
    <n v="6"/>
    <x v="5"/>
  </r>
  <r>
    <s v="01851"/>
    <x v="152"/>
    <x v="1"/>
    <x v="6"/>
    <x v="0"/>
    <x v="1"/>
    <x v="2"/>
    <x v="9"/>
    <n v="3"/>
    <n v="45.43"/>
    <n v="0.15"/>
    <n v="17.850000000000001"/>
    <n v="115.84649999999999"/>
    <n v="53.550000000000004"/>
    <n v="62.296499999999988"/>
    <n v="0.53775038520801222"/>
    <n v="2026"/>
    <s v="Q2"/>
    <n v="6"/>
    <x v="5"/>
  </r>
  <r>
    <s v="03205"/>
    <x v="152"/>
    <x v="3"/>
    <x v="4"/>
    <x v="1"/>
    <x v="2"/>
    <x v="1"/>
    <x v="3"/>
    <n v="6"/>
    <n v="146.85"/>
    <n v="0.15"/>
    <n v="80.45"/>
    <n v="748.93499999999995"/>
    <n v="482.70000000000005"/>
    <n v="266.2349999999999"/>
    <n v="0.35548478839952724"/>
    <n v="2026"/>
    <s v="Q2"/>
    <n v="6"/>
    <x v="5"/>
  </r>
  <r>
    <s v="01396"/>
    <x v="153"/>
    <x v="2"/>
    <x v="3"/>
    <x v="0"/>
    <x v="2"/>
    <x v="3"/>
    <x v="7"/>
    <n v="1"/>
    <n v="192.33"/>
    <n v="0.1"/>
    <n v="105.15"/>
    <n v="173.09700000000001"/>
    <n v="105.15"/>
    <n v="67.947000000000003"/>
    <n v="0.39253713235931298"/>
    <n v="2026"/>
    <s v="Q2"/>
    <n v="6"/>
    <x v="5"/>
  </r>
  <r>
    <s v="01441"/>
    <x v="153"/>
    <x v="2"/>
    <x v="10"/>
    <x v="3"/>
    <x v="1"/>
    <x v="2"/>
    <x v="15"/>
    <n v="3"/>
    <n v="135.4"/>
    <n v="0"/>
    <n v="65.16"/>
    <n v="406.20000000000005"/>
    <n v="195.48"/>
    <n v="210.72000000000006"/>
    <n v="0.51875923190546536"/>
    <n v="2026"/>
    <s v="Q2"/>
    <n v="6"/>
    <x v="5"/>
  </r>
  <r>
    <s v="01511"/>
    <x v="153"/>
    <x v="2"/>
    <x v="5"/>
    <x v="0"/>
    <x v="1"/>
    <x v="4"/>
    <x v="14"/>
    <n v="2"/>
    <n v="36.08"/>
    <n v="0.05"/>
    <n v="13.73"/>
    <n v="68.551999999999992"/>
    <n v="27.46"/>
    <n v="41.091999999999992"/>
    <n v="0.59942817131520587"/>
    <n v="2026"/>
    <s v="Q2"/>
    <n v="6"/>
    <x v="5"/>
  </r>
  <r>
    <s v="01701"/>
    <x v="153"/>
    <x v="0"/>
    <x v="9"/>
    <x v="0"/>
    <x v="1"/>
    <x v="2"/>
    <x v="9"/>
    <n v="1"/>
    <n v="46.16"/>
    <n v="0"/>
    <n v="18.36"/>
    <n v="46.16"/>
    <n v="18.36"/>
    <n v="27.799999999999997"/>
    <n v="0.60225303292894283"/>
    <n v="2026"/>
    <s v="Q2"/>
    <n v="6"/>
    <x v="5"/>
  </r>
  <r>
    <s v="01984"/>
    <x v="153"/>
    <x v="1"/>
    <x v="1"/>
    <x v="0"/>
    <x v="0"/>
    <x v="0"/>
    <x v="4"/>
    <n v="2"/>
    <n v="50.77"/>
    <n v="0"/>
    <n v="22.93"/>
    <n v="101.54"/>
    <n v="45.86"/>
    <n v="55.680000000000007"/>
    <n v="0.54835532794957653"/>
    <n v="2026"/>
    <s v="Q2"/>
    <n v="6"/>
    <x v="5"/>
  </r>
  <r>
    <s v="02572"/>
    <x v="153"/>
    <x v="3"/>
    <x v="8"/>
    <x v="3"/>
    <x v="2"/>
    <x v="1"/>
    <x v="17"/>
    <n v="2"/>
    <n v="70.97"/>
    <n v="0.05"/>
    <n v="32.54"/>
    <n v="134.84299999999999"/>
    <n v="65.08"/>
    <n v="69.762999999999991"/>
    <n v="0.51736463887632278"/>
    <n v="2026"/>
    <s v="Q2"/>
    <n v="6"/>
    <x v="5"/>
  </r>
  <r>
    <s v="02833"/>
    <x v="153"/>
    <x v="3"/>
    <x v="13"/>
    <x v="0"/>
    <x v="0"/>
    <x v="1"/>
    <x v="3"/>
    <n v="3"/>
    <n v="141.6"/>
    <n v="0"/>
    <n v="78.02"/>
    <n v="424.79999999999995"/>
    <n v="234.06"/>
    <n v="190.73999999999995"/>
    <n v="0.44901129943502821"/>
    <n v="2026"/>
    <s v="Q2"/>
    <n v="6"/>
    <x v="5"/>
  </r>
  <r>
    <s v="03522"/>
    <x v="153"/>
    <x v="3"/>
    <x v="13"/>
    <x v="0"/>
    <x v="1"/>
    <x v="0"/>
    <x v="6"/>
    <n v="1"/>
    <n v="40.57"/>
    <n v="0"/>
    <n v="16.329999999999998"/>
    <n v="40.57"/>
    <n v="16.329999999999998"/>
    <n v="24.240000000000002"/>
    <n v="0.59748582696573826"/>
    <n v="2026"/>
    <s v="Q2"/>
    <n v="6"/>
    <x v="5"/>
  </r>
  <r>
    <s v="00146"/>
    <x v="154"/>
    <x v="1"/>
    <x v="14"/>
    <x v="3"/>
    <x v="0"/>
    <x v="0"/>
    <x v="0"/>
    <n v="2"/>
    <n v="81.81"/>
    <n v="0"/>
    <n v="42.54"/>
    <n v="163.62"/>
    <n v="85.08"/>
    <n v="78.540000000000006"/>
    <n v="0.48001466813348004"/>
    <n v="2026"/>
    <s v="Q2"/>
    <n v="6"/>
    <x v="5"/>
  </r>
  <r>
    <s v="00161"/>
    <x v="154"/>
    <x v="0"/>
    <x v="0"/>
    <x v="3"/>
    <x v="0"/>
    <x v="0"/>
    <x v="4"/>
    <n v="2"/>
    <n v="50.09"/>
    <n v="0"/>
    <n v="22.91"/>
    <n v="100.18"/>
    <n v="45.82"/>
    <n v="54.360000000000007"/>
    <n v="0.54262327809942112"/>
    <n v="2026"/>
    <s v="Q2"/>
    <n v="6"/>
    <x v="5"/>
  </r>
  <r>
    <s v="00819"/>
    <x v="154"/>
    <x v="3"/>
    <x v="8"/>
    <x v="0"/>
    <x v="0"/>
    <x v="1"/>
    <x v="17"/>
    <n v="1"/>
    <n v="72.38"/>
    <n v="0"/>
    <n v="32.68"/>
    <n v="72.38"/>
    <n v="32.68"/>
    <n v="39.699999999999996"/>
    <n v="0.54849405913235694"/>
    <n v="2026"/>
    <s v="Q2"/>
    <n v="6"/>
    <x v="5"/>
  </r>
  <r>
    <s v="02104"/>
    <x v="154"/>
    <x v="1"/>
    <x v="1"/>
    <x v="0"/>
    <x v="1"/>
    <x v="1"/>
    <x v="1"/>
    <n v="1"/>
    <n v="92.31"/>
    <n v="0"/>
    <n v="45.58"/>
    <n v="92.31"/>
    <n v="45.58"/>
    <n v="46.730000000000004"/>
    <n v="0.50622901094139316"/>
    <n v="2026"/>
    <s v="Q2"/>
    <n v="6"/>
    <x v="5"/>
  </r>
  <r>
    <s v="02678"/>
    <x v="154"/>
    <x v="3"/>
    <x v="8"/>
    <x v="1"/>
    <x v="0"/>
    <x v="2"/>
    <x v="9"/>
    <n v="12"/>
    <n v="47.6"/>
    <n v="0.15"/>
    <n v="18.670000000000002"/>
    <n v="485.52000000000004"/>
    <n v="224.04000000000002"/>
    <n v="261.48"/>
    <n v="0.53855659911023235"/>
    <n v="2026"/>
    <s v="Q2"/>
    <n v="6"/>
    <x v="5"/>
  </r>
  <r>
    <s v="03015"/>
    <x v="154"/>
    <x v="1"/>
    <x v="14"/>
    <x v="0"/>
    <x v="0"/>
    <x v="2"/>
    <x v="9"/>
    <n v="1"/>
    <n v="45.5"/>
    <n v="0.05"/>
    <n v="18.89"/>
    <n v="43.225000000000001"/>
    <n v="18.89"/>
    <n v="24.335000000000001"/>
    <n v="0.56298438403701567"/>
    <n v="2026"/>
    <s v="Q2"/>
    <n v="6"/>
    <x v="5"/>
  </r>
  <r>
    <s v="03243"/>
    <x v="154"/>
    <x v="2"/>
    <x v="5"/>
    <x v="0"/>
    <x v="0"/>
    <x v="4"/>
    <x v="14"/>
    <n v="1"/>
    <n v="35.99"/>
    <n v="0"/>
    <n v="14.05"/>
    <n v="35.99"/>
    <n v="14.05"/>
    <n v="21.94"/>
    <n v="0.60961378160600166"/>
    <n v="2026"/>
    <s v="Q2"/>
    <n v="6"/>
    <x v="5"/>
  </r>
  <r>
    <s v="03283"/>
    <x v="154"/>
    <x v="1"/>
    <x v="12"/>
    <x v="3"/>
    <x v="0"/>
    <x v="4"/>
    <x v="12"/>
    <n v="1"/>
    <n v="122.55"/>
    <n v="0"/>
    <n v="68.97"/>
    <n v="122.55"/>
    <n v="68.97"/>
    <n v="53.58"/>
    <n v="0.43720930232558142"/>
    <n v="2026"/>
    <s v="Q2"/>
    <n v="6"/>
    <x v="5"/>
  </r>
  <r>
    <s v="03966"/>
    <x v="154"/>
    <x v="3"/>
    <x v="8"/>
    <x v="0"/>
    <x v="1"/>
    <x v="4"/>
    <x v="12"/>
    <n v="3"/>
    <n v="126.22"/>
    <n v="0"/>
    <n v="69.599999999999994"/>
    <n v="378.65999999999997"/>
    <n v="208.79999999999998"/>
    <n v="169.85999999999999"/>
    <n v="0.4485818412295991"/>
    <n v="2026"/>
    <s v="Q2"/>
    <n v="6"/>
    <x v="5"/>
  </r>
  <r>
    <s v="01349"/>
    <x v="155"/>
    <x v="0"/>
    <x v="15"/>
    <x v="2"/>
    <x v="0"/>
    <x v="1"/>
    <x v="1"/>
    <n v="6"/>
    <n v="91.98"/>
    <n v="0.05"/>
    <n v="46.46"/>
    <n v="524.28599999999994"/>
    <n v="278.76"/>
    <n v="245.52599999999995"/>
    <n v="0.46830546686350577"/>
    <n v="2026"/>
    <s v="Q2"/>
    <n v="6"/>
    <x v="5"/>
  </r>
  <r>
    <s v="02333"/>
    <x v="155"/>
    <x v="2"/>
    <x v="5"/>
    <x v="0"/>
    <x v="2"/>
    <x v="3"/>
    <x v="19"/>
    <n v="1"/>
    <n v="125.32"/>
    <n v="0"/>
    <n v="59.03"/>
    <n v="125.32"/>
    <n v="59.03"/>
    <n v="66.289999999999992"/>
    <n v="0.52896584743057773"/>
    <n v="2026"/>
    <s v="Q2"/>
    <n v="6"/>
    <x v="5"/>
  </r>
  <r>
    <s v="02628"/>
    <x v="155"/>
    <x v="3"/>
    <x v="8"/>
    <x v="3"/>
    <x v="0"/>
    <x v="2"/>
    <x v="18"/>
    <n v="2"/>
    <n v="167.26"/>
    <n v="0"/>
    <n v="89.65"/>
    <n v="334.52"/>
    <n v="179.3"/>
    <n v="155.21999999999997"/>
    <n v="0.46400813105344968"/>
    <n v="2026"/>
    <s v="Q2"/>
    <n v="6"/>
    <x v="5"/>
  </r>
  <r>
    <s v="02718"/>
    <x v="155"/>
    <x v="0"/>
    <x v="0"/>
    <x v="3"/>
    <x v="0"/>
    <x v="0"/>
    <x v="0"/>
    <n v="1"/>
    <n v="80.19"/>
    <n v="0"/>
    <n v="42.18"/>
    <n v="80.19"/>
    <n v="42.18"/>
    <n v="38.01"/>
    <n v="0.47399925177702956"/>
    <n v="2026"/>
    <s v="Q2"/>
    <n v="6"/>
    <x v="5"/>
  </r>
  <r>
    <s v="03185"/>
    <x v="155"/>
    <x v="0"/>
    <x v="15"/>
    <x v="0"/>
    <x v="1"/>
    <x v="0"/>
    <x v="4"/>
    <n v="1"/>
    <n v="49.86"/>
    <n v="0"/>
    <n v="22.72"/>
    <n v="49.86"/>
    <n v="22.72"/>
    <n v="27.14"/>
    <n v="0.5443241075010028"/>
    <n v="2026"/>
    <s v="Q2"/>
    <n v="6"/>
    <x v="5"/>
  </r>
  <r>
    <s v="04495"/>
    <x v="155"/>
    <x v="2"/>
    <x v="10"/>
    <x v="2"/>
    <x v="1"/>
    <x v="3"/>
    <x v="7"/>
    <n v="2"/>
    <n v="195.51"/>
    <n v="0"/>
    <n v="102.97"/>
    <n v="391.02"/>
    <n v="205.94"/>
    <n v="185.07999999999998"/>
    <n v="0.47332617257429288"/>
    <n v="2026"/>
    <s v="Q2"/>
    <n v="6"/>
    <x v="5"/>
  </r>
  <r>
    <s v="00815"/>
    <x v="156"/>
    <x v="0"/>
    <x v="0"/>
    <x v="2"/>
    <x v="1"/>
    <x v="4"/>
    <x v="10"/>
    <n v="1"/>
    <n v="39.61"/>
    <n v="0"/>
    <n v="14.75"/>
    <n v="39.61"/>
    <n v="14.75"/>
    <n v="24.86"/>
    <n v="0.62761928805857103"/>
    <n v="2026"/>
    <s v="Q2"/>
    <n v="6"/>
    <x v="5"/>
  </r>
  <r>
    <s v="01140"/>
    <x v="156"/>
    <x v="1"/>
    <x v="1"/>
    <x v="2"/>
    <x v="0"/>
    <x v="1"/>
    <x v="17"/>
    <n v="1"/>
    <n v="70.86"/>
    <n v="0"/>
    <n v="31.47"/>
    <n v="70.86"/>
    <n v="31.47"/>
    <n v="39.39"/>
    <n v="0.55588484335309063"/>
    <n v="2026"/>
    <s v="Q2"/>
    <n v="6"/>
    <x v="5"/>
  </r>
  <r>
    <s v="01544"/>
    <x v="156"/>
    <x v="3"/>
    <x v="7"/>
    <x v="1"/>
    <x v="0"/>
    <x v="4"/>
    <x v="10"/>
    <n v="8"/>
    <n v="40.46"/>
    <n v="0.2"/>
    <n v="14.7"/>
    <n v="258.94400000000002"/>
    <n v="117.6"/>
    <n v="141.34400000000002"/>
    <n v="0.54584775086505199"/>
    <n v="2026"/>
    <s v="Q2"/>
    <n v="6"/>
    <x v="5"/>
  </r>
  <r>
    <s v="02420"/>
    <x v="156"/>
    <x v="2"/>
    <x v="5"/>
    <x v="0"/>
    <x v="1"/>
    <x v="2"/>
    <x v="15"/>
    <n v="1"/>
    <n v="131.79"/>
    <n v="0"/>
    <n v="68.22"/>
    <n v="131.79"/>
    <n v="68.22"/>
    <n v="63.569999999999993"/>
    <n v="0.48235829729114499"/>
    <n v="2026"/>
    <s v="Q2"/>
    <n v="6"/>
    <x v="5"/>
  </r>
  <r>
    <s v="02805"/>
    <x v="156"/>
    <x v="2"/>
    <x v="10"/>
    <x v="1"/>
    <x v="0"/>
    <x v="3"/>
    <x v="5"/>
    <n v="12"/>
    <n v="338.45"/>
    <n v="0.1"/>
    <n v="196.78"/>
    <n v="3655.2599999999998"/>
    <n v="2361.36"/>
    <n v="1293.8999999999996"/>
    <n v="0.35398302719915947"/>
    <n v="2026"/>
    <s v="Q2"/>
    <n v="6"/>
    <x v="5"/>
  </r>
  <r>
    <s v="03160"/>
    <x v="156"/>
    <x v="2"/>
    <x v="3"/>
    <x v="2"/>
    <x v="0"/>
    <x v="4"/>
    <x v="10"/>
    <n v="2"/>
    <n v="40.99"/>
    <n v="0"/>
    <n v="14.53"/>
    <n v="81.98"/>
    <n v="29.06"/>
    <n v="52.92"/>
    <n v="0.64552329836545497"/>
    <n v="2026"/>
    <s v="Q2"/>
    <n v="6"/>
    <x v="5"/>
  </r>
  <r>
    <s v="03278"/>
    <x v="156"/>
    <x v="1"/>
    <x v="12"/>
    <x v="2"/>
    <x v="0"/>
    <x v="0"/>
    <x v="8"/>
    <n v="1"/>
    <n v="101.85"/>
    <n v="0"/>
    <n v="51.59"/>
    <n v="101.85"/>
    <n v="51.59"/>
    <n v="50.259999999999991"/>
    <n v="0.49347079037800679"/>
    <n v="2026"/>
    <s v="Q2"/>
    <n v="6"/>
    <x v="5"/>
  </r>
  <r>
    <s v="03555"/>
    <x v="156"/>
    <x v="2"/>
    <x v="2"/>
    <x v="1"/>
    <x v="2"/>
    <x v="3"/>
    <x v="5"/>
    <n v="4"/>
    <n v="346.14"/>
    <n v="0.05"/>
    <n v="198.97"/>
    <n v="1315.3319999999999"/>
    <n v="795.88"/>
    <n v="519.45199999999988"/>
    <n v="0.39492082607280893"/>
    <n v="2026"/>
    <s v="Q2"/>
    <n v="6"/>
    <x v="5"/>
  </r>
  <r>
    <s v="03702"/>
    <x v="156"/>
    <x v="0"/>
    <x v="9"/>
    <x v="2"/>
    <x v="2"/>
    <x v="0"/>
    <x v="0"/>
    <n v="2"/>
    <n v="83.28"/>
    <n v="0"/>
    <n v="43.56"/>
    <n v="166.56"/>
    <n v="87.12"/>
    <n v="79.44"/>
    <n v="0.47694524495677232"/>
    <n v="2026"/>
    <s v="Q2"/>
    <n v="6"/>
    <x v="5"/>
  </r>
  <r>
    <s v="04349"/>
    <x v="156"/>
    <x v="3"/>
    <x v="7"/>
    <x v="2"/>
    <x v="2"/>
    <x v="0"/>
    <x v="0"/>
    <n v="1"/>
    <n v="80.349999999999994"/>
    <n v="0.15"/>
    <n v="43.51"/>
    <n v="68.297499999999999"/>
    <n v="43.51"/>
    <n v="24.787500000000001"/>
    <n v="0.3629342216040119"/>
    <n v="2026"/>
    <s v="Q2"/>
    <n v="6"/>
    <x v="5"/>
  </r>
  <r>
    <s v="04989"/>
    <x v="156"/>
    <x v="1"/>
    <x v="1"/>
    <x v="0"/>
    <x v="0"/>
    <x v="0"/>
    <x v="6"/>
    <n v="1"/>
    <n v="40.86"/>
    <n v="0.05"/>
    <n v="16.899999999999999"/>
    <n v="38.817"/>
    <n v="16.899999999999999"/>
    <n v="21.917000000000002"/>
    <n v="0.564623747327202"/>
    <n v="2026"/>
    <s v="Q2"/>
    <n v="6"/>
    <x v="5"/>
  </r>
  <r>
    <s v="00713"/>
    <x v="157"/>
    <x v="1"/>
    <x v="6"/>
    <x v="2"/>
    <x v="0"/>
    <x v="2"/>
    <x v="2"/>
    <n v="4"/>
    <n v="36.299999999999997"/>
    <n v="0.05"/>
    <n v="13.16"/>
    <n v="137.93999999999997"/>
    <n v="52.64"/>
    <n v="85.299999999999969"/>
    <n v="0.61838480498767567"/>
    <n v="2026"/>
    <s v="Q2"/>
    <n v="6"/>
    <x v="5"/>
  </r>
  <r>
    <s v="03355"/>
    <x v="157"/>
    <x v="0"/>
    <x v="15"/>
    <x v="1"/>
    <x v="1"/>
    <x v="3"/>
    <x v="5"/>
    <n v="10"/>
    <n v="338.26"/>
    <n v="0.05"/>
    <n v="197.42"/>
    <n v="3213.47"/>
    <n v="1974.1999999999998"/>
    <n v="1239.27"/>
    <n v="0.38564853569505864"/>
    <n v="2026"/>
    <s v="Q2"/>
    <n v="6"/>
    <x v="5"/>
  </r>
  <r>
    <s v="03879"/>
    <x v="157"/>
    <x v="0"/>
    <x v="9"/>
    <x v="3"/>
    <x v="0"/>
    <x v="0"/>
    <x v="6"/>
    <n v="2"/>
    <n v="41.25"/>
    <n v="0"/>
    <n v="17.13"/>
    <n v="82.5"/>
    <n v="34.26"/>
    <n v="48.24"/>
    <n v="0.58472727272727276"/>
    <n v="2026"/>
    <s v="Q2"/>
    <n v="6"/>
    <x v="5"/>
  </r>
  <r>
    <s v="03989"/>
    <x v="157"/>
    <x v="1"/>
    <x v="12"/>
    <x v="0"/>
    <x v="0"/>
    <x v="1"/>
    <x v="1"/>
    <n v="2"/>
    <n v="92"/>
    <n v="0"/>
    <n v="44.27"/>
    <n v="184"/>
    <n v="88.54"/>
    <n v="95.46"/>
    <n v="0.51880434782608698"/>
    <n v="2026"/>
    <s v="Q2"/>
    <n v="6"/>
    <x v="5"/>
  </r>
  <r>
    <s v="04193"/>
    <x v="157"/>
    <x v="1"/>
    <x v="6"/>
    <x v="0"/>
    <x v="1"/>
    <x v="3"/>
    <x v="13"/>
    <n v="1"/>
    <n v="80.89"/>
    <n v="0.1"/>
    <n v="40.32"/>
    <n v="72.801000000000002"/>
    <n v="40.32"/>
    <n v="32.481000000000002"/>
    <n v="0.44616145382618372"/>
    <n v="2026"/>
    <s v="Q2"/>
    <n v="6"/>
    <x v="5"/>
  </r>
  <r>
    <s v="04413"/>
    <x v="157"/>
    <x v="0"/>
    <x v="0"/>
    <x v="2"/>
    <x v="1"/>
    <x v="3"/>
    <x v="7"/>
    <n v="1"/>
    <n v="194.73"/>
    <n v="0"/>
    <n v="101.91"/>
    <n v="194.73"/>
    <n v="101.91"/>
    <n v="92.82"/>
    <n v="0.47665999075643195"/>
    <n v="2026"/>
    <s v="Q2"/>
    <n v="6"/>
    <x v="5"/>
  </r>
  <r>
    <s v="04598"/>
    <x v="157"/>
    <x v="3"/>
    <x v="4"/>
    <x v="1"/>
    <x v="2"/>
    <x v="1"/>
    <x v="1"/>
    <n v="5"/>
    <n v="93.82"/>
    <n v="0.15"/>
    <n v="46.06"/>
    <n v="398.73499999999996"/>
    <n v="230.3"/>
    <n v="168.43499999999995"/>
    <n v="0.4224234140469233"/>
    <n v="2026"/>
    <s v="Q2"/>
    <n v="6"/>
    <x v="5"/>
  </r>
  <r>
    <s v="00072"/>
    <x v="158"/>
    <x v="2"/>
    <x v="10"/>
    <x v="2"/>
    <x v="1"/>
    <x v="1"/>
    <x v="3"/>
    <n v="3"/>
    <n v="142.53"/>
    <n v="0"/>
    <n v="80.67"/>
    <n v="427.59000000000003"/>
    <n v="242.01"/>
    <n v="185.58000000000004"/>
    <n v="0.43401389181225014"/>
    <n v="2026"/>
    <s v="Q2"/>
    <n v="6"/>
    <x v="5"/>
  </r>
  <r>
    <s v="00176"/>
    <x v="158"/>
    <x v="1"/>
    <x v="14"/>
    <x v="0"/>
    <x v="0"/>
    <x v="3"/>
    <x v="7"/>
    <n v="1"/>
    <n v="196.33"/>
    <n v="0"/>
    <n v="103.27"/>
    <n v="196.33"/>
    <n v="103.27"/>
    <n v="93.060000000000016"/>
    <n v="0.47399786074466466"/>
    <n v="2026"/>
    <s v="Q2"/>
    <n v="6"/>
    <x v="5"/>
  </r>
  <r>
    <s v="00205"/>
    <x v="158"/>
    <x v="3"/>
    <x v="7"/>
    <x v="0"/>
    <x v="1"/>
    <x v="0"/>
    <x v="6"/>
    <n v="2"/>
    <n v="41.05"/>
    <n v="0"/>
    <n v="16.690000000000001"/>
    <n v="82.1"/>
    <n v="33.380000000000003"/>
    <n v="48.719999999999992"/>
    <n v="0.59342265529841653"/>
    <n v="2026"/>
    <s v="Q2"/>
    <n v="6"/>
    <x v="5"/>
  </r>
  <r>
    <s v="00896"/>
    <x v="158"/>
    <x v="3"/>
    <x v="8"/>
    <x v="0"/>
    <x v="1"/>
    <x v="4"/>
    <x v="12"/>
    <n v="1"/>
    <n v="123.09"/>
    <n v="0"/>
    <n v="68.03"/>
    <n v="123.09"/>
    <n v="68.03"/>
    <n v="55.06"/>
    <n v="0.44731497278414167"/>
    <n v="2026"/>
    <s v="Q2"/>
    <n v="6"/>
    <x v="5"/>
  </r>
  <r>
    <s v="01697"/>
    <x v="158"/>
    <x v="1"/>
    <x v="12"/>
    <x v="0"/>
    <x v="2"/>
    <x v="1"/>
    <x v="3"/>
    <n v="2"/>
    <n v="141.09"/>
    <n v="0"/>
    <n v="81.69"/>
    <n v="282.18"/>
    <n v="163.38"/>
    <n v="118.80000000000001"/>
    <n v="0.42100786731873274"/>
    <n v="2026"/>
    <s v="Q2"/>
    <n v="6"/>
    <x v="5"/>
  </r>
  <r>
    <s v="02159"/>
    <x v="158"/>
    <x v="2"/>
    <x v="10"/>
    <x v="2"/>
    <x v="1"/>
    <x v="1"/>
    <x v="11"/>
    <n v="1"/>
    <n v="157.04"/>
    <n v="0"/>
    <n v="77.540000000000006"/>
    <n v="157.04"/>
    <n v="77.540000000000006"/>
    <n v="79.499999999999986"/>
    <n v="0.5062404482934284"/>
    <n v="2026"/>
    <s v="Q2"/>
    <n v="6"/>
    <x v="5"/>
  </r>
  <r>
    <s v="02772"/>
    <x v="158"/>
    <x v="3"/>
    <x v="7"/>
    <x v="2"/>
    <x v="1"/>
    <x v="2"/>
    <x v="15"/>
    <n v="6"/>
    <n v="136.46"/>
    <n v="0"/>
    <n v="68.61"/>
    <n v="818.76"/>
    <n v="411.65999999999997"/>
    <n v="407.1"/>
    <n v="0.49721530118716112"/>
    <n v="2026"/>
    <s v="Q2"/>
    <n v="6"/>
    <x v="5"/>
  </r>
  <r>
    <s v="03091"/>
    <x v="158"/>
    <x v="0"/>
    <x v="0"/>
    <x v="0"/>
    <x v="1"/>
    <x v="4"/>
    <x v="14"/>
    <n v="1"/>
    <n v="36.1"/>
    <n v="0"/>
    <n v="13.65"/>
    <n v="36.1"/>
    <n v="13.65"/>
    <n v="22.450000000000003"/>
    <n v="0.62188365650969535"/>
    <n v="2026"/>
    <s v="Q2"/>
    <n v="6"/>
    <x v="5"/>
  </r>
  <r>
    <s v="04241"/>
    <x v="158"/>
    <x v="3"/>
    <x v="13"/>
    <x v="0"/>
    <x v="1"/>
    <x v="1"/>
    <x v="1"/>
    <n v="3"/>
    <n v="92.73"/>
    <n v="0"/>
    <n v="44.68"/>
    <n v="278.19"/>
    <n v="134.04"/>
    <n v="144.15"/>
    <n v="0.51817103418526911"/>
    <n v="2026"/>
    <s v="Q2"/>
    <n v="6"/>
    <x v="5"/>
  </r>
  <r>
    <s v="05185"/>
    <x v="158"/>
    <x v="1"/>
    <x v="12"/>
    <x v="0"/>
    <x v="1"/>
    <x v="2"/>
    <x v="18"/>
    <n v="3"/>
    <n v="164.31"/>
    <n v="0.05"/>
    <n v="86"/>
    <n v="468.2835"/>
    <n v="258"/>
    <n v="210.2835"/>
    <n v="0.44905169624810615"/>
    <n v="2026"/>
    <s v="Q2"/>
    <n v="6"/>
    <x v="5"/>
  </r>
  <r>
    <s v="01437"/>
    <x v="159"/>
    <x v="3"/>
    <x v="8"/>
    <x v="3"/>
    <x v="1"/>
    <x v="2"/>
    <x v="2"/>
    <n v="2"/>
    <n v="36.85"/>
    <n v="0.1"/>
    <n v="13.92"/>
    <n v="66.33"/>
    <n v="27.84"/>
    <n v="38.489999999999995"/>
    <n v="0.58028041610131154"/>
    <n v="2026"/>
    <s v="Q2"/>
    <n v="6"/>
    <x v="5"/>
  </r>
  <r>
    <s v="02316"/>
    <x v="159"/>
    <x v="1"/>
    <x v="11"/>
    <x v="3"/>
    <x v="1"/>
    <x v="4"/>
    <x v="14"/>
    <n v="1"/>
    <n v="35.619999999999997"/>
    <n v="0"/>
    <n v="14.05"/>
    <n v="35.619999999999997"/>
    <n v="14.05"/>
    <n v="21.569999999999997"/>
    <n v="0.60555867490174053"/>
    <n v="2026"/>
    <s v="Q2"/>
    <n v="6"/>
    <x v="5"/>
  </r>
  <r>
    <s v="02329"/>
    <x v="159"/>
    <x v="3"/>
    <x v="8"/>
    <x v="0"/>
    <x v="1"/>
    <x v="1"/>
    <x v="11"/>
    <n v="3"/>
    <n v="157.43"/>
    <n v="0.15"/>
    <n v="77.56"/>
    <n v="401.44650000000001"/>
    <n v="232.68"/>
    <n v="168.76650000000001"/>
    <n v="0.42039599299034863"/>
    <n v="2026"/>
    <s v="Q2"/>
    <n v="6"/>
    <x v="5"/>
  </r>
  <r>
    <s v="03036"/>
    <x v="159"/>
    <x v="1"/>
    <x v="12"/>
    <x v="2"/>
    <x v="1"/>
    <x v="0"/>
    <x v="0"/>
    <n v="1"/>
    <n v="81.2"/>
    <n v="0.1"/>
    <n v="41.64"/>
    <n v="73.08"/>
    <n v="41.64"/>
    <n v="31.439999999999998"/>
    <n v="0.43021346469622329"/>
    <n v="2026"/>
    <s v="Q2"/>
    <n v="6"/>
    <x v="5"/>
  </r>
  <r>
    <s v="03429"/>
    <x v="159"/>
    <x v="3"/>
    <x v="13"/>
    <x v="0"/>
    <x v="0"/>
    <x v="1"/>
    <x v="1"/>
    <n v="4"/>
    <n v="93.58"/>
    <n v="0.1"/>
    <n v="44.56"/>
    <n v="336.88799999999998"/>
    <n v="178.24"/>
    <n v="158.64799999999997"/>
    <n v="0.4709220868656645"/>
    <n v="2026"/>
    <s v="Q2"/>
    <n v="6"/>
    <x v="5"/>
  </r>
  <r>
    <s v="03615"/>
    <x v="159"/>
    <x v="1"/>
    <x v="14"/>
    <x v="0"/>
    <x v="1"/>
    <x v="1"/>
    <x v="11"/>
    <n v="4"/>
    <n v="155.22"/>
    <n v="0"/>
    <n v="77.209999999999994"/>
    <n v="620.88"/>
    <n v="308.83999999999997"/>
    <n v="312.04000000000002"/>
    <n v="0.50257698750161062"/>
    <n v="2026"/>
    <s v="Q2"/>
    <n v="6"/>
    <x v="5"/>
  </r>
  <r>
    <s v="03661"/>
    <x v="159"/>
    <x v="3"/>
    <x v="8"/>
    <x v="0"/>
    <x v="1"/>
    <x v="0"/>
    <x v="8"/>
    <n v="4"/>
    <n v="100.33"/>
    <n v="0"/>
    <n v="49.99"/>
    <n v="401.32"/>
    <n v="199.96"/>
    <n v="201.35999999999999"/>
    <n v="0.5017442439948171"/>
    <n v="2026"/>
    <s v="Q2"/>
    <n v="6"/>
    <x v="5"/>
  </r>
  <r>
    <s v="03831"/>
    <x v="159"/>
    <x v="2"/>
    <x v="3"/>
    <x v="0"/>
    <x v="2"/>
    <x v="2"/>
    <x v="15"/>
    <n v="2"/>
    <n v="134.28"/>
    <n v="0"/>
    <n v="69.12"/>
    <n v="268.56"/>
    <n v="138.24"/>
    <n v="130.32"/>
    <n v="0.48525469168900803"/>
    <n v="2026"/>
    <s v="Q2"/>
    <n v="6"/>
    <x v="5"/>
  </r>
  <r>
    <s v="04394"/>
    <x v="159"/>
    <x v="2"/>
    <x v="2"/>
    <x v="0"/>
    <x v="1"/>
    <x v="4"/>
    <x v="16"/>
    <n v="2"/>
    <n v="51.16"/>
    <n v="0"/>
    <n v="21.57"/>
    <n v="102.32"/>
    <n v="43.14"/>
    <n v="59.179999999999993"/>
    <n v="0.57838154808444098"/>
    <n v="2026"/>
    <s v="Q2"/>
    <n v="6"/>
    <x v="5"/>
  </r>
  <r>
    <s v="00372"/>
    <x v="160"/>
    <x v="1"/>
    <x v="12"/>
    <x v="0"/>
    <x v="0"/>
    <x v="4"/>
    <x v="14"/>
    <n v="3"/>
    <n v="35.94"/>
    <n v="0.1"/>
    <n v="14.04"/>
    <n v="97.037999999999997"/>
    <n v="42.12"/>
    <n v="54.917999999999999"/>
    <n v="0.56594323873121866"/>
    <n v="2026"/>
    <s v="Q2"/>
    <n v="6"/>
    <x v="5"/>
  </r>
  <r>
    <s v="00532"/>
    <x v="160"/>
    <x v="2"/>
    <x v="10"/>
    <x v="2"/>
    <x v="0"/>
    <x v="1"/>
    <x v="3"/>
    <n v="1"/>
    <n v="145.34"/>
    <n v="0.05"/>
    <n v="77.89"/>
    <n v="138.07300000000001"/>
    <n v="77.89"/>
    <n v="60.183000000000007"/>
    <n v="0.43587812244247609"/>
    <n v="2026"/>
    <s v="Q2"/>
    <n v="6"/>
    <x v="5"/>
  </r>
  <r>
    <s v="00910"/>
    <x v="160"/>
    <x v="2"/>
    <x v="16"/>
    <x v="0"/>
    <x v="2"/>
    <x v="2"/>
    <x v="2"/>
    <n v="1"/>
    <n v="35.950000000000003"/>
    <n v="0.1"/>
    <n v="13.63"/>
    <n v="32.355000000000004"/>
    <n v="13.63"/>
    <n v="18.725000000000001"/>
    <n v="0.57873589862463293"/>
    <n v="2026"/>
    <s v="Q2"/>
    <n v="6"/>
    <x v="5"/>
  </r>
  <r>
    <s v="00938"/>
    <x v="160"/>
    <x v="3"/>
    <x v="13"/>
    <x v="2"/>
    <x v="2"/>
    <x v="4"/>
    <x v="16"/>
    <n v="1"/>
    <n v="51.09"/>
    <n v="0"/>
    <n v="22.4"/>
    <n v="51.09"/>
    <n v="22.4"/>
    <n v="28.690000000000005"/>
    <n v="0.56155803484047762"/>
    <n v="2026"/>
    <s v="Q2"/>
    <n v="6"/>
    <x v="5"/>
  </r>
  <r>
    <s v="01079"/>
    <x v="160"/>
    <x v="1"/>
    <x v="14"/>
    <x v="2"/>
    <x v="0"/>
    <x v="3"/>
    <x v="7"/>
    <n v="2"/>
    <n v="198.69"/>
    <n v="0.15"/>
    <n v="104.25"/>
    <n v="337.77299999999997"/>
    <n v="208.5"/>
    <n v="129.27299999999997"/>
    <n v="0.38272153191640534"/>
    <n v="2026"/>
    <s v="Q2"/>
    <n v="6"/>
    <x v="5"/>
  </r>
  <r>
    <s v="01662"/>
    <x v="160"/>
    <x v="1"/>
    <x v="6"/>
    <x v="2"/>
    <x v="1"/>
    <x v="0"/>
    <x v="0"/>
    <n v="3"/>
    <n v="83.45"/>
    <n v="0"/>
    <n v="43.73"/>
    <n v="250.35000000000002"/>
    <n v="131.19"/>
    <n v="119.16000000000003"/>
    <n v="0.47597363690832839"/>
    <n v="2026"/>
    <s v="Q2"/>
    <n v="6"/>
    <x v="5"/>
  </r>
  <r>
    <s v="02748"/>
    <x v="160"/>
    <x v="2"/>
    <x v="2"/>
    <x v="0"/>
    <x v="1"/>
    <x v="4"/>
    <x v="10"/>
    <n v="2"/>
    <n v="40.86"/>
    <n v="0"/>
    <n v="14.59"/>
    <n v="81.72"/>
    <n v="29.18"/>
    <n v="52.54"/>
    <n v="0.64292706803720023"/>
    <n v="2026"/>
    <s v="Q2"/>
    <n v="6"/>
    <x v="5"/>
  </r>
  <r>
    <s v="03354"/>
    <x v="160"/>
    <x v="1"/>
    <x v="6"/>
    <x v="2"/>
    <x v="1"/>
    <x v="3"/>
    <x v="13"/>
    <n v="1"/>
    <n v="82.21"/>
    <n v="0.05"/>
    <n v="39.04"/>
    <n v="78.099499999999992"/>
    <n v="39.04"/>
    <n v="39.059499999999993"/>
    <n v="0.50012484074802011"/>
    <n v="2026"/>
    <s v="Q2"/>
    <n v="6"/>
    <x v="5"/>
  </r>
  <r>
    <s v="03532"/>
    <x v="160"/>
    <x v="2"/>
    <x v="10"/>
    <x v="3"/>
    <x v="2"/>
    <x v="4"/>
    <x v="14"/>
    <n v="1"/>
    <n v="35.93"/>
    <n v="0.1"/>
    <n v="13.52"/>
    <n v="32.337000000000003"/>
    <n v="13.52"/>
    <n v="18.817000000000004"/>
    <n v="0.58190308315551853"/>
    <n v="2026"/>
    <s v="Q2"/>
    <n v="6"/>
    <x v="5"/>
  </r>
  <r>
    <s v="03636"/>
    <x v="160"/>
    <x v="0"/>
    <x v="0"/>
    <x v="3"/>
    <x v="1"/>
    <x v="2"/>
    <x v="18"/>
    <n v="2"/>
    <n v="164.77"/>
    <n v="0"/>
    <n v="89.07"/>
    <n v="329.54"/>
    <n v="178.14"/>
    <n v="151.40000000000003"/>
    <n v="0.45942829398555568"/>
    <n v="2026"/>
    <s v="Q2"/>
    <n v="6"/>
    <x v="5"/>
  </r>
  <r>
    <s v="03810"/>
    <x v="160"/>
    <x v="2"/>
    <x v="2"/>
    <x v="1"/>
    <x v="2"/>
    <x v="2"/>
    <x v="9"/>
    <n v="4"/>
    <n v="47.36"/>
    <n v="0.1"/>
    <n v="18.87"/>
    <n v="170.49600000000001"/>
    <n v="75.48"/>
    <n v="95.016000000000005"/>
    <n v="0.55729166666666663"/>
    <n v="2026"/>
    <s v="Q2"/>
    <n v="6"/>
    <x v="5"/>
  </r>
  <r>
    <s v="04137"/>
    <x v="160"/>
    <x v="3"/>
    <x v="8"/>
    <x v="0"/>
    <x v="0"/>
    <x v="1"/>
    <x v="1"/>
    <n v="1"/>
    <n v="90.7"/>
    <n v="0"/>
    <n v="44.18"/>
    <n v="90.7"/>
    <n v="44.18"/>
    <n v="46.52"/>
    <n v="0.51289966923925034"/>
    <n v="2026"/>
    <s v="Q2"/>
    <n v="6"/>
    <x v="5"/>
  </r>
  <r>
    <s v="04303"/>
    <x v="160"/>
    <x v="2"/>
    <x v="10"/>
    <x v="3"/>
    <x v="0"/>
    <x v="2"/>
    <x v="9"/>
    <n v="1"/>
    <n v="45.59"/>
    <n v="0"/>
    <n v="18.57"/>
    <n v="45.59"/>
    <n v="18.57"/>
    <n v="27.020000000000003"/>
    <n v="0.59267383198069756"/>
    <n v="2026"/>
    <s v="Q2"/>
    <n v="6"/>
    <x v="5"/>
  </r>
  <r>
    <s v="04991"/>
    <x v="160"/>
    <x v="3"/>
    <x v="4"/>
    <x v="0"/>
    <x v="1"/>
    <x v="1"/>
    <x v="3"/>
    <n v="3"/>
    <n v="146.55000000000001"/>
    <n v="0.1"/>
    <n v="79.59"/>
    <n v="395.68500000000006"/>
    <n v="238.77"/>
    <n v="156.91500000000005"/>
    <n v="0.39656544978960545"/>
    <n v="2026"/>
    <s v="Q2"/>
    <n v="6"/>
    <x v="5"/>
  </r>
  <r>
    <s v="00039"/>
    <x v="161"/>
    <x v="3"/>
    <x v="8"/>
    <x v="3"/>
    <x v="2"/>
    <x v="0"/>
    <x v="6"/>
    <n v="4"/>
    <n v="40.33"/>
    <n v="0.1"/>
    <n v="17.170000000000002"/>
    <n v="145.18799999999999"/>
    <n v="68.680000000000007"/>
    <n v="76.507999999999981"/>
    <n v="0.52695815081136177"/>
    <n v="2026"/>
    <s v="Q2"/>
    <n v="6"/>
    <x v="5"/>
  </r>
  <r>
    <s v="00206"/>
    <x v="161"/>
    <x v="0"/>
    <x v="0"/>
    <x v="2"/>
    <x v="1"/>
    <x v="0"/>
    <x v="4"/>
    <n v="2"/>
    <n v="51.83"/>
    <n v="0.1"/>
    <n v="23.1"/>
    <n v="93.293999999999997"/>
    <n v="46.2"/>
    <n v="47.093999999999994"/>
    <n v="0.50479130490706792"/>
    <n v="2026"/>
    <s v="Q2"/>
    <n v="6"/>
    <x v="5"/>
  </r>
  <r>
    <s v="00397"/>
    <x v="161"/>
    <x v="3"/>
    <x v="8"/>
    <x v="0"/>
    <x v="2"/>
    <x v="3"/>
    <x v="19"/>
    <n v="2"/>
    <n v="121.19"/>
    <n v="0.05"/>
    <n v="58.91"/>
    <n v="230.261"/>
    <n v="117.82"/>
    <n v="112.441"/>
    <n v="0.48831977625390321"/>
    <n v="2026"/>
    <s v="Q2"/>
    <n v="6"/>
    <x v="5"/>
  </r>
  <r>
    <s v="00763"/>
    <x v="161"/>
    <x v="3"/>
    <x v="13"/>
    <x v="2"/>
    <x v="1"/>
    <x v="1"/>
    <x v="11"/>
    <n v="1"/>
    <n v="154.09"/>
    <n v="0"/>
    <n v="77.37"/>
    <n v="154.09"/>
    <n v="77.37"/>
    <n v="76.72"/>
    <n v="0.49789084301382308"/>
    <n v="2026"/>
    <s v="Q2"/>
    <n v="6"/>
    <x v="5"/>
  </r>
  <r>
    <s v="01059"/>
    <x v="161"/>
    <x v="0"/>
    <x v="0"/>
    <x v="0"/>
    <x v="1"/>
    <x v="0"/>
    <x v="0"/>
    <n v="1"/>
    <n v="80.64"/>
    <n v="0.05"/>
    <n v="43.85"/>
    <n v="76.60799999999999"/>
    <n v="43.85"/>
    <n v="32.757999999999988"/>
    <n v="0.42760547201336668"/>
    <n v="2026"/>
    <s v="Q2"/>
    <n v="6"/>
    <x v="5"/>
  </r>
  <r>
    <s v="01332"/>
    <x v="161"/>
    <x v="1"/>
    <x v="12"/>
    <x v="3"/>
    <x v="0"/>
    <x v="1"/>
    <x v="1"/>
    <n v="1"/>
    <n v="94.01"/>
    <n v="0.15"/>
    <n v="46.12"/>
    <n v="79.908500000000004"/>
    <n v="46.12"/>
    <n v="33.788500000000006"/>
    <n v="0.42283987310486376"/>
    <n v="2026"/>
    <s v="Q2"/>
    <n v="6"/>
    <x v="5"/>
  </r>
  <r>
    <s v="01447"/>
    <x v="161"/>
    <x v="1"/>
    <x v="6"/>
    <x v="0"/>
    <x v="0"/>
    <x v="0"/>
    <x v="4"/>
    <n v="1"/>
    <n v="51.09"/>
    <n v="0"/>
    <n v="22.78"/>
    <n v="51.09"/>
    <n v="22.78"/>
    <n v="28.310000000000002"/>
    <n v="0.55412018007437858"/>
    <n v="2026"/>
    <s v="Q2"/>
    <n v="6"/>
    <x v="5"/>
  </r>
  <r>
    <s v="02990"/>
    <x v="161"/>
    <x v="1"/>
    <x v="6"/>
    <x v="3"/>
    <x v="0"/>
    <x v="1"/>
    <x v="3"/>
    <n v="1"/>
    <n v="146.66"/>
    <n v="0"/>
    <n v="78.709999999999994"/>
    <n v="146.66"/>
    <n v="78.709999999999994"/>
    <n v="67.95"/>
    <n v="0.4633165143870176"/>
    <n v="2026"/>
    <s v="Q2"/>
    <n v="6"/>
    <x v="5"/>
  </r>
  <r>
    <s v="03769"/>
    <x v="161"/>
    <x v="1"/>
    <x v="12"/>
    <x v="2"/>
    <x v="1"/>
    <x v="3"/>
    <x v="7"/>
    <n v="2"/>
    <n v="199.03"/>
    <n v="0"/>
    <n v="104.7"/>
    <n v="398.06"/>
    <n v="209.4"/>
    <n v="188.66"/>
    <n v="0.47394865095714211"/>
    <n v="2026"/>
    <s v="Q2"/>
    <n v="6"/>
    <x v="5"/>
  </r>
  <r>
    <s v="04152"/>
    <x v="161"/>
    <x v="2"/>
    <x v="2"/>
    <x v="0"/>
    <x v="0"/>
    <x v="0"/>
    <x v="6"/>
    <n v="5"/>
    <n v="41.18"/>
    <n v="0.05"/>
    <n v="16.87"/>
    <n v="195.60499999999999"/>
    <n v="84.350000000000009"/>
    <n v="111.25499999999998"/>
    <n v="0.56877380435060443"/>
    <n v="2026"/>
    <s v="Q2"/>
    <n v="6"/>
    <x v="5"/>
  </r>
  <r>
    <s v="04242"/>
    <x v="161"/>
    <x v="1"/>
    <x v="12"/>
    <x v="2"/>
    <x v="2"/>
    <x v="1"/>
    <x v="3"/>
    <n v="2"/>
    <n v="141.18"/>
    <n v="0"/>
    <n v="78.66"/>
    <n v="282.36"/>
    <n v="157.32"/>
    <n v="125.04000000000002"/>
    <n v="0.44283892902677441"/>
    <n v="2026"/>
    <s v="Q2"/>
    <n v="6"/>
    <x v="5"/>
  </r>
  <r>
    <s v="04780"/>
    <x v="161"/>
    <x v="1"/>
    <x v="12"/>
    <x v="2"/>
    <x v="0"/>
    <x v="0"/>
    <x v="0"/>
    <n v="1"/>
    <n v="82.47"/>
    <n v="0.1"/>
    <n v="42.73"/>
    <n v="74.222999999999999"/>
    <n v="42.73"/>
    <n v="31.493000000000002"/>
    <n v="0.42430243994449163"/>
    <n v="2026"/>
    <s v="Q2"/>
    <n v="6"/>
    <x v="5"/>
  </r>
  <r>
    <s v="00063"/>
    <x v="162"/>
    <x v="1"/>
    <x v="1"/>
    <x v="3"/>
    <x v="0"/>
    <x v="2"/>
    <x v="18"/>
    <n v="1"/>
    <n v="166.91"/>
    <n v="0"/>
    <n v="85.58"/>
    <n v="166.91"/>
    <n v="85.58"/>
    <n v="81.33"/>
    <n v="0.48726858786172189"/>
    <n v="2026"/>
    <s v="Q2"/>
    <n v="6"/>
    <x v="5"/>
  </r>
  <r>
    <s v="00190"/>
    <x v="162"/>
    <x v="0"/>
    <x v="0"/>
    <x v="2"/>
    <x v="2"/>
    <x v="2"/>
    <x v="9"/>
    <n v="1"/>
    <n v="45.99"/>
    <n v="0"/>
    <n v="18.579999999999998"/>
    <n v="45.99"/>
    <n v="18.579999999999998"/>
    <n v="27.410000000000004"/>
    <n v="0.59599913024570561"/>
    <n v="2026"/>
    <s v="Q2"/>
    <n v="6"/>
    <x v="5"/>
  </r>
  <r>
    <s v="00268"/>
    <x v="162"/>
    <x v="3"/>
    <x v="13"/>
    <x v="2"/>
    <x v="2"/>
    <x v="4"/>
    <x v="14"/>
    <n v="1"/>
    <n v="37.01"/>
    <n v="0.05"/>
    <n v="14.18"/>
    <n v="35.159499999999994"/>
    <n v="14.18"/>
    <n v="20.979499999999994"/>
    <n v="0.59669506107879799"/>
    <n v="2026"/>
    <s v="Q2"/>
    <n v="6"/>
    <x v="5"/>
  </r>
  <r>
    <s v="00691"/>
    <x v="162"/>
    <x v="3"/>
    <x v="8"/>
    <x v="3"/>
    <x v="2"/>
    <x v="1"/>
    <x v="3"/>
    <n v="5"/>
    <n v="140.9"/>
    <n v="0"/>
    <n v="80.16"/>
    <n v="704.5"/>
    <n v="400.79999999999995"/>
    <n v="303.70000000000005"/>
    <n v="0.43108587650816188"/>
    <n v="2026"/>
    <s v="Q2"/>
    <n v="6"/>
    <x v="5"/>
  </r>
  <r>
    <s v="00810"/>
    <x v="162"/>
    <x v="1"/>
    <x v="12"/>
    <x v="2"/>
    <x v="1"/>
    <x v="4"/>
    <x v="14"/>
    <n v="3"/>
    <n v="36.659999999999997"/>
    <n v="0"/>
    <n v="13.55"/>
    <n v="109.97999999999999"/>
    <n v="40.650000000000006"/>
    <n v="69.329999999999984"/>
    <n v="0.63038734315330047"/>
    <n v="2026"/>
    <s v="Q2"/>
    <n v="6"/>
    <x v="5"/>
  </r>
  <r>
    <s v="00855"/>
    <x v="162"/>
    <x v="1"/>
    <x v="6"/>
    <x v="0"/>
    <x v="2"/>
    <x v="2"/>
    <x v="2"/>
    <n v="1"/>
    <n v="36.299999999999997"/>
    <n v="0.1"/>
    <n v="13.69"/>
    <n v="32.67"/>
    <n v="13.69"/>
    <n v="18.980000000000004"/>
    <n v="0.58096112641567199"/>
    <n v="2026"/>
    <s v="Q2"/>
    <n v="6"/>
    <x v="5"/>
  </r>
  <r>
    <s v="01612"/>
    <x v="162"/>
    <x v="2"/>
    <x v="16"/>
    <x v="0"/>
    <x v="1"/>
    <x v="3"/>
    <x v="19"/>
    <n v="2"/>
    <n v="120.64"/>
    <n v="0"/>
    <n v="61.66"/>
    <n v="241.28"/>
    <n v="123.32"/>
    <n v="117.96000000000001"/>
    <n v="0.48889257294429711"/>
    <n v="2026"/>
    <s v="Q2"/>
    <n v="6"/>
    <x v="5"/>
  </r>
  <r>
    <s v="01704"/>
    <x v="162"/>
    <x v="2"/>
    <x v="16"/>
    <x v="0"/>
    <x v="0"/>
    <x v="2"/>
    <x v="9"/>
    <n v="1"/>
    <n v="47.07"/>
    <n v="0"/>
    <n v="18.7"/>
    <n v="47.07"/>
    <n v="18.7"/>
    <n v="28.37"/>
    <n v="0.60271935415338862"/>
    <n v="2026"/>
    <s v="Q2"/>
    <n v="6"/>
    <x v="5"/>
  </r>
  <r>
    <s v="01857"/>
    <x v="162"/>
    <x v="2"/>
    <x v="3"/>
    <x v="3"/>
    <x v="2"/>
    <x v="1"/>
    <x v="11"/>
    <n v="2"/>
    <n v="154.94"/>
    <n v="0.05"/>
    <n v="77.260000000000005"/>
    <n v="294.38599999999997"/>
    <n v="154.52000000000001"/>
    <n v="139.86599999999996"/>
    <n v="0.47511090880680457"/>
    <n v="2026"/>
    <s v="Q2"/>
    <n v="6"/>
    <x v="5"/>
  </r>
  <r>
    <s v="01888"/>
    <x v="162"/>
    <x v="1"/>
    <x v="12"/>
    <x v="0"/>
    <x v="0"/>
    <x v="2"/>
    <x v="9"/>
    <n v="1"/>
    <n v="45.97"/>
    <n v="0.05"/>
    <n v="18.41"/>
    <n v="43.671499999999995"/>
    <n v="18.41"/>
    <n v="25.261499999999995"/>
    <n v="0.57844360738696854"/>
    <n v="2026"/>
    <s v="Q2"/>
    <n v="6"/>
    <x v="5"/>
  </r>
  <r>
    <s v="02683"/>
    <x v="162"/>
    <x v="3"/>
    <x v="8"/>
    <x v="0"/>
    <x v="0"/>
    <x v="3"/>
    <x v="7"/>
    <n v="1"/>
    <n v="198.64"/>
    <n v="0.05"/>
    <n v="101.89"/>
    <n v="188.70799999999997"/>
    <n v="101.89"/>
    <n v="86.817999999999969"/>
    <n v="0.46006528605040581"/>
    <n v="2026"/>
    <s v="Q2"/>
    <n v="6"/>
    <x v="5"/>
  </r>
  <r>
    <s v="04211"/>
    <x v="162"/>
    <x v="2"/>
    <x v="3"/>
    <x v="0"/>
    <x v="1"/>
    <x v="2"/>
    <x v="18"/>
    <n v="5"/>
    <n v="168.57"/>
    <n v="0"/>
    <n v="88.65"/>
    <n v="842.84999999999991"/>
    <n v="443.25"/>
    <n v="399.59999999999991"/>
    <n v="0.47410571276027758"/>
    <n v="2026"/>
    <s v="Q2"/>
    <n v="6"/>
    <x v="5"/>
  </r>
  <r>
    <s v="04353"/>
    <x v="162"/>
    <x v="1"/>
    <x v="6"/>
    <x v="2"/>
    <x v="1"/>
    <x v="2"/>
    <x v="2"/>
    <n v="1"/>
    <n v="36.65"/>
    <n v="0"/>
    <n v="13.97"/>
    <n v="36.65"/>
    <n v="13.97"/>
    <n v="22.68"/>
    <n v="0.61882673942701227"/>
    <n v="2026"/>
    <s v="Q2"/>
    <n v="6"/>
    <x v="5"/>
  </r>
  <r>
    <s v="05020"/>
    <x v="162"/>
    <x v="2"/>
    <x v="5"/>
    <x v="2"/>
    <x v="0"/>
    <x v="2"/>
    <x v="2"/>
    <n v="2"/>
    <n v="35.450000000000003"/>
    <n v="0.05"/>
    <n v="13.39"/>
    <n v="67.355000000000004"/>
    <n v="26.78"/>
    <n v="40.575000000000003"/>
    <n v="0.60240516665429444"/>
    <n v="2026"/>
    <s v="Q2"/>
    <n v="6"/>
    <x v="5"/>
  </r>
  <r>
    <s v="00564"/>
    <x v="163"/>
    <x v="2"/>
    <x v="5"/>
    <x v="2"/>
    <x v="1"/>
    <x v="2"/>
    <x v="9"/>
    <n v="3"/>
    <n v="45.82"/>
    <n v="0.1"/>
    <n v="18.61"/>
    <n v="123.71400000000001"/>
    <n v="55.83"/>
    <n v="67.884000000000015"/>
    <n v="0.54871720258014456"/>
    <n v="2026"/>
    <s v="Q2"/>
    <n v="6"/>
    <x v="5"/>
  </r>
  <r>
    <s v="00736"/>
    <x v="163"/>
    <x v="3"/>
    <x v="13"/>
    <x v="2"/>
    <x v="2"/>
    <x v="1"/>
    <x v="11"/>
    <n v="1"/>
    <n v="152.78"/>
    <n v="0"/>
    <n v="78.540000000000006"/>
    <n v="152.78"/>
    <n v="78.540000000000006"/>
    <n v="74.239999999999995"/>
    <n v="0.48592747741851022"/>
    <n v="2026"/>
    <s v="Q2"/>
    <n v="6"/>
    <x v="5"/>
  </r>
  <r>
    <s v="01300"/>
    <x v="163"/>
    <x v="1"/>
    <x v="6"/>
    <x v="0"/>
    <x v="1"/>
    <x v="0"/>
    <x v="4"/>
    <n v="1"/>
    <n v="49.76"/>
    <n v="0.05"/>
    <n v="22.58"/>
    <n v="47.271999999999998"/>
    <n v="22.58"/>
    <n v="24.692"/>
    <n v="0.52233880521238796"/>
    <n v="2026"/>
    <s v="Q2"/>
    <n v="6"/>
    <x v="5"/>
  </r>
  <r>
    <s v="01948"/>
    <x v="163"/>
    <x v="3"/>
    <x v="8"/>
    <x v="2"/>
    <x v="1"/>
    <x v="1"/>
    <x v="11"/>
    <n v="1"/>
    <n v="157.6"/>
    <n v="0.05"/>
    <n v="79.34"/>
    <n v="149.72"/>
    <n v="79.34"/>
    <n v="70.38"/>
    <n v="0.47007747795885652"/>
    <n v="2026"/>
    <s v="Q2"/>
    <n v="6"/>
    <x v="5"/>
  </r>
  <r>
    <s v="02272"/>
    <x v="163"/>
    <x v="3"/>
    <x v="8"/>
    <x v="0"/>
    <x v="0"/>
    <x v="4"/>
    <x v="12"/>
    <n v="1"/>
    <n v="125.01"/>
    <n v="0.15"/>
    <n v="70.39"/>
    <n v="106.2585"/>
    <n v="70.39"/>
    <n v="35.868499999999997"/>
    <n v="0.33755887764272974"/>
    <n v="2026"/>
    <s v="Q2"/>
    <n v="6"/>
    <x v="5"/>
  </r>
  <r>
    <s v="02680"/>
    <x v="163"/>
    <x v="1"/>
    <x v="14"/>
    <x v="0"/>
    <x v="0"/>
    <x v="1"/>
    <x v="1"/>
    <n v="1"/>
    <n v="93.59"/>
    <n v="0.15"/>
    <n v="46.48"/>
    <n v="79.551500000000004"/>
    <n v="46.48"/>
    <n v="33.071500000000007"/>
    <n v="0.41572440494522422"/>
    <n v="2026"/>
    <s v="Q2"/>
    <n v="6"/>
    <x v="5"/>
  </r>
  <r>
    <s v="04178"/>
    <x v="163"/>
    <x v="2"/>
    <x v="2"/>
    <x v="2"/>
    <x v="0"/>
    <x v="1"/>
    <x v="3"/>
    <n v="4"/>
    <n v="143.9"/>
    <n v="0.05"/>
    <n v="79.709999999999994"/>
    <n v="546.82000000000005"/>
    <n v="318.83999999999997"/>
    <n v="227.98000000000008"/>
    <n v="0.41691964448996022"/>
    <n v="2026"/>
    <s v="Q2"/>
    <n v="6"/>
    <x v="5"/>
  </r>
  <r>
    <s v="04272"/>
    <x v="163"/>
    <x v="3"/>
    <x v="7"/>
    <x v="3"/>
    <x v="0"/>
    <x v="3"/>
    <x v="7"/>
    <n v="4"/>
    <n v="190.97"/>
    <n v="0"/>
    <n v="103.36"/>
    <n v="763.88"/>
    <n v="413.44"/>
    <n v="350.44"/>
    <n v="0.45876315651673039"/>
    <n v="2026"/>
    <s v="Q2"/>
    <n v="6"/>
    <x v="5"/>
  </r>
  <r>
    <s v="04713"/>
    <x v="163"/>
    <x v="3"/>
    <x v="13"/>
    <x v="2"/>
    <x v="2"/>
    <x v="4"/>
    <x v="14"/>
    <n v="1"/>
    <n v="35.78"/>
    <n v="0"/>
    <n v="14"/>
    <n v="35.78"/>
    <n v="14"/>
    <n v="21.78"/>
    <n v="0.60871995528228062"/>
    <n v="2026"/>
    <s v="Q2"/>
    <n v="6"/>
    <x v="5"/>
  </r>
  <r>
    <s v="05166"/>
    <x v="163"/>
    <x v="3"/>
    <x v="7"/>
    <x v="3"/>
    <x v="1"/>
    <x v="3"/>
    <x v="19"/>
    <n v="3"/>
    <n v="125.25"/>
    <n v="0.05"/>
    <n v="58.95"/>
    <n v="356.96249999999998"/>
    <n v="176.85000000000002"/>
    <n v="180.11249999999995"/>
    <n v="0.50456980775291516"/>
    <n v="2026"/>
    <s v="Q2"/>
    <n v="6"/>
    <x v="5"/>
  </r>
  <r>
    <s v="00486"/>
    <x v="164"/>
    <x v="0"/>
    <x v="9"/>
    <x v="1"/>
    <x v="2"/>
    <x v="1"/>
    <x v="17"/>
    <n v="8"/>
    <n v="72.36"/>
    <n v="0.1"/>
    <n v="32.229999999999997"/>
    <n v="520.99199999999996"/>
    <n v="257.83999999999997"/>
    <n v="263.15199999999999"/>
    <n v="0.5050979669553467"/>
    <n v="2026"/>
    <s v="Q2"/>
    <n v="6"/>
    <x v="5"/>
  </r>
  <r>
    <s v="01507"/>
    <x v="164"/>
    <x v="0"/>
    <x v="15"/>
    <x v="2"/>
    <x v="0"/>
    <x v="2"/>
    <x v="18"/>
    <n v="1"/>
    <n v="162.51"/>
    <n v="0"/>
    <n v="88.29"/>
    <n v="162.51"/>
    <n v="88.29"/>
    <n v="74.219999999999985"/>
    <n v="0.45671035628576695"/>
    <n v="2026"/>
    <s v="Q2"/>
    <n v="6"/>
    <x v="5"/>
  </r>
  <r>
    <s v="01821"/>
    <x v="164"/>
    <x v="0"/>
    <x v="15"/>
    <x v="2"/>
    <x v="2"/>
    <x v="1"/>
    <x v="17"/>
    <n v="3"/>
    <n v="70.52"/>
    <n v="0"/>
    <n v="33.119999999999997"/>
    <n v="211.56"/>
    <n v="99.359999999999985"/>
    <n v="112.20000000000002"/>
    <n v="0.53034600113442998"/>
    <n v="2026"/>
    <s v="Q2"/>
    <n v="6"/>
    <x v="5"/>
  </r>
  <r>
    <s v="02588"/>
    <x v="164"/>
    <x v="3"/>
    <x v="8"/>
    <x v="3"/>
    <x v="0"/>
    <x v="1"/>
    <x v="1"/>
    <n v="1"/>
    <n v="90.28"/>
    <n v="0"/>
    <n v="46.04"/>
    <n v="90.28"/>
    <n v="46.04"/>
    <n v="44.24"/>
    <n v="0.4900310146211786"/>
    <n v="2026"/>
    <s v="Q2"/>
    <n v="6"/>
    <x v="5"/>
  </r>
  <r>
    <s v="02815"/>
    <x v="164"/>
    <x v="3"/>
    <x v="13"/>
    <x v="3"/>
    <x v="1"/>
    <x v="3"/>
    <x v="5"/>
    <n v="2"/>
    <n v="342.25"/>
    <n v="0"/>
    <n v="196.86"/>
    <n v="684.5"/>
    <n v="393.72"/>
    <n v="290.77999999999997"/>
    <n v="0.42480642804967128"/>
    <n v="2026"/>
    <s v="Q2"/>
    <n v="6"/>
    <x v="5"/>
  </r>
  <r>
    <s v="03258"/>
    <x v="164"/>
    <x v="1"/>
    <x v="1"/>
    <x v="0"/>
    <x v="2"/>
    <x v="0"/>
    <x v="4"/>
    <n v="6"/>
    <n v="50.92"/>
    <n v="0.05"/>
    <n v="22.87"/>
    <n v="290.24399999999997"/>
    <n v="137.22"/>
    <n v="153.02399999999997"/>
    <n v="0.52722536899987593"/>
    <n v="2026"/>
    <s v="Q2"/>
    <n v="6"/>
    <x v="5"/>
  </r>
  <r>
    <s v="03361"/>
    <x v="164"/>
    <x v="0"/>
    <x v="0"/>
    <x v="2"/>
    <x v="0"/>
    <x v="2"/>
    <x v="2"/>
    <n v="5"/>
    <n v="36.72"/>
    <n v="0.15"/>
    <n v="13.2"/>
    <n v="156.06"/>
    <n v="66"/>
    <n v="90.06"/>
    <n v="0.57708573625528647"/>
    <n v="2026"/>
    <s v="Q2"/>
    <n v="6"/>
    <x v="5"/>
  </r>
  <r>
    <s v="03629"/>
    <x v="164"/>
    <x v="0"/>
    <x v="15"/>
    <x v="0"/>
    <x v="1"/>
    <x v="3"/>
    <x v="5"/>
    <n v="4"/>
    <n v="348.96"/>
    <n v="0.15"/>
    <n v="197.02"/>
    <n v="1186.4639999999999"/>
    <n v="788.08"/>
    <n v="398.3839999999999"/>
    <n v="0.3357741996385899"/>
    <n v="2026"/>
    <s v="Q2"/>
    <n v="6"/>
    <x v="5"/>
  </r>
  <r>
    <s v="03750"/>
    <x v="164"/>
    <x v="0"/>
    <x v="0"/>
    <x v="0"/>
    <x v="0"/>
    <x v="1"/>
    <x v="17"/>
    <n v="1"/>
    <n v="71.28"/>
    <n v="0"/>
    <n v="31.92"/>
    <n v="71.28"/>
    <n v="31.92"/>
    <n v="39.36"/>
    <n v="0.55218855218855212"/>
    <n v="2026"/>
    <s v="Q2"/>
    <n v="6"/>
    <x v="5"/>
  </r>
  <r>
    <s v="05088"/>
    <x v="164"/>
    <x v="1"/>
    <x v="12"/>
    <x v="0"/>
    <x v="1"/>
    <x v="2"/>
    <x v="18"/>
    <n v="1"/>
    <n v="160.99"/>
    <n v="0.05"/>
    <n v="89.15"/>
    <n v="152.94050000000001"/>
    <n v="89.15"/>
    <n v="63.790500000000009"/>
    <n v="0.41709357560619981"/>
    <n v="2026"/>
    <s v="Q2"/>
    <n v="6"/>
    <x v="5"/>
  </r>
  <r>
    <s v="01450"/>
    <x v="165"/>
    <x v="1"/>
    <x v="14"/>
    <x v="0"/>
    <x v="0"/>
    <x v="4"/>
    <x v="12"/>
    <n v="1"/>
    <n v="124.19"/>
    <n v="0.05"/>
    <n v="67.209999999999994"/>
    <n v="117.98049999999999"/>
    <n v="67.209999999999994"/>
    <n v="50.770499999999998"/>
    <n v="0.43032958836417884"/>
    <n v="2026"/>
    <s v="Q2"/>
    <n v="6"/>
    <x v="5"/>
  </r>
  <r>
    <s v="02330"/>
    <x v="165"/>
    <x v="1"/>
    <x v="1"/>
    <x v="0"/>
    <x v="1"/>
    <x v="2"/>
    <x v="2"/>
    <n v="2"/>
    <n v="36.11"/>
    <n v="0.05"/>
    <n v="13.29"/>
    <n v="68.608999999999995"/>
    <n v="26.58"/>
    <n v="42.028999999999996"/>
    <n v="0.6125872698917052"/>
    <n v="2026"/>
    <s v="Q2"/>
    <n v="6"/>
    <x v="5"/>
  </r>
  <r>
    <s v="04655"/>
    <x v="165"/>
    <x v="0"/>
    <x v="0"/>
    <x v="1"/>
    <x v="2"/>
    <x v="4"/>
    <x v="10"/>
    <n v="4"/>
    <n v="40.909999999999997"/>
    <n v="0.05"/>
    <n v="14.42"/>
    <n v="155.45799999999997"/>
    <n v="57.68"/>
    <n v="97.777999999999963"/>
    <n v="0.62896730949838531"/>
    <n v="2026"/>
    <s v="Q2"/>
    <n v="6"/>
    <x v="5"/>
  </r>
  <r>
    <s v="00137"/>
    <x v="166"/>
    <x v="1"/>
    <x v="6"/>
    <x v="0"/>
    <x v="0"/>
    <x v="1"/>
    <x v="3"/>
    <n v="5"/>
    <n v="141.66999999999999"/>
    <n v="0.1"/>
    <n v="80.59"/>
    <n v="637.51499999999999"/>
    <n v="402.95000000000005"/>
    <n v="234.56499999999994"/>
    <n v="0.36793644071119885"/>
    <n v="2026"/>
    <s v="Q2"/>
    <n v="6"/>
    <x v="5"/>
  </r>
  <r>
    <s v="00141"/>
    <x v="166"/>
    <x v="3"/>
    <x v="7"/>
    <x v="0"/>
    <x v="0"/>
    <x v="2"/>
    <x v="9"/>
    <n v="1"/>
    <n v="47.53"/>
    <n v="0.05"/>
    <n v="18.5"/>
    <n v="45.153500000000001"/>
    <n v="18.5"/>
    <n v="26.653500000000001"/>
    <n v="0.59028646727274736"/>
    <n v="2026"/>
    <s v="Q2"/>
    <n v="6"/>
    <x v="5"/>
  </r>
  <r>
    <s v="00335"/>
    <x v="166"/>
    <x v="3"/>
    <x v="8"/>
    <x v="0"/>
    <x v="0"/>
    <x v="2"/>
    <x v="18"/>
    <n v="3"/>
    <n v="163.65"/>
    <n v="0.15"/>
    <n v="85.8"/>
    <n v="417.3075"/>
    <n v="257.39999999999998"/>
    <n v="159.90750000000003"/>
    <n v="0.38318865584730688"/>
    <n v="2026"/>
    <s v="Q2"/>
    <n v="6"/>
    <x v="5"/>
  </r>
  <r>
    <s v="00498"/>
    <x v="166"/>
    <x v="0"/>
    <x v="15"/>
    <x v="1"/>
    <x v="2"/>
    <x v="2"/>
    <x v="15"/>
    <n v="5"/>
    <n v="130.94999999999999"/>
    <n v="0.15"/>
    <n v="68.47"/>
    <n v="556.53750000000002"/>
    <n v="342.35"/>
    <n v="214.1875"/>
    <n v="0.38485726478449339"/>
    <n v="2026"/>
    <s v="Q2"/>
    <n v="6"/>
    <x v="5"/>
  </r>
  <r>
    <s v="02611"/>
    <x v="166"/>
    <x v="3"/>
    <x v="13"/>
    <x v="0"/>
    <x v="0"/>
    <x v="2"/>
    <x v="18"/>
    <n v="5"/>
    <n v="160.82"/>
    <n v="0"/>
    <n v="90.14"/>
    <n v="804.09999999999991"/>
    <n v="450.7"/>
    <n v="353.39999999999992"/>
    <n v="0.43949757492849145"/>
    <n v="2026"/>
    <s v="Q2"/>
    <n v="6"/>
    <x v="5"/>
  </r>
  <r>
    <s v="03197"/>
    <x v="166"/>
    <x v="1"/>
    <x v="12"/>
    <x v="2"/>
    <x v="1"/>
    <x v="0"/>
    <x v="6"/>
    <n v="3"/>
    <n v="40.51"/>
    <n v="0"/>
    <n v="16.940000000000001"/>
    <n v="121.53"/>
    <n v="50.820000000000007"/>
    <n v="70.709999999999994"/>
    <n v="0.58183164650703523"/>
    <n v="2026"/>
    <s v="Q2"/>
    <n v="6"/>
    <x v="5"/>
  </r>
  <r>
    <s v="04668"/>
    <x v="166"/>
    <x v="1"/>
    <x v="11"/>
    <x v="0"/>
    <x v="2"/>
    <x v="0"/>
    <x v="0"/>
    <n v="1"/>
    <n v="81.08"/>
    <n v="0"/>
    <n v="41.52"/>
    <n v="81.08"/>
    <n v="41.52"/>
    <n v="39.559999999999995"/>
    <n v="0.48791317217562896"/>
    <n v="2026"/>
    <s v="Q2"/>
    <n v="6"/>
    <x v="5"/>
  </r>
  <r>
    <s v="04994"/>
    <x v="166"/>
    <x v="2"/>
    <x v="10"/>
    <x v="1"/>
    <x v="2"/>
    <x v="1"/>
    <x v="11"/>
    <n v="4"/>
    <n v="150.43"/>
    <n v="0.1"/>
    <n v="77.650000000000006"/>
    <n v="541.548"/>
    <n v="310.60000000000002"/>
    <n v="230.94799999999998"/>
    <n v="0.42645896577957998"/>
    <n v="2026"/>
    <s v="Q2"/>
    <n v="6"/>
    <x v="5"/>
  </r>
  <r>
    <s v="00512"/>
    <x v="167"/>
    <x v="1"/>
    <x v="12"/>
    <x v="3"/>
    <x v="0"/>
    <x v="3"/>
    <x v="7"/>
    <n v="1"/>
    <n v="192.42"/>
    <n v="0"/>
    <n v="103.31"/>
    <n v="192.42"/>
    <n v="103.31"/>
    <n v="89.109999999999985"/>
    <n v="0.46310154869556175"/>
    <n v="2026"/>
    <s v="Q2"/>
    <n v="6"/>
    <x v="5"/>
  </r>
  <r>
    <s v="00717"/>
    <x v="167"/>
    <x v="3"/>
    <x v="7"/>
    <x v="1"/>
    <x v="2"/>
    <x v="3"/>
    <x v="5"/>
    <n v="10"/>
    <n v="333.14"/>
    <n v="0.15"/>
    <n v="194.52"/>
    <n v="2831.6899999999996"/>
    <n v="1945.2"/>
    <n v="886.48999999999955"/>
    <n v="0.31306039856057677"/>
    <n v="2026"/>
    <s v="Q2"/>
    <n v="6"/>
    <x v="5"/>
  </r>
  <r>
    <s v="00952"/>
    <x v="167"/>
    <x v="0"/>
    <x v="0"/>
    <x v="0"/>
    <x v="2"/>
    <x v="3"/>
    <x v="13"/>
    <n v="1"/>
    <n v="79.900000000000006"/>
    <n v="0.05"/>
    <n v="40.19"/>
    <n v="75.905000000000001"/>
    <n v="40.19"/>
    <n v="35.715000000000003"/>
    <n v="0.47052236348066667"/>
    <n v="2026"/>
    <s v="Q2"/>
    <n v="6"/>
    <x v="5"/>
  </r>
  <r>
    <s v="01081"/>
    <x v="167"/>
    <x v="3"/>
    <x v="13"/>
    <x v="0"/>
    <x v="0"/>
    <x v="0"/>
    <x v="4"/>
    <n v="1"/>
    <n v="51.12"/>
    <n v="0"/>
    <n v="22.43"/>
    <n v="51.12"/>
    <n v="22.43"/>
    <n v="28.689999999999998"/>
    <n v="0.56122848200312991"/>
    <n v="2026"/>
    <s v="Q2"/>
    <n v="6"/>
    <x v="5"/>
  </r>
  <r>
    <s v="02043"/>
    <x v="167"/>
    <x v="1"/>
    <x v="6"/>
    <x v="0"/>
    <x v="1"/>
    <x v="1"/>
    <x v="1"/>
    <n v="2"/>
    <n v="90.33"/>
    <n v="0"/>
    <n v="46.3"/>
    <n v="180.66"/>
    <n v="92.6"/>
    <n v="88.06"/>
    <n v="0.48743496069965686"/>
    <n v="2026"/>
    <s v="Q2"/>
    <n v="6"/>
    <x v="5"/>
  </r>
  <r>
    <s v="04040"/>
    <x v="167"/>
    <x v="3"/>
    <x v="7"/>
    <x v="0"/>
    <x v="2"/>
    <x v="2"/>
    <x v="2"/>
    <n v="2"/>
    <n v="36.799999999999997"/>
    <n v="0.05"/>
    <n v="13.94"/>
    <n v="69.919999999999987"/>
    <n v="27.88"/>
    <n v="42.039999999999992"/>
    <n v="0.60125858123569798"/>
    <n v="2026"/>
    <s v="Q2"/>
    <n v="6"/>
    <x v="5"/>
  </r>
  <r>
    <s v="02295"/>
    <x v="168"/>
    <x v="1"/>
    <x v="11"/>
    <x v="3"/>
    <x v="1"/>
    <x v="2"/>
    <x v="9"/>
    <n v="1"/>
    <n v="45.7"/>
    <n v="0.1"/>
    <n v="18.600000000000001"/>
    <n v="41.13"/>
    <n v="18.600000000000001"/>
    <n v="22.53"/>
    <n v="0.5477753464624362"/>
    <n v="2026"/>
    <s v="Q2"/>
    <n v="6"/>
    <x v="5"/>
  </r>
  <r>
    <s v="02670"/>
    <x v="168"/>
    <x v="2"/>
    <x v="5"/>
    <x v="3"/>
    <x v="0"/>
    <x v="2"/>
    <x v="18"/>
    <n v="3"/>
    <n v="162.30000000000001"/>
    <n v="0.1"/>
    <n v="86.43"/>
    <n v="438.21000000000004"/>
    <n v="259.29000000000002"/>
    <n v="178.92000000000002"/>
    <n v="0.40829739166153217"/>
    <n v="2026"/>
    <s v="Q2"/>
    <n v="6"/>
    <x v="5"/>
  </r>
  <r>
    <s v="02777"/>
    <x v="168"/>
    <x v="1"/>
    <x v="14"/>
    <x v="1"/>
    <x v="2"/>
    <x v="1"/>
    <x v="17"/>
    <n v="5"/>
    <n v="72.37"/>
    <n v="0.2"/>
    <n v="32.840000000000003"/>
    <n v="289.48"/>
    <n v="164.20000000000002"/>
    <n v="125.28"/>
    <n v="0.43277601215973466"/>
    <n v="2026"/>
    <s v="Q2"/>
    <n v="6"/>
    <x v="5"/>
  </r>
  <r>
    <s v="02780"/>
    <x v="168"/>
    <x v="2"/>
    <x v="3"/>
    <x v="0"/>
    <x v="1"/>
    <x v="4"/>
    <x v="14"/>
    <n v="2"/>
    <n v="35.61"/>
    <n v="0.15"/>
    <n v="13.96"/>
    <n v="60.536999999999999"/>
    <n v="27.92"/>
    <n v="32.616999999999997"/>
    <n v="0.53879445628293432"/>
    <n v="2026"/>
    <s v="Q2"/>
    <n v="6"/>
    <x v="5"/>
  </r>
  <r>
    <s v="03209"/>
    <x v="168"/>
    <x v="3"/>
    <x v="13"/>
    <x v="0"/>
    <x v="0"/>
    <x v="2"/>
    <x v="15"/>
    <n v="2"/>
    <n v="133.12"/>
    <n v="0"/>
    <n v="67.02"/>
    <n v="266.24"/>
    <n v="134.04"/>
    <n v="132.20000000000002"/>
    <n v="0.4965444711538462"/>
    <n v="2026"/>
    <s v="Q2"/>
    <n v="6"/>
    <x v="5"/>
  </r>
  <r>
    <s v="03414"/>
    <x v="168"/>
    <x v="0"/>
    <x v="15"/>
    <x v="3"/>
    <x v="0"/>
    <x v="0"/>
    <x v="4"/>
    <n v="1"/>
    <n v="51.23"/>
    <n v="0.05"/>
    <n v="23.12"/>
    <n v="48.668499999999995"/>
    <n v="23.12"/>
    <n v="25.548499999999994"/>
    <n v="0.5249494025909982"/>
    <n v="2026"/>
    <s v="Q2"/>
    <n v="6"/>
    <x v="5"/>
  </r>
  <r>
    <s v="03846"/>
    <x v="168"/>
    <x v="1"/>
    <x v="12"/>
    <x v="0"/>
    <x v="2"/>
    <x v="1"/>
    <x v="1"/>
    <n v="1"/>
    <n v="93.5"/>
    <n v="0"/>
    <n v="46.63"/>
    <n v="93.5"/>
    <n v="46.63"/>
    <n v="46.87"/>
    <n v="0.50128342245989299"/>
    <n v="2026"/>
    <s v="Q2"/>
    <n v="6"/>
    <x v="5"/>
  </r>
  <r>
    <s v="04120"/>
    <x v="168"/>
    <x v="3"/>
    <x v="4"/>
    <x v="2"/>
    <x v="0"/>
    <x v="4"/>
    <x v="10"/>
    <n v="3"/>
    <n v="41.16"/>
    <n v="0"/>
    <n v="14.79"/>
    <n v="123.47999999999999"/>
    <n v="44.37"/>
    <n v="79.109999999999985"/>
    <n v="0.64067055393586003"/>
    <n v="2026"/>
    <s v="Q2"/>
    <n v="6"/>
    <x v="5"/>
  </r>
  <r>
    <s v="04217"/>
    <x v="168"/>
    <x v="1"/>
    <x v="12"/>
    <x v="3"/>
    <x v="1"/>
    <x v="4"/>
    <x v="10"/>
    <n v="1"/>
    <n v="39.74"/>
    <n v="0.05"/>
    <n v="14.39"/>
    <n v="37.753"/>
    <n v="14.39"/>
    <n v="23.363"/>
    <n v="0.6188382380208195"/>
    <n v="2026"/>
    <s v="Q2"/>
    <n v="6"/>
    <x v="5"/>
  </r>
  <r>
    <s v="04786"/>
    <x v="168"/>
    <x v="3"/>
    <x v="7"/>
    <x v="0"/>
    <x v="0"/>
    <x v="2"/>
    <x v="9"/>
    <n v="3"/>
    <n v="46.79"/>
    <n v="0.1"/>
    <n v="18.25"/>
    <n v="126.33300000000001"/>
    <n v="54.75"/>
    <n v="71.583000000000013"/>
    <n v="0.56662154781411034"/>
    <n v="2026"/>
    <s v="Q2"/>
    <n v="6"/>
    <x v="5"/>
  </r>
  <r>
    <s v="00023"/>
    <x v="169"/>
    <x v="3"/>
    <x v="13"/>
    <x v="1"/>
    <x v="2"/>
    <x v="1"/>
    <x v="1"/>
    <n v="4"/>
    <n v="91.74"/>
    <n v="0.2"/>
    <n v="44.74"/>
    <n v="293.56799999999998"/>
    <n v="178.96"/>
    <n v="114.60799999999998"/>
    <n v="0.39039677349029861"/>
    <n v="2026"/>
    <s v="Q2"/>
    <n v="6"/>
    <x v="5"/>
  </r>
  <r>
    <s v="00099"/>
    <x v="169"/>
    <x v="3"/>
    <x v="13"/>
    <x v="0"/>
    <x v="1"/>
    <x v="4"/>
    <x v="14"/>
    <n v="1"/>
    <n v="36.28"/>
    <n v="0.1"/>
    <n v="13.8"/>
    <n v="32.652000000000001"/>
    <n v="13.8"/>
    <n v="18.852"/>
    <n v="0.5773612642410878"/>
    <n v="2026"/>
    <s v="Q2"/>
    <n v="6"/>
    <x v="5"/>
  </r>
  <r>
    <s v="00269"/>
    <x v="169"/>
    <x v="3"/>
    <x v="13"/>
    <x v="1"/>
    <x v="0"/>
    <x v="1"/>
    <x v="17"/>
    <n v="3"/>
    <n v="73.02"/>
    <n v="0.1"/>
    <n v="32.69"/>
    <n v="197.154"/>
    <n v="98.07"/>
    <n v="99.084000000000003"/>
    <n v="0.50257159377948202"/>
    <n v="2026"/>
    <s v="Q2"/>
    <n v="6"/>
    <x v="5"/>
  </r>
  <r>
    <s v="01772"/>
    <x v="169"/>
    <x v="3"/>
    <x v="4"/>
    <x v="0"/>
    <x v="1"/>
    <x v="1"/>
    <x v="11"/>
    <n v="4"/>
    <n v="153.38"/>
    <n v="0"/>
    <n v="76.92"/>
    <n v="613.52"/>
    <n v="307.68"/>
    <n v="305.83999999999997"/>
    <n v="0.49850045638283996"/>
    <n v="2026"/>
    <s v="Q2"/>
    <n v="6"/>
    <x v="5"/>
  </r>
  <r>
    <s v="01906"/>
    <x v="169"/>
    <x v="3"/>
    <x v="8"/>
    <x v="3"/>
    <x v="0"/>
    <x v="3"/>
    <x v="19"/>
    <n v="2"/>
    <n v="125.5"/>
    <n v="0"/>
    <n v="61.67"/>
    <n v="251"/>
    <n v="123.34"/>
    <n v="127.66"/>
    <n v="0.50860557768924297"/>
    <n v="2026"/>
    <s v="Q2"/>
    <n v="6"/>
    <x v="5"/>
  </r>
  <r>
    <s v="02473"/>
    <x v="169"/>
    <x v="0"/>
    <x v="0"/>
    <x v="1"/>
    <x v="0"/>
    <x v="0"/>
    <x v="0"/>
    <n v="3"/>
    <n v="80.75"/>
    <n v="0.15"/>
    <n v="42.81"/>
    <n v="205.91249999999999"/>
    <n v="128.43"/>
    <n v="77.482499999999987"/>
    <n v="0.37628847204516475"/>
    <n v="2026"/>
    <s v="Q2"/>
    <n v="6"/>
    <x v="5"/>
  </r>
  <r>
    <s v="02549"/>
    <x v="169"/>
    <x v="3"/>
    <x v="13"/>
    <x v="1"/>
    <x v="0"/>
    <x v="4"/>
    <x v="14"/>
    <n v="8"/>
    <n v="36.15"/>
    <n v="0.05"/>
    <n v="13.55"/>
    <n v="274.73999999999995"/>
    <n v="108.4"/>
    <n v="166.33999999999995"/>
    <n v="0.60544514814005956"/>
    <n v="2026"/>
    <s v="Q2"/>
    <n v="6"/>
    <x v="5"/>
  </r>
  <r>
    <s v="03341"/>
    <x v="169"/>
    <x v="0"/>
    <x v="15"/>
    <x v="0"/>
    <x v="1"/>
    <x v="1"/>
    <x v="3"/>
    <n v="2"/>
    <n v="143.1"/>
    <n v="0"/>
    <n v="78.11"/>
    <n v="286.2"/>
    <n v="156.22"/>
    <n v="129.97999999999999"/>
    <n v="0.45415793151642209"/>
    <n v="2026"/>
    <s v="Q2"/>
    <n v="6"/>
    <x v="5"/>
  </r>
  <r>
    <s v="03351"/>
    <x v="169"/>
    <x v="1"/>
    <x v="1"/>
    <x v="3"/>
    <x v="1"/>
    <x v="3"/>
    <x v="19"/>
    <n v="4"/>
    <n v="123.89"/>
    <n v="0"/>
    <n v="59.42"/>
    <n v="495.56"/>
    <n v="237.68"/>
    <n v="257.88"/>
    <n v="0.5203809831301961"/>
    <n v="2026"/>
    <s v="Q2"/>
    <n v="6"/>
    <x v="5"/>
  </r>
  <r>
    <s v="03366"/>
    <x v="169"/>
    <x v="1"/>
    <x v="11"/>
    <x v="0"/>
    <x v="2"/>
    <x v="2"/>
    <x v="15"/>
    <n v="1"/>
    <n v="135.41999999999999"/>
    <n v="0.05"/>
    <n v="68.180000000000007"/>
    <n v="128.64899999999997"/>
    <n v="68.180000000000007"/>
    <n v="60.468999999999966"/>
    <n v="0.47003085915941811"/>
    <n v="2026"/>
    <s v="Q2"/>
    <n v="6"/>
    <x v="5"/>
  </r>
  <r>
    <s v="03691"/>
    <x v="169"/>
    <x v="1"/>
    <x v="6"/>
    <x v="2"/>
    <x v="0"/>
    <x v="1"/>
    <x v="1"/>
    <n v="1"/>
    <n v="93.48"/>
    <n v="0.05"/>
    <n v="44.31"/>
    <n v="88.805999999999997"/>
    <n v="44.31"/>
    <n v="44.495999999999995"/>
    <n v="0.50104722653874734"/>
    <n v="2026"/>
    <s v="Q2"/>
    <n v="6"/>
    <x v="5"/>
  </r>
  <r>
    <s v="03909"/>
    <x v="169"/>
    <x v="1"/>
    <x v="1"/>
    <x v="3"/>
    <x v="0"/>
    <x v="1"/>
    <x v="11"/>
    <n v="1"/>
    <n v="156.05000000000001"/>
    <n v="0.05"/>
    <n v="81.28"/>
    <n v="148.2475"/>
    <n v="81.28"/>
    <n v="66.967500000000001"/>
    <n v="0.45172768512116562"/>
    <n v="2026"/>
    <s v="Q2"/>
    <n v="6"/>
    <x v="5"/>
  </r>
  <r>
    <s v="04862"/>
    <x v="169"/>
    <x v="1"/>
    <x v="6"/>
    <x v="0"/>
    <x v="0"/>
    <x v="4"/>
    <x v="14"/>
    <n v="1"/>
    <n v="36.74"/>
    <n v="0"/>
    <n v="14.15"/>
    <n v="36.74"/>
    <n v="14.15"/>
    <n v="22.590000000000003"/>
    <n v="0.61486118671747425"/>
    <n v="2026"/>
    <s v="Q2"/>
    <n v="6"/>
    <x v="5"/>
  </r>
  <r>
    <s v="05096"/>
    <x v="169"/>
    <x v="0"/>
    <x v="15"/>
    <x v="0"/>
    <x v="0"/>
    <x v="3"/>
    <x v="7"/>
    <n v="2"/>
    <n v="199.28"/>
    <n v="0"/>
    <n v="102.85"/>
    <n v="398.56"/>
    <n v="205.7"/>
    <n v="192.86"/>
    <n v="0.48389201124046571"/>
    <n v="2026"/>
    <s v="Q2"/>
    <n v="6"/>
    <x v="5"/>
  </r>
  <r>
    <s v="05112"/>
    <x v="169"/>
    <x v="0"/>
    <x v="0"/>
    <x v="3"/>
    <x v="0"/>
    <x v="4"/>
    <x v="14"/>
    <n v="2"/>
    <n v="37.04"/>
    <n v="0.05"/>
    <n v="13.76"/>
    <n v="70.375999999999991"/>
    <n v="27.52"/>
    <n v="42.855999999999995"/>
    <n v="0.60895759918153913"/>
    <n v="2026"/>
    <s v="Q2"/>
    <n v="6"/>
    <x v="5"/>
  </r>
  <r>
    <s v="00501"/>
    <x v="170"/>
    <x v="3"/>
    <x v="4"/>
    <x v="0"/>
    <x v="1"/>
    <x v="3"/>
    <x v="13"/>
    <n v="2"/>
    <n v="80.95"/>
    <n v="0.1"/>
    <n v="39.44"/>
    <n v="145.71"/>
    <n v="78.88"/>
    <n v="66.830000000000013"/>
    <n v="0.45865074462974409"/>
    <n v="2026"/>
    <s v="Q2"/>
    <n v="6"/>
    <x v="5"/>
  </r>
  <r>
    <s v="00540"/>
    <x v="170"/>
    <x v="0"/>
    <x v="9"/>
    <x v="3"/>
    <x v="0"/>
    <x v="1"/>
    <x v="11"/>
    <n v="1"/>
    <n v="151.46"/>
    <n v="0.05"/>
    <n v="77.98"/>
    <n v="143.887"/>
    <n v="77.98"/>
    <n v="65.906999999999996"/>
    <n v="0.45804693961233467"/>
    <n v="2026"/>
    <s v="Q2"/>
    <n v="6"/>
    <x v="5"/>
  </r>
  <r>
    <s v="02255"/>
    <x v="170"/>
    <x v="0"/>
    <x v="9"/>
    <x v="0"/>
    <x v="2"/>
    <x v="1"/>
    <x v="1"/>
    <n v="5"/>
    <n v="90.1"/>
    <n v="0"/>
    <n v="44.32"/>
    <n v="450.5"/>
    <n v="221.6"/>
    <n v="228.9"/>
    <n v="0.50810210876803552"/>
    <n v="2026"/>
    <s v="Q2"/>
    <n v="6"/>
    <x v="5"/>
  </r>
  <r>
    <s v="03126"/>
    <x v="170"/>
    <x v="0"/>
    <x v="0"/>
    <x v="3"/>
    <x v="2"/>
    <x v="1"/>
    <x v="11"/>
    <n v="1"/>
    <n v="155.69"/>
    <n v="0.1"/>
    <n v="79.42"/>
    <n v="140.12100000000001"/>
    <n v="79.42"/>
    <n v="60.701000000000008"/>
    <n v="0.43320415926235184"/>
    <n v="2026"/>
    <s v="Q2"/>
    <n v="6"/>
    <x v="5"/>
  </r>
  <r>
    <s v="03223"/>
    <x v="170"/>
    <x v="1"/>
    <x v="14"/>
    <x v="2"/>
    <x v="0"/>
    <x v="4"/>
    <x v="16"/>
    <n v="1"/>
    <n v="50.11"/>
    <n v="0.05"/>
    <n v="21.38"/>
    <n v="47.604499999999994"/>
    <n v="21.38"/>
    <n v="26.224499999999995"/>
    <n v="0.55088279469377888"/>
    <n v="2026"/>
    <s v="Q2"/>
    <n v="6"/>
    <x v="5"/>
  </r>
  <r>
    <s v="03260"/>
    <x v="170"/>
    <x v="2"/>
    <x v="2"/>
    <x v="2"/>
    <x v="0"/>
    <x v="1"/>
    <x v="3"/>
    <n v="1"/>
    <n v="142.55000000000001"/>
    <n v="0.1"/>
    <n v="79.709999999999994"/>
    <n v="128.29500000000002"/>
    <n v="79.709999999999994"/>
    <n v="48.585000000000022"/>
    <n v="0.37869753302934656"/>
    <n v="2026"/>
    <s v="Q2"/>
    <n v="6"/>
    <x v="5"/>
  </r>
  <r>
    <s v="03404"/>
    <x v="170"/>
    <x v="3"/>
    <x v="8"/>
    <x v="0"/>
    <x v="1"/>
    <x v="3"/>
    <x v="7"/>
    <n v="3"/>
    <n v="191.11"/>
    <n v="0.05"/>
    <n v="102.82"/>
    <n v="544.6635"/>
    <n v="308.45999999999998"/>
    <n v="236.20350000000002"/>
    <n v="0.43366867800026992"/>
    <n v="2026"/>
    <s v="Q2"/>
    <n v="6"/>
    <x v="5"/>
  </r>
  <r>
    <s v="04267"/>
    <x v="170"/>
    <x v="3"/>
    <x v="13"/>
    <x v="1"/>
    <x v="2"/>
    <x v="0"/>
    <x v="6"/>
    <n v="6"/>
    <n v="40.229999999999997"/>
    <n v="0.15"/>
    <n v="17.079999999999998"/>
    <n v="205.173"/>
    <n v="102.47999999999999"/>
    <n v="102.69300000000001"/>
    <n v="0.50051907414718322"/>
    <n v="2026"/>
    <s v="Q2"/>
    <n v="6"/>
    <x v="5"/>
  </r>
  <r>
    <s v="05082"/>
    <x v="170"/>
    <x v="1"/>
    <x v="11"/>
    <x v="0"/>
    <x v="2"/>
    <x v="0"/>
    <x v="0"/>
    <n v="2"/>
    <n v="81.489999999999995"/>
    <n v="0"/>
    <n v="42.15"/>
    <n v="162.97999999999999"/>
    <n v="84.3"/>
    <n v="78.679999999999993"/>
    <n v="0.48275862068965514"/>
    <n v="2026"/>
    <s v="Q2"/>
    <n v="6"/>
    <x v="5"/>
  </r>
  <r>
    <s v="05108"/>
    <x v="170"/>
    <x v="1"/>
    <x v="6"/>
    <x v="1"/>
    <x v="2"/>
    <x v="2"/>
    <x v="18"/>
    <n v="8"/>
    <n v="162.71"/>
    <n v="0.2"/>
    <n v="85.27"/>
    <n v="1041.3440000000001"/>
    <n v="682.16"/>
    <n v="359.18400000000008"/>
    <n v="0.34492348349824847"/>
    <n v="2026"/>
    <s v="Q2"/>
    <n v="6"/>
    <x v="5"/>
  </r>
  <r>
    <s v="01105"/>
    <x v="171"/>
    <x v="2"/>
    <x v="5"/>
    <x v="3"/>
    <x v="0"/>
    <x v="2"/>
    <x v="2"/>
    <n v="1"/>
    <n v="36.479999999999997"/>
    <n v="0.1"/>
    <n v="13.9"/>
    <n v="32.832000000000001"/>
    <n v="13.9"/>
    <n v="18.932000000000002"/>
    <n v="0.57663255360623789"/>
    <n v="2026"/>
    <s v="Q2"/>
    <n v="6"/>
    <x v="5"/>
  </r>
  <r>
    <s v="02757"/>
    <x v="171"/>
    <x v="1"/>
    <x v="6"/>
    <x v="1"/>
    <x v="2"/>
    <x v="2"/>
    <x v="15"/>
    <n v="6"/>
    <n v="136.65"/>
    <n v="0.15"/>
    <n v="68.56"/>
    <n v="696.91500000000008"/>
    <n v="411.36"/>
    <n v="285.55500000000006"/>
    <n v="0.4097415036266977"/>
    <n v="2026"/>
    <s v="Q2"/>
    <n v="6"/>
    <x v="5"/>
  </r>
  <r>
    <s v="03325"/>
    <x v="171"/>
    <x v="2"/>
    <x v="2"/>
    <x v="0"/>
    <x v="1"/>
    <x v="0"/>
    <x v="4"/>
    <n v="4"/>
    <n v="50.57"/>
    <n v="0"/>
    <n v="21.85"/>
    <n v="202.28"/>
    <n v="87.4"/>
    <n v="114.88"/>
    <n v="0.56792564761716435"/>
    <n v="2026"/>
    <s v="Q2"/>
    <n v="6"/>
    <x v="5"/>
  </r>
  <r>
    <s v="04070"/>
    <x v="171"/>
    <x v="3"/>
    <x v="8"/>
    <x v="0"/>
    <x v="1"/>
    <x v="0"/>
    <x v="8"/>
    <n v="3"/>
    <n v="103.72"/>
    <n v="0"/>
    <n v="50.34"/>
    <n v="311.15999999999997"/>
    <n v="151.02000000000001"/>
    <n v="160.13999999999996"/>
    <n v="0.51465483995372152"/>
    <n v="2026"/>
    <s v="Q2"/>
    <n v="6"/>
    <x v="5"/>
  </r>
  <r>
    <s v="04339"/>
    <x v="171"/>
    <x v="2"/>
    <x v="16"/>
    <x v="3"/>
    <x v="0"/>
    <x v="2"/>
    <x v="15"/>
    <n v="1"/>
    <n v="132.49"/>
    <n v="0"/>
    <n v="67.09"/>
    <n v="132.49"/>
    <n v="67.09"/>
    <n v="65.400000000000006"/>
    <n v="0.49362216016303118"/>
    <n v="2026"/>
    <s v="Q2"/>
    <n v="6"/>
    <x v="5"/>
  </r>
  <r>
    <s v="00731"/>
    <x v="172"/>
    <x v="2"/>
    <x v="3"/>
    <x v="0"/>
    <x v="1"/>
    <x v="3"/>
    <x v="13"/>
    <n v="2"/>
    <n v="80.650000000000006"/>
    <n v="0"/>
    <n v="39.18"/>
    <n v="161.30000000000001"/>
    <n v="78.36"/>
    <n v="82.940000000000012"/>
    <n v="0.51419714817110973"/>
    <n v="2026"/>
    <s v="Q2"/>
    <n v="6"/>
    <x v="5"/>
  </r>
  <r>
    <s v="01362"/>
    <x v="172"/>
    <x v="1"/>
    <x v="1"/>
    <x v="2"/>
    <x v="1"/>
    <x v="4"/>
    <x v="14"/>
    <n v="1"/>
    <n v="35.409999999999997"/>
    <n v="0.05"/>
    <n v="13.9"/>
    <n v="33.639499999999998"/>
    <n v="13.9"/>
    <n v="19.7395"/>
    <n v="0.58679528530447833"/>
    <n v="2026"/>
    <s v="Q2"/>
    <n v="6"/>
    <x v="5"/>
  </r>
  <r>
    <s v="01512"/>
    <x v="172"/>
    <x v="0"/>
    <x v="0"/>
    <x v="3"/>
    <x v="0"/>
    <x v="4"/>
    <x v="10"/>
    <n v="3"/>
    <n v="41.01"/>
    <n v="0"/>
    <n v="14.33"/>
    <n v="123.03"/>
    <n v="42.99"/>
    <n v="80.039999999999992"/>
    <n v="0.65057303096805652"/>
    <n v="2026"/>
    <s v="Q2"/>
    <n v="6"/>
    <x v="5"/>
  </r>
  <r>
    <s v="01647"/>
    <x v="172"/>
    <x v="3"/>
    <x v="8"/>
    <x v="0"/>
    <x v="2"/>
    <x v="2"/>
    <x v="2"/>
    <n v="1"/>
    <n v="36.01"/>
    <n v="0"/>
    <n v="13.23"/>
    <n v="36.01"/>
    <n v="13.23"/>
    <n v="22.779999999999998"/>
    <n v="0.63260205498472644"/>
    <n v="2026"/>
    <s v="Q2"/>
    <n v="6"/>
    <x v="5"/>
  </r>
  <r>
    <s v="02358"/>
    <x v="172"/>
    <x v="0"/>
    <x v="0"/>
    <x v="3"/>
    <x v="0"/>
    <x v="4"/>
    <x v="16"/>
    <n v="2"/>
    <n v="50.21"/>
    <n v="0.05"/>
    <n v="21.74"/>
    <n v="95.399000000000001"/>
    <n v="43.48"/>
    <n v="51.919000000000004"/>
    <n v="0.54423002337550708"/>
    <n v="2026"/>
    <s v="Q2"/>
    <n v="6"/>
    <x v="5"/>
  </r>
  <r>
    <s v="02366"/>
    <x v="172"/>
    <x v="2"/>
    <x v="10"/>
    <x v="3"/>
    <x v="0"/>
    <x v="0"/>
    <x v="8"/>
    <n v="3"/>
    <n v="100.3"/>
    <n v="0"/>
    <n v="49.26"/>
    <n v="300.89999999999998"/>
    <n v="147.78"/>
    <n v="153.11999999999998"/>
    <n v="0.5088733798604187"/>
    <n v="2026"/>
    <s v="Q2"/>
    <n v="6"/>
    <x v="5"/>
  </r>
  <r>
    <s v="03481"/>
    <x v="172"/>
    <x v="3"/>
    <x v="8"/>
    <x v="2"/>
    <x v="1"/>
    <x v="2"/>
    <x v="9"/>
    <n v="1"/>
    <n v="47.7"/>
    <n v="0.1"/>
    <n v="18.760000000000002"/>
    <n v="42.930000000000007"/>
    <n v="18.760000000000002"/>
    <n v="24.170000000000005"/>
    <n v="0.56300955043093415"/>
    <n v="2026"/>
    <s v="Q2"/>
    <n v="6"/>
    <x v="5"/>
  </r>
  <r>
    <s v="03595"/>
    <x v="172"/>
    <x v="1"/>
    <x v="14"/>
    <x v="0"/>
    <x v="1"/>
    <x v="0"/>
    <x v="6"/>
    <n v="2"/>
    <n v="40.94"/>
    <n v="0.1"/>
    <n v="16.88"/>
    <n v="73.691999999999993"/>
    <n v="33.76"/>
    <n v="39.931999999999995"/>
    <n v="0.54187700157411933"/>
    <n v="2026"/>
    <s v="Q2"/>
    <n v="6"/>
    <x v="5"/>
  </r>
  <r>
    <s v="03766"/>
    <x v="172"/>
    <x v="3"/>
    <x v="8"/>
    <x v="2"/>
    <x v="0"/>
    <x v="1"/>
    <x v="1"/>
    <n v="1"/>
    <n v="93.78"/>
    <n v="0"/>
    <n v="46.62"/>
    <n v="93.78"/>
    <n v="46.62"/>
    <n v="47.160000000000004"/>
    <n v="0.50287907869481774"/>
    <n v="2026"/>
    <s v="Q2"/>
    <n v="6"/>
    <x v="5"/>
  </r>
  <r>
    <s v="03933"/>
    <x v="172"/>
    <x v="3"/>
    <x v="4"/>
    <x v="2"/>
    <x v="1"/>
    <x v="4"/>
    <x v="16"/>
    <n v="2"/>
    <n v="51.42"/>
    <n v="0"/>
    <n v="22.19"/>
    <n v="102.84"/>
    <n v="44.38"/>
    <n v="58.46"/>
    <n v="0.56845585375340335"/>
    <n v="2026"/>
    <s v="Q2"/>
    <n v="6"/>
    <x v="5"/>
  </r>
  <r>
    <s v="03951"/>
    <x v="172"/>
    <x v="2"/>
    <x v="2"/>
    <x v="2"/>
    <x v="1"/>
    <x v="2"/>
    <x v="18"/>
    <n v="1"/>
    <n v="164.99"/>
    <n v="0.1"/>
    <n v="86.6"/>
    <n v="148.49100000000001"/>
    <n v="86.6"/>
    <n v="61.89100000000002"/>
    <n v="0.41679967136055396"/>
    <n v="2026"/>
    <s v="Q2"/>
    <n v="6"/>
    <x v="5"/>
  </r>
  <r>
    <s v="04078"/>
    <x v="172"/>
    <x v="2"/>
    <x v="5"/>
    <x v="3"/>
    <x v="0"/>
    <x v="1"/>
    <x v="3"/>
    <n v="1"/>
    <n v="145.65"/>
    <n v="0"/>
    <n v="79.87"/>
    <n v="145.65"/>
    <n v="79.87"/>
    <n v="65.78"/>
    <n v="0.45163062135255749"/>
    <n v="2026"/>
    <s v="Q2"/>
    <n v="6"/>
    <x v="5"/>
  </r>
  <r>
    <s v="04182"/>
    <x v="172"/>
    <x v="1"/>
    <x v="11"/>
    <x v="0"/>
    <x v="1"/>
    <x v="4"/>
    <x v="12"/>
    <n v="4"/>
    <n v="120.94"/>
    <n v="0.05"/>
    <n v="70.84"/>
    <n v="459.57199999999995"/>
    <n v="283.36"/>
    <n v="176.21199999999993"/>
    <n v="0.38342631840059871"/>
    <n v="2026"/>
    <s v="Q2"/>
    <n v="6"/>
    <x v="5"/>
  </r>
  <r>
    <s v="00323"/>
    <x v="173"/>
    <x v="3"/>
    <x v="13"/>
    <x v="0"/>
    <x v="0"/>
    <x v="2"/>
    <x v="2"/>
    <n v="1"/>
    <n v="36.94"/>
    <n v="0"/>
    <n v="13.25"/>
    <n v="36.94"/>
    <n v="13.25"/>
    <n v="23.689999999999998"/>
    <n v="0.64131023280996213"/>
    <n v="2026"/>
    <s v="Q2"/>
    <n v="6"/>
    <x v="5"/>
  </r>
  <r>
    <s v="00544"/>
    <x v="173"/>
    <x v="0"/>
    <x v="15"/>
    <x v="0"/>
    <x v="2"/>
    <x v="1"/>
    <x v="1"/>
    <n v="1"/>
    <n v="90.3"/>
    <n v="0.05"/>
    <n v="45.07"/>
    <n v="85.784999999999997"/>
    <n v="45.07"/>
    <n v="40.714999999999996"/>
    <n v="0.47461677449437545"/>
    <n v="2026"/>
    <s v="Q2"/>
    <n v="6"/>
    <x v="5"/>
  </r>
  <r>
    <s v="01570"/>
    <x v="173"/>
    <x v="3"/>
    <x v="13"/>
    <x v="3"/>
    <x v="0"/>
    <x v="3"/>
    <x v="5"/>
    <n v="1"/>
    <n v="335.05"/>
    <n v="0"/>
    <n v="191.67"/>
    <n v="335.05"/>
    <n v="191.67"/>
    <n v="143.38000000000002"/>
    <n v="0.42793612893597976"/>
    <n v="2026"/>
    <s v="Q2"/>
    <n v="6"/>
    <x v="5"/>
  </r>
  <r>
    <s v="01932"/>
    <x v="173"/>
    <x v="3"/>
    <x v="8"/>
    <x v="0"/>
    <x v="1"/>
    <x v="2"/>
    <x v="2"/>
    <n v="1"/>
    <n v="35.9"/>
    <n v="0.05"/>
    <n v="13.81"/>
    <n v="34.104999999999997"/>
    <n v="13.81"/>
    <n v="20.294999999999995"/>
    <n v="0.59507403606509301"/>
    <n v="2026"/>
    <s v="Q2"/>
    <n v="6"/>
    <x v="5"/>
  </r>
  <r>
    <s v="04352"/>
    <x v="173"/>
    <x v="3"/>
    <x v="13"/>
    <x v="0"/>
    <x v="0"/>
    <x v="0"/>
    <x v="4"/>
    <n v="6"/>
    <n v="51.34"/>
    <n v="0.1"/>
    <n v="22.47"/>
    <n v="277.23600000000005"/>
    <n v="134.82"/>
    <n v="142.41600000000005"/>
    <n v="0.51369951954291659"/>
    <n v="2026"/>
    <s v="Q2"/>
    <n v="6"/>
    <x v="5"/>
  </r>
  <r>
    <s v="04561"/>
    <x v="173"/>
    <x v="0"/>
    <x v="0"/>
    <x v="2"/>
    <x v="0"/>
    <x v="1"/>
    <x v="11"/>
    <n v="1"/>
    <n v="157.91"/>
    <n v="0"/>
    <n v="77.12"/>
    <n v="157.91"/>
    <n v="77.12"/>
    <n v="80.789999999999992"/>
    <n v="0.51162054334747642"/>
    <n v="2026"/>
    <s v="Q2"/>
    <n v="6"/>
    <x v="5"/>
  </r>
  <r>
    <s v="04741"/>
    <x v="173"/>
    <x v="3"/>
    <x v="13"/>
    <x v="0"/>
    <x v="1"/>
    <x v="0"/>
    <x v="6"/>
    <n v="3"/>
    <n v="41.09"/>
    <n v="0.05"/>
    <n v="16.809999999999999"/>
    <n v="117.10650000000001"/>
    <n v="50.429999999999993"/>
    <n v="66.676500000000019"/>
    <n v="0.569366346018368"/>
    <n v="2026"/>
    <s v="Q2"/>
    <n v="6"/>
    <x v="5"/>
  </r>
  <r>
    <s v="04882"/>
    <x v="173"/>
    <x v="1"/>
    <x v="12"/>
    <x v="0"/>
    <x v="0"/>
    <x v="3"/>
    <x v="19"/>
    <n v="2"/>
    <n v="120.18"/>
    <n v="0.05"/>
    <n v="59.4"/>
    <n v="228.34200000000001"/>
    <n v="118.8"/>
    <n v="109.54200000000002"/>
    <n v="0.47972777675591882"/>
    <n v="2026"/>
    <s v="Q2"/>
    <n v="6"/>
    <x v="5"/>
  </r>
  <r>
    <s v="04885"/>
    <x v="173"/>
    <x v="3"/>
    <x v="13"/>
    <x v="3"/>
    <x v="1"/>
    <x v="3"/>
    <x v="7"/>
    <n v="1"/>
    <n v="198.1"/>
    <n v="0.1"/>
    <n v="103.46"/>
    <n v="178.29"/>
    <n v="103.46"/>
    <n v="74.83"/>
    <n v="0.41970946211228899"/>
    <n v="2026"/>
    <s v="Q2"/>
    <n v="6"/>
    <x v="5"/>
  </r>
  <r>
    <s v="04982"/>
    <x v="173"/>
    <x v="2"/>
    <x v="10"/>
    <x v="0"/>
    <x v="0"/>
    <x v="2"/>
    <x v="2"/>
    <n v="1"/>
    <n v="36.700000000000003"/>
    <n v="0.15"/>
    <n v="13.59"/>
    <n v="31.195"/>
    <n v="13.59"/>
    <n v="17.605"/>
    <n v="0.56435326174066358"/>
    <n v="2026"/>
    <s v="Q2"/>
    <n v="6"/>
    <x v="5"/>
  </r>
  <r>
    <s v="00040"/>
    <x v="174"/>
    <x v="3"/>
    <x v="7"/>
    <x v="2"/>
    <x v="1"/>
    <x v="2"/>
    <x v="18"/>
    <n v="1"/>
    <n v="167.23"/>
    <n v="0.05"/>
    <n v="85.14"/>
    <n v="158.86849999999998"/>
    <n v="85.14"/>
    <n v="73.728499999999983"/>
    <n v="0.46408507665144438"/>
    <n v="2026"/>
    <s v="Q2"/>
    <n v="6"/>
    <x v="5"/>
  </r>
  <r>
    <s v="00110"/>
    <x v="174"/>
    <x v="1"/>
    <x v="12"/>
    <x v="2"/>
    <x v="2"/>
    <x v="1"/>
    <x v="17"/>
    <n v="2"/>
    <n v="72.97"/>
    <n v="0"/>
    <n v="31.57"/>
    <n v="145.94"/>
    <n v="63.14"/>
    <n v="82.8"/>
    <n v="0.56735644785528294"/>
    <n v="2026"/>
    <s v="Q2"/>
    <n v="6"/>
    <x v="5"/>
  </r>
  <r>
    <s v="01169"/>
    <x v="174"/>
    <x v="1"/>
    <x v="11"/>
    <x v="2"/>
    <x v="1"/>
    <x v="0"/>
    <x v="0"/>
    <n v="3"/>
    <n v="82.91"/>
    <n v="0"/>
    <n v="42.29"/>
    <n v="248.73"/>
    <n v="126.87"/>
    <n v="121.85999999999999"/>
    <n v="0.4899288384995778"/>
    <n v="2026"/>
    <s v="Q2"/>
    <n v="6"/>
    <x v="5"/>
  </r>
  <r>
    <s v="02211"/>
    <x v="174"/>
    <x v="2"/>
    <x v="10"/>
    <x v="3"/>
    <x v="1"/>
    <x v="4"/>
    <x v="10"/>
    <n v="2"/>
    <n v="41.25"/>
    <n v="0"/>
    <n v="14.72"/>
    <n v="82.5"/>
    <n v="29.44"/>
    <n v="53.06"/>
    <n v="0.64315151515151514"/>
    <n v="2026"/>
    <s v="Q2"/>
    <n v="6"/>
    <x v="5"/>
  </r>
  <r>
    <s v="03494"/>
    <x v="174"/>
    <x v="3"/>
    <x v="8"/>
    <x v="1"/>
    <x v="2"/>
    <x v="3"/>
    <x v="7"/>
    <n v="6"/>
    <n v="194.79"/>
    <n v="0.15"/>
    <n v="106.78"/>
    <n v="993.42899999999997"/>
    <n v="640.68000000000006"/>
    <n v="352.74899999999991"/>
    <n v="0.3550822454347517"/>
    <n v="2026"/>
    <s v="Q2"/>
    <n v="6"/>
    <x v="5"/>
  </r>
  <r>
    <s v="03586"/>
    <x v="174"/>
    <x v="0"/>
    <x v="15"/>
    <x v="1"/>
    <x v="2"/>
    <x v="3"/>
    <x v="7"/>
    <n v="6"/>
    <n v="193.13"/>
    <n v="0.15"/>
    <n v="106.49"/>
    <n v="984.96299999999997"/>
    <n v="638.93999999999994"/>
    <n v="346.02300000000002"/>
    <n v="0.35130558203709178"/>
    <n v="2026"/>
    <s v="Q2"/>
    <n v="6"/>
    <x v="5"/>
  </r>
  <r>
    <s v="03660"/>
    <x v="174"/>
    <x v="2"/>
    <x v="3"/>
    <x v="0"/>
    <x v="1"/>
    <x v="0"/>
    <x v="0"/>
    <n v="1"/>
    <n v="82.7"/>
    <n v="0.05"/>
    <n v="42.16"/>
    <n v="78.564999999999998"/>
    <n v="42.16"/>
    <n v="36.405000000000001"/>
    <n v="0.46337427607713361"/>
    <n v="2026"/>
    <s v="Q2"/>
    <n v="6"/>
    <x v="5"/>
  </r>
  <r>
    <s v="04307"/>
    <x v="174"/>
    <x v="3"/>
    <x v="8"/>
    <x v="0"/>
    <x v="2"/>
    <x v="0"/>
    <x v="6"/>
    <n v="1"/>
    <n v="40.33"/>
    <n v="0"/>
    <n v="16.48"/>
    <n v="40.33"/>
    <n v="16.48"/>
    <n v="23.849999999999998"/>
    <n v="0.59137118770146291"/>
    <n v="2026"/>
    <s v="Q2"/>
    <n v="6"/>
    <x v="5"/>
  </r>
  <r>
    <s v="05133"/>
    <x v="174"/>
    <x v="0"/>
    <x v="0"/>
    <x v="0"/>
    <x v="2"/>
    <x v="3"/>
    <x v="13"/>
    <n v="1"/>
    <n v="81.99"/>
    <n v="0.15"/>
    <n v="40.29"/>
    <n v="69.691499999999991"/>
    <n v="40.29"/>
    <n v="29.401499999999992"/>
    <n v="0.4218807171606293"/>
    <n v="2026"/>
    <s v="Q2"/>
    <n v="6"/>
    <x v="5"/>
  </r>
  <r>
    <s v="00472"/>
    <x v="175"/>
    <x v="1"/>
    <x v="6"/>
    <x v="2"/>
    <x v="2"/>
    <x v="2"/>
    <x v="9"/>
    <n v="3"/>
    <n v="46.29"/>
    <n v="0"/>
    <n v="18.309999999999999"/>
    <n v="138.87"/>
    <n v="54.929999999999993"/>
    <n v="83.940000000000012"/>
    <n v="0.60445020522791104"/>
    <n v="2026"/>
    <s v="Q2"/>
    <n v="6"/>
    <x v="5"/>
  </r>
  <r>
    <s v="00689"/>
    <x v="175"/>
    <x v="3"/>
    <x v="7"/>
    <x v="0"/>
    <x v="1"/>
    <x v="0"/>
    <x v="6"/>
    <n v="1"/>
    <n v="39.729999999999997"/>
    <n v="0"/>
    <n v="16.55"/>
    <n v="39.729999999999997"/>
    <n v="16.55"/>
    <n v="23.179999999999996"/>
    <n v="0.58343820790334755"/>
    <n v="2026"/>
    <s v="Q2"/>
    <n v="6"/>
    <x v="5"/>
  </r>
  <r>
    <s v="00864"/>
    <x v="175"/>
    <x v="3"/>
    <x v="8"/>
    <x v="0"/>
    <x v="1"/>
    <x v="2"/>
    <x v="15"/>
    <n v="4"/>
    <n v="131.02000000000001"/>
    <n v="0.05"/>
    <n v="67.42"/>
    <n v="497.87600000000003"/>
    <n v="269.68"/>
    <n v="228.19600000000003"/>
    <n v="0.45833902417469413"/>
    <n v="2026"/>
    <s v="Q2"/>
    <n v="6"/>
    <x v="5"/>
  </r>
  <r>
    <s v="01163"/>
    <x v="175"/>
    <x v="1"/>
    <x v="12"/>
    <x v="0"/>
    <x v="1"/>
    <x v="2"/>
    <x v="9"/>
    <n v="2"/>
    <n v="46.69"/>
    <n v="0.05"/>
    <n v="18.23"/>
    <n v="88.710999999999999"/>
    <n v="36.46"/>
    <n v="52.250999999999998"/>
    <n v="0.58900249123558523"/>
    <n v="2026"/>
    <s v="Q2"/>
    <n v="6"/>
    <x v="5"/>
  </r>
  <r>
    <s v="01323"/>
    <x v="175"/>
    <x v="1"/>
    <x v="12"/>
    <x v="0"/>
    <x v="0"/>
    <x v="4"/>
    <x v="10"/>
    <n v="2"/>
    <n v="39.57"/>
    <n v="0.1"/>
    <n v="14.64"/>
    <n v="71.225999999999999"/>
    <n v="29.28"/>
    <n v="41.945999999999998"/>
    <n v="0.58891416055934631"/>
    <n v="2026"/>
    <s v="Q2"/>
    <n v="6"/>
    <x v="5"/>
  </r>
  <r>
    <s v="02098"/>
    <x v="175"/>
    <x v="2"/>
    <x v="2"/>
    <x v="0"/>
    <x v="0"/>
    <x v="1"/>
    <x v="3"/>
    <n v="1"/>
    <n v="146.46"/>
    <n v="0.15"/>
    <n v="80.760000000000005"/>
    <n v="124.491"/>
    <n v="80.760000000000005"/>
    <n v="43.730999999999995"/>
    <n v="0.35127840566787955"/>
    <n v="2026"/>
    <s v="Q2"/>
    <n v="6"/>
    <x v="5"/>
  </r>
  <r>
    <s v="02190"/>
    <x v="175"/>
    <x v="1"/>
    <x v="6"/>
    <x v="2"/>
    <x v="2"/>
    <x v="0"/>
    <x v="4"/>
    <n v="5"/>
    <n v="50.78"/>
    <n v="0"/>
    <n v="22.68"/>
    <n v="253.9"/>
    <n v="113.4"/>
    <n v="140.5"/>
    <n v="0.55336746750689247"/>
    <n v="2026"/>
    <s v="Q2"/>
    <n v="6"/>
    <x v="5"/>
  </r>
  <r>
    <s v="02664"/>
    <x v="175"/>
    <x v="2"/>
    <x v="10"/>
    <x v="3"/>
    <x v="0"/>
    <x v="2"/>
    <x v="9"/>
    <n v="3"/>
    <n v="47.61"/>
    <n v="0"/>
    <n v="18.21"/>
    <n v="142.82999999999998"/>
    <n v="54.63"/>
    <n v="88.199999999999989"/>
    <n v="0.61751732829237549"/>
    <n v="2026"/>
    <s v="Q2"/>
    <n v="6"/>
    <x v="5"/>
  </r>
  <r>
    <s v="02992"/>
    <x v="175"/>
    <x v="2"/>
    <x v="16"/>
    <x v="0"/>
    <x v="1"/>
    <x v="0"/>
    <x v="4"/>
    <n v="1"/>
    <n v="50.75"/>
    <n v="0.1"/>
    <n v="22.94"/>
    <n v="45.675000000000004"/>
    <n v="22.94"/>
    <n v="22.735000000000003"/>
    <n v="0.49775588396278053"/>
    <n v="2026"/>
    <s v="Q2"/>
    <n v="6"/>
    <x v="5"/>
  </r>
  <r>
    <s v="03120"/>
    <x v="175"/>
    <x v="2"/>
    <x v="5"/>
    <x v="3"/>
    <x v="0"/>
    <x v="4"/>
    <x v="16"/>
    <n v="1"/>
    <n v="50.33"/>
    <n v="0"/>
    <n v="21.66"/>
    <n v="50.33"/>
    <n v="21.66"/>
    <n v="28.669999999999998"/>
    <n v="0.56964037353467112"/>
    <n v="2026"/>
    <s v="Q2"/>
    <n v="6"/>
    <x v="5"/>
  </r>
  <r>
    <s v="00189"/>
    <x v="176"/>
    <x v="2"/>
    <x v="10"/>
    <x v="0"/>
    <x v="2"/>
    <x v="2"/>
    <x v="9"/>
    <n v="1"/>
    <n v="47.5"/>
    <n v="0.1"/>
    <n v="18.8"/>
    <n v="42.75"/>
    <n v="18.8"/>
    <n v="23.95"/>
    <n v="0.56023391812865497"/>
    <n v="2026"/>
    <s v="Q2"/>
    <n v="6"/>
    <x v="5"/>
  </r>
  <r>
    <s v="00927"/>
    <x v="176"/>
    <x v="2"/>
    <x v="10"/>
    <x v="3"/>
    <x v="0"/>
    <x v="2"/>
    <x v="15"/>
    <n v="2"/>
    <n v="130.33000000000001"/>
    <n v="0.1"/>
    <n v="67.319999999999993"/>
    <n v="234.59400000000002"/>
    <n v="134.63999999999999"/>
    <n v="99.954000000000036"/>
    <n v="0.42607227806337772"/>
    <n v="2026"/>
    <s v="Q2"/>
    <n v="6"/>
    <x v="5"/>
  </r>
  <r>
    <s v="01388"/>
    <x v="176"/>
    <x v="1"/>
    <x v="14"/>
    <x v="0"/>
    <x v="0"/>
    <x v="1"/>
    <x v="11"/>
    <n v="3"/>
    <n v="156.76"/>
    <n v="0.05"/>
    <n v="78.63"/>
    <n v="446.76599999999996"/>
    <n v="235.89"/>
    <n v="210.87599999999998"/>
    <n v="0.47200547937846654"/>
    <n v="2026"/>
    <s v="Q2"/>
    <n v="6"/>
    <x v="5"/>
  </r>
  <r>
    <s v="03932"/>
    <x v="176"/>
    <x v="2"/>
    <x v="10"/>
    <x v="0"/>
    <x v="1"/>
    <x v="4"/>
    <x v="14"/>
    <n v="4"/>
    <n v="35.770000000000003"/>
    <n v="0"/>
    <n v="13.75"/>
    <n v="143.08000000000001"/>
    <n v="55"/>
    <n v="88.080000000000013"/>
    <n v="0.61559966452334358"/>
    <n v="2026"/>
    <s v="Q2"/>
    <n v="6"/>
    <x v="5"/>
  </r>
  <r>
    <s v="04008"/>
    <x v="176"/>
    <x v="1"/>
    <x v="14"/>
    <x v="0"/>
    <x v="0"/>
    <x v="0"/>
    <x v="8"/>
    <n v="2"/>
    <n v="102.49"/>
    <n v="0"/>
    <n v="50.07"/>
    <n v="204.98"/>
    <n v="100.14"/>
    <n v="104.83999999999999"/>
    <n v="0.51146453312518292"/>
    <n v="2026"/>
    <s v="Q2"/>
    <n v="6"/>
    <x v="5"/>
  </r>
  <r>
    <s v="04701"/>
    <x v="176"/>
    <x v="0"/>
    <x v="0"/>
    <x v="1"/>
    <x v="2"/>
    <x v="0"/>
    <x v="0"/>
    <n v="8"/>
    <n v="82.47"/>
    <n v="0.15"/>
    <n v="42.58"/>
    <n v="560.79599999999994"/>
    <n v="340.64"/>
    <n v="220.15599999999995"/>
    <n v="0.39257769313618496"/>
    <n v="2026"/>
    <s v="Q2"/>
    <n v="6"/>
    <x v="5"/>
  </r>
  <r>
    <s v="04805"/>
    <x v="176"/>
    <x v="2"/>
    <x v="10"/>
    <x v="0"/>
    <x v="0"/>
    <x v="3"/>
    <x v="19"/>
    <n v="1"/>
    <n v="121.44"/>
    <n v="0"/>
    <n v="62.34"/>
    <n v="121.44"/>
    <n v="62.34"/>
    <n v="59.099999999999994"/>
    <n v="0.48666007905138337"/>
    <n v="2026"/>
    <s v="Q2"/>
    <n v="6"/>
    <x v="5"/>
  </r>
  <r>
    <s v="00912"/>
    <x v="177"/>
    <x v="0"/>
    <x v="0"/>
    <x v="3"/>
    <x v="1"/>
    <x v="2"/>
    <x v="9"/>
    <n v="4"/>
    <n v="46.44"/>
    <n v="0.05"/>
    <n v="18.2"/>
    <n v="176.47199999999998"/>
    <n v="72.8"/>
    <n v="103.67199999999998"/>
    <n v="0.58746996690693143"/>
    <n v="2026"/>
    <s v="Q2"/>
    <n v="6"/>
    <x v="5"/>
  </r>
  <r>
    <s v="01837"/>
    <x v="177"/>
    <x v="0"/>
    <x v="0"/>
    <x v="3"/>
    <x v="2"/>
    <x v="3"/>
    <x v="7"/>
    <n v="2"/>
    <n v="194.13"/>
    <n v="0.1"/>
    <n v="106.51"/>
    <n v="349.43400000000003"/>
    <n v="213.02"/>
    <n v="136.41400000000002"/>
    <n v="0.39038559499075648"/>
    <n v="2026"/>
    <s v="Q2"/>
    <n v="6"/>
    <x v="5"/>
  </r>
  <r>
    <s v="02216"/>
    <x v="177"/>
    <x v="0"/>
    <x v="9"/>
    <x v="0"/>
    <x v="2"/>
    <x v="0"/>
    <x v="0"/>
    <n v="4"/>
    <n v="81.86"/>
    <n v="0.05"/>
    <n v="42.22"/>
    <n v="311.06799999999998"/>
    <n v="168.88"/>
    <n v="142.18799999999999"/>
    <n v="0.45709619761595532"/>
    <n v="2026"/>
    <s v="Q2"/>
    <n v="6"/>
    <x v="5"/>
  </r>
  <r>
    <s v="02451"/>
    <x v="177"/>
    <x v="0"/>
    <x v="9"/>
    <x v="1"/>
    <x v="2"/>
    <x v="2"/>
    <x v="18"/>
    <n v="4"/>
    <n v="162.61000000000001"/>
    <n v="0.05"/>
    <n v="88.64"/>
    <n v="617.91800000000001"/>
    <n v="354.56"/>
    <n v="263.358"/>
    <n v="0.4262021821665658"/>
    <n v="2026"/>
    <s v="Q2"/>
    <n v="6"/>
    <x v="5"/>
  </r>
  <r>
    <s v="02874"/>
    <x v="177"/>
    <x v="1"/>
    <x v="12"/>
    <x v="2"/>
    <x v="1"/>
    <x v="0"/>
    <x v="6"/>
    <n v="1"/>
    <n v="40.26"/>
    <n v="0"/>
    <n v="16.62"/>
    <n v="40.26"/>
    <n v="16.62"/>
    <n v="23.639999999999997"/>
    <n v="0.58718330849478384"/>
    <n v="2026"/>
    <s v="Q2"/>
    <n v="6"/>
    <x v="5"/>
  </r>
  <r>
    <s v="02885"/>
    <x v="177"/>
    <x v="0"/>
    <x v="0"/>
    <x v="0"/>
    <x v="2"/>
    <x v="2"/>
    <x v="9"/>
    <n v="1"/>
    <n v="47.23"/>
    <n v="0.1"/>
    <n v="17.829999999999998"/>
    <n v="42.506999999999998"/>
    <n v="17.829999999999998"/>
    <n v="24.677"/>
    <n v="0.58053967581810062"/>
    <n v="2026"/>
    <s v="Q2"/>
    <n v="6"/>
    <x v="5"/>
  </r>
  <r>
    <s v="03014"/>
    <x v="177"/>
    <x v="2"/>
    <x v="10"/>
    <x v="0"/>
    <x v="1"/>
    <x v="4"/>
    <x v="16"/>
    <n v="1"/>
    <n v="50.13"/>
    <n v="0.15"/>
    <n v="22.22"/>
    <n v="42.610500000000002"/>
    <n v="22.22"/>
    <n v="20.390500000000003"/>
    <n v="0.47853228664296366"/>
    <n v="2026"/>
    <s v="Q2"/>
    <n v="6"/>
    <x v="5"/>
  </r>
  <r>
    <s v="03273"/>
    <x v="177"/>
    <x v="2"/>
    <x v="3"/>
    <x v="0"/>
    <x v="2"/>
    <x v="3"/>
    <x v="5"/>
    <n v="2"/>
    <n v="345.82"/>
    <n v="0.05"/>
    <n v="196.24"/>
    <n v="657.05799999999999"/>
    <n v="392.48"/>
    <n v="264.57799999999997"/>
    <n v="0.40267069269379563"/>
    <n v="2026"/>
    <s v="Q2"/>
    <n v="6"/>
    <x v="5"/>
  </r>
  <r>
    <s v="05041"/>
    <x v="177"/>
    <x v="0"/>
    <x v="15"/>
    <x v="2"/>
    <x v="1"/>
    <x v="3"/>
    <x v="19"/>
    <n v="1"/>
    <n v="126.12"/>
    <n v="0"/>
    <n v="62.18"/>
    <n v="126.12"/>
    <n v="62.18"/>
    <n v="63.940000000000005"/>
    <n v="0.50697748176339996"/>
    <n v="2026"/>
    <s v="Q2"/>
    <n v="6"/>
    <x v="5"/>
  </r>
  <r>
    <s v="00312"/>
    <x v="178"/>
    <x v="3"/>
    <x v="7"/>
    <x v="3"/>
    <x v="0"/>
    <x v="4"/>
    <x v="14"/>
    <n v="1"/>
    <n v="36"/>
    <n v="0"/>
    <n v="13.95"/>
    <n v="36"/>
    <n v="13.95"/>
    <n v="22.05"/>
    <n v="0.61250000000000004"/>
    <n v="2026"/>
    <s v="Q2"/>
    <n v="6"/>
    <x v="5"/>
  </r>
  <r>
    <s v="00647"/>
    <x v="178"/>
    <x v="0"/>
    <x v="0"/>
    <x v="0"/>
    <x v="0"/>
    <x v="2"/>
    <x v="18"/>
    <n v="1"/>
    <n v="162.25"/>
    <n v="0.05"/>
    <n v="89.28"/>
    <n v="154.13749999999999"/>
    <n v="89.28"/>
    <n v="64.857499999999987"/>
    <n v="0.42077690373854509"/>
    <n v="2026"/>
    <s v="Q2"/>
    <n v="6"/>
    <x v="5"/>
  </r>
  <r>
    <s v="00708"/>
    <x v="178"/>
    <x v="1"/>
    <x v="11"/>
    <x v="0"/>
    <x v="0"/>
    <x v="1"/>
    <x v="11"/>
    <n v="1"/>
    <n v="150.44"/>
    <n v="0"/>
    <n v="80.5"/>
    <n v="150.44"/>
    <n v="80.5"/>
    <n v="69.94"/>
    <n v="0.46490295134272797"/>
    <n v="2026"/>
    <s v="Q2"/>
    <n v="6"/>
    <x v="5"/>
  </r>
  <r>
    <s v="00886"/>
    <x v="178"/>
    <x v="0"/>
    <x v="0"/>
    <x v="2"/>
    <x v="2"/>
    <x v="3"/>
    <x v="19"/>
    <n v="2"/>
    <n v="126.17"/>
    <n v="0.05"/>
    <n v="61.13"/>
    <n v="239.72299999999998"/>
    <n v="122.26"/>
    <n v="117.46299999999998"/>
    <n v="0.48999470221881081"/>
    <n v="2026"/>
    <s v="Q2"/>
    <n v="6"/>
    <x v="5"/>
  </r>
  <r>
    <s v="00944"/>
    <x v="178"/>
    <x v="3"/>
    <x v="7"/>
    <x v="3"/>
    <x v="0"/>
    <x v="3"/>
    <x v="13"/>
    <n v="2"/>
    <n v="83.72"/>
    <n v="0"/>
    <n v="38.96"/>
    <n v="167.44"/>
    <n v="77.92"/>
    <n v="89.52"/>
    <n v="0.53463927376970855"/>
    <n v="2026"/>
    <s v="Q2"/>
    <n v="6"/>
    <x v="5"/>
  </r>
  <r>
    <s v="01050"/>
    <x v="178"/>
    <x v="3"/>
    <x v="8"/>
    <x v="3"/>
    <x v="1"/>
    <x v="1"/>
    <x v="17"/>
    <n v="1"/>
    <n v="70.58"/>
    <n v="0"/>
    <n v="32.78"/>
    <n v="70.58"/>
    <n v="32.78"/>
    <n v="37.799999999999997"/>
    <n v="0.53556248228960046"/>
    <n v="2026"/>
    <s v="Q2"/>
    <n v="6"/>
    <x v="5"/>
  </r>
  <r>
    <s v="01677"/>
    <x v="178"/>
    <x v="3"/>
    <x v="13"/>
    <x v="1"/>
    <x v="2"/>
    <x v="3"/>
    <x v="13"/>
    <n v="5"/>
    <n v="81.96"/>
    <n v="0.05"/>
    <n v="39.130000000000003"/>
    <n v="389.30999999999995"/>
    <n v="195.65"/>
    <n v="193.65999999999994"/>
    <n v="0.497444196141892"/>
    <n v="2026"/>
    <s v="Q2"/>
    <n v="6"/>
    <x v="5"/>
  </r>
  <r>
    <s v="02109"/>
    <x v="178"/>
    <x v="1"/>
    <x v="14"/>
    <x v="0"/>
    <x v="1"/>
    <x v="0"/>
    <x v="6"/>
    <n v="1"/>
    <n v="40.67"/>
    <n v="0"/>
    <n v="16.5"/>
    <n v="40.67"/>
    <n v="16.5"/>
    <n v="24.17"/>
    <n v="0.59429554954511932"/>
    <n v="2026"/>
    <s v="Q2"/>
    <n v="6"/>
    <x v="5"/>
  </r>
  <r>
    <s v="03688"/>
    <x v="178"/>
    <x v="2"/>
    <x v="16"/>
    <x v="2"/>
    <x v="1"/>
    <x v="4"/>
    <x v="10"/>
    <n v="1"/>
    <n v="40.94"/>
    <n v="0"/>
    <n v="14.47"/>
    <n v="40.94"/>
    <n v="14.47"/>
    <n v="26.47"/>
    <n v="0.64655593551538837"/>
    <n v="2026"/>
    <s v="Q2"/>
    <n v="6"/>
    <x v="5"/>
  </r>
  <r>
    <s v="00521"/>
    <x v="179"/>
    <x v="3"/>
    <x v="8"/>
    <x v="1"/>
    <x v="2"/>
    <x v="0"/>
    <x v="8"/>
    <n v="3"/>
    <n v="100.89"/>
    <n v="0.05"/>
    <n v="49.08"/>
    <n v="287.53649999999999"/>
    <n v="147.24"/>
    <n v="140.29649999999998"/>
    <n v="0.48792588071427451"/>
    <n v="2026"/>
    <s v="Q2"/>
    <n v="6"/>
    <x v="5"/>
  </r>
  <r>
    <s v="00557"/>
    <x v="179"/>
    <x v="1"/>
    <x v="12"/>
    <x v="1"/>
    <x v="2"/>
    <x v="0"/>
    <x v="6"/>
    <n v="3"/>
    <n v="39.78"/>
    <n v="0.15"/>
    <n v="16.850000000000001"/>
    <n v="101.43900000000001"/>
    <n v="50.550000000000004"/>
    <n v="50.889000000000003"/>
    <n v="0.50167095495815217"/>
    <n v="2026"/>
    <s v="Q2"/>
    <n v="6"/>
    <x v="5"/>
  </r>
  <r>
    <s v="00929"/>
    <x v="179"/>
    <x v="0"/>
    <x v="0"/>
    <x v="0"/>
    <x v="0"/>
    <x v="4"/>
    <x v="10"/>
    <n v="1"/>
    <n v="40.299999999999997"/>
    <n v="0.05"/>
    <n v="14.79"/>
    <n v="38.284999999999997"/>
    <n v="14.79"/>
    <n v="23.494999999999997"/>
    <n v="0.61368682251534545"/>
    <n v="2026"/>
    <s v="Q2"/>
    <n v="6"/>
    <x v="5"/>
  </r>
  <r>
    <s v="01089"/>
    <x v="179"/>
    <x v="1"/>
    <x v="11"/>
    <x v="2"/>
    <x v="0"/>
    <x v="1"/>
    <x v="1"/>
    <n v="1"/>
    <n v="90.91"/>
    <n v="0.05"/>
    <n v="45.9"/>
    <n v="86.364499999999992"/>
    <n v="45.9"/>
    <n v="40.464499999999994"/>
    <n v="0.46853163047316893"/>
    <n v="2026"/>
    <s v="Q2"/>
    <n v="6"/>
    <x v="5"/>
  </r>
  <r>
    <s v="01655"/>
    <x v="179"/>
    <x v="0"/>
    <x v="0"/>
    <x v="1"/>
    <x v="2"/>
    <x v="2"/>
    <x v="18"/>
    <n v="5"/>
    <n v="162.29"/>
    <n v="0.15"/>
    <n v="86.66"/>
    <n v="689.73249999999996"/>
    <n v="433.29999999999995"/>
    <n v="256.4325"/>
    <n v="0.37178543855770174"/>
    <n v="2026"/>
    <s v="Q2"/>
    <n v="6"/>
    <x v="5"/>
  </r>
  <r>
    <s v="01897"/>
    <x v="179"/>
    <x v="1"/>
    <x v="11"/>
    <x v="0"/>
    <x v="2"/>
    <x v="0"/>
    <x v="4"/>
    <n v="2"/>
    <n v="51.03"/>
    <n v="0"/>
    <n v="22.59"/>
    <n v="102.06"/>
    <n v="45.18"/>
    <n v="56.88"/>
    <n v="0.55731922398589062"/>
    <n v="2026"/>
    <s v="Q2"/>
    <n v="6"/>
    <x v="5"/>
  </r>
  <r>
    <s v="02417"/>
    <x v="179"/>
    <x v="1"/>
    <x v="12"/>
    <x v="0"/>
    <x v="2"/>
    <x v="4"/>
    <x v="16"/>
    <n v="1"/>
    <n v="50.67"/>
    <n v="0"/>
    <n v="22.18"/>
    <n v="50.67"/>
    <n v="22.18"/>
    <n v="28.490000000000002"/>
    <n v="0.56226564041839355"/>
    <n v="2026"/>
    <s v="Q2"/>
    <n v="6"/>
    <x v="5"/>
  </r>
  <r>
    <s v="03474"/>
    <x v="179"/>
    <x v="3"/>
    <x v="8"/>
    <x v="1"/>
    <x v="0"/>
    <x v="2"/>
    <x v="15"/>
    <n v="10"/>
    <n v="130.62"/>
    <n v="0.05"/>
    <n v="67.05"/>
    <n v="1240.8899999999999"/>
    <n v="670.5"/>
    <n v="570.38999999999987"/>
    <n v="0.45966201677828006"/>
    <n v="2026"/>
    <s v="Q2"/>
    <n v="6"/>
    <x v="5"/>
  </r>
  <r>
    <s v="04079"/>
    <x v="179"/>
    <x v="2"/>
    <x v="5"/>
    <x v="0"/>
    <x v="1"/>
    <x v="3"/>
    <x v="7"/>
    <n v="4"/>
    <n v="194.6"/>
    <n v="0"/>
    <n v="104.64"/>
    <n v="778.4"/>
    <n v="418.56"/>
    <n v="359.84"/>
    <n v="0.46228160328879753"/>
    <n v="2026"/>
    <s v="Q2"/>
    <n v="6"/>
    <x v="5"/>
  </r>
  <r>
    <s v="00045"/>
    <x v="180"/>
    <x v="2"/>
    <x v="2"/>
    <x v="2"/>
    <x v="1"/>
    <x v="1"/>
    <x v="1"/>
    <n v="1"/>
    <n v="94"/>
    <n v="0"/>
    <n v="45.62"/>
    <n v="94"/>
    <n v="45.62"/>
    <n v="48.38"/>
    <n v="0.51468085106382977"/>
    <n v="2026"/>
    <s v="Q2"/>
    <n v="6"/>
    <x v="5"/>
  </r>
  <r>
    <s v="02895"/>
    <x v="180"/>
    <x v="3"/>
    <x v="8"/>
    <x v="0"/>
    <x v="0"/>
    <x v="4"/>
    <x v="10"/>
    <n v="2"/>
    <n v="40.46"/>
    <n v="0"/>
    <n v="15.15"/>
    <n v="80.92"/>
    <n v="30.3"/>
    <n v="50.620000000000005"/>
    <n v="0.62555610479485912"/>
    <n v="2026"/>
    <s v="Q2"/>
    <n v="6"/>
    <x v="5"/>
  </r>
  <r>
    <s v="05158"/>
    <x v="180"/>
    <x v="1"/>
    <x v="6"/>
    <x v="2"/>
    <x v="1"/>
    <x v="1"/>
    <x v="11"/>
    <n v="1"/>
    <n v="156.11000000000001"/>
    <n v="0"/>
    <n v="79.52"/>
    <n v="156.11000000000001"/>
    <n v="79.52"/>
    <n v="76.590000000000018"/>
    <n v="0.49061559157004681"/>
    <n v="2026"/>
    <s v="Q2"/>
    <n v="6"/>
    <x v="5"/>
  </r>
  <r>
    <s v="01217"/>
    <x v="181"/>
    <x v="2"/>
    <x v="3"/>
    <x v="0"/>
    <x v="0"/>
    <x v="3"/>
    <x v="19"/>
    <n v="2"/>
    <n v="121.78"/>
    <n v="0.1"/>
    <n v="59.62"/>
    <n v="219.20400000000001"/>
    <n v="119.24"/>
    <n v="99.964000000000013"/>
    <n v="0.45603182423678407"/>
    <n v="2026"/>
    <s v="Q3"/>
    <n v="7"/>
    <x v="6"/>
  </r>
  <r>
    <s v="02249"/>
    <x v="181"/>
    <x v="0"/>
    <x v="15"/>
    <x v="3"/>
    <x v="1"/>
    <x v="4"/>
    <x v="14"/>
    <n v="3"/>
    <n v="36.22"/>
    <n v="0.1"/>
    <n v="13.83"/>
    <n v="97.793999999999997"/>
    <n v="41.49"/>
    <n v="56.303999999999995"/>
    <n v="0.57574084299650286"/>
    <n v="2026"/>
    <s v="Q3"/>
    <n v="7"/>
    <x v="6"/>
  </r>
  <r>
    <s v="02650"/>
    <x v="181"/>
    <x v="3"/>
    <x v="7"/>
    <x v="1"/>
    <x v="2"/>
    <x v="2"/>
    <x v="18"/>
    <n v="10"/>
    <n v="161.78"/>
    <n v="0.1"/>
    <n v="85.11"/>
    <n v="1456.02"/>
    <n v="851.1"/>
    <n v="604.91999999999996"/>
    <n v="0.4154613260806857"/>
    <n v="2026"/>
    <s v="Q3"/>
    <n v="7"/>
    <x v="6"/>
  </r>
  <r>
    <s v="03937"/>
    <x v="181"/>
    <x v="3"/>
    <x v="7"/>
    <x v="0"/>
    <x v="2"/>
    <x v="3"/>
    <x v="19"/>
    <n v="3"/>
    <n v="126.23"/>
    <n v="0.05"/>
    <n v="61.81"/>
    <n v="359.75549999999998"/>
    <n v="185.43"/>
    <n v="174.32549999999998"/>
    <n v="0.4845666014835075"/>
    <n v="2026"/>
    <s v="Q3"/>
    <n v="7"/>
    <x v="6"/>
  </r>
  <r>
    <s v="04122"/>
    <x v="181"/>
    <x v="3"/>
    <x v="8"/>
    <x v="0"/>
    <x v="0"/>
    <x v="0"/>
    <x v="0"/>
    <n v="4"/>
    <n v="79.97"/>
    <n v="0.1"/>
    <n v="43.36"/>
    <n v="287.892"/>
    <n v="173.44"/>
    <n v="114.452"/>
    <n v="0.39755185972517471"/>
    <n v="2026"/>
    <s v="Q3"/>
    <n v="7"/>
    <x v="6"/>
  </r>
  <r>
    <s v="04589"/>
    <x v="181"/>
    <x v="3"/>
    <x v="8"/>
    <x v="2"/>
    <x v="1"/>
    <x v="0"/>
    <x v="8"/>
    <n v="2"/>
    <n v="102.37"/>
    <n v="0"/>
    <n v="50.25"/>
    <n v="204.74"/>
    <n v="100.5"/>
    <n v="104.24000000000001"/>
    <n v="0.50913353521539517"/>
    <n v="2026"/>
    <s v="Q3"/>
    <n v="7"/>
    <x v="6"/>
  </r>
  <r>
    <s v="04873"/>
    <x v="181"/>
    <x v="3"/>
    <x v="13"/>
    <x v="0"/>
    <x v="1"/>
    <x v="0"/>
    <x v="8"/>
    <n v="1"/>
    <n v="102.13"/>
    <n v="0"/>
    <n v="49.17"/>
    <n v="102.13"/>
    <n v="49.17"/>
    <n v="52.959999999999994"/>
    <n v="0.5185547831195535"/>
    <n v="2026"/>
    <s v="Q3"/>
    <n v="7"/>
    <x v="6"/>
  </r>
  <r>
    <s v="00729"/>
    <x v="182"/>
    <x v="2"/>
    <x v="2"/>
    <x v="0"/>
    <x v="0"/>
    <x v="2"/>
    <x v="18"/>
    <n v="1"/>
    <n v="161.82"/>
    <n v="0"/>
    <n v="87.15"/>
    <n v="161.82"/>
    <n v="87.15"/>
    <n v="74.669999999999987"/>
    <n v="0.46143863552094916"/>
    <n v="2026"/>
    <s v="Q3"/>
    <n v="7"/>
    <x v="6"/>
  </r>
  <r>
    <s v="00906"/>
    <x v="182"/>
    <x v="3"/>
    <x v="8"/>
    <x v="0"/>
    <x v="1"/>
    <x v="0"/>
    <x v="0"/>
    <n v="2"/>
    <n v="83.29"/>
    <n v="0"/>
    <n v="42.45"/>
    <n v="166.58"/>
    <n v="84.9"/>
    <n v="81.680000000000007"/>
    <n v="0.49033497418657701"/>
    <n v="2026"/>
    <s v="Q3"/>
    <n v="7"/>
    <x v="6"/>
  </r>
  <r>
    <s v="01531"/>
    <x v="182"/>
    <x v="2"/>
    <x v="16"/>
    <x v="0"/>
    <x v="1"/>
    <x v="2"/>
    <x v="15"/>
    <n v="2"/>
    <n v="136.72999999999999"/>
    <n v="0"/>
    <n v="66.03"/>
    <n v="273.45999999999998"/>
    <n v="132.06"/>
    <n v="141.39999999999998"/>
    <n v="0.5170774519125283"/>
    <n v="2026"/>
    <s v="Q3"/>
    <n v="7"/>
    <x v="6"/>
  </r>
  <r>
    <s v="01683"/>
    <x v="182"/>
    <x v="2"/>
    <x v="2"/>
    <x v="3"/>
    <x v="0"/>
    <x v="1"/>
    <x v="11"/>
    <n v="2"/>
    <n v="152.44"/>
    <n v="0"/>
    <n v="81.23"/>
    <n v="304.88"/>
    <n v="162.46"/>
    <n v="142.41999999999999"/>
    <n v="0.46713461033849379"/>
    <n v="2026"/>
    <s v="Q3"/>
    <n v="7"/>
    <x v="6"/>
  </r>
  <r>
    <s v="02363"/>
    <x v="182"/>
    <x v="3"/>
    <x v="7"/>
    <x v="0"/>
    <x v="1"/>
    <x v="1"/>
    <x v="17"/>
    <n v="2"/>
    <n v="71.28"/>
    <n v="0.1"/>
    <n v="32.67"/>
    <n v="128.304"/>
    <n v="65.34"/>
    <n v="62.963999999999999"/>
    <n v="0.4907407407407407"/>
    <n v="2026"/>
    <s v="Q3"/>
    <n v="7"/>
    <x v="6"/>
  </r>
  <r>
    <s v="03858"/>
    <x v="182"/>
    <x v="2"/>
    <x v="3"/>
    <x v="3"/>
    <x v="0"/>
    <x v="0"/>
    <x v="0"/>
    <n v="1"/>
    <n v="80.290000000000006"/>
    <n v="0.1"/>
    <n v="43.47"/>
    <n v="72.26100000000001"/>
    <n v="43.47"/>
    <n v="28.791000000000011"/>
    <n v="0.39843068875326948"/>
    <n v="2026"/>
    <s v="Q3"/>
    <n v="7"/>
    <x v="6"/>
  </r>
  <r>
    <s v="04233"/>
    <x v="182"/>
    <x v="1"/>
    <x v="6"/>
    <x v="3"/>
    <x v="1"/>
    <x v="1"/>
    <x v="3"/>
    <n v="1"/>
    <n v="142.38"/>
    <n v="0.05"/>
    <n v="77.17"/>
    <n v="135.261"/>
    <n v="77.17"/>
    <n v="58.090999999999994"/>
    <n v="0.42947338848596417"/>
    <n v="2026"/>
    <s v="Q3"/>
    <n v="7"/>
    <x v="6"/>
  </r>
  <r>
    <s v="05071"/>
    <x v="182"/>
    <x v="3"/>
    <x v="7"/>
    <x v="0"/>
    <x v="1"/>
    <x v="1"/>
    <x v="1"/>
    <n v="3"/>
    <n v="91.47"/>
    <n v="0.05"/>
    <n v="45.6"/>
    <n v="260.68949999999995"/>
    <n v="136.80000000000001"/>
    <n v="123.88949999999994"/>
    <n v="0.47523778287963253"/>
    <n v="2026"/>
    <s v="Q3"/>
    <n v="7"/>
    <x v="6"/>
  </r>
  <r>
    <s v="05174"/>
    <x v="182"/>
    <x v="1"/>
    <x v="11"/>
    <x v="2"/>
    <x v="1"/>
    <x v="2"/>
    <x v="9"/>
    <n v="1"/>
    <n v="45.92"/>
    <n v="0.05"/>
    <n v="17.91"/>
    <n v="43.624000000000002"/>
    <n v="17.91"/>
    <n v="25.714000000000002"/>
    <n v="0.58944617641665142"/>
    <n v="2026"/>
    <s v="Q3"/>
    <n v="7"/>
    <x v="6"/>
  </r>
  <r>
    <s v="00727"/>
    <x v="183"/>
    <x v="3"/>
    <x v="4"/>
    <x v="2"/>
    <x v="1"/>
    <x v="4"/>
    <x v="14"/>
    <n v="1"/>
    <n v="36.01"/>
    <n v="0"/>
    <n v="14.11"/>
    <n v="36.01"/>
    <n v="14.11"/>
    <n v="21.9"/>
    <n v="0.60816439877811723"/>
    <n v="2026"/>
    <s v="Q3"/>
    <n v="7"/>
    <x v="6"/>
  </r>
  <r>
    <s v="01546"/>
    <x v="183"/>
    <x v="3"/>
    <x v="13"/>
    <x v="0"/>
    <x v="2"/>
    <x v="2"/>
    <x v="18"/>
    <n v="1"/>
    <n v="165.8"/>
    <n v="0.1"/>
    <n v="88.32"/>
    <n v="149.22000000000003"/>
    <n v="88.32"/>
    <n v="60.900000000000034"/>
    <n v="0.40812223562525146"/>
    <n v="2026"/>
    <s v="Q3"/>
    <n v="7"/>
    <x v="6"/>
  </r>
  <r>
    <s v="03610"/>
    <x v="183"/>
    <x v="2"/>
    <x v="2"/>
    <x v="1"/>
    <x v="2"/>
    <x v="4"/>
    <x v="10"/>
    <n v="5"/>
    <n v="40.36"/>
    <n v="0.15"/>
    <n v="14.57"/>
    <n v="171.53"/>
    <n v="72.849999999999994"/>
    <n v="98.68"/>
    <n v="0.57529295167026184"/>
    <n v="2026"/>
    <s v="Q3"/>
    <n v="7"/>
    <x v="6"/>
  </r>
  <r>
    <s v="03931"/>
    <x v="183"/>
    <x v="2"/>
    <x v="16"/>
    <x v="1"/>
    <x v="2"/>
    <x v="1"/>
    <x v="3"/>
    <n v="12"/>
    <n v="143.77000000000001"/>
    <n v="0.1"/>
    <n v="81.680000000000007"/>
    <n v="1552.7160000000003"/>
    <n v="980.16000000000008"/>
    <n v="572.55600000000027"/>
    <n v="0.3687448316369511"/>
    <n v="2026"/>
    <s v="Q3"/>
    <n v="7"/>
    <x v="6"/>
  </r>
  <r>
    <s v="03942"/>
    <x v="183"/>
    <x v="1"/>
    <x v="12"/>
    <x v="0"/>
    <x v="1"/>
    <x v="1"/>
    <x v="17"/>
    <n v="2"/>
    <n v="70.5"/>
    <n v="0"/>
    <n v="32.51"/>
    <n v="141"/>
    <n v="65.02"/>
    <n v="75.98"/>
    <n v="0.53886524822695037"/>
    <n v="2026"/>
    <s v="Q3"/>
    <n v="7"/>
    <x v="6"/>
  </r>
  <r>
    <s v="04165"/>
    <x v="183"/>
    <x v="1"/>
    <x v="14"/>
    <x v="0"/>
    <x v="1"/>
    <x v="1"/>
    <x v="11"/>
    <n v="2"/>
    <n v="152.88999999999999"/>
    <n v="0"/>
    <n v="81.34"/>
    <n v="305.77999999999997"/>
    <n v="162.68"/>
    <n v="143.09999999999997"/>
    <n v="0.46798351756164558"/>
    <n v="2026"/>
    <s v="Q3"/>
    <n v="7"/>
    <x v="6"/>
  </r>
  <r>
    <s v="01149"/>
    <x v="184"/>
    <x v="0"/>
    <x v="15"/>
    <x v="0"/>
    <x v="1"/>
    <x v="0"/>
    <x v="0"/>
    <n v="2"/>
    <n v="81.900000000000006"/>
    <n v="0"/>
    <n v="42.61"/>
    <n v="163.80000000000001"/>
    <n v="85.22"/>
    <n v="78.580000000000013"/>
    <n v="0.47973137973137975"/>
    <n v="2026"/>
    <s v="Q3"/>
    <n v="7"/>
    <x v="6"/>
  </r>
  <r>
    <s v="01310"/>
    <x v="184"/>
    <x v="2"/>
    <x v="10"/>
    <x v="2"/>
    <x v="1"/>
    <x v="0"/>
    <x v="8"/>
    <n v="1"/>
    <n v="103.58"/>
    <n v="0"/>
    <n v="51.94"/>
    <n v="103.58"/>
    <n v="51.94"/>
    <n v="51.64"/>
    <n v="0.49855184398532537"/>
    <n v="2026"/>
    <s v="Q3"/>
    <n v="7"/>
    <x v="6"/>
  </r>
  <r>
    <s v="02352"/>
    <x v="184"/>
    <x v="2"/>
    <x v="3"/>
    <x v="1"/>
    <x v="0"/>
    <x v="1"/>
    <x v="17"/>
    <n v="4"/>
    <n v="69.7"/>
    <n v="0.1"/>
    <n v="32.799999999999997"/>
    <n v="250.92000000000002"/>
    <n v="131.19999999999999"/>
    <n v="119.72000000000003"/>
    <n v="0.47712418300653603"/>
    <n v="2026"/>
    <s v="Q3"/>
    <n v="7"/>
    <x v="6"/>
  </r>
  <r>
    <s v="02547"/>
    <x v="184"/>
    <x v="1"/>
    <x v="12"/>
    <x v="0"/>
    <x v="2"/>
    <x v="4"/>
    <x v="10"/>
    <n v="1"/>
    <n v="40.549999999999997"/>
    <n v="0.05"/>
    <n v="14.44"/>
    <n v="38.522499999999994"/>
    <n v="14.44"/>
    <n v="24.082499999999996"/>
    <n v="0.62515413070283599"/>
    <n v="2026"/>
    <s v="Q3"/>
    <n v="7"/>
    <x v="6"/>
  </r>
  <r>
    <s v="02720"/>
    <x v="184"/>
    <x v="3"/>
    <x v="8"/>
    <x v="0"/>
    <x v="1"/>
    <x v="1"/>
    <x v="3"/>
    <n v="2"/>
    <n v="145.88999999999999"/>
    <n v="0"/>
    <n v="80.709999999999994"/>
    <n v="291.77999999999997"/>
    <n v="161.41999999999999"/>
    <n v="130.35999999999999"/>
    <n v="0.4467749674412228"/>
    <n v="2026"/>
    <s v="Q3"/>
    <n v="7"/>
    <x v="6"/>
  </r>
  <r>
    <s v="03591"/>
    <x v="184"/>
    <x v="3"/>
    <x v="13"/>
    <x v="0"/>
    <x v="0"/>
    <x v="2"/>
    <x v="18"/>
    <n v="1"/>
    <n v="163.25"/>
    <n v="0"/>
    <n v="89.71"/>
    <n v="163.25"/>
    <n v="89.71"/>
    <n v="73.540000000000006"/>
    <n v="0.45047473200612559"/>
    <n v="2026"/>
    <s v="Q3"/>
    <n v="7"/>
    <x v="6"/>
  </r>
  <r>
    <s v="03819"/>
    <x v="184"/>
    <x v="1"/>
    <x v="1"/>
    <x v="0"/>
    <x v="0"/>
    <x v="4"/>
    <x v="10"/>
    <n v="1"/>
    <n v="40.39"/>
    <n v="0.1"/>
    <n v="14.38"/>
    <n v="36.350999999999999"/>
    <n v="14.38"/>
    <n v="21.970999999999997"/>
    <n v="0.60441253335534095"/>
    <n v="2026"/>
    <s v="Q3"/>
    <n v="7"/>
    <x v="6"/>
  </r>
  <r>
    <s v="04869"/>
    <x v="184"/>
    <x v="0"/>
    <x v="15"/>
    <x v="2"/>
    <x v="0"/>
    <x v="3"/>
    <x v="7"/>
    <n v="1"/>
    <n v="200.22"/>
    <n v="0"/>
    <n v="104.38"/>
    <n v="200.22"/>
    <n v="104.38"/>
    <n v="95.84"/>
    <n v="0.47867345919488563"/>
    <n v="2026"/>
    <s v="Q3"/>
    <n v="7"/>
    <x v="6"/>
  </r>
  <r>
    <s v="04940"/>
    <x v="184"/>
    <x v="1"/>
    <x v="6"/>
    <x v="0"/>
    <x v="0"/>
    <x v="2"/>
    <x v="18"/>
    <n v="1"/>
    <n v="164.78"/>
    <n v="0.1"/>
    <n v="88.72"/>
    <n v="148.30199999999999"/>
    <n v="88.72"/>
    <n v="59.581999999999994"/>
    <n v="0.4017612709201494"/>
    <n v="2026"/>
    <s v="Q3"/>
    <n v="7"/>
    <x v="6"/>
  </r>
  <r>
    <s v="05164"/>
    <x v="184"/>
    <x v="1"/>
    <x v="14"/>
    <x v="0"/>
    <x v="0"/>
    <x v="1"/>
    <x v="3"/>
    <n v="4"/>
    <n v="142.86000000000001"/>
    <n v="0"/>
    <n v="81.62"/>
    <n v="571.44000000000005"/>
    <n v="326.48"/>
    <n v="244.96000000000004"/>
    <n v="0.42867142657146862"/>
    <n v="2026"/>
    <s v="Q3"/>
    <n v="7"/>
    <x v="6"/>
  </r>
  <r>
    <s v="00659"/>
    <x v="185"/>
    <x v="3"/>
    <x v="13"/>
    <x v="3"/>
    <x v="2"/>
    <x v="0"/>
    <x v="6"/>
    <n v="1"/>
    <n v="41.18"/>
    <n v="0"/>
    <n v="16.25"/>
    <n v="41.18"/>
    <n v="16.25"/>
    <n v="24.93"/>
    <n v="0.6053909664885867"/>
    <n v="2026"/>
    <s v="Q3"/>
    <n v="7"/>
    <x v="6"/>
  </r>
  <r>
    <s v="00969"/>
    <x v="185"/>
    <x v="1"/>
    <x v="11"/>
    <x v="1"/>
    <x v="2"/>
    <x v="4"/>
    <x v="14"/>
    <n v="12"/>
    <n v="35.81"/>
    <n v="0.15"/>
    <n v="14.29"/>
    <n v="365.262"/>
    <n v="171.48"/>
    <n v="193.78200000000001"/>
    <n v="0.53052877112866936"/>
    <n v="2026"/>
    <s v="Q3"/>
    <n v="7"/>
    <x v="6"/>
  </r>
  <r>
    <s v="01096"/>
    <x v="185"/>
    <x v="1"/>
    <x v="14"/>
    <x v="2"/>
    <x v="1"/>
    <x v="3"/>
    <x v="5"/>
    <n v="3"/>
    <n v="345.42"/>
    <n v="0"/>
    <n v="198.69"/>
    <n v="1036.26"/>
    <n v="596.06999999999994"/>
    <n v="440.19000000000005"/>
    <n v="0.42478721556366167"/>
    <n v="2026"/>
    <s v="Q3"/>
    <n v="7"/>
    <x v="6"/>
  </r>
  <r>
    <s v="01440"/>
    <x v="185"/>
    <x v="3"/>
    <x v="8"/>
    <x v="0"/>
    <x v="0"/>
    <x v="0"/>
    <x v="8"/>
    <n v="4"/>
    <n v="101.66"/>
    <n v="0.1"/>
    <n v="51.55"/>
    <n v="365.976"/>
    <n v="206.2"/>
    <n v="159.77600000000001"/>
    <n v="0.43657507596126527"/>
    <n v="2026"/>
    <s v="Q3"/>
    <n v="7"/>
    <x v="6"/>
  </r>
  <r>
    <s v="02052"/>
    <x v="185"/>
    <x v="3"/>
    <x v="13"/>
    <x v="0"/>
    <x v="2"/>
    <x v="1"/>
    <x v="3"/>
    <n v="3"/>
    <n v="146.88999999999999"/>
    <n v="0"/>
    <n v="77.650000000000006"/>
    <n v="440.66999999999996"/>
    <n v="232.95000000000002"/>
    <n v="207.71999999999994"/>
    <n v="0.47137313636054179"/>
    <n v="2026"/>
    <s v="Q3"/>
    <n v="7"/>
    <x v="6"/>
  </r>
  <r>
    <s v="02096"/>
    <x v="185"/>
    <x v="3"/>
    <x v="13"/>
    <x v="3"/>
    <x v="0"/>
    <x v="2"/>
    <x v="18"/>
    <n v="2"/>
    <n v="161.21"/>
    <n v="0"/>
    <n v="85.2"/>
    <n v="322.42"/>
    <n v="170.4"/>
    <n v="152.02000000000001"/>
    <n v="0.47149680540909372"/>
    <n v="2026"/>
    <s v="Q3"/>
    <n v="7"/>
    <x v="6"/>
  </r>
  <r>
    <s v="02488"/>
    <x v="185"/>
    <x v="3"/>
    <x v="8"/>
    <x v="2"/>
    <x v="1"/>
    <x v="1"/>
    <x v="17"/>
    <n v="2"/>
    <n v="71.27"/>
    <n v="0.05"/>
    <n v="32.85"/>
    <n v="135.41299999999998"/>
    <n v="65.7"/>
    <n v="69.71299999999998"/>
    <n v="0.5148176319851121"/>
    <n v="2026"/>
    <s v="Q3"/>
    <n v="7"/>
    <x v="6"/>
  </r>
  <r>
    <s v="03220"/>
    <x v="185"/>
    <x v="0"/>
    <x v="9"/>
    <x v="2"/>
    <x v="0"/>
    <x v="4"/>
    <x v="16"/>
    <n v="3"/>
    <n v="50.16"/>
    <n v="0.05"/>
    <n v="22.24"/>
    <n v="142.95599999999999"/>
    <n v="66.72"/>
    <n v="76.23599999999999"/>
    <n v="0.53328296818601528"/>
    <n v="2026"/>
    <s v="Q3"/>
    <n v="7"/>
    <x v="6"/>
  </r>
  <r>
    <s v="03711"/>
    <x v="185"/>
    <x v="3"/>
    <x v="4"/>
    <x v="3"/>
    <x v="1"/>
    <x v="1"/>
    <x v="3"/>
    <n v="1"/>
    <n v="145.37"/>
    <n v="0.05"/>
    <n v="81.02"/>
    <n v="138.10149999999999"/>
    <n v="81.02"/>
    <n v="57.081499999999991"/>
    <n v="0.41333005072356199"/>
    <n v="2026"/>
    <s v="Q3"/>
    <n v="7"/>
    <x v="6"/>
  </r>
  <r>
    <s v="03823"/>
    <x v="185"/>
    <x v="3"/>
    <x v="7"/>
    <x v="2"/>
    <x v="1"/>
    <x v="2"/>
    <x v="9"/>
    <n v="2"/>
    <n v="47.1"/>
    <n v="0"/>
    <n v="17.920000000000002"/>
    <n v="94.2"/>
    <n v="35.840000000000003"/>
    <n v="58.36"/>
    <n v="0.6195329087048832"/>
    <n v="2026"/>
    <s v="Q3"/>
    <n v="7"/>
    <x v="6"/>
  </r>
  <r>
    <s v="04058"/>
    <x v="185"/>
    <x v="3"/>
    <x v="13"/>
    <x v="1"/>
    <x v="2"/>
    <x v="1"/>
    <x v="11"/>
    <n v="5"/>
    <n v="155.09"/>
    <n v="0.1"/>
    <n v="78.52"/>
    <n v="697.90500000000009"/>
    <n v="392.59999999999997"/>
    <n v="305.30500000000012"/>
    <n v="0.43745925305020034"/>
    <n v="2026"/>
    <s v="Q3"/>
    <n v="7"/>
    <x v="6"/>
  </r>
  <r>
    <s v="04126"/>
    <x v="185"/>
    <x v="3"/>
    <x v="13"/>
    <x v="0"/>
    <x v="1"/>
    <x v="0"/>
    <x v="0"/>
    <n v="3"/>
    <n v="82.89"/>
    <n v="0"/>
    <n v="42.31"/>
    <n v="248.67000000000002"/>
    <n v="126.93"/>
    <n v="121.74000000000001"/>
    <n v="0.48956448304982508"/>
    <n v="2026"/>
    <s v="Q3"/>
    <n v="7"/>
    <x v="6"/>
  </r>
  <r>
    <s v="05080"/>
    <x v="185"/>
    <x v="2"/>
    <x v="3"/>
    <x v="2"/>
    <x v="1"/>
    <x v="0"/>
    <x v="0"/>
    <n v="2"/>
    <n v="80.8"/>
    <n v="0"/>
    <n v="42.21"/>
    <n v="161.6"/>
    <n v="84.42"/>
    <n v="77.179999999999993"/>
    <n v="0.47759900990099008"/>
    <n v="2026"/>
    <s v="Q3"/>
    <n v="7"/>
    <x v="6"/>
  </r>
  <r>
    <s v="00923"/>
    <x v="186"/>
    <x v="2"/>
    <x v="5"/>
    <x v="0"/>
    <x v="1"/>
    <x v="4"/>
    <x v="10"/>
    <n v="2"/>
    <n v="39.54"/>
    <n v="0.05"/>
    <n v="14.68"/>
    <n v="75.125999999999991"/>
    <n v="29.36"/>
    <n v="45.765999999999991"/>
    <n v="0.60918989431089099"/>
    <n v="2026"/>
    <s v="Q3"/>
    <n v="7"/>
    <x v="6"/>
  </r>
  <r>
    <s v="01549"/>
    <x v="186"/>
    <x v="2"/>
    <x v="2"/>
    <x v="0"/>
    <x v="1"/>
    <x v="4"/>
    <x v="12"/>
    <n v="2"/>
    <n v="121.35"/>
    <n v="0"/>
    <n v="71.06"/>
    <n v="242.7"/>
    <n v="142.12"/>
    <n v="100.57999999999998"/>
    <n v="0.41442109600329619"/>
    <n v="2026"/>
    <s v="Q3"/>
    <n v="7"/>
    <x v="6"/>
  </r>
  <r>
    <s v="01839"/>
    <x v="186"/>
    <x v="3"/>
    <x v="8"/>
    <x v="2"/>
    <x v="0"/>
    <x v="4"/>
    <x v="10"/>
    <n v="1"/>
    <n v="41.37"/>
    <n v="0"/>
    <n v="15.12"/>
    <n v="41.37"/>
    <n v="15.12"/>
    <n v="26.25"/>
    <n v="0.63451776649746194"/>
    <n v="2026"/>
    <s v="Q3"/>
    <n v="7"/>
    <x v="6"/>
  </r>
  <r>
    <s v="02053"/>
    <x v="186"/>
    <x v="1"/>
    <x v="12"/>
    <x v="0"/>
    <x v="1"/>
    <x v="0"/>
    <x v="0"/>
    <n v="5"/>
    <n v="81.63"/>
    <n v="0.05"/>
    <n v="42.36"/>
    <n v="387.74249999999995"/>
    <n v="211.8"/>
    <n v="175.94249999999994"/>
    <n v="0.45376119460724568"/>
    <n v="2026"/>
    <s v="Q3"/>
    <n v="7"/>
    <x v="6"/>
  </r>
  <r>
    <s v="02342"/>
    <x v="186"/>
    <x v="1"/>
    <x v="1"/>
    <x v="0"/>
    <x v="0"/>
    <x v="4"/>
    <x v="14"/>
    <n v="1"/>
    <n v="36.19"/>
    <n v="0"/>
    <n v="13.91"/>
    <n v="36.19"/>
    <n v="13.91"/>
    <n v="22.279999999999998"/>
    <n v="0.61563967946946663"/>
    <n v="2026"/>
    <s v="Q3"/>
    <n v="7"/>
    <x v="6"/>
  </r>
  <r>
    <s v="02465"/>
    <x v="186"/>
    <x v="1"/>
    <x v="1"/>
    <x v="3"/>
    <x v="1"/>
    <x v="1"/>
    <x v="3"/>
    <n v="1"/>
    <n v="142.04"/>
    <n v="0"/>
    <n v="81.67"/>
    <n v="142.04"/>
    <n v="81.67"/>
    <n v="60.36999999999999"/>
    <n v="0.4250211208110391"/>
    <n v="2026"/>
    <s v="Q3"/>
    <n v="7"/>
    <x v="6"/>
  </r>
  <r>
    <s v="03990"/>
    <x v="186"/>
    <x v="2"/>
    <x v="5"/>
    <x v="0"/>
    <x v="2"/>
    <x v="2"/>
    <x v="15"/>
    <n v="1"/>
    <n v="133.66999999999999"/>
    <n v="0"/>
    <n v="68.25"/>
    <n v="133.66999999999999"/>
    <n v="68.25"/>
    <n v="65.419999999999987"/>
    <n v="0.48941422907159415"/>
    <n v="2026"/>
    <s v="Q3"/>
    <n v="7"/>
    <x v="6"/>
  </r>
  <r>
    <s v="04370"/>
    <x v="186"/>
    <x v="2"/>
    <x v="10"/>
    <x v="0"/>
    <x v="1"/>
    <x v="2"/>
    <x v="18"/>
    <n v="6"/>
    <n v="166.6"/>
    <n v="0"/>
    <n v="88.14"/>
    <n v="999.59999999999991"/>
    <n v="528.84"/>
    <n v="470.75999999999988"/>
    <n v="0.47094837935174061"/>
    <n v="2026"/>
    <s v="Q3"/>
    <n v="7"/>
    <x v="6"/>
  </r>
  <r>
    <s v="04856"/>
    <x v="186"/>
    <x v="1"/>
    <x v="12"/>
    <x v="0"/>
    <x v="0"/>
    <x v="0"/>
    <x v="8"/>
    <n v="2"/>
    <n v="99.93"/>
    <n v="0.1"/>
    <n v="51.96"/>
    <n v="179.87400000000002"/>
    <n v="103.92"/>
    <n v="75.954000000000022"/>
    <n v="0.422262250241836"/>
    <n v="2026"/>
    <s v="Q3"/>
    <n v="7"/>
    <x v="6"/>
  </r>
  <r>
    <s v="00337"/>
    <x v="187"/>
    <x v="0"/>
    <x v="15"/>
    <x v="2"/>
    <x v="0"/>
    <x v="0"/>
    <x v="8"/>
    <n v="6"/>
    <n v="100.56"/>
    <n v="0"/>
    <n v="49.47"/>
    <n v="603.36"/>
    <n v="296.82"/>
    <n v="306.54000000000002"/>
    <n v="0.508054892601432"/>
    <n v="2026"/>
    <s v="Q3"/>
    <n v="7"/>
    <x v="6"/>
  </r>
  <r>
    <s v="01001"/>
    <x v="187"/>
    <x v="0"/>
    <x v="9"/>
    <x v="0"/>
    <x v="0"/>
    <x v="3"/>
    <x v="7"/>
    <n v="1"/>
    <n v="200.48"/>
    <n v="0.05"/>
    <n v="104.11"/>
    <n v="190.45599999999999"/>
    <n v="104.11"/>
    <n v="86.345999999999989"/>
    <n v="0.45336455664300412"/>
    <n v="2026"/>
    <s v="Q3"/>
    <n v="7"/>
    <x v="6"/>
  </r>
  <r>
    <s v="02424"/>
    <x v="187"/>
    <x v="3"/>
    <x v="8"/>
    <x v="0"/>
    <x v="1"/>
    <x v="0"/>
    <x v="4"/>
    <n v="1"/>
    <n v="51.06"/>
    <n v="0.15"/>
    <n v="22.56"/>
    <n v="43.401000000000003"/>
    <n v="22.56"/>
    <n v="20.841000000000005"/>
    <n v="0.48019630884081022"/>
    <n v="2026"/>
    <s v="Q3"/>
    <n v="7"/>
    <x v="6"/>
  </r>
  <r>
    <s v="02751"/>
    <x v="187"/>
    <x v="0"/>
    <x v="15"/>
    <x v="2"/>
    <x v="1"/>
    <x v="4"/>
    <x v="12"/>
    <n v="2"/>
    <n v="125.9"/>
    <n v="0.15"/>
    <n v="70.27"/>
    <n v="214.03"/>
    <n v="140.54"/>
    <n v="73.490000000000009"/>
    <n v="0.34336307994206422"/>
    <n v="2026"/>
    <s v="Q3"/>
    <n v="7"/>
    <x v="6"/>
  </r>
  <r>
    <s v="00375"/>
    <x v="188"/>
    <x v="1"/>
    <x v="12"/>
    <x v="2"/>
    <x v="0"/>
    <x v="3"/>
    <x v="7"/>
    <n v="2"/>
    <n v="192.24"/>
    <n v="0.05"/>
    <n v="103.65"/>
    <n v="365.25599999999997"/>
    <n v="207.3"/>
    <n v="157.95599999999996"/>
    <n v="0.43245285498390162"/>
    <n v="2026"/>
    <s v="Q3"/>
    <n v="7"/>
    <x v="6"/>
  </r>
  <r>
    <s v="00650"/>
    <x v="188"/>
    <x v="0"/>
    <x v="0"/>
    <x v="0"/>
    <x v="2"/>
    <x v="4"/>
    <x v="10"/>
    <n v="2"/>
    <n v="40.79"/>
    <n v="0"/>
    <n v="14.61"/>
    <n v="81.58"/>
    <n v="29.22"/>
    <n v="52.36"/>
    <n v="0.64182397646481981"/>
    <n v="2026"/>
    <s v="Q3"/>
    <n v="7"/>
    <x v="6"/>
  </r>
  <r>
    <s v="00941"/>
    <x v="188"/>
    <x v="0"/>
    <x v="9"/>
    <x v="2"/>
    <x v="1"/>
    <x v="3"/>
    <x v="19"/>
    <n v="2"/>
    <n v="125.73"/>
    <n v="0.15"/>
    <n v="61.75"/>
    <n v="213.74100000000001"/>
    <n v="123.5"/>
    <n v="90.241000000000014"/>
    <n v="0.42219789371248384"/>
    <n v="2026"/>
    <s v="Q3"/>
    <n v="7"/>
    <x v="6"/>
  </r>
  <r>
    <s v="02719"/>
    <x v="188"/>
    <x v="0"/>
    <x v="15"/>
    <x v="0"/>
    <x v="2"/>
    <x v="2"/>
    <x v="18"/>
    <n v="1"/>
    <n v="164.92"/>
    <n v="0"/>
    <n v="89.47"/>
    <n v="164.92"/>
    <n v="89.47"/>
    <n v="75.449999999999989"/>
    <n v="0.45749454280863444"/>
    <n v="2026"/>
    <s v="Q3"/>
    <n v="7"/>
    <x v="6"/>
  </r>
  <r>
    <s v="03833"/>
    <x v="188"/>
    <x v="1"/>
    <x v="6"/>
    <x v="2"/>
    <x v="1"/>
    <x v="0"/>
    <x v="8"/>
    <n v="5"/>
    <n v="103.91"/>
    <n v="0"/>
    <n v="51.19"/>
    <n v="519.54999999999995"/>
    <n v="255.95"/>
    <n v="263.59999999999997"/>
    <n v="0.50736214031373306"/>
    <n v="2026"/>
    <s v="Q3"/>
    <n v="7"/>
    <x v="6"/>
  </r>
  <r>
    <s v="00211"/>
    <x v="189"/>
    <x v="2"/>
    <x v="16"/>
    <x v="1"/>
    <x v="2"/>
    <x v="0"/>
    <x v="4"/>
    <n v="10"/>
    <n v="49.69"/>
    <n v="0.1"/>
    <n v="21.82"/>
    <n v="447.21"/>
    <n v="218.2"/>
    <n v="229.01"/>
    <n v="0.51208604458755391"/>
    <n v="2026"/>
    <s v="Q3"/>
    <n v="7"/>
    <x v="6"/>
  </r>
  <r>
    <s v="00392"/>
    <x v="189"/>
    <x v="3"/>
    <x v="7"/>
    <x v="2"/>
    <x v="0"/>
    <x v="1"/>
    <x v="1"/>
    <n v="3"/>
    <n v="94.19"/>
    <n v="0"/>
    <n v="44.1"/>
    <n v="282.57"/>
    <n v="132.30000000000001"/>
    <n v="150.26999999999998"/>
    <n v="0.53179743072512997"/>
    <n v="2026"/>
    <s v="Q3"/>
    <n v="7"/>
    <x v="6"/>
  </r>
  <r>
    <s v="01302"/>
    <x v="189"/>
    <x v="1"/>
    <x v="14"/>
    <x v="2"/>
    <x v="0"/>
    <x v="2"/>
    <x v="9"/>
    <n v="1"/>
    <n v="46.87"/>
    <n v="0"/>
    <n v="18.649999999999999"/>
    <n v="46.87"/>
    <n v="18.649999999999999"/>
    <n v="28.22"/>
    <n v="0.60209088969490077"/>
    <n v="2026"/>
    <s v="Q3"/>
    <n v="7"/>
    <x v="6"/>
  </r>
  <r>
    <s v="01366"/>
    <x v="189"/>
    <x v="2"/>
    <x v="16"/>
    <x v="0"/>
    <x v="0"/>
    <x v="2"/>
    <x v="2"/>
    <n v="1"/>
    <n v="36.99"/>
    <n v="0.1"/>
    <n v="13.2"/>
    <n v="33.291000000000004"/>
    <n v="13.2"/>
    <n v="20.091000000000005"/>
    <n v="0.60349644047940887"/>
    <n v="2026"/>
    <s v="Q3"/>
    <n v="7"/>
    <x v="6"/>
  </r>
  <r>
    <s v="01974"/>
    <x v="189"/>
    <x v="0"/>
    <x v="15"/>
    <x v="0"/>
    <x v="0"/>
    <x v="2"/>
    <x v="15"/>
    <n v="1"/>
    <n v="135.44"/>
    <n v="0"/>
    <n v="65.48"/>
    <n v="135.44"/>
    <n v="65.48"/>
    <n v="69.959999999999994"/>
    <n v="0.51653868871825159"/>
    <n v="2026"/>
    <s v="Q3"/>
    <n v="7"/>
    <x v="6"/>
  </r>
  <r>
    <s v="02716"/>
    <x v="189"/>
    <x v="1"/>
    <x v="1"/>
    <x v="0"/>
    <x v="1"/>
    <x v="1"/>
    <x v="1"/>
    <n v="3"/>
    <n v="92.25"/>
    <n v="0"/>
    <n v="46.27"/>
    <n v="276.75"/>
    <n v="138.81"/>
    <n v="137.94"/>
    <n v="0.49842818428184282"/>
    <n v="2026"/>
    <s v="Q3"/>
    <n v="7"/>
    <x v="6"/>
  </r>
  <r>
    <s v="03161"/>
    <x v="189"/>
    <x v="2"/>
    <x v="5"/>
    <x v="0"/>
    <x v="1"/>
    <x v="3"/>
    <x v="7"/>
    <n v="2"/>
    <n v="192.6"/>
    <n v="0"/>
    <n v="104.89"/>
    <n v="385.2"/>
    <n v="209.78"/>
    <n v="175.42"/>
    <n v="0.45539979231568017"/>
    <n v="2026"/>
    <s v="Q3"/>
    <n v="7"/>
    <x v="6"/>
  </r>
  <r>
    <s v="03240"/>
    <x v="189"/>
    <x v="3"/>
    <x v="8"/>
    <x v="0"/>
    <x v="0"/>
    <x v="0"/>
    <x v="6"/>
    <n v="1"/>
    <n v="39.94"/>
    <n v="0"/>
    <n v="16.89"/>
    <n v="39.94"/>
    <n v="16.89"/>
    <n v="23.049999999999997"/>
    <n v="0.57711567351026538"/>
    <n v="2026"/>
    <s v="Q3"/>
    <n v="7"/>
    <x v="6"/>
  </r>
  <r>
    <s v="03682"/>
    <x v="189"/>
    <x v="2"/>
    <x v="2"/>
    <x v="0"/>
    <x v="0"/>
    <x v="1"/>
    <x v="11"/>
    <n v="3"/>
    <n v="150.61000000000001"/>
    <n v="0"/>
    <n v="79.900000000000006"/>
    <n v="451.83000000000004"/>
    <n v="239.70000000000002"/>
    <n v="212.13000000000002"/>
    <n v="0.46949073766682159"/>
    <n v="2026"/>
    <s v="Q3"/>
    <n v="7"/>
    <x v="6"/>
  </r>
  <r>
    <s v="04725"/>
    <x v="189"/>
    <x v="3"/>
    <x v="13"/>
    <x v="0"/>
    <x v="0"/>
    <x v="1"/>
    <x v="17"/>
    <n v="2"/>
    <n v="71.069999999999993"/>
    <n v="0"/>
    <n v="31.57"/>
    <n v="142.13999999999999"/>
    <n v="63.14"/>
    <n v="78.999999999999986"/>
    <n v="0.55579006613198245"/>
    <n v="2026"/>
    <s v="Q3"/>
    <n v="7"/>
    <x v="6"/>
  </r>
  <r>
    <s v="00758"/>
    <x v="190"/>
    <x v="0"/>
    <x v="0"/>
    <x v="2"/>
    <x v="1"/>
    <x v="0"/>
    <x v="4"/>
    <n v="1"/>
    <n v="50.78"/>
    <n v="0"/>
    <n v="22.29"/>
    <n v="50.78"/>
    <n v="22.29"/>
    <n v="28.490000000000002"/>
    <n v="0.56104765655769995"/>
    <n v="2026"/>
    <s v="Q3"/>
    <n v="7"/>
    <x v="6"/>
  </r>
  <r>
    <s v="01910"/>
    <x v="190"/>
    <x v="0"/>
    <x v="15"/>
    <x v="0"/>
    <x v="0"/>
    <x v="1"/>
    <x v="3"/>
    <n v="2"/>
    <n v="141.51"/>
    <n v="0.05"/>
    <n v="77.040000000000006"/>
    <n v="268.86899999999997"/>
    <n v="154.08000000000001"/>
    <n v="114.78899999999996"/>
    <n v="0.42693281858451504"/>
    <n v="2026"/>
    <s v="Q3"/>
    <n v="7"/>
    <x v="6"/>
  </r>
  <r>
    <s v="01941"/>
    <x v="190"/>
    <x v="1"/>
    <x v="12"/>
    <x v="3"/>
    <x v="0"/>
    <x v="1"/>
    <x v="11"/>
    <n v="1"/>
    <n v="156.44"/>
    <n v="0.1"/>
    <n v="80.72"/>
    <n v="140.79599999999999"/>
    <n v="80.72"/>
    <n v="60.075999999999993"/>
    <n v="0.42668825818915307"/>
    <n v="2026"/>
    <s v="Q3"/>
    <n v="7"/>
    <x v="6"/>
  </r>
  <r>
    <s v="02324"/>
    <x v="190"/>
    <x v="1"/>
    <x v="12"/>
    <x v="0"/>
    <x v="1"/>
    <x v="4"/>
    <x v="16"/>
    <n v="2"/>
    <n v="51.75"/>
    <n v="0"/>
    <n v="21.4"/>
    <n v="103.5"/>
    <n v="42.8"/>
    <n v="60.7"/>
    <n v="0.58647342995169083"/>
    <n v="2026"/>
    <s v="Q3"/>
    <n v="7"/>
    <x v="6"/>
  </r>
  <r>
    <s v="02869"/>
    <x v="190"/>
    <x v="2"/>
    <x v="5"/>
    <x v="3"/>
    <x v="1"/>
    <x v="3"/>
    <x v="13"/>
    <n v="1"/>
    <n v="82.23"/>
    <n v="0.1"/>
    <n v="38.340000000000003"/>
    <n v="74.007000000000005"/>
    <n v="38.340000000000003"/>
    <n v="35.667000000000002"/>
    <n v="0.48194089748267055"/>
    <n v="2026"/>
    <s v="Q3"/>
    <n v="7"/>
    <x v="6"/>
  </r>
  <r>
    <s v="03236"/>
    <x v="190"/>
    <x v="1"/>
    <x v="6"/>
    <x v="0"/>
    <x v="1"/>
    <x v="1"/>
    <x v="3"/>
    <n v="1"/>
    <n v="144.16999999999999"/>
    <n v="0.1"/>
    <n v="78.13"/>
    <n v="129.75299999999999"/>
    <n v="78.13"/>
    <n v="51.62299999999999"/>
    <n v="0.39785592625989374"/>
    <n v="2026"/>
    <s v="Q3"/>
    <n v="7"/>
    <x v="6"/>
  </r>
  <r>
    <s v="03582"/>
    <x v="190"/>
    <x v="1"/>
    <x v="12"/>
    <x v="0"/>
    <x v="0"/>
    <x v="3"/>
    <x v="13"/>
    <n v="4"/>
    <n v="82.47"/>
    <n v="0"/>
    <n v="40.22"/>
    <n v="329.88"/>
    <n v="160.88"/>
    <n v="169"/>
    <n v="0.51230750575967021"/>
    <n v="2026"/>
    <s v="Q3"/>
    <n v="7"/>
    <x v="6"/>
  </r>
  <r>
    <s v="03715"/>
    <x v="190"/>
    <x v="3"/>
    <x v="8"/>
    <x v="0"/>
    <x v="1"/>
    <x v="3"/>
    <x v="19"/>
    <n v="1"/>
    <n v="122.14"/>
    <n v="0.15"/>
    <n v="59.87"/>
    <n v="103.819"/>
    <n v="59.87"/>
    <n v="43.949000000000005"/>
    <n v="0.42332328379198414"/>
    <n v="2026"/>
    <s v="Q3"/>
    <n v="7"/>
    <x v="6"/>
  </r>
  <r>
    <s v="03940"/>
    <x v="190"/>
    <x v="2"/>
    <x v="16"/>
    <x v="2"/>
    <x v="0"/>
    <x v="1"/>
    <x v="3"/>
    <n v="3"/>
    <n v="143.59"/>
    <n v="0"/>
    <n v="78.91"/>
    <n v="430.77"/>
    <n v="236.73"/>
    <n v="194.04"/>
    <n v="0.45044919562643637"/>
    <n v="2026"/>
    <s v="Q3"/>
    <n v="7"/>
    <x v="6"/>
  </r>
  <r>
    <s v="04760"/>
    <x v="190"/>
    <x v="3"/>
    <x v="13"/>
    <x v="0"/>
    <x v="2"/>
    <x v="1"/>
    <x v="11"/>
    <n v="2"/>
    <n v="157.66"/>
    <n v="0"/>
    <n v="78.760000000000005"/>
    <n v="315.32"/>
    <n v="157.52000000000001"/>
    <n v="157.79999999999998"/>
    <n v="0.50044399340352652"/>
    <n v="2026"/>
    <s v="Q3"/>
    <n v="7"/>
    <x v="6"/>
  </r>
  <r>
    <s v="04768"/>
    <x v="190"/>
    <x v="1"/>
    <x v="1"/>
    <x v="0"/>
    <x v="2"/>
    <x v="0"/>
    <x v="8"/>
    <n v="1"/>
    <n v="101.58"/>
    <n v="0"/>
    <n v="49.83"/>
    <n v="101.58"/>
    <n v="49.83"/>
    <n v="51.75"/>
    <n v="0.50945067926757237"/>
    <n v="2026"/>
    <s v="Q3"/>
    <n v="7"/>
    <x v="6"/>
  </r>
  <r>
    <s v="05025"/>
    <x v="190"/>
    <x v="2"/>
    <x v="3"/>
    <x v="0"/>
    <x v="0"/>
    <x v="2"/>
    <x v="18"/>
    <n v="4"/>
    <n v="166.71"/>
    <n v="0"/>
    <n v="86.55"/>
    <n v="666.84"/>
    <n v="346.2"/>
    <n v="320.64000000000004"/>
    <n v="0.48083498290444487"/>
    <n v="2026"/>
    <s v="Q3"/>
    <n v="7"/>
    <x v="6"/>
  </r>
  <r>
    <s v="00165"/>
    <x v="191"/>
    <x v="1"/>
    <x v="12"/>
    <x v="2"/>
    <x v="1"/>
    <x v="0"/>
    <x v="0"/>
    <n v="2"/>
    <n v="83.33"/>
    <n v="0"/>
    <n v="42.11"/>
    <n v="166.66"/>
    <n v="84.22"/>
    <n v="82.44"/>
    <n v="0.49465978639145564"/>
    <n v="2026"/>
    <s v="Q3"/>
    <n v="7"/>
    <x v="6"/>
  </r>
  <r>
    <s v="00198"/>
    <x v="191"/>
    <x v="0"/>
    <x v="15"/>
    <x v="0"/>
    <x v="1"/>
    <x v="1"/>
    <x v="17"/>
    <n v="2"/>
    <n v="71.77"/>
    <n v="0.05"/>
    <n v="32.9"/>
    <n v="136.363"/>
    <n v="65.8"/>
    <n v="70.563000000000002"/>
    <n v="0.5174644148339359"/>
    <n v="2026"/>
    <s v="Q3"/>
    <n v="7"/>
    <x v="6"/>
  </r>
  <r>
    <s v="01480"/>
    <x v="191"/>
    <x v="0"/>
    <x v="15"/>
    <x v="0"/>
    <x v="1"/>
    <x v="2"/>
    <x v="18"/>
    <n v="3"/>
    <n v="164.5"/>
    <n v="0"/>
    <n v="87.06"/>
    <n v="493.5"/>
    <n v="261.18"/>
    <n v="232.32"/>
    <n v="0.47075987841945288"/>
    <n v="2026"/>
    <s v="Q3"/>
    <n v="7"/>
    <x v="6"/>
  </r>
  <r>
    <s v="01990"/>
    <x v="191"/>
    <x v="0"/>
    <x v="15"/>
    <x v="0"/>
    <x v="0"/>
    <x v="3"/>
    <x v="13"/>
    <n v="3"/>
    <n v="82.28"/>
    <n v="0.1"/>
    <n v="39.51"/>
    <n v="222.15600000000001"/>
    <n v="118.53"/>
    <n v="103.626"/>
    <n v="0.46645600388915898"/>
    <n v="2026"/>
    <s v="Q3"/>
    <n v="7"/>
    <x v="6"/>
  </r>
  <r>
    <s v="02298"/>
    <x v="191"/>
    <x v="2"/>
    <x v="2"/>
    <x v="2"/>
    <x v="1"/>
    <x v="0"/>
    <x v="8"/>
    <n v="2"/>
    <n v="103.17"/>
    <n v="0"/>
    <n v="50.49"/>
    <n v="206.34"/>
    <n v="100.98"/>
    <n v="105.36"/>
    <n v="0.51061355045071244"/>
    <n v="2026"/>
    <s v="Q3"/>
    <n v="7"/>
    <x v="6"/>
  </r>
  <r>
    <s v="02886"/>
    <x v="191"/>
    <x v="0"/>
    <x v="15"/>
    <x v="0"/>
    <x v="1"/>
    <x v="0"/>
    <x v="4"/>
    <n v="1"/>
    <n v="50.33"/>
    <n v="0.05"/>
    <n v="22.06"/>
    <n v="47.813499999999998"/>
    <n v="22.06"/>
    <n v="25.753499999999999"/>
    <n v="0.53862402877848303"/>
    <n v="2026"/>
    <s v="Q3"/>
    <n v="7"/>
    <x v="6"/>
  </r>
  <r>
    <s v="02893"/>
    <x v="191"/>
    <x v="1"/>
    <x v="11"/>
    <x v="1"/>
    <x v="2"/>
    <x v="1"/>
    <x v="3"/>
    <n v="6"/>
    <n v="142.78"/>
    <n v="0.15"/>
    <n v="80.38"/>
    <n v="728.178"/>
    <n v="482.28"/>
    <n v="245.89800000000002"/>
    <n v="0.33768941110552642"/>
    <n v="2026"/>
    <s v="Q3"/>
    <n v="7"/>
    <x v="6"/>
  </r>
  <r>
    <s v="02939"/>
    <x v="191"/>
    <x v="1"/>
    <x v="6"/>
    <x v="0"/>
    <x v="1"/>
    <x v="3"/>
    <x v="7"/>
    <n v="1"/>
    <n v="195.38"/>
    <n v="0.05"/>
    <n v="101.67"/>
    <n v="185.61099999999999"/>
    <n v="101.67"/>
    <n v="83.940999999999988"/>
    <n v="0.45224151585843508"/>
    <n v="2026"/>
    <s v="Q3"/>
    <n v="7"/>
    <x v="6"/>
  </r>
  <r>
    <s v="03249"/>
    <x v="191"/>
    <x v="3"/>
    <x v="4"/>
    <x v="2"/>
    <x v="0"/>
    <x v="0"/>
    <x v="8"/>
    <n v="5"/>
    <n v="104.8"/>
    <n v="0"/>
    <n v="50.94"/>
    <n v="524"/>
    <n v="254.7"/>
    <n v="269.3"/>
    <n v="0.51393129770992374"/>
    <n v="2026"/>
    <s v="Q3"/>
    <n v="7"/>
    <x v="6"/>
  </r>
  <r>
    <s v="03832"/>
    <x v="191"/>
    <x v="3"/>
    <x v="7"/>
    <x v="0"/>
    <x v="0"/>
    <x v="3"/>
    <x v="13"/>
    <n v="3"/>
    <n v="82.26"/>
    <n v="0"/>
    <n v="40.020000000000003"/>
    <n v="246.78000000000003"/>
    <n v="120.06"/>
    <n v="126.72000000000003"/>
    <n v="0.51349380014587898"/>
    <n v="2026"/>
    <s v="Q3"/>
    <n v="7"/>
    <x v="6"/>
  </r>
  <r>
    <s v="03868"/>
    <x v="191"/>
    <x v="2"/>
    <x v="10"/>
    <x v="0"/>
    <x v="2"/>
    <x v="1"/>
    <x v="1"/>
    <n v="1"/>
    <n v="90.79"/>
    <n v="0"/>
    <n v="46.39"/>
    <n v="90.79"/>
    <n v="46.39"/>
    <n v="44.400000000000006"/>
    <n v="0.4890406432426479"/>
    <n v="2026"/>
    <s v="Q3"/>
    <n v="7"/>
    <x v="6"/>
  </r>
  <r>
    <s v="04365"/>
    <x v="191"/>
    <x v="1"/>
    <x v="11"/>
    <x v="0"/>
    <x v="0"/>
    <x v="0"/>
    <x v="6"/>
    <n v="1"/>
    <n v="41.33"/>
    <n v="0"/>
    <n v="17.2"/>
    <n v="41.33"/>
    <n v="17.2"/>
    <n v="24.13"/>
    <n v="0.58383740624243896"/>
    <n v="2026"/>
    <s v="Q3"/>
    <n v="7"/>
    <x v="6"/>
  </r>
  <r>
    <s v="00314"/>
    <x v="192"/>
    <x v="2"/>
    <x v="2"/>
    <x v="0"/>
    <x v="0"/>
    <x v="4"/>
    <x v="10"/>
    <n v="2"/>
    <n v="41.09"/>
    <n v="0.05"/>
    <n v="14.54"/>
    <n v="78.070999999999998"/>
    <n v="29.08"/>
    <n v="48.991"/>
    <n v="0.62751854081541159"/>
    <n v="2026"/>
    <s v="Q3"/>
    <n v="7"/>
    <x v="6"/>
  </r>
  <r>
    <s v="00552"/>
    <x v="192"/>
    <x v="1"/>
    <x v="12"/>
    <x v="1"/>
    <x v="2"/>
    <x v="3"/>
    <x v="13"/>
    <n v="5"/>
    <n v="82.39"/>
    <n v="0.05"/>
    <n v="39.479999999999997"/>
    <n v="391.35249999999996"/>
    <n v="197.39999999999998"/>
    <n v="193.95249999999999"/>
    <n v="0.49559540312122702"/>
    <n v="2026"/>
    <s v="Q3"/>
    <n v="7"/>
    <x v="6"/>
  </r>
  <r>
    <s v="01317"/>
    <x v="192"/>
    <x v="1"/>
    <x v="14"/>
    <x v="0"/>
    <x v="2"/>
    <x v="4"/>
    <x v="14"/>
    <n v="3"/>
    <n v="37"/>
    <n v="0"/>
    <n v="13.69"/>
    <n v="111"/>
    <n v="41.07"/>
    <n v="69.930000000000007"/>
    <n v="0.63000000000000012"/>
    <n v="2026"/>
    <s v="Q3"/>
    <n v="7"/>
    <x v="6"/>
  </r>
  <r>
    <s v="01515"/>
    <x v="192"/>
    <x v="3"/>
    <x v="8"/>
    <x v="2"/>
    <x v="1"/>
    <x v="4"/>
    <x v="10"/>
    <n v="2"/>
    <n v="40.9"/>
    <n v="0"/>
    <n v="14.81"/>
    <n v="81.8"/>
    <n v="29.62"/>
    <n v="52.179999999999993"/>
    <n v="0.63789731051344734"/>
    <n v="2026"/>
    <s v="Q3"/>
    <n v="7"/>
    <x v="6"/>
  </r>
  <r>
    <s v="01674"/>
    <x v="192"/>
    <x v="0"/>
    <x v="0"/>
    <x v="0"/>
    <x v="1"/>
    <x v="4"/>
    <x v="12"/>
    <n v="1"/>
    <n v="123.33"/>
    <n v="0.1"/>
    <n v="70.900000000000006"/>
    <n v="110.997"/>
    <n v="70.900000000000006"/>
    <n v="40.096999999999994"/>
    <n v="0.36124399758552028"/>
    <n v="2026"/>
    <s v="Q3"/>
    <n v="7"/>
    <x v="6"/>
  </r>
  <r>
    <s v="02407"/>
    <x v="192"/>
    <x v="1"/>
    <x v="12"/>
    <x v="3"/>
    <x v="2"/>
    <x v="1"/>
    <x v="11"/>
    <n v="1"/>
    <n v="153.25"/>
    <n v="0.15"/>
    <n v="78.28"/>
    <n v="130.26249999999999"/>
    <n v="78.28"/>
    <n v="51.982499999999987"/>
    <n v="0.39905959121005657"/>
    <n v="2026"/>
    <s v="Q3"/>
    <n v="7"/>
    <x v="6"/>
  </r>
  <r>
    <s v="02817"/>
    <x v="192"/>
    <x v="3"/>
    <x v="7"/>
    <x v="3"/>
    <x v="1"/>
    <x v="2"/>
    <x v="15"/>
    <n v="3"/>
    <n v="134.43"/>
    <n v="0.1"/>
    <n v="65.78"/>
    <n v="362.96100000000001"/>
    <n v="197.34"/>
    <n v="165.62100000000001"/>
    <n v="0.45630522287518493"/>
    <n v="2026"/>
    <s v="Q3"/>
    <n v="7"/>
    <x v="6"/>
  </r>
  <r>
    <s v="03059"/>
    <x v="192"/>
    <x v="0"/>
    <x v="0"/>
    <x v="0"/>
    <x v="0"/>
    <x v="1"/>
    <x v="1"/>
    <n v="1"/>
    <n v="93.73"/>
    <n v="0.05"/>
    <n v="44.51"/>
    <n v="89.043499999999995"/>
    <n v="44.51"/>
    <n v="44.533499999999997"/>
    <n v="0.50013195797559618"/>
    <n v="2026"/>
    <s v="Q3"/>
    <n v="7"/>
    <x v="6"/>
  </r>
  <r>
    <s v="03210"/>
    <x v="192"/>
    <x v="0"/>
    <x v="0"/>
    <x v="0"/>
    <x v="0"/>
    <x v="2"/>
    <x v="2"/>
    <n v="1"/>
    <n v="37.090000000000003"/>
    <n v="0"/>
    <n v="13.43"/>
    <n v="37.090000000000003"/>
    <n v="13.43"/>
    <n v="23.660000000000004"/>
    <n v="0.63790779185764357"/>
    <n v="2026"/>
    <s v="Q3"/>
    <n v="7"/>
    <x v="6"/>
  </r>
  <r>
    <s v="03670"/>
    <x v="192"/>
    <x v="0"/>
    <x v="0"/>
    <x v="2"/>
    <x v="1"/>
    <x v="2"/>
    <x v="9"/>
    <n v="1"/>
    <n v="45.43"/>
    <n v="0"/>
    <n v="18.66"/>
    <n v="45.43"/>
    <n v="18.66"/>
    <n v="26.77"/>
    <n v="0.58925819942769098"/>
    <n v="2026"/>
    <s v="Q3"/>
    <n v="7"/>
    <x v="6"/>
  </r>
  <r>
    <s v="04017"/>
    <x v="192"/>
    <x v="3"/>
    <x v="8"/>
    <x v="3"/>
    <x v="1"/>
    <x v="4"/>
    <x v="10"/>
    <n v="1"/>
    <n v="39.5"/>
    <n v="0.1"/>
    <n v="14.86"/>
    <n v="35.550000000000004"/>
    <n v="14.86"/>
    <n v="20.690000000000005"/>
    <n v="0.58199718706047832"/>
    <n v="2026"/>
    <s v="Q3"/>
    <n v="7"/>
    <x v="6"/>
  </r>
  <r>
    <s v="05012"/>
    <x v="192"/>
    <x v="2"/>
    <x v="16"/>
    <x v="2"/>
    <x v="0"/>
    <x v="4"/>
    <x v="12"/>
    <n v="2"/>
    <n v="123.58"/>
    <n v="0.1"/>
    <n v="68.739999999999995"/>
    <n v="222.44399999999999"/>
    <n v="137.47999999999999"/>
    <n v="84.963999999999999"/>
    <n v="0.3819568071065077"/>
    <n v="2026"/>
    <s v="Q3"/>
    <n v="7"/>
    <x v="6"/>
  </r>
  <r>
    <s v="00884"/>
    <x v="193"/>
    <x v="3"/>
    <x v="13"/>
    <x v="2"/>
    <x v="0"/>
    <x v="0"/>
    <x v="8"/>
    <n v="1"/>
    <n v="103.61"/>
    <n v="0"/>
    <n v="51.84"/>
    <n v="103.61"/>
    <n v="51.84"/>
    <n v="51.769999999999996"/>
    <n v="0.49966219476884466"/>
    <n v="2026"/>
    <s v="Q3"/>
    <n v="7"/>
    <x v="6"/>
  </r>
  <r>
    <s v="01025"/>
    <x v="193"/>
    <x v="2"/>
    <x v="2"/>
    <x v="2"/>
    <x v="0"/>
    <x v="1"/>
    <x v="3"/>
    <n v="2"/>
    <n v="145.75"/>
    <n v="0.05"/>
    <n v="79.319999999999993"/>
    <n v="276.92500000000001"/>
    <n v="158.63999999999999"/>
    <n v="118.28500000000003"/>
    <n v="0.42713731154644768"/>
    <n v="2026"/>
    <s v="Q3"/>
    <n v="7"/>
    <x v="6"/>
  </r>
  <r>
    <s v="01279"/>
    <x v="193"/>
    <x v="3"/>
    <x v="8"/>
    <x v="3"/>
    <x v="1"/>
    <x v="3"/>
    <x v="7"/>
    <n v="2"/>
    <n v="193.76"/>
    <n v="0.1"/>
    <n v="104.66"/>
    <n v="348.76799999999997"/>
    <n v="209.32"/>
    <n v="139.44799999999998"/>
    <n v="0.39983025965684921"/>
    <n v="2026"/>
    <s v="Q3"/>
    <n v="7"/>
    <x v="6"/>
  </r>
  <r>
    <s v="01534"/>
    <x v="193"/>
    <x v="2"/>
    <x v="16"/>
    <x v="0"/>
    <x v="0"/>
    <x v="1"/>
    <x v="3"/>
    <n v="2"/>
    <n v="146.09"/>
    <n v="0.1"/>
    <n v="79.36"/>
    <n v="262.96199999999999"/>
    <n v="158.72"/>
    <n v="104.24199999999999"/>
    <n v="0.39641469109605187"/>
    <n v="2026"/>
    <s v="Q3"/>
    <n v="7"/>
    <x v="6"/>
  </r>
  <r>
    <s v="02147"/>
    <x v="193"/>
    <x v="1"/>
    <x v="14"/>
    <x v="2"/>
    <x v="1"/>
    <x v="2"/>
    <x v="15"/>
    <n v="1"/>
    <n v="131.91999999999999"/>
    <n v="0"/>
    <n v="66.19"/>
    <n v="131.91999999999999"/>
    <n v="66.19"/>
    <n v="65.72999999999999"/>
    <n v="0.49825651910248631"/>
    <n v="2026"/>
    <s v="Q3"/>
    <n v="7"/>
    <x v="6"/>
  </r>
  <r>
    <s v="02385"/>
    <x v="193"/>
    <x v="1"/>
    <x v="11"/>
    <x v="1"/>
    <x v="2"/>
    <x v="3"/>
    <x v="13"/>
    <n v="6"/>
    <n v="83.28"/>
    <n v="0.15"/>
    <n v="38.76"/>
    <n v="424.72800000000001"/>
    <n v="232.56"/>
    <n v="192.16800000000001"/>
    <n v="0.45244956772334294"/>
    <n v="2026"/>
    <s v="Q3"/>
    <n v="7"/>
    <x v="6"/>
  </r>
  <r>
    <s v="02517"/>
    <x v="193"/>
    <x v="1"/>
    <x v="6"/>
    <x v="0"/>
    <x v="1"/>
    <x v="2"/>
    <x v="2"/>
    <n v="1"/>
    <n v="36.479999999999997"/>
    <n v="0.05"/>
    <n v="13.22"/>
    <n v="34.655999999999999"/>
    <n v="13.22"/>
    <n v="21.436"/>
    <n v="0.61853647276084955"/>
    <n v="2026"/>
    <s v="Q3"/>
    <n v="7"/>
    <x v="6"/>
  </r>
  <r>
    <s v="02746"/>
    <x v="193"/>
    <x v="0"/>
    <x v="0"/>
    <x v="2"/>
    <x v="1"/>
    <x v="1"/>
    <x v="11"/>
    <n v="3"/>
    <n v="155.44"/>
    <n v="0.05"/>
    <n v="79.95"/>
    <n v="443.00399999999996"/>
    <n v="239.85000000000002"/>
    <n v="203.15399999999994"/>
    <n v="0.45858276674702703"/>
    <n v="2026"/>
    <s v="Q3"/>
    <n v="7"/>
    <x v="6"/>
  </r>
  <r>
    <s v="03297"/>
    <x v="193"/>
    <x v="0"/>
    <x v="15"/>
    <x v="1"/>
    <x v="0"/>
    <x v="4"/>
    <x v="10"/>
    <n v="6"/>
    <n v="40.58"/>
    <n v="0.15"/>
    <n v="15.06"/>
    <n v="206.958"/>
    <n v="90.36"/>
    <n v="116.598"/>
    <n v="0.5633896732670397"/>
    <n v="2026"/>
    <s v="Q3"/>
    <n v="7"/>
    <x v="6"/>
  </r>
  <r>
    <s v="00772"/>
    <x v="194"/>
    <x v="3"/>
    <x v="13"/>
    <x v="0"/>
    <x v="0"/>
    <x v="0"/>
    <x v="8"/>
    <n v="2"/>
    <n v="101.03"/>
    <n v="0.1"/>
    <n v="50.98"/>
    <n v="181.85400000000001"/>
    <n v="101.96"/>
    <n v="79.89400000000002"/>
    <n v="0.43933045190097558"/>
    <n v="2026"/>
    <s v="Q3"/>
    <n v="7"/>
    <x v="6"/>
  </r>
  <r>
    <s v="00838"/>
    <x v="194"/>
    <x v="0"/>
    <x v="9"/>
    <x v="2"/>
    <x v="0"/>
    <x v="3"/>
    <x v="13"/>
    <n v="1"/>
    <n v="80.150000000000006"/>
    <n v="0.05"/>
    <n v="38.89"/>
    <n v="76.142499999999998"/>
    <n v="38.89"/>
    <n v="37.252499999999998"/>
    <n v="0.48924713530551267"/>
    <n v="2026"/>
    <s v="Q3"/>
    <n v="7"/>
    <x v="6"/>
  </r>
  <r>
    <s v="01144"/>
    <x v="194"/>
    <x v="2"/>
    <x v="2"/>
    <x v="2"/>
    <x v="1"/>
    <x v="3"/>
    <x v="13"/>
    <n v="1"/>
    <n v="83.74"/>
    <n v="0"/>
    <n v="38.96"/>
    <n v="83.74"/>
    <n v="38.96"/>
    <n v="44.779999999999994"/>
    <n v="0.53475041796035339"/>
    <n v="2026"/>
    <s v="Q3"/>
    <n v="7"/>
    <x v="6"/>
  </r>
  <r>
    <s v="01686"/>
    <x v="194"/>
    <x v="2"/>
    <x v="5"/>
    <x v="1"/>
    <x v="0"/>
    <x v="2"/>
    <x v="2"/>
    <n v="8"/>
    <n v="35.75"/>
    <n v="0.15"/>
    <n v="13.56"/>
    <n v="243.1"/>
    <n v="108.48"/>
    <n v="134.62"/>
    <n v="0.55376388317564795"/>
    <n v="2026"/>
    <s v="Q3"/>
    <n v="7"/>
    <x v="6"/>
  </r>
  <r>
    <s v="02823"/>
    <x v="194"/>
    <x v="0"/>
    <x v="15"/>
    <x v="0"/>
    <x v="1"/>
    <x v="0"/>
    <x v="0"/>
    <n v="3"/>
    <n v="81.39"/>
    <n v="0"/>
    <n v="43.54"/>
    <n v="244.17000000000002"/>
    <n v="130.62"/>
    <n v="113.55000000000001"/>
    <n v="0.46504484580415284"/>
    <n v="2026"/>
    <s v="Q3"/>
    <n v="7"/>
    <x v="6"/>
  </r>
  <r>
    <s v="02883"/>
    <x v="194"/>
    <x v="2"/>
    <x v="10"/>
    <x v="3"/>
    <x v="1"/>
    <x v="2"/>
    <x v="2"/>
    <n v="1"/>
    <n v="36.799999999999997"/>
    <n v="0"/>
    <n v="13.91"/>
    <n v="36.799999999999997"/>
    <n v="13.91"/>
    <n v="22.889999999999997"/>
    <n v="0.62201086956521734"/>
    <n v="2026"/>
    <s v="Q3"/>
    <n v="7"/>
    <x v="6"/>
  </r>
  <r>
    <s v="03259"/>
    <x v="194"/>
    <x v="2"/>
    <x v="16"/>
    <x v="1"/>
    <x v="0"/>
    <x v="3"/>
    <x v="7"/>
    <n v="6"/>
    <n v="194.15"/>
    <n v="0.1"/>
    <n v="105.12"/>
    <n v="1048.4100000000001"/>
    <n v="630.72"/>
    <n v="417.69000000000005"/>
    <n v="0.3984032964202936"/>
    <n v="2026"/>
    <s v="Q3"/>
    <n v="7"/>
    <x v="6"/>
  </r>
  <r>
    <s v="03709"/>
    <x v="194"/>
    <x v="0"/>
    <x v="9"/>
    <x v="0"/>
    <x v="1"/>
    <x v="4"/>
    <x v="16"/>
    <n v="1"/>
    <n v="50.94"/>
    <n v="0"/>
    <n v="22.28"/>
    <n v="50.94"/>
    <n v="22.28"/>
    <n v="28.659999999999997"/>
    <n v="0.5626226933647428"/>
    <n v="2026"/>
    <s v="Q3"/>
    <n v="7"/>
    <x v="6"/>
  </r>
  <r>
    <s v="00061"/>
    <x v="195"/>
    <x v="3"/>
    <x v="8"/>
    <x v="0"/>
    <x v="0"/>
    <x v="4"/>
    <x v="12"/>
    <n v="2"/>
    <n v="125.89"/>
    <n v="0"/>
    <n v="70.8"/>
    <n v="251.78"/>
    <n v="141.6"/>
    <n v="110.18"/>
    <n v="0.43760425768528083"/>
    <n v="2026"/>
    <s v="Q3"/>
    <n v="7"/>
    <x v="6"/>
  </r>
  <r>
    <s v="00357"/>
    <x v="195"/>
    <x v="0"/>
    <x v="9"/>
    <x v="0"/>
    <x v="1"/>
    <x v="4"/>
    <x v="16"/>
    <n v="2"/>
    <n v="51.9"/>
    <n v="0"/>
    <n v="21.82"/>
    <n v="103.8"/>
    <n v="43.64"/>
    <n v="60.16"/>
    <n v="0.57957610789980729"/>
    <n v="2026"/>
    <s v="Q3"/>
    <n v="7"/>
    <x v="6"/>
  </r>
  <r>
    <s v="01607"/>
    <x v="195"/>
    <x v="0"/>
    <x v="0"/>
    <x v="2"/>
    <x v="1"/>
    <x v="4"/>
    <x v="10"/>
    <n v="2"/>
    <n v="39.75"/>
    <n v="0"/>
    <n v="14.78"/>
    <n v="79.5"/>
    <n v="29.56"/>
    <n v="49.94"/>
    <n v="0.62817610062893081"/>
    <n v="2026"/>
    <s v="Q3"/>
    <n v="7"/>
    <x v="6"/>
  </r>
  <r>
    <s v="03295"/>
    <x v="195"/>
    <x v="1"/>
    <x v="12"/>
    <x v="3"/>
    <x v="0"/>
    <x v="1"/>
    <x v="1"/>
    <n v="1"/>
    <n v="93.46"/>
    <n v="0.15"/>
    <n v="46.65"/>
    <n v="79.440999999999988"/>
    <n v="46.65"/>
    <n v="32.79099999999999"/>
    <n v="0.41277174255107557"/>
    <n v="2026"/>
    <s v="Q3"/>
    <n v="7"/>
    <x v="6"/>
  </r>
  <r>
    <s v="04048"/>
    <x v="195"/>
    <x v="3"/>
    <x v="13"/>
    <x v="1"/>
    <x v="2"/>
    <x v="0"/>
    <x v="0"/>
    <n v="3"/>
    <n v="82.79"/>
    <n v="0.1"/>
    <n v="43.07"/>
    <n v="223.53300000000002"/>
    <n v="129.21"/>
    <n v="94.323000000000008"/>
    <n v="0.42196454214813922"/>
    <n v="2026"/>
    <s v="Q3"/>
    <n v="7"/>
    <x v="6"/>
  </r>
  <r>
    <s v="04424"/>
    <x v="195"/>
    <x v="2"/>
    <x v="2"/>
    <x v="2"/>
    <x v="2"/>
    <x v="1"/>
    <x v="1"/>
    <n v="1"/>
    <n v="92.54"/>
    <n v="0"/>
    <n v="44.48"/>
    <n v="92.54"/>
    <n v="44.48"/>
    <n v="48.060000000000009"/>
    <n v="0.51934298681651181"/>
    <n v="2026"/>
    <s v="Q3"/>
    <n v="7"/>
    <x v="6"/>
  </r>
  <r>
    <s v="04732"/>
    <x v="195"/>
    <x v="1"/>
    <x v="14"/>
    <x v="2"/>
    <x v="1"/>
    <x v="2"/>
    <x v="9"/>
    <n v="1"/>
    <n v="46.53"/>
    <n v="0"/>
    <n v="18.829999999999998"/>
    <n v="46.53"/>
    <n v="18.829999999999998"/>
    <n v="27.700000000000003"/>
    <n v="0.59531485063399958"/>
    <n v="2026"/>
    <s v="Q3"/>
    <n v="7"/>
    <x v="6"/>
  </r>
  <r>
    <s v="00194"/>
    <x v="196"/>
    <x v="1"/>
    <x v="12"/>
    <x v="0"/>
    <x v="0"/>
    <x v="0"/>
    <x v="4"/>
    <n v="2"/>
    <n v="49.69"/>
    <n v="0"/>
    <n v="21.97"/>
    <n v="99.38"/>
    <n v="43.94"/>
    <n v="55.44"/>
    <n v="0.557858724089354"/>
    <n v="2026"/>
    <s v="Q3"/>
    <n v="7"/>
    <x v="6"/>
  </r>
  <r>
    <s v="00258"/>
    <x v="196"/>
    <x v="3"/>
    <x v="8"/>
    <x v="3"/>
    <x v="1"/>
    <x v="1"/>
    <x v="17"/>
    <n v="3"/>
    <n v="71.34"/>
    <n v="0.1"/>
    <n v="31.71"/>
    <n v="192.61800000000002"/>
    <n v="95.13"/>
    <n v="97.488000000000028"/>
    <n v="0.50612092327819835"/>
    <n v="2026"/>
    <s v="Q3"/>
    <n v="7"/>
    <x v="6"/>
  </r>
  <r>
    <s v="00543"/>
    <x v="196"/>
    <x v="1"/>
    <x v="14"/>
    <x v="3"/>
    <x v="0"/>
    <x v="0"/>
    <x v="0"/>
    <n v="1"/>
    <n v="83.03"/>
    <n v="0"/>
    <n v="42.41"/>
    <n v="83.03"/>
    <n v="42.41"/>
    <n v="40.620000000000005"/>
    <n v="0.48922076357942917"/>
    <n v="2026"/>
    <s v="Q3"/>
    <n v="7"/>
    <x v="6"/>
  </r>
  <r>
    <s v="00972"/>
    <x v="196"/>
    <x v="3"/>
    <x v="4"/>
    <x v="0"/>
    <x v="0"/>
    <x v="4"/>
    <x v="10"/>
    <n v="1"/>
    <n v="40.799999999999997"/>
    <n v="0"/>
    <n v="14.42"/>
    <n v="40.799999999999997"/>
    <n v="14.42"/>
    <n v="26.379999999999995"/>
    <n v="0.64656862745098032"/>
    <n v="2026"/>
    <s v="Q3"/>
    <n v="7"/>
    <x v="6"/>
  </r>
  <r>
    <s v="01146"/>
    <x v="196"/>
    <x v="1"/>
    <x v="6"/>
    <x v="3"/>
    <x v="0"/>
    <x v="3"/>
    <x v="19"/>
    <n v="2"/>
    <n v="125.34"/>
    <n v="0.15"/>
    <n v="59.04"/>
    <n v="213.078"/>
    <n v="118.08"/>
    <n v="94.998000000000005"/>
    <n v="0.44583673584321237"/>
    <n v="2026"/>
    <s v="Q3"/>
    <n v="7"/>
    <x v="6"/>
  </r>
  <r>
    <s v="01464"/>
    <x v="196"/>
    <x v="0"/>
    <x v="9"/>
    <x v="0"/>
    <x v="0"/>
    <x v="4"/>
    <x v="12"/>
    <n v="1"/>
    <n v="122.73"/>
    <n v="0.1"/>
    <n v="70.540000000000006"/>
    <n v="110.45700000000001"/>
    <n v="70.540000000000006"/>
    <n v="39.917000000000002"/>
    <n v="0.36138044668966202"/>
    <n v="2026"/>
    <s v="Q3"/>
    <n v="7"/>
    <x v="6"/>
  </r>
  <r>
    <s v="01581"/>
    <x v="196"/>
    <x v="2"/>
    <x v="5"/>
    <x v="2"/>
    <x v="1"/>
    <x v="1"/>
    <x v="1"/>
    <n v="5"/>
    <n v="92.72"/>
    <n v="0.1"/>
    <n v="46.2"/>
    <n v="417.24"/>
    <n v="231"/>
    <n v="186.24"/>
    <n v="0.44636180615473109"/>
    <n v="2026"/>
    <s v="Q3"/>
    <n v="7"/>
    <x v="6"/>
  </r>
  <r>
    <s v="01894"/>
    <x v="196"/>
    <x v="3"/>
    <x v="7"/>
    <x v="1"/>
    <x v="2"/>
    <x v="4"/>
    <x v="14"/>
    <n v="5"/>
    <n v="36.29"/>
    <n v="0.05"/>
    <n v="13.52"/>
    <n v="172.37749999999997"/>
    <n v="67.599999999999994"/>
    <n v="104.77749999999997"/>
    <n v="0.60783744978317933"/>
    <n v="2026"/>
    <s v="Q3"/>
    <n v="7"/>
    <x v="6"/>
  </r>
  <r>
    <s v="02100"/>
    <x v="196"/>
    <x v="2"/>
    <x v="2"/>
    <x v="0"/>
    <x v="2"/>
    <x v="0"/>
    <x v="4"/>
    <n v="2"/>
    <n v="49.84"/>
    <n v="0.1"/>
    <n v="23.06"/>
    <n v="89.712000000000003"/>
    <n v="46.12"/>
    <n v="43.592000000000006"/>
    <n v="0.48591046905653651"/>
    <n v="2026"/>
    <s v="Q3"/>
    <n v="7"/>
    <x v="6"/>
  </r>
  <r>
    <s v="02902"/>
    <x v="196"/>
    <x v="1"/>
    <x v="12"/>
    <x v="3"/>
    <x v="2"/>
    <x v="4"/>
    <x v="14"/>
    <n v="1"/>
    <n v="35.799999999999997"/>
    <n v="0"/>
    <n v="14.05"/>
    <n v="35.799999999999997"/>
    <n v="14.05"/>
    <n v="21.749999999999996"/>
    <n v="0.60754189944134074"/>
    <n v="2026"/>
    <s v="Q3"/>
    <n v="7"/>
    <x v="6"/>
  </r>
  <r>
    <s v="03115"/>
    <x v="196"/>
    <x v="3"/>
    <x v="13"/>
    <x v="0"/>
    <x v="1"/>
    <x v="3"/>
    <x v="7"/>
    <n v="1"/>
    <n v="195.12"/>
    <n v="0"/>
    <n v="101.14"/>
    <n v="195.12"/>
    <n v="101.14"/>
    <n v="93.98"/>
    <n v="0.48165231652316526"/>
    <n v="2026"/>
    <s v="Q3"/>
    <n v="7"/>
    <x v="6"/>
  </r>
  <r>
    <s v="03546"/>
    <x v="196"/>
    <x v="0"/>
    <x v="15"/>
    <x v="0"/>
    <x v="1"/>
    <x v="0"/>
    <x v="6"/>
    <n v="2"/>
    <n v="39.69"/>
    <n v="0.05"/>
    <n v="16.88"/>
    <n v="75.410999999999987"/>
    <n v="33.76"/>
    <n v="41.650999999999989"/>
    <n v="0.55231995332245953"/>
    <n v="2026"/>
    <s v="Q3"/>
    <n v="7"/>
    <x v="6"/>
  </r>
  <r>
    <s v="04224"/>
    <x v="196"/>
    <x v="2"/>
    <x v="3"/>
    <x v="2"/>
    <x v="0"/>
    <x v="3"/>
    <x v="5"/>
    <n v="1"/>
    <n v="348.73"/>
    <n v="0.15"/>
    <n v="190.33"/>
    <n v="296.4205"/>
    <n v="190.33"/>
    <n v="106.09049999999999"/>
    <n v="0.35790540802677273"/>
    <n v="2026"/>
    <s v="Q3"/>
    <n v="7"/>
    <x v="6"/>
  </r>
  <r>
    <s v="04858"/>
    <x v="196"/>
    <x v="1"/>
    <x v="12"/>
    <x v="2"/>
    <x v="0"/>
    <x v="2"/>
    <x v="2"/>
    <n v="1"/>
    <n v="35.5"/>
    <n v="0"/>
    <n v="13.26"/>
    <n v="35.5"/>
    <n v="13.26"/>
    <n v="22.240000000000002"/>
    <n v="0.62647887323943663"/>
    <n v="2026"/>
    <s v="Q3"/>
    <n v="7"/>
    <x v="6"/>
  </r>
  <r>
    <s v="00768"/>
    <x v="197"/>
    <x v="0"/>
    <x v="9"/>
    <x v="0"/>
    <x v="2"/>
    <x v="2"/>
    <x v="9"/>
    <n v="1"/>
    <n v="46.44"/>
    <n v="0"/>
    <n v="18.47"/>
    <n v="46.44"/>
    <n v="18.47"/>
    <n v="27.97"/>
    <n v="0.60228251507321273"/>
    <n v="2026"/>
    <s v="Q3"/>
    <n v="7"/>
    <x v="6"/>
  </r>
  <r>
    <s v="01901"/>
    <x v="197"/>
    <x v="1"/>
    <x v="14"/>
    <x v="0"/>
    <x v="1"/>
    <x v="1"/>
    <x v="17"/>
    <n v="1"/>
    <n v="70.44"/>
    <n v="0.05"/>
    <n v="32.229999999999997"/>
    <n v="66.917999999999992"/>
    <n v="32.229999999999997"/>
    <n v="34.687999999999995"/>
    <n v="0.51836576108072563"/>
    <n v="2026"/>
    <s v="Q3"/>
    <n v="7"/>
    <x v="6"/>
  </r>
  <r>
    <s v="02226"/>
    <x v="197"/>
    <x v="0"/>
    <x v="15"/>
    <x v="2"/>
    <x v="1"/>
    <x v="1"/>
    <x v="17"/>
    <n v="1"/>
    <n v="69.78"/>
    <n v="0.05"/>
    <n v="32.83"/>
    <n v="66.290999999999997"/>
    <n v="32.83"/>
    <n v="33.460999999999999"/>
    <n v="0.50475931876121949"/>
    <n v="2026"/>
    <s v="Q3"/>
    <n v="7"/>
    <x v="6"/>
  </r>
  <r>
    <s v="02660"/>
    <x v="197"/>
    <x v="2"/>
    <x v="5"/>
    <x v="2"/>
    <x v="1"/>
    <x v="2"/>
    <x v="2"/>
    <n v="4"/>
    <n v="35.450000000000003"/>
    <n v="0.1"/>
    <n v="13.83"/>
    <n v="127.62000000000002"/>
    <n v="55.32"/>
    <n v="72.300000000000011"/>
    <n v="0.56652562294311237"/>
    <n v="2026"/>
    <s v="Q3"/>
    <n v="7"/>
    <x v="6"/>
  </r>
  <r>
    <s v="03004"/>
    <x v="197"/>
    <x v="3"/>
    <x v="8"/>
    <x v="0"/>
    <x v="0"/>
    <x v="0"/>
    <x v="4"/>
    <n v="1"/>
    <n v="50.82"/>
    <n v="0.05"/>
    <n v="22.36"/>
    <n v="48.278999999999996"/>
    <n v="22.36"/>
    <n v="25.918999999999997"/>
    <n v="0.5368586756146565"/>
    <n v="2026"/>
    <s v="Q3"/>
    <n v="7"/>
    <x v="6"/>
  </r>
  <r>
    <s v="04020"/>
    <x v="197"/>
    <x v="2"/>
    <x v="2"/>
    <x v="0"/>
    <x v="0"/>
    <x v="3"/>
    <x v="19"/>
    <n v="1"/>
    <n v="126.13"/>
    <n v="0.15"/>
    <n v="60.43"/>
    <n v="107.2105"/>
    <n v="60.43"/>
    <n v="46.780499999999996"/>
    <n v="0.43634252242084498"/>
    <n v="2026"/>
    <s v="Q3"/>
    <n v="7"/>
    <x v="6"/>
  </r>
  <r>
    <s v="04154"/>
    <x v="197"/>
    <x v="2"/>
    <x v="10"/>
    <x v="0"/>
    <x v="0"/>
    <x v="1"/>
    <x v="17"/>
    <n v="3"/>
    <n v="72.150000000000006"/>
    <n v="0"/>
    <n v="33.01"/>
    <n v="216.45000000000002"/>
    <n v="99.03"/>
    <n v="117.42000000000002"/>
    <n v="0.54248094248094247"/>
    <n v="2026"/>
    <s v="Q3"/>
    <n v="7"/>
    <x v="6"/>
  </r>
  <r>
    <s v="04957"/>
    <x v="197"/>
    <x v="1"/>
    <x v="1"/>
    <x v="0"/>
    <x v="0"/>
    <x v="4"/>
    <x v="14"/>
    <n v="1"/>
    <n v="35.58"/>
    <n v="0"/>
    <n v="13.68"/>
    <n v="35.58"/>
    <n v="13.68"/>
    <n v="21.9"/>
    <n v="0.61551433389544685"/>
    <n v="2026"/>
    <s v="Q3"/>
    <n v="7"/>
    <x v="6"/>
  </r>
  <r>
    <s v="00945"/>
    <x v="198"/>
    <x v="2"/>
    <x v="3"/>
    <x v="0"/>
    <x v="1"/>
    <x v="1"/>
    <x v="11"/>
    <n v="1"/>
    <n v="154.9"/>
    <n v="0.05"/>
    <n v="77.819999999999993"/>
    <n v="147.155"/>
    <n v="77.819999999999993"/>
    <n v="69.335000000000008"/>
    <n v="0.47116985491488572"/>
    <n v="2026"/>
    <s v="Q3"/>
    <n v="7"/>
    <x v="6"/>
  </r>
  <r>
    <s v="01726"/>
    <x v="198"/>
    <x v="1"/>
    <x v="14"/>
    <x v="2"/>
    <x v="2"/>
    <x v="3"/>
    <x v="13"/>
    <n v="2"/>
    <n v="80.98"/>
    <n v="0.05"/>
    <n v="39.85"/>
    <n v="153.86199999999999"/>
    <n v="79.7"/>
    <n v="74.161999999999992"/>
    <n v="0.48200335365457353"/>
    <n v="2026"/>
    <s v="Q3"/>
    <n v="7"/>
    <x v="6"/>
  </r>
  <r>
    <s v="01790"/>
    <x v="198"/>
    <x v="1"/>
    <x v="12"/>
    <x v="0"/>
    <x v="1"/>
    <x v="1"/>
    <x v="1"/>
    <n v="1"/>
    <n v="91.36"/>
    <n v="0"/>
    <n v="44.86"/>
    <n v="91.36"/>
    <n v="44.86"/>
    <n v="46.5"/>
    <n v="0.50897548161120842"/>
    <n v="2026"/>
    <s v="Q3"/>
    <n v="7"/>
    <x v="6"/>
  </r>
  <r>
    <s v="02193"/>
    <x v="198"/>
    <x v="2"/>
    <x v="2"/>
    <x v="0"/>
    <x v="0"/>
    <x v="0"/>
    <x v="6"/>
    <n v="2"/>
    <n v="39.409999999999997"/>
    <n v="0"/>
    <n v="16.8"/>
    <n v="78.819999999999993"/>
    <n v="33.6"/>
    <n v="45.219999999999992"/>
    <n v="0.57371225577264651"/>
    <n v="2026"/>
    <s v="Q3"/>
    <n v="7"/>
    <x v="6"/>
  </r>
  <r>
    <s v="02781"/>
    <x v="198"/>
    <x v="0"/>
    <x v="0"/>
    <x v="0"/>
    <x v="0"/>
    <x v="2"/>
    <x v="15"/>
    <n v="2"/>
    <n v="134.99"/>
    <n v="0"/>
    <n v="68.77"/>
    <n v="269.98"/>
    <n v="137.54"/>
    <n v="132.44000000000003"/>
    <n v="0.49055485591525305"/>
    <n v="2026"/>
    <s v="Q3"/>
    <n v="7"/>
    <x v="6"/>
  </r>
  <r>
    <s v="03043"/>
    <x v="198"/>
    <x v="1"/>
    <x v="12"/>
    <x v="3"/>
    <x v="1"/>
    <x v="0"/>
    <x v="6"/>
    <n v="2"/>
    <n v="40.93"/>
    <n v="0.05"/>
    <n v="16.89"/>
    <n v="77.766999999999996"/>
    <n v="33.78"/>
    <n v="43.986999999999995"/>
    <n v="0.56562552239381736"/>
    <n v="2026"/>
    <s v="Q3"/>
    <n v="7"/>
    <x v="6"/>
  </r>
  <r>
    <s v="03102"/>
    <x v="198"/>
    <x v="3"/>
    <x v="13"/>
    <x v="3"/>
    <x v="0"/>
    <x v="1"/>
    <x v="1"/>
    <n v="1"/>
    <n v="90.02"/>
    <n v="0.05"/>
    <n v="45.83"/>
    <n v="85.518999999999991"/>
    <n v="45.83"/>
    <n v="39.688999999999993"/>
    <n v="0.46409569803201622"/>
    <n v="2026"/>
    <s v="Q3"/>
    <n v="7"/>
    <x v="6"/>
  </r>
  <r>
    <s v="03156"/>
    <x v="198"/>
    <x v="0"/>
    <x v="0"/>
    <x v="2"/>
    <x v="0"/>
    <x v="4"/>
    <x v="16"/>
    <n v="2"/>
    <n v="50.73"/>
    <n v="0"/>
    <n v="21.87"/>
    <n v="101.46"/>
    <n v="43.74"/>
    <n v="57.719999999999992"/>
    <n v="0.56889414547604966"/>
    <n v="2026"/>
    <s v="Q3"/>
    <n v="7"/>
    <x v="6"/>
  </r>
  <r>
    <s v="03308"/>
    <x v="198"/>
    <x v="3"/>
    <x v="13"/>
    <x v="2"/>
    <x v="1"/>
    <x v="4"/>
    <x v="12"/>
    <n v="3"/>
    <n v="121.05"/>
    <n v="0.05"/>
    <n v="68.56"/>
    <n v="344.99249999999995"/>
    <n v="205.68"/>
    <n v="139.31249999999994"/>
    <n v="0.40381312637231231"/>
    <n v="2026"/>
    <s v="Q3"/>
    <n v="7"/>
    <x v="6"/>
  </r>
  <r>
    <s v="03329"/>
    <x v="198"/>
    <x v="1"/>
    <x v="11"/>
    <x v="0"/>
    <x v="1"/>
    <x v="0"/>
    <x v="0"/>
    <n v="2"/>
    <n v="81.739999999999995"/>
    <n v="0"/>
    <n v="42.75"/>
    <n v="163.47999999999999"/>
    <n v="85.5"/>
    <n v="77.97999999999999"/>
    <n v="0.47700024467824809"/>
    <n v="2026"/>
    <s v="Q3"/>
    <n v="7"/>
    <x v="6"/>
  </r>
  <r>
    <s v="04102"/>
    <x v="198"/>
    <x v="1"/>
    <x v="12"/>
    <x v="0"/>
    <x v="0"/>
    <x v="1"/>
    <x v="11"/>
    <n v="3"/>
    <n v="154.01"/>
    <n v="0.1"/>
    <n v="78.78"/>
    <n v="415.827"/>
    <n v="236.34"/>
    <n v="179.48699999999999"/>
    <n v="0.43163863818366771"/>
    <n v="2026"/>
    <s v="Q3"/>
    <n v="7"/>
    <x v="6"/>
  </r>
  <r>
    <s v="04109"/>
    <x v="198"/>
    <x v="1"/>
    <x v="12"/>
    <x v="3"/>
    <x v="1"/>
    <x v="0"/>
    <x v="8"/>
    <n v="4"/>
    <n v="101.61"/>
    <n v="0"/>
    <n v="51.68"/>
    <n v="406.44"/>
    <n v="206.72"/>
    <n v="199.72"/>
    <n v="0.49138864285011319"/>
    <n v="2026"/>
    <s v="Q3"/>
    <n v="7"/>
    <x v="6"/>
  </r>
  <r>
    <s v="04813"/>
    <x v="198"/>
    <x v="2"/>
    <x v="10"/>
    <x v="2"/>
    <x v="0"/>
    <x v="4"/>
    <x v="14"/>
    <n v="2"/>
    <n v="36.869999999999997"/>
    <n v="0.15"/>
    <n v="13.94"/>
    <n v="62.678999999999995"/>
    <n v="27.88"/>
    <n v="34.798999999999992"/>
    <n v="0.55519392459994565"/>
    <n v="2026"/>
    <s v="Q3"/>
    <n v="7"/>
    <x v="6"/>
  </r>
  <r>
    <s v="05054"/>
    <x v="198"/>
    <x v="3"/>
    <x v="8"/>
    <x v="0"/>
    <x v="1"/>
    <x v="3"/>
    <x v="19"/>
    <n v="2"/>
    <n v="121.06"/>
    <n v="0"/>
    <n v="59.62"/>
    <n v="242.12"/>
    <n v="119.24"/>
    <n v="122.88000000000001"/>
    <n v="0.50751693375185858"/>
    <n v="2026"/>
    <s v="Q3"/>
    <n v="7"/>
    <x v="6"/>
  </r>
  <r>
    <s v="00138"/>
    <x v="199"/>
    <x v="1"/>
    <x v="12"/>
    <x v="0"/>
    <x v="1"/>
    <x v="1"/>
    <x v="17"/>
    <n v="2"/>
    <n v="71.81"/>
    <n v="0"/>
    <n v="32.35"/>
    <n v="143.62"/>
    <n v="64.7"/>
    <n v="78.92"/>
    <n v="0.54950563988302459"/>
    <n v="2026"/>
    <s v="Q3"/>
    <n v="7"/>
    <x v="6"/>
  </r>
  <r>
    <s v="00433"/>
    <x v="199"/>
    <x v="1"/>
    <x v="12"/>
    <x v="0"/>
    <x v="1"/>
    <x v="1"/>
    <x v="3"/>
    <n v="4"/>
    <n v="145.18"/>
    <n v="0"/>
    <n v="79.540000000000006"/>
    <n v="580.72"/>
    <n v="318.16000000000003"/>
    <n v="262.56"/>
    <n v="0.45212839234054275"/>
    <n v="2026"/>
    <s v="Q3"/>
    <n v="7"/>
    <x v="6"/>
  </r>
  <r>
    <s v="00484"/>
    <x v="199"/>
    <x v="1"/>
    <x v="12"/>
    <x v="0"/>
    <x v="1"/>
    <x v="4"/>
    <x v="14"/>
    <n v="2"/>
    <n v="36.07"/>
    <n v="0"/>
    <n v="13.6"/>
    <n v="72.14"/>
    <n v="27.2"/>
    <n v="44.94"/>
    <n v="0.62295536456889378"/>
    <n v="2026"/>
    <s v="Q3"/>
    <n v="7"/>
    <x v="6"/>
  </r>
  <r>
    <s v="00492"/>
    <x v="199"/>
    <x v="1"/>
    <x v="14"/>
    <x v="2"/>
    <x v="1"/>
    <x v="1"/>
    <x v="17"/>
    <n v="3"/>
    <n v="72.23"/>
    <n v="0.1"/>
    <n v="31.67"/>
    <n v="195.02100000000002"/>
    <n v="95.01"/>
    <n v="100.01100000000001"/>
    <n v="0.5128216961250327"/>
    <n v="2026"/>
    <s v="Q3"/>
    <n v="7"/>
    <x v="6"/>
  </r>
  <r>
    <s v="00626"/>
    <x v="199"/>
    <x v="1"/>
    <x v="14"/>
    <x v="2"/>
    <x v="0"/>
    <x v="2"/>
    <x v="2"/>
    <n v="1"/>
    <n v="36.549999999999997"/>
    <n v="0.1"/>
    <n v="13.2"/>
    <n v="32.894999999999996"/>
    <n v="13.2"/>
    <n v="19.694999999999997"/>
    <n v="0.59872321021431829"/>
    <n v="2026"/>
    <s v="Q3"/>
    <n v="7"/>
    <x v="6"/>
  </r>
  <r>
    <s v="01409"/>
    <x v="199"/>
    <x v="1"/>
    <x v="14"/>
    <x v="0"/>
    <x v="1"/>
    <x v="3"/>
    <x v="19"/>
    <n v="5"/>
    <n v="124.68"/>
    <n v="0.05"/>
    <n v="60.61"/>
    <n v="592.23"/>
    <n v="303.05"/>
    <n v="289.18"/>
    <n v="0.48829002245749115"/>
    <n v="2026"/>
    <s v="Q3"/>
    <n v="7"/>
    <x v="6"/>
  </r>
  <r>
    <s v="01486"/>
    <x v="199"/>
    <x v="3"/>
    <x v="8"/>
    <x v="0"/>
    <x v="0"/>
    <x v="0"/>
    <x v="8"/>
    <n v="1"/>
    <n v="101.7"/>
    <n v="0.05"/>
    <n v="49.92"/>
    <n v="96.614999999999995"/>
    <n v="49.92"/>
    <n v="46.694999999999993"/>
    <n v="0.48331004502406455"/>
    <n v="2026"/>
    <s v="Q3"/>
    <n v="7"/>
    <x v="6"/>
  </r>
  <r>
    <s v="01940"/>
    <x v="199"/>
    <x v="2"/>
    <x v="16"/>
    <x v="0"/>
    <x v="1"/>
    <x v="4"/>
    <x v="16"/>
    <n v="2"/>
    <n v="50.24"/>
    <n v="0.05"/>
    <n v="21.88"/>
    <n v="95.456000000000003"/>
    <n v="43.76"/>
    <n v="51.696000000000005"/>
    <n v="0.54156889037881328"/>
    <n v="2026"/>
    <s v="Q3"/>
    <n v="7"/>
    <x v="6"/>
  </r>
  <r>
    <s v="02215"/>
    <x v="199"/>
    <x v="3"/>
    <x v="13"/>
    <x v="2"/>
    <x v="0"/>
    <x v="4"/>
    <x v="14"/>
    <n v="3"/>
    <n v="35.53"/>
    <n v="0"/>
    <n v="14"/>
    <n v="106.59"/>
    <n v="42"/>
    <n v="64.59"/>
    <n v="0.60596678862932729"/>
    <n v="2026"/>
    <s v="Q3"/>
    <n v="7"/>
    <x v="6"/>
  </r>
  <r>
    <s v="02555"/>
    <x v="199"/>
    <x v="2"/>
    <x v="2"/>
    <x v="3"/>
    <x v="1"/>
    <x v="2"/>
    <x v="9"/>
    <n v="2"/>
    <n v="46.89"/>
    <n v="0.1"/>
    <n v="18.53"/>
    <n v="84.402000000000001"/>
    <n v="37.06"/>
    <n v="47.341999999999999"/>
    <n v="0.56091087888912583"/>
    <n v="2026"/>
    <s v="Q3"/>
    <n v="7"/>
    <x v="6"/>
  </r>
  <r>
    <s v="04710"/>
    <x v="199"/>
    <x v="0"/>
    <x v="0"/>
    <x v="2"/>
    <x v="0"/>
    <x v="3"/>
    <x v="7"/>
    <n v="1"/>
    <n v="197.29"/>
    <n v="0.1"/>
    <n v="104.7"/>
    <n v="177.56100000000001"/>
    <n v="104.7"/>
    <n v="72.861000000000004"/>
    <n v="0.4103434875901803"/>
    <n v="2026"/>
    <s v="Q3"/>
    <n v="7"/>
    <x v="6"/>
  </r>
  <r>
    <s v="04974"/>
    <x v="199"/>
    <x v="0"/>
    <x v="9"/>
    <x v="2"/>
    <x v="2"/>
    <x v="1"/>
    <x v="17"/>
    <n v="1"/>
    <n v="70.52"/>
    <n v="0.1"/>
    <n v="33.28"/>
    <n v="63.467999999999996"/>
    <n v="33.28"/>
    <n v="30.187999999999995"/>
    <n v="0.47564126804058732"/>
    <n v="2026"/>
    <s v="Q3"/>
    <n v="7"/>
    <x v="6"/>
  </r>
  <r>
    <s v="05048"/>
    <x v="199"/>
    <x v="1"/>
    <x v="12"/>
    <x v="3"/>
    <x v="1"/>
    <x v="4"/>
    <x v="16"/>
    <n v="3"/>
    <n v="49.9"/>
    <n v="0.05"/>
    <n v="22.27"/>
    <n v="142.21499999999997"/>
    <n v="66.81"/>
    <n v="75.404999999999973"/>
    <n v="0.53021833139964125"/>
    <n v="2026"/>
    <s v="Q3"/>
    <n v="7"/>
    <x v="6"/>
  </r>
  <r>
    <s v="00001"/>
    <x v="200"/>
    <x v="3"/>
    <x v="7"/>
    <x v="2"/>
    <x v="1"/>
    <x v="1"/>
    <x v="11"/>
    <n v="3"/>
    <n v="156.25"/>
    <n v="0"/>
    <n v="79.900000000000006"/>
    <n v="468.75"/>
    <n v="239.70000000000002"/>
    <n v="229.04999999999998"/>
    <n v="0.48863999999999996"/>
    <n v="2026"/>
    <s v="Q3"/>
    <n v="7"/>
    <x v="6"/>
  </r>
  <r>
    <s v="00270"/>
    <x v="200"/>
    <x v="2"/>
    <x v="2"/>
    <x v="3"/>
    <x v="0"/>
    <x v="3"/>
    <x v="19"/>
    <n v="3"/>
    <n v="120.14"/>
    <n v="0"/>
    <n v="58.9"/>
    <n v="360.42"/>
    <n v="176.7"/>
    <n v="183.72000000000003"/>
    <n v="0.5097386382553688"/>
    <n v="2026"/>
    <s v="Q3"/>
    <n v="7"/>
    <x v="6"/>
  </r>
  <r>
    <s v="02130"/>
    <x v="200"/>
    <x v="1"/>
    <x v="14"/>
    <x v="2"/>
    <x v="0"/>
    <x v="1"/>
    <x v="3"/>
    <n v="1"/>
    <n v="145.21"/>
    <n v="0"/>
    <n v="80.52"/>
    <n v="145.21"/>
    <n v="80.52"/>
    <n v="64.690000000000012"/>
    <n v="0.44549273466014744"/>
    <n v="2026"/>
    <s v="Q3"/>
    <n v="7"/>
    <x v="6"/>
  </r>
  <r>
    <s v="02474"/>
    <x v="200"/>
    <x v="2"/>
    <x v="2"/>
    <x v="2"/>
    <x v="0"/>
    <x v="0"/>
    <x v="6"/>
    <n v="2"/>
    <n v="39.78"/>
    <n v="0.1"/>
    <n v="16.260000000000002"/>
    <n v="71.603999999999999"/>
    <n v="32.520000000000003"/>
    <n v="39.083999999999996"/>
    <n v="0.54583542818836928"/>
    <n v="2026"/>
    <s v="Q3"/>
    <n v="7"/>
    <x v="6"/>
  </r>
  <r>
    <s v="02514"/>
    <x v="200"/>
    <x v="1"/>
    <x v="6"/>
    <x v="0"/>
    <x v="1"/>
    <x v="2"/>
    <x v="18"/>
    <n v="2"/>
    <n v="161.97"/>
    <n v="0.1"/>
    <n v="88.57"/>
    <n v="291.54599999999999"/>
    <n v="177.14"/>
    <n v="114.40600000000001"/>
    <n v="0.39241148909606033"/>
    <n v="2026"/>
    <s v="Q3"/>
    <n v="7"/>
    <x v="6"/>
  </r>
  <r>
    <s v="02616"/>
    <x v="200"/>
    <x v="2"/>
    <x v="3"/>
    <x v="2"/>
    <x v="1"/>
    <x v="4"/>
    <x v="12"/>
    <n v="2"/>
    <n v="125.37"/>
    <n v="0"/>
    <n v="68.040000000000006"/>
    <n v="250.74"/>
    <n v="136.08000000000001"/>
    <n v="114.66"/>
    <n v="0.457286432160804"/>
    <n v="2026"/>
    <s v="Q3"/>
    <n v="7"/>
    <x v="6"/>
  </r>
  <r>
    <s v="02632"/>
    <x v="200"/>
    <x v="0"/>
    <x v="15"/>
    <x v="0"/>
    <x v="1"/>
    <x v="3"/>
    <x v="7"/>
    <n v="1"/>
    <n v="196.57"/>
    <n v="0"/>
    <n v="104.78"/>
    <n v="196.57"/>
    <n v="104.78"/>
    <n v="91.789999999999992"/>
    <n v="0.46695833545301924"/>
    <n v="2026"/>
    <s v="Q3"/>
    <n v="7"/>
    <x v="6"/>
  </r>
  <r>
    <s v="03725"/>
    <x v="200"/>
    <x v="2"/>
    <x v="16"/>
    <x v="0"/>
    <x v="0"/>
    <x v="3"/>
    <x v="7"/>
    <n v="2"/>
    <n v="195.74"/>
    <n v="0.05"/>
    <n v="107.17"/>
    <n v="371.90600000000001"/>
    <n v="214.34"/>
    <n v="157.566"/>
    <n v="0.4236715729243411"/>
    <n v="2026"/>
    <s v="Q3"/>
    <n v="7"/>
    <x v="6"/>
  </r>
  <r>
    <s v="03834"/>
    <x v="200"/>
    <x v="1"/>
    <x v="14"/>
    <x v="2"/>
    <x v="1"/>
    <x v="3"/>
    <x v="7"/>
    <n v="3"/>
    <n v="192.28"/>
    <n v="0"/>
    <n v="104.3"/>
    <n v="576.84"/>
    <n v="312.89999999999998"/>
    <n v="263.94000000000005"/>
    <n v="0.45756188891200339"/>
    <n v="2026"/>
    <s v="Q3"/>
    <n v="7"/>
    <x v="6"/>
  </r>
  <r>
    <s v="00159"/>
    <x v="201"/>
    <x v="1"/>
    <x v="1"/>
    <x v="0"/>
    <x v="0"/>
    <x v="1"/>
    <x v="17"/>
    <n v="2"/>
    <n v="70.150000000000006"/>
    <n v="0.05"/>
    <n v="32.950000000000003"/>
    <n v="133.285"/>
    <n v="65.900000000000006"/>
    <n v="67.384999999999991"/>
    <n v="0.50557076940390888"/>
    <n v="2026"/>
    <s v="Q3"/>
    <n v="7"/>
    <x v="6"/>
  </r>
  <r>
    <s v="00435"/>
    <x v="201"/>
    <x v="2"/>
    <x v="2"/>
    <x v="0"/>
    <x v="0"/>
    <x v="3"/>
    <x v="5"/>
    <n v="2"/>
    <n v="342.38"/>
    <n v="0.05"/>
    <n v="192.01"/>
    <n v="650.52199999999993"/>
    <n v="384.02"/>
    <n v="266.50199999999995"/>
    <n v="0.40967407712575438"/>
    <n v="2026"/>
    <s v="Q3"/>
    <n v="7"/>
    <x v="6"/>
  </r>
  <r>
    <s v="01467"/>
    <x v="201"/>
    <x v="1"/>
    <x v="14"/>
    <x v="3"/>
    <x v="1"/>
    <x v="4"/>
    <x v="16"/>
    <n v="1"/>
    <n v="50.59"/>
    <n v="0.05"/>
    <n v="22.04"/>
    <n v="48.060499999999998"/>
    <n v="22.04"/>
    <n v="26.020499999999998"/>
    <n v="0.54141134611583319"/>
    <n v="2026"/>
    <s v="Q3"/>
    <n v="7"/>
    <x v="6"/>
  </r>
  <r>
    <s v="01552"/>
    <x v="201"/>
    <x v="3"/>
    <x v="4"/>
    <x v="2"/>
    <x v="1"/>
    <x v="2"/>
    <x v="9"/>
    <n v="2"/>
    <n v="46.34"/>
    <n v="0.1"/>
    <n v="18.41"/>
    <n v="83.412000000000006"/>
    <n v="36.82"/>
    <n v="46.592000000000006"/>
    <n v="0.55857670359180933"/>
    <n v="2026"/>
    <s v="Q3"/>
    <n v="7"/>
    <x v="6"/>
  </r>
  <r>
    <s v="01745"/>
    <x v="201"/>
    <x v="1"/>
    <x v="6"/>
    <x v="3"/>
    <x v="1"/>
    <x v="1"/>
    <x v="1"/>
    <n v="1"/>
    <n v="91.45"/>
    <n v="0"/>
    <n v="44.16"/>
    <n v="91.45"/>
    <n v="44.16"/>
    <n v="47.290000000000006"/>
    <n v="0.51711317659923461"/>
    <n v="2026"/>
    <s v="Q3"/>
    <n v="7"/>
    <x v="6"/>
  </r>
  <r>
    <s v="02174"/>
    <x v="201"/>
    <x v="3"/>
    <x v="8"/>
    <x v="3"/>
    <x v="0"/>
    <x v="0"/>
    <x v="6"/>
    <n v="3"/>
    <n v="40.28"/>
    <n v="0"/>
    <n v="17.12"/>
    <n v="120.84"/>
    <n v="51.36"/>
    <n v="69.48"/>
    <n v="0.57497517378351537"/>
    <n v="2026"/>
    <s v="Q3"/>
    <n v="7"/>
    <x v="6"/>
  </r>
  <r>
    <s v="03444"/>
    <x v="201"/>
    <x v="1"/>
    <x v="14"/>
    <x v="0"/>
    <x v="0"/>
    <x v="4"/>
    <x v="14"/>
    <n v="2"/>
    <n v="36.93"/>
    <n v="0"/>
    <n v="13.63"/>
    <n v="73.86"/>
    <n v="27.26"/>
    <n v="46.599999999999994"/>
    <n v="0.63092336853506625"/>
    <n v="2026"/>
    <s v="Q3"/>
    <n v="7"/>
    <x v="6"/>
  </r>
  <r>
    <s v="03646"/>
    <x v="201"/>
    <x v="2"/>
    <x v="2"/>
    <x v="3"/>
    <x v="0"/>
    <x v="1"/>
    <x v="3"/>
    <n v="1"/>
    <n v="143.69"/>
    <n v="0"/>
    <n v="80.87"/>
    <n v="143.69"/>
    <n v="80.87"/>
    <n v="62.819999999999993"/>
    <n v="0.43719117544714309"/>
    <n v="2026"/>
    <s v="Q3"/>
    <n v="7"/>
    <x v="6"/>
  </r>
  <r>
    <s v="04558"/>
    <x v="201"/>
    <x v="1"/>
    <x v="14"/>
    <x v="3"/>
    <x v="1"/>
    <x v="1"/>
    <x v="3"/>
    <n v="2"/>
    <n v="147.09"/>
    <n v="0"/>
    <n v="81.58"/>
    <n v="294.18"/>
    <n v="163.16"/>
    <n v="131.02000000000001"/>
    <n v="0.44537358080087025"/>
    <n v="2026"/>
    <s v="Q3"/>
    <n v="7"/>
    <x v="6"/>
  </r>
  <r>
    <s v="04564"/>
    <x v="201"/>
    <x v="2"/>
    <x v="5"/>
    <x v="0"/>
    <x v="1"/>
    <x v="1"/>
    <x v="11"/>
    <n v="1"/>
    <n v="153.88"/>
    <n v="0"/>
    <n v="80.98"/>
    <n v="153.88"/>
    <n v="80.98"/>
    <n v="72.899999999999991"/>
    <n v="0.47374577592929551"/>
    <n v="2026"/>
    <s v="Q3"/>
    <n v="7"/>
    <x v="6"/>
  </r>
  <r>
    <s v="04616"/>
    <x v="201"/>
    <x v="3"/>
    <x v="13"/>
    <x v="3"/>
    <x v="1"/>
    <x v="1"/>
    <x v="17"/>
    <n v="3"/>
    <n v="72.2"/>
    <n v="0"/>
    <n v="31.45"/>
    <n v="216.60000000000002"/>
    <n v="94.35"/>
    <n v="122.25000000000003"/>
    <n v="0.5644044321329641"/>
    <n v="2026"/>
    <s v="Q3"/>
    <n v="7"/>
    <x v="6"/>
  </r>
  <r>
    <s v="00536"/>
    <x v="202"/>
    <x v="3"/>
    <x v="13"/>
    <x v="2"/>
    <x v="2"/>
    <x v="4"/>
    <x v="10"/>
    <n v="1"/>
    <n v="40.67"/>
    <n v="0"/>
    <n v="14.28"/>
    <n v="40.67"/>
    <n v="14.28"/>
    <n v="26.39"/>
    <n v="0.64888123924268504"/>
    <n v="2026"/>
    <s v="Q3"/>
    <n v="7"/>
    <x v="6"/>
  </r>
  <r>
    <s v="00571"/>
    <x v="202"/>
    <x v="0"/>
    <x v="0"/>
    <x v="0"/>
    <x v="1"/>
    <x v="1"/>
    <x v="11"/>
    <n v="3"/>
    <n v="152.53"/>
    <n v="0"/>
    <n v="80.88"/>
    <n v="457.59000000000003"/>
    <n v="242.64"/>
    <n v="214.95000000000005"/>
    <n v="0.46974365698551113"/>
    <n v="2026"/>
    <s v="Q3"/>
    <n v="7"/>
    <x v="6"/>
  </r>
  <r>
    <s v="00965"/>
    <x v="202"/>
    <x v="1"/>
    <x v="11"/>
    <x v="2"/>
    <x v="0"/>
    <x v="2"/>
    <x v="2"/>
    <n v="2"/>
    <n v="35.39"/>
    <n v="0.05"/>
    <n v="13.39"/>
    <n v="67.241"/>
    <n v="26.78"/>
    <n v="40.460999999999999"/>
    <n v="0.60173108668818132"/>
    <n v="2026"/>
    <s v="Q3"/>
    <n v="7"/>
    <x v="6"/>
  </r>
  <r>
    <s v="01504"/>
    <x v="202"/>
    <x v="3"/>
    <x v="4"/>
    <x v="0"/>
    <x v="0"/>
    <x v="1"/>
    <x v="1"/>
    <n v="5"/>
    <n v="93.35"/>
    <n v="0"/>
    <n v="46.31"/>
    <n v="466.75"/>
    <n v="231.55"/>
    <n v="235.2"/>
    <n v="0.50391001606855912"/>
    <n v="2026"/>
    <s v="Q3"/>
    <n v="7"/>
    <x v="6"/>
  </r>
  <r>
    <s v="02560"/>
    <x v="202"/>
    <x v="1"/>
    <x v="12"/>
    <x v="0"/>
    <x v="0"/>
    <x v="0"/>
    <x v="4"/>
    <n v="2"/>
    <n v="51.71"/>
    <n v="0"/>
    <n v="22.75"/>
    <n v="103.42"/>
    <n v="45.5"/>
    <n v="57.92"/>
    <n v="0.5600464126861342"/>
    <n v="2026"/>
    <s v="Q3"/>
    <n v="7"/>
    <x v="6"/>
  </r>
  <r>
    <s v="02758"/>
    <x v="202"/>
    <x v="0"/>
    <x v="0"/>
    <x v="0"/>
    <x v="1"/>
    <x v="0"/>
    <x v="6"/>
    <n v="1"/>
    <n v="39.86"/>
    <n v="0"/>
    <n v="16.53"/>
    <n v="39.86"/>
    <n v="16.53"/>
    <n v="23.33"/>
    <n v="0.58529854490717503"/>
    <n v="2026"/>
    <s v="Q3"/>
    <n v="7"/>
    <x v="6"/>
  </r>
  <r>
    <s v="04030"/>
    <x v="202"/>
    <x v="3"/>
    <x v="8"/>
    <x v="0"/>
    <x v="1"/>
    <x v="3"/>
    <x v="13"/>
    <n v="2"/>
    <n v="83.71"/>
    <n v="0"/>
    <n v="39.29"/>
    <n v="167.42"/>
    <n v="78.58"/>
    <n v="88.839999999999989"/>
    <n v="0.53064150041811009"/>
    <n v="2026"/>
    <s v="Q3"/>
    <n v="7"/>
    <x v="6"/>
  </r>
  <r>
    <s v="04337"/>
    <x v="202"/>
    <x v="1"/>
    <x v="14"/>
    <x v="2"/>
    <x v="1"/>
    <x v="2"/>
    <x v="9"/>
    <n v="1"/>
    <n v="47.62"/>
    <n v="0"/>
    <n v="17.82"/>
    <n v="47.62"/>
    <n v="17.82"/>
    <n v="29.799999999999997"/>
    <n v="0.62578748425031494"/>
    <n v="2026"/>
    <s v="Q3"/>
    <n v="7"/>
    <x v="6"/>
  </r>
  <r>
    <s v="05129"/>
    <x v="202"/>
    <x v="1"/>
    <x v="12"/>
    <x v="0"/>
    <x v="0"/>
    <x v="0"/>
    <x v="0"/>
    <n v="1"/>
    <n v="80.05"/>
    <n v="0.05"/>
    <n v="43.81"/>
    <n v="76.047499999999999"/>
    <n v="43.81"/>
    <n v="32.237499999999997"/>
    <n v="0.42391268615010352"/>
    <n v="2026"/>
    <s v="Q3"/>
    <n v="7"/>
    <x v="6"/>
  </r>
  <r>
    <s v="00081"/>
    <x v="203"/>
    <x v="3"/>
    <x v="8"/>
    <x v="2"/>
    <x v="0"/>
    <x v="4"/>
    <x v="16"/>
    <n v="1"/>
    <n v="51.82"/>
    <n v="0"/>
    <n v="21.43"/>
    <n v="51.82"/>
    <n v="21.43"/>
    <n v="30.39"/>
    <n v="0.58645310690852959"/>
    <n v="2026"/>
    <s v="Q3"/>
    <n v="7"/>
    <x v="6"/>
  </r>
  <r>
    <s v="00493"/>
    <x v="203"/>
    <x v="1"/>
    <x v="11"/>
    <x v="0"/>
    <x v="2"/>
    <x v="2"/>
    <x v="18"/>
    <n v="4"/>
    <n v="161.28"/>
    <n v="0.15"/>
    <n v="89.2"/>
    <n v="548.35199999999998"/>
    <n v="356.8"/>
    <n v="191.55199999999996"/>
    <n v="0.3493230625583566"/>
    <n v="2026"/>
    <s v="Q3"/>
    <n v="7"/>
    <x v="6"/>
  </r>
  <r>
    <s v="00613"/>
    <x v="203"/>
    <x v="0"/>
    <x v="0"/>
    <x v="0"/>
    <x v="1"/>
    <x v="0"/>
    <x v="6"/>
    <n v="1"/>
    <n v="39.86"/>
    <n v="0.05"/>
    <n v="16.989999999999998"/>
    <n v="37.866999999999997"/>
    <n v="16.989999999999998"/>
    <n v="20.876999999999999"/>
    <n v="0.55132437214461139"/>
    <n v="2026"/>
    <s v="Q3"/>
    <n v="7"/>
    <x v="6"/>
  </r>
  <r>
    <s v="00958"/>
    <x v="203"/>
    <x v="3"/>
    <x v="8"/>
    <x v="3"/>
    <x v="1"/>
    <x v="0"/>
    <x v="8"/>
    <n v="6"/>
    <n v="102.96"/>
    <n v="0.05"/>
    <n v="51.74"/>
    <n v="586.87199999999996"/>
    <n v="310.44"/>
    <n v="276.43199999999996"/>
    <n v="0.47102604997341835"/>
    <n v="2026"/>
    <s v="Q3"/>
    <n v="7"/>
    <x v="6"/>
  </r>
  <r>
    <s v="01270"/>
    <x v="203"/>
    <x v="1"/>
    <x v="12"/>
    <x v="3"/>
    <x v="0"/>
    <x v="1"/>
    <x v="1"/>
    <n v="1"/>
    <n v="94.04"/>
    <n v="0"/>
    <n v="44.88"/>
    <n v="94.04"/>
    <n v="44.88"/>
    <n v="49.160000000000004"/>
    <n v="0.52275627392598889"/>
    <n v="2026"/>
    <s v="Q3"/>
    <n v="7"/>
    <x v="6"/>
  </r>
  <r>
    <s v="01513"/>
    <x v="203"/>
    <x v="3"/>
    <x v="8"/>
    <x v="0"/>
    <x v="1"/>
    <x v="1"/>
    <x v="17"/>
    <n v="2"/>
    <n v="70.790000000000006"/>
    <n v="0"/>
    <n v="32.44"/>
    <n v="141.58000000000001"/>
    <n v="64.88"/>
    <n v="76.700000000000017"/>
    <n v="0.541743184065546"/>
    <n v="2026"/>
    <s v="Q3"/>
    <n v="7"/>
    <x v="6"/>
  </r>
  <r>
    <s v="02009"/>
    <x v="203"/>
    <x v="2"/>
    <x v="10"/>
    <x v="0"/>
    <x v="1"/>
    <x v="2"/>
    <x v="9"/>
    <n v="2"/>
    <n v="46.41"/>
    <n v="0"/>
    <n v="18.600000000000001"/>
    <n v="92.82"/>
    <n v="37.200000000000003"/>
    <n v="55.61999999999999"/>
    <n v="0.59922430510665803"/>
    <n v="2026"/>
    <s v="Q3"/>
    <n v="7"/>
    <x v="6"/>
  </r>
  <r>
    <s v="02838"/>
    <x v="203"/>
    <x v="3"/>
    <x v="13"/>
    <x v="3"/>
    <x v="1"/>
    <x v="1"/>
    <x v="17"/>
    <n v="1"/>
    <n v="69.75"/>
    <n v="0"/>
    <n v="33.299999999999997"/>
    <n v="69.75"/>
    <n v="33.299999999999997"/>
    <n v="36.450000000000003"/>
    <n v="0.52258064516129032"/>
    <n v="2026"/>
    <s v="Q3"/>
    <n v="7"/>
    <x v="6"/>
  </r>
  <r>
    <s v="03730"/>
    <x v="203"/>
    <x v="0"/>
    <x v="15"/>
    <x v="2"/>
    <x v="2"/>
    <x v="0"/>
    <x v="6"/>
    <n v="3"/>
    <n v="40.81"/>
    <n v="0"/>
    <n v="16.86"/>
    <n v="122.43"/>
    <n v="50.58"/>
    <n v="71.850000000000009"/>
    <n v="0.58686596422445481"/>
    <n v="2026"/>
    <s v="Q3"/>
    <n v="7"/>
    <x v="6"/>
  </r>
  <r>
    <s v="04287"/>
    <x v="203"/>
    <x v="3"/>
    <x v="8"/>
    <x v="3"/>
    <x v="0"/>
    <x v="1"/>
    <x v="11"/>
    <n v="5"/>
    <n v="156.69"/>
    <n v="0"/>
    <n v="80.489999999999995"/>
    <n v="783.45"/>
    <n v="402.45"/>
    <n v="381.00000000000006"/>
    <n v="0.48631054949262881"/>
    <n v="2026"/>
    <s v="Q3"/>
    <n v="7"/>
    <x v="6"/>
  </r>
  <r>
    <s v="04297"/>
    <x v="203"/>
    <x v="1"/>
    <x v="6"/>
    <x v="3"/>
    <x v="0"/>
    <x v="2"/>
    <x v="18"/>
    <n v="1"/>
    <n v="168.59"/>
    <n v="0.1"/>
    <n v="88.8"/>
    <n v="151.73099999999999"/>
    <n v="88.8"/>
    <n v="62.930999999999997"/>
    <n v="0.41475374181940405"/>
    <n v="2026"/>
    <s v="Q3"/>
    <n v="7"/>
    <x v="6"/>
  </r>
  <r>
    <s v="05118"/>
    <x v="203"/>
    <x v="1"/>
    <x v="12"/>
    <x v="0"/>
    <x v="2"/>
    <x v="2"/>
    <x v="2"/>
    <n v="5"/>
    <n v="36.880000000000003"/>
    <n v="0.1"/>
    <n v="13.76"/>
    <n v="165.96"/>
    <n v="68.8"/>
    <n v="97.160000000000011"/>
    <n v="0.58544227524704751"/>
    <n v="2026"/>
    <s v="Q3"/>
    <n v="7"/>
    <x v="6"/>
  </r>
  <r>
    <s v="00363"/>
    <x v="204"/>
    <x v="0"/>
    <x v="0"/>
    <x v="1"/>
    <x v="2"/>
    <x v="2"/>
    <x v="15"/>
    <n v="8"/>
    <n v="136.13"/>
    <n v="0.1"/>
    <n v="66.55"/>
    <n v="980.13599999999997"/>
    <n v="532.4"/>
    <n v="447.73599999999999"/>
    <n v="0.45681007533648393"/>
    <n v="2026"/>
    <s v="Q3"/>
    <n v="7"/>
    <x v="6"/>
  </r>
  <r>
    <s v="04243"/>
    <x v="204"/>
    <x v="1"/>
    <x v="14"/>
    <x v="3"/>
    <x v="0"/>
    <x v="0"/>
    <x v="6"/>
    <n v="2"/>
    <n v="40.479999999999997"/>
    <n v="0.05"/>
    <n v="16.93"/>
    <n v="76.911999999999992"/>
    <n v="33.86"/>
    <n v="43.051999999999992"/>
    <n v="0.5597566049511129"/>
    <n v="2026"/>
    <s v="Q3"/>
    <n v="7"/>
    <x v="6"/>
  </r>
  <r>
    <s v="04348"/>
    <x v="204"/>
    <x v="0"/>
    <x v="0"/>
    <x v="0"/>
    <x v="1"/>
    <x v="0"/>
    <x v="4"/>
    <n v="4"/>
    <n v="50.09"/>
    <n v="0"/>
    <n v="22.11"/>
    <n v="200.36"/>
    <n v="88.44"/>
    <n v="111.92000000000002"/>
    <n v="0.55859452984627678"/>
    <n v="2026"/>
    <s v="Q3"/>
    <n v="7"/>
    <x v="6"/>
  </r>
  <r>
    <s v="04405"/>
    <x v="204"/>
    <x v="3"/>
    <x v="8"/>
    <x v="0"/>
    <x v="0"/>
    <x v="1"/>
    <x v="11"/>
    <n v="1"/>
    <n v="156.54"/>
    <n v="0.1"/>
    <n v="77.38"/>
    <n v="140.886"/>
    <n v="77.38"/>
    <n v="63.506"/>
    <n v="0.4507616086765186"/>
    <n v="2026"/>
    <s v="Q3"/>
    <n v="7"/>
    <x v="6"/>
  </r>
  <r>
    <s v="04857"/>
    <x v="204"/>
    <x v="1"/>
    <x v="6"/>
    <x v="2"/>
    <x v="0"/>
    <x v="1"/>
    <x v="11"/>
    <n v="1"/>
    <n v="152.1"/>
    <n v="0.1"/>
    <n v="80.459999999999994"/>
    <n v="136.88999999999999"/>
    <n v="80.459999999999994"/>
    <n v="56.429999999999993"/>
    <n v="0.41222879684418146"/>
    <n v="2026"/>
    <s v="Q3"/>
    <n v="7"/>
    <x v="6"/>
  </r>
  <r>
    <s v="00087"/>
    <x v="205"/>
    <x v="1"/>
    <x v="11"/>
    <x v="0"/>
    <x v="0"/>
    <x v="1"/>
    <x v="11"/>
    <n v="1"/>
    <n v="155.35"/>
    <n v="0"/>
    <n v="80.47"/>
    <n v="155.35"/>
    <n v="80.47"/>
    <n v="74.88"/>
    <n v="0.48200836820083681"/>
    <n v="2026"/>
    <s v="Q3"/>
    <n v="7"/>
    <x v="6"/>
  </r>
  <r>
    <s v="00315"/>
    <x v="205"/>
    <x v="2"/>
    <x v="3"/>
    <x v="3"/>
    <x v="1"/>
    <x v="0"/>
    <x v="0"/>
    <n v="1"/>
    <n v="81.13"/>
    <n v="0.05"/>
    <n v="42.41"/>
    <n v="77.073499999999996"/>
    <n v="42.41"/>
    <n v="34.663499999999999"/>
    <n v="0.44974602165465433"/>
    <n v="2026"/>
    <s v="Q3"/>
    <n v="7"/>
    <x v="6"/>
  </r>
  <r>
    <s v="00970"/>
    <x v="205"/>
    <x v="1"/>
    <x v="11"/>
    <x v="0"/>
    <x v="1"/>
    <x v="1"/>
    <x v="3"/>
    <n v="1"/>
    <n v="145.87"/>
    <n v="0"/>
    <n v="81.430000000000007"/>
    <n v="145.87"/>
    <n v="81.430000000000007"/>
    <n v="64.44"/>
    <n v="0.44176321382052508"/>
    <n v="2026"/>
    <s v="Q3"/>
    <n v="7"/>
    <x v="6"/>
  </r>
  <r>
    <s v="01891"/>
    <x v="205"/>
    <x v="1"/>
    <x v="12"/>
    <x v="0"/>
    <x v="1"/>
    <x v="1"/>
    <x v="11"/>
    <n v="6"/>
    <n v="151.88999999999999"/>
    <n v="0.15"/>
    <n v="76.83"/>
    <n v="774.6389999999999"/>
    <n v="460.98"/>
    <n v="313.65899999999988"/>
    <n v="0.40490989996630677"/>
    <n v="2026"/>
    <s v="Q3"/>
    <n v="7"/>
    <x v="6"/>
  </r>
  <r>
    <s v="02148"/>
    <x v="205"/>
    <x v="2"/>
    <x v="10"/>
    <x v="0"/>
    <x v="1"/>
    <x v="4"/>
    <x v="10"/>
    <n v="2"/>
    <n v="41.14"/>
    <n v="0.1"/>
    <n v="14.84"/>
    <n v="74.052000000000007"/>
    <n v="29.68"/>
    <n v="44.372000000000007"/>
    <n v="0.59920056176740677"/>
    <n v="2026"/>
    <s v="Q3"/>
    <n v="7"/>
    <x v="6"/>
  </r>
  <r>
    <s v="02467"/>
    <x v="205"/>
    <x v="3"/>
    <x v="4"/>
    <x v="2"/>
    <x v="0"/>
    <x v="0"/>
    <x v="4"/>
    <n v="1"/>
    <n v="49.5"/>
    <n v="0"/>
    <n v="21.83"/>
    <n v="49.5"/>
    <n v="21.83"/>
    <n v="27.67"/>
    <n v="0.55898989898989904"/>
    <n v="2026"/>
    <s v="Q3"/>
    <n v="7"/>
    <x v="6"/>
  </r>
  <r>
    <s v="03710"/>
    <x v="205"/>
    <x v="3"/>
    <x v="7"/>
    <x v="0"/>
    <x v="1"/>
    <x v="2"/>
    <x v="9"/>
    <n v="2"/>
    <n v="46.48"/>
    <n v="0.05"/>
    <n v="18.760000000000002"/>
    <n v="88.311999999999983"/>
    <n v="37.520000000000003"/>
    <n v="50.79199999999998"/>
    <n v="0.57514267596702584"/>
    <n v="2026"/>
    <s v="Q3"/>
    <n v="7"/>
    <x v="6"/>
  </r>
  <r>
    <s v="03714"/>
    <x v="205"/>
    <x v="2"/>
    <x v="2"/>
    <x v="3"/>
    <x v="0"/>
    <x v="2"/>
    <x v="2"/>
    <n v="1"/>
    <n v="36.909999999999997"/>
    <n v="0"/>
    <n v="13.56"/>
    <n v="36.909999999999997"/>
    <n v="13.56"/>
    <n v="23.349999999999994"/>
    <n v="0.63261988620969922"/>
    <n v="2026"/>
    <s v="Q3"/>
    <n v="7"/>
    <x v="6"/>
  </r>
  <r>
    <s v="03893"/>
    <x v="205"/>
    <x v="0"/>
    <x v="0"/>
    <x v="0"/>
    <x v="0"/>
    <x v="2"/>
    <x v="2"/>
    <n v="1"/>
    <n v="35.6"/>
    <n v="0"/>
    <n v="13.91"/>
    <n v="35.6"/>
    <n v="13.91"/>
    <n v="21.69"/>
    <n v="0.60926966292134832"/>
    <n v="2026"/>
    <s v="Q3"/>
    <n v="7"/>
    <x v="6"/>
  </r>
  <r>
    <s v="04136"/>
    <x v="205"/>
    <x v="1"/>
    <x v="11"/>
    <x v="2"/>
    <x v="1"/>
    <x v="0"/>
    <x v="0"/>
    <n v="2"/>
    <n v="80.25"/>
    <n v="0.05"/>
    <n v="42.39"/>
    <n v="152.47499999999999"/>
    <n v="84.78"/>
    <n v="67.694999999999993"/>
    <n v="0.44397442203639936"/>
    <n v="2026"/>
    <s v="Q3"/>
    <n v="7"/>
    <x v="6"/>
  </r>
  <r>
    <s v="04212"/>
    <x v="205"/>
    <x v="0"/>
    <x v="0"/>
    <x v="3"/>
    <x v="0"/>
    <x v="2"/>
    <x v="9"/>
    <n v="2"/>
    <n v="47.52"/>
    <n v="0.1"/>
    <n v="17.86"/>
    <n v="85.536000000000001"/>
    <n v="35.72"/>
    <n v="49.816000000000003"/>
    <n v="0.58239805462027683"/>
    <n v="2026"/>
    <s v="Q3"/>
    <n v="7"/>
    <x v="6"/>
  </r>
  <r>
    <s v="04332"/>
    <x v="205"/>
    <x v="3"/>
    <x v="13"/>
    <x v="0"/>
    <x v="1"/>
    <x v="2"/>
    <x v="18"/>
    <n v="2"/>
    <n v="164.58"/>
    <n v="0.1"/>
    <n v="86.55"/>
    <n v="296.24400000000003"/>
    <n v="173.1"/>
    <n v="123.14400000000003"/>
    <n v="0.41568436829100341"/>
    <n v="2026"/>
    <s v="Q3"/>
    <n v="7"/>
    <x v="6"/>
  </r>
  <r>
    <s v="00702"/>
    <x v="206"/>
    <x v="0"/>
    <x v="9"/>
    <x v="0"/>
    <x v="1"/>
    <x v="0"/>
    <x v="6"/>
    <n v="1"/>
    <n v="39.99"/>
    <n v="0.05"/>
    <n v="16.739999999999998"/>
    <n v="37.990499999999997"/>
    <n v="16.739999999999998"/>
    <n v="21.250499999999999"/>
    <n v="0.55936352509179932"/>
    <n v="2026"/>
    <s v="Q3"/>
    <n v="7"/>
    <x v="6"/>
  </r>
  <r>
    <s v="01223"/>
    <x v="206"/>
    <x v="1"/>
    <x v="12"/>
    <x v="2"/>
    <x v="1"/>
    <x v="1"/>
    <x v="3"/>
    <n v="1"/>
    <n v="140.44"/>
    <n v="0"/>
    <n v="77.08"/>
    <n v="140.44"/>
    <n v="77.08"/>
    <n v="63.36"/>
    <n v="0.45115351751637711"/>
    <n v="2026"/>
    <s v="Q3"/>
    <n v="7"/>
    <x v="6"/>
  </r>
  <r>
    <s v="01370"/>
    <x v="206"/>
    <x v="2"/>
    <x v="10"/>
    <x v="3"/>
    <x v="1"/>
    <x v="4"/>
    <x v="12"/>
    <n v="2"/>
    <n v="123.73"/>
    <n v="0.05"/>
    <n v="68.22"/>
    <n v="235.08699999999999"/>
    <n v="136.44"/>
    <n v="98.646999999999991"/>
    <n v="0.41961911973014243"/>
    <n v="2026"/>
    <s v="Q3"/>
    <n v="7"/>
    <x v="6"/>
  </r>
  <r>
    <s v="03476"/>
    <x v="206"/>
    <x v="3"/>
    <x v="13"/>
    <x v="1"/>
    <x v="1"/>
    <x v="2"/>
    <x v="15"/>
    <n v="3"/>
    <n v="132.68"/>
    <n v="0.15"/>
    <n v="67.38"/>
    <n v="338.334"/>
    <n v="202.14"/>
    <n v="136.19400000000002"/>
    <n v="0.40254304917625783"/>
    <n v="2026"/>
    <s v="Q3"/>
    <n v="7"/>
    <x v="6"/>
  </r>
  <r>
    <s v="04066"/>
    <x v="206"/>
    <x v="3"/>
    <x v="7"/>
    <x v="2"/>
    <x v="1"/>
    <x v="4"/>
    <x v="14"/>
    <n v="1"/>
    <n v="35.479999999999997"/>
    <n v="0.05"/>
    <n v="14.15"/>
    <n v="33.705999999999996"/>
    <n v="14.15"/>
    <n v="19.555999999999997"/>
    <n v="0.58019343737020113"/>
    <n v="2026"/>
    <s v="Q3"/>
    <n v="7"/>
    <x v="6"/>
  </r>
  <r>
    <s v="04153"/>
    <x v="206"/>
    <x v="3"/>
    <x v="7"/>
    <x v="0"/>
    <x v="2"/>
    <x v="2"/>
    <x v="15"/>
    <n v="3"/>
    <n v="134.63"/>
    <n v="0"/>
    <n v="67.2"/>
    <n v="403.89"/>
    <n v="201.60000000000002"/>
    <n v="202.28999999999996"/>
    <n v="0.50085419297333422"/>
    <n v="2026"/>
    <s v="Q3"/>
    <n v="7"/>
    <x v="6"/>
  </r>
  <r>
    <s v="00379"/>
    <x v="207"/>
    <x v="0"/>
    <x v="9"/>
    <x v="3"/>
    <x v="1"/>
    <x v="1"/>
    <x v="17"/>
    <n v="3"/>
    <n v="72.03"/>
    <n v="0"/>
    <n v="32.46"/>
    <n v="216.09"/>
    <n v="97.38"/>
    <n v="118.71000000000001"/>
    <n v="0.54935443565181175"/>
    <n v="2026"/>
    <s v="Q3"/>
    <n v="7"/>
    <x v="6"/>
  </r>
  <r>
    <s v="00820"/>
    <x v="207"/>
    <x v="3"/>
    <x v="7"/>
    <x v="3"/>
    <x v="0"/>
    <x v="4"/>
    <x v="10"/>
    <n v="1"/>
    <n v="40.24"/>
    <n v="0"/>
    <n v="15.05"/>
    <n v="40.24"/>
    <n v="15.05"/>
    <n v="25.19"/>
    <n v="0.62599403578528823"/>
    <n v="2026"/>
    <s v="Q3"/>
    <n v="7"/>
    <x v="6"/>
  </r>
  <r>
    <s v="02003"/>
    <x v="207"/>
    <x v="2"/>
    <x v="5"/>
    <x v="2"/>
    <x v="0"/>
    <x v="2"/>
    <x v="2"/>
    <n v="1"/>
    <n v="36.14"/>
    <n v="0"/>
    <n v="13.52"/>
    <n v="36.14"/>
    <n v="13.52"/>
    <n v="22.62"/>
    <n v="0.62589928057553956"/>
    <n v="2026"/>
    <s v="Q3"/>
    <n v="7"/>
    <x v="6"/>
  </r>
  <r>
    <s v="02682"/>
    <x v="207"/>
    <x v="1"/>
    <x v="11"/>
    <x v="0"/>
    <x v="1"/>
    <x v="4"/>
    <x v="10"/>
    <n v="2"/>
    <n v="40.22"/>
    <n v="0.05"/>
    <n v="14.72"/>
    <n v="76.417999999999992"/>
    <n v="29.44"/>
    <n v="46.977999999999994"/>
    <n v="0.61475045146431473"/>
    <n v="2026"/>
    <s v="Q3"/>
    <n v="7"/>
    <x v="6"/>
  </r>
  <r>
    <s v="03860"/>
    <x v="207"/>
    <x v="3"/>
    <x v="7"/>
    <x v="0"/>
    <x v="0"/>
    <x v="4"/>
    <x v="14"/>
    <n v="3"/>
    <n v="37.130000000000003"/>
    <n v="0.05"/>
    <n v="14.29"/>
    <n v="105.82050000000001"/>
    <n v="42.87"/>
    <n v="62.950500000000012"/>
    <n v="0.59488000907196625"/>
    <n v="2026"/>
    <s v="Q3"/>
    <n v="7"/>
    <x v="6"/>
  </r>
  <r>
    <s v="04063"/>
    <x v="207"/>
    <x v="0"/>
    <x v="9"/>
    <x v="0"/>
    <x v="1"/>
    <x v="3"/>
    <x v="19"/>
    <n v="4"/>
    <n v="125.07"/>
    <n v="0.05"/>
    <n v="60"/>
    <n v="475.26599999999996"/>
    <n v="240"/>
    <n v="235.26599999999996"/>
    <n v="0.4950196311118405"/>
    <n v="2026"/>
    <s v="Q3"/>
    <n v="7"/>
    <x v="6"/>
  </r>
  <r>
    <s v="04474"/>
    <x v="207"/>
    <x v="3"/>
    <x v="13"/>
    <x v="1"/>
    <x v="0"/>
    <x v="4"/>
    <x v="12"/>
    <n v="5"/>
    <n v="122.14"/>
    <n v="0.05"/>
    <n v="70.64"/>
    <n v="580.16499999999996"/>
    <n v="353.2"/>
    <n v="226.96499999999997"/>
    <n v="0.39120767367903958"/>
    <n v="2026"/>
    <s v="Q3"/>
    <n v="7"/>
    <x v="6"/>
  </r>
  <r>
    <s v="00021"/>
    <x v="208"/>
    <x v="1"/>
    <x v="11"/>
    <x v="0"/>
    <x v="2"/>
    <x v="3"/>
    <x v="19"/>
    <n v="1"/>
    <n v="120.09"/>
    <n v="0"/>
    <n v="62.18"/>
    <n v="120.09"/>
    <n v="62.18"/>
    <n v="57.910000000000004"/>
    <n v="0.48222166708302111"/>
    <n v="2026"/>
    <s v="Q3"/>
    <n v="7"/>
    <x v="6"/>
  </r>
  <r>
    <s v="00368"/>
    <x v="208"/>
    <x v="3"/>
    <x v="4"/>
    <x v="3"/>
    <x v="0"/>
    <x v="0"/>
    <x v="8"/>
    <n v="6"/>
    <n v="102.75"/>
    <n v="0"/>
    <n v="51.55"/>
    <n v="616.5"/>
    <n v="309.29999999999995"/>
    <n v="307.20000000000005"/>
    <n v="0.49829683698296845"/>
    <n v="2026"/>
    <s v="Q3"/>
    <n v="7"/>
    <x v="6"/>
  </r>
  <r>
    <s v="00457"/>
    <x v="208"/>
    <x v="2"/>
    <x v="2"/>
    <x v="0"/>
    <x v="0"/>
    <x v="3"/>
    <x v="7"/>
    <n v="4"/>
    <n v="191.15"/>
    <n v="0"/>
    <n v="105.01"/>
    <n v="764.6"/>
    <n v="420.04"/>
    <n v="344.56"/>
    <n v="0.45064085796494896"/>
    <n v="2026"/>
    <s v="Q3"/>
    <n v="7"/>
    <x v="6"/>
  </r>
  <r>
    <s v="01516"/>
    <x v="208"/>
    <x v="0"/>
    <x v="9"/>
    <x v="0"/>
    <x v="2"/>
    <x v="4"/>
    <x v="10"/>
    <n v="2"/>
    <n v="40.15"/>
    <n v="0.1"/>
    <n v="14.86"/>
    <n v="72.27"/>
    <n v="29.72"/>
    <n v="42.55"/>
    <n v="0.58876435588764353"/>
    <n v="2026"/>
    <s v="Q3"/>
    <n v="7"/>
    <x v="6"/>
  </r>
  <r>
    <s v="02266"/>
    <x v="208"/>
    <x v="1"/>
    <x v="11"/>
    <x v="3"/>
    <x v="2"/>
    <x v="3"/>
    <x v="13"/>
    <n v="1"/>
    <n v="83.05"/>
    <n v="0"/>
    <n v="38.86"/>
    <n v="83.05"/>
    <n v="38.86"/>
    <n v="44.19"/>
    <n v="0.53208910295003009"/>
    <n v="2026"/>
    <s v="Q3"/>
    <n v="7"/>
    <x v="6"/>
  </r>
  <r>
    <s v="02802"/>
    <x v="208"/>
    <x v="0"/>
    <x v="9"/>
    <x v="0"/>
    <x v="0"/>
    <x v="1"/>
    <x v="3"/>
    <n v="2"/>
    <n v="146.22999999999999"/>
    <n v="0"/>
    <n v="79.040000000000006"/>
    <n v="292.45999999999998"/>
    <n v="158.08000000000001"/>
    <n v="134.37999999999997"/>
    <n v="0.45948163851466861"/>
    <n v="2026"/>
    <s v="Q3"/>
    <n v="7"/>
    <x v="6"/>
  </r>
  <r>
    <s v="03604"/>
    <x v="208"/>
    <x v="1"/>
    <x v="14"/>
    <x v="0"/>
    <x v="0"/>
    <x v="1"/>
    <x v="3"/>
    <n v="2"/>
    <n v="144.09"/>
    <n v="0"/>
    <n v="77.67"/>
    <n v="288.18"/>
    <n v="155.34"/>
    <n v="132.84"/>
    <n v="0.46096189881324173"/>
    <n v="2026"/>
    <s v="Q3"/>
    <n v="7"/>
    <x v="6"/>
  </r>
  <r>
    <s v="03644"/>
    <x v="208"/>
    <x v="2"/>
    <x v="10"/>
    <x v="2"/>
    <x v="2"/>
    <x v="1"/>
    <x v="1"/>
    <n v="3"/>
    <n v="93.01"/>
    <n v="0.15"/>
    <n v="46.68"/>
    <n v="237.17550000000003"/>
    <n v="140.04"/>
    <n v="97.135500000000036"/>
    <n v="0.4095511551572571"/>
    <n v="2026"/>
    <s v="Q3"/>
    <n v="7"/>
    <x v="6"/>
  </r>
  <r>
    <s v="04271"/>
    <x v="208"/>
    <x v="0"/>
    <x v="0"/>
    <x v="2"/>
    <x v="1"/>
    <x v="3"/>
    <x v="19"/>
    <n v="1"/>
    <n v="121.61"/>
    <n v="0.1"/>
    <n v="60.58"/>
    <n v="109.449"/>
    <n v="60.58"/>
    <n v="48.869"/>
    <n v="0.4465001964385239"/>
    <n v="2026"/>
    <s v="Q3"/>
    <n v="7"/>
    <x v="6"/>
  </r>
  <r>
    <s v="00272"/>
    <x v="209"/>
    <x v="3"/>
    <x v="4"/>
    <x v="0"/>
    <x v="2"/>
    <x v="3"/>
    <x v="7"/>
    <n v="2"/>
    <n v="195.09"/>
    <n v="0"/>
    <n v="106.82"/>
    <n v="390.18"/>
    <n v="213.64"/>
    <n v="176.54000000000002"/>
    <n v="0.45245783997129535"/>
    <n v="2026"/>
    <s v="Q3"/>
    <n v="7"/>
    <x v="6"/>
  </r>
  <r>
    <s v="01469"/>
    <x v="209"/>
    <x v="2"/>
    <x v="10"/>
    <x v="2"/>
    <x v="0"/>
    <x v="2"/>
    <x v="18"/>
    <n v="3"/>
    <n v="167.52"/>
    <n v="0"/>
    <n v="87.26"/>
    <n v="502.56000000000006"/>
    <n v="261.78000000000003"/>
    <n v="240.78000000000003"/>
    <n v="0.4791069723018147"/>
    <n v="2026"/>
    <s v="Q3"/>
    <n v="7"/>
    <x v="6"/>
  </r>
  <r>
    <s v="02253"/>
    <x v="209"/>
    <x v="1"/>
    <x v="14"/>
    <x v="3"/>
    <x v="1"/>
    <x v="0"/>
    <x v="4"/>
    <n v="3"/>
    <n v="50.98"/>
    <n v="0"/>
    <n v="22.63"/>
    <n v="152.94"/>
    <n v="67.89"/>
    <n v="85.05"/>
    <n v="0.55610043154178113"/>
    <n v="2026"/>
    <s v="Q3"/>
    <n v="7"/>
    <x v="6"/>
  </r>
  <r>
    <s v="02554"/>
    <x v="209"/>
    <x v="1"/>
    <x v="11"/>
    <x v="3"/>
    <x v="1"/>
    <x v="4"/>
    <x v="16"/>
    <n v="2"/>
    <n v="49.98"/>
    <n v="0.1"/>
    <n v="21.91"/>
    <n v="89.963999999999999"/>
    <n v="43.82"/>
    <n v="46.143999999999998"/>
    <n v="0.51291627762215997"/>
    <n v="2026"/>
    <s v="Q3"/>
    <n v="7"/>
    <x v="6"/>
  </r>
  <r>
    <s v="02624"/>
    <x v="209"/>
    <x v="3"/>
    <x v="4"/>
    <x v="1"/>
    <x v="2"/>
    <x v="2"/>
    <x v="2"/>
    <n v="4"/>
    <n v="36.44"/>
    <n v="0.15"/>
    <n v="13.32"/>
    <n v="123.89599999999999"/>
    <n v="53.28"/>
    <n v="70.615999999999985"/>
    <n v="0.5699619035319945"/>
    <n v="2026"/>
    <s v="Q3"/>
    <n v="7"/>
    <x v="6"/>
  </r>
  <r>
    <s v="03338"/>
    <x v="209"/>
    <x v="0"/>
    <x v="0"/>
    <x v="0"/>
    <x v="0"/>
    <x v="3"/>
    <x v="7"/>
    <n v="1"/>
    <n v="195.34"/>
    <n v="0.05"/>
    <n v="106.6"/>
    <n v="185.57300000000001"/>
    <n v="106.6"/>
    <n v="78.973000000000013"/>
    <n v="0.42556298599472991"/>
    <n v="2026"/>
    <s v="Q3"/>
    <n v="7"/>
    <x v="6"/>
  </r>
  <r>
    <s v="04575"/>
    <x v="209"/>
    <x v="2"/>
    <x v="5"/>
    <x v="0"/>
    <x v="2"/>
    <x v="0"/>
    <x v="8"/>
    <n v="1"/>
    <n v="103.31"/>
    <n v="0"/>
    <n v="50.93"/>
    <n v="103.31"/>
    <n v="50.93"/>
    <n v="52.38"/>
    <n v="0.50701771367728199"/>
    <n v="2026"/>
    <s v="Q3"/>
    <n v="7"/>
    <x v="6"/>
  </r>
  <r>
    <s v="04871"/>
    <x v="209"/>
    <x v="0"/>
    <x v="0"/>
    <x v="0"/>
    <x v="1"/>
    <x v="3"/>
    <x v="19"/>
    <n v="3"/>
    <n v="123.31"/>
    <n v="0"/>
    <n v="59.16"/>
    <n v="369.93"/>
    <n v="177.48"/>
    <n v="192.45000000000002"/>
    <n v="0.52023355770010549"/>
    <n v="2026"/>
    <s v="Q3"/>
    <n v="7"/>
    <x v="6"/>
  </r>
  <r>
    <s v="04931"/>
    <x v="209"/>
    <x v="0"/>
    <x v="15"/>
    <x v="0"/>
    <x v="1"/>
    <x v="4"/>
    <x v="10"/>
    <n v="1"/>
    <n v="40.36"/>
    <n v="0.1"/>
    <n v="14.82"/>
    <n v="36.323999999999998"/>
    <n v="14.82"/>
    <n v="21.503999999999998"/>
    <n v="0.59200528576148004"/>
    <n v="2026"/>
    <s v="Q3"/>
    <n v="7"/>
    <x v="6"/>
  </r>
  <r>
    <s v="04962"/>
    <x v="209"/>
    <x v="0"/>
    <x v="15"/>
    <x v="2"/>
    <x v="1"/>
    <x v="3"/>
    <x v="13"/>
    <n v="2"/>
    <n v="83.06"/>
    <n v="0"/>
    <n v="38.74"/>
    <n v="166.12"/>
    <n v="77.48"/>
    <n v="88.64"/>
    <n v="0.5335901757765471"/>
    <n v="2026"/>
    <s v="Q3"/>
    <n v="7"/>
    <x v="6"/>
  </r>
  <r>
    <s v="05006"/>
    <x v="209"/>
    <x v="2"/>
    <x v="3"/>
    <x v="0"/>
    <x v="0"/>
    <x v="1"/>
    <x v="11"/>
    <n v="2"/>
    <n v="151.72999999999999"/>
    <n v="0"/>
    <n v="81.209999999999994"/>
    <n v="303.45999999999998"/>
    <n v="162.41999999999999"/>
    <n v="141.04"/>
    <n v="0.46477295195412904"/>
    <n v="2026"/>
    <s v="Q3"/>
    <n v="7"/>
    <x v="6"/>
  </r>
  <r>
    <s v="05033"/>
    <x v="209"/>
    <x v="3"/>
    <x v="8"/>
    <x v="0"/>
    <x v="1"/>
    <x v="1"/>
    <x v="17"/>
    <n v="4"/>
    <n v="72.010000000000005"/>
    <n v="0.05"/>
    <n v="32.36"/>
    <n v="273.63800000000003"/>
    <n v="129.44"/>
    <n v="144.19800000000004"/>
    <n v="0.52696628392255473"/>
    <n v="2026"/>
    <s v="Q3"/>
    <n v="7"/>
    <x v="6"/>
  </r>
  <r>
    <s v="05117"/>
    <x v="209"/>
    <x v="1"/>
    <x v="11"/>
    <x v="0"/>
    <x v="2"/>
    <x v="1"/>
    <x v="11"/>
    <n v="1"/>
    <n v="154.87"/>
    <n v="0"/>
    <n v="80.459999999999994"/>
    <n v="154.87"/>
    <n v="80.459999999999994"/>
    <n v="74.410000000000011"/>
    <n v="0.48046748886162594"/>
    <n v="2026"/>
    <s v="Q3"/>
    <n v="7"/>
    <x v="6"/>
  </r>
  <r>
    <s v="00954"/>
    <x v="210"/>
    <x v="1"/>
    <x v="1"/>
    <x v="0"/>
    <x v="1"/>
    <x v="2"/>
    <x v="15"/>
    <n v="3"/>
    <n v="134.61000000000001"/>
    <n v="0.1"/>
    <n v="65.77"/>
    <n v="363.44700000000006"/>
    <n v="197.31"/>
    <n v="166.13700000000006"/>
    <n v="0.45711479252820914"/>
    <n v="2026"/>
    <s v="Q3"/>
    <n v="7"/>
    <x v="6"/>
  </r>
  <r>
    <s v="01644"/>
    <x v="210"/>
    <x v="3"/>
    <x v="13"/>
    <x v="0"/>
    <x v="0"/>
    <x v="0"/>
    <x v="0"/>
    <n v="3"/>
    <n v="81.5"/>
    <n v="0.05"/>
    <n v="43.85"/>
    <n v="232.27499999999998"/>
    <n v="131.55000000000001"/>
    <n v="100.72499999999997"/>
    <n v="0.43364546335163051"/>
    <n v="2026"/>
    <s v="Q3"/>
    <n v="7"/>
    <x v="6"/>
  </r>
  <r>
    <s v="02030"/>
    <x v="210"/>
    <x v="0"/>
    <x v="0"/>
    <x v="3"/>
    <x v="2"/>
    <x v="2"/>
    <x v="15"/>
    <n v="2"/>
    <n v="135.63"/>
    <n v="0"/>
    <n v="66.63"/>
    <n v="271.26"/>
    <n v="133.26"/>
    <n v="138"/>
    <n v="0.50873700508737008"/>
    <n v="2026"/>
    <s v="Q3"/>
    <n v="7"/>
    <x v="6"/>
  </r>
  <r>
    <s v="02595"/>
    <x v="210"/>
    <x v="0"/>
    <x v="9"/>
    <x v="1"/>
    <x v="2"/>
    <x v="2"/>
    <x v="15"/>
    <n v="15"/>
    <n v="133.44999999999999"/>
    <n v="0.2"/>
    <n v="65.819999999999993"/>
    <n v="1601.3999999999999"/>
    <n v="987.3"/>
    <n v="614.09999999999991"/>
    <n v="0.3834769576620457"/>
    <n v="2026"/>
    <s v="Q3"/>
    <n v="7"/>
    <x v="6"/>
  </r>
  <r>
    <s v="02763"/>
    <x v="210"/>
    <x v="0"/>
    <x v="15"/>
    <x v="0"/>
    <x v="2"/>
    <x v="3"/>
    <x v="19"/>
    <n v="1"/>
    <n v="120.94"/>
    <n v="0"/>
    <n v="62.24"/>
    <n v="120.94"/>
    <n v="62.24"/>
    <n v="58.699999999999996"/>
    <n v="0.48536464362493797"/>
    <n v="2026"/>
    <s v="Q3"/>
    <n v="7"/>
    <x v="6"/>
  </r>
  <r>
    <s v="03537"/>
    <x v="210"/>
    <x v="1"/>
    <x v="11"/>
    <x v="0"/>
    <x v="0"/>
    <x v="3"/>
    <x v="5"/>
    <n v="2"/>
    <n v="332.99"/>
    <n v="0.15"/>
    <n v="199.09"/>
    <n v="566.08299999999997"/>
    <n v="398.18"/>
    <n v="167.90299999999996"/>
    <n v="0.29660491482697759"/>
    <n v="2026"/>
    <s v="Q3"/>
    <n v="7"/>
    <x v="6"/>
  </r>
  <r>
    <s v="03550"/>
    <x v="210"/>
    <x v="0"/>
    <x v="15"/>
    <x v="0"/>
    <x v="0"/>
    <x v="3"/>
    <x v="19"/>
    <n v="3"/>
    <n v="120.88"/>
    <n v="0"/>
    <n v="60.97"/>
    <n v="362.64"/>
    <n v="182.91"/>
    <n v="179.73"/>
    <n v="0.49561548643282594"/>
    <n v="2026"/>
    <s v="Q3"/>
    <n v="7"/>
    <x v="6"/>
  </r>
  <r>
    <s v="03875"/>
    <x v="210"/>
    <x v="3"/>
    <x v="8"/>
    <x v="0"/>
    <x v="0"/>
    <x v="0"/>
    <x v="8"/>
    <n v="1"/>
    <n v="101.73"/>
    <n v="0.05"/>
    <n v="51.63"/>
    <n v="96.643500000000003"/>
    <n v="51.63"/>
    <n v="45.013500000000001"/>
    <n v="0.46576852038678235"/>
    <n v="2026"/>
    <s v="Q3"/>
    <n v="7"/>
    <x v="6"/>
  </r>
  <r>
    <s v="04467"/>
    <x v="210"/>
    <x v="3"/>
    <x v="7"/>
    <x v="0"/>
    <x v="0"/>
    <x v="2"/>
    <x v="2"/>
    <n v="2"/>
    <n v="36.21"/>
    <n v="0"/>
    <n v="13.5"/>
    <n v="72.42"/>
    <n v="27"/>
    <n v="45.42"/>
    <n v="0.62717481358740679"/>
    <n v="2026"/>
    <s v="Q3"/>
    <n v="7"/>
    <x v="6"/>
  </r>
  <r>
    <s v="00739"/>
    <x v="211"/>
    <x v="3"/>
    <x v="7"/>
    <x v="0"/>
    <x v="2"/>
    <x v="0"/>
    <x v="8"/>
    <n v="5"/>
    <n v="104.65"/>
    <n v="0"/>
    <n v="49.2"/>
    <n v="523.25"/>
    <n v="246"/>
    <n v="277.25"/>
    <n v="0.52986144290492121"/>
    <n v="2026"/>
    <s v="Q3"/>
    <n v="7"/>
    <x v="6"/>
  </r>
  <r>
    <s v="02376"/>
    <x v="211"/>
    <x v="2"/>
    <x v="5"/>
    <x v="1"/>
    <x v="0"/>
    <x v="3"/>
    <x v="7"/>
    <n v="5"/>
    <n v="198.35"/>
    <n v="0.05"/>
    <n v="104.96"/>
    <n v="942.16249999999991"/>
    <n v="524.79999999999995"/>
    <n v="417.36249999999995"/>
    <n v="0.44298356175288234"/>
    <n v="2026"/>
    <s v="Q3"/>
    <n v="7"/>
    <x v="6"/>
  </r>
  <r>
    <s v="03109"/>
    <x v="211"/>
    <x v="0"/>
    <x v="0"/>
    <x v="3"/>
    <x v="0"/>
    <x v="4"/>
    <x v="14"/>
    <n v="2"/>
    <n v="36.56"/>
    <n v="0.05"/>
    <n v="13.76"/>
    <n v="69.463999999999999"/>
    <n v="27.52"/>
    <n v="41.944000000000003"/>
    <n v="0.60382356328457909"/>
    <n v="2026"/>
    <s v="Q3"/>
    <n v="7"/>
    <x v="6"/>
  </r>
  <r>
    <s v="04362"/>
    <x v="211"/>
    <x v="1"/>
    <x v="14"/>
    <x v="0"/>
    <x v="0"/>
    <x v="1"/>
    <x v="1"/>
    <n v="5"/>
    <n v="92.41"/>
    <n v="0"/>
    <n v="44.29"/>
    <n v="462.04999999999995"/>
    <n v="221.45"/>
    <n v="240.59999999999997"/>
    <n v="0.52072286549074775"/>
    <n v="2026"/>
    <s v="Q3"/>
    <n v="7"/>
    <x v="6"/>
  </r>
  <r>
    <s v="00777"/>
    <x v="212"/>
    <x v="3"/>
    <x v="13"/>
    <x v="0"/>
    <x v="0"/>
    <x v="3"/>
    <x v="19"/>
    <n v="4"/>
    <n v="121.87"/>
    <n v="0"/>
    <n v="59.89"/>
    <n v="487.48"/>
    <n v="239.56"/>
    <n v="247.92000000000002"/>
    <n v="0.50857471075736438"/>
    <n v="2026"/>
    <s v="Q3"/>
    <n v="8"/>
    <x v="7"/>
  </r>
  <r>
    <s v="00831"/>
    <x v="212"/>
    <x v="3"/>
    <x v="8"/>
    <x v="0"/>
    <x v="0"/>
    <x v="2"/>
    <x v="15"/>
    <n v="2"/>
    <n v="130.9"/>
    <n v="0.05"/>
    <n v="67.959999999999994"/>
    <n v="248.71"/>
    <n v="135.91999999999999"/>
    <n v="112.79000000000002"/>
    <n v="0.45350006031120588"/>
    <n v="2026"/>
    <s v="Q3"/>
    <n v="8"/>
    <x v="7"/>
  </r>
  <r>
    <s v="02059"/>
    <x v="212"/>
    <x v="2"/>
    <x v="2"/>
    <x v="2"/>
    <x v="1"/>
    <x v="0"/>
    <x v="4"/>
    <n v="1"/>
    <n v="50.98"/>
    <n v="0"/>
    <n v="22.92"/>
    <n v="50.98"/>
    <n v="22.92"/>
    <n v="28.059999999999995"/>
    <n v="0.55041192624558644"/>
    <n v="2026"/>
    <s v="Q3"/>
    <n v="8"/>
    <x v="7"/>
  </r>
  <r>
    <s v="02519"/>
    <x v="212"/>
    <x v="2"/>
    <x v="2"/>
    <x v="0"/>
    <x v="0"/>
    <x v="1"/>
    <x v="1"/>
    <n v="2"/>
    <n v="91.11"/>
    <n v="0"/>
    <n v="44.19"/>
    <n v="182.22"/>
    <n v="88.38"/>
    <n v="93.84"/>
    <n v="0.51498189002304906"/>
    <n v="2026"/>
    <s v="Q3"/>
    <n v="8"/>
    <x v="7"/>
  </r>
  <r>
    <s v="02644"/>
    <x v="212"/>
    <x v="0"/>
    <x v="0"/>
    <x v="3"/>
    <x v="0"/>
    <x v="2"/>
    <x v="2"/>
    <n v="3"/>
    <n v="35.619999999999997"/>
    <n v="0.05"/>
    <n v="13.47"/>
    <n v="101.51699999999998"/>
    <n v="40.410000000000004"/>
    <n v="61.106999999999978"/>
    <n v="0.60193859156594454"/>
    <n v="2026"/>
    <s v="Q3"/>
    <n v="8"/>
    <x v="7"/>
  </r>
  <r>
    <s v="04141"/>
    <x v="212"/>
    <x v="3"/>
    <x v="13"/>
    <x v="0"/>
    <x v="1"/>
    <x v="1"/>
    <x v="1"/>
    <n v="1"/>
    <n v="91.95"/>
    <n v="0.05"/>
    <n v="46.47"/>
    <n v="87.352499999999992"/>
    <n v="46.47"/>
    <n v="40.882499999999993"/>
    <n v="0.46801751523997592"/>
    <n v="2026"/>
    <s v="Q3"/>
    <n v="8"/>
    <x v="7"/>
  </r>
  <r>
    <s v="04804"/>
    <x v="212"/>
    <x v="0"/>
    <x v="9"/>
    <x v="0"/>
    <x v="0"/>
    <x v="4"/>
    <x v="16"/>
    <n v="1"/>
    <n v="49.46"/>
    <n v="0"/>
    <n v="21.47"/>
    <n v="49.46"/>
    <n v="21.47"/>
    <n v="27.990000000000002"/>
    <n v="0.5659118479579458"/>
    <n v="2026"/>
    <s v="Q3"/>
    <n v="8"/>
    <x v="7"/>
  </r>
  <r>
    <s v="05161"/>
    <x v="212"/>
    <x v="0"/>
    <x v="15"/>
    <x v="0"/>
    <x v="1"/>
    <x v="0"/>
    <x v="6"/>
    <n v="1"/>
    <n v="41.25"/>
    <n v="0.05"/>
    <n v="16.98"/>
    <n v="39.1875"/>
    <n v="16.98"/>
    <n v="22.2075"/>
    <n v="0.56669856459330148"/>
    <n v="2026"/>
    <s v="Q3"/>
    <n v="8"/>
    <x v="7"/>
  </r>
  <r>
    <s v="00590"/>
    <x v="213"/>
    <x v="2"/>
    <x v="5"/>
    <x v="0"/>
    <x v="0"/>
    <x v="2"/>
    <x v="15"/>
    <n v="4"/>
    <n v="133.65"/>
    <n v="0"/>
    <n v="66"/>
    <n v="534.6"/>
    <n v="264"/>
    <n v="270.60000000000002"/>
    <n v="0.50617283950617287"/>
    <n v="2026"/>
    <s v="Q3"/>
    <n v="8"/>
    <x v="7"/>
  </r>
  <r>
    <s v="01599"/>
    <x v="213"/>
    <x v="3"/>
    <x v="4"/>
    <x v="0"/>
    <x v="0"/>
    <x v="3"/>
    <x v="7"/>
    <n v="2"/>
    <n v="200.45"/>
    <n v="0.05"/>
    <n v="105.42"/>
    <n v="380.85499999999996"/>
    <n v="210.84"/>
    <n v="170.01499999999996"/>
    <n v="0.44640348689133652"/>
    <n v="2026"/>
    <s v="Q3"/>
    <n v="8"/>
    <x v="7"/>
  </r>
  <r>
    <s v="01665"/>
    <x v="213"/>
    <x v="0"/>
    <x v="0"/>
    <x v="3"/>
    <x v="0"/>
    <x v="0"/>
    <x v="4"/>
    <n v="2"/>
    <n v="51.87"/>
    <n v="0.05"/>
    <n v="21.98"/>
    <n v="98.552999999999997"/>
    <n v="43.96"/>
    <n v="54.592999999999996"/>
    <n v="0.55394559272675614"/>
    <n v="2026"/>
    <s v="Q3"/>
    <n v="8"/>
    <x v="7"/>
  </r>
  <r>
    <s v="02409"/>
    <x v="213"/>
    <x v="3"/>
    <x v="13"/>
    <x v="0"/>
    <x v="0"/>
    <x v="3"/>
    <x v="13"/>
    <n v="1"/>
    <n v="83.6"/>
    <n v="0.05"/>
    <n v="38.51"/>
    <n v="79.419999999999987"/>
    <n v="38.51"/>
    <n v="40.909999999999989"/>
    <n v="0.51510954419541677"/>
    <n v="2026"/>
    <s v="Q3"/>
    <n v="8"/>
    <x v="7"/>
  </r>
  <r>
    <s v="02936"/>
    <x v="213"/>
    <x v="2"/>
    <x v="16"/>
    <x v="0"/>
    <x v="1"/>
    <x v="2"/>
    <x v="2"/>
    <n v="1"/>
    <n v="35.74"/>
    <n v="0"/>
    <n v="13.49"/>
    <n v="35.74"/>
    <n v="13.49"/>
    <n v="22.25"/>
    <n v="0.62255176273083379"/>
    <n v="2026"/>
    <s v="Q3"/>
    <n v="8"/>
    <x v="7"/>
  </r>
  <r>
    <s v="03397"/>
    <x v="213"/>
    <x v="3"/>
    <x v="4"/>
    <x v="0"/>
    <x v="0"/>
    <x v="0"/>
    <x v="0"/>
    <n v="1"/>
    <n v="79.849999999999994"/>
    <n v="0.1"/>
    <n v="43.11"/>
    <n v="71.864999999999995"/>
    <n v="43.11"/>
    <n v="28.754999999999995"/>
    <n v="0.40012523481527862"/>
    <n v="2026"/>
    <s v="Q3"/>
    <n v="8"/>
    <x v="7"/>
  </r>
  <r>
    <s v="04556"/>
    <x v="213"/>
    <x v="0"/>
    <x v="15"/>
    <x v="0"/>
    <x v="0"/>
    <x v="2"/>
    <x v="9"/>
    <n v="2"/>
    <n v="46.44"/>
    <n v="0"/>
    <n v="18.489999999999998"/>
    <n v="92.88"/>
    <n v="36.979999999999997"/>
    <n v="55.9"/>
    <n v="0.60185185185185186"/>
    <n v="2026"/>
    <s v="Q3"/>
    <n v="8"/>
    <x v="7"/>
  </r>
  <r>
    <s v="04614"/>
    <x v="213"/>
    <x v="3"/>
    <x v="8"/>
    <x v="2"/>
    <x v="0"/>
    <x v="0"/>
    <x v="4"/>
    <n v="2"/>
    <n v="50.44"/>
    <n v="0"/>
    <n v="22.99"/>
    <n v="100.88"/>
    <n v="45.98"/>
    <n v="54.9"/>
    <n v="0.54421094369547984"/>
    <n v="2026"/>
    <s v="Q3"/>
    <n v="8"/>
    <x v="7"/>
  </r>
  <r>
    <s v="04999"/>
    <x v="213"/>
    <x v="3"/>
    <x v="8"/>
    <x v="0"/>
    <x v="0"/>
    <x v="0"/>
    <x v="0"/>
    <n v="2"/>
    <n v="81.38"/>
    <n v="0"/>
    <n v="42.19"/>
    <n v="162.76"/>
    <n v="84.38"/>
    <n v="78.38"/>
    <n v="0.4815679528139592"/>
    <n v="2026"/>
    <s v="Q3"/>
    <n v="8"/>
    <x v="7"/>
  </r>
  <r>
    <s v="00207"/>
    <x v="214"/>
    <x v="2"/>
    <x v="16"/>
    <x v="0"/>
    <x v="0"/>
    <x v="4"/>
    <x v="10"/>
    <n v="1"/>
    <n v="41.3"/>
    <n v="0"/>
    <n v="14.52"/>
    <n v="41.3"/>
    <n v="14.52"/>
    <n v="26.779999999999998"/>
    <n v="0.64842615012106541"/>
    <n v="2026"/>
    <s v="Q3"/>
    <n v="8"/>
    <x v="7"/>
  </r>
  <r>
    <s v="00295"/>
    <x v="214"/>
    <x v="3"/>
    <x v="8"/>
    <x v="3"/>
    <x v="0"/>
    <x v="2"/>
    <x v="2"/>
    <n v="2"/>
    <n v="36.15"/>
    <n v="0.1"/>
    <n v="13.19"/>
    <n v="65.069999999999993"/>
    <n v="26.38"/>
    <n v="38.69"/>
    <n v="0.59459044106347014"/>
    <n v="2026"/>
    <s v="Q3"/>
    <n v="8"/>
    <x v="7"/>
  </r>
  <r>
    <s v="00657"/>
    <x v="214"/>
    <x v="1"/>
    <x v="12"/>
    <x v="0"/>
    <x v="0"/>
    <x v="2"/>
    <x v="15"/>
    <n v="3"/>
    <n v="132.59"/>
    <n v="0.1"/>
    <n v="66.040000000000006"/>
    <n v="357.99299999999999"/>
    <n v="198.12"/>
    <n v="159.87299999999999"/>
    <n v="0.44658135773604507"/>
    <n v="2026"/>
    <s v="Q3"/>
    <n v="8"/>
    <x v="7"/>
  </r>
  <r>
    <s v="00694"/>
    <x v="214"/>
    <x v="2"/>
    <x v="3"/>
    <x v="0"/>
    <x v="1"/>
    <x v="1"/>
    <x v="3"/>
    <n v="3"/>
    <n v="144"/>
    <n v="0"/>
    <n v="78.89"/>
    <n v="432"/>
    <n v="236.67000000000002"/>
    <n v="195.32999999999998"/>
    <n v="0.45215277777777774"/>
    <n v="2026"/>
    <s v="Q3"/>
    <n v="8"/>
    <x v="7"/>
  </r>
  <r>
    <s v="01187"/>
    <x v="214"/>
    <x v="0"/>
    <x v="0"/>
    <x v="0"/>
    <x v="0"/>
    <x v="2"/>
    <x v="9"/>
    <n v="2"/>
    <n v="45.45"/>
    <n v="0.05"/>
    <n v="18.829999999999998"/>
    <n v="86.355000000000004"/>
    <n v="37.659999999999997"/>
    <n v="48.695000000000007"/>
    <n v="0.56389323142840608"/>
    <n v="2026"/>
    <s v="Q3"/>
    <n v="8"/>
    <x v="7"/>
  </r>
  <r>
    <s v="01915"/>
    <x v="214"/>
    <x v="1"/>
    <x v="6"/>
    <x v="0"/>
    <x v="0"/>
    <x v="0"/>
    <x v="6"/>
    <n v="1"/>
    <n v="41.16"/>
    <n v="0.05"/>
    <n v="16.66"/>
    <n v="39.101999999999997"/>
    <n v="16.66"/>
    <n v="22.441999999999997"/>
    <n v="0.57393483709273174"/>
    <n v="2026"/>
    <s v="Q3"/>
    <n v="8"/>
    <x v="7"/>
  </r>
  <r>
    <s v="02156"/>
    <x v="214"/>
    <x v="0"/>
    <x v="0"/>
    <x v="2"/>
    <x v="0"/>
    <x v="2"/>
    <x v="18"/>
    <n v="1"/>
    <n v="162.78"/>
    <n v="0"/>
    <n v="85.08"/>
    <n v="162.78"/>
    <n v="85.08"/>
    <n v="77.7"/>
    <n v="0.47733136748986366"/>
    <n v="2026"/>
    <s v="Q3"/>
    <n v="8"/>
    <x v="7"/>
  </r>
  <r>
    <s v="02539"/>
    <x v="214"/>
    <x v="2"/>
    <x v="16"/>
    <x v="2"/>
    <x v="1"/>
    <x v="0"/>
    <x v="0"/>
    <n v="1"/>
    <n v="80.040000000000006"/>
    <n v="0.1"/>
    <n v="41.88"/>
    <n v="72.036000000000001"/>
    <n v="41.88"/>
    <n v="30.155999999999999"/>
    <n v="0.41862402132267196"/>
    <n v="2026"/>
    <s v="Q3"/>
    <n v="8"/>
    <x v="7"/>
  </r>
  <r>
    <s v="03803"/>
    <x v="214"/>
    <x v="2"/>
    <x v="5"/>
    <x v="0"/>
    <x v="1"/>
    <x v="1"/>
    <x v="1"/>
    <n v="1"/>
    <n v="90.21"/>
    <n v="0"/>
    <n v="46.31"/>
    <n v="90.21"/>
    <n v="46.31"/>
    <n v="43.899999999999991"/>
    <n v="0.48664227912648261"/>
    <n v="2026"/>
    <s v="Q3"/>
    <n v="8"/>
    <x v="7"/>
  </r>
  <r>
    <s v="00100"/>
    <x v="215"/>
    <x v="0"/>
    <x v="9"/>
    <x v="2"/>
    <x v="2"/>
    <x v="2"/>
    <x v="15"/>
    <n v="1"/>
    <n v="133.6"/>
    <n v="0.1"/>
    <n v="67.3"/>
    <n v="120.24"/>
    <n v="67.3"/>
    <n v="52.94"/>
    <n v="0.44028609447771122"/>
    <n v="2026"/>
    <s v="Q3"/>
    <n v="8"/>
    <x v="7"/>
  </r>
  <r>
    <s v="00118"/>
    <x v="215"/>
    <x v="3"/>
    <x v="4"/>
    <x v="0"/>
    <x v="0"/>
    <x v="2"/>
    <x v="9"/>
    <n v="1"/>
    <n v="47.53"/>
    <n v="0"/>
    <n v="18.04"/>
    <n v="47.53"/>
    <n v="18.04"/>
    <n v="29.490000000000002"/>
    <n v="0.62045024195245113"/>
    <n v="2026"/>
    <s v="Q3"/>
    <n v="8"/>
    <x v="7"/>
  </r>
  <r>
    <s v="00220"/>
    <x v="215"/>
    <x v="0"/>
    <x v="15"/>
    <x v="0"/>
    <x v="0"/>
    <x v="2"/>
    <x v="9"/>
    <n v="2"/>
    <n v="46.71"/>
    <n v="0"/>
    <n v="18.41"/>
    <n v="93.42"/>
    <n v="36.82"/>
    <n v="56.6"/>
    <n v="0.60586598158852489"/>
    <n v="2026"/>
    <s v="Q3"/>
    <n v="8"/>
    <x v="7"/>
  </r>
  <r>
    <s v="01145"/>
    <x v="215"/>
    <x v="2"/>
    <x v="16"/>
    <x v="3"/>
    <x v="1"/>
    <x v="3"/>
    <x v="7"/>
    <n v="1"/>
    <n v="197.26"/>
    <n v="0"/>
    <n v="104.09"/>
    <n v="197.26"/>
    <n v="104.09"/>
    <n v="93.169999999999987"/>
    <n v="0.47232079488999285"/>
    <n v="2026"/>
    <s v="Q3"/>
    <n v="8"/>
    <x v="7"/>
  </r>
  <r>
    <s v="01289"/>
    <x v="215"/>
    <x v="2"/>
    <x v="16"/>
    <x v="3"/>
    <x v="1"/>
    <x v="1"/>
    <x v="17"/>
    <n v="1"/>
    <n v="70.56"/>
    <n v="0"/>
    <n v="32.11"/>
    <n v="70.56"/>
    <n v="32.11"/>
    <n v="38.450000000000003"/>
    <n v="0.54492630385487528"/>
    <n v="2026"/>
    <s v="Q3"/>
    <n v="8"/>
    <x v="7"/>
  </r>
  <r>
    <s v="01411"/>
    <x v="215"/>
    <x v="1"/>
    <x v="12"/>
    <x v="0"/>
    <x v="2"/>
    <x v="4"/>
    <x v="14"/>
    <n v="1"/>
    <n v="36.58"/>
    <n v="0"/>
    <n v="13.98"/>
    <n v="36.58"/>
    <n v="13.98"/>
    <n v="22.599999999999998"/>
    <n v="0.61782394751230174"/>
    <n v="2026"/>
    <s v="Q3"/>
    <n v="8"/>
    <x v="7"/>
  </r>
  <r>
    <s v="01799"/>
    <x v="215"/>
    <x v="3"/>
    <x v="13"/>
    <x v="1"/>
    <x v="2"/>
    <x v="0"/>
    <x v="0"/>
    <n v="4"/>
    <n v="82.98"/>
    <n v="0.05"/>
    <n v="43.79"/>
    <n v="315.32400000000001"/>
    <n v="175.16"/>
    <n v="140.16400000000002"/>
    <n v="0.44450787126891711"/>
    <n v="2026"/>
    <s v="Q3"/>
    <n v="8"/>
    <x v="7"/>
  </r>
  <r>
    <s v="01871"/>
    <x v="215"/>
    <x v="0"/>
    <x v="0"/>
    <x v="0"/>
    <x v="1"/>
    <x v="0"/>
    <x v="6"/>
    <n v="1"/>
    <n v="41.25"/>
    <n v="0"/>
    <n v="17.02"/>
    <n v="41.25"/>
    <n v="17.02"/>
    <n v="24.23"/>
    <n v="0.58739393939393936"/>
    <n v="2026"/>
    <s v="Q3"/>
    <n v="8"/>
    <x v="7"/>
  </r>
  <r>
    <s v="04180"/>
    <x v="215"/>
    <x v="2"/>
    <x v="3"/>
    <x v="0"/>
    <x v="0"/>
    <x v="0"/>
    <x v="8"/>
    <n v="1"/>
    <n v="101.37"/>
    <n v="0"/>
    <n v="51.56"/>
    <n v="101.37"/>
    <n v="51.56"/>
    <n v="49.81"/>
    <n v="0.49136825490776365"/>
    <n v="2026"/>
    <s v="Q3"/>
    <n v="8"/>
    <x v="7"/>
  </r>
  <r>
    <s v="04338"/>
    <x v="215"/>
    <x v="2"/>
    <x v="16"/>
    <x v="0"/>
    <x v="0"/>
    <x v="3"/>
    <x v="5"/>
    <n v="1"/>
    <n v="340.66"/>
    <n v="0.05"/>
    <n v="194.13"/>
    <n v="323.62700000000001"/>
    <n v="194.13"/>
    <n v="129.49700000000001"/>
    <n v="0.40014275693931595"/>
    <n v="2026"/>
    <s v="Q3"/>
    <n v="8"/>
    <x v="7"/>
  </r>
  <r>
    <s v="04463"/>
    <x v="215"/>
    <x v="2"/>
    <x v="2"/>
    <x v="3"/>
    <x v="2"/>
    <x v="0"/>
    <x v="4"/>
    <n v="1"/>
    <n v="50.43"/>
    <n v="0.15"/>
    <n v="22.94"/>
    <n v="42.865499999999997"/>
    <n v="22.94"/>
    <n v="19.925499999999996"/>
    <n v="0.46483768998378644"/>
    <n v="2026"/>
    <s v="Q3"/>
    <n v="8"/>
    <x v="7"/>
  </r>
  <r>
    <s v="00382"/>
    <x v="216"/>
    <x v="3"/>
    <x v="8"/>
    <x v="0"/>
    <x v="1"/>
    <x v="4"/>
    <x v="10"/>
    <n v="1"/>
    <n v="40.42"/>
    <n v="0.05"/>
    <n v="14.33"/>
    <n v="38.399000000000001"/>
    <n v="14.33"/>
    <n v="24.069000000000003"/>
    <n v="0.62681319826037141"/>
    <n v="2026"/>
    <s v="Q3"/>
    <n v="8"/>
    <x v="7"/>
  </r>
  <r>
    <s v="01011"/>
    <x v="216"/>
    <x v="0"/>
    <x v="0"/>
    <x v="0"/>
    <x v="1"/>
    <x v="0"/>
    <x v="4"/>
    <n v="1"/>
    <n v="51.81"/>
    <n v="0.05"/>
    <n v="22.28"/>
    <n v="49.219499999999996"/>
    <n v="22.28"/>
    <n v="26.939499999999995"/>
    <n v="0.54733388189640275"/>
    <n v="2026"/>
    <s v="Q3"/>
    <n v="8"/>
    <x v="7"/>
  </r>
  <r>
    <s v="01148"/>
    <x v="216"/>
    <x v="2"/>
    <x v="2"/>
    <x v="2"/>
    <x v="1"/>
    <x v="4"/>
    <x v="14"/>
    <n v="3"/>
    <n v="35.9"/>
    <n v="0"/>
    <n v="14.11"/>
    <n v="107.69999999999999"/>
    <n v="42.33"/>
    <n v="65.36999999999999"/>
    <n v="0.60696378830083564"/>
    <n v="2026"/>
    <s v="Q3"/>
    <n v="8"/>
    <x v="7"/>
  </r>
  <r>
    <s v="01397"/>
    <x v="216"/>
    <x v="1"/>
    <x v="14"/>
    <x v="2"/>
    <x v="2"/>
    <x v="1"/>
    <x v="1"/>
    <n v="2"/>
    <n v="90.27"/>
    <n v="0.05"/>
    <n v="46.38"/>
    <n v="171.51299999999998"/>
    <n v="92.76"/>
    <n v="78.752999999999972"/>
    <n v="0.45916636056742044"/>
    <n v="2026"/>
    <s v="Q3"/>
    <n v="8"/>
    <x v="7"/>
  </r>
  <r>
    <s v="02252"/>
    <x v="216"/>
    <x v="1"/>
    <x v="11"/>
    <x v="0"/>
    <x v="1"/>
    <x v="0"/>
    <x v="4"/>
    <n v="1"/>
    <n v="49.68"/>
    <n v="0.05"/>
    <n v="22.02"/>
    <n v="47.195999999999998"/>
    <n v="22.02"/>
    <n v="25.175999999999998"/>
    <n v="0.53343503686753113"/>
    <n v="2026"/>
    <s v="Q3"/>
    <n v="8"/>
    <x v="7"/>
  </r>
  <r>
    <s v="02415"/>
    <x v="216"/>
    <x v="1"/>
    <x v="12"/>
    <x v="0"/>
    <x v="1"/>
    <x v="2"/>
    <x v="15"/>
    <n v="2"/>
    <n v="131.25"/>
    <n v="0.05"/>
    <n v="65.42"/>
    <n v="249.375"/>
    <n v="130.84"/>
    <n v="118.535"/>
    <n v="0.47532832080200499"/>
    <n v="2026"/>
    <s v="Q3"/>
    <n v="8"/>
    <x v="7"/>
  </r>
  <r>
    <s v="02525"/>
    <x v="216"/>
    <x v="3"/>
    <x v="4"/>
    <x v="2"/>
    <x v="1"/>
    <x v="4"/>
    <x v="14"/>
    <n v="2"/>
    <n v="36.78"/>
    <n v="0.05"/>
    <n v="13.85"/>
    <n v="69.882000000000005"/>
    <n v="27.7"/>
    <n v="42.182000000000002"/>
    <n v="0.60361752668784519"/>
    <n v="2026"/>
    <s v="Q3"/>
    <n v="8"/>
    <x v="7"/>
  </r>
  <r>
    <s v="02652"/>
    <x v="216"/>
    <x v="2"/>
    <x v="2"/>
    <x v="2"/>
    <x v="0"/>
    <x v="0"/>
    <x v="0"/>
    <n v="1"/>
    <n v="80.790000000000006"/>
    <n v="0.1"/>
    <n v="43.65"/>
    <n v="72.711000000000013"/>
    <n v="43.65"/>
    <n v="29.061000000000014"/>
    <n v="0.39967817799232591"/>
    <n v="2026"/>
    <s v="Q3"/>
    <n v="8"/>
    <x v="7"/>
  </r>
  <r>
    <s v="04035"/>
    <x v="216"/>
    <x v="0"/>
    <x v="9"/>
    <x v="0"/>
    <x v="0"/>
    <x v="0"/>
    <x v="6"/>
    <n v="2"/>
    <n v="40.53"/>
    <n v="0.05"/>
    <n v="17.100000000000001"/>
    <n v="77.007000000000005"/>
    <n v="34.200000000000003"/>
    <n v="42.807000000000002"/>
    <n v="0.55588452997779425"/>
    <n v="2026"/>
    <s v="Q3"/>
    <n v="8"/>
    <x v="7"/>
  </r>
  <r>
    <s v="04377"/>
    <x v="216"/>
    <x v="2"/>
    <x v="2"/>
    <x v="3"/>
    <x v="1"/>
    <x v="0"/>
    <x v="0"/>
    <n v="2"/>
    <n v="81.66"/>
    <n v="0"/>
    <n v="42.11"/>
    <n v="163.32"/>
    <n v="84.22"/>
    <n v="79.099999999999994"/>
    <n v="0.48432525104090129"/>
    <n v="2026"/>
    <s v="Q3"/>
    <n v="8"/>
    <x v="7"/>
  </r>
  <r>
    <s v="04734"/>
    <x v="216"/>
    <x v="1"/>
    <x v="12"/>
    <x v="3"/>
    <x v="0"/>
    <x v="1"/>
    <x v="3"/>
    <n v="1"/>
    <n v="146.55000000000001"/>
    <n v="0"/>
    <n v="78.8"/>
    <n v="146.55000000000001"/>
    <n v="78.8"/>
    <n v="67.750000000000014"/>
    <n v="0.46229955646537024"/>
    <n v="2026"/>
    <s v="Q3"/>
    <n v="8"/>
    <x v="7"/>
  </r>
  <r>
    <s v="04892"/>
    <x v="216"/>
    <x v="1"/>
    <x v="1"/>
    <x v="2"/>
    <x v="0"/>
    <x v="2"/>
    <x v="18"/>
    <n v="2"/>
    <n v="161.75"/>
    <n v="0.1"/>
    <n v="85.85"/>
    <n v="291.15000000000003"/>
    <n v="171.7"/>
    <n v="119.45000000000005"/>
    <n v="0.41026962047054794"/>
    <n v="2026"/>
    <s v="Q3"/>
    <n v="8"/>
    <x v="7"/>
  </r>
  <r>
    <s v="05059"/>
    <x v="216"/>
    <x v="1"/>
    <x v="1"/>
    <x v="3"/>
    <x v="0"/>
    <x v="3"/>
    <x v="19"/>
    <n v="2"/>
    <n v="122.47"/>
    <n v="0"/>
    <n v="59.73"/>
    <n v="244.94"/>
    <n v="119.46"/>
    <n v="125.48"/>
    <n v="0.5122887237690863"/>
    <n v="2026"/>
    <s v="Q3"/>
    <n v="8"/>
    <x v="7"/>
  </r>
  <r>
    <s v="00835"/>
    <x v="217"/>
    <x v="3"/>
    <x v="7"/>
    <x v="3"/>
    <x v="0"/>
    <x v="1"/>
    <x v="17"/>
    <n v="3"/>
    <n v="70.930000000000007"/>
    <n v="0"/>
    <n v="32.9"/>
    <n v="212.79000000000002"/>
    <n v="98.699999999999989"/>
    <n v="114.09000000000003"/>
    <n v="0.53616241364725792"/>
    <n v="2026"/>
    <s v="Q3"/>
    <n v="8"/>
    <x v="7"/>
  </r>
  <r>
    <s v="01104"/>
    <x v="217"/>
    <x v="0"/>
    <x v="15"/>
    <x v="0"/>
    <x v="0"/>
    <x v="3"/>
    <x v="7"/>
    <n v="1"/>
    <n v="191.44"/>
    <n v="0"/>
    <n v="102.13"/>
    <n v="191.44"/>
    <n v="102.13"/>
    <n v="89.31"/>
    <n v="0.46651692436272463"/>
    <n v="2026"/>
    <s v="Q3"/>
    <n v="8"/>
    <x v="7"/>
  </r>
  <r>
    <s v="01976"/>
    <x v="217"/>
    <x v="3"/>
    <x v="8"/>
    <x v="0"/>
    <x v="0"/>
    <x v="0"/>
    <x v="0"/>
    <n v="2"/>
    <n v="82.92"/>
    <n v="0"/>
    <n v="41.64"/>
    <n v="165.84"/>
    <n v="83.28"/>
    <n v="82.56"/>
    <n v="0.49782923299565845"/>
    <n v="2026"/>
    <s v="Q3"/>
    <n v="8"/>
    <x v="7"/>
  </r>
  <r>
    <s v="02596"/>
    <x v="217"/>
    <x v="2"/>
    <x v="3"/>
    <x v="2"/>
    <x v="0"/>
    <x v="3"/>
    <x v="13"/>
    <n v="1"/>
    <n v="82.82"/>
    <n v="0"/>
    <n v="38.83"/>
    <n v="82.82"/>
    <n v="38.83"/>
    <n v="43.989999999999995"/>
    <n v="0.53115189567737264"/>
    <n v="2026"/>
    <s v="Q3"/>
    <n v="8"/>
    <x v="7"/>
  </r>
  <r>
    <s v="02693"/>
    <x v="217"/>
    <x v="3"/>
    <x v="8"/>
    <x v="0"/>
    <x v="1"/>
    <x v="3"/>
    <x v="5"/>
    <n v="1"/>
    <n v="335.26"/>
    <n v="0.05"/>
    <n v="193.73"/>
    <n v="318.49699999999996"/>
    <n v="193.73"/>
    <n v="124.76699999999997"/>
    <n v="0.39173681384754011"/>
    <n v="2026"/>
    <s v="Q3"/>
    <n v="8"/>
    <x v="7"/>
  </r>
  <r>
    <s v="03045"/>
    <x v="217"/>
    <x v="2"/>
    <x v="16"/>
    <x v="3"/>
    <x v="2"/>
    <x v="2"/>
    <x v="9"/>
    <n v="1"/>
    <n v="47.19"/>
    <n v="0.05"/>
    <n v="18.11"/>
    <n v="44.830499999999994"/>
    <n v="18.11"/>
    <n v="26.720499999999994"/>
    <n v="0.59603395010093574"/>
    <n v="2026"/>
    <s v="Q3"/>
    <n v="8"/>
    <x v="7"/>
  </r>
  <r>
    <s v="03340"/>
    <x v="217"/>
    <x v="2"/>
    <x v="16"/>
    <x v="3"/>
    <x v="0"/>
    <x v="1"/>
    <x v="1"/>
    <n v="3"/>
    <n v="91.57"/>
    <n v="0"/>
    <n v="44.52"/>
    <n v="274.70999999999998"/>
    <n v="133.56"/>
    <n v="141.14999999999998"/>
    <n v="0.51381456808998571"/>
    <n v="2026"/>
    <s v="Q3"/>
    <n v="8"/>
    <x v="7"/>
  </r>
  <r>
    <s v="03553"/>
    <x v="217"/>
    <x v="3"/>
    <x v="13"/>
    <x v="0"/>
    <x v="1"/>
    <x v="1"/>
    <x v="11"/>
    <n v="4"/>
    <n v="154.41999999999999"/>
    <n v="0"/>
    <n v="77.86"/>
    <n v="617.67999999999995"/>
    <n v="311.44"/>
    <n v="306.23999999999995"/>
    <n v="0.49579070068643954"/>
    <n v="2026"/>
    <s v="Q3"/>
    <n v="8"/>
    <x v="7"/>
  </r>
  <r>
    <s v="03807"/>
    <x v="217"/>
    <x v="0"/>
    <x v="0"/>
    <x v="3"/>
    <x v="0"/>
    <x v="0"/>
    <x v="4"/>
    <n v="2"/>
    <n v="49.91"/>
    <n v="0.05"/>
    <n v="21.86"/>
    <n v="94.828999999999994"/>
    <n v="43.72"/>
    <n v="51.108999999999995"/>
    <n v="0.53895960096594919"/>
    <n v="2026"/>
    <s v="Q3"/>
    <n v="8"/>
    <x v="7"/>
  </r>
  <r>
    <s v="04061"/>
    <x v="217"/>
    <x v="3"/>
    <x v="8"/>
    <x v="3"/>
    <x v="0"/>
    <x v="1"/>
    <x v="1"/>
    <n v="1"/>
    <n v="91.58"/>
    <n v="0.1"/>
    <n v="44.87"/>
    <n v="82.421999999999997"/>
    <n v="44.87"/>
    <n v="37.552"/>
    <n v="0.45560651282424597"/>
    <n v="2026"/>
    <s v="Q3"/>
    <n v="8"/>
    <x v="7"/>
  </r>
  <r>
    <s v="04645"/>
    <x v="217"/>
    <x v="2"/>
    <x v="10"/>
    <x v="0"/>
    <x v="1"/>
    <x v="4"/>
    <x v="10"/>
    <n v="3"/>
    <n v="41.11"/>
    <n v="0"/>
    <n v="14.49"/>
    <n v="123.33"/>
    <n v="43.47"/>
    <n v="79.86"/>
    <n v="0.64753101435173921"/>
    <n v="2026"/>
    <s v="Q3"/>
    <n v="8"/>
    <x v="7"/>
  </r>
  <r>
    <s v="05104"/>
    <x v="217"/>
    <x v="1"/>
    <x v="12"/>
    <x v="0"/>
    <x v="0"/>
    <x v="2"/>
    <x v="2"/>
    <n v="4"/>
    <n v="35.9"/>
    <n v="0"/>
    <n v="13.49"/>
    <n v="143.6"/>
    <n v="53.96"/>
    <n v="89.639999999999986"/>
    <n v="0.62423398328690805"/>
    <n v="2026"/>
    <s v="Q3"/>
    <n v="8"/>
    <x v="7"/>
  </r>
  <r>
    <s v="00813"/>
    <x v="218"/>
    <x v="2"/>
    <x v="16"/>
    <x v="0"/>
    <x v="0"/>
    <x v="4"/>
    <x v="14"/>
    <n v="1"/>
    <n v="36.33"/>
    <n v="0.05"/>
    <n v="13.78"/>
    <n v="34.513499999999993"/>
    <n v="13.78"/>
    <n v="20.733499999999992"/>
    <n v="0.60073594390600771"/>
    <n v="2026"/>
    <s v="Q3"/>
    <n v="8"/>
    <x v="7"/>
  </r>
  <r>
    <s v="00836"/>
    <x v="218"/>
    <x v="1"/>
    <x v="14"/>
    <x v="3"/>
    <x v="1"/>
    <x v="2"/>
    <x v="9"/>
    <n v="5"/>
    <n v="45.94"/>
    <n v="0.05"/>
    <n v="18.059999999999999"/>
    <n v="218.21499999999997"/>
    <n v="90.3"/>
    <n v="127.91499999999998"/>
    <n v="0.5861879339183832"/>
    <n v="2026"/>
    <s v="Q3"/>
    <n v="8"/>
    <x v="7"/>
  </r>
  <r>
    <s v="01266"/>
    <x v="218"/>
    <x v="0"/>
    <x v="15"/>
    <x v="2"/>
    <x v="0"/>
    <x v="4"/>
    <x v="14"/>
    <n v="1"/>
    <n v="36.630000000000003"/>
    <n v="0"/>
    <n v="13.7"/>
    <n v="36.630000000000003"/>
    <n v="13.7"/>
    <n v="22.930000000000003"/>
    <n v="0.62598962598962604"/>
    <n v="2026"/>
    <s v="Q3"/>
    <n v="8"/>
    <x v="7"/>
  </r>
  <r>
    <s v="02201"/>
    <x v="218"/>
    <x v="1"/>
    <x v="1"/>
    <x v="0"/>
    <x v="0"/>
    <x v="1"/>
    <x v="3"/>
    <n v="1"/>
    <n v="141.38"/>
    <n v="0.05"/>
    <n v="77.14"/>
    <n v="134.31099999999998"/>
    <n v="77.14"/>
    <n v="57.170999999999978"/>
    <n v="0.42566133823737434"/>
    <n v="2026"/>
    <s v="Q3"/>
    <n v="8"/>
    <x v="7"/>
  </r>
  <r>
    <s v="02382"/>
    <x v="218"/>
    <x v="1"/>
    <x v="14"/>
    <x v="2"/>
    <x v="0"/>
    <x v="3"/>
    <x v="5"/>
    <n v="3"/>
    <n v="343.45"/>
    <n v="0.05"/>
    <n v="195.73"/>
    <n v="978.83249999999987"/>
    <n v="587.18999999999994"/>
    <n v="391.64249999999993"/>
    <n v="0.40011186796515236"/>
    <n v="2026"/>
    <s v="Q3"/>
    <n v="8"/>
    <x v="7"/>
  </r>
  <r>
    <s v="01227"/>
    <x v="219"/>
    <x v="3"/>
    <x v="8"/>
    <x v="0"/>
    <x v="0"/>
    <x v="0"/>
    <x v="8"/>
    <n v="1"/>
    <n v="104.69"/>
    <n v="0"/>
    <n v="49.06"/>
    <n v="104.69"/>
    <n v="49.06"/>
    <n v="55.629999999999995"/>
    <n v="0.53137835514375775"/>
    <n v="2026"/>
    <s v="Q3"/>
    <n v="8"/>
    <x v="7"/>
  </r>
  <r>
    <s v="01843"/>
    <x v="219"/>
    <x v="3"/>
    <x v="8"/>
    <x v="0"/>
    <x v="1"/>
    <x v="3"/>
    <x v="5"/>
    <n v="2"/>
    <n v="341.23"/>
    <n v="0.05"/>
    <n v="192.5"/>
    <n v="648.33699999999999"/>
    <n v="385"/>
    <n v="263.33699999999999"/>
    <n v="0.40617302421425894"/>
    <n v="2026"/>
    <s v="Q3"/>
    <n v="8"/>
    <x v="7"/>
  </r>
  <r>
    <s v="02369"/>
    <x v="219"/>
    <x v="3"/>
    <x v="8"/>
    <x v="2"/>
    <x v="1"/>
    <x v="3"/>
    <x v="19"/>
    <n v="1"/>
    <n v="125.95"/>
    <n v="0.05"/>
    <n v="61.9"/>
    <n v="119.6525"/>
    <n v="61.9"/>
    <n v="57.752500000000005"/>
    <n v="0.48266856104134892"/>
    <n v="2026"/>
    <s v="Q3"/>
    <n v="8"/>
    <x v="7"/>
  </r>
  <r>
    <s v="02386"/>
    <x v="219"/>
    <x v="1"/>
    <x v="1"/>
    <x v="0"/>
    <x v="0"/>
    <x v="1"/>
    <x v="1"/>
    <n v="6"/>
    <n v="91.9"/>
    <n v="0.05"/>
    <n v="44.69"/>
    <n v="523.83000000000004"/>
    <n v="268.14"/>
    <n v="255.69000000000005"/>
    <n v="0.48811637363266713"/>
    <n v="2026"/>
    <s v="Q3"/>
    <n v="8"/>
    <x v="7"/>
  </r>
  <r>
    <s v="02579"/>
    <x v="219"/>
    <x v="3"/>
    <x v="8"/>
    <x v="2"/>
    <x v="0"/>
    <x v="3"/>
    <x v="13"/>
    <n v="1"/>
    <n v="81.22"/>
    <n v="0"/>
    <n v="39.18"/>
    <n v="81.22"/>
    <n v="39.18"/>
    <n v="42.04"/>
    <n v="0.51760650086185667"/>
    <n v="2026"/>
    <s v="Q3"/>
    <n v="8"/>
    <x v="7"/>
  </r>
  <r>
    <s v="03075"/>
    <x v="219"/>
    <x v="0"/>
    <x v="0"/>
    <x v="0"/>
    <x v="2"/>
    <x v="1"/>
    <x v="17"/>
    <n v="2"/>
    <n v="72.31"/>
    <n v="0"/>
    <n v="31.75"/>
    <n v="144.62"/>
    <n v="63.5"/>
    <n v="81.12"/>
    <n v="0.56091826856589688"/>
    <n v="2026"/>
    <s v="Q3"/>
    <n v="8"/>
    <x v="7"/>
  </r>
  <r>
    <s v="03982"/>
    <x v="219"/>
    <x v="2"/>
    <x v="2"/>
    <x v="2"/>
    <x v="0"/>
    <x v="3"/>
    <x v="13"/>
    <n v="1"/>
    <n v="79.989999999999995"/>
    <n v="0.05"/>
    <n v="40.25"/>
    <n v="75.990499999999997"/>
    <n v="40.25"/>
    <n v="35.740499999999997"/>
    <n v="0.47032852790809376"/>
    <n v="2026"/>
    <s v="Q3"/>
    <n v="8"/>
    <x v="7"/>
  </r>
  <r>
    <s v="04530"/>
    <x v="219"/>
    <x v="3"/>
    <x v="13"/>
    <x v="0"/>
    <x v="1"/>
    <x v="1"/>
    <x v="11"/>
    <n v="1"/>
    <n v="151.87"/>
    <n v="0.1"/>
    <n v="76.97"/>
    <n v="136.68300000000002"/>
    <n v="76.97"/>
    <n v="59.713000000000022"/>
    <n v="0.4368721786908395"/>
    <n v="2026"/>
    <s v="Q3"/>
    <n v="8"/>
    <x v="7"/>
  </r>
  <r>
    <s v="04641"/>
    <x v="219"/>
    <x v="3"/>
    <x v="8"/>
    <x v="3"/>
    <x v="1"/>
    <x v="1"/>
    <x v="11"/>
    <n v="1"/>
    <n v="156.55000000000001"/>
    <n v="0"/>
    <n v="80.430000000000007"/>
    <n v="156.55000000000001"/>
    <n v="80.430000000000007"/>
    <n v="76.12"/>
    <n v="0.48623442989460236"/>
    <n v="2026"/>
    <s v="Q3"/>
    <n v="8"/>
    <x v="7"/>
  </r>
  <r>
    <s v="04778"/>
    <x v="219"/>
    <x v="1"/>
    <x v="12"/>
    <x v="2"/>
    <x v="1"/>
    <x v="1"/>
    <x v="11"/>
    <n v="1"/>
    <n v="152.72"/>
    <n v="0"/>
    <n v="77.73"/>
    <n v="152.72"/>
    <n v="77.73"/>
    <n v="74.989999999999995"/>
    <n v="0.4910293347302252"/>
    <n v="2026"/>
    <s v="Q3"/>
    <n v="8"/>
    <x v="7"/>
  </r>
  <r>
    <s v="05132"/>
    <x v="219"/>
    <x v="1"/>
    <x v="12"/>
    <x v="0"/>
    <x v="2"/>
    <x v="0"/>
    <x v="6"/>
    <n v="1"/>
    <n v="40.51"/>
    <n v="0.05"/>
    <n v="16.29"/>
    <n v="38.484499999999997"/>
    <n v="16.29"/>
    <n v="22.194499999999998"/>
    <n v="0.57671270251659756"/>
    <n v="2026"/>
    <s v="Q3"/>
    <n v="8"/>
    <x v="7"/>
  </r>
  <r>
    <s v="00227"/>
    <x v="220"/>
    <x v="3"/>
    <x v="7"/>
    <x v="3"/>
    <x v="0"/>
    <x v="4"/>
    <x v="10"/>
    <n v="3"/>
    <n v="40.61"/>
    <n v="0"/>
    <n v="14.72"/>
    <n v="121.83"/>
    <n v="44.160000000000004"/>
    <n v="77.669999999999987"/>
    <n v="0.63752770253632096"/>
    <n v="2026"/>
    <s v="Q3"/>
    <n v="8"/>
    <x v="7"/>
  </r>
  <r>
    <s v="00390"/>
    <x v="220"/>
    <x v="2"/>
    <x v="5"/>
    <x v="2"/>
    <x v="1"/>
    <x v="1"/>
    <x v="1"/>
    <n v="1"/>
    <n v="93.41"/>
    <n v="0.05"/>
    <n v="44.7"/>
    <n v="88.739499999999992"/>
    <n v="44.7"/>
    <n v="44.03949999999999"/>
    <n v="0.49627843294136198"/>
    <n v="2026"/>
    <s v="Q3"/>
    <n v="8"/>
    <x v="7"/>
  </r>
  <r>
    <s v="00859"/>
    <x v="220"/>
    <x v="0"/>
    <x v="0"/>
    <x v="2"/>
    <x v="1"/>
    <x v="1"/>
    <x v="1"/>
    <n v="2"/>
    <n v="90.23"/>
    <n v="0"/>
    <n v="44.22"/>
    <n v="180.46"/>
    <n v="88.44"/>
    <n v="92.02000000000001"/>
    <n v="0.50991909564446414"/>
    <n v="2026"/>
    <s v="Q3"/>
    <n v="8"/>
    <x v="7"/>
  </r>
  <r>
    <s v="01468"/>
    <x v="220"/>
    <x v="1"/>
    <x v="11"/>
    <x v="2"/>
    <x v="0"/>
    <x v="0"/>
    <x v="4"/>
    <n v="1"/>
    <n v="51.75"/>
    <n v="0"/>
    <n v="22.36"/>
    <n v="51.75"/>
    <n v="22.36"/>
    <n v="29.39"/>
    <n v="0.56792270531400968"/>
    <n v="2026"/>
    <s v="Q3"/>
    <n v="8"/>
    <x v="7"/>
  </r>
  <r>
    <s v="02356"/>
    <x v="220"/>
    <x v="3"/>
    <x v="13"/>
    <x v="2"/>
    <x v="1"/>
    <x v="0"/>
    <x v="8"/>
    <n v="3"/>
    <n v="102.91"/>
    <n v="0.1"/>
    <n v="50.23"/>
    <n v="277.85700000000003"/>
    <n v="150.69"/>
    <n v="127.16700000000003"/>
    <n v="0.45767067232425318"/>
    <n v="2026"/>
    <s v="Q3"/>
    <n v="8"/>
    <x v="7"/>
  </r>
  <r>
    <s v="03556"/>
    <x v="220"/>
    <x v="2"/>
    <x v="16"/>
    <x v="0"/>
    <x v="1"/>
    <x v="0"/>
    <x v="0"/>
    <n v="4"/>
    <n v="82.63"/>
    <n v="0.1"/>
    <n v="43.78"/>
    <n v="297.46800000000002"/>
    <n v="175.12"/>
    <n v="122.34800000000001"/>
    <n v="0.41129802197211129"/>
    <n v="2026"/>
    <s v="Q3"/>
    <n v="8"/>
    <x v="7"/>
  </r>
  <r>
    <s v="00925"/>
    <x v="221"/>
    <x v="0"/>
    <x v="0"/>
    <x v="2"/>
    <x v="0"/>
    <x v="3"/>
    <x v="7"/>
    <n v="1"/>
    <n v="196.39"/>
    <n v="0"/>
    <n v="102.92"/>
    <n v="196.39"/>
    <n v="102.92"/>
    <n v="93.469999999999985"/>
    <n v="0.47594073017974436"/>
    <n v="2026"/>
    <s v="Q3"/>
    <n v="8"/>
    <x v="7"/>
  </r>
  <r>
    <s v="01563"/>
    <x v="221"/>
    <x v="2"/>
    <x v="10"/>
    <x v="3"/>
    <x v="2"/>
    <x v="2"/>
    <x v="2"/>
    <n v="2"/>
    <n v="36.25"/>
    <n v="0"/>
    <n v="13.77"/>
    <n v="72.5"/>
    <n v="27.54"/>
    <n v="44.96"/>
    <n v="0.62013793103448278"/>
    <n v="2026"/>
    <s v="Q3"/>
    <n v="8"/>
    <x v="7"/>
  </r>
  <r>
    <s v="01634"/>
    <x v="221"/>
    <x v="1"/>
    <x v="1"/>
    <x v="2"/>
    <x v="0"/>
    <x v="3"/>
    <x v="7"/>
    <n v="2"/>
    <n v="199.85"/>
    <n v="0.05"/>
    <n v="104.34"/>
    <n v="379.71499999999997"/>
    <n v="208.68"/>
    <n v="171.03499999999997"/>
    <n v="0.45042992770893953"/>
    <n v="2026"/>
    <s v="Q3"/>
    <n v="8"/>
    <x v="7"/>
  </r>
  <r>
    <s v="02187"/>
    <x v="221"/>
    <x v="2"/>
    <x v="2"/>
    <x v="2"/>
    <x v="1"/>
    <x v="2"/>
    <x v="9"/>
    <n v="1"/>
    <n v="46.32"/>
    <n v="0.05"/>
    <n v="18.34"/>
    <n v="44.003999999999998"/>
    <n v="18.34"/>
    <n v="25.663999999999998"/>
    <n v="0.58321970729933637"/>
    <n v="2026"/>
    <s v="Q3"/>
    <n v="8"/>
    <x v="7"/>
  </r>
  <r>
    <s v="02773"/>
    <x v="221"/>
    <x v="1"/>
    <x v="14"/>
    <x v="0"/>
    <x v="1"/>
    <x v="1"/>
    <x v="11"/>
    <n v="4"/>
    <n v="151.06"/>
    <n v="0"/>
    <n v="77.67"/>
    <n v="604.24"/>
    <n v="310.68"/>
    <n v="293.56"/>
    <n v="0.48583344366476894"/>
    <n v="2026"/>
    <s v="Q3"/>
    <n v="8"/>
    <x v="7"/>
  </r>
  <r>
    <s v="05040"/>
    <x v="221"/>
    <x v="3"/>
    <x v="7"/>
    <x v="0"/>
    <x v="0"/>
    <x v="1"/>
    <x v="17"/>
    <n v="1"/>
    <n v="72.39"/>
    <n v="0.1"/>
    <n v="31.64"/>
    <n v="65.150999999999996"/>
    <n v="31.64"/>
    <n v="33.510999999999996"/>
    <n v="0.51435895074519189"/>
    <n v="2026"/>
    <s v="Q3"/>
    <n v="8"/>
    <x v="7"/>
  </r>
  <r>
    <s v="00415"/>
    <x v="222"/>
    <x v="0"/>
    <x v="9"/>
    <x v="2"/>
    <x v="0"/>
    <x v="1"/>
    <x v="17"/>
    <n v="1"/>
    <n v="72.650000000000006"/>
    <n v="0"/>
    <n v="31.72"/>
    <n v="72.650000000000006"/>
    <n v="31.72"/>
    <n v="40.930000000000007"/>
    <n v="0.56338609772883697"/>
    <n v="2026"/>
    <s v="Q3"/>
    <n v="8"/>
    <x v="7"/>
  </r>
  <r>
    <s v="01111"/>
    <x v="222"/>
    <x v="3"/>
    <x v="13"/>
    <x v="0"/>
    <x v="1"/>
    <x v="3"/>
    <x v="7"/>
    <n v="1"/>
    <n v="198.44"/>
    <n v="0"/>
    <n v="106.79"/>
    <n v="198.44"/>
    <n v="106.79"/>
    <n v="91.649999999999991"/>
    <n v="0.46185244910300338"/>
    <n v="2026"/>
    <s v="Q3"/>
    <n v="8"/>
    <x v="7"/>
  </r>
  <r>
    <s v="01243"/>
    <x v="222"/>
    <x v="2"/>
    <x v="16"/>
    <x v="0"/>
    <x v="0"/>
    <x v="3"/>
    <x v="7"/>
    <n v="1"/>
    <n v="193.67"/>
    <n v="0"/>
    <n v="103.79"/>
    <n v="193.67"/>
    <n v="103.79"/>
    <n v="89.879999999999981"/>
    <n v="0.46408839779005517"/>
    <n v="2026"/>
    <s v="Q3"/>
    <n v="8"/>
    <x v="7"/>
  </r>
  <r>
    <s v="01326"/>
    <x v="222"/>
    <x v="3"/>
    <x v="8"/>
    <x v="0"/>
    <x v="0"/>
    <x v="2"/>
    <x v="18"/>
    <n v="5"/>
    <n v="166.03"/>
    <n v="0"/>
    <n v="87.46"/>
    <n v="830.15"/>
    <n v="437.29999999999995"/>
    <n v="392.85"/>
    <n v="0.47322772992832624"/>
    <n v="2026"/>
    <s v="Q3"/>
    <n v="8"/>
    <x v="7"/>
  </r>
  <r>
    <s v="01682"/>
    <x v="222"/>
    <x v="0"/>
    <x v="0"/>
    <x v="0"/>
    <x v="2"/>
    <x v="3"/>
    <x v="13"/>
    <n v="2"/>
    <n v="81.569999999999993"/>
    <n v="0"/>
    <n v="40.36"/>
    <n v="163.13999999999999"/>
    <n v="80.72"/>
    <n v="82.419999999999987"/>
    <n v="0.50521024886600463"/>
    <n v="2026"/>
    <s v="Q3"/>
    <n v="8"/>
    <x v="7"/>
  </r>
  <r>
    <s v="02618"/>
    <x v="222"/>
    <x v="0"/>
    <x v="15"/>
    <x v="2"/>
    <x v="2"/>
    <x v="1"/>
    <x v="3"/>
    <n v="2"/>
    <n v="143.86000000000001"/>
    <n v="0"/>
    <n v="81.23"/>
    <n v="287.72000000000003"/>
    <n v="162.46"/>
    <n v="125.26000000000002"/>
    <n v="0.43535381621020441"/>
    <n v="2026"/>
    <s v="Q3"/>
    <n v="8"/>
    <x v="7"/>
  </r>
  <r>
    <s v="03319"/>
    <x v="222"/>
    <x v="1"/>
    <x v="14"/>
    <x v="0"/>
    <x v="0"/>
    <x v="1"/>
    <x v="1"/>
    <n v="3"/>
    <n v="93.53"/>
    <n v="0"/>
    <n v="46.19"/>
    <n v="280.59000000000003"/>
    <n v="138.57"/>
    <n v="142.02000000000004"/>
    <n v="0.5061477600769807"/>
    <n v="2026"/>
    <s v="Q3"/>
    <n v="8"/>
    <x v="7"/>
  </r>
  <r>
    <s v="04600"/>
    <x v="222"/>
    <x v="3"/>
    <x v="4"/>
    <x v="1"/>
    <x v="2"/>
    <x v="2"/>
    <x v="18"/>
    <n v="10"/>
    <n v="162.38"/>
    <n v="0.05"/>
    <n v="85.82"/>
    <n v="1542.61"/>
    <n v="858.19999999999993"/>
    <n v="684.41"/>
    <n v="0.44367014345816508"/>
    <n v="2026"/>
    <s v="Q3"/>
    <n v="8"/>
    <x v="7"/>
  </r>
  <r>
    <s v="05168"/>
    <x v="222"/>
    <x v="0"/>
    <x v="15"/>
    <x v="3"/>
    <x v="2"/>
    <x v="4"/>
    <x v="12"/>
    <n v="1"/>
    <n v="122.52"/>
    <n v="0.05"/>
    <n v="69.66"/>
    <n v="116.39399999999999"/>
    <n v="69.66"/>
    <n v="46.733999999999995"/>
    <n v="0.40151554203824935"/>
    <n v="2026"/>
    <s v="Q3"/>
    <n v="8"/>
    <x v="7"/>
  </r>
  <r>
    <s v="00245"/>
    <x v="223"/>
    <x v="3"/>
    <x v="13"/>
    <x v="3"/>
    <x v="0"/>
    <x v="1"/>
    <x v="3"/>
    <n v="1"/>
    <n v="142.84"/>
    <n v="0"/>
    <n v="77.7"/>
    <n v="142.84"/>
    <n v="77.7"/>
    <n v="65.14"/>
    <n v="0.4560347241669"/>
    <n v="2026"/>
    <s v="Q3"/>
    <n v="8"/>
    <x v="7"/>
  </r>
  <r>
    <s v="00322"/>
    <x v="223"/>
    <x v="1"/>
    <x v="14"/>
    <x v="2"/>
    <x v="0"/>
    <x v="1"/>
    <x v="17"/>
    <n v="3"/>
    <n v="72.349999999999994"/>
    <n v="0"/>
    <n v="32.119999999999997"/>
    <n v="217.04999999999998"/>
    <n v="96.359999999999985"/>
    <n v="120.69"/>
    <n v="0.55604699378023503"/>
    <n v="2026"/>
    <s v="Q3"/>
    <n v="8"/>
    <x v="7"/>
  </r>
  <r>
    <s v="01101"/>
    <x v="223"/>
    <x v="3"/>
    <x v="4"/>
    <x v="0"/>
    <x v="1"/>
    <x v="4"/>
    <x v="10"/>
    <n v="3"/>
    <n v="40.14"/>
    <n v="0.05"/>
    <n v="14.53"/>
    <n v="114.399"/>
    <n v="43.589999999999996"/>
    <n v="70.808999999999997"/>
    <n v="0.61896520074476169"/>
    <n v="2026"/>
    <s v="Q3"/>
    <n v="8"/>
    <x v="7"/>
  </r>
  <r>
    <s v="01564"/>
    <x v="223"/>
    <x v="3"/>
    <x v="13"/>
    <x v="0"/>
    <x v="1"/>
    <x v="4"/>
    <x v="16"/>
    <n v="2"/>
    <n v="51.84"/>
    <n v="0"/>
    <n v="21.62"/>
    <n v="103.68"/>
    <n v="43.24"/>
    <n v="60.440000000000005"/>
    <n v="0.58294753086419759"/>
    <n v="2026"/>
    <s v="Q3"/>
    <n v="8"/>
    <x v="7"/>
  </r>
  <r>
    <s v="03712"/>
    <x v="223"/>
    <x v="3"/>
    <x v="8"/>
    <x v="0"/>
    <x v="1"/>
    <x v="0"/>
    <x v="0"/>
    <n v="3"/>
    <n v="82.32"/>
    <n v="0.15"/>
    <n v="41.95"/>
    <n v="209.91599999999997"/>
    <n v="125.85000000000001"/>
    <n v="84.06599999999996"/>
    <n v="0.40047447550448739"/>
    <n v="2026"/>
    <s v="Q3"/>
    <n v="8"/>
    <x v="7"/>
  </r>
  <r>
    <s v="00771"/>
    <x v="224"/>
    <x v="2"/>
    <x v="5"/>
    <x v="0"/>
    <x v="0"/>
    <x v="1"/>
    <x v="1"/>
    <n v="1"/>
    <n v="91.78"/>
    <n v="0"/>
    <n v="46.15"/>
    <n v="91.78"/>
    <n v="46.15"/>
    <n v="45.63"/>
    <n v="0.49716713881019831"/>
    <n v="2026"/>
    <s v="Q3"/>
    <n v="8"/>
    <x v="7"/>
  </r>
  <r>
    <s v="02749"/>
    <x v="224"/>
    <x v="1"/>
    <x v="14"/>
    <x v="0"/>
    <x v="2"/>
    <x v="1"/>
    <x v="1"/>
    <n v="2"/>
    <n v="93.13"/>
    <n v="0"/>
    <n v="45.68"/>
    <n v="186.26"/>
    <n v="91.36"/>
    <n v="94.899999999999991"/>
    <n v="0.50950284548480618"/>
    <n v="2026"/>
    <s v="Q3"/>
    <n v="8"/>
    <x v="7"/>
  </r>
  <r>
    <s v="04252"/>
    <x v="224"/>
    <x v="1"/>
    <x v="12"/>
    <x v="0"/>
    <x v="0"/>
    <x v="2"/>
    <x v="2"/>
    <n v="1"/>
    <n v="36.67"/>
    <n v="0.1"/>
    <n v="13.18"/>
    <n v="33.003"/>
    <n v="13.18"/>
    <n v="19.823"/>
    <n v="0.60064236584552921"/>
    <n v="2026"/>
    <s v="Q3"/>
    <n v="8"/>
    <x v="7"/>
  </r>
  <r>
    <s v="04665"/>
    <x v="224"/>
    <x v="3"/>
    <x v="8"/>
    <x v="1"/>
    <x v="0"/>
    <x v="4"/>
    <x v="16"/>
    <n v="4"/>
    <n v="51.25"/>
    <n v="0.1"/>
    <n v="21.77"/>
    <n v="184.5"/>
    <n v="87.08"/>
    <n v="97.42"/>
    <n v="0.52802168021680218"/>
    <n v="2026"/>
    <s v="Q3"/>
    <n v="8"/>
    <x v="7"/>
  </r>
  <r>
    <s v="04767"/>
    <x v="224"/>
    <x v="3"/>
    <x v="8"/>
    <x v="3"/>
    <x v="2"/>
    <x v="4"/>
    <x v="10"/>
    <n v="1"/>
    <n v="39.61"/>
    <n v="0.1"/>
    <n v="14.85"/>
    <n v="35.649000000000001"/>
    <n v="14.85"/>
    <n v="20.798999999999999"/>
    <n v="0.58343852562484222"/>
    <n v="2026"/>
    <s v="Q3"/>
    <n v="8"/>
    <x v="7"/>
  </r>
  <r>
    <s v="04832"/>
    <x v="224"/>
    <x v="0"/>
    <x v="15"/>
    <x v="3"/>
    <x v="0"/>
    <x v="0"/>
    <x v="0"/>
    <n v="2"/>
    <n v="81.59"/>
    <n v="0.15"/>
    <n v="43.9"/>
    <n v="138.703"/>
    <n v="87.8"/>
    <n v="50.903000000000006"/>
    <n v="0.3669927831409559"/>
    <n v="2026"/>
    <s v="Q3"/>
    <n v="8"/>
    <x v="7"/>
  </r>
  <r>
    <s v="00747"/>
    <x v="225"/>
    <x v="1"/>
    <x v="1"/>
    <x v="2"/>
    <x v="1"/>
    <x v="4"/>
    <x v="12"/>
    <n v="3"/>
    <n v="122.96"/>
    <n v="0.1"/>
    <n v="67.62"/>
    <n v="331.99200000000002"/>
    <n v="202.86"/>
    <n v="129.13200000000001"/>
    <n v="0.38896117978746475"/>
    <n v="2026"/>
    <s v="Q3"/>
    <n v="8"/>
    <x v="7"/>
  </r>
  <r>
    <s v="02281"/>
    <x v="225"/>
    <x v="1"/>
    <x v="11"/>
    <x v="2"/>
    <x v="0"/>
    <x v="1"/>
    <x v="17"/>
    <n v="1"/>
    <n v="70.91"/>
    <n v="0"/>
    <n v="33.11"/>
    <n v="70.91"/>
    <n v="33.11"/>
    <n v="37.799999999999997"/>
    <n v="0.53307008884501483"/>
    <n v="2026"/>
    <s v="Q3"/>
    <n v="8"/>
    <x v="7"/>
  </r>
  <r>
    <s v="02414"/>
    <x v="225"/>
    <x v="1"/>
    <x v="6"/>
    <x v="1"/>
    <x v="2"/>
    <x v="0"/>
    <x v="4"/>
    <n v="6"/>
    <n v="50.94"/>
    <n v="0.1"/>
    <n v="22.76"/>
    <n v="275.07600000000002"/>
    <n v="136.56"/>
    <n v="138.51600000000002"/>
    <n v="0.50355538105832576"/>
    <n v="2026"/>
    <s v="Q3"/>
    <n v="8"/>
    <x v="7"/>
  </r>
  <r>
    <s v="03162"/>
    <x v="225"/>
    <x v="1"/>
    <x v="1"/>
    <x v="0"/>
    <x v="1"/>
    <x v="1"/>
    <x v="3"/>
    <n v="1"/>
    <n v="144.96"/>
    <n v="0.05"/>
    <n v="77.959999999999994"/>
    <n v="137.71199999999999"/>
    <n v="77.959999999999994"/>
    <n v="59.751999999999995"/>
    <n v="0.43389101893807364"/>
    <n v="2026"/>
    <s v="Q3"/>
    <n v="8"/>
    <x v="7"/>
  </r>
  <r>
    <s v="03200"/>
    <x v="225"/>
    <x v="3"/>
    <x v="8"/>
    <x v="2"/>
    <x v="1"/>
    <x v="1"/>
    <x v="11"/>
    <n v="1"/>
    <n v="152.97"/>
    <n v="0"/>
    <n v="79.66"/>
    <n v="152.97"/>
    <n v="79.66"/>
    <n v="73.31"/>
    <n v="0.47924429626724196"/>
    <n v="2026"/>
    <s v="Q3"/>
    <n v="8"/>
    <x v="7"/>
  </r>
  <r>
    <s v="03521"/>
    <x v="225"/>
    <x v="2"/>
    <x v="16"/>
    <x v="0"/>
    <x v="2"/>
    <x v="2"/>
    <x v="9"/>
    <n v="2"/>
    <n v="45.79"/>
    <n v="0"/>
    <n v="18.23"/>
    <n v="91.58"/>
    <n v="36.46"/>
    <n v="55.12"/>
    <n v="0.60187813933173184"/>
    <n v="2026"/>
    <s v="Q3"/>
    <n v="8"/>
    <x v="7"/>
  </r>
  <r>
    <s v="04447"/>
    <x v="225"/>
    <x v="1"/>
    <x v="6"/>
    <x v="0"/>
    <x v="1"/>
    <x v="2"/>
    <x v="18"/>
    <n v="1"/>
    <n v="161.31"/>
    <n v="0"/>
    <n v="87.81"/>
    <n v="161.31"/>
    <n v="87.81"/>
    <n v="73.5"/>
    <n v="0.45564441138181139"/>
    <n v="2026"/>
    <s v="Q3"/>
    <n v="8"/>
    <x v="7"/>
  </r>
  <r>
    <s v="00421"/>
    <x v="226"/>
    <x v="3"/>
    <x v="7"/>
    <x v="0"/>
    <x v="1"/>
    <x v="4"/>
    <x v="14"/>
    <n v="2"/>
    <n v="35.97"/>
    <n v="0.05"/>
    <n v="14.28"/>
    <n v="68.342999999999989"/>
    <n v="28.56"/>
    <n v="39.782999999999987"/>
    <n v="0.58210789693165343"/>
    <n v="2026"/>
    <s v="Q3"/>
    <n v="8"/>
    <x v="7"/>
  </r>
  <r>
    <s v="00962"/>
    <x v="226"/>
    <x v="0"/>
    <x v="0"/>
    <x v="2"/>
    <x v="1"/>
    <x v="4"/>
    <x v="10"/>
    <n v="2"/>
    <n v="39.729999999999997"/>
    <n v="0"/>
    <n v="14.95"/>
    <n v="79.459999999999994"/>
    <n v="29.9"/>
    <n v="49.559999999999995"/>
    <n v="0.62371004278882458"/>
    <n v="2026"/>
    <s v="Q3"/>
    <n v="8"/>
    <x v="7"/>
  </r>
  <r>
    <s v="01386"/>
    <x v="226"/>
    <x v="1"/>
    <x v="12"/>
    <x v="0"/>
    <x v="2"/>
    <x v="2"/>
    <x v="2"/>
    <n v="2"/>
    <n v="36.049999999999997"/>
    <n v="0"/>
    <n v="13.8"/>
    <n v="72.099999999999994"/>
    <n v="27.6"/>
    <n v="44.499999999999993"/>
    <n v="0.61719833564493753"/>
    <n v="2026"/>
    <s v="Q3"/>
    <n v="8"/>
    <x v="7"/>
  </r>
  <r>
    <s v="03083"/>
    <x v="226"/>
    <x v="3"/>
    <x v="7"/>
    <x v="0"/>
    <x v="1"/>
    <x v="3"/>
    <x v="7"/>
    <n v="1"/>
    <n v="194.36"/>
    <n v="0"/>
    <n v="106.01"/>
    <n v="194.36"/>
    <n v="106.01"/>
    <n v="88.350000000000009"/>
    <n v="0.45456884132537562"/>
    <n v="2026"/>
    <s v="Q3"/>
    <n v="8"/>
    <x v="7"/>
  </r>
  <r>
    <s v="03174"/>
    <x v="226"/>
    <x v="3"/>
    <x v="4"/>
    <x v="2"/>
    <x v="0"/>
    <x v="3"/>
    <x v="7"/>
    <n v="1"/>
    <n v="192.67"/>
    <n v="0.05"/>
    <n v="103.37"/>
    <n v="183.03649999999999"/>
    <n v="103.37"/>
    <n v="79.666499999999985"/>
    <n v="0.43524925356417976"/>
    <n v="2026"/>
    <s v="Q3"/>
    <n v="8"/>
    <x v="7"/>
  </r>
  <r>
    <s v="04045"/>
    <x v="226"/>
    <x v="2"/>
    <x v="16"/>
    <x v="0"/>
    <x v="1"/>
    <x v="1"/>
    <x v="1"/>
    <n v="3"/>
    <n v="92.12"/>
    <n v="0.1"/>
    <n v="44.1"/>
    <n v="248.72400000000002"/>
    <n v="132.30000000000001"/>
    <n v="116.42400000000001"/>
    <n v="0.46808510638297873"/>
    <n v="2026"/>
    <s v="Q3"/>
    <n v="8"/>
    <x v="7"/>
  </r>
  <r>
    <s v="04850"/>
    <x v="226"/>
    <x v="1"/>
    <x v="1"/>
    <x v="2"/>
    <x v="2"/>
    <x v="3"/>
    <x v="7"/>
    <n v="1"/>
    <n v="192.82"/>
    <n v="0"/>
    <n v="104.98"/>
    <n v="192.82"/>
    <n v="104.98"/>
    <n v="87.839999999999989"/>
    <n v="0.45555440307022088"/>
    <n v="2026"/>
    <s v="Q3"/>
    <n v="8"/>
    <x v="7"/>
  </r>
  <r>
    <s v="00071"/>
    <x v="227"/>
    <x v="2"/>
    <x v="16"/>
    <x v="0"/>
    <x v="1"/>
    <x v="0"/>
    <x v="0"/>
    <n v="3"/>
    <n v="80.099999999999994"/>
    <n v="0"/>
    <n v="42.41"/>
    <n v="240.29999999999998"/>
    <n v="127.22999999999999"/>
    <n v="113.07"/>
    <n v="0.47053682896379528"/>
    <n v="2026"/>
    <s v="Q3"/>
    <n v="8"/>
    <x v="7"/>
  </r>
  <r>
    <s v="00627"/>
    <x v="227"/>
    <x v="3"/>
    <x v="7"/>
    <x v="3"/>
    <x v="1"/>
    <x v="0"/>
    <x v="0"/>
    <n v="6"/>
    <n v="83.26"/>
    <n v="0"/>
    <n v="43.8"/>
    <n v="499.56000000000006"/>
    <n v="262.79999999999995"/>
    <n v="236.7600000000001"/>
    <n v="0.47393706461686297"/>
    <n v="2026"/>
    <s v="Q3"/>
    <n v="8"/>
    <x v="7"/>
  </r>
  <r>
    <s v="00959"/>
    <x v="227"/>
    <x v="1"/>
    <x v="1"/>
    <x v="2"/>
    <x v="0"/>
    <x v="4"/>
    <x v="10"/>
    <n v="4"/>
    <n v="40.46"/>
    <n v="0"/>
    <n v="15.12"/>
    <n v="161.84"/>
    <n v="60.48"/>
    <n v="101.36000000000001"/>
    <n v="0.62629757785467133"/>
    <n v="2026"/>
    <s v="Q3"/>
    <n v="8"/>
    <x v="7"/>
  </r>
  <r>
    <s v="00967"/>
    <x v="227"/>
    <x v="2"/>
    <x v="16"/>
    <x v="1"/>
    <x v="0"/>
    <x v="0"/>
    <x v="0"/>
    <n v="5"/>
    <n v="81.55"/>
    <n v="0.2"/>
    <n v="42.09"/>
    <n v="326.20000000000005"/>
    <n v="210.45000000000002"/>
    <n v="115.75000000000003"/>
    <n v="0.3548436541998774"/>
    <n v="2026"/>
    <s v="Q3"/>
    <n v="8"/>
    <x v="7"/>
  </r>
  <r>
    <s v="01267"/>
    <x v="227"/>
    <x v="1"/>
    <x v="12"/>
    <x v="2"/>
    <x v="1"/>
    <x v="3"/>
    <x v="13"/>
    <n v="2"/>
    <n v="83.56"/>
    <n v="0"/>
    <n v="39.119999999999997"/>
    <n v="167.12"/>
    <n v="78.239999999999995"/>
    <n v="88.88000000000001"/>
    <n v="0.53183341311632359"/>
    <n v="2026"/>
    <s v="Q3"/>
    <n v="8"/>
    <x v="7"/>
  </r>
  <r>
    <s v="01394"/>
    <x v="227"/>
    <x v="2"/>
    <x v="10"/>
    <x v="0"/>
    <x v="0"/>
    <x v="3"/>
    <x v="19"/>
    <n v="3"/>
    <n v="125.75"/>
    <n v="0"/>
    <n v="62.05"/>
    <n v="377.25"/>
    <n v="186.14999999999998"/>
    <n v="191.10000000000002"/>
    <n v="0.50656063618290259"/>
    <n v="2026"/>
    <s v="Q3"/>
    <n v="8"/>
    <x v="7"/>
  </r>
  <r>
    <s v="01652"/>
    <x v="227"/>
    <x v="0"/>
    <x v="0"/>
    <x v="0"/>
    <x v="0"/>
    <x v="2"/>
    <x v="2"/>
    <n v="1"/>
    <n v="35.619999999999997"/>
    <n v="0.1"/>
    <n v="13.55"/>
    <n v="32.058"/>
    <n v="13.55"/>
    <n v="18.507999999999999"/>
    <n v="0.57732859192713204"/>
    <n v="2026"/>
    <s v="Q3"/>
    <n v="8"/>
    <x v="7"/>
  </r>
  <r>
    <s v="02126"/>
    <x v="227"/>
    <x v="1"/>
    <x v="14"/>
    <x v="0"/>
    <x v="2"/>
    <x v="0"/>
    <x v="8"/>
    <n v="2"/>
    <n v="104.02"/>
    <n v="0"/>
    <n v="50.26"/>
    <n v="208.04"/>
    <n v="100.52"/>
    <n v="107.52"/>
    <n v="0.51682368775235532"/>
    <n v="2026"/>
    <s v="Q3"/>
    <n v="8"/>
    <x v="7"/>
  </r>
  <r>
    <s v="02282"/>
    <x v="227"/>
    <x v="1"/>
    <x v="6"/>
    <x v="1"/>
    <x v="2"/>
    <x v="1"/>
    <x v="1"/>
    <n v="8"/>
    <n v="92.71"/>
    <n v="0.1"/>
    <n v="44.83"/>
    <n v="667.51199999999994"/>
    <n v="358.64"/>
    <n v="308.87199999999996"/>
    <n v="0.46272126943036229"/>
    <n v="2026"/>
    <s v="Q3"/>
    <n v="8"/>
    <x v="7"/>
  </r>
  <r>
    <s v="02426"/>
    <x v="227"/>
    <x v="1"/>
    <x v="12"/>
    <x v="0"/>
    <x v="1"/>
    <x v="1"/>
    <x v="1"/>
    <n v="1"/>
    <n v="90.58"/>
    <n v="0"/>
    <n v="44.53"/>
    <n v="90.58"/>
    <n v="44.53"/>
    <n v="46.05"/>
    <n v="0.50839037315080593"/>
    <n v="2026"/>
    <s v="Q3"/>
    <n v="8"/>
    <x v="7"/>
  </r>
  <r>
    <s v="02534"/>
    <x v="227"/>
    <x v="1"/>
    <x v="14"/>
    <x v="0"/>
    <x v="1"/>
    <x v="3"/>
    <x v="19"/>
    <n v="1"/>
    <n v="120.22"/>
    <n v="0"/>
    <n v="62.31"/>
    <n v="120.22"/>
    <n v="62.31"/>
    <n v="57.91"/>
    <n v="0.48170021627017134"/>
    <n v="2026"/>
    <s v="Q3"/>
    <n v="8"/>
    <x v="7"/>
  </r>
  <r>
    <s v="02948"/>
    <x v="227"/>
    <x v="2"/>
    <x v="2"/>
    <x v="2"/>
    <x v="1"/>
    <x v="2"/>
    <x v="2"/>
    <n v="3"/>
    <n v="36.35"/>
    <n v="0"/>
    <n v="13.42"/>
    <n v="109.05000000000001"/>
    <n v="40.26"/>
    <n v="68.79000000000002"/>
    <n v="0.63081155433287495"/>
    <n v="2026"/>
    <s v="Q3"/>
    <n v="8"/>
    <x v="7"/>
  </r>
  <r>
    <s v="03141"/>
    <x v="227"/>
    <x v="1"/>
    <x v="12"/>
    <x v="3"/>
    <x v="0"/>
    <x v="3"/>
    <x v="7"/>
    <n v="2"/>
    <n v="195.28"/>
    <n v="0"/>
    <n v="102.24"/>
    <n v="390.56"/>
    <n v="204.48"/>
    <n v="186.08"/>
    <n v="0.4764440802949611"/>
    <n v="2026"/>
    <s v="Q3"/>
    <n v="8"/>
    <x v="7"/>
  </r>
  <r>
    <s v="03935"/>
    <x v="227"/>
    <x v="2"/>
    <x v="16"/>
    <x v="3"/>
    <x v="0"/>
    <x v="2"/>
    <x v="9"/>
    <n v="4"/>
    <n v="46.05"/>
    <n v="0"/>
    <n v="18.75"/>
    <n v="184.2"/>
    <n v="75"/>
    <n v="109.19999999999999"/>
    <n v="0.5928338762214983"/>
    <n v="2026"/>
    <s v="Q3"/>
    <n v="8"/>
    <x v="7"/>
  </r>
  <r>
    <s v="04636"/>
    <x v="227"/>
    <x v="0"/>
    <x v="0"/>
    <x v="2"/>
    <x v="0"/>
    <x v="3"/>
    <x v="13"/>
    <n v="1"/>
    <n v="81.040000000000006"/>
    <n v="0.1"/>
    <n v="39.29"/>
    <n v="72.936000000000007"/>
    <n v="39.29"/>
    <n v="33.646000000000008"/>
    <n v="0.46130854447735009"/>
    <n v="2026"/>
    <s v="Q3"/>
    <n v="8"/>
    <x v="7"/>
  </r>
  <r>
    <s v="04895"/>
    <x v="227"/>
    <x v="0"/>
    <x v="15"/>
    <x v="2"/>
    <x v="2"/>
    <x v="3"/>
    <x v="7"/>
    <n v="1"/>
    <n v="191.12"/>
    <n v="0.05"/>
    <n v="106.14"/>
    <n v="181.56399999999999"/>
    <n v="106.14"/>
    <n v="75.423999999999992"/>
    <n v="0.41541274702033443"/>
    <n v="2026"/>
    <s v="Q3"/>
    <n v="8"/>
    <x v="7"/>
  </r>
  <r>
    <s v="05029"/>
    <x v="227"/>
    <x v="0"/>
    <x v="15"/>
    <x v="0"/>
    <x v="1"/>
    <x v="1"/>
    <x v="11"/>
    <n v="1"/>
    <n v="156.19"/>
    <n v="0"/>
    <n v="79.239999999999995"/>
    <n v="156.19"/>
    <n v="79.239999999999995"/>
    <n v="76.95"/>
    <n v="0.49266918496702738"/>
    <n v="2026"/>
    <s v="Q3"/>
    <n v="8"/>
    <x v="7"/>
  </r>
  <r>
    <s v="01965"/>
    <x v="228"/>
    <x v="1"/>
    <x v="11"/>
    <x v="0"/>
    <x v="0"/>
    <x v="2"/>
    <x v="2"/>
    <n v="4"/>
    <n v="36.93"/>
    <n v="0"/>
    <n v="13.36"/>
    <n v="147.72"/>
    <n v="53.44"/>
    <n v="94.28"/>
    <n v="0.63823449769834828"/>
    <n v="2026"/>
    <s v="Q3"/>
    <n v="8"/>
    <x v="7"/>
  </r>
  <r>
    <s v="03647"/>
    <x v="228"/>
    <x v="1"/>
    <x v="12"/>
    <x v="2"/>
    <x v="0"/>
    <x v="0"/>
    <x v="8"/>
    <n v="3"/>
    <n v="104.96"/>
    <n v="0.05"/>
    <n v="51.66"/>
    <n v="299.13599999999997"/>
    <n v="154.97999999999999"/>
    <n v="144.15599999999998"/>
    <n v="0.48190789473684209"/>
    <n v="2026"/>
    <s v="Q3"/>
    <n v="8"/>
    <x v="7"/>
  </r>
  <r>
    <s v="03918"/>
    <x v="228"/>
    <x v="1"/>
    <x v="1"/>
    <x v="3"/>
    <x v="1"/>
    <x v="2"/>
    <x v="18"/>
    <n v="3"/>
    <n v="168.51"/>
    <n v="0"/>
    <n v="85.34"/>
    <n v="505.53"/>
    <n v="256.02"/>
    <n v="249.51"/>
    <n v="0.49356121298439265"/>
    <n v="2026"/>
    <s v="Q3"/>
    <n v="8"/>
    <x v="7"/>
  </r>
  <r>
    <s v="04256"/>
    <x v="228"/>
    <x v="1"/>
    <x v="12"/>
    <x v="2"/>
    <x v="1"/>
    <x v="2"/>
    <x v="9"/>
    <n v="1"/>
    <n v="46.44"/>
    <n v="0.05"/>
    <n v="18.59"/>
    <n v="44.117999999999995"/>
    <n v="18.59"/>
    <n v="25.527999999999995"/>
    <n v="0.57863003762636556"/>
    <n v="2026"/>
    <s v="Q3"/>
    <n v="8"/>
    <x v="7"/>
  </r>
  <r>
    <s v="05087"/>
    <x v="228"/>
    <x v="0"/>
    <x v="0"/>
    <x v="0"/>
    <x v="1"/>
    <x v="1"/>
    <x v="17"/>
    <n v="1"/>
    <n v="69.900000000000006"/>
    <n v="0.1"/>
    <n v="31.43"/>
    <n v="62.910000000000004"/>
    <n v="31.43"/>
    <n v="31.480000000000004"/>
    <n v="0.50039739310125575"/>
    <n v="2026"/>
    <s v="Q3"/>
    <n v="8"/>
    <x v="7"/>
  </r>
  <r>
    <s v="01921"/>
    <x v="229"/>
    <x v="3"/>
    <x v="13"/>
    <x v="0"/>
    <x v="1"/>
    <x v="0"/>
    <x v="6"/>
    <n v="2"/>
    <n v="39.83"/>
    <n v="0"/>
    <n v="17.18"/>
    <n v="79.66"/>
    <n v="34.36"/>
    <n v="45.3"/>
    <n v="0.56866683404468987"/>
    <n v="2026"/>
    <s v="Q3"/>
    <n v="8"/>
    <x v="7"/>
  </r>
  <r>
    <s v="01966"/>
    <x v="229"/>
    <x v="0"/>
    <x v="9"/>
    <x v="0"/>
    <x v="1"/>
    <x v="2"/>
    <x v="2"/>
    <n v="2"/>
    <n v="36.020000000000003"/>
    <n v="0"/>
    <n v="13.87"/>
    <n v="72.040000000000006"/>
    <n v="27.74"/>
    <n v="44.300000000000011"/>
    <n v="0.61493614658523055"/>
    <n v="2026"/>
    <s v="Q3"/>
    <n v="8"/>
    <x v="7"/>
  </r>
  <r>
    <s v="02431"/>
    <x v="229"/>
    <x v="0"/>
    <x v="15"/>
    <x v="3"/>
    <x v="2"/>
    <x v="4"/>
    <x v="12"/>
    <n v="3"/>
    <n v="125.31"/>
    <n v="0"/>
    <n v="67.64"/>
    <n v="375.93"/>
    <n v="202.92000000000002"/>
    <n v="173.01"/>
    <n v="0.46021865772883247"/>
    <n v="2026"/>
    <s v="Q3"/>
    <n v="8"/>
    <x v="7"/>
  </r>
  <r>
    <s v="03676"/>
    <x v="229"/>
    <x v="1"/>
    <x v="12"/>
    <x v="0"/>
    <x v="0"/>
    <x v="1"/>
    <x v="1"/>
    <n v="3"/>
    <n v="92.5"/>
    <n v="0.1"/>
    <n v="46.38"/>
    <n v="249.75"/>
    <n v="139.14000000000001"/>
    <n v="110.60999999999999"/>
    <n v="0.4428828828828828"/>
    <n v="2026"/>
    <s v="Q3"/>
    <n v="8"/>
    <x v="7"/>
  </r>
  <r>
    <s v="03972"/>
    <x v="229"/>
    <x v="1"/>
    <x v="1"/>
    <x v="1"/>
    <x v="2"/>
    <x v="0"/>
    <x v="8"/>
    <n v="5"/>
    <n v="100.48"/>
    <n v="0.1"/>
    <n v="49.67"/>
    <n v="452.16"/>
    <n v="248.35000000000002"/>
    <n v="203.81"/>
    <n v="0.45074752300070769"/>
    <n v="2026"/>
    <s v="Q3"/>
    <n v="8"/>
    <x v="7"/>
  </r>
  <r>
    <s v="04056"/>
    <x v="229"/>
    <x v="0"/>
    <x v="15"/>
    <x v="3"/>
    <x v="1"/>
    <x v="3"/>
    <x v="13"/>
    <n v="2"/>
    <n v="79.78"/>
    <n v="0"/>
    <n v="38.770000000000003"/>
    <n v="159.56"/>
    <n v="77.540000000000006"/>
    <n v="82.02"/>
    <n v="0.51403860616695907"/>
    <n v="2026"/>
    <s v="Q3"/>
    <n v="8"/>
    <x v="7"/>
  </r>
  <r>
    <s v="04471"/>
    <x v="229"/>
    <x v="2"/>
    <x v="10"/>
    <x v="1"/>
    <x v="2"/>
    <x v="1"/>
    <x v="3"/>
    <n v="4"/>
    <n v="144.44"/>
    <n v="0.1"/>
    <n v="77.66"/>
    <n v="519.98400000000004"/>
    <n v="310.64"/>
    <n v="209.34400000000005"/>
    <n v="0.4025970029847073"/>
    <n v="2026"/>
    <s v="Q3"/>
    <n v="8"/>
    <x v="7"/>
  </r>
  <r>
    <s v="01054"/>
    <x v="230"/>
    <x v="1"/>
    <x v="1"/>
    <x v="0"/>
    <x v="0"/>
    <x v="1"/>
    <x v="11"/>
    <n v="3"/>
    <n v="157.41999999999999"/>
    <n v="0"/>
    <n v="77.989999999999995"/>
    <n v="472.26"/>
    <n v="233.96999999999997"/>
    <n v="238.29000000000002"/>
    <n v="0.5045737517469191"/>
    <n v="2026"/>
    <s v="Q3"/>
    <n v="8"/>
    <x v="7"/>
  </r>
  <r>
    <s v="01854"/>
    <x v="230"/>
    <x v="1"/>
    <x v="14"/>
    <x v="3"/>
    <x v="2"/>
    <x v="1"/>
    <x v="1"/>
    <n v="1"/>
    <n v="90.37"/>
    <n v="0.05"/>
    <n v="45.89"/>
    <n v="85.851500000000001"/>
    <n v="45.89"/>
    <n v="39.961500000000001"/>
    <n v="0.46547235633623174"/>
    <n v="2026"/>
    <s v="Q3"/>
    <n v="8"/>
    <x v="7"/>
  </r>
  <r>
    <s v="02140"/>
    <x v="230"/>
    <x v="1"/>
    <x v="6"/>
    <x v="1"/>
    <x v="2"/>
    <x v="0"/>
    <x v="8"/>
    <n v="15"/>
    <n v="104.79"/>
    <n v="0.15"/>
    <n v="49.67"/>
    <n v="1336.0725"/>
    <n v="745.05000000000007"/>
    <n v="591.02249999999992"/>
    <n v="0.44235810556687599"/>
    <n v="2026"/>
    <s v="Q3"/>
    <n v="8"/>
    <x v="7"/>
  </r>
  <r>
    <s v="02328"/>
    <x v="230"/>
    <x v="2"/>
    <x v="2"/>
    <x v="0"/>
    <x v="0"/>
    <x v="2"/>
    <x v="15"/>
    <n v="1"/>
    <n v="130.94"/>
    <n v="0"/>
    <n v="66.06"/>
    <n v="130.94"/>
    <n v="66.06"/>
    <n v="64.88"/>
    <n v="0.49549411944402011"/>
    <n v="2026"/>
    <s v="Q3"/>
    <n v="8"/>
    <x v="7"/>
  </r>
  <r>
    <s v="04215"/>
    <x v="230"/>
    <x v="1"/>
    <x v="6"/>
    <x v="0"/>
    <x v="0"/>
    <x v="0"/>
    <x v="6"/>
    <n v="1"/>
    <n v="40.42"/>
    <n v="0.05"/>
    <n v="16.62"/>
    <n v="38.399000000000001"/>
    <n v="16.62"/>
    <n v="21.779"/>
    <n v="0.5671762285476184"/>
    <n v="2026"/>
    <s v="Q3"/>
    <n v="8"/>
    <x v="7"/>
  </r>
  <r>
    <s v="04563"/>
    <x v="230"/>
    <x v="1"/>
    <x v="11"/>
    <x v="3"/>
    <x v="0"/>
    <x v="3"/>
    <x v="5"/>
    <n v="1"/>
    <n v="338.45"/>
    <n v="0.15"/>
    <n v="197.2"/>
    <n v="287.6825"/>
    <n v="197.2"/>
    <n v="90.482500000000016"/>
    <n v="0.31452208598020392"/>
    <n v="2026"/>
    <s v="Q3"/>
    <n v="8"/>
    <x v="7"/>
  </r>
  <r>
    <s v="04775"/>
    <x v="230"/>
    <x v="2"/>
    <x v="10"/>
    <x v="3"/>
    <x v="0"/>
    <x v="0"/>
    <x v="8"/>
    <n v="1"/>
    <n v="103.92"/>
    <n v="0.05"/>
    <n v="50.71"/>
    <n v="98.724000000000004"/>
    <n v="50.71"/>
    <n v="48.014000000000003"/>
    <n v="0.48634577205137558"/>
    <n v="2026"/>
    <s v="Q3"/>
    <n v="8"/>
    <x v="7"/>
  </r>
  <r>
    <s v="00247"/>
    <x v="231"/>
    <x v="0"/>
    <x v="9"/>
    <x v="0"/>
    <x v="1"/>
    <x v="0"/>
    <x v="4"/>
    <n v="6"/>
    <n v="51.67"/>
    <n v="0.1"/>
    <n v="23.1"/>
    <n v="279.01799999999997"/>
    <n v="138.60000000000002"/>
    <n v="140.41799999999995"/>
    <n v="0.50325785433197845"/>
    <n v="2026"/>
    <s v="Q3"/>
    <n v="8"/>
    <x v="7"/>
  </r>
  <r>
    <s v="00827"/>
    <x v="231"/>
    <x v="1"/>
    <x v="12"/>
    <x v="1"/>
    <x v="0"/>
    <x v="2"/>
    <x v="18"/>
    <n v="4"/>
    <n v="166.02"/>
    <n v="0.1"/>
    <n v="87.99"/>
    <n v="597.67200000000003"/>
    <n v="351.96"/>
    <n v="245.71200000000005"/>
    <n v="0.4111151266915633"/>
    <n v="2026"/>
    <s v="Q3"/>
    <n v="8"/>
    <x v="7"/>
  </r>
  <r>
    <s v="01156"/>
    <x v="231"/>
    <x v="2"/>
    <x v="5"/>
    <x v="2"/>
    <x v="1"/>
    <x v="0"/>
    <x v="4"/>
    <n v="2"/>
    <n v="50.59"/>
    <n v="0.1"/>
    <n v="22.68"/>
    <n v="91.062000000000012"/>
    <n v="45.36"/>
    <n v="45.702000000000012"/>
    <n v="0.5018778414706464"/>
    <n v="2026"/>
    <s v="Q3"/>
    <n v="8"/>
    <x v="7"/>
  </r>
  <r>
    <s v="01543"/>
    <x v="231"/>
    <x v="3"/>
    <x v="7"/>
    <x v="2"/>
    <x v="0"/>
    <x v="1"/>
    <x v="11"/>
    <n v="1"/>
    <n v="155.83000000000001"/>
    <n v="0"/>
    <n v="77.260000000000005"/>
    <n v="155.83000000000001"/>
    <n v="77.260000000000005"/>
    <n v="78.570000000000007"/>
    <n v="0.50420329846627732"/>
    <n v="2026"/>
    <s v="Q3"/>
    <n v="8"/>
    <x v="7"/>
  </r>
  <r>
    <s v="02613"/>
    <x v="231"/>
    <x v="3"/>
    <x v="4"/>
    <x v="0"/>
    <x v="1"/>
    <x v="4"/>
    <x v="14"/>
    <n v="1"/>
    <n v="36.380000000000003"/>
    <n v="0.05"/>
    <n v="14.2"/>
    <n v="34.561"/>
    <n v="14.2"/>
    <n v="20.361000000000001"/>
    <n v="0.58913225890454557"/>
    <n v="2026"/>
    <s v="Q3"/>
    <n v="8"/>
    <x v="7"/>
  </r>
  <r>
    <s v="03002"/>
    <x v="231"/>
    <x v="1"/>
    <x v="12"/>
    <x v="2"/>
    <x v="1"/>
    <x v="3"/>
    <x v="19"/>
    <n v="2"/>
    <n v="124.09"/>
    <n v="0"/>
    <n v="60.39"/>
    <n v="248.18"/>
    <n v="120.78"/>
    <n v="127.4"/>
    <n v="0.513337094044645"/>
    <n v="2026"/>
    <s v="Q3"/>
    <n v="8"/>
    <x v="7"/>
  </r>
  <r>
    <s v="03103"/>
    <x v="231"/>
    <x v="3"/>
    <x v="8"/>
    <x v="0"/>
    <x v="1"/>
    <x v="1"/>
    <x v="3"/>
    <n v="1"/>
    <n v="141.97999999999999"/>
    <n v="0.05"/>
    <n v="79.510000000000005"/>
    <n v="134.88099999999997"/>
    <n v="79.510000000000005"/>
    <n v="55.370999999999967"/>
    <n v="0.41051741905828082"/>
    <n v="2026"/>
    <s v="Q3"/>
    <n v="8"/>
    <x v="7"/>
  </r>
  <r>
    <s v="03234"/>
    <x v="231"/>
    <x v="3"/>
    <x v="13"/>
    <x v="2"/>
    <x v="1"/>
    <x v="3"/>
    <x v="19"/>
    <n v="5"/>
    <n v="121.93"/>
    <n v="0.15"/>
    <n v="62.28"/>
    <n v="518.2025000000001"/>
    <n v="311.39999999999998"/>
    <n v="206.80250000000012"/>
    <n v="0.39907661580173792"/>
    <n v="2026"/>
    <s v="Q3"/>
    <n v="8"/>
    <x v="7"/>
  </r>
  <r>
    <s v="03281"/>
    <x v="231"/>
    <x v="3"/>
    <x v="4"/>
    <x v="0"/>
    <x v="1"/>
    <x v="2"/>
    <x v="2"/>
    <n v="1"/>
    <n v="35.58"/>
    <n v="0.15"/>
    <n v="13.94"/>
    <n v="30.242999999999999"/>
    <n v="13.94"/>
    <n v="16.302999999999997"/>
    <n v="0.53906689151208542"/>
    <n v="2026"/>
    <s v="Q3"/>
    <n v="8"/>
    <x v="7"/>
  </r>
  <r>
    <s v="03870"/>
    <x v="231"/>
    <x v="2"/>
    <x v="5"/>
    <x v="3"/>
    <x v="0"/>
    <x v="1"/>
    <x v="11"/>
    <n v="1"/>
    <n v="157.84"/>
    <n v="0"/>
    <n v="77.87"/>
    <n v="157.84"/>
    <n v="77.87"/>
    <n v="79.97"/>
    <n v="0.50665230613279266"/>
    <n v="2026"/>
    <s v="Q3"/>
    <n v="8"/>
    <x v="7"/>
  </r>
  <r>
    <s v="03938"/>
    <x v="231"/>
    <x v="1"/>
    <x v="12"/>
    <x v="0"/>
    <x v="1"/>
    <x v="3"/>
    <x v="5"/>
    <n v="1"/>
    <n v="336.35"/>
    <n v="0"/>
    <n v="195.07"/>
    <n v="336.35"/>
    <n v="195.07"/>
    <n v="141.28000000000003"/>
    <n v="0.42003865021554931"/>
    <n v="2026"/>
    <s v="Q3"/>
    <n v="8"/>
    <x v="7"/>
  </r>
  <r>
    <s v="04237"/>
    <x v="231"/>
    <x v="3"/>
    <x v="13"/>
    <x v="1"/>
    <x v="0"/>
    <x v="1"/>
    <x v="11"/>
    <n v="3"/>
    <n v="153.03"/>
    <n v="0.15"/>
    <n v="78.239999999999995"/>
    <n v="390.22650000000004"/>
    <n v="234.71999999999997"/>
    <n v="155.50650000000007"/>
    <n v="0.39850317700104954"/>
    <n v="2026"/>
    <s v="Q3"/>
    <n v="8"/>
    <x v="7"/>
  </r>
  <r>
    <s v="04970"/>
    <x v="231"/>
    <x v="1"/>
    <x v="14"/>
    <x v="0"/>
    <x v="0"/>
    <x v="0"/>
    <x v="8"/>
    <n v="2"/>
    <n v="105.01"/>
    <n v="0.15"/>
    <n v="50.56"/>
    <n v="178.517"/>
    <n v="101.12"/>
    <n v="77.396999999999991"/>
    <n v="0.43355534766996978"/>
    <n v="2026"/>
    <s v="Q3"/>
    <n v="8"/>
    <x v="7"/>
  </r>
  <r>
    <s v="00515"/>
    <x v="232"/>
    <x v="0"/>
    <x v="0"/>
    <x v="2"/>
    <x v="0"/>
    <x v="2"/>
    <x v="9"/>
    <n v="2"/>
    <n v="45.47"/>
    <n v="0"/>
    <n v="18.27"/>
    <n v="90.94"/>
    <n v="36.54"/>
    <n v="54.4"/>
    <n v="0.5981966131515285"/>
    <n v="2026"/>
    <s v="Q3"/>
    <n v="8"/>
    <x v="7"/>
  </r>
  <r>
    <s v="00661"/>
    <x v="232"/>
    <x v="0"/>
    <x v="15"/>
    <x v="2"/>
    <x v="1"/>
    <x v="2"/>
    <x v="9"/>
    <n v="2"/>
    <n v="47.58"/>
    <n v="0.1"/>
    <n v="18.47"/>
    <n v="85.644000000000005"/>
    <n v="36.94"/>
    <n v="48.704000000000008"/>
    <n v="0.56867965064686377"/>
    <n v="2026"/>
    <s v="Q3"/>
    <n v="8"/>
    <x v="7"/>
  </r>
  <r>
    <s v="01443"/>
    <x v="232"/>
    <x v="3"/>
    <x v="4"/>
    <x v="0"/>
    <x v="1"/>
    <x v="1"/>
    <x v="11"/>
    <n v="5"/>
    <n v="155.65"/>
    <n v="0"/>
    <n v="79.13"/>
    <n v="778.25"/>
    <n v="395.65"/>
    <n v="382.6"/>
    <n v="0.49161580469000965"/>
    <n v="2026"/>
    <s v="Q3"/>
    <n v="8"/>
    <x v="7"/>
  </r>
  <r>
    <s v="01446"/>
    <x v="232"/>
    <x v="3"/>
    <x v="13"/>
    <x v="2"/>
    <x v="0"/>
    <x v="3"/>
    <x v="7"/>
    <n v="1"/>
    <n v="195.15"/>
    <n v="0"/>
    <n v="101.99"/>
    <n v="195.15"/>
    <n v="101.99"/>
    <n v="93.160000000000011"/>
    <n v="0.47737637714578535"/>
    <n v="2026"/>
    <s v="Q3"/>
    <n v="8"/>
    <x v="7"/>
  </r>
  <r>
    <s v="01524"/>
    <x v="232"/>
    <x v="1"/>
    <x v="6"/>
    <x v="3"/>
    <x v="1"/>
    <x v="0"/>
    <x v="0"/>
    <n v="1"/>
    <n v="81.569999999999993"/>
    <n v="0"/>
    <n v="43.79"/>
    <n v="81.569999999999993"/>
    <n v="43.79"/>
    <n v="37.779999999999994"/>
    <n v="0.4631604756650729"/>
    <n v="2026"/>
    <s v="Q3"/>
    <n v="8"/>
    <x v="7"/>
  </r>
  <r>
    <s v="01946"/>
    <x v="232"/>
    <x v="0"/>
    <x v="15"/>
    <x v="2"/>
    <x v="1"/>
    <x v="3"/>
    <x v="19"/>
    <n v="5"/>
    <n v="125.44"/>
    <n v="0"/>
    <n v="59.58"/>
    <n v="627.20000000000005"/>
    <n v="297.89999999999998"/>
    <n v="329.30000000000007"/>
    <n v="0.52503188775510212"/>
    <n v="2026"/>
    <s v="Q3"/>
    <n v="8"/>
    <x v="7"/>
  </r>
  <r>
    <s v="02285"/>
    <x v="232"/>
    <x v="1"/>
    <x v="11"/>
    <x v="0"/>
    <x v="2"/>
    <x v="1"/>
    <x v="11"/>
    <n v="2"/>
    <n v="155.11000000000001"/>
    <n v="0.05"/>
    <n v="80.13"/>
    <n v="294.709"/>
    <n v="160.26"/>
    <n v="134.44900000000001"/>
    <n v="0.45620934548995795"/>
    <n v="2026"/>
    <s v="Q3"/>
    <n v="8"/>
    <x v="7"/>
  </r>
  <r>
    <s v="02978"/>
    <x v="232"/>
    <x v="2"/>
    <x v="10"/>
    <x v="2"/>
    <x v="1"/>
    <x v="0"/>
    <x v="0"/>
    <n v="1"/>
    <n v="80.7"/>
    <n v="0"/>
    <n v="41.98"/>
    <n v="80.7"/>
    <n v="41.98"/>
    <n v="38.720000000000006"/>
    <n v="0.47980173482032223"/>
    <n v="2026"/>
    <s v="Q3"/>
    <n v="8"/>
    <x v="7"/>
  </r>
  <r>
    <s v="03842"/>
    <x v="232"/>
    <x v="3"/>
    <x v="8"/>
    <x v="1"/>
    <x v="0"/>
    <x v="1"/>
    <x v="11"/>
    <n v="10"/>
    <n v="156.72"/>
    <n v="0.15"/>
    <n v="78.12"/>
    <n v="1332.12"/>
    <n v="781.2"/>
    <n v="550.91999999999985"/>
    <n v="0.41356634537429054"/>
    <n v="2026"/>
    <s v="Q3"/>
    <n v="8"/>
    <x v="7"/>
  </r>
  <r>
    <s v="04220"/>
    <x v="232"/>
    <x v="1"/>
    <x v="14"/>
    <x v="1"/>
    <x v="2"/>
    <x v="2"/>
    <x v="18"/>
    <n v="5"/>
    <n v="162.76"/>
    <n v="0.15"/>
    <n v="85.32"/>
    <n v="691.7299999999999"/>
    <n v="426.59999999999997"/>
    <n v="265.12999999999994"/>
    <n v="0.38328538591647027"/>
    <n v="2026"/>
    <s v="Q3"/>
    <n v="8"/>
    <x v="7"/>
  </r>
  <r>
    <s v="00478"/>
    <x v="233"/>
    <x v="3"/>
    <x v="8"/>
    <x v="2"/>
    <x v="2"/>
    <x v="4"/>
    <x v="10"/>
    <n v="2"/>
    <n v="40.22"/>
    <n v="0"/>
    <n v="14.45"/>
    <n v="80.44"/>
    <n v="28.9"/>
    <n v="51.54"/>
    <n v="0.64072600696171056"/>
    <n v="2026"/>
    <s v="Q3"/>
    <n v="8"/>
    <x v="7"/>
  </r>
  <r>
    <s v="00491"/>
    <x v="233"/>
    <x v="0"/>
    <x v="9"/>
    <x v="3"/>
    <x v="1"/>
    <x v="2"/>
    <x v="9"/>
    <n v="1"/>
    <n v="45.42"/>
    <n v="0.15"/>
    <n v="18.079999999999998"/>
    <n v="38.606999999999999"/>
    <n v="18.079999999999998"/>
    <n v="20.527000000000001"/>
    <n v="0.53169114409304019"/>
    <n v="2026"/>
    <s v="Q3"/>
    <n v="8"/>
    <x v="7"/>
  </r>
  <r>
    <s v="00862"/>
    <x v="233"/>
    <x v="0"/>
    <x v="9"/>
    <x v="0"/>
    <x v="0"/>
    <x v="1"/>
    <x v="1"/>
    <n v="1"/>
    <n v="93.55"/>
    <n v="0"/>
    <n v="44.89"/>
    <n v="93.55"/>
    <n v="44.89"/>
    <n v="48.66"/>
    <n v="0.5201496525921967"/>
    <n v="2026"/>
    <s v="Q3"/>
    <n v="8"/>
    <x v="7"/>
  </r>
  <r>
    <s v="00957"/>
    <x v="233"/>
    <x v="2"/>
    <x v="2"/>
    <x v="0"/>
    <x v="0"/>
    <x v="1"/>
    <x v="3"/>
    <n v="2"/>
    <n v="146.85"/>
    <n v="0"/>
    <n v="81.010000000000005"/>
    <n v="293.7"/>
    <n v="162.02000000000001"/>
    <n v="131.67999999999998"/>
    <n v="0.44834865509022809"/>
    <n v="2026"/>
    <s v="Q3"/>
    <n v="8"/>
    <x v="7"/>
  </r>
  <r>
    <s v="01728"/>
    <x v="233"/>
    <x v="0"/>
    <x v="9"/>
    <x v="1"/>
    <x v="2"/>
    <x v="0"/>
    <x v="8"/>
    <n v="6"/>
    <n v="101.54"/>
    <n v="0.1"/>
    <n v="50"/>
    <n v="548.31600000000003"/>
    <n v="300"/>
    <n v="248.31600000000003"/>
    <n v="0.45287024270676035"/>
    <n v="2026"/>
    <s v="Q3"/>
    <n v="8"/>
    <x v="7"/>
  </r>
  <r>
    <s v="02743"/>
    <x v="233"/>
    <x v="3"/>
    <x v="7"/>
    <x v="0"/>
    <x v="2"/>
    <x v="4"/>
    <x v="12"/>
    <n v="1"/>
    <n v="125.14"/>
    <n v="0"/>
    <n v="69.44"/>
    <n v="125.14"/>
    <n v="69.44"/>
    <n v="55.7"/>
    <n v="0.4451014863353045"/>
    <n v="2026"/>
    <s v="Q3"/>
    <n v="8"/>
    <x v="7"/>
  </r>
  <r>
    <s v="03098"/>
    <x v="233"/>
    <x v="1"/>
    <x v="6"/>
    <x v="0"/>
    <x v="1"/>
    <x v="0"/>
    <x v="0"/>
    <n v="2"/>
    <n v="80.239999999999995"/>
    <n v="0.1"/>
    <n v="42.09"/>
    <n v="144.43199999999999"/>
    <n v="84.18"/>
    <n v="60.251999999999981"/>
    <n v="0.41716517115320695"/>
    <n v="2026"/>
    <s v="Q3"/>
    <n v="8"/>
    <x v="7"/>
  </r>
  <r>
    <s v="03606"/>
    <x v="233"/>
    <x v="3"/>
    <x v="4"/>
    <x v="0"/>
    <x v="2"/>
    <x v="1"/>
    <x v="3"/>
    <n v="1"/>
    <n v="147.24"/>
    <n v="0"/>
    <n v="79.11"/>
    <n v="147.24"/>
    <n v="79.11"/>
    <n v="68.13000000000001"/>
    <n v="0.46271393643031788"/>
    <n v="2026"/>
    <s v="Q3"/>
    <n v="8"/>
    <x v="7"/>
  </r>
  <r>
    <s v="03815"/>
    <x v="233"/>
    <x v="2"/>
    <x v="2"/>
    <x v="0"/>
    <x v="0"/>
    <x v="3"/>
    <x v="7"/>
    <n v="2"/>
    <n v="199.53"/>
    <n v="0.05"/>
    <n v="105.87"/>
    <n v="379.10699999999997"/>
    <n v="211.74"/>
    <n v="167.36699999999996"/>
    <n v="0.44147694450379438"/>
    <n v="2026"/>
    <s v="Q3"/>
    <n v="8"/>
    <x v="7"/>
  </r>
  <r>
    <s v="03979"/>
    <x v="233"/>
    <x v="2"/>
    <x v="5"/>
    <x v="0"/>
    <x v="2"/>
    <x v="4"/>
    <x v="10"/>
    <n v="1"/>
    <n v="40.19"/>
    <n v="0.05"/>
    <n v="14.73"/>
    <n v="38.180499999999995"/>
    <n v="14.73"/>
    <n v="23.450499999999995"/>
    <n v="0.61420096646193734"/>
    <n v="2026"/>
    <s v="Q3"/>
    <n v="8"/>
    <x v="7"/>
  </r>
  <r>
    <s v="04160"/>
    <x v="233"/>
    <x v="3"/>
    <x v="7"/>
    <x v="3"/>
    <x v="2"/>
    <x v="4"/>
    <x v="12"/>
    <n v="4"/>
    <n v="123.31"/>
    <n v="0"/>
    <n v="69.02"/>
    <n v="493.24"/>
    <n v="276.08"/>
    <n v="217.16000000000003"/>
    <n v="0.44027248398345636"/>
    <n v="2026"/>
    <s v="Q3"/>
    <n v="8"/>
    <x v="7"/>
  </r>
  <r>
    <s v="04172"/>
    <x v="233"/>
    <x v="3"/>
    <x v="8"/>
    <x v="3"/>
    <x v="1"/>
    <x v="0"/>
    <x v="6"/>
    <n v="1"/>
    <n v="40.19"/>
    <n v="0.05"/>
    <n v="16.78"/>
    <n v="38.180499999999995"/>
    <n v="16.78"/>
    <n v="21.400499999999994"/>
    <n v="0.56050863660769235"/>
    <n v="2026"/>
    <s v="Q3"/>
    <n v="8"/>
    <x v="7"/>
  </r>
  <r>
    <s v="04265"/>
    <x v="233"/>
    <x v="2"/>
    <x v="16"/>
    <x v="0"/>
    <x v="0"/>
    <x v="0"/>
    <x v="6"/>
    <n v="1"/>
    <n v="40.98"/>
    <n v="0.05"/>
    <n v="16.600000000000001"/>
    <n v="38.930999999999997"/>
    <n v="16.600000000000001"/>
    <n v="22.330999999999996"/>
    <n v="0.57360458246641488"/>
    <n v="2026"/>
    <s v="Q3"/>
    <n v="8"/>
    <x v="7"/>
  </r>
  <r>
    <s v="04321"/>
    <x v="233"/>
    <x v="3"/>
    <x v="13"/>
    <x v="0"/>
    <x v="1"/>
    <x v="2"/>
    <x v="2"/>
    <n v="3"/>
    <n v="35.380000000000003"/>
    <n v="0"/>
    <n v="13.91"/>
    <n v="106.14000000000001"/>
    <n v="41.730000000000004"/>
    <n v="64.410000000000011"/>
    <n v="0.60684002261164505"/>
    <n v="2026"/>
    <s v="Q3"/>
    <n v="8"/>
    <x v="7"/>
  </r>
  <r>
    <s v="04975"/>
    <x v="233"/>
    <x v="2"/>
    <x v="10"/>
    <x v="2"/>
    <x v="1"/>
    <x v="2"/>
    <x v="15"/>
    <n v="4"/>
    <n v="134.49"/>
    <n v="0"/>
    <n v="68.17"/>
    <n v="537.96"/>
    <n v="272.68"/>
    <n v="265.28000000000003"/>
    <n v="0.49312216521674473"/>
    <n v="2026"/>
    <s v="Q3"/>
    <n v="8"/>
    <x v="7"/>
  </r>
  <r>
    <s v="00991"/>
    <x v="234"/>
    <x v="2"/>
    <x v="3"/>
    <x v="1"/>
    <x v="2"/>
    <x v="1"/>
    <x v="3"/>
    <n v="4"/>
    <n v="145.30000000000001"/>
    <n v="0.15"/>
    <n v="77.040000000000006"/>
    <n v="494.02000000000004"/>
    <n v="308.16000000000003"/>
    <n v="185.86"/>
    <n v="0.37621958625156876"/>
    <n v="2026"/>
    <s v="Q3"/>
    <n v="8"/>
    <x v="7"/>
  </r>
  <r>
    <s v="01008"/>
    <x v="234"/>
    <x v="3"/>
    <x v="4"/>
    <x v="1"/>
    <x v="2"/>
    <x v="2"/>
    <x v="18"/>
    <n v="10"/>
    <n v="164.55"/>
    <n v="0.1"/>
    <n v="88.23"/>
    <n v="1480.95"/>
    <n v="882.30000000000007"/>
    <n v="598.65"/>
    <n v="0.40423376886458012"/>
    <n v="2026"/>
    <s v="Q3"/>
    <n v="8"/>
    <x v="7"/>
  </r>
  <r>
    <s v="01083"/>
    <x v="234"/>
    <x v="0"/>
    <x v="15"/>
    <x v="2"/>
    <x v="1"/>
    <x v="0"/>
    <x v="6"/>
    <n v="1"/>
    <n v="39.590000000000003"/>
    <n v="0"/>
    <n v="16.899999999999999"/>
    <n v="39.590000000000003"/>
    <n v="16.899999999999999"/>
    <n v="22.690000000000005"/>
    <n v="0.57312452639555456"/>
    <n v="2026"/>
    <s v="Q3"/>
    <n v="8"/>
    <x v="7"/>
  </r>
  <r>
    <s v="01553"/>
    <x v="234"/>
    <x v="2"/>
    <x v="2"/>
    <x v="1"/>
    <x v="2"/>
    <x v="4"/>
    <x v="16"/>
    <n v="5"/>
    <n v="51.62"/>
    <n v="0.15"/>
    <n v="22.6"/>
    <n v="219.38499999999996"/>
    <n v="113"/>
    <n v="106.38499999999996"/>
    <n v="0.48492376415889865"/>
    <n v="2026"/>
    <s v="Q3"/>
    <n v="8"/>
    <x v="7"/>
  </r>
  <r>
    <s v="01579"/>
    <x v="234"/>
    <x v="3"/>
    <x v="7"/>
    <x v="2"/>
    <x v="0"/>
    <x v="1"/>
    <x v="1"/>
    <n v="3"/>
    <n v="90.71"/>
    <n v="0"/>
    <n v="45.57"/>
    <n v="272.13"/>
    <n v="136.71"/>
    <n v="135.41999999999999"/>
    <n v="0.49762980928232825"/>
    <n v="2026"/>
    <s v="Q3"/>
    <n v="8"/>
    <x v="7"/>
  </r>
  <r>
    <s v="01732"/>
    <x v="234"/>
    <x v="1"/>
    <x v="1"/>
    <x v="2"/>
    <x v="1"/>
    <x v="0"/>
    <x v="6"/>
    <n v="4"/>
    <n v="41.09"/>
    <n v="0"/>
    <n v="17"/>
    <n v="164.36"/>
    <n v="68"/>
    <n v="96.360000000000014"/>
    <n v="0.58627403261134103"/>
    <n v="2026"/>
    <s v="Q3"/>
    <n v="8"/>
    <x v="7"/>
  </r>
  <r>
    <s v="02083"/>
    <x v="234"/>
    <x v="1"/>
    <x v="14"/>
    <x v="0"/>
    <x v="1"/>
    <x v="1"/>
    <x v="1"/>
    <n v="1"/>
    <n v="91.37"/>
    <n v="0"/>
    <n v="46.73"/>
    <n v="91.37"/>
    <n v="46.73"/>
    <n v="44.640000000000008"/>
    <n v="0.48856298566269024"/>
    <n v="2026"/>
    <s v="Q3"/>
    <n v="8"/>
    <x v="7"/>
  </r>
  <r>
    <s v="02176"/>
    <x v="234"/>
    <x v="1"/>
    <x v="11"/>
    <x v="0"/>
    <x v="1"/>
    <x v="2"/>
    <x v="9"/>
    <n v="1"/>
    <n v="46.92"/>
    <n v="0"/>
    <n v="18.3"/>
    <n v="46.92"/>
    <n v="18.3"/>
    <n v="28.62"/>
    <n v="0.60997442455242967"/>
    <n v="2026"/>
    <s v="Q3"/>
    <n v="8"/>
    <x v="7"/>
  </r>
  <r>
    <s v="02723"/>
    <x v="234"/>
    <x v="0"/>
    <x v="0"/>
    <x v="0"/>
    <x v="1"/>
    <x v="0"/>
    <x v="8"/>
    <n v="1"/>
    <n v="100.29"/>
    <n v="0.05"/>
    <n v="49.82"/>
    <n v="95.275500000000008"/>
    <n v="49.82"/>
    <n v="45.455500000000008"/>
    <n v="0.47709537079312103"/>
    <n v="2026"/>
    <s v="Q3"/>
    <n v="8"/>
    <x v="7"/>
  </r>
  <r>
    <s v="03299"/>
    <x v="234"/>
    <x v="0"/>
    <x v="9"/>
    <x v="0"/>
    <x v="1"/>
    <x v="1"/>
    <x v="3"/>
    <n v="1"/>
    <n v="147.11000000000001"/>
    <n v="0.15"/>
    <n v="79.599999999999994"/>
    <n v="125.04350000000001"/>
    <n v="79.599999999999994"/>
    <n v="45.443500000000014"/>
    <n v="0.36342152930780097"/>
    <n v="2026"/>
    <s v="Q3"/>
    <n v="8"/>
    <x v="7"/>
  </r>
  <r>
    <s v="03398"/>
    <x v="234"/>
    <x v="1"/>
    <x v="12"/>
    <x v="0"/>
    <x v="1"/>
    <x v="1"/>
    <x v="11"/>
    <n v="2"/>
    <n v="156.44999999999999"/>
    <n v="0"/>
    <n v="80.13"/>
    <n v="312.89999999999998"/>
    <n v="160.26"/>
    <n v="152.63999999999999"/>
    <n v="0.487823585810163"/>
    <n v="2026"/>
    <s v="Q3"/>
    <n v="8"/>
    <x v="7"/>
  </r>
  <r>
    <s v="04012"/>
    <x v="234"/>
    <x v="1"/>
    <x v="14"/>
    <x v="0"/>
    <x v="1"/>
    <x v="1"/>
    <x v="17"/>
    <n v="2"/>
    <n v="72.97"/>
    <n v="0"/>
    <n v="33.25"/>
    <n v="145.94"/>
    <n v="66.5"/>
    <n v="79.44"/>
    <n v="0.54433328765245992"/>
    <n v="2026"/>
    <s v="Q3"/>
    <n v="8"/>
    <x v="7"/>
  </r>
  <r>
    <s v="04064"/>
    <x v="234"/>
    <x v="3"/>
    <x v="7"/>
    <x v="3"/>
    <x v="0"/>
    <x v="4"/>
    <x v="16"/>
    <n v="2"/>
    <n v="51.63"/>
    <n v="0"/>
    <n v="21.39"/>
    <n v="103.26"/>
    <n v="42.78"/>
    <n v="60.480000000000004"/>
    <n v="0.58570598489250436"/>
    <n v="2026"/>
    <s v="Q3"/>
    <n v="8"/>
    <x v="7"/>
  </r>
  <r>
    <s v="04671"/>
    <x v="234"/>
    <x v="1"/>
    <x v="12"/>
    <x v="1"/>
    <x v="0"/>
    <x v="0"/>
    <x v="8"/>
    <n v="8"/>
    <n v="100.06"/>
    <n v="0.05"/>
    <n v="49.39"/>
    <n v="760.45600000000002"/>
    <n v="395.12"/>
    <n v="365.33600000000001"/>
    <n v="0.48041701295012468"/>
    <n v="2026"/>
    <s v="Q3"/>
    <n v="8"/>
    <x v="7"/>
  </r>
  <r>
    <s v="01914"/>
    <x v="235"/>
    <x v="3"/>
    <x v="8"/>
    <x v="2"/>
    <x v="0"/>
    <x v="3"/>
    <x v="13"/>
    <n v="4"/>
    <n v="83.2"/>
    <n v="0"/>
    <n v="39.99"/>
    <n v="332.8"/>
    <n v="159.96"/>
    <n v="172.84"/>
    <n v="0.5193509615384615"/>
    <n v="2026"/>
    <s v="Q3"/>
    <n v="8"/>
    <x v="7"/>
  </r>
  <r>
    <s v="01973"/>
    <x v="235"/>
    <x v="0"/>
    <x v="0"/>
    <x v="0"/>
    <x v="1"/>
    <x v="4"/>
    <x v="16"/>
    <n v="3"/>
    <n v="51.29"/>
    <n v="0"/>
    <n v="22.08"/>
    <n v="153.87"/>
    <n v="66.239999999999995"/>
    <n v="87.63000000000001"/>
    <n v="0.56950672645739919"/>
    <n v="2026"/>
    <s v="Q3"/>
    <n v="8"/>
    <x v="7"/>
  </r>
  <r>
    <s v="02564"/>
    <x v="235"/>
    <x v="2"/>
    <x v="3"/>
    <x v="0"/>
    <x v="0"/>
    <x v="3"/>
    <x v="7"/>
    <n v="1"/>
    <n v="200.2"/>
    <n v="0"/>
    <n v="103.38"/>
    <n v="200.2"/>
    <n v="103.38"/>
    <n v="96.82"/>
    <n v="0.48361638361638359"/>
    <n v="2026"/>
    <s v="Q3"/>
    <n v="8"/>
    <x v="7"/>
  </r>
  <r>
    <s v="02791"/>
    <x v="235"/>
    <x v="0"/>
    <x v="15"/>
    <x v="2"/>
    <x v="2"/>
    <x v="4"/>
    <x v="14"/>
    <n v="2"/>
    <n v="36.869999999999997"/>
    <n v="0"/>
    <n v="13.71"/>
    <n v="73.739999999999995"/>
    <n v="27.42"/>
    <n v="46.319999999999993"/>
    <n v="0.62815296989422287"/>
    <n v="2026"/>
    <s v="Q3"/>
    <n v="8"/>
    <x v="7"/>
  </r>
  <r>
    <s v="03559"/>
    <x v="235"/>
    <x v="3"/>
    <x v="8"/>
    <x v="0"/>
    <x v="0"/>
    <x v="4"/>
    <x v="14"/>
    <n v="1"/>
    <n v="36.28"/>
    <n v="0.1"/>
    <n v="14.16"/>
    <n v="32.652000000000001"/>
    <n v="14.16"/>
    <n v="18.492000000000001"/>
    <n v="0.56633590591694227"/>
    <n v="2026"/>
    <s v="Q3"/>
    <n v="8"/>
    <x v="7"/>
  </r>
  <r>
    <s v="03839"/>
    <x v="235"/>
    <x v="0"/>
    <x v="15"/>
    <x v="3"/>
    <x v="0"/>
    <x v="1"/>
    <x v="1"/>
    <n v="2"/>
    <n v="93.88"/>
    <n v="0.05"/>
    <n v="46.57"/>
    <n v="178.37199999999999"/>
    <n v="93.14"/>
    <n v="85.231999999999985"/>
    <n v="0.47783284371986628"/>
    <n v="2026"/>
    <s v="Q3"/>
    <n v="8"/>
    <x v="7"/>
  </r>
  <r>
    <s v="04133"/>
    <x v="235"/>
    <x v="3"/>
    <x v="4"/>
    <x v="0"/>
    <x v="1"/>
    <x v="3"/>
    <x v="7"/>
    <n v="1"/>
    <n v="192.67"/>
    <n v="0.05"/>
    <n v="101.04"/>
    <n v="183.03649999999999"/>
    <n v="101.04"/>
    <n v="81.996499999999983"/>
    <n v="0.44797895501716867"/>
    <n v="2026"/>
    <s v="Q3"/>
    <n v="8"/>
    <x v="7"/>
  </r>
  <r>
    <s v="04765"/>
    <x v="235"/>
    <x v="0"/>
    <x v="15"/>
    <x v="0"/>
    <x v="1"/>
    <x v="0"/>
    <x v="0"/>
    <n v="1"/>
    <n v="80.099999999999994"/>
    <n v="0.05"/>
    <n v="43.49"/>
    <n v="76.094999999999985"/>
    <n v="43.49"/>
    <n v="32.604999999999983"/>
    <n v="0.42847756094355727"/>
    <n v="2026"/>
    <s v="Q3"/>
    <n v="8"/>
    <x v="7"/>
  </r>
  <r>
    <s v="01868"/>
    <x v="236"/>
    <x v="3"/>
    <x v="8"/>
    <x v="3"/>
    <x v="0"/>
    <x v="1"/>
    <x v="3"/>
    <n v="1"/>
    <n v="145.02000000000001"/>
    <n v="0"/>
    <n v="78.959999999999994"/>
    <n v="145.02000000000001"/>
    <n v="78.959999999999994"/>
    <n v="66.060000000000016"/>
    <n v="0.4555233760860572"/>
    <n v="2026"/>
    <s v="Q3"/>
    <n v="8"/>
    <x v="7"/>
  </r>
  <r>
    <s v="00987"/>
    <x v="237"/>
    <x v="1"/>
    <x v="11"/>
    <x v="3"/>
    <x v="0"/>
    <x v="2"/>
    <x v="2"/>
    <n v="1"/>
    <n v="37"/>
    <n v="0.15"/>
    <n v="13.68"/>
    <n v="31.45"/>
    <n v="13.68"/>
    <n v="17.77"/>
    <n v="0.56502384737678857"/>
    <n v="2026"/>
    <s v="Q3"/>
    <n v="8"/>
    <x v="7"/>
  </r>
  <r>
    <s v="02503"/>
    <x v="237"/>
    <x v="1"/>
    <x v="6"/>
    <x v="0"/>
    <x v="0"/>
    <x v="0"/>
    <x v="4"/>
    <n v="2"/>
    <n v="50.02"/>
    <n v="0"/>
    <n v="21.99"/>
    <n v="100.04"/>
    <n v="43.98"/>
    <n v="56.060000000000009"/>
    <n v="0.56037584966013598"/>
    <n v="2026"/>
    <s v="Q3"/>
    <n v="8"/>
    <x v="7"/>
  </r>
  <r>
    <s v="04928"/>
    <x v="237"/>
    <x v="1"/>
    <x v="11"/>
    <x v="2"/>
    <x v="0"/>
    <x v="4"/>
    <x v="14"/>
    <n v="2"/>
    <n v="35.950000000000003"/>
    <n v="0.05"/>
    <n v="13.93"/>
    <n v="68.305000000000007"/>
    <n v="27.86"/>
    <n v="40.445000000000007"/>
    <n v="0.59212356342873884"/>
    <n v="2026"/>
    <s v="Q3"/>
    <n v="8"/>
    <x v="7"/>
  </r>
  <r>
    <s v="00852"/>
    <x v="238"/>
    <x v="0"/>
    <x v="9"/>
    <x v="0"/>
    <x v="1"/>
    <x v="2"/>
    <x v="9"/>
    <n v="3"/>
    <n v="45.84"/>
    <n v="0.15"/>
    <n v="17.899999999999999"/>
    <n v="116.89200000000001"/>
    <n v="53.699999999999996"/>
    <n v="63.192000000000014"/>
    <n v="0.54060158094651478"/>
    <n v="2026"/>
    <s v="Q3"/>
    <n v="8"/>
    <x v="7"/>
  </r>
  <r>
    <s v="02188"/>
    <x v="238"/>
    <x v="1"/>
    <x v="6"/>
    <x v="0"/>
    <x v="1"/>
    <x v="3"/>
    <x v="13"/>
    <n v="1"/>
    <n v="83.23"/>
    <n v="0.1"/>
    <n v="40.229999999999997"/>
    <n v="74.907000000000011"/>
    <n v="40.229999999999997"/>
    <n v="34.677000000000014"/>
    <n v="0.46293403820737727"/>
    <n v="2026"/>
    <s v="Q3"/>
    <n v="8"/>
    <x v="7"/>
  </r>
  <r>
    <s v="02574"/>
    <x v="238"/>
    <x v="0"/>
    <x v="9"/>
    <x v="2"/>
    <x v="1"/>
    <x v="0"/>
    <x v="8"/>
    <n v="1"/>
    <n v="104.33"/>
    <n v="0.1"/>
    <n v="49.86"/>
    <n v="93.897000000000006"/>
    <n v="49.86"/>
    <n v="44.037000000000006"/>
    <n v="0.46899261957251032"/>
    <n v="2026"/>
    <s v="Q3"/>
    <n v="8"/>
    <x v="7"/>
  </r>
  <r>
    <s v="02942"/>
    <x v="238"/>
    <x v="1"/>
    <x v="6"/>
    <x v="0"/>
    <x v="1"/>
    <x v="1"/>
    <x v="11"/>
    <n v="1"/>
    <n v="156.94999999999999"/>
    <n v="0"/>
    <n v="80.41"/>
    <n v="156.94999999999999"/>
    <n v="80.41"/>
    <n v="76.539999999999992"/>
    <n v="0.48767123287671232"/>
    <n v="2026"/>
    <s v="Q3"/>
    <n v="8"/>
    <x v="7"/>
  </r>
  <r>
    <s v="03211"/>
    <x v="238"/>
    <x v="1"/>
    <x v="14"/>
    <x v="2"/>
    <x v="2"/>
    <x v="0"/>
    <x v="6"/>
    <n v="3"/>
    <n v="41.33"/>
    <n v="0.05"/>
    <n v="17"/>
    <n v="117.79049999999999"/>
    <n v="51"/>
    <n v="66.790499999999994"/>
    <n v="0.56702790123142355"/>
    <n v="2026"/>
    <s v="Q3"/>
    <n v="8"/>
    <x v="7"/>
  </r>
  <r>
    <s v="03306"/>
    <x v="238"/>
    <x v="0"/>
    <x v="15"/>
    <x v="0"/>
    <x v="2"/>
    <x v="2"/>
    <x v="2"/>
    <n v="1"/>
    <n v="35.590000000000003"/>
    <n v="0"/>
    <n v="13.66"/>
    <n v="35.590000000000003"/>
    <n v="13.66"/>
    <n v="21.930000000000003"/>
    <n v="0.61618432143860635"/>
    <n v="2026"/>
    <s v="Q3"/>
    <n v="8"/>
    <x v="7"/>
  </r>
  <r>
    <s v="03837"/>
    <x v="238"/>
    <x v="3"/>
    <x v="8"/>
    <x v="0"/>
    <x v="0"/>
    <x v="3"/>
    <x v="5"/>
    <n v="2"/>
    <n v="335.87"/>
    <n v="0.1"/>
    <n v="196.54"/>
    <n v="604.56600000000003"/>
    <n v="393.08"/>
    <n v="211.48600000000005"/>
    <n v="0.34981457773014035"/>
    <n v="2026"/>
    <s v="Q3"/>
    <n v="8"/>
    <x v="7"/>
  </r>
  <r>
    <s v="04169"/>
    <x v="238"/>
    <x v="3"/>
    <x v="13"/>
    <x v="0"/>
    <x v="1"/>
    <x v="4"/>
    <x v="16"/>
    <n v="1"/>
    <n v="50.7"/>
    <n v="0.05"/>
    <n v="21.65"/>
    <n v="48.164999999999999"/>
    <n v="21.65"/>
    <n v="26.515000000000001"/>
    <n v="0.55050347762898377"/>
    <n v="2026"/>
    <s v="Q3"/>
    <n v="8"/>
    <x v="7"/>
  </r>
  <r>
    <s v="04452"/>
    <x v="238"/>
    <x v="2"/>
    <x v="2"/>
    <x v="3"/>
    <x v="1"/>
    <x v="1"/>
    <x v="11"/>
    <n v="3"/>
    <n v="152.76"/>
    <n v="0.1"/>
    <n v="77.36"/>
    <n v="412.452"/>
    <n v="232.07999999999998"/>
    <n v="180.37200000000001"/>
    <n v="0.43731634226528182"/>
    <n v="2026"/>
    <s v="Q3"/>
    <n v="8"/>
    <x v="7"/>
  </r>
  <r>
    <s v="04740"/>
    <x v="238"/>
    <x v="0"/>
    <x v="15"/>
    <x v="1"/>
    <x v="0"/>
    <x v="1"/>
    <x v="17"/>
    <n v="5"/>
    <n v="72.78"/>
    <n v="0.1"/>
    <n v="33.25"/>
    <n v="327.51"/>
    <n v="166.25"/>
    <n v="161.26"/>
    <n v="0.49238191200268694"/>
    <n v="2026"/>
    <s v="Q3"/>
    <n v="8"/>
    <x v="7"/>
  </r>
  <r>
    <s v="05000"/>
    <x v="238"/>
    <x v="1"/>
    <x v="12"/>
    <x v="3"/>
    <x v="1"/>
    <x v="2"/>
    <x v="2"/>
    <n v="2"/>
    <n v="37"/>
    <n v="0"/>
    <n v="13.83"/>
    <n v="74"/>
    <n v="27.66"/>
    <n v="46.34"/>
    <n v="0.62621621621621626"/>
    <n v="2026"/>
    <s v="Q3"/>
    <n v="8"/>
    <x v="7"/>
  </r>
  <r>
    <s v="05058"/>
    <x v="238"/>
    <x v="1"/>
    <x v="11"/>
    <x v="1"/>
    <x v="2"/>
    <x v="0"/>
    <x v="6"/>
    <n v="6"/>
    <n v="41.33"/>
    <n v="0.2"/>
    <n v="17.02"/>
    <n v="198.38400000000001"/>
    <n v="102.12"/>
    <n v="96.26400000000001"/>
    <n v="0.48524074522138883"/>
    <n v="2026"/>
    <s v="Q3"/>
    <n v="8"/>
    <x v="7"/>
  </r>
  <r>
    <s v="00496"/>
    <x v="239"/>
    <x v="0"/>
    <x v="15"/>
    <x v="2"/>
    <x v="0"/>
    <x v="4"/>
    <x v="14"/>
    <n v="1"/>
    <n v="37.020000000000003"/>
    <n v="0"/>
    <n v="13.64"/>
    <n v="37.020000000000003"/>
    <n v="13.64"/>
    <n v="23.380000000000003"/>
    <n v="0.63155051323608857"/>
    <n v="2026"/>
    <s v="Q3"/>
    <n v="8"/>
    <x v="7"/>
  </r>
  <r>
    <s v="01343"/>
    <x v="239"/>
    <x v="3"/>
    <x v="8"/>
    <x v="0"/>
    <x v="1"/>
    <x v="3"/>
    <x v="13"/>
    <n v="1"/>
    <n v="81.06"/>
    <n v="0"/>
    <n v="38.43"/>
    <n v="81.06"/>
    <n v="38.43"/>
    <n v="42.63"/>
    <n v="0.52590673575129532"/>
    <n v="2026"/>
    <s v="Q3"/>
    <n v="8"/>
    <x v="7"/>
  </r>
  <r>
    <s v="01455"/>
    <x v="239"/>
    <x v="2"/>
    <x v="2"/>
    <x v="0"/>
    <x v="1"/>
    <x v="0"/>
    <x v="4"/>
    <n v="2"/>
    <n v="51.91"/>
    <n v="0"/>
    <n v="21.94"/>
    <n v="103.82"/>
    <n v="43.88"/>
    <n v="59.939999999999991"/>
    <n v="0.57734540550953573"/>
    <n v="2026"/>
    <s v="Q3"/>
    <n v="8"/>
    <x v="7"/>
  </r>
  <r>
    <s v="01632"/>
    <x v="239"/>
    <x v="3"/>
    <x v="7"/>
    <x v="3"/>
    <x v="1"/>
    <x v="2"/>
    <x v="2"/>
    <n v="1"/>
    <n v="35.700000000000003"/>
    <n v="0.05"/>
    <n v="13.45"/>
    <n v="33.914999999999999"/>
    <n v="13.45"/>
    <n v="20.465"/>
    <n v="0.60342031549461894"/>
    <n v="2026"/>
    <s v="Q3"/>
    <n v="8"/>
    <x v="7"/>
  </r>
  <r>
    <s v="01817"/>
    <x v="239"/>
    <x v="0"/>
    <x v="9"/>
    <x v="2"/>
    <x v="1"/>
    <x v="4"/>
    <x v="14"/>
    <n v="1"/>
    <n v="36.590000000000003"/>
    <n v="0.05"/>
    <n v="14.15"/>
    <n v="34.7605"/>
    <n v="14.15"/>
    <n v="20.610500000000002"/>
    <n v="0.59292875534011313"/>
    <n v="2026"/>
    <s v="Q3"/>
    <n v="8"/>
    <x v="7"/>
  </r>
  <r>
    <s v="02993"/>
    <x v="239"/>
    <x v="1"/>
    <x v="12"/>
    <x v="1"/>
    <x v="2"/>
    <x v="2"/>
    <x v="2"/>
    <n v="3"/>
    <n v="35.520000000000003"/>
    <n v="0.1"/>
    <n v="13.78"/>
    <n v="95.904000000000011"/>
    <n v="41.339999999999996"/>
    <n v="54.564000000000014"/>
    <n v="0.56894394394394399"/>
    <n v="2026"/>
    <s v="Q3"/>
    <n v="8"/>
    <x v="7"/>
  </r>
  <r>
    <s v="04676"/>
    <x v="239"/>
    <x v="3"/>
    <x v="13"/>
    <x v="2"/>
    <x v="1"/>
    <x v="0"/>
    <x v="0"/>
    <n v="2"/>
    <n v="81.88"/>
    <n v="0.1"/>
    <n v="42.87"/>
    <n v="147.38399999999999"/>
    <n v="85.74"/>
    <n v="61.643999999999991"/>
    <n v="0.41825435596808336"/>
    <n v="2026"/>
    <s v="Q3"/>
    <n v="8"/>
    <x v="7"/>
  </r>
  <r>
    <s v="05105"/>
    <x v="239"/>
    <x v="3"/>
    <x v="7"/>
    <x v="0"/>
    <x v="2"/>
    <x v="2"/>
    <x v="9"/>
    <n v="4"/>
    <n v="46.54"/>
    <n v="0"/>
    <n v="18.86"/>
    <n v="186.16"/>
    <n v="75.44"/>
    <n v="110.72"/>
    <n v="0.5947571981091534"/>
    <n v="2026"/>
    <s v="Q3"/>
    <n v="8"/>
    <x v="7"/>
  </r>
  <r>
    <s v="00223"/>
    <x v="240"/>
    <x v="2"/>
    <x v="2"/>
    <x v="2"/>
    <x v="0"/>
    <x v="4"/>
    <x v="16"/>
    <n v="1"/>
    <n v="49.79"/>
    <n v="0"/>
    <n v="21.43"/>
    <n v="49.79"/>
    <n v="21.43"/>
    <n v="28.36"/>
    <n v="0.56959228760795344"/>
    <n v="2026"/>
    <s v="Q3"/>
    <n v="8"/>
    <x v="7"/>
  </r>
  <r>
    <s v="01023"/>
    <x v="240"/>
    <x v="2"/>
    <x v="3"/>
    <x v="0"/>
    <x v="1"/>
    <x v="1"/>
    <x v="1"/>
    <n v="6"/>
    <n v="90.19"/>
    <n v="0"/>
    <n v="45.61"/>
    <n v="541.14"/>
    <n v="273.65999999999997"/>
    <n v="267.48"/>
    <n v="0.4942898325756736"/>
    <n v="2026"/>
    <s v="Q3"/>
    <n v="8"/>
    <x v="7"/>
  </r>
  <r>
    <s v="01694"/>
    <x v="240"/>
    <x v="1"/>
    <x v="12"/>
    <x v="0"/>
    <x v="1"/>
    <x v="1"/>
    <x v="17"/>
    <n v="1"/>
    <n v="70.38"/>
    <n v="0.15"/>
    <n v="32.64"/>
    <n v="59.822999999999993"/>
    <n v="32.64"/>
    <n v="27.182999999999993"/>
    <n v="0.45439045183290699"/>
    <n v="2026"/>
    <s v="Q3"/>
    <n v="8"/>
    <x v="7"/>
  </r>
  <r>
    <s v="02006"/>
    <x v="240"/>
    <x v="3"/>
    <x v="13"/>
    <x v="0"/>
    <x v="1"/>
    <x v="2"/>
    <x v="9"/>
    <n v="1"/>
    <n v="46.43"/>
    <n v="0"/>
    <n v="18.2"/>
    <n v="46.43"/>
    <n v="18.2"/>
    <n v="28.23"/>
    <n v="0.60801206116734874"/>
    <n v="2026"/>
    <s v="Q3"/>
    <n v="8"/>
    <x v="7"/>
  </r>
  <r>
    <s v="03026"/>
    <x v="240"/>
    <x v="0"/>
    <x v="0"/>
    <x v="0"/>
    <x v="1"/>
    <x v="3"/>
    <x v="7"/>
    <n v="1"/>
    <n v="194.75"/>
    <n v="0.05"/>
    <n v="105.94"/>
    <n v="185.01249999999999"/>
    <n v="105.94"/>
    <n v="79.072499999999991"/>
    <n v="0.42739004121343149"/>
    <n v="2026"/>
    <s v="Q3"/>
    <n v="8"/>
    <x v="7"/>
  </r>
  <r>
    <s v="03057"/>
    <x v="240"/>
    <x v="1"/>
    <x v="14"/>
    <x v="2"/>
    <x v="0"/>
    <x v="1"/>
    <x v="3"/>
    <n v="2"/>
    <n v="142.16"/>
    <n v="0"/>
    <n v="79.36"/>
    <n v="284.32"/>
    <n v="158.72"/>
    <n v="125.6"/>
    <n v="0.44175576814856499"/>
    <n v="2026"/>
    <s v="Q3"/>
    <n v="8"/>
    <x v="7"/>
  </r>
  <r>
    <s v="03112"/>
    <x v="240"/>
    <x v="3"/>
    <x v="8"/>
    <x v="0"/>
    <x v="2"/>
    <x v="2"/>
    <x v="9"/>
    <n v="2"/>
    <n v="47.69"/>
    <n v="0.05"/>
    <n v="18.8"/>
    <n v="90.61099999999999"/>
    <n v="37.6"/>
    <n v="53.010999999999989"/>
    <n v="0.58503934400900548"/>
    <n v="2026"/>
    <s v="Q3"/>
    <n v="8"/>
    <x v="7"/>
  </r>
  <r>
    <s v="03137"/>
    <x v="240"/>
    <x v="2"/>
    <x v="5"/>
    <x v="2"/>
    <x v="1"/>
    <x v="2"/>
    <x v="18"/>
    <n v="3"/>
    <n v="164.51"/>
    <n v="0"/>
    <n v="86.76"/>
    <n v="493.53"/>
    <n v="260.28000000000003"/>
    <n v="233.24999999999994"/>
    <n v="0.47261564646526039"/>
    <n v="2026"/>
    <s v="Q3"/>
    <n v="8"/>
    <x v="7"/>
  </r>
  <r>
    <s v="03983"/>
    <x v="240"/>
    <x v="2"/>
    <x v="2"/>
    <x v="3"/>
    <x v="2"/>
    <x v="3"/>
    <x v="7"/>
    <n v="2"/>
    <n v="194.71"/>
    <n v="0.1"/>
    <n v="105.57"/>
    <n v="350.47800000000001"/>
    <n v="211.14"/>
    <n v="139.33800000000002"/>
    <n v="0.39756561039494637"/>
    <n v="2026"/>
    <s v="Q3"/>
    <n v="8"/>
    <x v="7"/>
  </r>
  <r>
    <s v="04016"/>
    <x v="240"/>
    <x v="3"/>
    <x v="13"/>
    <x v="1"/>
    <x v="2"/>
    <x v="1"/>
    <x v="3"/>
    <n v="5"/>
    <n v="145.24"/>
    <n v="0.15"/>
    <n v="77.69"/>
    <n v="617.27"/>
    <n v="388.45"/>
    <n v="228.82"/>
    <n v="0.37069677774717708"/>
    <n v="2026"/>
    <s v="Q3"/>
    <n v="8"/>
    <x v="7"/>
  </r>
  <r>
    <s v="04340"/>
    <x v="240"/>
    <x v="3"/>
    <x v="8"/>
    <x v="0"/>
    <x v="1"/>
    <x v="2"/>
    <x v="2"/>
    <n v="2"/>
    <n v="35.6"/>
    <n v="0.15"/>
    <n v="13.67"/>
    <n v="60.52"/>
    <n v="27.34"/>
    <n v="33.180000000000007"/>
    <n v="0.54824851288830145"/>
    <n v="2026"/>
    <s v="Q3"/>
    <n v="8"/>
    <x v="7"/>
  </r>
  <r>
    <s v="04640"/>
    <x v="240"/>
    <x v="0"/>
    <x v="15"/>
    <x v="0"/>
    <x v="1"/>
    <x v="4"/>
    <x v="10"/>
    <n v="2"/>
    <n v="41.05"/>
    <n v="0.05"/>
    <n v="14.47"/>
    <n v="77.99499999999999"/>
    <n v="28.94"/>
    <n v="49.054999999999993"/>
    <n v="0.62895057375472785"/>
    <n v="2026"/>
    <s v="Q3"/>
    <n v="8"/>
    <x v="7"/>
  </r>
  <r>
    <s v="04733"/>
    <x v="240"/>
    <x v="2"/>
    <x v="2"/>
    <x v="0"/>
    <x v="1"/>
    <x v="1"/>
    <x v="11"/>
    <n v="2"/>
    <n v="153.63999999999999"/>
    <n v="0.05"/>
    <n v="77.709999999999994"/>
    <n v="291.91599999999994"/>
    <n v="155.41999999999999"/>
    <n v="136.49599999999995"/>
    <n v="0.46758656599843784"/>
    <n v="2026"/>
    <s v="Q3"/>
    <n v="8"/>
    <x v="7"/>
  </r>
  <r>
    <s v="04827"/>
    <x v="240"/>
    <x v="2"/>
    <x v="2"/>
    <x v="0"/>
    <x v="0"/>
    <x v="2"/>
    <x v="2"/>
    <n v="5"/>
    <n v="36.700000000000003"/>
    <n v="0"/>
    <n v="13.45"/>
    <n v="183.5"/>
    <n v="67.25"/>
    <n v="116.25"/>
    <n v="0.63351498637602177"/>
    <n v="2026"/>
    <s v="Q3"/>
    <n v="8"/>
    <x v="7"/>
  </r>
  <r>
    <s v="05180"/>
    <x v="240"/>
    <x v="0"/>
    <x v="15"/>
    <x v="1"/>
    <x v="2"/>
    <x v="3"/>
    <x v="19"/>
    <n v="8"/>
    <n v="124"/>
    <n v="0.1"/>
    <n v="61.85"/>
    <n v="892.80000000000007"/>
    <n v="494.8"/>
    <n v="398.00000000000006"/>
    <n v="0.44578853046594985"/>
    <n v="2026"/>
    <s v="Q3"/>
    <n v="8"/>
    <x v="7"/>
  </r>
  <r>
    <s v="00121"/>
    <x v="241"/>
    <x v="1"/>
    <x v="1"/>
    <x v="3"/>
    <x v="1"/>
    <x v="0"/>
    <x v="0"/>
    <n v="1"/>
    <n v="81.23"/>
    <n v="0.1"/>
    <n v="42.65"/>
    <n v="73.106999999999999"/>
    <n v="42.65"/>
    <n v="30.457000000000001"/>
    <n v="0.41660853269864723"/>
    <n v="2026"/>
    <s v="Q3"/>
    <n v="8"/>
    <x v="7"/>
  </r>
  <r>
    <s v="00618"/>
    <x v="241"/>
    <x v="1"/>
    <x v="12"/>
    <x v="0"/>
    <x v="2"/>
    <x v="0"/>
    <x v="6"/>
    <n v="2"/>
    <n v="41.06"/>
    <n v="0.05"/>
    <n v="16.559999999999999"/>
    <n v="78.013999999999996"/>
    <n v="33.119999999999997"/>
    <n v="44.893999999999998"/>
    <n v="0.5754608147255621"/>
    <n v="2026"/>
    <s v="Q3"/>
    <n v="8"/>
    <x v="7"/>
  </r>
  <r>
    <s v="02860"/>
    <x v="241"/>
    <x v="3"/>
    <x v="7"/>
    <x v="3"/>
    <x v="0"/>
    <x v="1"/>
    <x v="3"/>
    <n v="1"/>
    <n v="143.49"/>
    <n v="0.1"/>
    <n v="80.72"/>
    <n v="129.14100000000002"/>
    <n v="80.72"/>
    <n v="48.421000000000021"/>
    <n v="0.3749467636149636"/>
    <n v="2026"/>
    <s v="Q3"/>
    <n v="8"/>
    <x v="7"/>
  </r>
  <r>
    <s v="03768"/>
    <x v="241"/>
    <x v="2"/>
    <x v="3"/>
    <x v="2"/>
    <x v="1"/>
    <x v="1"/>
    <x v="3"/>
    <n v="1"/>
    <n v="143.38"/>
    <n v="0"/>
    <n v="78.37"/>
    <n v="143.38"/>
    <n v="78.37"/>
    <n v="65.009999999999991"/>
    <n v="0.45341051750592826"/>
    <n v="2026"/>
    <s v="Q3"/>
    <n v="8"/>
    <x v="7"/>
  </r>
  <r>
    <s v="03987"/>
    <x v="241"/>
    <x v="1"/>
    <x v="12"/>
    <x v="3"/>
    <x v="2"/>
    <x v="1"/>
    <x v="3"/>
    <n v="1"/>
    <n v="144.54"/>
    <n v="0"/>
    <n v="78.77"/>
    <n v="144.54"/>
    <n v="78.77"/>
    <n v="65.77"/>
    <n v="0.45502974955029751"/>
    <n v="2026"/>
    <s v="Q3"/>
    <n v="8"/>
    <x v="7"/>
  </r>
  <r>
    <s v="04990"/>
    <x v="241"/>
    <x v="3"/>
    <x v="8"/>
    <x v="3"/>
    <x v="0"/>
    <x v="4"/>
    <x v="10"/>
    <n v="1"/>
    <n v="40.92"/>
    <n v="0.1"/>
    <n v="14.94"/>
    <n v="36.828000000000003"/>
    <n v="14.94"/>
    <n v="21.888000000000005"/>
    <n v="0.59433040078201382"/>
    <n v="2026"/>
    <s v="Q3"/>
    <n v="8"/>
    <x v="7"/>
  </r>
  <r>
    <s v="00348"/>
    <x v="242"/>
    <x v="1"/>
    <x v="12"/>
    <x v="1"/>
    <x v="2"/>
    <x v="1"/>
    <x v="11"/>
    <n v="5"/>
    <n v="151.21"/>
    <n v="0.15"/>
    <n v="77.12"/>
    <n v="642.64250000000004"/>
    <n v="385.6"/>
    <n v="257.04250000000002"/>
    <n v="0.39997743691087967"/>
    <n v="2026"/>
    <s v="Q3"/>
    <n v="8"/>
    <x v="7"/>
  </r>
  <r>
    <s v="01642"/>
    <x v="242"/>
    <x v="3"/>
    <x v="8"/>
    <x v="3"/>
    <x v="1"/>
    <x v="4"/>
    <x v="10"/>
    <n v="1"/>
    <n v="40.770000000000003"/>
    <n v="0"/>
    <n v="15.13"/>
    <n v="40.770000000000003"/>
    <n v="15.13"/>
    <n v="25.64"/>
    <n v="0.62889379445670834"/>
    <n v="2026"/>
    <s v="Q3"/>
    <n v="8"/>
    <x v="7"/>
  </r>
  <r>
    <s v="02146"/>
    <x v="242"/>
    <x v="0"/>
    <x v="0"/>
    <x v="3"/>
    <x v="1"/>
    <x v="4"/>
    <x v="14"/>
    <n v="1"/>
    <n v="35.47"/>
    <n v="0.05"/>
    <n v="14.1"/>
    <n v="33.6965"/>
    <n v="14.1"/>
    <n v="19.596499999999999"/>
    <n v="0.58155891561438122"/>
    <n v="2026"/>
    <s v="Q3"/>
    <n v="8"/>
    <x v="7"/>
  </r>
  <r>
    <s v="02629"/>
    <x v="242"/>
    <x v="3"/>
    <x v="8"/>
    <x v="0"/>
    <x v="0"/>
    <x v="0"/>
    <x v="0"/>
    <n v="1"/>
    <n v="81.72"/>
    <n v="0"/>
    <n v="42.38"/>
    <n v="81.72"/>
    <n v="42.38"/>
    <n v="39.339999999999996"/>
    <n v="0.48139990210474787"/>
    <n v="2026"/>
    <s v="Q3"/>
    <n v="8"/>
    <x v="7"/>
  </r>
  <r>
    <s v="02870"/>
    <x v="242"/>
    <x v="3"/>
    <x v="7"/>
    <x v="0"/>
    <x v="1"/>
    <x v="2"/>
    <x v="9"/>
    <n v="1"/>
    <n v="45.84"/>
    <n v="0"/>
    <n v="17.84"/>
    <n v="45.84"/>
    <n v="17.84"/>
    <n v="28.000000000000004"/>
    <n v="0.61082024432809778"/>
    <n v="2026"/>
    <s v="Q3"/>
    <n v="8"/>
    <x v="7"/>
  </r>
  <r>
    <s v="02975"/>
    <x v="242"/>
    <x v="1"/>
    <x v="12"/>
    <x v="0"/>
    <x v="1"/>
    <x v="2"/>
    <x v="9"/>
    <n v="1"/>
    <n v="46.59"/>
    <n v="0"/>
    <n v="18.47"/>
    <n v="46.59"/>
    <n v="18.47"/>
    <n v="28.120000000000005"/>
    <n v="0.60356299635114841"/>
    <n v="2026"/>
    <s v="Q3"/>
    <n v="8"/>
    <x v="7"/>
  </r>
  <r>
    <s v="03163"/>
    <x v="242"/>
    <x v="0"/>
    <x v="15"/>
    <x v="2"/>
    <x v="2"/>
    <x v="1"/>
    <x v="17"/>
    <n v="1"/>
    <n v="69.959999999999994"/>
    <n v="0"/>
    <n v="32.340000000000003"/>
    <n v="69.959999999999994"/>
    <n v="32.340000000000003"/>
    <n v="37.61999999999999"/>
    <n v="0.53773584905660365"/>
    <n v="2026"/>
    <s v="Q3"/>
    <n v="8"/>
    <x v="7"/>
  </r>
  <r>
    <s v="00094"/>
    <x v="243"/>
    <x v="1"/>
    <x v="6"/>
    <x v="2"/>
    <x v="0"/>
    <x v="0"/>
    <x v="4"/>
    <n v="5"/>
    <n v="50.76"/>
    <n v="0"/>
    <n v="22.89"/>
    <n v="253.79999999999998"/>
    <n v="114.45"/>
    <n v="139.34999999999997"/>
    <n v="0.54905437352245856"/>
    <n v="2026"/>
    <s v="Q3"/>
    <n v="9"/>
    <x v="8"/>
  </r>
  <r>
    <s v="00271"/>
    <x v="243"/>
    <x v="1"/>
    <x v="12"/>
    <x v="3"/>
    <x v="0"/>
    <x v="1"/>
    <x v="1"/>
    <n v="1"/>
    <n v="94.29"/>
    <n v="0.1"/>
    <n v="45.12"/>
    <n v="84.861000000000004"/>
    <n v="45.12"/>
    <n v="39.741000000000007"/>
    <n v="0.46830699614663984"/>
    <n v="2026"/>
    <s v="Q3"/>
    <n v="9"/>
    <x v="8"/>
  </r>
  <r>
    <s v="01481"/>
    <x v="243"/>
    <x v="1"/>
    <x v="12"/>
    <x v="1"/>
    <x v="2"/>
    <x v="0"/>
    <x v="0"/>
    <n v="6"/>
    <n v="81.430000000000007"/>
    <n v="0.05"/>
    <n v="42.24"/>
    <n v="464.15100000000001"/>
    <n v="253.44"/>
    <n v="210.71100000000001"/>
    <n v="0.45397079829624415"/>
    <n v="2026"/>
    <s v="Q3"/>
    <n v="9"/>
    <x v="8"/>
  </r>
  <r>
    <s v="01663"/>
    <x v="243"/>
    <x v="2"/>
    <x v="5"/>
    <x v="0"/>
    <x v="0"/>
    <x v="2"/>
    <x v="9"/>
    <n v="1"/>
    <n v="45.54"/>
    <n v="0.1"/>
    <n v="18.440000000000001"/>
    <n v="40.985999999999997"/>
    <n v="18.440000000000001"/>
    <n v="22.545999999999996"/>
    <n v="0.5500902747279558"/>
    <n v="2026"/>
    <s v="Q3"/>
    <n v="9"/>
    <x v="8"/>
  </r>
  <r>
    <s v="02866"/>
    <x v="243"/>
    <x v="0"/>
    <x v="15"/>
    <x v="3"/>
    <x v="0"/>
    <x v="1"/>
    <x v="11"/>
    <n v="2"/>
    <n v="156.63999999999999"/>
    <n v="0.1"/>
    <n v="80.09"/>
    <n v="281.952"/>
    <n v="160.18"/>
    <n v="121.77199999999999"/>
    <n v="0.43188911587787987"/>
    <n v="2026"/>
    <s v="Q3"/>
    <n v="9"/>
    <x v="8"/>
  </r>
  <r>
    <s v="03288"/>
    <x v="243"/>
    <x v="3"/>
    <x v="7"/>
    <x v="3"/>
    <x v="2"/>
    <x v="1"/>
    <x v="17"/>
    <n v="1"/>
    <n v="72.81"/>
    <n v="0"/>
    <n v="32.299999999999997"/>
    <n v="72.81"/>
    <n v="32.299999999999997"/>
    <n v="40.510000000000005"/>
    <n v="0.55637961818431536"/>
    <n v="2026"/>
    <s v="Q3"/>
    <n v="9"/>
    <x v="8"/>
  </r>
  <r>
    <s v="03426"/>
    <x v="243"/>
    <x v="1"/>
    <x v="11"/>
    <x v="2"/>
    <x v="1"/>
    <x v="3"/>
    <x v="13"/>
    <n v="6"/>
    <n v="80.319999999999993"/>
    <n v="0"/>
    <n v="38.42"/>
    <n v="481.91999999999996"/>
    <n v="230.52"/>
    <n v="251.39999999999995"/>
    <n v="0.52166334661354574"/>
    <n v="2026"/>
    <s v="Q3"/>
    <n v="9"/>
    <x v="8"/>
  </r>
  <r>
    <s v="04826"/>
    <x v="243"/>
    <x v="3"/>
    <x v="13"/>
    <x v="2"/>
    <x v="0"/>
    <x v="2"/>
    <x v="18"/>
    <n v="5"/>
    <n v="166.81"/>
    <n v="0.05"/>
    <n v="89.24"/>
    <n v="792.34749999999997"/>
    <n v="446.2"/>
    <n v="346.14749999999998"/>
    <n v="0.43686324497774021"/>
    <n v="2026"/>
    <s v="Q3"/>
    <n v="9"/>
    <x v="8"/>
  </r>
  <r>
    <s v="00662"/>
    <x v="244"/>
    <x v="3"/>
    <x v="13"/>
    <x v="0"/>
    <x v="1"/>
    <x v="4"/>
    <x v="10"/>
    <n v="1"/>
    <n v="40.56"/>
    <n v="0.15"/>
    <n v="14.28"/>
    <n v="34.475999999999999"/>
    <n v="14.28"/>
    <n v="20.195999999999998"/>
    <n v="0.58579881656804733"/>
    <n v="2026"/>
    <s v="Q3"/>
    <n v="9"/>
    <x v="8"/>
  </r>
  <r>
    <s v="01393"/>
    <x v="244"/>
    <x v="2"/>
    <x v="16"/>
    <x v="0"/>
    <x v="0"/>
    <x v="2"/>
    <x v="18"/>
    <n v="2"/>
    <n v="162.4"/>
    <n v="0.1"/>
    <n v="88.04"/>
    <n v="292.32"/>
    <n v="176.08"/>
    <n v="116.23999999999998"/>
    <n v="0.39764641488779412"/>
    <n v="2026"/>
    <s v="Q3"/>
    <n v="9"/>
    <x v="8"/>
  </r>
  <r>
    <s v="01568"/>
    <x v="244"/>
    <x v="0"/>
    <x v="15"/>
    <x v="2"/>
    <x v="0"/>
    <x v="4"/>
    <x v="12"/>
    <n v="5"/>
    <n v="123.09"/>
    <n v="0"/>
    <n v="70.3"/>
    <n v="615.45000000000005"/>
    <n v="351.5"/>
    <n v="263.95000000000005"/>
    <n v="0.42887318222438869"/>
    <n v="2026"/>
    <s v="Q3"/>
    <n v="9"/>
    <x v="8"/>
  </r>
  <r>
    <s v="02428"/>
    <x v="244"/>
    <x v="1"/>
    <x v="6"/>
    <x v="3"/>
    <x v="1"/>
    <x v="2"/>
    <x v="2"/>
    <n v="1"/>
    <n v="36.69"/>
    <n v="0"/>
    <n v="13.92"/>
    <n v="36.69"/>
    <n v="13.92"/>
    <n v="22.769999999999996"/>
    <n v="0.6206050695012264"/>
    <n v="2026"/>
    <s v="Q3"/>
    <n v="9"/>
    <x v="8"/>
  </r>
  <r>
    <s v="02890"/>
    <x v="244"/>
    <x v="2"/>
    <x v="3"/>
    <x v="0"/>
    <x v="2"/>
    <x v="2"/>
    <x v="15"/>
    <n v="4"/>
    <n v="130.43"/>
    <n v="0"/>
    <n v="66.849999999999994"/>
    <n v="521.72"/>
    <n v="267.39999999999998"/>
    <n v="254.32000000000005"/>
    <n v="0.48746454036648018"/>
    <n v="2026"/>
    <s v="Q3"/>
    <n v="9"/>
    <x v="8"/>
  </r>
  <r>
    <s v="02108"/>
    <x v="245"/>
    <x v="1"/>
    <x v="11"/>
    <x v="0"/>
    <x v="0"/>
    <x v="1"/>
    <x v="3"/>
    <n v="1"/>
    <n v="146.13999999999999"/>
    <n v="0"/>
    <n v="81.040000000000006"/>
    <n v="146.13999999999999"/>
    <n v="81.040000000000006"/>
    <n v="65.09999999999998"/>
    <n v="0.44546325441357593"/>
    <n v="2026"/>
    <s v="Q3"/>
    <n v="9"/>
    <x v="8"/>
  </r>
  <r>
    <s v="02340"/>
    <x v="245"/>
    <x v="1"/>
    <x v="14"/>
    <x v="2"/>
    <x v="1"/>
    <x v="3"/>
    <x v="5"/>
    <n v="4"/>
    <n v="332.93"/>
    <n v="0"/>
    <n v="193.56"/>
    <n v="1331.72"/>
    <n v="774.24"/>
    <n v="557.48"/>
    <n v="0.41861652599645571"/>
    <n v="2026"/>
    <s v="Q3"/>
    <n v="9"/>
    <x v="8"/>
  </r>
  <r>
    <s v="03078"/>
    <x v="245"/>
    <x v="1"/>
    <x v="14"/>
    <x v="2"/>
    <x v="2"/>
    <x v="3"/>
    <x v="19"/>
    <n v="4"/>
    <n v="122.43"/>
    <n v="0"/>
    <n v="61.5"/>
    <n v="489.72"/>
    <n v="246"/>
    <n v="243.72000000000003"/>
    <n v="0.49767213918157316"/>
    <n v="2026"/>
    <s v="Q3"/>
    <n v="9"/>
    <x v="8"/>
  </r>
  <r>
    <s v="03575"/>
    <x v="245"/>
    <x v="2"/>
    <x v="2"/>
    <x v="3"/>
    <x v="0"/>
    <x v="0"/>
    <x v="0"/>
    <n v="3"/>
    <n v="81.12"/>
    <n v="0.1"/>
    <n v="41.78"/>
    <n v="219.02400000000003"/>
    <n v="125.34"/>
    <n v="93.684000000000026"/>
    <n v="0.42773394696471628"/>
    <n v="2026"/>
    <s v="Q3"/>
    <n v="9"/>
    <x v="8"/>
  </r>
  <r>
    <s v="03700"/>
    <x v="245"/>
    <x v="1"/>
    <x v="14"/>
    <x v="0"/>
    <x v="0"/>
    <x v="2"/>
    <x v="18"/>
    <n v="1"/>
    <n v="168.54"/>
    <n v="0.05"/>
    <n v="87.82"/>
    <n v="160.11299999999997"/>
    <n v="87.82"/>
    <n v="72.292999999999978"/>
    <n v="0.45151236938911887"/>
    <n v="2026"/>
    <s v="Q3"/>
    <n v="9"/>
    <x v="8"/>
  </r>
  <r>
    <s v="03762"/>
    <x v="245"/>
    <x v="0"/>
    <x v="0"/>
    <x v="2"/>
    <x v="1"/>
    <x v="0"/>
    <x v="6"/>
    <n v="4"/>
    <n v="39.61"/>
    <n v="0.1"/>
    <n v="16.829999999999998"/>
    <n v="142.596"/>
    <n v="67.319999999999993"/>
    <n v="75.27600000000001"/>
    <n v="0.52789699570815452"/>
    <n v="2026"/>
    <s v="Q3"/>
    <n v="9"/>
    <x v="8"/>
  </r>
  <r>
    <s v="02790"/>
    <x v="246"/>
    <x v="3"/>
    <x v="8"/>
    <x v="0"/>
    <x v="0"/>
    <x v="4"/>
    <x v="10"/>
    <n v="1"/>
    <n v="39.85"/>
    <n v="0.1"/>
    <n v="14.96"/>
    <n v="35.865000000000002"/>
    <n v="14.96"/>
    <n v="20.905000000000001"/>
    <n v="0.58288024536456151"/>
    <n v="2026"/>
    <s v="Q3"/>
    <n v="9"/>
    <x v="8"/>
  </r>
  <r>
    <s v="04149"/>
    <x v="246"/>
    <x v="3"/>
    <x v="8"/>
    <x v="0"/>
    <x v="1"/>
    <x v="4"/>
    <x v="10"/>
    <n v="1"/>
    <n v="40.51"/>
    <n v="0.05"/>
    <n v="14.7"/>
    <n v="38.484499999999997"/>
    <n v="14.7"/>
    <n v="23.784499999999998"/>
    <n v="0.6180280372617547"/>
    <n v="2026"/>
    <s v="Q3"/>
    <n v="9"/>
    <x v="8"/>
  </r>
  <r>
    <s v="01955"/>
    <x v="247"/>
    <x v="1"/>
    <x v="12"/>
    <x v="0"/>
    <x v="0"/>
    <x v="3"/>
    <x v="19"/>
    <n v="1"/>
    <n v="121.59"/>
    <n v="0"/>
    <n v="62.44"/>
    <n v="121.59"/>
    <n v="62.44"/>
    <n v="59.150000000000006"/>
    <n v="0.4864709268854347"/>
    <n v="2026"/>
    <s v="Q3"/>
    <n v="9"/>
    <x v="8"/>
  </r>
  <r>
    <s v="02077"/>
    <x v="247"/>
    <x v="3"/>
    <x v="8"/>
    <x v="1"/>
    <x v="2"/>
    <x v="1"/>
    <x v="11"/>
    <n v="4"/>
    <n v="152.99"/>
    <n v="0.15"/>
    <n v="77.12"/>
    <n v="520.16600000000005"/>
    <n v="308.48"/>
    <n v="211.68600000000004"/>
    <n v="0.40695854784818697"/>
    <n v="2026"/>
    <s v="Q3"/>
    <n v="9"/>
    <x v="8"/>
  </r>
  <r>
    <s v="02879"/>
    <x v="247"/>
    <x v="2"/>
    <x v="10"/>
    <x v="0"/>
    <x v="2"/>
    <x v="2"/>
    <x v="2"/>
    <n v="3"/>
    <n v="36.19"/>
    <n v="0.1"/>
    <n v="13.97"/>
    <n v="97.712999999999994"/>
    <n v="41.910000000000004"/>
    <n v="55.80299999999999"/>
    <n v="0.57109084768659235"/>
    <n v="2026"/>
    <s v="Q3"/>
    <n v="9"/>
    <x v="8"/>
  </r>
  <r>
    <s v="03353"/>
    <x v="247"/>
    <x v="2"/>
    <x v="16"/>
    <x v="2"/>
    <x v="1"/>
    <x v="1"/>
    <x v="3"/>
    <n v="2"/>
    <n v="142.44"/>
    <n v="0"/>
    <n v="77.33"/>
    <n v="284.88"/>
    <n v="154.66"/>
    <n v="130.22"/>
    <n v="0.45710474585790506"/>
    <n v="2026"/>
    <s v="Q3"/>
    <n v="9"/>
    <x v="8"/>
  </r>
  <r>
    <s v="03514"/>
    <x v="247"/>
    <x v="1"/>
    <x v="6"/>
    <x v="0"/>
    <x v="1"/>
    <x v="2"/>
    <x v="15"/>
    <n v="2"/>
    <n v="133.81"/>
    <n v="0"/>
    <n v="66.78"/>
    <n v="267.62"/>
    <n v="133.56"/>
    <n v="134.06"/>
    <n v="0.5009341603766535"/>
    <n v="2026"/>
    <s v="Q3"/>
    <n v="9"/>
    <x v="8"/>
  </r>
  <r>
    <s v="03964"/>
    <x v="247"/>
    <x v="1"/>
    <x v="12"/>
    <x v="2"/>
    <x v="1"/>
    <x v="4"/>
    <x v="10"/>
    <n v="2"/>
    <n v="40.49"/>
    <n v="0.15"/>
    <n v="14.32"/>
    <n v="68.832999999999998"/>
    <n v="28.64"/>
    <n v="40.192999999999998"/>
    <n v="0.58392050324698908"/>
    <n v="2026"/>
    <s v="Q3"/>
    <n v="9"/>
    <x v="8"/>
  </r>
  <r>
    <s v="04599"/>
    <x v="247"/>
    <x v="2"/>
    <x v="2"/>
    <x v="0"/>
    <x v="2"/>
    <x v="3"/>
    <x v="7"/>
    <n v="4"/>
    <n v="198.1"/>
    <n v="0"/>
    <n v="101.61"/>
    <n v="792.4"/>
    <n v="406.44"/>
    <n v="385.96"/>
    <n v="0.48707723372034323"/>
    <n v="2026"/>
    <s v="Q3"/>
    <n v="9"/>
    <x v="8"/>
  </r>
  <r>
    <s v="05030"/>
    <x v="247"/>
    <x v="1"/>
    <x v="12"/>
    <x v="2"/>
    <x v="1"/>
    <x v="0"/>
    <x v="0"/>
    <n v="1"/>
    <n v="83.73"/>
    <n v="0.15"/>
    <n v="43.34"/>
    <n v="71.170500000000004"/>
    <n v="43.34"/>
    <n v="27.830500000000001"/>
    <n v="0.39103982689457006"/>
    <n v="2026"/>
    <s v="Q3"/>
    <n v="9"/>
    <x v="8"/>
  </r>
  <r>
    <s v="01593"/>
    <x v="248"/>
    <x v="1"/>
    <x v="14"/>
    <x v="2"/>
    <x v="1"/>
    <x v="3"/>
    <x v="7"/>
    <n v="2"/>
    <n v="194.92"/>
    <n v="0"/>
    <n v="102.66"/>
    <n v="389.84"/>
    <n v="205.32"/>
    <n v="184.51999999999998"/>
    <n v="0.47332238867227577"/>
    <n v="2026"/>
    <s v="Q3"/>
    <n v="9"/>
    <x v="8"/>
  </r>
  <r>
    <s v="01818"/>
    <x v="248"/>
    <x v="1"/>
    <x v="12"/>
    <x v="2"/>
    <x v="1"/>
    <x v="2"/>
    <x v="18"/>
    <n v="1"/>
    <n v="161.03"/>
    <n v="0"/>
    <n v="89.86"/>
    <n v="161.03"/>
    <n v="89.86"/>
    <n v="71.17"/>
    <n v="0.44196733527914056"/>
    <n v="2026"/>
    <s v="Q3"/>
    <n v="9"/>
    <x v="8"/>
  </r>
  <r>
    <s v="02370"/>
    <x v="248"/>
    <x v="3"/>
    <x v="4"/>
    <x v="3"/>
    <x v="1"/>
    <x v="4"/>
    <x v="14"/>
    <n v="1"/>
    <n v="35.68"/>
    <n v="0.05"/>
    <n v="13.76"/>
    <n v="33.896000000000001"/>
    <n v="13.76"/>
    <n v="20.136000000000003"/>
    <n v="0.59405239556289835"/>
    <n v="2026"/>
    <s v="Q3"/>
    <n v="9"/>
    <x v="8"/>
  </r>
  <r>
    <s v="02726"/>
    <x v="248"/>
    <x v="1"/>
    <x v="6"/>
    <x v="0"/>
    <x v="1"/>
    <x v="0"/>
    <x v="6"/>
    <n v="1"/>
    <n v="39.68"/>
    <n v="0.05"/>
    <n v="16.63"/>
    <n v="37.695999999999998"/>
    <n v="16.63"/>
    <n v="21.065999999999999"/>
    <n v="0.55883913412563668"/>
    <n v="2026"/>
    <s v="Q3"/>
    <n v="9"/>
    <x v="8"/>
  </r>
  <r>
    <s v="02755"/>
    <x v="248"/>
    <x v="2"/>
    <x v="10"/>
    <x v="0"/>
    <x v="1"/>
    <x v="1"/>
    <x v="3"/>
    <n v="3"/>
    <n v="146.22"/>
    <n v="0"/>
    <n v="80.13"/>
    <n v="438.65999999999997"/>
    <n v="240.39"/>
    <n v="198.26999999999998"/>
    <n v="0.4519901518260156"/>
    <n v="2026"/>
    <s v="Q3"/>
    <n v="9"/>
    <x v="8"/>
  </r>
  <r>
    <s v="03187"/>
    <x v="248"/>
    <x v="3"/>
    <x v="7"/>
    <x v="2"/>
    <x v="0"/>
    <x v="1"/>
    <x v="17"/>
    <n v="1"/>
    <n v="71.680000000000007"/>
    <n v="0"/>
    <n v="31.87"/>
    <n v="71.680000000000007"/>
    <n v="31.87"/>
    <n v="39.81"/>
    <n v="0.5553850446428571"/>
    <n v="2026"/>
    <s v="Q3"/>
    <n v="9"/>
    <x v="8"/>
  </r>
  <r>
    <s v="03471"/>
    <x v="248"/>
    <x v="2"/>
    <x v="10"/>
    <x v="3"/>
    <x v="1"/>
    <x v="4"/>
    <x v="16"/>
    <n v="2"/>
    <n v="51.77"/>
    <n v="0"/>
    <n v="21.46"/>
    <n v="103.54"/>
    <n v="42.92"/>
    <n v="60.620000000000005"/>
    <n v="0.58547421286459345"/>
    <n v="2026"/>
    <s v="Q3"/>
    <n v="9"/>
    <x v="8"/>
  </r>
  <r>
    <s v="03529"/>
    <x v="248"/>
    <x v="2"/>
    <x v="5"/>
    <x v="1"/>
    <x v="0"/>
    <x v="4"/>
    <x v="10"/>
    <n v="4"/>
    <n v="39.4"/>
    <n v="0.15"/>
    <n v="14.95"/>
    <n v="133.95999999999998"/>
    <n v="59.8"/>
    <n v="74.159999999999982"/>
    <n v="0.55359808898178553"/>
    <n v="2026"/>
    <s v="Q3"/>
    <n v="9"/>
    <x v="8"/>
  </r>
  <r>
    <s v="03549"/>
    <x v="248"/>
    <x v="3"/>
    <x v="8"/>
    <x v="0"/>
    <x v="1"/>
    <x v="2"/>
    <x v="9"/>
    <n v="1"/>
    <n v="47.17"/>
    <n v="0"/>
    <n v="18.64"/>
    <n v="47.17"/>
    <n v="18.64"/>
    <n v="28.53"/>
    <n v="0.60483358066567738"/>
    <n v="2026"/>
    <s v="Q3"/>
    <n v="9"/>
    <x v="8"/>
  </r>
  <r>
    <s v="04003"/>
    <x v="248"/>
    <x v="3"/>
    <x v="4"/>
    <x v="3"/>
    <x v="0"/>
    <x v="4"/>
    <x v="16"/>
    <n v="2"/>
    <n v="50.41"/>
    <n v="0.1"/>
    <n v="22.05"/>
    <n v="90.738"/>
    <n v="44.1"/>
    <n v="46.637999999999998"/>
    <n v="0.51398532037294187"/>
    <n v="2026"/>
    <s v="Q3"/>
    <n v="9"/>
    <x v="8"/>
  </r>
  <r>
    <s v="04613"/>
    <x v="248"/>
    <x v="3"/>
    <x v="13"/>
    <x v="0"/>
    <x v="2"/>
    <x v="0"/>
    <x v="0"/>
    <n v="4"/>
    <n v="80.38"/>
    <n v="0.1"/>
    <n v="42.55"/>
    <n v="289.36799999999999"/>
    <n v="170.2"/>
    <n v="119.16800000000001"/>
    <n v="0.41182162505874875"/>
    <n v="2026"/>
    <s v="Q3"/>
    <n v="9"/>
    <x v="8"/>
  </r>
  <r>
    <s v="00075"/>
    <x v="249"/>
    <x v="0"/>
    <x v="0"/>
    <x v="0"/>
    <x v="2"/>
    <x v="4"/>
    <x v="10"/>
    <n v="2"/>
    <n v="40.78"/>
    <n v="0"/>
    <n v="15.04"/>
    <n v="81.56"/>
    <n v="30.08"/>
    <n v="51.480000000000004"/>
    <n v="0.63119176066699367"/>
    <n v="2026"/>
    <s v="Q3"/>
    <n v="9"/>
    <x v="8"/>
  </r>
  <r>
    <s v="00601"/>
    <x v="249"/>
    <x v="1"/>
    <x v="12"/>
    <x v="0"/>
    <x v="0"/>
    <x v="1"/>
    <x v="3"/>
    <n v="1"/>
    <n v="141.69"/>
    <n v="0"/>
    <n v="80.34"/>
    <n v="141.69"/>
    <n v="80.34"/>
    <n v="61.349999999999994"/>
    <n v="0.43298750793986868"/>
    <n v="2026"/>
    <s v="Q3"/>
    <n v="9"/>
    <x v="8"/>
  </r>
  <r>
    <s v="01617"/>
    <x v="249"/>
    <x v="3"/>
    <x v="8"/>
    <x v="0"/>
    <x v="1"/>
    <x v="3"/>
    <x v="13"/>
    <n v="1"/>
    <n v="83.28"/>
    <n v="0.1"/>
    <n v="39.75"/>
    <n v="74.951999999999998"/>
    <n v="39.75"/>
    <n v="35.201999999999998"/>
    <n v="0.46966058277297468"/>
    <n v="2026"/>
    <s v="Q3"/>
    <n v="9"/>
    <x v="8"/>
  </r>
  <r>
    <s v="02305"/>
    <x v="249"/>
    <x v="3"/>
    <x v="7"/>
    <x v="3"/>
    <x v="0"/>
    <x v="3"/>
    <x v="13"/>
    <n v="2"/>
    <n v="82.43"/>
    <n v="0"/>
    <n v="40.51"/>
    <n v="164.86"/>
    <n v="81.02"/>
    <n v="83.840000000000018"/>
    <n v="0.50855271139148372"/>
    <n v="2026"/>
    <s v="Q3"/>
    <n v="9"/>
    <x v="8"/>
  </r>
  <r>
    <s v="02344"/>
    <x v="249"/>
    <x v="0"/>
    <x v="15"/>
    <x v="3"/>
    <x v="1"/>
    <x v="4"/>
    <x v="14"/>
    <n v="4"/>
    <n v="36.380000000000003"/>
    <n v="0"/>
    <n v="14.16"/>
    <n v="145.52000000000001"/>
    <n v="56.64"/>
    <n v="88.88000000000001"/>
    <n v="0.61077515118196812"/>
    <n v="2026"/>
    <s v="Q3"/>
    <n v="9"/>
    <x v="8"/>
  </r>
  <r>
    <s v="02601"/>
    <x v="249"/>
    <x v="1"/>
    <x v="11"/>
    <x v="0"/>
    <x v="1"/>
    <x v="0"/>
    <x v="0"/>
    <n v="1"/>
    <n v="82.86"/>
    <n v="0"/>
    <n v="43.33"/>
    <n v="82.86"/>
    <n v="43.33"/>
    <n v="39.53"/>
    <n v="0.47706975621530295"/>
    <n v="2026"/>
    <s v="Q3"/>
    <n v="9"/>
    <x v="8"/>
  </r>
  <r>
    <s v="02831"/>
    <x v="249"/>
    <x v="0"/>
    <x v="9"/>
    <x v="0"/>
    <x v="1"/>
    <x v="2"/>
    <x v="9"/>
    <n v="1"/>
    <n v="46.44"/>
    <n v="0.05"/>
    <n v="17.88"/>
    <n v="44.117999999999995"/>
    <n v="17.88"/>
    <n v="26.237999999999996"/>
    <n v="0.59472324221406225"/>
    <n v="2026"/>
    <s v="Q3"/>
    <n v="9"/>
    <x v="8"/>
  </r>
  <r>
    <s v="02845"/>
    <x v="249"/>
    <x v="0"/>
    <x v="0"/>
    <x v="1"/>
    <x v="2"/>
    <x v="2"/>
    <x v="15"/>
    <n v="4"/>
    <n v="133.26"/>
    <n v="0.1"/>
    <n v="68.77"/>
    <n v="479.73599999999999"/>
    <n v="275.08"/>
    <n v="204.65600000000001"/>
    <n v="0.42660129738022579"/>
    <n v="2026"/>
    <s v="Q3"/>
    <n v="9"/>
    <x v="8"/>
  </r>
  <r>
    <s v="03679"/>
    <x v="249"/>
    <x v="1"/>
    <x v="12"/>
    <x v="3"/>
    <x v="1"/>
    <x v="1"/>
    <x v="3"/>
    <n v="1"/>
    <n v="147.36000000000001"/>
    <n v="0"/>
    <n v="81.599999999999994"/>
    <n v="147.36000000000001"/>
    <n v="81.599999999999994"/>
    <n v="65.760000000000019"/>
    <n v="0.44625407166123787"/>
    <n v="2026"/>
    <s v="Q3"/>
    <n v="9"/>
    <x v="8"/>
  </r>
  <r>
    <s v="03828"/>
    <x v="249"/>
    <x v="0"/>
    <x v="0"/>
    <x v="0"/>
    <x v="1"/>
    <x v="2"/>
    <x v="18"/>
    <n v="2"/>
    <n v="166.13"/>
    <n v="0.15"/>
    <n v="86.71"/>
    <n v="282.42099999999999"/>
    <n v="173.42"/>
    <n v="109.001"/>
    <n v="0.38595217777714835"/>
    <n v="2026"/>
    <s v="Q3"/>
    <n v="9"/>
    <x v="8"/>
  </r>
  <r>
    <s v="04226"/>
    <x v="249"/>
    <x v="2"/>
    <x v="3"/>
    <x v="0"/>
    <x v="1"/>
    <x v="4"/>
    <x v="16"/>
    <n v="1"/>
    <n v="51.74"/>
    <n v="0"/>
    <n v="22.45"/>
    <n v="51.74"/>
    <n v="22.45"/>
    <n v="29.290000000000003"/>
    <n v="0.56609972941631237"/>
    <n v="2026"/>
    <s v="Q3"/>
    <n v="9"/>
    <x v="8"/>
  </r>
  <r>
    <s v="00058"/>
    <x v="250"/>
    <x v="0"/>
    <x v="0"/>
    <x v="2"/>
    <x v="0"/>
    <x v="1"/>
    <x v="17"/>
    <n v="1"/>
    <n v="71.7"/>
    <n v="0"/>
    <n v="32"/>
    <n v="71.7"/>
    <n v="32"/>
    <n v="39.700000000000003"/>
    <n v="0.55369595536959559"/>
    <n v="2026"/>
    <s v="Q3"/>
    <n v="9"/>
    <x v="8"/>
  </r>
  <r>
    <s v="01224"/>
    <x v="250"/>
    <x v="2"/>
    <x v="2"/>
    <x v="0"/>
    <x v="0"/>
    <x v="0"/>
    <x v="6"/>
    <n v="2"/>
    <n v="39.409999999999997"/>
    <n v="0.05"/>
    <n v="17.12"/>
    <n v="74.878999999999991"/>
    <n v="34.24"/>
    <n v="40.638999999999989"/>
    <n v="0.54272893601677363"/>
    <n v="2026"/>
    <s v="Q3"/>
    <n v="9"/>
    <x v="8"/>
  </r>
  <r>
    <s v="04345"/>
    <x v="250"/>
    <x v="0"/>
    <x v="9"/>
    <x v="0"/>
    <x v="1"/>
    <x v="3"/>
    <x v="5"/>
    <n v="2"/>
    <n v="345.33"/>
    <n v="0"/>
    <n v="198.22"/>
    <n v="690.66"/>
    <n v="396.44"/>
    <n v="294.21999999999997"/>
    <n v="0.42599832044710856"/>
    <n v="2026"/>
    <s v="Q3"/>
    <n v="9"/>
    <x v="8"/>
  </r>
  <r>
    <s v="01069"/>
    <x v="251"/>
    <x v="3"/>
    <x v="13"/>
    <x v="0"/>
    <x v="0"/>
    <x v="1"/>
    <x v="3"/>
    <n v="1"/>
    <n v="145.33000000000001"/>
    <n v="0.1"/>
    <n v="80.97"/>
    <n v="130.79700000000003"/>
    <n v="80.97"/>
    <n v="49.827000000000027"/>
    <n v="0.3809491043372556"/>
    <n v="2026"/>
    <s v="Q3"/>
    <n v="9"/>
    <x v="8"/>
  </r>
  <r>
    <s v="01489"/>
    <x v="251"/>
    <x v="0"/>
    <x v="0"/>
    <x v="0"/>
    <x v="0"/>
    <x v="0"/>
    <x v="4"/>
    <n v="3"/>
    <n v="50.03"/>
    <n v="0.1"/>
    <n v="22.89"/>
    <n v="135.08100000000002"/>
    <n v="68.67"/>
    <n v="66.411000000000016"/>
    <n v="0.49163835032313952"/>
    <n v="2026"/>
    <s v="Q3"/>
    <n v="9"/>
    <x v="8"/>
  </r>
  <r>
    <s v="02045"/>
    <x v="251"/>
    <x v="1"/>
    <x v="1"/>
    <x v="3"/>
    <x v="0"/>
    <x v="2"/>
    <x v="2"/>
    <n v="1"/>
    <n v="35.68"/>
    <n v="0.05"/>
    <n v="13.37"/>
    <n v="33.896000000000001"/>
    <n v="13.37"/>
    <n v="20.526000000000003"/>
    <n v="0.60555817795610112"/>
    <n v="2026"/>
    <s v="Q3"/>
    <n v="9"/>
    <x v="8"/>
  </r>
  <r>
    <s v="02610"/>
    <x v="251"/>
    <x v="3"/>
    <x v="8"/>
    <x v="0"/>
    <x v="0"/>
    <x v="3"/>
    <x v="5"/>
    <n v="1"/>
    <n v="341.87"/>
    <n v="0.1"/>
    <n v="190.66"/>
    <n v="307.68299999999999"/>
    <n v="190.66"/>
    <n v="117.023"/>
    <n v="0.38033625517171893"/>
    <n v="2026"/>
    <s v="Q3"/>
    <n v="9"/>
    <x v="8"/>
  </r>
  <r>
    <s v="04210"/>
    <x v="251"/>
    <x v="1"/>
    <x v="6"/>
    <x v="0"/>
    <x v="0"/>
    <x v="2"/>
    <x v="18"/>
    <n v="1"/>
    <n v="164.6"/>
    <n v="0"/>
    <n v="87.21"/>
    <n v="164.6"/>
    <n v="87.21"/>
    <n v="77.39"/>
    <n v="0.47017010935601461"/>
    <n v="2026"/>
    <s v="Q3"/>
    <n v="9"/>
    <x v="8"/>
  </r>
  <r>
    <s v="04584"/>
    <x v="251"/>
    <x v="3"/>
    <x v="8"/>
    <x v="0"/>
    <x v="0"/>
    <x v="4"/>
    <x v="10"/>
    <n v="2"/>
    <n v="41.24"/>
    <n v="0"/>
    <n v="14.46"/>
    <n v="82.48"/>
    <n v="28.92"/>
    <n v="53.56"/>
    <n v="0.64936954413191073"/>
    <n v="2026"/>
    <s v="Q3"/>
    <n v="9"/>
    <x v="8"/>
  </r>
  <r>
    <s v="00044"/>
    <x v="252"/>
    <x v="2"/>
    <x v="10"/>
    <x v="2"/>
    <x v="1"/>
    <x v="0"/>
    <x v="6"/>
    <n v="1"/>
    <n v="40.1"/>
    <n v="0"/>
    <n v="16.920000000000002"/>
    <n v="40.1"/>
    <n v="16.920000000000002"/>
    <n v="23.18"/>
    <n v="0.57805486284289276"/>
    <n v="2026"/>
    <s v="Q3"/>
    <n v="9"/>
    <x v="8"/>
  </r>
  <r>
    <s v="00097"/>
    <x v="252"/>
    <x v="1"/>
    <x v="6"/>
    <x v="0"/>
    <x v="1"/>
    <x v="3"/>
    <x v="13"/>
    <n v="2"/>
    <n v="80.239999999999995"/>
    <n v="0"/>
    <n v="40.5"/>
    <n v="160.47999999999999"/>
    <n v="81"/>
    <n v="79.47999999999999"/>
    <n v="0.49526420737786636"/>
    <n v="2026"/>
    <s v="Q3"/>
    <n v="9"/>
    <x v="8"/>
  </r>
  <r>
    <s v="01015"/>
    <x v="252"/>
    <x v="2"/>
    <x v="3"/>
    <x v="0"/>
    <x v="1"/>
    <x v="1"/>
    <x v="11"/>
    <n v="4"/>
    <n v="151.01"/>
    <n v="0"/>
    <n v="80.569999999999993"/>
    <n v="604.04"/>
    <n v="322.27999999999997"/>
    <n v="281.76"/>
    <n v="0.46645917488908023"/>
    <n v="2026"/>
    <s v="Q3"/>
    <n v="9"/>
    <x v="8"/>
  </r>
  <r>
    <s v="01128"/>
    <x v="252"/>
    <x v="0"/>
    <x v="15"/>
    <x v="3"/>
    <x v="0"/>
    <x v="0"/>
    <x v="4"/>
    <n v="1"/>
    <n v="51.32"/>
    <n v="0.1"/>
    <n v="22.67"/>
    <n v="46.188000000000002"/>
    <n v="22.67"/>
    <n v="23.518000000000001"/>
    <n v="0.50917987356023209"/>
    <n v="2026"/>
    <s v="Q3"/>
    <n v="9"/>
    <x v="8"/>
  </r>
  <r>
    <s v="03548"/>
    <x v="252"/>
    <x v="3"/>
    <x v="7"/>
    <x v="2"/>
    <x v="0"/>
    <x v="1"/>
    <x v="17"/>
    <n v="2"/>
    <n v="72.61"/>
    <n v="0"/>
    <n v="32.68"/>
    <n v="145.22"/>
    <n v="65.36"/>
    <n v="79.86"/>
    <n v="0.54992425285773305"/>
    <n v="2026"/>
    <s v="Q3"/>
    <n v="9"/>
    <x v="8"/>
  </r>
  <r>
    <s v="00242"/>
    <x v="253"/>
    <x v="3"/>
    <x v="13"/>
    <x v="3"/>
    <x v="2"/>
    <x v="4"/>
    <x v="10"/>
    <n v="5"/>
    <n v="40.94"/>
    <n v="0"/>
    <n v="14.78"/>
    <n v="204.7"/>
    <n v="73.899999999999991"/>
    <n v="130.80000000000001"/>
    <n v="0.6389838788470934"/>
    <n v="2026"/>
    <s v="Q3"/>
    <n v="9"/>
    <x v="8"/>
  </r>
  <r>
    <s v="00784"/>
    <x v="253"/>
    <x v="2"/>
    <x v="16"/>
    <x v="3"/>
    <x v="1"/>
    <x v="0"/>
    <x v="0"/>
    <n v="4"/>
    <n v="81.69"/>
    <n v="0"/>
    <n v="42.23"/>
    <n v="326.76"/>
    <n v="168.92"/>
    <n v="157.84"/>
    <n v="0.48304566042355246"/>
    <n v="2026"/>
    <s v="Q3"/>
    <n v="9"/>
    <x v="8"/>
  </r>
  <r>
    <s v="01535"/>
    <x v="253"/>
    <x v="0"/>
    <x v="15"/>
    <x v="2"/>
    <x v="1"/>
    <x v="0"/>
    <x v="4"/>
    <n v="1"/>
    <n v="51.25"/>
    <n v="0.05"/>
    <n v="21.99"/>
    <n v="48.6875"/>
    <n v="21.99"/>
    <n v="26.697500000000002"/>
    <n v="0.54834403080872918"/>
    <n v="2026"/>
    <s v="Q3"/>
    <n v="9"/>
    <x v="8"/>
  </r>
  <r>
    <s v="01687"/>
    <x v="253"/>
    <x v="2"/>
    <x v="16"/>
    <x v="0"/>
    <x v="0"/>
    <x v="4"/>
    <x v="16"/>
    <n v="1"/>
    <n v="50.78"/>
    <n v="0.05"/>
    <n v="22.52"/>
    <n v="48.241"/>
    <n v="22.52"/>
    <n v="25.721"/>
    <n v="0.5331771729441761"/>
    <n v="2026"/>
    <s v="Q3"/>
    <n v="9"/>
    <x v="8"/>
  </r>
  <r>
    <s v="02162"/>
    <x v="253"/>
    <x v="1"/>
    <x v="1"/>
    <x v="0"/>
    <x v="1"/>
    <x v="2"/>
    <x v="15"/>
    <n v="1"/>
    <n v="133.31"/>
    <n v="0.05"/>
    <n v="67.790000000000006"/>
    <n v="126.64449999999999"/>
    <n v="67.790000000000006"/>
    <n v="58.854499999999987"/>
    <n v="0.46472211584395684"/>
    <n v="2026"/>
    <s v="Q3"/>
    <n v="9"/>
    <x v="8"/>
  </r>
  <r>
    <s v="02307"/>
    <x v="253"/>
    <x v="2"/>
    <x v="2"/>
    <x v="0"/>
    <x v="0"/>
    <x v="2"/>
    <x v="18"/>
    <n v="1"/>
    <n v="162.06"/>
    <n v="0"/>
    <n v="86.95"/>
    <n v="162.06"/>
    <n v="86.95"/>
    <n v="75.11"/>
    <n v="0.4634703196347032"/>
    <n v="2026"/>
    <s v="Q3"/>
    <n v="9"/>
    <x v="8"/>
  </r>
  <r>
    <s v="03976"/>
    <x v="253"/>
    <x v="2"/>
    <x v="5"/>
    <x v="2"/>
    <x v="0"/>
    <x v="2"/>
    <x v="2"/>
    <n v="2"/>
    <n v="37.03"/>
    <n v="0.1"/>
    <n v="13.46"/>
    <n v="66.654000000000011"/>
    <n v="26.92"/>
    <n v="39.734000000000009"/>
    <n v="0.59612326342004984"/>
    <n v="2026"/>
    <s v="Q3"/>
    <n v="9"/>
    <x v="8"/>
  </r>
  <r>
    <s v="05066"/>
    <x v="253"/>
    <x v="1"/>
    <x v="11"/>
    <x v="0"/>
    <x v="1"/>
    <x v="3"/>
    <x v="5"/>
    <n v="1"/>
    <n v="338.01"/>
    <n v="0"/>
    <n v="190.89"/>
    <n v="338.01"/>
    <n v="190.89"/>
    <n v="147.12"/>
    <n v="0.43525339486997427"/>
    <n v="2026"/>
    <s v="Q3"/>
    <n v="9"/>
    <x v="8"/>
  </r>
  <r>
    <s v="00078"/>
    <x v="254"/>
    <x v="3"/>
    <x v="13"/>
    <x v="0"/>
    <x v="1"/>
    <x v="4"/>
    <x v="10"/>
    <n v="5"/>
    <n v="40.78"/>
    <n v="0.05"/>
    <n v="14.94"/>
    <n v="193.70499999999998"/>
    <n v="74.7"/>
    <n v="119.00499999999998"/>
    <n v="0.61436204537828132"/>
    <n v="2026"/>
    <s v="Q3"/>
    <n v="9"/>
    <x v="8"/>
  </r>
  <r>
    <s v="00354"/>
    <x v="254"/>
    <x v="2"/>
    <x v="16"/>
    <x v="0"/>
    <x v="0"/>
    <x v="0"/>
    <x v="4"/>
    <n v="4"/>
    <n v="51.47"/>
    <n v="0"/>
    <n v="21.9"/>
    <n v="205.88"/>
    <n v="87.6"/>
    <n v="118.28"/>
    <n v="0.57450942296483387"/>
    <n v="2026"/>
    <s v="Q3"/>
    <n v="9"/>
    <x v="8"/>
  </r>
  <r>
    <s v="01738"/>
    <x v="254"/>
    <x v="0"/>
    <x v="15"/>
    <x v="1"/>
    <x v="2"/>
    <x v="1"/>
    <x v="3"/>
    <n v="10"/>
    <n v="144.4"/>
    <n v="0.1"/>
    <n v="81.069999999999993"/>
    <n v="1299.6000000000001"/>
    <n v="810.69999999999993"/>
    <n v="488.9000000000002"/>
    <n v="0.37619267466912909"/>
    <n v="2026"/>
    <s v="Q3"/>
    <n v="9"/>
    <x v="8"/>
  </r>
  <r>
    <s v="01900"/>
    <x v="254"/>
    <x v="1"/>
    <x v="6"/>
    <x v="2"/>
    <x v="1"/>
    <x v="4"/>
    <x v="16"/>
    <n v="1"/>
    <n v="51.34"/>
    <n v="0.1"/>
    <n v="22.63"/>
    <n v="46.206000000000003"/>
    <n v="22.63"/>
    <n v="23.576000000000004"/>
    <n v="0.51023676578799293"/>
    <n v="2026"/>
    <s v="Q3"/>
    <n v="9"/>
    <x v="8"/>
  </r>
  <r>
    <s v="03375"/>
    <x v="254"/>
    <x v="1"/>
    <x v="1"/>
    <x v="1"/>
    <x v="0"/>
    <x v="2"/>
    <x v="9"/>
    <n v="6"/>
    <n v="47.72"/>
    <n v="0.1"/>
    <n v="18.41"/>
    <n v="257.68799999999999"/>
    <n v="110.46000000000001"/>
    <n v="147.22799999999998"/>
    <n v="0.57134208810654741"/>
    <n v="2026"/>
    <s v="Q3"/>
    <n v="9"/>
    <x v="8"/>
  </r>
  <r>
    <s v="03567"/>
    <x v="254"/>
    <x v="1"/>
    <x v="11"/>
    <x v="0"/>
    <x v="2"/>
    <x v="3"/>
    <x v="13"/>
    <n v="1"/>
    <n v="81.489999999999995"/>
    <n v="0.1"/>
    <n v="38.83"/>
    <n v="73.340999999999994"/>
    <n v="38.83"/>
    <n v="34.510999999999996"/>
    <n v="0.47055535103148305"/>
    <n v="2026"/>
    <s v="Q3"/>
    <n v="9"/>
    <x v="8"/>
  </r>
  <r>
    <s v="04106"/>
    <x v="254"/>
    <x v="1"/>
    <x v="6"/>
    <x v="2"/>
    <x v="0"/>
    <x v="0"/>
    <x v="6"/>
    <n v="2"/>
    <n v="39.700000000000003"/>
    <n v="0"/>
    <n v="16.32"/>
    <n v="79.400000000000006"/>
    <n v="32.64"/>
    <n v="46.760000000000005"/>
    <n v="0.58891687657430736"/>
    <n v="2026"/>
    <s v="Q3"/>
    <n v="9"/>
    <x v="8"/>
  </r>
  <r>
    <s v="04293"/>
    <x v="254"/>
    <x v="1"/>
    <x v="12"/>
    <x v="1"/>
    <x v="1"/>
    <x v="3"/>
    <x v="5"/>
    <n v="4"/>
    <n v="344.67"/>
    <n v="0.1"/>
    <n v="195.35"/>
    <n v="1240.8120000000001"/>
    <n v="781.4"/>
    <n v="459.41200000000015"/>
    <n v="0.37025109363868186"/>
    <n v="2026"/>
    <s v="Q3"/>
    <n v="9"/>
    <x v="8"/>
  </r>
  <r>
    <s v="04859"/>
    <x v="254"/>
    <x v="0"/>
    <x v="0"/>
    <x v="0"/>
    <x v="0"/>
    <x v="0"/>
    <x v="0"/>
    <n v="1"/>
    <n v="80.39"/>
    <n v="0"/>
    <n v="42.85"/>
    <n v="80.39"/>
    <n v="42.85"/>
    <n v="37.54"/>
    <n v="0.46697350416718497"/>
    <n v="2026"/>
    <s v="Q3"/>
    <n v="9"/>
    <x v="8"/>
  </r>
  <r>
    <s v="00770"/>
    <x v="255"/>
    <x v="2"/>
    <x v="3"/>
    <x v="2"/>
    <x v="0"/>
    <x v="1"/>
    <x v="3"/>
    <n v="1"/>
    <n v="143.66999999999999"/>
    <n v="0.1"/>
    <n v="79.89"/>
    <n v="129.303"/>
    <n v="79.89"/>
    <n v="49.412999999999997"/>
    <n v="0.38214890605786406"/>
    <n v="2026"/>
    <s v="Q3"/>
    <n v="9"/>
    <x v="8"/>
  </r>
  <r>
    <s v="01375"/>
    <x v="255"/>
    <x v="1"/>
    <x v="12"/>
    <x v="2"/>
    <x v="0"/>
    <x v="2"/>
    <x v="2"/>
    <n v="1"/>
    <n v="35.86"/>
    <n v="0"/>
    <n v="13.33"/>
    <n v="35.86"/>
    <n v="13.33"/>
    <n v="22.53"/>
    <n v="0.62827663134411604"/>
    <n v="2026"/>
    <s v="Q3"/>
    <n v="9"/>
    <x v="8"/>
  </r>
  <r>
    <s v="02063"/>
    <x v="255"/>
    <x v="1"/>
    <x v="14"/>
    <x v="2"/>
    <x v="0"/>
    <x v="2"/>
    <x v="15"/>
    <n v="3"/>
    <n v="130.28"/>
    <n v="0.1"/>
    <n v="65.33"/>
    <n v="351.75600000000003"/>
    <n v="195.99"/>
    <n v="155.76600000000002"/>
    <n v="0.44282400300208102"/>
    <n v="2026"/>
    <s v="Q3"/>
    <n v="9"/>
    <x v="8"/>
  </r>
  <r>
    <s v="02563"/>
    <x v="255"/>
    <x v="1"/>
    <x v="6"/>
    <x v="3"/>
    <x v="0"/>
    <x v="1"/>
    <x v="11"/>
    <n v="1"/>
    <n v="157.88999999999999"/>
    <n v="0.1"/>
    <n v="78.209999999999994"/>
    <n v="142.101"/>
    <n v="78.209999999999994"/>
    <n v="63.891000000000005"/>
    <n v="0.44961682183798851"/>
    <n v="2026"/>
    <s v="Q3"/>
    <n v="9"/>
    <x v="8"/>
  </r>
  <r>
    <s v="02786"/>
    <x v="255"/>
    <x v="3"/>
    <x v="8"/>
    <x v="0"/>
    <x v="1"/>
    <x v="4"/>
    <x v="10"/>
    <n v="2"/>
    <n v="40.83"/>
    <n v="0"/>
    <n v="14.56"/>
    <n v="81.66"/>
    <n v="29.12"/>
    <n v="52.539999999999992"/>
    <n v="0.64339946118050451"/>
    <n v="2026"/>
    <s v="Q3"/>
    <n v="9"/>
    <x v="8"/>
  </r>
  <r>
    <s v="03269"/>
    <x v="255"/>
    <x v="2"/>
    <x v="16"/>
    <x v="2"/>
    <x v="1"/>
    <x v="4"/>
    <x v="14"/>
    <n v="2"/>
    <n v="37.119999999999997"/>
    <n v="0"/>
    <n v="14.26"/>
    <n v="74.239999999999995"/>
    <n v="28.52"/>
    <n v="45.72"/>
    <n v="0.61584051724137934"/>
    <n v="2026"/>
    <s v="Q3"/>
    <n v="9"/>
    <x v="8"/>
  </r>
  <r>
    <s v="03346"/>
    <x v="255"/>
    <x v="3"/>
    <x v="8"/>
    <x v="0"/>
    <x v="0"/>
    <x v="3"/>
    <x v="19"/>
    <n v="2"/>
    <n v="124.04"/>
    <n v="0.05"/>
    <n v="59.29"/>
    <n v="235.67599999999999"/>
    <n v="118.58"/>
    <n v="117.09599999999999"/>
    <n v="0.49685160983723414"/>
    <n v="2026"/>
    <s v="Q3"/>
    <n v="9"/>
    <x v="8"/>
  </r>
  <r>
    <s v="04097"/>
    <x v="255"/>
    <x v="1"/>
    <x v="12"/>
    <x v="0"/>
    <x v="0"/>
    <x v="1"/>
    <x v="3"/>
    <n v="1"/>
    <n v="142.36000000000001"/>
    <n v="0"/>
    <n v="78.3"/>
    <n v="142.36000000000001"/>
    <n v="78.3"/>
    <n v="64.060000000000016"/>
    <n v="0.44998595110986239"/>
    <n v="2026"/>
    <s v="Q3"/>
    <n v="9"/>
    <x v="8"/>
  </r>
  <r>
    <s v="04208"/>
    <x v="255"/>
    <x v="1"/>
    <x v="12"/>
    <x v="1"/>
    <x v="2"/>
    <x v="0"/>
    <x v="8"/>
    <n v="6"/>
    <n v="104.11"/>
    <n v="0.1"/>
    <n v="49"/>
    <n v="562.19399999999996"/>
    <n v="294"/>
    <n v="268.19399999999996"/>
    <n v="0.47704884790659446"/>
    <n v="2026"/>
    <s v="Q3"/>
    <n v="9"/>
    <x v="8"/>
  </r>
  <r>
    <s v="04606"/>
    <x v="255"/>
    <x v="3"/>
    <x v="8"/>
    <x v="0"/>
    <x v="2"/>
    <x v="3"/>
    <x v="5"/>
    <n v="1"/>
    <n v="335.02"/>
    <n v="0.05"/>
    <n v="198.44"/>
    <n v="318.26899999999995"/>
    <n v="198.44"/>
    <n v="119.82899999999995"/>
    <n v="0.3765022669502841"/>
    <n v="2026"/>
    <s v="Q3"/>
    <n v="9"/>
    <x v="8"/>
  </r>
  <r>
    <s v="00222"/>
    <x v="256"/>
    <x v="1"/>
    <x v="12"/>
    <x v="0"/>
    <x v="0"/>
    <x v="0"/>
    <x v="4"/>
    <n v="2"/>
    <n v="49.69"/>
    <n v="0.05"/>
    <n v="22.55"/>
    <n v="94.410999999999987"/>
    <n v="45.1"/>
    <n v="49.310999999999986"/>
    <n v="0.52230142674052804"/>
    <n v="2026"/>
    <s v="Q3"/>
    <n v="9"/>
    <x v="8"/>
  </r>
  <r>
    <s v="00241"/>
    <x v="256"/>
    <x v="2"/>
    <x v="5"/>
    <x v="0"/>
    <x v="0"/>
    <x v="0"/>
    <x v="4"/>
    <n v="4"/>
    <n v="50.5"/>
    <n v="0"/>
    <n v="23.02"/>
    <n v="202"/>
    <n v="92.08"/>
    <n v="109.92"/>
    <n v="0.5441584158415842"/>
    <n v="2026"/>
    <s v="Q3"/>
    <n v="9"/>
    <x v="8"/>
  </r>
  <r>
    <s v="00753"/>
    <x v="256"/>
    <x v="3"/>
    <x v="4"/>
    <x v="2"/>
    <x v="0"/>
    <x v="2"/>
    <x v="9"/>
    <n v="1"/>
    <n v="47.55"/>
    <n v="0.05"/>
    <n v="18.350000000000001"/>
    <n v="45.172499999999992"/>
    <n v="18.350000000000001"/>
    <n v="26.822499999999991"/>
    <n v="0.5937794011843488"/>
    <n v="2026"/>
    <s v="Q3"/>
    <n v="9"/>
    <x v="8"/>
  </r>
  <r>
    <s v="02530"/>
    <x v="256"/>
    <x v="3"/>
    <x v="7"/>
    <x v="0"/>
    <x v="1"/>
    <x v="2"/>
    <x v="9"/>
    <n v="6"/>
    <n v="46.16"/>
    <n v="0.1"/>
    <n v="18.39"/>
    <n v="249.26399999999998"/>
    <n v="110.34"/>
    <n v="138.92399999999998"/>
    <n v="0.55733679953783932"/>
    <n v="2026"/>
    <s v="Q3"/>
    <n v="9"/>
    <x v="8"/>
  </r>
  <r>
    <s v="00572"/>
    <x v="257"/>
    <x v="0"/>
    <x v="15"/>
    <x v="2"/>
    <x v="0"/>
    <x v="2"/>
    <x v="15"/>
    <n v="2"/>
    <n v="135.79"/>
    <n v="0.05"/>
    <n v="66.53"/>
    <n v="258.00099999999998"/>
    <n v="133.06"/>
    <n v="124.94099999999997"/>
    <n v="0.48426556486215167"/>
    <n v="2026"/>
    <s v="Q3"/>
    <n v="9"/>
    <x v="8"/>
  </r>
  <r>
    <s v="00874"/>
    <x v="257"/>
    <x v="0"/>
    <x v="15"/>
    <x v="0"/>
    <x v="0"/>
    <x v="1"/>
    <x v="3"/>
    <n v="2"/>
    <n v="141.91999999999999"/>
    <n v="0"/>
    <n v="79.900000000000006"/>
    <n v="283.83999999999997"/>
    <n v="159.80000000000001"/>
    <n v="124.03999999999996"/>
    <n v="0.43700676437429531"/>
    <n v="2026"/>
    <s v="Q3"/>
    <n v="9"/>
    <x v="8"/>
  </r>
  <r>
    <s v="00937"/>
    <x v="257"/>
    <x v="3"/>
    <x v="4"/>
    <x v="3"/>
    <x v="2"/>
    <x v="1"/>
    <x v="3"/>
    <n v="1"/>
    <n v="146.41"/>
    <n v="0.15"/>
    <n v="80.87"/>
    <n v="124.4485"/>
    <n v="80.87"/>
    <n v="43.578499999999991"/>
    <n v="0.35017296311325563"/>
    <n v="2026"/>
    <s v="Q3"/>
    <n v="9"/>
    <x v="8"/>
  </r>
  <r>
    <s v="01229"/>
    <x v="257"/>
    <x v="1"/>
    <x v="1"/>
    <x v="3"/>
    <x v="1"/>
    <x v="0"/>
    <x v="6"/>
    <n v="5"/>
    <n v="40.17"/>
    <n v="0"/>
    <n v="16.27"/>
    <n v="200.85000000000002"/>
    <n v="81.349999999999994"/>
    <n v="119.50000000000003"/>
    <n v="0.59497137167040082"/>
    <n v="2026"/>
    <s v="Q3"/>
    <n v="9"/>
    <x v="8"/>
  </r>
  <r>
    <s v="02186"/>
    <x v="257"/>
    <x v="2"/>
    <x v="2"/>
    <x v="0"/>
    <x v="0"/>
    <x v="1"/>
    <x v="1"/>
    <n v="2"/>
    <n v="91.6"/>
    <n v="0"/>
    <n v="46.54"/>
    <n v="183.2"/>
    <n v="93.08"/>
    <n v="90.11999999999999"/>
    <n v="0.49192139737991264"/>
    <n v="2026"/>
    <s v="Q3"/>
    <n v="9"/>
    <x v="8"/>
  </r>
  <r>
    <s v="02922"/>
    <x v="257"/>
    <x v="2"/>
    <x v="2"/>
    <x v="0"/>
    <x v="1"/>
    <x v="4"/>
    <x v="12"/>
    <n v="4"/>
    <n v="121.47"/>
    <n v="0.05"/>
    <n v="67.650000000000006"/>
    <n v="461.58599999999996"/>
    <n v="270.60000000000002"/>
    <n v="190.98599999999993"/>
    <n v="0.41376038268058379"/>
    <n v="2026"/>
    <s v="Q3"/>
    <n v="9"/>
    <x v="8"/>
  </r>
  <r>
    <s v="03140"/>
    <x v="257"/>
    <x v="1"/>
    <x v="12"/>
    <x v="3"/>
    <x v="1"/>
    <x v="3"/>
    <x v="19"/>
    <n v="2"/>
    <n v="122.69"/>
    <n v="0"/>
    <n v="61.4"/>
    <n v="245.38"/>
    <n v="122.8"/>
    <n v="122.58"/>
    <n v="0.49955171570625151"/>
    <n v="2026"/>
    <s v="Q3"/>
    <n v="9"/>
    <x v="8"/>
  </r>
  <r>
    <s v="03369"/>
    <x v="257"/>
    <x v="1"/>
    <x v="12"/>
    <x v="3"/>
    <x v="1"/>
    <x v="2"/>
    <x v="9"/>
    <n v="1"/>
    <n v="45.59"/>
    <n v="0"/>
    <n v="18.28"/>
    <n v="45.59"/>
    <n v="18.28"/>
    <n v="27.310000000000002"/>
    <n v="0.59903487606931349"/>
    <n v="2026"/>
    <s v="Q3"/>
    <n v="9"/>
    <x v="8"/>
  </r>
  <r>
    <s v="04865"/>
    <x v="257"/>
    <x v="3"/>
    <x v="4"/>
    <x v="0"/>
    <x v="0"/>
    <x v="0"/>
    <x v="0"/>
    <n v="1"/>
    <n v="83.8"/>
    <n v="0"/>
    <n v="42.23"/>
    <n v="83.8"/>
    <n v="42.23"/>
    <n v="41.57"/>
    <n v="0.49606205250596663"/>
    <n v="2026"/>
    <s v="Q3"/>
    <n v="9"/>
    <x v="8"/>
  </r>
  <r>
    <s v="00103"/>
    <x v="258"/>
    <x v="2"/>
    <x v="3"/>
    <x v="0"/>
    <x v="1"/>
    <x v="2"/>
    <x v="15"/>
    <n v="1"/>
    <n v="132.58000000000001"/>
    <n v="0.15"/>
    <n v="67.62"/>
    <n v="112.69300000000001"/>
    <n v="67.62"/>
    <n v="45.073000000000008"/>
    <n v="0.39996273060438536"/>
    <n v="2026"/>
    <s v="Q3"/>
    <n v="9"/>
    <x v="8"/>
  </r>
  <r>
    <s v="04500"/>
    <x v="258"/>
    <x v="3"/>
    <x v="8"/>
    <x v="0"/>
    <x v="1"/>
    <x v="3"/>
    <x v="19"/>
    <n v="2"/>
    <n v="122.12"/>
    <n v="0.05"/>
    <n v="61.76"/>
    <n v="232.02799999999999"/>
    <n v="123.52"/>
    <n v="108.508"/>
    <n v="0.46765045597945076"/>
    <n v="2026"/>
    <s v="Q3"/>
    <n v="9"/>
    <x v="8"/>
  </r>
  <r>
    <s v="05093"/>
    <x v="258"/>
    <x v="0"/>
    <x v="0"/>
    <x v="1"/>
    <x v="2"/>
    <x v="1"/>
    <x v="3"/>
    <n v="3"/>
    <n v="140.47"/>
    <n v="0.15"/>
    <n v="81.739999999999995"/>
    <n v="358.19849999999997"/>
    <n v="245.21999999999997"/>
    <n v="112.9785"/>
    <n v="0.31540751845694498"/>
    <n v="2026"/>
    <s v="Q3"/>
    <n v="9"/>
    <x v="8"/>
  </r>
  <r>
    <s v="05147"/>
    <x v="258"/>
    <x v="3"/>
    <x v="13"/>
    <x v="0"/>
    <x v="1"/>
    <x v="1"/>
    <x v="3"/>
    <n v="2"/>
    <n v="145.35"/>
    <n v="0.05"/>
    <n v="78.39"/>
    <n v="276.16499999999996"/>
    <n v="156.78"/>
    <n v="119.38499999999996"/>
    <n v="0.4322959100537721"/>
    <n v="2026"/>
    <s v="Q3"/>
    <n v="9"/>
    <x v="8"/>
  </r>
  <r>
    <s v="00365"/>
    <x v="259"/>
    <x v="3"/>
    <x v="8"/>
    <x v="3"/>
    <x v="0"/>
    <x v="3"/>
    <x v="19"/>
    <n v="2"/>
    <n v="121.25"/>
    <n v="0"/>
    <n v="61.5"/>
    <n v="242.5"/>
    <n v="123"/>
    <n v="119.5"/>
    <n v="0.4927835051546392"/>
    <n v="2026"/>
    <s v="Q3"/>
    <n v="9"/>
    <x v="8"/>
  </r>
  <r>
    <s v="00494"/>
    <x v="259"/>
    <x v="3"/>
    <x v="4"/>
    <x v="0"/>
    <x v="1"/>
    <x v="2"/>
    <x v="2"/>
    <n v="1"/>
    <n v="35.94"/>
    <n v="0.1"/>
    <n v="13.19"/>
    <n v="32.345999999999997"/>
    <n v="13.19"/>
    <n v="19.155999999999999"/>
    <n v="0.59222160390774747"/>
    <n v="2026"/>
    <s v="Q3"/>
    <n v="9"/>
    <x v="8"/>
  </r>
  <r>
    <s v="00665"/>
    <x v="259"/>
    <x v="1"/>
    <x v="14"/>
    <x v="0"/>
    <x v="1"/>
    <x v="0"/>
    <x v="8"/>
    <n v="1"/>
    <n v="101.18"/>
    <n v="0.1"/>
    <n v="49.38"/>
    <n v="91.062000000000012"/>
    <n v="49.38"/>
    <n v="41.682000000000009"/>
    <n v="0.45773209461685449"/>
    <n v="2026"/>
    <s v="Q3"/>
    <n v="9"/>
    <x v="8"/>
  </r>
  <r>
    <s v="02067"/>
    <x v="259"/>
    <x v="3"/>
    <x v="7"/>
    <x v="2"/>
    <x v="1"/>
    <x v="0"/>
    <x v="0"/>
    <n v="2"/>
    <n v="82.47"/>
    <n v="0"/>
    <n v="42.49"/>
    <n v="164.94"/>
    <n v="84.98"/>
    <n v="79.959999999999994"/>
    <n v="0.48478234509518608"/>
    <n v="2026"/>
    <s v="Q3"/>
    <n v="9"/>
    <x v="8"/>
  </r>
  <r>
    <s v="02648"/>
    <x v="259"/>
    <x v="2"/>
    <x v="16"/>
    <x v="3"/>
    <x v="1"/>
    <x v="4"/>
    <x v="16"/>
    <n v="1"/>
    <n v="50.47"/>
    <n v="0.05"/>
    <n v="22.27"/>
    <n v="47.946499999999993"/>
    <n v="22.27"/>
    <n v="25.676499999999994"/>
    <n v="0.53552396942425406"/>
    <n v="2026"/>
    <s v="Q3"/>
    <n v="9"/>
    <x v="8"/>
  </r>
  <r>
    <s v="03074"/>
    <x v="259"/>
    <x v="3"/>
    <x v="8"/>
    <x v="1"/>
    <x v="2"/>
    <x v="3"/>
    <x v="13"/>
    <n v="5"/>
    <n v="82.63"/>
    <n v="0.15"/>
    <n v="38.630000000000003"/>
    <n v="351.17749999999995"/>
    <n v="193.15"/>
    <n v="158.02749999999995"/>
    <n v="0.44999323703824978"/>
    <n v="2026"/>
    <s v="Q3"/>
    <n v="9"/>
    <x v="8"/>
  </r>
  <r>
    <s v="00259"/>
    <x v="260"/>
    <x v="3"/>
    <x v="8"/>
    <x v="2"/>
    <x v="2"/>
    <x v="2"/>
    <x v="18"/>
    <n v="4"/>
    <n v="168.48"/>
    <n v="0.1"/>
    <n v="89.85"/>
    <n v="606.52800000000002"/>
    <n v="359.4"/>
    <n v="247.12800000000004"/>
    <n v="0.4074469768914214"/>
    <n v="2026"/>
    <s v="Q3"/>
    <n v="9"/>
    <x v="8"/>
  </r>
  <r>
    <s v="00997"/>
    <x v="260"/>
    <x v="1"/>
    <x v="11"/>
    <x v="3"/>
    <x v="0"/>
    <x v="3"/>
    <x v="19"/>
    <n v="2"/>
    <n v="121.82"/>
    <n v="0"/>
    <n v="61.92"/>
    <n v="243.64"/>
    <n v="123.84"/>
    <n v="119.79999999999998"/>
    <n v="0.49170907896897059"/>
    <n v="2026"/>
    <s v="Q3"/>
    <n v="9"/>
    <x v="8"/>
  </r>
  <r>
    <s v="02102"/>
    <x v="260"/>
    <x v="0"/>
    <x v="15"/>
    <x v="2"/>
    <x v="0"/>
    <x v="0"/>
    <x v="4"/>
    <n v="1"/>
    <n v="50.02"/>
    <n v="0.1"/>
    <n v="22.47"/>
    <n v="45.018000000000001"/>
    <n v="22.47"/>
    <n v="22.548000000000002"/>
    <n v="0.50086632013861121"/>
    <n v="2026"/>
    <s v="Q3"/>
    <n v="9"/>
    <x v="8"/>
  </r>
  <r>
    <s v="02452"/>
    <x v="260"/>
    <x v="2"/>
    <x v="5"/>
    <x v="0"/>
    <x v="1"/>
    <x v="4"/>
    <x v="16"/>
    <n v="1"/>
    <n v="50.17"/>
    <n v="0.1"/>
    <n v="21.99"/>
    <n v="45.153000000000006"/>
    <n v="21.99"/>
    <n v="23.163000000000007"/>
    <n v="0.51298917015480705"/>
    <n v="2026"/>
    <s v="Q3"/>
    <n v="9"/>
    <x v="8"/>
  </r>
  <r>
    <s v="02761"/>
    <x v="260"/>
    <x v="0"/>
    <x v="15"/>
    <x v="1"/>
    <x v="2"/>
    <x v="3"/>
    <x v="19"/>
    <n v="5"/>
    <n v="124.51"/>
    <n v="0.1"/>
    <n v="60.29"/>
    <n v="560.29500000000007"/>
    <n v="301.45"/>
    <n v="258.84500000000008"/>
    <n v="0.46197984990049895"/>
    <n v="2026"/>
    <s v="Q3"/>
    <n v="9"/>
    <x v="8"/>
  </r>
  <r>
    <s v="03993"/>
    <x v="260"/>
    <x v="1"/>
    <x v="12"/>
    <x v="3"/>
    <x v="0"/>
    <x v="1"/>
    <x v="11"/>
    <n v="1"/>
    <n v="153.68"/>
    <n v="0.05"/>
    <n v="77.42"/>
    <n v="145.99600000000001"/>
    <n v="77.42"/>
    <n v="68.576000000000008"/>
    <n v="0.46971149894517661"/>
    <n v="2026"/>
    <s v="Q3"/>
    <n v="9"/>
    <x v="8"/>
  </r>
  <r>
    <s v="04343"/>
    <x v="260"/>
    <x v="1"/>
    <x v="12"/>
    <x v="3"/>
    <x v="1"/>
    <x v="3"/>
    <x v="19"/>
    <n v="2"/>
    <n v="121.37"/>
    <n v="0.05"/>
    <n v="60.13"/>
    <n v="230.60300000000001"/>
    <n v="120.26"/>
    <n v="110.343"/>
    <n v="0.47849767782726155"/>
    <n v="2026"/>
    <s v="Q3"/>
    <n v="9"/>
    <x v="8"/>
  </r>
  <r>
    <s v="04429"/>
    <x v="260"/>
    <x v="0"/>
    <x v="15"/>
    <x v="0"/>
    <x v="2"/>
    <x v="1"/>
    <x v="3"/>
    <n v="2"/>
    <n v="145.1"/>
    <n v="0.1"/>
    <n v="77.62"/>
    <n v="261.18"/>
    <n v="155.24"/>
    <n v="105.94"/>
    <n v="0.40562064476606169"/>
    <n v="2026"/>
    <s v="Q3"/>
    <n v="9"/>
    <x v="8"/>
  </r>
  <r>
    <s v="04824"/>
    <x v="260"/>
    <x v="3"/>
    <x v="8"/>
    <x v="0"/>
    <x v="0"/>
    <x v="4"/>
    <x v="14"/>
    <n v="1"/>
    <n v="36.729999999999997"/>
    <n v="0.05"/>
    <n v="14.11"/>
    <n v="34.893499999999996"/>
    <n v="14.11"/>
    <n v="20.783499999999997"/>
    <n v="0.59562669265049362"/>
    <n v="2026"/>
    <s v="Q3"/>
    <n v="9"/>
    <x v="8"/>
  </r>
  <r>
    <s v="04881"/>
    <x v="260"/>
    <x v="2"/>
    <x v="2"/>
    <x v="0"/>
    <x v="2"/>
    <x v="2"/>
    <x v="15"/>
    <n v="4"/>
    <n v="134.15"/>
    <n v="0.05"/>
    <n v="65.58"/>
    <n v="509.77"/>
    <n v="262.32"/>
    <n v="247.45"/>
    <n v="0.48541499107440611"/>
    <n v="2026"/>
    <s v="Q3"/>
    <n v="9"/>
    <x v="8"/>
  </r>
  <r>
    <s v="05138"/>
    <x v="260"/>
    <x v="0"/>
    <x v="0"/>
    <x v="1"/>
    <x v="2"/>
    <x v="1"/>
    <x v="1"/>
    <n v="8"/>
    <n v="94.21"/>
    <n v="0.1"/>
    <n v="45.05"/>
    <n v="678.31200000000001"/>
    <n v="360.4"/>
    <n v="317.91200000000003"/>
    <n v="0.46868107891353833"/>
    <n v="2026"/>
    <s v="Q3"/>
    <n v="9"/>
    <x v="8"/>
  </r>
  <r>
    <s v="01214"/>
    <x v="261"/>
    <x v="0"/>
    <x v="15"/>
    <x v="2"/>
    <x v="0"/>
    <x v="3"/>
    <x v="7"/>
    <n v="1"/>
    <n v="198.29"/>
    <n v="0.05"/>
    <n v="106.24"/>
    <n v="188.37549999999999"/>
    <n v="106.24"/>
    <n v="82.135499999999993"/>
    <n v="0.436020076920831"/>
    <n v="2026"/>
    <s v="Q3"/>
    <n v="9"/>
    <x v="8"/>
  </r>
  <r>
    <s v="01346"/>
    <x v="261"/>
    <x v="1"/>
    <x v="14"/>
    <x v="3"/>
    <x v="0"/>
    <x v="2"/>
    <x v="18"/>
    <n v="3"/>
    <n v="166.21"/>
    <n v="0.05"/>
    <n v="85.03"/>
    <n v="473.69849999999997"/>
    <n v="255.09"/>
    <n v="218.60849999999996"/>
    <n v="0.4614929116304991"/>
    <n v="2026"/>
    <s v="Q3"/>
    <n v="9"/>
    <x v="8"/>
  </r>
  <r>
    <s v="01361"/>
    <x v="261"/>
    <x v="1"/>
    <x v="6"/>
    <x v="3"/>
    <x v="1"/>
    <x v="0"/>
    <x v="6"/>
    <n v="1"/>
    <n v="40.700000000000003"/>
    <n v="0.05"/>
    <n v="16.43"/>
    <n v="38.664999999999999"/>
    <n v="16.43"/>
    <n v="22.234999999999999"/>
    <n v="0.57506789085736454"/>
    <n v="2026"/>
    <s v="Q3"/>
    <n v="9"/>
    <x v="8"/>
  </r>
  <r>
    <s v="02728"/>
    <x v="261"/>
    <x v="0"/>
    <x v="15"/>
    <x v="0"/>
    <x v="1"/>
    <x v="1"/>
    <x v="11"/>
    <n v="3"/>
    <n v="153.5"/>
    <n v="0"/>
    <n v="80.819999999999993"/>
    <n v="460.5"/>
    <n v="242.45999999999998"/>
    <n v="218.04000000000002"/>
    <n v="0.47348534201954401"/>
    <n v="2026"/>
    <s v="Q3"/>
    <n v="9"/>
    <x v="8"/>
  </r>
  <r>
    <s v="02788"/>
    <x v="261"/>
    <x v="1"/>
    <x v="12"/>
    <x v="3"/>
    <x v="1"/>
    <x v="1"/>
    <x v="17"/>
    <n v="1"/>
    <n v="70.430000000000007"/>
    <n v="0"/>
    <n v="31.51"/>
    <n v="70.430000000000007"/>
    <n v="31.51"/>
    <n v="38.92"/>
    <n v="0.55260542382507449"/>
    <n v="2026"/>
    <s v="Q3"/>
    <n v="9"/>
    <x v="8"/>
  </r>
  <r>
    <s v="02932"/>
    <x v="261"/>
    <x v="0"/>
    <x v="15"/>
    <x v="2"/>
    <x v="2"/>
    <x v="0"/>
    <x v="4"/>
    <n v="4"/>
    <n v="49.93"/>
    <n v="0"/>
    <n v="22.99"/>
    <n v="199.72"/>
    <n v="91.96"/>
    <n v="107.76"/>
    <n v="0.53955537752853999"/>
    <n v="2026"/>
    <s v="Q3"/>
    <n v="9"/>
    <x v="8"/>
  </r>
  <r>
    <s v="03399"/>
    <x v="261"/>
    <x v="1"/>
    <x v="12"/>
    <x v="2"/>
    <x v="0"/>
    <x v="0"/>
    <x v="4"/>
    <n v="1"/>
    <n v="50.18"/>
    <n v="0"/>
    <n v="22.92"/>
    <n v="50.18"/>
    <n v="22.92"/>
    <n v="27.259999999999998"/>
    <n v="0.54324432044639293"/>
    <n v="2026"/>
    <s v="Q3"/>
    <n v="9"/>
    <x v="8"/>
  </r>
  <r>
    <s v="03588"/>
    <x v="261"/>
    <x v="3"/>
    <x v="13"/>
    <x v="2"/>
    <x v="1"/>
    <x v="2"/>
    <x v="18"/>
    <n v="2"/>
    <n v="164.01"/>
    <n v="0.15"/>
    <n v="87.14"/>
    <n v="278.81699999999995"/>
    <n v="174.28"/>
    <n v="104.53699999999995"/>
    <n v="0.37493050997607741"/>
    <n v="2026"/>
    <s v="Q3"/>
    <n v="9"/>
    <x v="8"/>
  </r>
  <r>
    <s v="03603"/>
    <x v="261"/>
    <x v="1"/>
    <x v="14"/>
    <x v="3"/>
    <x v="0"/>
    <x v="0"/>
    <x v="0"/>
    <n v="2"/>
    <n v="83.77"/>
    <n v="0"/>
    <n v="43.32"/>
    <n v="167.54"/>
    <n v="86.64"/>
    <n v="80.899999999999991"/>
    <n v="0.4828697624447893"/>
    <n v="2026"/>
    <s v="Q3"/>
    <n v="9"/>
    <x v="8"/>
  </r>
  <r>
    <s v="03845"/>
    <x v="261"/>
    <x v="3"/>
    <x v="8"/>
    <x v="0"/>
    <x v="1"/>
    <x v="3"/>
    <x v="13"/>
    <n v="1"/>
    <n v="81.84"/>
    <n v="0"/>
    <n v="38.5"/>
    <n v="81.84"/>
    <n v="38.5"/>
    <n v="43.34"/>
    <n v="0.52956989247311825"/>
    <n v="2026"/>
    <s v="Q3"/>
    <n v="9"/>
    <x v="8"/>
  </r>
  <r>
    <s v="04191"/>
    <x v="261"/>
    <x v="2"/>
    <x v="5"/>
    <x v="3"/>
    <x v="0"/>
    <x v="4"/>
    <x v="10"/>
    <n v="1"/>
    <n v="40.32"/>
    <n v="0.15"/>
    <n v="14.39"/>
    <n v="34.271999999999998"/>
    <n v="14.39"/>
    <n v="19.881999999999998"/>
    <n v="0.58012371615312786"/>
    <n v="2026"/>
    <s v="Q3"/>
    <n v="9"/>
    <x v="8"/>
  </r>
  <r>
    <s v="04269"/>
    <x v="261"/>
    <x v="2"/>
    <x v="16"/>
    <x v="1"/>
    <x v="2"/>
    <x v="1"/>
    <x v="11"/>
    <n v="4"/>
    <n v="155.84"/>
    <n v="0.05"/>
    <n v="80.790000000000006"/>
    <n v="592.19200000000001"/>
    <n v="323.16000000000003"/>
    <n v="269.03199999999998"/>
    <n v="0.45429860585755966"/>
    <n v="2026"/>
    <s v="Q3"/>
    <n v="9"/>
    <x v="8"/>
  </r>
  <r>
    <s v="00005"/>
    <x v="262"/>
    <x v="1"/>
    <x v="6"/>
    <x v="0"/>
    <x v="2"/>
    <x v="4"/>
    <x v="16"/>
    <n v="1"/>
    <n v="51.83"/>
    <n v="0"/>
    <n v="21.9"/>
    <n v="51.83"/>
    <n v="21.9"/>
    <n v="29.93"/>
    <n v="0.57746478873239437"/>
    <n v="2026"/>
    <s v="Q3"/>
    <n v="9"/>
    <x v="8"/>
  </r>
  <r>
    <s v="00210"/>
    <x v="262"/>
    <x v="2"/>
    <x v="3"/>
    <x v="2"/>
    <x v="0"/>
    <x v="3"/>
    <x v="7"/>
    <n v="1"/>
    <n v="190.77"/>
    <n v="0.05"/>
    <n v="104.69"/>
    <n v="181.23150000000001"/>
    <n v="104.69"/>
    <n v="76.541500000000013"/>
    <n v="0.42234103894742364"/>
    <n v="2026"/>
    <s v="Q3"/>
    <n v="9"/>
    <x v="8"/>
  </r>
  <r>
    <s v="00462"/>
    <x v="262"/>
    <x v="1"/>
    <x v="12"/>
    <x v="2"/>
    <x v="1"/>
    <x v="0"/>
    <x v="6"/>
    <n v="2"/>
    <n v="40.049999999999997"/>
    <n v="0.05"/>
    <n v="16.97"/>
    <n v="76.094999999999985"/>
    <n v="33.94"/>
    <n v="42.154999999999987"/>
    <n v="0.55397857940731976"/>
    <n v="2026"/>
    <s v="Q3"/>
    <n v="9"/>
    <x v="8"/>
  </r>
  <r>
    <s v="00725"/>
    <x v="262"/>
    <x v="1"/>
    <x v="12"/>
    <x v="0"/>
    <x v="1"/>
    <x v="0"/>
    <x v="0"/>
    <n v="1"/>
    <n v="82.08"/>
    <n v="0.05"/>
    <n v="43.18"/>
    <n v="77.975999999999999"/>
    <n v="43.18"/>
    <n v="34.795999999999999"/>
    <n v="0.44623986867754178"/>
    <n v="2026"/>
    <s v="Q3"/>
    <n v="9"/>
    <x v="8"/>
  </r>
  <r>
    <s v="00918"/>
    <x v="262"/>
    <x v="0"/>
    <x v="15"/>
    <x v="0"/>
    <x v="0"/>
    <x v="0"/>
    <x v="4"/>
    <n v="1"/>
    <n v="50.3"/>
    <n v="0.05"/>
    <n v="22.14"/>
    <n v="47.784999999999997"/>
    <n v="22.14"/>
    <n v="25.644999999999996"/>
    <n v="0.53667468870984614"/>
    <n v="2026"/>
    <s v="Q3"/>
    <n v="9"/>
    <x v="8"/>
  </r>
  <r>
    <s v="01442"/>
    <x v="262"/>
    <x v="2"/>
    <x v="16"/>
    <x v="0"/>
    <x v="1"/>
    <x v="2"/>
    <x v="9"/>
    <n v="1"/>
    <n v="47.68"/>
    <n v="0.1"/>
    <n v="18.03"/>
    <n v="42.911999999999999"/>
    <n v="18.03"/>
    <n v="24.881999999999998"/>
    <n v="0.57983780760626391"/>
    <n v="2026"/>
    <s v="Q3"/>
    <n v="9"/>
    <x v="8"/>
  </r>
  <r>
    <s v="04290"/>
    <x v="262"/>
    <x v="2"/>
    <x v="2"/>
    <x v="2"/>
    <x v="0"/>
    <x v="0"/>
    <x v="4"/>
    <n v="2"/>
    <n v="51.48"/>
    <n v="0.05"/>
    <n v="22.38"/>
    <n v="97.811999999999983"/>
    <n v="44.76"/>
    <n v="53.051999999999985"/>
    <n v="0.54238743712427917"/>
    <n v="2026"/>
    <s v="Q3"/>
    <n v="9"/>
    <x v="8"/>
  </r>
  <r>
    <s v="04666"/>
    <x v="262"/>
    <x v="2"/>
    <x v="3"/>
    <x v="0"/>
    <x v="2"/>
    <x v="4"/>
    <x v="12"/>
    <n v="2"/>
    <n v="123.73"/>
    <n v="0"/>
    <n v="68.459999999999994"/>
    <n v="247.46"/>
    <n v="136.91999999999999"/>
    <n v="110.54000000000002"/>
    <n v="0.44669845631617239"/>
    <n v="2026"/>
    <s v="Q3"/>
    <n v="9"/>
    <x v="8"/>
  </r>
  <r>
    <s v="00234"/>
    <x v="263"/>
    <x v="2"/>
    <x v="5"/>
    <x v="0"/>
    <x v="2"/>
    <x v="1"/>
    <x v="3"/>
    <n v="2"/>
    <n v="146.81"/>
    <n v="0"/>
    <n v="79.72"/>
    <n v="293.62"/>
    <n v="159.44"/>
    <n v="134.18"/>
    <n v="0.45698521899053202"/>
    <n v="2026"/>
    <s v="Q3"/>
    <n v="9"/>
    <x v="8"/>
  </r>
  <r>
    <s v="00802"/>
    <x v="263"/>
    <x v="1"/>
    <x v="12"/>
    <x v="2"/>
    <x v="0"/>
    <x v="2"/>
    <x v="18"/>
    <n v="2"/>
    <n v="167.16"/>
    <n v="0"/>
    <n v="88.51"/>
    <n v="334.32"/>
    <n v="177.02"/>
    <n v="157.29999999999998"/>
    <n v="0.4705072983967456"/>
    <n v="2026"/>
    <s v="Q3"/>
    <n v="9"/>
    <x v="8"/>
  </r>
  <r>
    <s v="01942"/>
    <x v="263"/>
    <x v="2"/>
    <x v="2"/>
    <x v="0"/>
    <x v="1"/>
    <x v="0"/>
    <x v="0"/>
    <n v="1"/>
    <n v="83.69"/>
    <n v="0"/>
    <n v="42.76"/>
    <n v="83.69"/>
    <n v="42.76"/>
    <n v="40.93"/>
    <n v="0.48906679412116144"/>
    <n v="2026"/>
    <s v="Q3"/>
    <n v="9"/>
    <x v="8"/>
  </r>
  <r>
    <s v="02200"/>
    <x v="263"/>
    <x v="0"/>
    <x v="0"/>
    <x v="0"/>
    <x v="1"/>
    <x v="0"/>
    <x v="6"/>
    <n v="1"/>
    <n v="40.4"/>
    <n v="0.15"/>
    <n v="16.47"/>
    <n v="34.339999999999996"/>
    <n v="16.47"/>
    <n v="17.869999999999997"/>
    <n v="0.52038439138031445"/>
    <n v="2026"/>
    <s v="Q3"/>
    <n v="9"/>
    <x v="8"/>
  </r>
  <r>
    <s v="02236"/>
    <x v="263"/>
    <x v="1"/>
    <x v="11"/>
    <x v="0"/>
    <x v="0"/>
    <x v="1"/>
    <x v="3"/>
    <n v="3"/>
    <n v="143.31"/>
    <n v="0"/>
    <n v="81.36"/>
    <n v="429.93"/>
    <n v="244.07999999999998"/>
    <n v="185.85000000000002"/>
    <n v="0.43227967343521045"/>
    <n v="2026"/>
    <s v="Q3"/>
    <n v="9"/>
    <x v="8"/>
  </r>
  <r>
    <s v="04041"/>
    <x v="263"/>
    <x v="1"/>
    <x v="11"/>
    <x v="1"/>
    <x v="0"/>
    <x v="4"/>
    <x v="16"/>
    <n v="15"/>
    <n v="51.1"/>
    <n v="0.1"/>
    <n v="21.9"/>
    <n v="689.85"/>
    <n v="328.5"/>
    <n v="361.35"/>
    <n v="0.52380952380952384"/>
    <n v="2026"/>
    <s v="Q3"/>
    <n v="9"/>
    <x v="8"/>
  </r>
  <r>
    <s v="04435"/>
    <x v="263"/>
    <x v="3"/>
    <x v="13"/>
    <x v="3"/>
    <x v="1"/>
    <x v="1"/>
    <x v="3"/>
    <n v="1"/>
    <n v="146.33000000000001"/>
    <n v="0"/>
    <n v="80.05"/>
    <n v="146.33000000000001"/>
    <n v="80.05"/>
    <n v="66.280000000000015"/>
    <n v="0.45294881432378875"/>
    <n v="2026"/>
    <s v="Q3"/>
    <n v="9"/>
    <x v="8"/>
  </r>
  <r>
    <s v="00305"/>
    <x v="264"/>
    <x v="3"/>
    <x v="8"/>
    <x v="0"/>
    <x v="0"/>
    <x v="2"/>
    <x v="15"/>
    <n v="1"/>
    <n v="130.69999999999999"/>
    <n v="0.05"/>
    <n v="68.23"/>
    <n v="124.16499999999998"/>
    <n v="68.23"/>
    <n v="55.934999999999974"/>
    <n v="0.45048926831232622"/>
    <n v="2026"/>
    <s v="Q3"/>
    <n v="9"/>
    <x v="8"/>
  </r>
  <r>
    <s v="00808"/>
    <x v="264"/>
    <x v="1"/>
    <x v="12"/>
    <x v="1"/>
    <x v="2"/>
    <x v="4"/>
    <x v="10"/>
    <n v="8"/>
    <n v="39.630000000000003"/>
    <n v="0.15"/>
    <n v="14.61"/>
    <n v="269.48400000000004"/>
    <n v="116.88"/>
    <n v="152.60400000000004"/>
    <n v="0.56628222825844954"/>
    <n v="2026"/>
    <s v="Q3"/>
    <n v="9"/>
    <x v="8"/>
  </r>
  <r>
    <s v="01029"/>
    <x v="264"/>
    <x v="1"/>
    <x v="6"/>
    <x v="0"/>
    <x v="0"/>
    <x v="2"/>
    <x v="15"/>
    <n v="1"/>
    <n v="132.36000000000001"/>
    <n v="0.05"/>
    <n v="66.63"/>
    <n v="125.742"/>
    <n v="66.63"/>
    <n v="59.112000000000009"/>
    <n v="0.47010545402490822"/>
    <n v="2026"/>
    <s v="Q3"/>
    <n v="9"/>
    <x v="8"/>
  </r>
  <r>
    <s v="01721"/>
    <x v="264"/>
    <x v="3"/>
    <x v="7"/>
    <x v="0"/>
    <x v="2"/>
    <x v="1"/>
    <x v="11"/>
    <n v="1"/>
    <n v="156.81"/>
    <n v="0"/>
    <n v="78.2"/>
    <n v="156.81"/>
    <n v="78.2"/>
    <n v="78.61"/>
    <n v="0.50130731458452904"/>
    <n v="2026"/>
    <s v="Q3"/>
    <n v="9"/>
    <x v="8"/>
  </r>
  <r>
    <s v="02425"/>
    <x v="264"/>
    <x v="3"/>
    <x v="8"/>
    <x v="3"/>
    <x v="1"/>
    <x v="2"/>
    <x v="15"/>
    <n v="3"/>
    <n v="134.52000000000001"/>
    <n v="0.05"/>
    <n v="65.19"/>
    <n v="383.38200000000006"/>
    <n v="195.57"/>
    <n v="187.81200000000007"/>
    <n v="0.48988215409174152"/>
    <n v="2026"/>
    <s v="Q3"/>
    <n v="9"/>
    <x v="8"/>
  </r>
  <r>
    <s v="03322"/>
    <x v="264"/>
    <x v="3"/>
    <x v="8"/>
    <x v="0"/>
    <x v="0"/>
    <x v="3"/>
    <x v="19"/>
    <n v="1"/>
    <n v="124.51"/>
    <n v="0"/>
    <n v="59.97"/>
    <n v="124.51"/>
    <n v="59.97"/>
    <n v="64.540000000000006"/>
    <n v="0.51835193960324477"/>
    <n v="2026"/>
    <s v="Q3"/>
    <n v="9"/>
    <x v="8"/>
  </r>
  <r>
    <s v="03821"/>
    <x v="264"/>
    <x v="2"/>
    <x v="3"/>
    <x v="0"/>
    <x v="0"/>
    <x v="1"/>
    <x v="3"/>
    <n v="1"/>
    <n v="141"/>
    <n v="0"/>
    <n v="79.010000000000005"/>
    <n v="141"/>
    <n v="79.010000000000005"/>
    <n v="61.989999999999995"/>
    <n v="0.43964539007092196"/>
    <n v="2026"/>
    <s v="Q3"/>
    <n v="9"/>
    <x v="8"/>
  </r>
  <r>
    <s v="03899"/>
    <x v="264"/>
    <x v="3"/>
    <x v="4"/>
    <x v="1"/>
    <x v="0"/>
    <x v="3"/>
    <x v="19"/>
    <n v="6"/>
    <n v="121.7"/>
    <n v="0.15"/>
    <n v="61.26"/>
    <n v="620.67000000000007"/>
    <n v="367.56"/>
    <n v="253.11000000000007"/>
    <n v="0.40780124703948967"/>
    <n v="2026"/>
    <s v="Q3"/>
    <n v="9"/>
    <x v="8"/>
  </r>
  <r>
    <s v="04807"/>
    <x v="264"/>
    <x v="3"/>
    <x v="7"/>
    <x v="1"/>
    <x v="2"/>
    <x v="0"/>
    <x v="8"/>
    <n v="4"/>
    <n v="103.86"/>
    <n v="0.1"/>
    <n v="50.12"/>
    <n v="373.89600000000002"/>
    <n v="200.48"/>
    <n v="173.41600000000003"/>
    <n v="0.46380811776536796"/>
    <n v="2026"/>
    <s v="Q3"/>
    <n v="9"/>
    <x v="8"/>
  </r>
  <r>
    <s v="00030"/>
    <x v="265"/>
    <x v="2"/>
    <x v="5"/>
    <x v="3"/>
    <x v="0"/>
    <x v="1"/>
    <x v="1"/>
    <n v="2"/>
    <n v="93.82"/>
    <n v="0.05"/>
    <n v="45.57"/>
    <n v="178.25799999999998"/>
    <n v="91.14"/>
    <n v="87.117999999999981"/>
    <n v="0.48871859888476249"/>
    <n v="2026"/>
    <s v="Q3"/>
    <n v="9"/>
    <x v="8"/>
  </r>
  <r>
    <s v="03027"/>
    <x v="265"/>
    <x v="3"/>
    <x v="8"/>
    <x v="1"/>
    <x v="2"/>
    <x v="1"/>
    <x v="11"/>
    <n v="8"/>
    <n v="155.13999999999999"/>
    <n v="0.1"/>
    <n v="76.87"/>
    <n v="1117.008"/>
    <n v="614.96"/>
    <n v="502.048"/>
    <n v="0.44945783736553363"/>
    <n v="2026"/>
    <s v="Q3"/>
    <n v="9"/>
    <x v="8"/>
  </r>
  <r>
    <s v="03690"/>
    <x v="265"/>
    <x v="3"/>
    <x v="8"/>
    <x v="0"/>
    <x v="0"/>
    <x v="1"/>
    <x v="1"/>
    <n v="3"/>
    <n v="92.14"/>
    <n v="0.05"/>
    <n v="45.25"/>
    <n v="262.59899999999999"/>
    <n v="135.75"/>
    <n v="126.84899999999999"/>
    <n v="0.48305210606285626"/>
    <n v="2026"/>
    <s v="Q3"/>
    <n v="9"/>
    <x v="8"/>
  </r>
  <r>
    <s v="00600"/>
    <x v="266"/>
    <x v="1"/>
    <x v="12"/>
    <x v="2"/>
    <x v="0"/>
    <x v="0"/>
    <x v="6"/>
    <n v="6"/>
    <n v="39.880000000000003"/>
    <n v="0.05"/>
    <n v="16.79"/>
    <n v="227.31600000000003"/>
    <n v="100.74"/>
    <n v="126.57600000000004"/>
    <n v="0.5568283798764716"/>
    <n v="2026"/>
    <s v="Q3"/>
    <n v="9"/>
    <x v="8"/>
  </r>
  <r>
    <s v="01931"/>
    <x v="266"/>
    <x v="2"/>
    <x v="16"/>
    <x v="0"/>
    <x v="0"/>
    <x v="2"/>
    <x v="2"/>
    <n v="4"/>
    <n v="35.700000000000003"/>
    <n v="0"/>
    <n v="13.91"/>
    <n v="142.80000000000001"/>
    <n v="55.64"/>
    <n v="87.160000000000011"/>
    <n v="0.61036414565826336"/>
    <n v="2026"/>
    <s v="Q3"/>
    <n v="9"/>
    <x v="8"/>
  </r>
  <r>
    <s v="02124"/>
    <x v="266"/>
    <x v="3"/>
    <x v="8"/>
    <x v="2"/>
    <x v="1"/>
    <x v="0"/>
    <x v="8"/>
    <n v="6"/>
    <n v="104.16"/>
    <n v="0"/>
    <n v="51.76"/>
    <n v="624.96"/>
    <n v="310.56"/>
    <n v="314.40000000000003"/>
    <n v="0.50307219662058378"/>
    <n v="2026"/>
    <s v="Q3"/>
    <n v="9"/>
    <x v="8"/>
  </r>
  <r>
    <s v="02789"/>
    <x v="266"/>
    <x v="2"/>
    <x v="16"/>
    <x v="0"/>
    <x v="1"/>
    <x v="1"/>
    <x v="3"/>
    <n v="5"/>
    <n v="147.21"/>
    <n v="0.05"/>
    <n v="79.14"/>
    <n v="699.24750000000006"/>
    <n v="395.7"/>
    <n v="303.54750000000007"/>
    <n v="0.43410594961011667"/>
    <n v="2026"/>
    <s v="Q3"/>
    <n v="9"/>
    <x v="8"/>
  </r>
  <r>
    <s v="02921"/>
    <x v="266"/>
    <x v="0"/>
    <x v="0"/>
    <x v="0"/>
    <x v="1"/>
    <x v="3"/>
    <x v="7"/>
    <n v="3"/>
    <n v="195.68"/>
    <n v="0.05"/>
    <n v="102.16"/>
    <n v="557.68799999999999"/>
    <n v="306.48"/>
    <n v="251.20799999999997"/>
    <n v="0.45044541033696256"/>
    <n v="2026"/>
    <s v="Q3"/>
    <n v="9"/>
    <x v="8"/>
  </r>
  <r>
    <s v="03108"/>
    <x v="266"/>
    <x v="1"/>
    <x v="11"/>
    <x v="1"/>
    <x v="2"/>
    <x v="1"/>
    <x v="1"/>
    <n v="5"/>
    <n v="90.05"/>
    <n v="0.15"/>
    <n v="44.12"/>
    <n v="382.71249999999998"/>
    <n v="220.6"/>
    <n v="162.11249999999998"/>
    <n v="0.42358820263252439"/>
    <n v="2026"/>
    <s v="Q3"/>
    <n v="9"/>
    <x v="8"/>
  </r>
  <r>
    <s v="03226"/>
    <x v="266"/>
    <x v="3"/>
    <x v="13"/>
    <x v="3"/>
    <x v="0"/>
    <x v="3"/>
    <x v="5"/>
    <n v="1"/>
    <n v="345.48"/>
    <n v="0"/>
    <n v="196.31"/>
    <n v="345.48"/>
    <n v="196.31"/>
    <n v="149.17000000000002"/>
    <n v="0.43177607965728843"/>
    <n v="2026"/>
    <s v="Q3"/>
    <n v="9"/>
    <x v="8"/>
  </r>
  <r>
    <s v="03286"/>
    <x v="266"/>
    <x v="3"/>
    <x v="4"/>
    <x v="0"/>
    <x v="1"/>
    <x v="2"/>
    <x v="9"/>
    <n v="1"/>
    <n v="46.23"/>
    <n v="0.1"/>
    <n v="18.34"/>
    <n v="41.606999999999999"/>
    <n v="18.34"/>
    <n v="23.266999999999999"/>
    <n v="0.55920878698295962"/>
    <n v="2026"/>
    <s v="Q3"/>
    <n v="9"/>
    <x v="8"/>
  </r>
  <r>
    <s v="04510"/>
    <x v="266"/>
    <x v="0"/>
    <x v="0"/>
    <x v="3"/>
    <x v="0"/>
    <x v="3"/>
    <x v="13"/>
    <n v="3"/>
    <n v="82.38"/>
    <n v="0.15"/>
    <n v="39.020000000000003"/>
    <n v="210.06899999999999"/>
    <n v="117.06"/>
    <n v="93.008999999999986"/>
    <n v="0.44275452351370259"/>
    <n v="2026"/>
    <s v="Q3"/>
    <n v="9"/>
    <x v="8"/>
  </r>
  <r>
    <s v="02069"/>
    <x v="267"/>
    <x v="3"/>
    <x v="7"/>
    <x v="0"/>
    <x v="1"/>
    <x v="3"/>
    <x v="5"/>
    <n v="1"/>
    <n v="344.79"/>
    <n v="0"/>
    <n v="189.63"/>
    <n v="344.79"/>
    <n v="189.63"/>
    <n v="155.16000000000003"/>
    <n v="0.45001305142260511"/>
    <n v="2026"/>
    <s v="Q3"/>
    <n v="9"/>
    <x v="8"/>
  </r>
  <r>
    <s v="00095"/>
    <x v="268"/>
    <x v="0"/>
    <x v="0"/>
    <x v="3"/>
    <x v="0"/>
    <x v="1"/>
    <x v="17"/>
    <n v="1"/>
    <n v="73.06"/>
    <n v="0.05"/>
    <n v="31.42"/>
    <n v="69.406999999999996"/>
    <n v="31.42"/>
    <n v="37.986999999999995"/>
    <n v="0.54730790842422228"/>
    <n v="2026"/>
    <s v="Q3"/>
    <n v="9"/>
    <x v="8"/>
  </r>
  <r>
    <s v="00160"/>
    <x v="268"/>
    <x v="3"/>
    <x v="8"/>
    <x v="0"/>
    <x v="0"/>
    <x v="3"/>
    <x v="13"/>
    <n v="1"/>
    <n v="81.58"/>
    <n v="0.1"/>
    <n v="38.89"/>
    <n v="73.421999999999997"/>
    <n v="38.89"/>
    <n v="34.531999999999996"/>
    <n v="0.47032224673803491"/>
    <n v="2026"/>
    <s v="Q3"/>
    <n v="9"/>
    <x v="8"/>
  </r>
  <r>
    <s v="00407"/>
    <x v="268"/>
    <x v="1"/>
    <x v="12"/>
    <x v="1"/>
    <x v="0"/>
    <x v="4"/>
    <x v="16"/>
    <n v="6"/>
    <n v="49.87"/>
    <n v="0.1"/>
    <n v="21.75"/>
    <n v="269.298"/>
    <n v="130.5"/>
    <n v="138.798"/>
    <n v="0.51540672414945521"/>
    <n v="2026"/>
    <s v="Q3"/>
    <n v="9"/>
    <x v="8"/>
  </r>
  <r>
    <s v="01395"/>
    <x v="268"/>
    <x v="2"/>
    <x v="3"/>
    <x v="0"/>
    <x v="1"/>
    <x v="0"/>
    <x v="6"/>
    <n v="2"/>
    <n v="39.81"/>
    <n v="0.05"/>
    <n v="16.87"/>
    <n v="75.638999999999996"/>
    <n v="33.74"/>
    <n v="41.898999999999994"/>
    <n v="0.55393381721069812"/>
    <n v="2026"/>
    <s v="Q3"/>
    <n v="9"/>
    <x v="8"/>
  </r>
  <r>
    <s v="02085"/>
    <x v="268"/>
    <x v="2"/>
    <x v="2"/>
    <x v="0"/>
    <x v="0"/>
    <x v="3"/>
    <x v="7"/>
    <n v="3"/>
    <n v="191.46"/>
    <n v="0"/>
    <n v="104.06"/>
    <n v="574.38"/>
    <n v="312.18"/>
    <n v="262.2"/>
    <n v="0.45649221769560222"/>
    <n v="2026"/>
    <s v="Q3"/>
    <n v="9"/>
    <x v="8"/>
  </r>
  <r>
    <s v="03124"/>
    <x v="268"/>
    <x v="2"/>
    <x v="5"/>
    <x v="0"/>
    <x v="0"/>
    <x v="2"/>
    <x v="9"/>
    <n v="3"/>
    <n v="46.48"/>
    <n v="0.05"/>
    <n v="18.82"/>
    <n v="132.46799999999999"/>
    <n v="56.46"/>
    <n v="76.007999999999981"/>
    <n v="0.57378385723344494"/>
    <n v="2026"/>
    <s v="Q3"/>
    <n v="9"/>
    <x v="8"/>
  </r>
  <r>
    <s v="03216"/>
    <x v="268"/>
    <x v="1"/>
    <x v="12"/>
    <x v="2"/>
    <x v="0"/>
    <x v="2"/>
    <x v="2"/>
    <n v="2"/>
    <n v="35.44"/>
    <n v="0.1"/>
    <n v="13.2"/>
    <n v="63.791999999999994"/>
    <n v="26.4"/>
    <n v="37.391999999999996"/>
    <n v="0.58615500376222718"/>
    <n v="2026"/>
    <s v="Q3"/>
    <n v="9"/>
    <x v="8"/>
  </r>
  <r>
    <s v="03743"/>
    <x v="268"/>
    <x v="2"/>
    <x v="2"/>
    <x v="0"/>
    <x v="1"/>
    <x v="4"/>
    <x v="14"/>
    <n v="4"/>
    <n v="36.159999999999997"/>
    <n v="0.05"/>
    <n v="13.68"/>
    <n v="137.40799999999999"/>
    <n v="54.72"/>
    <n v="82.687999999999988"/>
    <n v="0.60176991150442471"/>
    <n v="2026"/>
    <s v="Q3"/>
    <n v="9"/>
    <x v="8"/>
  </r>
  <r>
    <s v="03788"/>
    <x v="268"/>
    <x v="3"/>
    <x v="8"/>
    <x v="0"/>
    <x v="0"/>
    <x v="4"/>
    <x v="14"/>
    <n v="2"/>
    <n v="35.93"/>
    <n v="0"/>
    <n v="13.91"/>
    <n v="71.86"/>
    <n v="27.82"/>
    <n v="44.04"/>
    <n v="0.6128583356526579"/>
    <n v="2026"/>
    <s v="Q3"/>
    <n v="9"/>
    <x v="8"/>
  </r>
  <r>
    <s v="04883"/>
    <x v="268"/>
    <x v="3"/>
    <x v="8"/>
    <x v="0"/>
    <x v="2"/>
    <x v="3"/>
    <x v="7"/>
    <n v="1"/>
    <n v="199.7"/>
    <n v="0"/>
    <n v="103.77"/>
    <n v="199.7"/>
    <n v="103.77"/>
    <n v="95.929999999999993"/>
    <n v="0.4803705558337506"/>
    <n v="2026"/>
    <s v="Q3"/>
    <n v="9"/>
    <x v="8"/>
  </r>
  <r>
    <s v="01577"/>
    <x v="269"/>
    <x v="3"/>
    <x v="4"/>
    <x v="0"/>
    <x v="1"/>
    <x v="1"/>
    <x v="11"/>
    <n v="4"/>
    <n v="154.28"/>
    <n v="0.05"/>
    <n v="78.180000000000007"/>
    <n v="586.26400000000001"/>
    <n v="312.72000000000003"/>
    <n v="273.54399999999998"/>
    <n v="0.46658843115047144"/>
    <n v="2026"/>
    <s v="Q3"/>
    <n v="9"/>
    <x v="8"/>
  </r>
  <r>
    <s v="02310"/>
    <x v="269"/>
    <x v="0"/>
    <x v="15"/>
    <x v="0"/>
    <x v="0"/>
    <x v="2"/>
    <x v="18"/>
    <n v="1"/>
    <n v="165.44"/>
    <n v="0"/>
    <n v="88.25"/>
    <n v="165.44"/>
    <n v="88.25"/>
    <n v="77.19"/>
    <n v="0.46657398452611215"/>
    <n v="2026"/>
    <s v="Q3"/>
    <n v="9"/>
    <x v="8"/>
  </r>
  <r>
    <s v="02383"/>
    <x v="269"/>
    <x v="3"/>
    <x v="7"/>
    <x v="0"/>
    <x v="0"/>
    <x v="2"/>
    <x v="15"/>
    <n v="2"/>
    <n v="130.29"/>
    <n v="0.1"/>
    <n v="67.97"/>
    <n v="234.52199999999999"/>
    <n v="135.94"/>
    <n v="98.581999999999994"/>
    <n v="0.42035288800197845"/>
    <n v="2026"/>
    <s v="Q3"/>
    <n v="9"/>
    <x v="8"/>
  </r>
  <r>
    <s v="02803"/>
    <x v="269"/>
    <x v="1"/>
    <x v="12"/>
    <x v="0"/>
    <x v="0"/>
    <x v="4"/>
    <x v="14"/>
    <n v="3"/>
    <n v="36.909999999999997"/>
    <n v="0.05"/>
    <n v="13.7"/>
    <n v="105.19349999999999"/>
    <n v="41.099999999999994"/>
    <n v="64.093499999999992"/>
    <n v="0.60929144861612172"/>
    <n v="2026"/>
    <s v="Q3"/>
    <n v="9"/>
    <x v="8"/>
  </r>
  <r>
    <s v="04199"/>
    <x v="269"/>
    <x v="2"/>
    <x v="5"/>
    <x v="3"/>
    <x v="2"/>
    <x v="0"/>
    <x v="4"/>
    <n v="1"/>
    <n v="50.02"/>
    <n v="0"/>
    <n v="22.65"/>
    <n v="50.02"/>
    <n v="22.65"/>
    <n v="27.370000000000005"/>
    <n v="0.54718112754898052"/>
    <n v="2026"/>
    <s v="Q3"/>
    <n v="9"/>
    <x v="8"/>
  </r>
  <r>
    <s v="04517"/>
    <x v="269"/>
    <x v="1"/>
    <x v="12"/>
    <x v="0"/>
    <x v="0"/>
    <x v="3"/>
    <x v="13"/>
    <n v="1"/>
    <n v="83.32"/>
    <n v="0.05"/>
    <n v="38.93"/>
    <n v="79.153999999999996"/>
    <n v="38.93"/>
    <n v="40.223999999999997"/>
    <n v="0.50817393940925282"/>
    <n v="2026"/>
    <s v="Q3"/>
    <n v="9"/>
    <x v="8"/>
  </r>
  <r>
    <s v="00080"/>
    <x v="270"/>
    <x v="0"/>
    <x v="15"/>
    <x v="1"/>
    <x v="2"/>
    <x v="1"/>
    <x v="17"/>
    <n v="10"/>
    <n v="71.040000000000006"/>
    <n v="0.2"/>
    <n v="31.7"/>
    <n v="568.32000000000005"/>
    <n v="317"/>
    <n v="251.32000000000005"/>
    <n v="0.4422156531531532"/>
    <n v="2026"/>
    <s v="Q3"/>
    <n v="9"/>
    <x v="8"/>
  </r>
  <r>
    <s v="00370"/>
    <x v="270"/>
    <x v="3"/>
    <x v="7"/>
    <x v="2"/>
    <x v="0"/>
    <x v="0"/>
    <x v="6"/>
    <n v="2"/>
    <n v="40.83"/>
    <n v="0"/>
    <n v="16.850000000000001"/>
    <n v="81.66"/>
    <n v="33.700000000000003"/>
    <n v="47.959999999999994"/>
    <n v="0.58731325006122947"/>
    <n v="2026"/>
    <s v="Q3"/>
    <n v="9"/>
    <x v="8"/>
  </r>
  <r>
    <s v="00417"/>
    <x v="270"/>
    <x v="1"/>
    <x v="14"/>
    <x v="3"/>
    <x v="0"/>
    <x v="3"/>
    <x v="19"/>
    <n v="1"/>
    <n v="121.64"/>
    <n v="0.15"/>
    <n v="61.56"/>
    <n v="103.39399999999999"/>
    <n v="61.56"/>
    <n v="41.833999999999989"/>
    <n v="0.40460761746329565"/>
    <n v="2026"/>
    <s v="Q3"/>
    <n v="9"/>
    <x v="8"/>
  </r>
  <r>
    <s v="00437"/>
    <x v="270"/>
    <x v="1"/>
    <x v="1"/>
    <x v="2"/>
    <x v="1"/>
    <x v="2"/>
    <x v="18"/>
    <n v="1"/>
    <n v="164.7"/>
    <n v="0"/>
    <n v="86.02"/>
    <n v="164.7"/>
    <n v="86.02"/>
    <n v="78.679999999999993"/>
    <n v="0.47771706132361869"/>
    <n v="2026"/>
    <s v="Q3"/>
    <n v="9"/>
    <x v="8"/>
  </r>
  <r>
    <s v="00790"/>
    <x v="270"/>
    <x v="3"/>
    <x v="7"/>
    <x v="3"/>
    <x v="1"/>
    <x v="3"/>
    <x v="7"/>
    <n v="1"/>
    <n v="199.09"/>
    <n v="0.05"/>
    <n v="106.57"/>
    <n v="189.13550000000001"/>
    <n v="106.57"/>
    <n v="82.565500000000014"/>
    <n v="0.43654152710622812"/>
    <n v="2026"/>
    <s v="Q3"/>
    <n v="9"/>
    <x v="8"/>
  </r>
  <r>
    <s v="01151"/>
    <x v="270"/>
    <x v="0"/>
    <x v="0"/>
    <x v="3"/>
    <x v="0"/>
    <x v="0"/>
    <x v="0"/>
    <n v="1"/>
    <n v="81.48"/>
    <n v="0"/>
    <n v="41.47"/>
    <n v="81.48"/>
    <n v="41.47"/>
    <n v="40.010000000000005"/>
    <n v="0.4910407461953854"/>
    <n v="2026"/>
    <s v="Q3"/>
    <n v="9"/>
    <x v="8"/>
  </r>
  <r>
    <s v="01331"/>
    <x v="270"/>
    <x v="0"/>
    <x v="0"/>
    <x v="0"/>
    <x v="1"/>
    <x v="4"/>
    <x v="10"/>
    <n v="3"/>
    <n v="39.450000000000003"/>
    <n v="0.05"/>
    <n v="15.1"/>
    <n v="112.4325"/>
    <n v="45.3"/>
    <n v="67.132500000000007"/>
    <n v="0.59709158828630515"/>
    <n v="2026"/>
    <s v="Q3"/>
    <n v="9"/>
    <x v="8"/>
  </r>
  <r>
    <s v="02388"/>
    <x v="270"/>
    <x v="3"/>
    <x v="8"/>
    <x v="0"/>
    <x v="0"/>
    <x v="1"/>
    <x v="1"/>
    <n v="3"/>
    <n v="93.22"/>
    <n v="0"/>
    <n v="46.75"/>
    <n v="279.65999999999997"/>
    <n v="140.25"/>
    <n v="139.40999999999997"/>
    <n v="0.49849817635700489"/>
    <n v="2026"/>
    <s v="Q3"/>
    <n v="9"/>
    <x v="8"/>
  </r>
  <r>
    <s v="02795"/>
    <x v="270"/>
    <x v="1"/>
    <x v="12"/>
    <x v="0"/>
    <x v="1"/>
    <x v="1"/>
    <x v="3"/>
    <n v="3"/>
    <n v="142.19"/>
    <n v="0.05"/>
    <n v="78.37"/>
    <n v="405.24149999999997"/>
    <n v="235.11"/>
    <n v="170.13149999999996"/>
    <n v="0.41982743623246871"/>
    <n v="2026"/>
    <s v="Q3"/>
    <n v="9"/>
    <x v="8"/>
  </r>
  <r>
    <s v="02840"/>
    <x v="270"/>
    <x v="0"/>
    <x v="0"/>
    <x v="0"/>
    <x v="0"/>
    <x v="1"/>
    <x v="11"/>
    <n v="2"/>
    <n v="151.69999999999999"/>
    <n v="0"/>
    <n v="77.19"/>
    <n v="303.39999999999998"/>
    <n v="154.38"/>
    <n v="149.01999999999998"/>
    <n v="0.49116677653263019"/>
    <n v="2026"/>
    <s v="Q3"/>
    <n v="9"/>
    <x v="8"/>
  </r>
  <r>
    <s v="02863"/>
    <x v="270"/>
    <x v="2"/>
    <x v="2"/>
    <x v="2"/>
    <x v="1"/>
    <x v="2"/>
    <x v="15"/>
    <n v="1"/>
    <n v="133.85"/>
    <n v="0.05"/>
    <n v="66.41"/>
    <n v="127.15749999999998"/>
    <n v="66.41"/>
    <n v="60.747499999999988"/>
    <n v="0.47773430588050247"/>
    <n v="2026"/>
    <s v="Q3"/>
    <n v="9"/>
    <x v="8"/>
  </r>
  <r>
    <s v="04522"/>
    <x v="270"/>
    <x v="3"/>
    <x v="13"/>
    <x v="3"/>
    <x v="2"/>
    <x v="3"/>
    <x v="19"/>
    <n v="6"/>
    <n v="125.62"/>
    <n v="0"/>
    <n v="61.34"/>
    <n v="753.72"/>
    <n v="368.04"/>
    <n v="385.68"/>
    <n v="0.51170195828689702"/>
    <n v="2026"/>
    <s v="Q3"/>
    <n v="9"/>
    <x v="8"/>
  </r>
  <r>
    <s v="05200"/>
    <x v="270"/>
    <x v="1"/>
    <x v="12"/>
    <x v="0"/>
    <x v="1"/>
    <x v="3"/>
    <x v="7"/>
    <n v="3"/>
    <n v="196.87"/>
    <n v="0.1"/>
    <n v="105.93"/>
    <n v="531.54899999999998"/>
    <n v="317.79000000000002"/>
    <n v="213.75899999999996"/>
    <n v="0.40214354650276823"/>
    <n v="2026"/>
    <s v="Q3"/>
    <n v="9"/>
    <x v="8"/>
  </r>
  <r>
    <s v="00452"/>
    <x v="271"/>
    <x v="1"/>
    <x v="1"/>
    <x v="0"/>
    <x v="0"/>
    <x v="2"/>
    <x v="2"/>
    <n v="4"/>
    <n v="36.869999999999997"/>
    <n v="0"/>
    <n v="13.43"/>
    <n v="147.47999999999999"/>
    <n v="53.72"/>
    <n v="93.759999999999991"/>
    <n v="0.63574721996202876"/>
    <n v="2026"/>
    <s v="Q3"/>
    <n v="9"/>
    <x v="8"/>
  </r>
  <r>
    <s v="00871"/>
    <x v="271"/>
    <x v="1"/>
    <x v="12"/>
    <x v="0"/>
    <x v="1"/>
    <x v="2"/>
    <x v="9"/>
    <n v="1"/>
    <n v="47.37"/>
    <n v="0"/>
    <n v="18.2"/>
    <n v="47.37"/>
    <n v="18.2"/>
    <n v="29.169999999999998"/>
    <n v="0.61579058475828585"/>
    <n v="2026"/>
    <s v="Q3"/>
    <n v="9"/>
    <x v="8"/>
  </r>
  <r>
    <s v="00922"/>
    <x v="271"/>
    <x v="3"/>
    <x v="8"/>
    <x v="3"/>
    <x v="2"/>
    <x v="1"/>
    <x v="3"/>
    <n v="1"/>
    <n v="145.62"/>
    <n v="0.05"/>
    <n v="80.25"/>
    <n v="138.339"/>
    <n v="80.25"/>
    <n v="58.088999999999999"/>
    <n v="0.41990328107041397"/>
    <n v="2026"/>
    <s v="Q3"/>
    <n v="9"/>
    <x v="8"/>
  </r>
  <r>
    <s v="01491"/>
    <x v="271"/>
    <x v="3"/>
    <x v="8"/>
    <x v="2"/>
    <x v="1"/>
    <x v="4"/>
    <x v="14"/>
    <n v="2"/>
    <n v="36.1"/>
    <n v="0.05"/>
    <n v="13.71"/>
    <n v="68.59"/>
    <n v="27.42"/>
    <n v="41.17"/>
    <n v="0.60023327015599937"/>
    <n v="2026"/>
    <s v="Q3"/>
    <n v="9"/>
    <x v="8"/>
  </r>
  <r>
    <s v="01548"/>
    <x v="271"/>
    <x v="0"/>
    <x v="9"/>
    <x v="2"/>
    <x v="0"/>
    <x v="1"/>
    <x v="17"/>
    <n v="2"/>
    <n v="73"/>
    <n v="0.05"/>
    <n v="31.41"/>
    <n v="138.69999999999999"/>
    <n v="62.82"/>
    <n v="75.88"/>
    <n v="0.54708002883922136"/>
    <n v="2026"/>
    <s v="Q3"/>
    <n v="9"/>
    <x v="8"/>
  </r>
  <r>
    <s v="02299"/>
    <x v="271"/>
    <x v="1"/>
    <x v="11"/>
    <x v="0"/>
    <x v="1"/>
    <x v="2"/>
    <x v="2"/>
    <n v="2"/>
    <n v="36.93"/>
    <n v="0.1"/>
    <n v="13.4"/>
    <n v="66.474000000000004"/>
    <n v="26.8"/>
    <n v="39.674000000000007"/>
    <n v="0.59683485272437353"/>
    <n v="2026"/>
    <s v="Q3"/>
    <n v="9"/>
    <x v="8"/>
  </r>
  <r>
    <s v="03051"/>
    <x v="271"/>
    <x v="1"/>
    <x v="14"/>
    <x v="0"/>
    <x v="1"/>
    <x v="4"/>
    <x v="16"/>
    <n v="2"/>
    <n v="51.52"/>
    <n v="0"/>
    <n v="21.47"/>
    <n v="103.04"/>
    <n v="42.94"/>
    <n v="60.100000000000009"/>
    <n v="0.58326863354037273"/>
    <n v="2026"/>
    <s v="Q3"/>
    <n v="9"/>
    <x v="8"/>
  </r>
  <r>
    <s v="04018"/>
    <x v="271"/>
    <x v="1"/>
    <x v="6"/>
    <x v="0"/>
    <x v="1"/>
    <x v="4"/>
    <x v="16"/>
    <n v="1"/>
    <n v="50.42"/>
    <n v="0"/>
    <n v="21.68"/>
    <n v="50.42"/>
    <n v="21.68"/>
    <n v="28.740000000000002"/>
    <n v="0.57001190003966684"/>
    <n v="2026"/>
    <s v="Q3"/>
    <n v="9"/>
    <x v="8"/>
  </r>
  <r>
    <s v="04118"/>
    <x v="271"/>
    <x v="1"/>
    <x v="14"/>
    <x v="1"/>
    <x v="0"/>
    <x v="1"/>
    <x v="11"/>
    <n v="10"/>
    <n v="157.79"/>
    <n v="0.1"/>
    <n v="77.900000000000006"/>
    <n v="1420.11"/>
    <n v="779"/>
    <n v="641.1099999999999"/>
    <n v="0.4514509439409623"/>
    <n v="2026"/>
    <s v="Q3"/>
    <n v="9"/>
    <x v="8"/>
  </r>
  <r>
    <s v="04251"/>
    <x v="271"/>
    <x v="1"/>
    <x v="11"/>
    <x v="0"/>
    <x v="0"/>
    <x v="0"/>
    <x v="6"/>
    <n v="1"/>
    <n v="40.409999999999997"/>
    <n v="0.15"/>
    <n v="16.3"/>
    <n v="34.348499999999994"/>
    <n v="16.3"/>
    <n v="18.048499999999994"/>
    <n v="0.52545234871974023"/>
    <n v="2026"/>
    <s v="Q3"/>
    <n v="9"/>
    <x v="8"/>
  </r>
  <r>
    <s v="04557"/>
    <x v="271"/>
    <x v="3"/>
    <x v="8"/>
    <x v="0"/>
    <x v="1"/>
    <x v="0"/>
    <x v="4"/>
    <n v="2"/>
    <n v="50.17"/>
    <n v="0.05"/>
    <n v="22.83"/>
    <n v="95.322999999999993"/>
    <n v="45.66"/>
    <n v="49.662999999999997"/>
    <n v="0.52099703114673268"/>
    <n v="2026"/>
    <s v="Q3"/>
    <n v="9"/>
    <x v="8"/>
  </r>
  <r>
    <s v="04811"/>
    <x v="271"/>
    <x v="1"/>
    <x v="14"/>
    <x v="0"/>
    <x v="1"/>
    <x v="1"/>
    <x v="11"/>
    <n v="1"/>
    <n v="155.55000000000001"/>
    <n v="0.1"/>
    <n v="79.2"/>
    <n v="139.995"/>
    <n v="79.2"/>
    <n v="60.795000000000002"/>
    <n v="0.43426550948248149"/>
    <n v="2026"/>
    <s v="Q3"/>
    <n v="9"/>
    <x v="8"/>
  </r>
  <r>
    <s v="00306"/>
    <x v="272"/>
    <x v="2"/>
    <x v="10"/>
    <x v="2"/>
    <x v="2"/>
    <x v="0"/>
    <x v="4"/>
    <n v="1"/>
    <n v="51.81"/>
    <n v="0.1"/>
    <n v="22.65"/>
    <n v="46.629000000000005"/>
    <n v="22.65"/>
    <n v="23.979000000000006"/>
    <n v="0.51425078813613856"/>
    <n v="2026"/>
    <s v="Q3"/>
    <n v="9"/>
    <x v="8"/>
  </r>
  <r>
    <s v="01158"/>
    <x v="272"/>
    <x v="0"/>
    <x v="9"/>
    <x v="2"/>
    <x v="0"/>
    <x v="4"/>
    <x v="10"/>
    <n v="1"/>
    <n v="40.61"/>
    <n v="0.1"/>
    <n v="14.28"/>
    <n v="36.548999999999999"/>
    <n v="14.28"/>
    <n v="22.268999999999998"/>
    <n v="0.60929163588607071"/>
    <n v="2026"/>
    <s v="Q3"/>
    <n v="9"/>
    <x v="8"/>
  </r>
  <r>
    <s v="01639"/>
    <x v="272"/>
    <x v="2"/>
    <x v="2"/>
    <x v="2"/>
    <x v="2"/>
    <x v="1"/>
    <x v="3"/>
    <n v="1"/>
    <n v="140.78"/>
    <n v="0.05"/>
    <n v="80.8"/>
    <n v="133.74099999999999"/>
    <n v="80.8"/>
    <n v="52.940999999999988"/>
    <n v="0.39584719719457756"/>
    <n v="2026"/>
    <s v="Q3"/>
    <n v="9"/>
    <x v="8"/>
  </r>
  <r>
    <s v="02247"/>
    <x v="272"/>
    <x v="1"/>
    <x v="6"/>
    <x v="2"/>
    <x v="2"/>
    <x v="2"/>
    <x v="18"/>
    <n v="1"/>
    <n v="163.13999999999999"/>
    <n v="0"/>
    <n v="87.53"/>
    <n v="163.13999999999999"/>
    <n v="87.53"/>
    <n v="75.609999999999985"/>
    <n v="0.4634669608924849"/>
    <n v="2026"/>
    <s v="Q3"/>
    <n v="9"/>
    <x v="8"/>
  </r>
  <r>
    <s v="03119"/>
    <x v="272"/>
    <x v="3"/>
    <x v="4"/>
    <x v="2"/>
    <x v="0"/>
    <x v="1"/>
    <x v="17"/>
    <n v="1"/>
    <n v="70.91"/>
    <n v="0"/>
    <n v="31.73"/>
    <n v="70.91"/>
    <n v="31.73"/>
    <n v="39.179999999999993"/>
    <n v="0.55253137780284856"/>
    <n v="2026"/>
    <s v="Q3"/>
    <n v="9"/>
    <x v="8"/>
  </r>
  <r>
    <s v="03267"/>
    <x v="272"/>
    <x v="3"/>
    <x v="13"/>
    <x v="3"/>
    <x v="0"/>
    <x v="0"/>
    <x v="0"/>
    <n v="2"/>
    <n v="81.99"/>
    <n v="0"/>
    <n v="43.95"/>
    <n v="163.98"/>
    <n v="87.9"/>
    <n v="76.079999999999984"/>
    <n v="0.46395901939260881"/>
    <n v="2026"/>
    <s v="Q3"/>
    <n v="9"/>
    <x v="8"/>
  </r>
  <r>
    <s v="03382"/>
    <x v="272"/>
    <x v="3"/>
    <x v="4"/>
    <x v="3"/>
    <x v="1"/>
    <x v="0"/>
    <x v="0"/>
    <n v="2"/>
    <n v="81.13"/>
    <n v="0"/>
    <n v="43.7"/>
    <n v="162.26"/>
    <n v="87.4"/>
    <n v="74.859999999999985"/>
    <n v="0.46135831381733017"/>
    <n v="2026"/>
    <s v="Q3"/>
    <n v="9"/>
    <x v="8"/>
  </r>
  <r>
    <s v="03814"/>
    <x v="272"/>
    <x v="1"/>
    <x v="12"/>
    <x v="1"/>
    <x v="0"/>
    <x v="1"/>
    <x v="3"/>
    <n v="5"/>
    <n v="141.08000000000001"/>
    <n v="0.05"/>
    <n v="78.23"/>
    <n v="670.13000000000011"/>
    <n v="391.15000000000003"/>
    <n v="278.98000000000008"/>
    <n v="0.4163072836613792"/>
    <n v="2026"/>
    <s v="Q3"/>
    <n v="9"/>
    <x v="8"/>
  </r>
  <r>
    <s v="03818"/>
    <x v="272"/>
    <x v="0"/>
    <x v="15"/>
    <x v="0"/>
    <x v="0"/>
    <x v="2"/>
    <x v="2"/>
    <n v="5"/>
    <n v="36.18"/>
    <n v="0"/>
    <n v="13.66"/>
    <n v="180.9"/>
    <n v="68.3"/>
    <n v="112.60000000000001"/>
    <n v="0.62244333886124936"/>
    <n v="2026"/>
    <s v="Q3"/>
    <n v="9"/>
    <x v="8"/>
  </r>
  <r>
    <s v="04347"/>
    <x v="272"/>
    <x v="3"/>
    <x v="13"/>
    <x v="3"/>
    <x v="1"/>
    <x v="0"/>
    <x v="0"/>
    <n v="1"/>
    <n v="81.06"/>
    <n v="0.05"/>
    <n v="43.54"/>
    <n v="77.007000000000005"/>
    <n v="43.54"/>
    <n v="33.467000000000006"/>
    <n v="0.434596854831379"/>
    <n v="2026"/>
    <s v="Q3"/>
    <n v="9"/>
    <x v="8"/>
  </r>
  <r>
    <s v="04646"/>
    <x v="272"/>
    <x v="2"/>
    <x v="3"/>
    <x v="0"/>
    <x v="2"/>
    <x v="4"/>
    <x v="16"/>
    <n v="1"/>
    <n v="49.51"/>
    <n v="0.15"/>
    <n v="21.4"/>
    <n v="42.083499999999994"/>
    <n v="21.4"/>
    <n v="20.683499999999995"/>
    <n v="0.49148716242707946"/>
    <n v="2026"/>
    <s v="Q3"/>
    <n v="9"/>
    <x v="8"/>
  </r>
  <r>
    <s v="05102"/>
    <x v="272"/>
    <x v="1"/>
    <x v="14"/>
    <x v="0"/>
    <x v="1"/>
    <x v="3"/>
    <x v="7"/>
    <n v="1"/>
    <n v="196.74"/>
    <n v="0.15"/>
    <n v="102.01"/>
    <n v="167.22900000000001"/>
    <n v="102.01"/>
    <n v="65.219000000000008"/>
    <n v="0.38999814625453721"/>
    <n v="2026"/>
    <s v="Q3"/>
    <n v="9"/>
    <x v="8"/>
  </r>
  <r>
    <s v="05152"/>
    <x v="272"/>
    <x v="3"/>
    <x v="13"/>
    <x v="0"/>
    <x v="1"/>
    <x v="1"/>
    <x v="1"/>
    <n v="2"/>
    <n v="91.78"/>
    <n v="0.1"/>
    <n v="45.51"/>
    <n v="165.20400000000001"/>
    <n v="91.02"/>
    <n v="74.184000000000012"/>
    <n v="0.44904481731677204"/>
    <n v="2026"/>
    <s v="Q3"/>
    <n v="9"/>
    <x v="8"/>
  </r>
  <r>
    <s v="00151"/>
    <x v="273"/>
    <x v="2"/>
    <x v="10"/>
    <x v="0"/>
    <x v="1"/>
    <x v="1"/>
    <x v="3"/>
    <n v="5"/>
    <n v="146.69"/>
    <n v="0"/>
    <n v="79"/>
    <n v="733.45"/>
    <n v="395"/>
    <n v="338.45000000000005"/>
    <n v="0.46144931488172342"/>
    <n v="2026"/>
    <s v="Q4"/>
    <n v="10"/>
    <x v="9"/>
  </r>
  <r>
    <s v="01292"/>
    <x v="273"/>
    <x v="0"/>
    <x v="9"/>
    <x v="2"/>
    <x v="1"/>
    <x v="3"/>
    <x v="13"/>
    <n v="1"/>
    <n v="79.81"/>
    <n v="0"/>
    <n v="39.08"/>
    <n v="79.81"/>
    <n v="39.08"/>
    <n v="40.730000000000004"/>
    <n v="0.5103370504949255"/>
    <n v="2026"/>
    <s v="Q4"/>
    <n v="10"/>
    <x v="9"/>
  </r>
  <r>
    <s v="01862"/>
    <x v="273"/>
    <x v="3"/>
    <x v="8"/>
    <x v="0"/>
    <x v="1"/>
    <x v="3"/>
    <x v="19"/>
    <n v="5"/>
    <n v="121.63"/>
    <n v="0.05"/>
    <n v="61.7"/>
    <n v="577.74249999999995"/>
    <n v="308.5"/>
    <n v="269.24249999999995"/>
    <n v="0.46602508903187834"/>
    <n v="2026"/>
    <s v="Q4"/>
    <n v="10"/>
    <x v="9"/>
  </r>
  <r>
    <s v="02569"/>
    <x v="273"/>
    <x v="3"/>
    <x v="13"/>
    <x v="1"/>
    <x v="2"/>
    <x v="0"/>
    <x v="4"/>
    <n v="10"/>
    <n v="50.42"/>
    <n v="0.05"/>
    <n v="22.5"/>
    <n v="478.99"/>
    <n v="225"/>
    <n v="253.99"/>
    <n v="0.53026159210004387"/>
    <n v="2026"/>
    <s v="Q4"/>
    <n v="10"/>
    <x v="9"/>
  </r>
  <r>
    <s v="03333"/>
    <x v="273"/>
    <x v="2"/>
    <x v="5"/>
    <x v="0"/>
    <x v="1"/>
    <x v="3"/>
    <x v="13"/>
    <n v="3"/>
    <n v="80.67"/>
    <n v="0"/>
    <n v="39.94"/>
    <n v="242.01"/>
    <n v="119.82"/>
    <n v="122.19"/>
    <n v="0.50489649188050079"/>
    <n v="2026"/>
    <s v="Q4"/>
    <n v="10"/>
    <x v="9"/>
  </r>
  <r>
    <s v="03830"/>
    <x v="273"/>
    <x v="3"/>
    <x v="13"/>
    <x v="0"/>
    <x v="2"/>
    <x v="1"/>
    <x v="11"/>
    <n v="2"/>
    <n v="152.12"/>
    <n v="0"/>
    <n v="79.53"/>
    <n v="304.24"/>
    <n v="159.06"/>
    <n v="145.18"/>
    <n v="0.47718906126742044"/>
    <n v="2026"/>
    <s v="Q4"/>
    <n v="10"/>
    <x v="9"/>
  </r>
  <r>
    <s v="04868"/>
    <x v="273"/>
    <x v="2"/>
    <x v="5"/>
    <x v="1"/>
    <x v="1"/>
    <x v="3"/>
    <x v="13"/>
    <n v="4"/>
    <n v="82.54"/>
    <n v="0.15"/>
    <n v="39.74"/>
    <n v="280.63600000000002"/>
    <n v="158.96"/>
    <n v="121.67600000000002"/>
    <n v="0.43357231431462823"/>
    <n v="2026"/>
    <s v="Q4"/>
    <n v="10"/>
    <x v="9"/>
  </r>
  <r>
    <s v="02250"/>
    <x v="274"/>
    <x v="3"/>
    <x v="13"/>
    <x v="2"/>
    <x v="0"/>
    <x v="0"/>
    <x v="4"/>
    <n v="2"/>
    <n v="50.43"/>
    <n v="0"/>
    <n v="23.04"/>
    <n v="100.86"/>
    <n v="46.08"/>
    <n v="54.78"/>
    <n v="0.54312908982748365"/>
    <n v="2026"/>
    <s v="Q4"/>
    <n v="10"/>
    <x v="9"/>
  </r>
  <r>
    <s v="02516"/>
    <x v="274"/>
    <x v="2"/>
    <x v="10"/>
    <x v="0"/>
    <x v="1"/>
    <x v="3"/>
    <x v="7"/>
    <n v="2"/>
    <n v="198.57"/>
    <n v="0.15"/>
    <n v="101.08"/>
    <n v="337.56899999999996"/>
    <n v="202.16"/>
    <n v="135.40899999999996"/>
    <n v="0.4011298430839324"/>
    <n v="2026"/>
    <s v="Q4"/>
    <n v="10"/>
    <x v="9"/>
  </r>
  <r>
    <s v="00809"/>
    <x v="275"/>
    <x v="3"/>
    <x v="8"/>
    <x v="0"/>
    <x v="1"/>
    <x v="4"/>
    <x v="10"/>
    <n v="2"/>
    <n v="41.06"/>
    <n v="0.05"/>
    <n v="14.54"/>
    <n v="78.013999999999996"/>
    <n v="29.08"/>
    <n v="48.933999999999997"/>
    <n v="0.62724639167328944"/>
    <n v="2026"/>
    <s v="Q4"/>
    <n v="10"/>
    <x v="9"/>
  </r>
  <r>
    <s v="01852"/>
    <x v="275"/>
    <x v="1"/>
    <x v="12"/>
    <x v="1"/>
    <x v="2"/>
    <x v="2"/>
    <x v="18"/>
    <n v="4"/>
    <n v="162.19"/>
    <n v="0.15"/>
    <n v="89.81"/>
    <n v="551.44600000000003"/>
    <n v="359.24"/>
    <n v="192.20600000000002"/>
    <n v="0.34854908730863948"/>
    <n v="2026"/>
    <s v="Q4"/>
    <n v="10"/>
    <x v="9"/>
  </r>
  <r>
    <s v="03627"/>
    <x v="275"/>
    <x v="3"/>
    <x v="4"/>
    <x v="2"/>
    <x v="1"/>
    <x v="3"/>
    <x v="7"/>
    <n v="2"/>
    <n v="192.99"/>
    <n v="0"/>
    <n v="101.73"/>
    <n v="385.98"/>
    <n v="203.46"/>
    <n v="182.52"/>
    <n v="0.47287424218871443"/>
    <n v="2026"/>
    <s v="Q4"/>
    <n v="10"/>
    <x v="9"/>
  </r>
  <r>
    <s v="04135"/>
    <x v="275"/>
    <x v="0"/>
    <x v="15"/>
    <x v="0"/>
    <x v="1"/>
    <x v="1"/>
    <x v="3"/>
    <n v="3"/>
    <n v="142.33000000000001"/>
    <n v="0.1"/>
    <n v="79.19"/>
    <n v="384.291"/>
    <n v="237.57"/>
    <n v="146.721"/>
    <n v="0.3817966072585619"/>
    <n v="2026"/>
    <s v="Q4"/>
    <n v="10"/>
    <x v="9"/>
  </r>
  <r>
    <s v="04138"/>
    <x v="275"/>
    <x v="1"/>
    <x v="11"/>
    <x v="2"/>
    <x v="2"/>
    <x v="1"/>
    <x v="3"/>
    <n v="4"/>
    <n v="143.63"/>
    <n v="0"/>
    <n v="80.510000000000005"/>
    <n v="574.52"/>
    <n v="322.04000000000002"/>
    <n v="252.47999999999996"/>
    <n v="0.43946250783262542"/>
    <n v="2026"/>
    <s v="Q4"/>
    <n v="10"/>
    <x v="9"/>
  </r>
  <r>
    <s v="04286"/>
    <x v="275"/>
    <x v="1"/>
    <x v="6"/>
    <x v="2"/>
    <x v="0"/>
    <x v="3"/>
    <x v="5"/>
    <n v="4"/>
    <n v="341.95"/>
    <n v="0.05"/>
    <n v="199.9"/>
    <n v="1299.4099999999999"/>
    <n v="799.6"/>
    <n v="499.80999999999983"/>
    <n v="0.38464379987840625"/>
    <n v="2026"/>
    <s v="Q4"/>
    <n v="10"/>
    <x v="9"/>
  </r>
  <r>
    <s v="04371"/>
    <x v="275"/>
    <x v="1"/>
    <x v="6"/>
    <x v="0"/>
    <x v="0"/>
    <x v="4"/>
    <x v="12"/>
    <n v="1"/>
    <n v="123.81"/>
    <n v="0"/>
    <n v="68.72"/>
    <n v="123.81"/>
    <n v="68.72"/>
    <n v="55.09"/>
    <n v="0.44495598093853489"/>
    <n v="2026"/>
    <s v="Q4"/>
    <n v="10"/>
    <x v="9"/>
  </r>
  <r>
    <s v="00905"/>
    <x v="276"/>
    <x v="2"/>
    <x v="3"/>
    <x v="0"/>
    <x v="1"/>
    <x v="1"/>
    <x v="3"/>
    <n v="1"/>
    <n v="146.1"/>
    <n v="0"/>
    <n v="79.739999999999995"/>
    <n v="146.1"/>
    <n v="79.739999999999995"/>
    <n v="66.36"/>
    <n v="0.45420944558521564"/>
    <n v="2026"/>
    <s v="Q4"/>
    <n v="10"/>
    <x v="9"/>
  </r>
  <r>
    <s v="01415"/>
    <x v="276"/>
    <x v="1"/>
    <x v="11"/>
    <x v="3"/>
    <x v="0"/>
    <x v="2"/>
    <x v="18"/>
    <n v="1"/>
    <n v="161.07"/>
    <n v="0.05"/>
    <n v="89.81"/>
    <n v="153.01649999999998"/>
    <n v="89.81"/>
    <n v="63.206499999999977"/>
    <n v="0.41306983233834249"/>
    <n v="2026"/>
    <s v="Q4"/>
    <n v="10"/>
    <x v="9"/>
  </r>
  <r>
    <s v="02205"/>
    <x v="276"/>
    <x v="3"/>
    <x v="13"/>
    <x v="0"/>
    <x v="1"/>
    <x v="1"/>
    <x v="1"/>
    <n v="5"/>
    <n v="90.12"/>
    <n v="0"/>
    <n v="46.67"/>
    <n v="450.6"/>
    <n v="233.35000000000002"/>
    <n v="217.25"/>
    <n v="0.48213493120284062"/>
    <n v="2026"/>
    <s v="Q4"/>
    <n v="10"/>
    <x v="9"/>
  </r>
  <r>
    <s v="02374"/>
    <x v="276"/>
    <x v="3"/>
    <x v="13"/>
    <x v="3"/>
    <x v="0"/>
    <x v="1"/>
    <x v="17"/>
    <n v="1"/>
    <n v="70.400000000000006"/>
    <n v="0"/>
    <n v="32.43"/>
    <n v="70.400000000000006"/>
    <n v="32.43"/>
    <n v="37.970000000000006"/>
    <n v="0.53934659090909098"/>
    <n v="2026"/>
    <s v="Q4"/>
    <n v="10"/>
    <x v="9"/>
  </r>
  <r>
    <s v="04840"/>
    <x v="276"/>
    <x v="1"/>
    <x v="12"/>
    <x v="1"/>
    <x v="2"/>
    <x v="3"/>
    <x v="7"/>
    <n v="6"/>
    <n v="191.08"/>
    <n v="0.1"/>
    <n v="102.93"/>
    <n v="1031.8320000000001"/>
    <n v="617.58000000000004"/>
    <n v="414.25200000000007"/>
    <n v="0.40147233270532412"/>
    <n v="2026"/>
    <s v="Q4"/>
    <n v="10"/>
    <x v="9"/>
  </r>
  <r>
    <s v="04984"/>
    <x v="276"/>
    <x v="2"/>
    <x v="16"/>
    <x v="0"/>
    <x v="0"/>
    <x v="4"/>
    <x v="14"/>
    <n v="1"/>
    <n v="36.590000000000003"/>
    <n v="0"/>
    <n v="13.62"/>
    <n v="36.590000000000003"/>
    <n v="13.62"/>
    <n v="22.970000000000006"/>
    <n v="0.62776714949439749"/>
    <n v="2026"/>
    <s v="Q4"/>
    <n v="10"/>
    <x v="9"/>
  </r>
  <r>
    <s v="00641"/>
    <x v="277"/>
    <x v="1"/>
    <x v="11"/>
    <x v="2"/>
    <x v="0"/>
    <x v="3"/>
    <x v="19"/>
    <n v="2"/>
    <n v="125.38"/>
    <n v="0.05"/>
    <n v="59.12"/>
    <n v="238.22199999999998"/>
    <n v="118.24"/>
    <n v="119.98199999999999"/>
    <n v="0.5036562534106841"/>
    <n v="2026"/>
    <s v="Q4"/>
    <n v="10"/>
    <x v="9"/>
  </r>
  <r>
    <s v="01358"/>
    <x v="277"/>
    <x v="0"/>
    <x v="0"/>
    <x v="0"/>
    <x v="1"/>
    <x v="2"/>
    <x v="2"/>
    <n v="1"/>
    <n v="35.71"/>
    <n v="0"/>
    <n v="13.3"/>
    <n v="35.71"/>
    <n v="13.3"/>
    <n v="22.41"/>
    <n v="0.62755530663679637"/>
    <n v="2026"/>
    <s v="Q4"/>
    <n v="10"/>
    <x v="9"/>
  </r>
  <r>
    <s v="03904"/>
    <x v="277"/>
    <x v="1"/>
    <x v="6"/>
    <x v="0"/>
    <x v="0"/>
    <x v="2"/>
    <x v="9"/>
    <n v="2"/>
    <n v="46.72"/>
    <n v="0"/>
    <n v="18.39"/>
    <n v="93.44"/>
    <n v="36.78"/>
    <n v="56.66"/>
    <n v="0.60637842465753422"/>
    <n v="2026"/>
    <s v="Q4"/>
    <n v="10"/>
    <x v="9"/>
  </r>
  <r>
    <s v="04336"/>
    <x v="277"/>
    <x v="0"/>
    <x v="15"/>
    <x v="3"/>
    <x v="0"/>
    <x v="1"/>
    <x v="3"/>
    <n v="1"/>
    <n v="143.16999999999999"/>
    <n v="0.05"/>
    <n v="81.290000000000006"/>
    <n v="136.01149999999998"/>
    <n v="81.290000000000006"/>
    <n v="54.721499999999978"/>
    <n v="0.40232995004098904"/>
    <n v="2026"/>
    <s v="Q4"/>
    <n v="10"/>
    <x v="9"/>
  </r>
  <r>
    <s v="04705"/>
    <x v="277"/>
    <x v="0"/>
    <x v="0"/>
    <x v="2"/>
    <x v="0"/>
    <x v="3"/>
    <x v="19"/>
    <n v="1"/>
    <n v="125.88"/>
    <n v="0"/>
    <n v="62.46"/>
    <n v="125.88"/>
    <n v="62.46"/>
    <n v="63.419999999999995"/>
    <n v="0.50381315538608196"/>
    <n v="2026"/>
    <s v="Q4"/>
    <n v="10"/>
    <x v="9"/>
  </r>
  <r>
    <s v="01094"/>
    <x v="278"/>
    <x v="3"/>
    <x v="4"/>
    <x v="0"/>
    <x v="1"/>
    <x v="4"/>
    <x v="12"/>
    <n v="2"/>
    <n v="121.81"/>
    <n v="0.05"/>
    <n v="67.72"/>
    <n v="231.43899999999999"/>
    <n v="135.44"/>
    <n v="95.998999999999995"/>
    <n v="0.41479180259161158"/>
    <n v="2026"/>
    <s v="Q4"/>
    <n v="10"/>
    <x v="9"/>
  </r>
  <r>
    <s v="03926"/>
    <x v="278"/>
    <x v="2"/>
    <x v="5"/>
    <x v="0"/>
    <x v="2"/>
    <x v="1"/>
    <x v="11"/>
    <n v="6"/>
    <n v="154.93"/>
    <n v="0.05"/>
    <n v="79.430000000000007"/>
    <n v="883.101"/>
    <n v="476.58000000000004"/>
    <n v="406.52099999999996"/>
    <n v="0.46033352923391546"/>
    <n v="2026"/>
    <s v="Q4"/>
    <n v="10"/>
    <x v="9"/>
  </r>
  <r>
    <s v="00524"/>
    <x v="279"/>
    <x v="3"/>
    <x v="8"/>
    <x v="2"/>
    <x v="1"/>
    <x v="0"/>
    <x v="8"/>
    <n v="2"/>
    <n v="101.1"/>
    <n v="0.15"/>
    <n v="51.61"/>
    <n v="171.86999999999998"/>
    <n v="103.22"/>
    <n v="68.649999999999977"/>
    <n v="0.39942980159422814"/>
    <n v="2026"/>
    <s v="Q4"/>
    <n v="10"/>
    <x v="9"/>
  </r>
  <r>
    <s v="02277"/>
    <x v="279"/>
    <x v="0"/>
    <x v="0"/>
    <x v="0"/>
    <x v="1"/>
    <x v="0"/>
    <x v="8"/>
    <n v="2"/>
    <n v="105"/>
    <n v="0"/>
    <n v="50.3"/>
    <n v="210"/>
    <n v="100.6"/>
    <n v="109.4"/>
    <n v="0.52095238095238094"/>
    <n v="2026"/>
    <s v="Q4"/>
    <n v="10"/>
    <x v="9"/>
  </r>
  <r>
    <s v="02442"/>
    <x v="279"/>
    <x v="2"/>
    <x v="2"/>
    <x v="1"/>
    <x v="2"/>
    <x v="1"/>
    <x v="11"/>
    <n v="4"/>
    <n v="157.12"/>
    <n v="0.15"/>
    <n v="77.98"/>
    <n v="534.20799999999997"/>
    <n v="311.92"/>
    <n v="222.28799999999995"/>
    <n v="0.41610758356295668"/>
    <n v="2026"/>
    <s v="Q4"/>
    <n v="10"/>
    <x v="9"/>
  </r>
  <r>
    <s v="02809"/>
    <x v="279"/>
    <x v="3"/>
    <x v="8"/>
    <x v="0"/>
    <x v="0"/>
    <x v="1"/>
    <x v="17"/>
    <n v="3"/>
    <n v="70.239999999999995"/>
    <n v="0.05"/>
    <n v="31.96"/>
    <n v="200.18399999999997"/>
    <n v="95.88"/>
    <n v="104.30399999999997"/>
    <n v="0.5210406426087999"/>
    <n v="2026"/>
    <s v="Q4"/>
    <n v="10"/>
    <x v="9"/>
  </r>
  <r>
    <s v="02946"/>
    <x v="279"/>
    <x v="2"/>
    <x v="16"/>
    <x v="0"/>
    <x v="0"/>
    <x v="0"/>
    <x v="8"/>
    <n v="1"/>
    <n v="103.48"/>
    <n v="0.1"/>
    <n v="51.33"/>
    <n v="93.132000000000005"/>
    <n v="51.33"/>
    <n v="41.802000000000007"/>
    <n v="0.4488467980930293"/>
    <n v="2026"/>
    <s v="Q4"/>
    <n v="10"/>
    <x v="9"/>
  </r>
  <r>
    <s v="04147"/>
    <x v="279"/>
    <x v="1"/>
    <x v="12"/>
    <x v="2"/>
    <x v="0"/>
    <x v="0"/>
    <x v="6"/>
    <n v="3"/>
    <n v="40.770000000000003"/>
    <n v="0.05"/>
    <n v="16.68"/>
    <n v="116.19449999999999"/>
    <n v="50.04"/>
    <n v="66.154499999999985"/>
    <n v="0.56934278300608021"/>
    <n v="2026"/>
    <s v="Q4"/>
    <n v="10"/>
    <x v="9"/>
  </r>
  <r>
    <s v="04164"/>
    <x v="279"/>
    <x v="0"/>
    <x v="9"/>
    <x v="2"/>
    <x v="1"/>
    <x v="1"/>
    <x v="3"/>
    <n v="2"/>
    <n v="143.41999999999999"/>
    <n v="0"/>
    <n v="81.44"/>
    <n v="286.83999999999997"/>
    <n v="162.88"/>
    <n v="123.95999999999998"/>
    <n v="0.43215730023706594"/>
    <n v="2026"/>
    <s v="Q4"/>
    <n v="10"/>
    <x v="9"/>
  </r>
  <r>
    <s v="04275"/>
    <x v="279"/>
    <x v="3"/>
    <x v="7"/>
    <x v="3"/>
    <x v="0"/>
    <x v="0"/>
    <x v="4"/>
    <n v="1"/>
    <n v="49.56"/>
    <n v="0.05"/>
    <n v="22.88"/>
    <n v="47.082000000000001"/>
    <n v="22.88"/>
    <n v="24.202000000000002"/>
    <n v="0.51403933562720361"/>
    <n v="2026"/>
    <s v="Q4"/>
    <n v="10"/>
    <x v="9"/>
  </r>
  <r>
    <s v="05062"/>
    <x v="279"/>
    <x v="1"/>
    <x v="12"/>
    <x v="0"/>
    <x v="0"/>
    <x v="2"/>
    <x v="15"/>
    <n v="4"/>
    <n v="131.05000000000001"/>
    <n v="0"/>
    <n v="67.37"/>
    <n v="524.20000000000005"/>
    <n v="269.48"/>
    <n v="254.72000000000003"/>
    <n v="0.48592140404425793"/>
    <n v="2026"/>
    <s v="Q4"/>
    <n v="10"/>
    <x v="9"/>
  </r>
  <r>
    <s v="01126"/>
    <x v="280"/>
    <x v="0"/>
    <x v="9"/>
    <x v="0"/>
    <x v="2"/>
    <x v="0"/>
    <x v="4"/>
    <n v="1"/>
    <n v="51.35"/>
    <n v="0"/>
    <n v="22.98"/>
    <n v="51.35"/>
    <n v="22.98"/>
    <n v="28.37"/>
    <n v="0.55248296007789677"/>
    <n v="2026"/>
    <s v="Q4"/>
    <n v="10"/>
    <x v="9"/>
  </r>
  <r>
    <s v="01865"/>
    <x v="280"/>
    <x v="3"/>
    <x v="8"/>
    <x v="0"/>
    <x v="0"/>
    <x v="4"/>
    <x v="10"/>
    <n v="1"/>
    <n v="39.659999999999997"/>
    <n v="0"/>
    <n v="14.39"/>
    <n v="39.659999999999997"/>
    <n v="14.39"/>
    <n v="25.269999999999996"/>
    <n v="0.63716591023701463"/>
    <n v="2026"/>
    <s v="Q4"/>
    <n v="10"/>
    <x v="9"/>
  </r>
  <r>
    <s v="02471"/>
    <x v="280"/>
    <x v="3"/>
    <x v="13"/>
    <x v="2"/>
    <x v="1"/>
    <x v="4"/>
    <x v="10"/>
    <n v="1"/>
    <n v="39.79"/>
    <n v="0"/>
    <n v="14.76"/>
    <n v="39.79"/>
    <n v="14.76"/>
    <n v="25.03"/>
    <n v="0.62905252576024129"/>
    <n v="2026"/>
    <s v="Q4"/>
    <n v="10"/>
    <x v="9"/>
  </r>
  <r>
    <s v="03208"/>
    <x v="280"/>
    <x v="2"/>
    <x v="10"/>
    <x v="1"/>
    <x v="1"/>
    <x v="0"/>
    <x v="6"/>
    <n v="6"/>
    <n v="41.27"/>
    <n v="0.1"/>
    <n v="16.61"/>
    <n v="222.858"/>
    <n v="99.66"/>
    <n v="123.19800000000001"/>
    <n v="0.55280941227149127"/>
    <n v="2026"/>
    <s v="Q4"/>
    <n v="10"/>
    <x v="9"/>
  </r>
  <r>
    <s v="04285"/>
    <x v="280"/>
    <x v="3"/>
    <x v="4"/>
    <x v="0"/>
    <x v="0"/>
    <x v="1"/>
    <x v="1"/>
    <n v="1"/>
    <n v="93.39"/>
    <n v="0"/>
    <n v="45.98"/>
    <n v="93.39"/>
    <n v="45.98"/>
    <n v="47.410000000000004"/>
    <n v="0.50765606595995294"/>
    <n v="2026"/>
    <s v="Q4"/>
    <n v="10"/>
    <x v="9"/>
  </r>
  <r>
    <s v="00261"/>
    <x v="281"/>
    <x v="2"/>
    <x v="3"/>
    <x v="0"/>
    <x v="2"/>
    <x v="3"/>
    <x v="5"/>
    <n v="1"/>
    <n v="336.56"/>
    <n v="0"/>
    <n v="189.74"/>
    <n v="336.56"/>
    <n v="189.74"/>
    <n v="146.82"/>
    <n v="0.43623722367482765"/>
    <n v="2026"/>
    <s v="Q4"/>
    <n v="10"/>
    <x v="9"/>
  </r>
  <r>
    <s v="00291"/>
    <x v="281"/>
    <x v="2"/>
    <x v="2"/>
    <x v="0"/>
    <x v="1"/>
    <x v="2"/>
    <x v="15"/>
    <n v="2"/>
    <n v="132.47999999999999"/>
    <n v="0.1"/>
    <n v="67.48"/>
    <n v="238.464"/>
    <n v="134.96"/>
    <n v="103.50399999999999"/>
    <n v="0.43404455179817497"/>
    <n v="2026"/>
    <s v="Q4"/>
    <n v="10"/>
    <x v="9"/>
  </r>
  <r>
    <s v="00670"/>
    <x v="281"/>
    <x v="1"/>
    <x v="14"/>
    <x v="2"/>
    <x v="0"/>
    <x v="1"/>
    <x v="1"/>
    <n v="1"/>
    <n v="92.59"/>
    <n v="0"/>
    <n v="44.46"/>
    <n v="92.59"/>
    <n v="44.46"/>
    <n v="48.13"/>
    <n v="0.51981855491953777"/>
    <n v="2026"/>
    <s v="Q4"/>
    <n v="10"/>
    <x v="9"/>
  </r>
  <r>
    <s v="01306"/>
    <x v="281"/>
    <x v="3"/>
    <x v="8"/>
    <x v="2"/>
    <x v="2"/>
    <x v="4"/>
    <x v="14"/>
    <n v="1"/>
    <n v="35.450000000000003"/>
    <n v="0.05"/>
    <n v="14.23"/>
    <n v="33.677500000000002"/>
    <n v="14.23"/>
    <n v="19.447500000000002"/>
    <n v="0.57746269764679681"/>
    <n v="2026"/>
    <s v="Q4"/>
    <n v="10"/>
    <x v="9"/>
  </r>
  <r>
    <s v="02400"/>
    <x v="281"/>
    <x v="2"/>
    <x v="2"/>
    <x v="0"/>
    <x v="1"/>
    <x v="1"/>
    <x v="1"/>
    <n v="2"/>
    <n v="93.83"/>
    <n v="0.1"/>
    <n v="44.27"/>
    <n v="168.89400000000001"/>
    <n v="88.54"/>
    <n v="80.353999999999999"/>
    <n v="0.47576586498040191"/>
    <n v="2026"/>
    <s v="Q4"/>
    <n v="10"/>
    <x v="9"/>
  </r>
  <r>
    <s v="03816"/>
    <x v="281"/>
    <x v="1"/>
    <x v="12"/>
    <x v="0"/>
    <x v="1"/>
    <x v="4"/>
    <x v="14"/>
    <n v="1"/>
    <n v="36.32"/>
    <n v="0"/>
    <n v="13.6"/>
    <n v="36.32"/>
    <n v="13.6"/>
    <n v="22.72"/>
    <n v="0.62555066079295152"/>
    <n v="2026"/>
    <s v="Q4"/>
    <n v="10"/>
    <x v="9"/>
  </r>
  <r>
    <s v="04038"/>
    <x v="281"/>
    <x v="0"/>
    <x v="15"/>
    <x v="0"/>
    <x v="0"/>
    <x v="4"/>
    <x v="12"/>
    <n v="2"/>
    <n v="125.56"/>
    <n v="0.1"/>
    <n v="67.260000000000005"/>
    <n v="226.00800000000001"/>
    <n v="134.52000000000001"/>
    <n v="91.488"/>
    <n v="0.40479983009450993"/>
    <n v="2026"/>
    <s v="Q4"/>
    <n v="10"/>
    <x v="9"/>
  </r>
  <r>
    <s v="04686"/>
    <x v="281"/>
    <x v="0"/>
    <x v="15"/>
    <x v="3"/>
    <x v="1"/>
    <x v="3"/>
    <x v="19"/>
    <n v="2"/>
    <n v="124.91"/>
    <n v="0"/>
    <n v="60.33"/>
    <n v="249.82"/>
    <n v="120.66"/>
    <n v="129.16"/>
    <n v="0.51701224881914976"/>
    <n v="2026"/>
    <s v="Q4"/>
    <n v="10"/>
    <x v="9"/>
  </r>
  <r>
    <s v="05076"/>
    <x v="281"/>
    <x v="1"/>
    <x v="12"/>
    <x v="0"/>
    <x v="1"/>
    <x v="3"/>
    <x v="7"/>
    <n v="1"/>
    <n v="199.32"/>
    <n v="0"/>
    <n v="103.83"/>
    <n v="199.32"/>
    <n v="103.83"/>
    <n v="95.49"/>
    <n v="0.4790788681517158"/>
    <n v="2026"/>
    <s v="Q4"/>
    <n v="10"/>
    <x v="9"/>
  </r>
  <r>
    <s v="01339"/>
    <x v="282"/>
    <x v="1"/>
    <x v="11"/>
    <x v="0"/>
    <x v="0"/>
    <x v="3"/>
    <x v="5"/>
    <n v="4"/>
    <n v="337.38"/>
    <n v="0.05"/>
    <n v="194.94"/>
    <n v="1282.0439999999999"/>
    <n v="779.76"/>
    <n v="502.28399999999988"/>
    <n v="0.39178374533167343"/>
    <n v="2026"/>
    <s v="Q4"/>
    <n v="10"/>
    <x v="9"/>
  </r>
  <r>
    <s v="01884"/>
    <x v="282"/>
    <x v="2"/>
    <x v="2"/>
    <x v="0"/>
    <x v="2"/>
    <x v="3"/>
    <x v="13"/>
    <n v="3"/>
    <n v="82.18"/>
    <n v="0.1"/>
    <n v="39.82"/>
    <n v="221.88600000000002"/>
    <n v="119.46000000000001"/>
    <n v="102.42600000000002"/>
    <n v="0.46161542413671885"/>
    <n v="2026"/>
    <s v="Q4"/>
    <n v="10"/>
    <x v="9"/>
  </r>
  <r>
    <s v="03568"/>
    <x v="282"/>
    <x v="0"/>
    <x v="15"/>
    <x v="1"/>
    <x v="1"/>
    <x v="1"/>
    <x v="17"/>
    <n v="15"/>
    <n v="70.25"/>
    <n v="0.1"/>
    <n v="32.19"/>
    <n v="948.375"/>
    <n v="482.84999999999997"/>
    <n v="465.52500000000003"/>
    <n v="0.49086595492289448"/>
    <n v="2026"/>
    <s v="Q4"/>
    <n v="10"/>
    <x v="9"/>
  </r>
  <r>
    <s v="04171"/>
    <x v="282"/>
    <x v="3"/>
    <x v="7"/>
    <x v="2"/>
    <x v="1"/>
    <x v="2"/>
    <x v="2"/>
    <n v="2"/>
    <n v="35.36"/>
    <n v="0"/>
    <n v="13.49"/>
    <n v="70.72"/>
    <n v="26.98"/>
    <n v="43.739999999999995"/>
    <n v="0.61849547511312208"/>
    <n v="2026"/>
    <s v="Q4"/>
    <n v="10"/>
    <x v="9"/>
  </r>
  <r>
    <s v="04477"/>
    <x v="282"/>
    <x v="2"/>
    <x v="5"/>
    <x v="2"/>
    <x v="1"/>
    <x v="2"/>
    <x v="9"/>
    <n v="1"/>
    <n v="46.01"/>
    <n v="0"/>
    <n v="18.239999999999998"/>
    <n v="46.01"/>
    <n v="18.239999999999998"/>
    <n v="27.77"/>
    <n v="0.6035644425124973"/>
    <n v="2026"/>
    <s v="Q4"/>
    <n v="10"/>
    <x v="9"/>
  </r>
  <r>
    <s v="03368"/>
    <x v="283"/>
    <x v="0"/>
    <x v="9"/>
    <x v="0"/>
    <x v="0"/>
    <x v="1"/>
    <x v="1"/>
    <n v="1"/>
    <n v="89.88"/>
    <n v="0"/>
    <n v="46.15"/>
    <n v="89.88"/>
    <n v="46.15"/>
    <n v="43.73"/>
    <n v="0.48653760569648419"/>
    <n v="2026"/>
    <s v="Q4"/>
    <n v="10"/>
    <x v="9"/>
  </r>
  <r>
    <s v="03566"/>
    <x v="283"/>
    <x v="1"/>
    <x v="12"/>
    <x v="0"/>
    <x v="1"/>
    <x v="4"/>
    <x v="10"/>
    <n v="1"/>
    <n v="41.33"/>
    <n v="0"/>
    <n v="14.47"/>
    <n v="41.33"/>
    <n v="14.47"/>
    <n v="26.86"/>
    <n v="0.6498911202516332"/>
    <n v="2026"/>
    <s v="Q4"/>
    <n v="10"/>
    <x v="9"/>
  </r>
  <r>
    <s v="04420"/>
    <x v="283"/>
    <x v="2"/>
    <x v="5"/>
    <x v="1"/>
    <x v="2"/>
    <x v="0"/>
    <x v="6"/>
    <n v="15"/>
    <n v="40.78"/>
    <n v="0.15"/>
    <n v="17.07"/>
    <n v="519.94500000000005"/>
    <n v="256.05"/>
    <n v="263.89500000000004"/>
    <n v="0.5075440671609498"/>
    <n v="2026"/>
    <s v="Q4"/>
    <n v="10"/>
    <x v="9"/>
  </r>
  <r>
    <s v="00513"/>
    <x v="284"/>
    <x v="3"/>
    <x v="7"/>
    <x v="0"/>
    <x v="2"/>
    <x v="2"/>
    <x v="18"/>
    <n v="1"/>
    <n v="163.87"/>
    <n v="0"/>
    <n v="85.76"/>
    <n v="163.87"/>
    <n v="85.76"/>
    <n v="78.11"/>
    <n v="0.47665832672240188"/>
    <n v="2026"/>
    <s v="Q4"/>
    <n v="10"/>
    <x v="9"/>
  </r>
  <r>
    <s v="00786"/>
    <x v="284"/>
    <x v="2"/>
    <x v="3"/>
    <x v="0"/>
    <x v="1"/>
    <x v="4"/>
    <x v="14"/>
    <n v="1"/>
    <n v="35.39"/>
    <n v="0.05"/>
    <n v="13.68"/>
    <n v="33.6205"/>
    <n v="13.68"/>
    <n v="19.9405"/>
    <n v="0.59310539700480358"/>
    <n v="2026"/>
    <s v="Q4"/>
    <n v="10"/>
    <x v="9"/>
  </r>
  <r>
    <s v="03771"/>
    <x v="284"/>
    <x v="2"/>
    <x v="3"/>
    <x v="0"/>
    <x v="2"/>
    <x v="3"/>
    <x v="13"/>
    <n v="2"/>
    <n v="80.2"/>
    <n v="0"/>
    <n v="39.590000000000003"/>
    <n v="160.4"/>
    <n v="79.180000000000007"/>
    <n v="81.22"/>
    <n v="0.50635910224438896"/>
    <n v="2026"/>
    <s v="Q4"/>
    <n v="10"/>
    <x v="9"/>
  </r>
  <r>
    <s v="03910"/>
    <x v="284"/>
    <x v="2"/>
    <x v="2"/>
    <x v="0"/>
    <x v="2"/>
    <x v="0"/>
    <x v="6"/>
    <n v="3"/>
    <n v="41.09"/>
    <n v="0"/>
    <n v="17.18"/>
    <n v="123.27000000000001"/>
    <n v="51.54"/>
    <n v="71.730000000000018"/>
    <n v="0.58189340472134354"/>
    <n v="2026"/>
    <s v="Q4"/>
    <n v="10"/>
    <x v="9"/>
  </r>
  <r>
    <s v="00330"/>
    <x v="285"/>
    <x v="1"/>
    <x v="12"/>
    <x v="1"/>
    <x v="2"/>
    <x v="2"/>
    <x v="2"/>
    <n v="5"/>
    <n v="36.97"/>
    <n v="0.15"/>
    <n v="13.93"/>
    <n v="157.1225"/>
    <n v="69.650000000000006"/>
    <n v="87.472499999999997"/>
    <n v="0.55671530175500006"/>
    <n v="2026"/>
    <s v="Q4"/>
    <n v="10"/>
    <x v="9"/>
  </r>
  <r>
    <s v="00707"/>
    <x v="285"/>
    <x v="2"/>
    <x v="5"/>
    <x v="2"/>
    <x v="1"/>
    <x v="2"/>
    <x v="2"/>
    <n v="4"/>
    <n v="35.880000000000003"/>
    <n v="0.05"/>
    <n v="13.45"/>
    <n v="136.34399999999999"/>
    <n v="53.8"/>
    <n v="82.543999999999997"/>
    <n v="0.60540984568444522"/>
    <n v="2026"/>
    <s v="Q4"/>
    <n v="10"/>
    <x v="9"/>
  </r>
  <r>
    <s v="00989"/>
    <x v="285"/>
    <x v="1"/>
    <x v="11"/>
    <x v="0"/>
    <x v="0"/>
    <x v="0"/>
    <x v="6"/>
    <n v="3"/>
    <n v="40.42"/>
    <n v="0"/>
    <n v="16.79"/>
    <n v="121.26"/>
    <n v="50.37"/>
    <n v="70.890000000000015"/>
    <n v="0.58461157842652167"/>
    <n v="2026"/>
    <s v="Q4"/>
    <n v="10"/>
    <x v="9"/>
  </r>
  <r>
    <s v="01904"/>
    <x v="285"/>
    <x v="3"/>
    <x v="8"/>
    <x v="2"/>
    <x v="0"/>
    <x v="0"/>
    <x v="4"/>
    <n v="1"/>
    <n v="50.34"/>
    <n v="0.15"/>
    <n v="22.56"/>
    <n v="42.789000000000001"/>
    <n v="22.56"/>
    <n v="20.229000000000003"/>
    <n v="0.47276169108883132"/>
    <n v="2026"/>
    <s v="Q4"/>
    <n v="10"/>
    <x v="9"/>
  </r>
  <r>
    <s v="02854"/>
    <x v="285"/>
    <x v="0"/>
    <x v="15"/>
    <x v="2"/>
    <x v="1"/>
    <x v="2"/>
    <x v="2"/>
    <n v="3"/>
    <n v="36.049999999999997"/>
    <n v="0.1"/>
    <n v="13.87"/>
    <n v="97.334999999999994"/>
    <n v="41.61"/>
    <n v="55.724999999999994"/>
    <n v="0.57250732008013561"/>
    <n v="2026"/>
    <s v="Q4"/>
    <n v="10"/>
    <x v="9"/>
  </r>
  <r>
    <s v="03212"/>
    <x v="285"/>
    <x v="2"/>
    <x v="2"/>
    <x v="1"/>
    <x v="0"/>
    <x v="0"/>
    <x v="6"/>
    <n v="15"/>
    <n v="40"/>
    <n v="0.1"/>
    <n v="16.420000000000002"/>
    <n v="540"/>
    <n v="246.3"/>
    <n v="293.7"/>
    <n v="0.54388888888888887"/>
    <n v="2026"/>
    <s v="Q4"/>
    <n v="10"/>
    <x v="9"/>
  </r>
  <r>
    <s v="04479"/>
    <x v="285"/>
    <x v="3"/>
    <x v="7"/>
    <x v="2"/>
    <x v="0"/>
    <x v="1"/>
    <x v="11"/>
    <n v="1"/>
    <n v="151.68"/>
    <n v="0.05"/>
    <n v="78.98"/>
    <n v="144.096"/>
    <n v="78.98"/>
    <n v="65.116"/>
    <n v="0.45189318232289583"/>
    <n v="2026"/>
    <s v="Q4"/>
    <n v="10"/>
    <x v="9"/>
  </r>
  <r>
    <s v="04574"/>
    <x v="285"/>
    <x v="1"/>
    <x v="14"/>
    <x v="0"/>
    <x v="2"/>
    <x v="4"/>
    <x v="14"/>
    <n v="1"/>
    <n v="36.53"/>
    <n v="0"/>
    <n v="14.01"/>
    <n v="36.53"/>
    <n v="14.01"/>
    <n v="22.520000000000003"/>
    <n v="0.61647960580344929"/>
    <n v="2026"/>
    <s v="Q4"/>
    <n v="10"/>
    <x v="9"/>
  </r>
  <r>
    <s v="04815"/>
    <x v="285"/>
    <x v="0"/>
    <x v="0"/>
    <x v="2"/>
    <x v="2"/>
    <x v="0"/>
    <x v="6"/>
    <n v="1"/>
    <n v="39.89"/>
    <n v="0.05"/>
    <n v="16.91"/>
    <n v="37.895499999999998"/>
    <n v="16.91"/>
    <n v="20.985499999999998"/>
    <n v="0.55377287540737019"/>
    <n v="2026"/>
    <s v="Q4"/>
    <n v="10"/>
    <x v="9"/>
  </r>
  <r>
    <s v="05027"/>
    <x v="285"/>
    <x v="2"/>
    <x v="10"/>
    <x v="0"/>
    <x v="1"/>
    <x v="1"/>
    <x v="11"/>
    <n v="1"/>
    <n v="154.53"/>
    <n v="0"/>
    <n v="77.930000000000007"/>
    <n v="154.53"/>
    <n v="77.930000000000007"/>
    <n v="76.599999999999994"/>
    <n v="0.49569662848637802"/>
    <n v="2026"/>
    <s v="Q4"/>
    <n v="10"/>
    <x v="9"/>
  </r>
  <r>
    <s v="01794"/>
    <x v="286"/>
    <x v="3"/>
    <x v="8"/>
    <x v="3"/>
    <x v="2"/>
    <x v="0"/>
    <x v="4"/>
    <n v="2"/>
    <n v="50.64"/>
    <n v="0.05"/>
    <n v="22.28"/>
    <n v="96.215999999999994"/>
    <n v="44.56"/>
    <n v="51.655999999999992"/>
    <n v="0.53687536376486233"/>
    <n v="2026"/>
    <s v="Q4"/>
    <n v="10"/>
    <x v="9"/>
  </r>
  <r>
    <s v="01867"/>
    <x v="286"/>
    <x v="0"/>
    <x v="0"/>
    <x v="0"/>
    <x v="1"/>
    <x v="4"/>
    <x v="10"/>
    <n v="3"/>
    <n v="40.880000000000003"/>
    <n v="0.05"/>
    <n v="14.59"/>
    <n v="116.50800000000001"/>
    <n v="43.769999999999996"/>
    <n v="72.738000000000014"/>
    <n v="0.62431764342362761"/>
    <n v="2026"/>
    <s v="Q4"/>
    <n v="10"/>
    <x v="9"/>
  </r>
  <r>
    <s v="02088"/>
    <x v="286"/>
    <x v="3"/>
    <x v="4"/>
    <x v="2"/>
    <x v="0"/>
    <x v="1"/>
    <x v="3"/>
    <n v="1"/>
    <n v="141.77000000000001"/>
    <n v="0"/>
    <n v="78.48"/>
    <n v="141.77000000000001"/>
    <n v="78.48"/>
    <n v="63.290000000000006"/>
    <n v="0.44642731184312623"/>
    <n v="2026"/>
    <s v="Q4"/>
    <n v="10"/>
    <x v="9"/>
  </r>
  <r>
    <s v="02270"/>
    <x v="286"/>
    <x v="3"/>
    <x v="7"/>
    <x v="0"/>
    <x v="1"/>
    <x v="3"/>
    <x v="7"/>
    <n v="3"/>
    <n v="199.99"/>
    <n v="0.15"/>
    <n v="101.86"/>
    <n v="509.97450000000003"/>
    <n v="305.58"/>
    <n v="204.39450000000005"/>
    <n v="0.40079356909021929"/>
    <n v="2026"/>
    <s v="Q4"/>
    <n v="10"/>
    <x v="9"/>
  </r>
  <r>
    <s v="03789"/>
    <x v="286"/>
    <x v="3"/>
    <x v="4"/>
    <x v="3"/>
    <x v="1"/>
    <x v="0"/>
    <x v="4"/>
    <n v="2"/>
    <n v="50.56"/>
    <n v="0"/>
    <n v="23.04"/>
    <n v="101.12"/>
    <n v="46.08"/>
    <n v="55.040000000000006"/>
    <n v="0.54430379746835444"/>
    <n v="2026"/>
    <s v="Q4"/>
    <n v="10"/>
    <x v="9"/>
  </r>
  <r>
    <s v="04323"/>
    <x v="286"/>
    <x v="3"/>
    <x v="7"/>
    <x v="0"/>
    <x v="1"/>
    <x v="2"/>
    <x v="9"/>
    <n v="1"/>
    <n v="47.38"/>
    <n v="0"/>
    <n v="17.86"/>
    <n v="47.38"/>
    <n v="17.86"/>
    <n v="29.520000000000003"/>
    <n v="0.62304769945124527"/>
    <n v="2026"/>
    <s v="Q4"/>
    <n v="10"/>
    <x v="9"/>
  </r>
  <r>
    <s v="00276"/>
    <x v="287"/>
    <x v="2"/>
    <x v="2"/>
    <x v="0"/>
    <x v="2"/>
    <x v="1"/>
    <x v="1"/>
    <n v="1"/>
    <n v="92.74"/>
    <n v="0.15"/>
    <n v="44.52"/>
    <n v="78.828999999999994"/>
    <n v="44.52"/>
    <n v="34.30899999999999"/>
    <n v="0.43523322635070844"/>
    <n v="2026"/>
    <s v="Q4"/>
    <n v="10"/>
    <x v="9"/>
  </r>
  <r>
    <s v="00791"/>
    <x v="287"/>
    <x v="3"/>
    <x v="13"/>
    <x v="2"/>
    <x v="0"/>
    <x v="0"/>
    <x v="4"/>
    <n v="3"/>
    <n v="51.57"/>
    <n v="0.1"/>
    <n v="21.82"/>
    <n v="139.239"/>
    <n v="65.460000000000008"/>
    <n v="73.778999999999996"/>
    <n v="0.52987309589985565"/>
    <n v="2026"/>
    <s v="Q4"/>
    <n v="10"/>
    <x v="9"/>
  </r>
  <r>
    <s v="01033"/>
    <x v="287"/>
    <x v="1"/>
    <x v="12"/>
    <x v="0"/>
    <x v="1"/>
    <x v="1"/>
    <x v="17"/>
    <n v="1"/>
    <n v="70.47"/>
    <n v="0.1"/>
    <n v="31.52"/>
    <n v="63.423000000000002"/>
    <n v="31.52"/>
    <n v="31.903000000000002"/>
    <n v="0.50301940936253409"/>
    <n v="2026"/>
    <s v="Q4"/>
    <n v="10"/>
    <x v="9"/>
  </r>
  <r>
    <s v="01247"/>
    <x v="287"/>
    <x v="0"/>
    <x v="0"/>
    <x v="0"/>
    <x v="1"/>
    <x v="1"/>
    <x v="17"/>
    <n v="1"/>
    <n v="71.05"/>
    <n v="0"/>
    <n v="33.32"/>
    <n v="71.05"/>
    <n v="33.32"/>
    <n v="37.729999999999997"/>
    <n v="0.53103448275862064"/>
    <n v="2026"/>
    <s v="Q4"/>
    <n v="10"/>
    <x v="9"/>
  </r>
  <r>
    <s v="01321"/>
    <x v="287"/>
    <x v="3"/>
    <x v="13"/>
    <x v="2"/>
    <x v="0"/>
    <x v="0"/>
    <x v="6"/>
    <n v="3"/>
    <n v="39.83"/>
    <n v="0.1"/>
    <n v="16.93"/>
    <n v="107.541"/>
    <n v="50.79"/>
    <n v="56.750999999999998"/>
    <n v="0.52771501101905316"/>
    <n v="2026"/>
    <s v="Q4"/>
    <n v="10"/>
    <x v="9"/>
  </r>
  <r>
    <s v="02048"/>
    <x v="287"/>
    <x v="3"/>
    <x v="7"/>
    <x v="0"/>
    <x v="1"/>
    <x v="4"/>
    <x v="16"/>
    <n v="3"/>
    <n v="49.5"/>
    <n v="0.05"/>
    <n v="22"/>
    <n v="141.07499999999999"/>
    <n v="66"/>
    <n v="75.074999999999989"/>
    <n v="0.53216374269005839"/>
    <n v="2026"/>
    <s v="Q4"/>
    <n v="10"/>
    <x v="9"/>
  </r>
  <r>
    <s v="02082"/>
    <x v="287"/>
    <x v="1"/>
    <x v="6"/>
    <x v="3"/>
    <x v="1"/>
    <x v="1"/>
    <x v="1"/>
    <n v="1"/>
    <n v="91.99"/>
    <n v="0"/>
    <n v="44.86"/>
    <n v="91.99"/>
    <n v="44.86"/>
    <n v="47.129999999999995"/>
    <n v="0.51233829764104788"/>
    <n v="2026"/>
    <s v="Q4"/>
    <n v="10"/>
    <x v="9"/>
  </r>
  <r>
    <s v="02177"/>
    <x v="287"/>
    <x v="0"/>
    <x v="15"/>
    <x v="3"/>
    <x v="0"/>
    <x v="0"/>
    <x v="0"/>
    <n v="1"/>
    <n v="79.78"/>
    <n v="0.05"/>
    <n v="41.59"/>
    <n v="75.790999999999997"/>
    <n v="41.59"/>
    <n v="34.200999999999993"/>
    <n v="0.45125410668812915"/>
    <n v="2026"/>
    <s v="Q4"/>
    <n v="10"/>
    <x v="9"/>
  </r>
  <r>
    <s v="03776"/>
    <x v="287"/>
    <x v="3"/>
    <x v="8"/>
    <x v="0"/>
    <x v="0"/>
    <x v="0"/>
    <x v="0"/>
    <n v="1"/>
    <n v="82.97"/>
    <n v="0"/>
    <n v="43.09"/>
    <n v="82.97"/>
    <n v="43.09"/>
    <n v="39.879999999999995"/>
    <n v="0.48065565867180904"/>
    <n v="2026"/>
    <s v="Q4"/>
    <n v="10"/>
    <x v="9"/>
  </r>
  <r>
    <s v="04542"/>
    <x v="287"/>
    <x v="0"/>
    <x v="9"/>
    <x v="0"/>
    <x v="2"/>
    <x v="0"/>
    <x v="8"/>
    <n v="1"/>
    <n v="103.33"/>
    <n v="0"/>
    <n v="50.85"/>
    <n v="103.33"/>
    <n v="50.85"/>
    <n v="52.48"/>
    <n v="0.5078873512048776"/>
    <n v="2026"/>
    <s v="Q4"/>
    <n v="10"/>
    <x v="9"/>
  </r>
  <r>
    <s v="00036"/>
    <x v="288"/>
    <x v="0"/>
    <x v="9"/>
    <x v="0"/>
    <x v="1"/>
    <x v="1"/>
    <x v="3"/>
    <n v="3"/>
    <n v="142.54"/>
    <n v="0.05"/>
    <n v="81.599999999999994"/>
    <n v="406.23899999999998"/>
    <n v="244.79999999999998"/>
    <n v="161.43899999999999"/>
    <n v="0.39739906803630376"/>
    <n v="2026"/>
    <s v="Q4"/>
    <n v="10"/>
    <x v="9"/>
  </r>
  <r>
    <s v="00064"/>
    <x v="288"/>
    <x v="2"/>
    <x v="16"/>
    <x v="0"/>
    <x v="1"/>
    <x v="1"/>
    <x v="1"/>
    <n v="3"/>
    <n v="92.14"/>
    <n v="0.1"/>
    <n v="46.43"/>
    <n v="248.77800000000002"/>
    <n v="139.29"/>
    <n v="109.48800000000003"/>
    <n v="0.44010322456165746"/>
    <n v="2026"/>
    <s v="Q4"/>
    <n v="10"/>
    <x v="9"/>
  </r>
  <r>
    <s v="00529"/>
    <x v="288"/>
    <x v="3"/>
    <x v="7"/>
    <x v="2"/>
    <x v="2"/>
    <x v="2"/>
    <x v="18"/>
    <n v="2"/>
    <n v="165.23"/>
    <n v="0"/>
    <n v="88.87"/>
    <n v="330.46"/>
    <n v="177.74"/>
    <n v="152.71999999999997"/>
    <n v="0.46214367850874533"/>
    <n v="2026"/>
    <s v="Q4"/>
    <n v="10"/>
    <x v="9"/>
  </r>
  <r>
    <s v="01815"/>
    <x v="288"/>
    <x v="3"/>
    <x v="4"/>
    <x v="0"/>
    <x v="2"/>
    <x v="4"/>
    <x v="12"/>
    <n v="1"/>
    <n v="121.92"/>
    <n v="0"/>
    <n v="71.02"/>
    <n v="121.92"/>
    <n v="71.02"/>
    <n v="50.900000000000006"/>
    <n v="0.41748687664042"/>
    <n v="2026"/>
    <s v="Q4"/>
    <n v="10"/>
    <x v="9"/>
  </r>
  <r>
    <s v="01820"/>
    <x v="288"/>
    <x v="1"/>
    <x v="1"/>
    <x v="0"/>
    <x v="0"/>
    <x v="2"/>
    <x v="2"/>
    <n v="3"/>
    <n v="36.46"/>
    <n v="0.05"/>
    <n v="13.9"/>
    <n v="103.91099999999999"/>
    <n v="41.7"/>
    <n v="62.210999999999984"/>
    <n v="0.5986950370990558"/>
    <n v="2026"/>
    <s v="Q4"/>
    <n v="10"/>
    <x v="9"/>
  </r>
  <r>
    <s v="02028"/>
    <x v="288"/>
    <x v="3"/>
    <x v="4"/>
    <x v="2"/>
    <x v="2"/>
    <x v="4"/>
    <x v="16"/>
    <n v="3"/>
    <n v="51.89"/>
    <n v="0.1"/>
    <n v="21.56"/>
    <n v="140.10300000000001"/>
    <n v="64.679999999999993"/>
    <n v="75.423000000000016"/>
    <n v="0.53833965011455864"/>
    <n v="2026"/>
    <s v="Q4"/>
    <n v="10"/>
    <x v="9"/>
  </r>
  <r>
    <s v="02741"/>
    <x v="288"/>
    <x v="3"/>
    <x v="4"/>
    <x v="0"/>
    <x v="0"/>
    <x v="4"/>
    <x v="10"/>
    <n v="1"/>
    <n v="40.75"/>
    <n v="0"/>
    <n v="14.7"/>
    <n v="40.75"/>
    <n v="14.7"/>
    <n v="26.05"/>
    <n v="0.63926380368098157"/>
    <n v="2026"/>
    <s v="Q4"/>
    <n v="10"/>
    <x v="9"/>
  </r>
  <r>
    <s v="03602"/>
    <x v="288"/>
    <x v="2"/>
    <x v="5"/>
    <x v="1"/>
    <x v="2"/>
    <x v="3"/>
    <x v="5"/>
    <n v="4"/>
    <n v="345.13"/>
    <n v="0.05"/>
    <n v="200.02"/>
    <n v="1311.4939999999999"/>
    <n v="800.08"/>
    <n v="511.41399999999987"/>
    <n v="0.38994764749209671"/>
    <n v="2026"/>
    <s v="Q4"/>
    <n v="10"/>
    <x v="9"/>
  </r>
  <r>
    <s v="04116"/>
    <x v="288"/>
    <x v="1"/>
    <x v="6"/>
    <x v="2"/>
    <x v="1"/>
    <x v="2"/>
    <x v="2"/>
    <n v="2"/>
    <n v="37.1"/>
    <n v="0"/>
    <n v="13.31"/>
    <n v="74.2"/>
    <n v="26.62"/>
    <n v="47.58"/>
    <n v="0.64123989218328836"/>
    <n v="2026"/>
    <s v="Q4"/>
    <n v="10"/>
    <x v="9"/>
  </r>
  <r>
    <s v="04197"/>
    <x v="288"/>
    <x v="3"/>
    <x v="7"/>
    <x v="3"/>
    <x v="1"/>
    <x v="1"/>
    <x v="1"/>
    <n v="3"/>
    <n v="94.19"/>
    <n v="0"/>
    <n v="44.89"/>
    <n v="282.57"/>
    <n v="134.67000000000002"/>
    <n v="147.89999999999998"/>
    <n v="0.52341012846374346"/>
    <n v="2026"/>
    <s v="Q4"/>
    <n v="10"/>
    <x v="9"/>
  </r>
  <r>
    <s v="00360"/>
    <x v="289"/>
    <x v="3"/>
    <x v="8"/>
    <x v="0"/>
    <x v="0"/>
    <x v="3"/>
    <x v="13"/>
    <n v="2"/>
    <n v="82.52"/>
    <n v="0.05"/>
    <n v="38.61"/>
    <n v="156.78799999999998"/>
    <n v="77.22"/>
    <n v="79.567999999999984"/>
    <n v="0.50748781794525089"/>
    <n v="2026"/>
    <s v="Q4"/>
    <n v="10"/>
    <x v="9"/>
  </r>
  <r>
    <s v="00427"/>
    <x v="289"/>
    <x v="3"/>
    <x v="13"/>
    <x v="0"/>
    <x v="2"/>
    <x v="1"/>
    <x v="11"/>
    <n v="1"/>
    <n v="155.16"/>
    <n v="0"/>
    <n v="78.84"/>
    <n v="155.16"/>
    <n v="78.84"/>
    <n v="76.319999999999993"/>
    <n v="0.49187935034802782"/>
    <n v="2026"/>
    <s v="Q4"/>
    <n v="10"/>
    <x v="9"/>
  </r>
  <r>
    <s v="01018"/>
    <x v="289"/>
    <x v="3"/>
    <x v="13"/>
    <x v="3"/>
    <x v="0"/>
    <x v="2"/>
    <x v="9"/>
    <n v="1"/>
    <n v="46.36"/>
    <n v="0.05"/>
    <n v="18.399999999999999"/>
    <n v="44.041999999999994"/>
    <n v="18.399999999999999"/>
    <n v="25.641999999999996"/>
    <n v="0.58221697470596245"/>
    <n v="2026"/>
    <s v="Q4"/>
    <n v="10"/>
    <x v="9"/>
  </r>
  <r>
    <s v="01179"/>
    <x v="289"/>
    <x v="2"/>
    <x v="16"/>
    <x v="0"/>
    <x v="2"/>
    <x v="0"/>
    <x v="0"/>
    <n v="1"/>
    <n v="81.47"/>
    <n v="0"/>
    <n v="43.67"/>
    <n v="81.47"/>
    <n v="43.67"/>
    <n v="37.799999999999997"/>
    <n v="0.463974469129741"/>
    <n v="2026"/>
    <s v="Q4"/>
    <n v="10"/>
    <x v="9"/>
  </r>
  <r>
    <s v="02267"/>
    <x v="289"/>
    <x v="0"/>
    <x v="15"/>
    <x v="0"/>
    <x v="0"/>
    <x v="2"/>
    <x v="15"/>
    <n v="1"/>
    <n v="134.31"/>
    <n v="0.05"/>
    <n v="67.239999999999995"/>
    <n v="127.5945"/>
    <n v="67.239999999999995"/>
    <n v="60.354500000000002"/>
    <n v="0.47301803761133909"/>
    <n v="2026"/>
    <s v="Q4"/>
    <n v="10"/>
    <x v="9"/>
  </r>
  <r>
    <s v="02656"/>
    <x v="289"/>
    <x v="2"/>
    <x v="16"/>
    <x v="0"/>
    <x v="1"/>
    <x v="3"/>
    <x v="19"/>
    <n v="1"/>
    <n v="123.11"/>
    <n v="0"/>
    <n v="58.99"/>
    <n v="123.11"/>
    <n v="58.99"/>
    <n v="64.12"/>
    <n v="0.52083502558687356"/>
    <n v="2026"/>
    <s v="Q4"/>
    <n v="10"/>
    <x v="9"/>
  </r>
  <r>
    <s v="02867"/>
    <x v="289"/>
    <x v="1"/>
    <x v="6"/>
    <x v="0"/>
    <x v="1"/>
    <x v="3"/>
    <x v="13"/>
    <n v="1"/>
    <n v="81.239999999999995"/>
    <n v="0"/>
    <n v="38.65"/>
    <n v="81.239999999999995"/>
    <n v="38.65"/>
    <n v="42.589999999999996"/>
    <n v="0.52424913835548992"/>
    <n v="2026"/>
    <s v="Q4"/>
    <n v="10"/>
    <x v="9"/>
  </r>
  <r>
    <s v="03335"/>
    <x v="289"/>
    <x v="0"/>
    <x v="9"/>
    <x v="3"/>
    <x v="0"/>
    <x v="1"/>
    <x v="17"/>
    <n v="1"/>
    <n v="70.81"/>
    <n v="0.15"/>
    <n v="32.93"/>
    <n v="60.188499999999998"/>
    <n v="32.93"/>
    <n v="27.258499999999998"/>
    <n v="0.45288551799762411"/>
    <n v="2026"/>
    <s v="Q4"/>
    <n v="10"/>
    <x v="9"/>
  </r>
  <r>
    <s v="03770"/>
    <x v="289"/>
    <x v="3"/>
    <x v="13"/>
    <x v="0"/>
    <x v="2"/>
    <x v="3"/>
    <x v="7"/>
    <n v="6"/>
    <n v="200.26"/>
    <n v="0"/>
    <n v="106.71"/>
    <n v="1201.56"/>
    <n v="640.26"/>
    <n v="561.29999999999995"/>
    <n v="0.46714271447118744"/>
    <n v="2026"/>
    <s v="Q4"/>
    <n v="10"/>
    <x v="9"/>
  </r>
  <r>
    <s v="04065"/>
    <x v="289"/>
    <x v="3"/>
    <x v="4"/>
    <x v="0"/>
    <x v="1"/>
    <x v="4"/>
    <x v="14"/>
    <n v="3"/>
    <n v="36.75"/>
    <n v="0.05"/>
    <n v="13.71"/>
    <n v="104.7375"/>
    <n v="41.13"/>
    <n v="63.607499999999995"/>
    <n v="0.60730397422126747"/>
    <n v="2026"/>
    <s v="Q4"/>
    <n v="10"/>
    <x v="9"/>
  </r>
  <r>
    <s v="04222"/>
    <x v="289"/>
    <x v="2"/>
    <x v="16"/>
    <x v="0"/>
    <x v="0"/>
    <x v="1"/>
    <x v="1"/>
    <n v="2"/>
    <n v="92.41"/>
    <n v="0.1"/>
    <n v="45.42"/>
    <n v="166.33799999999999"/>
    <n v="90.84"/>
    <n v="75.49799999999999"/>
    <n v="0.4538830573891714"/>
    <n v="2026"/>
    <s v="Q4"/>
    <n v="10"/>
    <x v="9"/>
  </r>
  <r>
    <s v="04304"/>
    <x v="289"/>
    <x v="1"/>
    <x v="14"/>
    <x v="2"/>
    <x v="1"/>
    <x v="4"/>
    <x v="10"/>
    <n v="1"/>
    <n v="40.67"/>
    <n v="0"/>
    <n v="15.09"/>
    <n v="40.67"/>
    <n v="15.09"/>
    <n v="25.580000000000002"/>
    <n v="0.62896483894762722"/>
    <n v="2026"/>
    <s v="Q4"/>
    <n v="10"/>
    <x v="9"/>
  </r>
  <r>
    <s v="00109"/>
    <x v="290"/>
    <x v="1"/>
    <x v="1"/>
    <x v="0"/>
    <x v="0"/>
    <x v="1"/>
    <x v="1"/>
    <n v="1"/>
    <n v="90.09"/>
    <n v="0"/>
    <n v="45.17"/>
    <n v="90.09"/>
    <n v="45.17"/>
    <n v="44.92"/>
    <n v="0.49861249861249862"/>
    <n v="2026"/>
    <s v="Q4"/>
    <n v="10"/>
    <x v="9"/>
  </r>
  <r>
    <s v="00744"/>
    <x v="290"/>
    <x v="2"/>
    <x v="10"/>
    <x v="0"/>
    <x v="0"/>
    <x v="2"/>
    <x v="2"/>
    <n v="1"/>
    <n v="36.83"/>
    <n v="0"/>
    <n v="13.64"/>
    <n v="36.83"/>
    <n v="13.64"/>
    <n v="23.189999999999998"/>
    <n v="0.62964974205810476"/>
    <n v="2026"/>
    <s v="Q4"/>
    <n v="10"/>
    <x v="9"/>
  </r>
  <r>
    <s v="00960"/>
    <x v="290"/>
    <x v="1"/>
    <x v="12"/>
    <x v="3"/>
    <x v="0"/>
    <x v="3"/>
    <x v="7"/>
    <n v="5"/>
    <n v="196.37"/>
    <n v="0.05"/>
    <n v="103.51"/>
    <n v="932.75749999999994"/>
    <n v="517.55000000000007"/>
    <n v="415.20749999999987"/>
    <n v="0.44513981393877816"/>
    <n v="2026"/>
    <s v="Q4"/>
    <n v="10"/>
    <x v="9"/>
  </r>
  <r>
    <s v="01389"/>
    <x v="290"/>
    <x v="0"/>
    <x v="15"/>
    <x v="0"/>
    <x v="1"/>
    <x v="1"/>
    <x v="1"/>
    <n v="2"/>
    <n v="93.73"/>
    <n v="0"/>
    <n v="44.79"/>
    <n v="187.46"/>
    <n v="89.58"/>
    <n v="97.88000000000001"/>
    <n v="0.52213805611863873"/>
    <n v="2026"/>
    <s v="Q4"/>
    <n v="10"/>
    <x v="9"/>
  </r>
  <r>
    <s v="01493"/>
    <x v="290"/>
    <x v="2"/>
    <x v="10"/>
    <x v="0"/>
    <x v="2"/>
    <x v="2"/>
    <x v="2"/>
    <n v="1"/>
    <n v="36.46"/>
    <n v="0.05"/>
    <n v="13.35"/>
    <n v="34.637"/>
    <n v="13.35"/>
    <n v="21.286999999999999"/>
    <n v="0.61457401045125148"/>
    <n v="2026"/>
    <s v="Q4"/>
    <n v="10"/>
    <x v="9"/>
  </r>
  <r>
    <s v="01967"/>
    <x v="290"/>
    <x v="1"/>
    <x v="14"/>
    <x v="0"/>
    <x v="0"/>
    <x v="3"/>
    <x v="19"/>
    <n v="2"/>
    <n v="125.91"/>
    <n v="0"/>
    <n v="61.95"/>
    <n v="251.82"/>
    <n v="123.9"/>
    <n v="127.91999999999999"/>
    <n v="0.50798189182749576"/>
    <n v="2026"/>
    <s v="Q4"/>
    <n v="10"/>
    <x v="9"/>
  </r>
  <r>
    <s v="02132"/>
    <x v="290"/>
    <x v="3"/>
    <x v="8"/>
    <x v="2"/>
    <x v="1"/>
    <x v="1"/>
    <x v="1"/>
    <n v="1"/>
    <n v="92.56"/>
    <n v="0.1"/>
    <n v="44.23"/>
    <n v="83.304000000000002"/>
    <n v="44.23"/>
    <n v="39.074000000000005"/>
    <n v="0.46905310669355621"/>
    <n v="2026"/>
    <s v="Q4"/>
    <n v="10"/>
    <x v="9"/>
  </r>
  <r>
    <s v="02882"/>
    <x v="290"/>
    <x v="3"/>
    <x v="8"/>
    <x v="3"/>
    <x v="1"/>
    <x v="1"/>
    <x v="17"/>
    <n v="4"/>
    <n v="70.02"/>
    <n v="0"/>
    <n v="32.86"/>
    <n v="280.08"/>
    <n v="131.44"/>
    <n v="148.63999999999999"/>
    <n v="0.53070551271065403"/>
    <n v="2026"/>
    <s v="Q4"/>
    <n v="10"/>
    <x v="9"/>
  </r>
  <r>
    <s v="03345"/>
    <x v="290"/>
    <x v="0"/>
    <x v="15"/>
    <x v="0"/>
    <x v="0"/>
    <x v="0"/>
    <x v="4"/>
    <n v="3"/>
    <n v="51.62"/>
    <n v="0.1"/>
    <n v="22.94"/>
    <n v="139.374"/>
    <n v="68.820000000000007"/>
    <n v="70.553999999999988"/>
    <n v="0.50622067243531788"/>
    <n v="2026"/>
    <s v="Q4"/>
    <n v="10"/>
    <x v="9"/>
  </r>
  <r>
    <s v="04089"/>
    <x v="290"/>
    <x v="2"/>
    <x v="2"/>
    <x v="0"/>
    <x v="1"/>
    <x v="3"/>
    <x v="7"/>
    <n v="1"/>
    <n v="196.39"/>
    <n v="0"/>
    <n v="104.66"/>
    <n v="196.39"/>
    <n v="104.66"/>
    <n v="91.72999999999999"/>
    <n v="0.46708080859514228"/>
    <n v="2026"/>
    <s v="Q4"/>
    <n v="10"/>
    <x v="9"/>
  </r>
  <r>
    <s v="04119"/>
    <x v="290"/>
    <x v="3"/>
    <x v="8"/>
    <x v="1"/>
    <x v="2"/>
    <x v="4"/>
    <x v="10"/>
    <n v="10"/>
    <n v="41.26"/>
    <n v="0.1"/>
    <n v="15.06"/>
    <n v="371.34"/>
    <n v="150.6"/>
    <n v="220.73999999999998"/>
    <n v="0.59444175149458711"/>
    <n v="2026"/>
    <s v="Q4"/>
    <n v="10"/>
    <x v="9"/>
  </r>
  <r>
    <s v="04968"/>
    <x v="290"/>
    <x v="2"/>
    <x v="3"/>
    <x v="3"/>
    <x v="1"/>
    <x v="2"/>
    <x v="2"/>
    <n v="1"/>
    <n v="35.549999999999997"/>
    <n v="0.05"/>
    <n v="13.44"/>
    <n v="33.772499999999994"/>
    <n v="13.44"/>
    <n v="20.332499999999996"/>
    <n v="0.60204308238951809"/>
    <n v="2026"/>
    <s v="Q4"/>
    <n v="10"/>
    <x v="9"/>
  </r>
  <r>
    <s v="05197"/>
    <x v="290"/>
    <x v="3"/>
    <x v="8"/>
    <x v="0"/>
    <x v="1"/>
    <x v="0"/>
    <x v="4"/>
    <n v="1"/>
    <n v="49.5"/>
    <n v="0"/>
    <n v="22.36"/>
    <n v="49.5"/>
    <n v="22.36"/>
    <n v="27.14"/>
    <n v="0.54828282828282826"/>
    <n v="2026"/>
    <s v="Q4"/>
    <n v="10"/>
    <x v="9"/>
  </r>
  <r>
    <s v="00066"/>
    <x v="291"/>
    <x v="0"/>
    <x v="15"/>
    <x v="0"/>
    <x v="2"/>
    <x v="3"/>
    <x v="13"/>
    <n v="1"/>
    <n v="80.58"/>
    <n v="0"/>
    <n v="40.43"/>
    <n v="80.58"/>
    <n v="40.43"/>
    <n v="40.15"/>
    <n v="0.49826259617771157"/>
    <n v="2026"/>
    <s v="Q4"/>
    <n v="10"/>
    <x v="9"/>
  </r>
  <r>
    <s v="00585"/>
    <x v="291"/>
    <x v="2"/>
    <x v="5"/>
    <x v="2"/>
    <x v="2"/>
    <x v="2"/>
    <x v="18"/>
    <n v="2"/>
    <n v="161.59"/>
    <n v="0.05"/>
    <n v="89.57"/>
    <n v="307.02100000000002"/>
    <n v="179.14"/>
    <n v="127.88100000000003"/>
    <n v="0.41652199686666391"/>
    <n v="2026"/>
    <s v="Q4"/>
    <n v="10"/>
    <x v="9"/>
  </r>
  <r>
    <s v="00856"/>
    <x v="291"/>
    <x v="3"/>
    <x v="8"/>
    <x v="0"/>
    <x v="2"/>
    <x v="3"/>
    <x v="13"/>
    <n v="1"/>
    <n v="80.319999999999993"/>
    <n v="0"/>
    <n v="39.729999999999997"/>
    <n v="80.319999999999993"/>
    <n v="39.729999999999997"/>
    <n v="40.589999999999996"/>
    <n v="0.50535358565737054"/>
    <n v="2026"/>
    <s v="Q4"/>
    <n v="10"/>
    <x v="9"/>
  </r>
  <r>
    <s v="01793"/>
    <x v="291"/>
    <x v="0"/>
    <x v="9"/>
    <x v="3"/>
    <x v="1"/>
    <x v="2"/>
    <x v="18"/>
    <n v="1"/>
    <n v="164.25"/>
    <n v="0"/>
    <n v="86.6"/>
    <n v="164.25"/>
    <n v="86.6"/>
    <n v="77.650000000000006"/>
    <n v="0.47275494672754947"/>
    <n v="2026"/>
    <s v="Q4"/>
    <n v="10"/>
    <x v="9"/>
  </r>
  <r>
    <s v="04763"/>
    <x v="291"/>
    <x v="3"/>
    <x v="8"/>
    <x v="3"/>
    <x v="1"/>
    <x v="0"/>
    <x v="8"/>
    <n v="6"/>
    <n v="101.6"/>
    <n v="0"/>
    <n v="50.17"/>
    <n v="609.59999999999991"/>
    <n v="301.02"/>
    <n v="308.57999999999993"/>
    <n v="0.50620078740157481"/>
    <n v="2026"/>
    <s v="Q4"/>
    <n v="10"/>
    <x v="9"/>
  </r>
  <r>
    <s v="01716"/>
    <x v="292"/>
    <x v="0"/>
    <x v="0"/>
    <x v="2"/>
    <x v="0"/>
    <x v="4"/>
    <x v="14"/>
    <n v="5"/>
    <n v="35.99"/>
    <n v="0"/>
    <n v="14.19"/>
    <n v="179.95000000000002"/>
    <n v="70.95"/>
    <n v="109.00000000000001"/>
    <n v="0.60572381217004723"/>
    <n v="2026"/>
    <s v="Q4"/>
    <n v="10"/>
    <x v="9"/>
  </r>
  <r>
    <s v="01759"/>
    <x v="292"/>
    <x v="3"/>
    <x v="8"/>
    <x v="0"/>
    <x v="0"/>
    <x v="4"/>
    <x v="14"/>
    <n v="2"/>
    <n v="36.57"/>
    <n v="0.1"/>
    <n v="13.79"/>
    <n v="65.826000000000008"/>
    <n v="27.58"/>
    <n v="38.246000000000009"/>
    <n v="0.58101661957281325"/>
    <n v="2026"/>
    <s v="Q4"/>
    <n v="10"/>
    <x v="9"/>
  </r>
  <r>
    <s v="01811"/>
    <x v="292"/>
    <x v="1"/>
    <x v="6"/>
    <x v="0"/>
    <x v="1"/>
    <x v="0"/>
    <x v="6"/>
    <n v="1"/>
    <n v="40.99"/>
    <n v="0.1"/>
    <n v="17.16"/>
    <n v="36.891000000000005"/>
    <n v="17.16"/>
    <n v="19.731000000000005"/>
    <n v="0.5348458973733432"/>
    <n v="2026"/>
    <s v="Q4"/>
    <n v="10"/>
    <x v="9"/>
  </r>
  <r>
    <s v="02918"/>
    <x v="292"/>
    <x v="3"/>
    <x v="8"/>
    <x v="2"/>
    <x v="0"/>
    <x v="3"/>
    <x v="13"/>
    <n v="3"/>
    <n v="80.47"/>
    <n v="0"/>
    <n v="40.090000000000003"/>
    <n v="241.41"/>
    <n v="120.27000000000001"/>
    <n v="121.13999999999999"/>
    <n v="0.50180191375667949"/>
    <n v="2026"/>
    <s v="Q4"/>
    <n v="10"/>
    <x v="9"/>
  </r>
  <r>
    <s v="04150"/>
    <x v="292"/>
    <x v="3"/>
    <x v="13"/>
    <x v="2"/>
    <x v="2"/>
    <x v="1"/>
    <x v="3"/>
    <n v="5"/>
    <n v="140.32"/>
    <n v="0"/>
    <n v="80.08"/>
    <n v="701.59999999999991"/>
    <n v="400.4"/>
    <n v="301.19999999999993"/>
    <n v="0.4293044469783352"/>
    <n v="2026"/>
    <s v="Q4"/>
    <n v="10"/>
    <x v="9"/>
  </r>
  <r>
    <s v="04830"/>
    <x v="292"/>
    <x v="1"/>
    <x v="11"/>
    <x v="0"/>
    <x v="1"/>
    <x v="4"/>
    <x v="12"/>
    <n v="3"/>
    <n v="125.93"/>
    <n v="0.1"/>
    <n v="68.45"/>
    <n v="340.01100000000002"/>
    <n v="205.35000000000002"/>
    <n v="134.661"/>
    <n v="0.39604895135745605"/>
    <n v="2026"/>
    <s v="Q4"/>
    <n v="10"/>
    <x v="9"/>
  </r>
  <r>
    <s v="04698"/>
    <x v="293"/>
    <x v="3"/>
    <x v="8"/>
    <x v="0"/>
    <x v="0"/>
    <x v="1"/>
    <x v="3"/>
    <n v="2"/>
    <n v="141.4"/>
    <n v="0.05"/>
    <n v="77.48"/>
    <n v="268.66000000000003"/>
    <n v="154.96"/>
    <n v="113.70000000000002"/>
    <n v="0.42321149408173903"/>
    <n v="2026"/>
    <s v="Q4"/>
    <n v="10"/>
    <x v="9"/>
  </r>
  <r>
    <s v="04846"/>
    <x v="293"/>
    <x v="0"/>
    <x v="0"/>
    <x v="1"/>
    <x v="2"/>
    <x v="0"/>
    <x v="4"/>
    <n v="8"/>
    <n v="51.91"/>
    <n v="0.05"/>
    <n v="22.99"/>
    <n v="394.51599999999996"/>
    <n v="183.92"/>
    <n v="210.59599999999998"/>
    <n v="0.53380851473704483"/>
    <n v="2026"/>
    <s v="Q4"/>
    <n v="10"/>
    <x v="9"/>
  </r>
  <r>
    <s v="05024"/>
    <x v="293"/>
    <x v="3"/>
    <x v="7"/>
    <x v="3"/>
    <x v="0"/>
    <x v="3"/>
    <x v="7"/>
    <n v="1"/>
    <n v="192.62"/>
    <n v="0"/>
    <n v="102.51"/>
    <n v="192.62"/>
    <n v="102.51"/>
    <n v="90.11"/>
    <n v="0.46781227286886096"/>
    <n v="2026"/>
    <s v="Q4"/>
    <n v="10"/>
    <x v="9"/>
  </r>
  <r>
    <s v="01157"/>
    <x v="294"/>
    <x v="3"/>
    <x v="4"/>
    <x v="0"/>
    <x v="1"/>
    <x v="0"/>
    <x v="4"/>
    <n v="1"/>
    <n v="51.25"/>
    <n v="0"/>
    <n v="22.58"/>
    <n v="51.25"/>
    <n v="22.58"/>
    <n v="28.67"/>
    <n v="0.55941463414634152"/>
    <n v="2026"/>
    <s v="Q4"/>
    <n v="10"/>
    <x v="9"/>
  </r>
  <r>
    <s v="01427"/>
    <x v="294"/>
    <x v="3"/>
    <x v="4"/>
    <x v="2"/>
    <x v="1"/>
    <x v="2"/>
    <x v="9"/>
    <n v="1"/>
    <n v="45.97"/>
    <n v="0.05"/>
    <n v="18.760000000000002"/>
    <n v="43.671499999999995"/>
    <n v="18.760000000000002"/>
    <n v="24.911499999999993"/>
    <n v="0.57042922729926826"/>
    <n v="2026"/>
    <s v="Q4"/>
    <n v="10"/>
    <x v="9"/>
  </r>
  <r>
    <s v="01622"/>
    <x v="294"/>
    <x v="2"/>
    <x v="2"/>
    <x v="3"/>
    <x v="0"/>
    <x v="3"/>
    <x v="19"/>
    <n v="1"/>
    <n v="123.29"/>
    <n v="0"/>
    <n v="59.48"/>
    <n v="123.29"/>
    <n v="59.48"/>
    <n v="63.810000000000009"/>
    <n v="0.51756022386243816"/>
    <n v="2026"/>
    <s v="Q4"/>
    <n v="10"/>
    <x v="9"/>
  </r>
  <r>
    <s v="01879"/>
    <x v="294"/>
    <x v="3"/>
    <x v="8"/>
    <x v="1"/>
    <x v="2"/>
    <x v="2"/>
    <x v="2"/>
    <n v="8"/>
    <n v="35.83"/>
    <n v="0.05"/>
    <n v="13.89"/>
    <n v="272.30799999999999"/>
    <n v="111.12"/>
    <n v="161.18799999999999"/>
    <n v="0.59193266448286497"/>
    <n v="2026"/>
    <s v="Q4"/>
    <n v="10"/>
    <x v="9"/>
  </r>
  <r>
    <s v="02483"/>
    <x v="294"/>
    <x v="0"/>
    <x v="0"/>
    <x v="0"/>
    <x v="1"/>
    <x v="3"/>
    <x v="13"/>
    <n v="1"/>
    <n v="80.56"/>
    <n v="0"/>
    <n v="39.53"/>
    <n v="80.56"/>
    <n v="39.53"/>
    <n v="41.03"/>
    <n v="0.5093098311817279"/>
    <n v="2026"/>
    <s v="Q4"/>
    <n v="10"/>
    <x v="9"/>
  </r>
  <r>
    <s v="04451"/>
    <x v="294"/>
    <x v="3"/>
    <x v="7"/>
    <x v="0"/>
    <x v="1"/>
    <x v="0"/>
    <x v="6"/>
    <n v="1"/>
    <n v="40.47"/>
    <n v="0.05"/>
    <n v="16.73"/>
    <n v="38.4465"/>
    <n v="16.73"/>
    <n v="21.7165"/>
    <n v="0.5648498562938109"/>
    <n v="2026"/>
    <s v="Q4"/>
    <n v="10"/>
    <x v="9"/>
  </r>
  <r>
    <s v="00093"/>
    <x v="295"/>
    <x v="1"/>
    <x v="12"/>
    <x v="1"/>
    <x v="2"/>
    <x v="2"/>
    <x v="15"/>
    <n v="15"/>
    <n v="133.52000000000001"/>
    <n v="0.2"/>
    <n v="66"/>
    <n v="1602.2400000000002"/>
    <n v="990"/>
    <n v="612.24000000000024"/>
    <n v="0.38211503894547644"/>
    <n v="2026"/>
    <s v="Q4"/>
    <n v="10"/>
    <x v="9"/>
  </r>
  <r>
    <s v="00265"/>
    <x v="295"/>
    <x v="1"/>
    <x v="6"/>
    <x v="0"/>
    <x v="0"/>
    <x v="0"/>
    <x v="0"/>
    <n v="1"/>
    <n v="82.28"/>
    <n v="0"/>
    <n v="42.08"/>
    <n v="82.28"/>
    <n v="42.08"/>
    <n v="40.200000000000003"/>
    <n v="0.48857559552746721"/>
    <n v="2026"/>
    <s v="Q4"/>
    <n v="10"/>
    <x v="9"/>
  </r>
  <r>
    <s v="00555"/>
    <x v="295"/>
    <x v="1"/>
    <x v="11"/>
    <x v="0"/>
    <x v="1"/>
    <x v="2"/>
    <x v="2"/>
    <n v="6"/>
    <n v="35.479999999999997"/>
    <n v="0"/>
    <n v="13.37"/>
    <n v="212.88"/>
    <n v="80.22"/>
    <n v="132.66"/>
    <n v="0.62316798196166856"/>
    <n v="2026"/>
    <s v="Q4"/>
    <n v="10"/>
    <x v="9"/>
  </r>
  <r>
    <s v="01993"/>
    <x v="295"/>
    <x v="2"/>
    <x v="3"/>
    <x v="2"/>
    <x v="1"/>
    <x v="1"/>
    <x v="11"/>
    <n v="1"/>
    <n v="152.38"/>
    <n v="0.15"/>
    <n v="78.92"/>
    <n v="129.523"/>
    <n v="78.92"/>
    <n v="50.602999999999994"/>
    <n v="0.39068736826663986"/>
    <n v="2026"/>
    <s v="Q4"/>
    <n v="10"/>
    <x v="9"/>
  </r>
  <r>
    <s v="03116"/>
    <x v="295"/>
    <x v="1"/>
    <x v="1"/>
    <x v="3"/>
    <x v="1"/>
    <x v="1"/>
    <x v="1"/>
    <n v="1"/>
    <n v="93.64"/>
    <n v="0"/>
    <n v="44.34"/>
    <n v="93.64"/>
    <n v="44.34"/>
    <n v="49.3"/>
    <n v="0.52648440837249033"/>
    <n v="2026"/>
    <s v="Q4"/>
    <n v="10"/>
    <x v="9"/>
  </r>
  <r>
    <s v="03631"/>
    <x v="295"/>
    <x v="3"/>
    <x v="7"/>
    <x v="2"/>
    <x v="0"/>
    <x v="4"/>
    <x v="12"/>
    <n v="1"/>
    <n v="123.6"/>
    <n v="0"/>
    <n v="67.3"/>
    <n v="123.6"/>
    <n v="67.3"/>
    <n v="56.3"/>
    <n v="0.45550161812297735"/>
    <n v="2026"/>
    <s v="Q4"/>
    <n v="10"/>
    <x v="9"/>
  </r>
  <r>
    <s v="04216"/>
    <x v="295"/>
    <x v="1"/>
    <x v="1"/>
    <x v="0"/>
    <x v="1"/>
    <x v="4"/>
    <x v="12"/>
    <n v="3"/>
    <n v="124.6"/>
    <n v="0.05"/>
    <n v="69.12"/>
    <n v="355.10999999999996"/>
    <n v="207.36"/>
    <n v="147.74999999999994"/>
    <n v="0.41606826053898782"/>
    <n v="2026"/>
    <s v="Q4"/>
    <n v="10"/>
    <x v="9"/>
  </r>
  <r>
    <s v="04956"/>
    <x v="295"/>
    <x v="3"/>
    <x v="13"/>
    <x v="2"/>
    <x v="2"/>
    <x v="1"/>
    <x v="11"/>
    <n v="2"/>
    <n v="151.66"/>
    <n v="0"/>
    <n v="77.17"/>
    <n v="303.32"/>
    <n v="154.34"/>
    <n v="148.97999999999999"/>
    <n v="0.49116444678886984"/>
    <n v="2026"/>
    <s v="Q4"/>
    <n v="10"/>
    <x v="9"/>
  </r>
  <r>
    <s v="00439"/>
    <x v="296"/>
    <x v="2"/>
    <x v="5"/>
    <x v="2"/>
    <x v="1"/>
    <x v="2"/>
    <x v="2"/>
    <n v="1"/>
    <n v="36.76"/>
    <n v="0"/>
    <n v="13.18"/>
    <n v="36.76"/>
    <n v="13.18"/>
    <n v="23.58"/>
    <n v="0.64145810663764957"/>
    <n v="2026"/>
    <s v="Q4"/>
    <n v="10"/>
    <x v="9"/>
  </r>
  <r>
    <s v="01076"/>
    <x v="296"/>
    <x v="0"/>
    <x v="9"/>
    <x v="3"/>
    <x v="0"/>
    <x v="3"/>
    <x v="7"/>
    <n v="1"/>
    <n v="195.67"/>
    <n v="0"/>
    <n v="105.88"/>
    <n v="195.67"/>
    <n v="105.88"/>
    <n v="89.789999999999992"/>
    <n v="0.45888485715745897"/>
    <n v="2026"/>
    <s v="Q4"/>
    <n v="10"/>
    <x v="9"/>
  </r>
  <r>
    <s v="01130"/>
    <x v="296"/>
    <x v="0"/>
    <x v="15"/>
    <x v="2"/>
    <x v="0"/>
    <x v="0"/>
    <x v="6"/>
    <n v="1"/>
    <n v="40.83"/>
    <n v="0.1"/>
    <n v="16.54"/>
    <n v="36.747"/>
    <n v="16.54"/>
    <n v="20.207000000000001"/>
    <n v="0.54989522954254766"/>
    <n v="2026"/>
    <s v="Q4"/>
    <n v="10"/>
    <x v="9"/>
  </r>
  <r>
    <s v="02820"/>
    <x v="296"/>
    <x v="3"/>
    <x v="7"/>
    <x v="1"/>
    <x v="2"/>
    <x v="1"/>
    <x v="17"/>
    <n v="6"/>
    <n v="72.73"/>
    <n v="0.05"/>
    <n v="32.700000000000003"/>
    <n v="414.56099999999998"/>
    <n v="196.20000000000002"/>
    <n v="218.36099999999996"/>
    <n v="0.52672827400551425"/>
    <n v="2026"/>
    <s v="Q4"/>
    <n v="10"/>
    <x v="9"/>
  </r>
  <r>
    <s v="04213"/>
    <x v="296"/>
    <x v="1"/>
    <x v="14"/>
    <x v="1"/>
    <x v="2"/>
    <x v="3"/>
    <x v="13"/>
    <n v="4"/>
    <n v="81.23"/>
    <n v="0.1"/>
    <n v="38.96"/>
    <n v="292.428"/>
    <n v="155.84"/>
    <n v="136.58799999999999"/>
    <n v="0.46708249552026482"/>
    <n v="2026"/>
    <s v="Q4"/>
    <n v="10"/>
    <x v="9"/>
  </r>
  <r>
    <s v="04375"/>
    <x v="296"/>
    <x v="1"/>
    <x v="1"/>
    <x v="0"/>
    <x v="2"/>
    <x v="2"/>
    <x v="9"/>
    <n v="1"/>
    <n v="46.38"/>
    <n v="0.15"/>
    <n v="17.87"/>
    <n v="39.423000000000002"/>
    <n v="17.87"/>
    <n v="21.553000000000001"/>
    <n v="0.54671131065621592"/>
    <n v="2026"/>
    <s v="Q4"/>
    <n v="10"/>
    <x v="9"/>
  </r>
  <r>
    <s v="05072"/>
    <x v="296"/>
    <x v="3"/>
    <x v="7"/>
    <x v="1"/>
    <x v="2"/>
    <x v="2"/>
    <x v="9"/>
    <n v="5"/>
    <n v="45.9"/>
    <n v="0.1"/>
    <n v="17.940000000000001"/>
    <n v="206.55"/>
    <n v="89.7"/>
    <n v="116.85000000000001"/>
    <n v="0.56572258533042852"/>
    <n v="2026"/>
    <s v="Q4"/>
    <n v="10"/>
    <x v="9"/>
  </r>
  <r>
    <s v="00310"/>
    <x v="297"/>
    <x v="1"/>
    <x v="12"/>
    <x v="0"/>
    <x v="2"/>
    <x v="1"/>
    <x v="3"/>
    <n v="5"/>
    <n v="144.04"/>
    <n v="0.1"/>
    <n v="78.069999999999993"/>
    <n v="648.17999999999995"/>
    <n v="390.34999999999997"/>
    <n v="257.83"/>
    <n v="0.39777530932765592"/>
    <n v="2026"/>
    <s v="Q4"/>
    <n v="10"/>
    <x v="9"/>
  </r>
  <r>
    <s v="00317"/>
    <x v="297"/>
    <x v="2"/>
    <x v="10"/>
    <x v="3"/>
    <x v="1"/>
    <x v="0"/>
    <x v="0"/>
    <n v="2"/>
    <n v="80.69"/>
    <n v="0.05"/>
    <n v="43.81"/>
    <n v="153.31099999999998"/>
    <n v="87.62"/>
    <n v="65.690999999999974"/>
    <n v="0.42848197454846676"/>
    <n v="2026"/>
    <s v="Q4"/>
    <n v="10"/>
    <x v="9"/>
  </r>
  <r>
    <s v="00684"/>
    <x v="297"/>
    <x v="3"/>
    <x v="4"/>
    <x v="0"/>
    <x v="2"/>
    <x v="3"/>
    <x v="7"/>
    <n v="1"/>
    <n v="191.91"/>
    <n v="0"/>
    <n v="101.89"/>
    <n v="191.91"/>
    <n v="101.89"/>
    <n v="90.02"/>
    <n v="0.46907404512531914"/>
    <n v="2026"/>
    <s v="Q4"/>
    <n v="10"/>
    <x v="9"/>
  </r>
  <r>
    <s v="01430"/>
    <x v="297"/>
    <x v="3"/>
    <x v="13"/>
    <x v="2"/>
    <x v="1"/>
    <x v="4"/>
    <x v="14"/>
    <n v="1"/>
    <n v="36.630000000000003"/>
    <n v="0.05"/>
    <n v="13.97"/>
    <n v="34.798500000000004"/>
    <n v="13.97"/>
    <n v="20.828500000000005"/>
    <n v="0.59854591433538806"/>
    <n v="2026"/>
    <s v="Q4"/>
    <n v="10"/>
    <x v="9"/>
  </r>
  <r>
    <s v="02049"/>
    <x v="297"/>
    <x v="3"/>
    <x v="4"/>
    <x v="1"/>
    <x v="2"/>
    <x v="2"/>
    <x v="2"/>
    <n v="6"/>
    <n v="35.380000000000003"/>
    <n v="0.05"/>
    <n v="13.9"/>
    <n v="201.66600000000003"/>
    <n v="83.4"/>
    <n v="118.26600000000002"/>
    <n v="0.58644491386748387"/>
    <n v="2026"/>
    <s v="Q4"/>
    <n v="10"/>
    <x v="9"/>
  </r>
  <r>
    <s v="02199"/>
    <x v="297"/>
    <x v="1"/>
    <x v="12"/>
    <x v="3"/>
    <x v="0"/>
    <x v="2"/>
    <x v="15"/>
    <n v="1"/>
    <n v="132.63"/>
    <n v="0.05"/>
    <n v="67.489999999999995"/>
    <n v="125.99849999999999"/>
    <n v="67.489999999999995"/>
    <n v="58.508499999999998"/>
    <n v="0.46435870268296847"/>
    <n v="2026"/>
    <s v="Q4"/>
    <n v="10"/>
    <x v="9"/>
  </r>
  <r>
    <s v="02954"/>
    <x v="297"/>
    <x v="3"/>
    <x v="4"/>
    <x v="0"/>
    <x v="1"/>
    <x v="1"/>
    <x v="17"/>
    <n v="1"/>
    <n v="71.17"/>
    <n v="0"/>
    <n v="32.57"/>
    <n v="71.17"/>
    <n v="32.57"/>
    <n v="38.6"/>
    <n v="0.54236335534635383"/>
    <n v="2026"/>
    <s v="Q4"/>
    <n v="10"/>
    <x v="9"/>
  </r>
  <r>
    <s v="03218"/>
    <x v="297"/>
    <x v="0"/>
    <x v="15"/>
    <x v="1"/>
    <x v="2"/>
    <x v="2"/>
    <x v="15"/>
    <n v="6"/>
    <n v="132.08000000000001"/>
    <n v="0.1"/>
    <n v="67.61"/>
    <n v="713.23200000000008"/>
    <n v="405.65999999999997"/>
    <n v="307.57200000000012"/>
    <n v="0.43123696076451995"/>
    <n v="2026"/>
    <s v="Q4"/>
    <n v="10"/>
    <x v="9"/>
  </r>
  <r>
    <s v="03965"/>
    <x v="297"/>
    <x v="1"/>
    <x v="11"/>
    <x v="2"/>
    <x v="0"/>
    <x v="3"/>
    <x v="13"/>
    <n v="3"/>
    <n v="82.75"/>
    <n v="0.05"/>
    <n v="38.53"/>
    <n v="235.83749999999998"/>
    <n v="115.59"/>
    <n v="120.24749999999997"/>
    <n v="0.50987438384480832"/>
    <n v="2026"/>
    <s v="Q4"/>
    <n v="10"/>
    <x v="9"/>
  </r>
  <r>
    <s v="02278"/>
    <x v="298"/>
    <x v="0"/>
    <x v="15"/>
    <x v="0"/>
    <x v="0"/>
    <x v="4"/>
    <x v="16"/>
    <n v="5"/>
    <n v="51.5"/>
    <n v="0.1"/>
    <n v="21.38"/>
    <n v="231.75"/>
    <n v="106.89999999999999"/>
    <n v="124.85000000000001"/>
    <n v="0.53872707659115426"/>
    <n v="2026"/>
    <s v="Q4"/>
    <n v="10"/>
    <x v="9"/>
  </r>
  <r>
    <s v="03132"/>
    <x v="298"/>
    <x v="2"/>
    <x v="5"/>
    <x v="0"/>
    <x v="1"/>
    <x v="1"/>
    <x v="3"/>
    <n v="3"/>
    <n v="140.49"/>
    <n v="0.05"/>
    <n v="77.45"/>
    <n v="400.3965"/>
    <n v="232.35000000000002"/>
    <n v="168.04649999999998"/>
    <n v="0.41970022215478903"/>
    <n v="2026"/>
    <s v="Q4"/>
    <n v="10"/>
    <x v="9"/>
  </r>
  <r>
    <s v="03144"/>
    <x v="298"/>
    <x v="2"/>
    <x v="2"/>
    <x v="3"/>
    <x v="1"/>
    <x v="4"/>
    <x v="14"/>
    <n v="4"/>
    <n v="36.200000000000003"/>
    <n v="0.15"/>
    <n v="13.53"/>
    <n v="123.08000000000001"/>
    <n v="54.12"/>
    <n v="68.960000000000008"/>
    <n v="0.56028599285017877"/>
    <n v="2026"/>
    <s v="Q4"/>
    <n v="10"/>
    <x v="9"/>
  </r>
  <r>
    <s v="03501"/>
    <x v="298"/>
    <x v="3"/>
    <x v="7"/>
    <x v="2"/>
    <x v="1"/>
    <x v="3"/>
    <x v="19"/>
    <n v="1"/>
    <n v="120.5"/>
    <n v="0.05"/>
    <n v="61.71"/>
    <n v="114.47499999999999"/>
    <n v="61.71"/>
    <n v="52.764999999999993"/>
    <n v="0.4609303341340904"/>
    <n v="2026"/>
    <s v="Q4"/>
    <n v="10"/>
    <x v="9"/>
  </r>
  <r>
    <s v="00458"/>
    <x v="299"/>
    <x v="2"/>
    <x v="2"/>
    <x v="2"/>
    <x v="2"/>
    <x v="0"/>
    <x v="8"/>
    <n v="1"/>
    <n v="102.44"/>
    <n v="0.05"/>
    <n v="49.14"/>
    <n v="97.317999999999998"/>
    <n v="49.14"/>
    <n v="48.177999999999997"/>
    <n v="0.49505744055570394"/>
    <n v="2026"/>
    <s v="Q4"/>
    <n v="10"/>
    <x v="9"/>
  </r>
  <r>
    <s v="01065"/>
    <x v="299"/>
    <x v="2"/>
    <x v="5"/>
    <x v="0"/>
    <x v="1"/>
    <x v="4"/>
    <x v="12"/>
    <n v="6"/>
    <n v="121.58"/>
    <n v="0.15"/>
    <n v="68.86"/>
    <n v="620.05799999999999"/>
    <n v="413.15999999999997"/>
    <n v="206.89800000000002"/>
    <n v="0.33367523683268346"/>
    <n v="2026"/>
    <s v="Q4"/>
    <n v="10"/>
    <x v="9"/>
  </r>
  <r>
    <s v="01707"/>
    <x v="299"/>
    <x v="2"/>
    <x v="16"/>
    <x v="0"/>
    <x v="1"/>
    <x v="2"/>
    <x v="2"/>
    <n v="2"/>
    <n v="35.36"/>
    <n v="0"/>
    <n v="13.33"/>
    <n v="70.72"/>
    <n v="26.66"/>
    <n v="44.06"/>
    <n v="0.62302036199095023"/>
    <n v="2026"/>
    <s v="Q4"/>
    <n v="10"/>
    <x v="9"/>
  </r>
  <r>
    <s v="01989"/>
    <x v="299"/>
    <x v="3"/>
    <x v="4"/>
    <x v="0"/>
    <x v="1"/>
    <x v="3"/>
    <x v="5"/>
    <n v="2"/>
    <n v="335.73"/>
    <n v="0"/>
    <n v="199.44"/>
    <n v="671.46"/>
    <n v="398.88"/>
    <n v="272.58000000000004"/>
    <n v="0.4059512107943884"/>
    <n v="2026"/>
    <s v="Q4"/>
    <n v="10"/>
    <x v="9"/>
  </r>
  <r>
    <s v="02852"/>
    <x v="299"/>
    <x v="1"/>
    <x v="12"/>
    <x v="1"/>
    <x v="2"/>
    <x v="1"/>
    <x v="3"/>
    <n v="3"/>
    <n v="141.96"/>
    <n v="0.1"/>
    <n v="77.42"/>
    <n v="383.29200000000003"/>
    <n v="232.26"/>
    <n v="151.03200000000004"/>
    <n v="0.39403900942362485"/>
    <n v="2026"/>
    <s v="Q4"/>
    <n v="10"/>
    <x v="9"/>
  </r>
  <r>
    <s v="04762"/>
    <x v="299"/>
    <x v="1"/>
    <x v="12"/>
    <x v="3"/>
    <x v="1"/>
    <x v="4"/>
    <x v="16"/>
    <n v="2"/>
    <n v="51.76"/>
    <n v="0"/>
    <n v="21.64"/>
    <n v="103.52"/>
    <n v="43.28"/>
    <n v="60.239999999999995"/>
    <n v="0.58191653786707875"/>
    <n v="2026"/>
    <s v="Q4"/>
    <n v="10"/>
    <x v="9"/>
  </r>
  <r>
    <s v="04997"/>
    <x v="299"/>
    <x v="3"/>
    <x v="7"/>
    <x v="0"/>
    <x v="0"/>
    <x v="3"/>
    <x v="7"/>
    <n v="3"/>
    <n v="194.09"/>
    <n v="0.1"/>
    <n v="105.84"/>
    <n v="524.04300000000001"/>
    <n v="317.52"/>
    <n v="206.52300000000002"/>
    <n v="0.39409552269565667"/>
    <n v="2026"/>
    <s v="Q4"/>
    <n v="10"/>
    <x v="9"/>
  </r>
  <r>
    <s v="01238"/>
    <x v="300"/>
    <x v="1"/>
    <x v="12"/>
    <x v="0"/>
    <x v="0"/>
    <x v="3"/>
    <x v="19"/>
    <n v="1"/>
    <n v="125.39"/>
    <n v="0.05"/>
    <n v="61.19"/>
    <n v="119.12049999999999"/>
    <n v="61.19"/>
    <n v="57.930499999999995"/>
    <n v="0.48631847582909743"/>
    <n v="2026"/>
    <s v="Q4"/>
    <n v="10"/>
    <x v="9"/>
  </r>
  <r>
    <s v="02622"/>
    <x v="300"/>
    <x v="0"/>
    <x v="15"/>
    <x v="3"/>
    <x v="1"/>
    <x v="3"/>
    <x v="13"/>
    <n v="3"/>
    <n v="83.73"/>
    <n v="0.15"/>
    <n v="39.43"/>
    <n v="213.51149999999998"/>
    <n v="118.28999999999999"/>
    <n v="95.221499999999992"/>
    <n v="0.44597831966896395"/>
    <n v="2026"/>
    <s v="Q4"/>
    <n v="10"/>
    <x v="9"/>
  </r>
  <r>
    <s v="03106"/>
    <x v="300"/>
    <x v="3"/>
    <x v="8"/>
    <x v="3"/>
    <x v="2"/>
    <x v="4"/>
    <x v="14"/>
    <n v="3"/>
    <n v="36.99"/>
    <n v="0.05"/>
    <n v="14.14"/>
    <n v="105.42149999999999"/>
    <n v="42.42"/>
    <n v="63.001499999999993"/>
    <n v="0.59761528720422297"/>
    <n v="2026"/>
    <s v="Q4"/>
    <n v="10"/>
    <x v="9"/>
  </r>
  <r>
    <s v="03274"/>
    <x v="300"/>
    <x v="3"/>
    <x v="7"/>
    <x v="3"/>
    <x v="1"/>
    <x v="4"/>
    <x v="10"/>
    <n v="1"/>
    <n v="39.42"/>
    <n v="0"/>
    <n v="14.58"/>
    <n v="39.42"/>
    <n v="14.58"/>
    <n v="24.840000000000003"/>
    <n v="0.63013698630136994"/>
    <n v="2026"/>
    <s v="Q4"/>
    <n v="10"/>
    <x v="9"/>
  </r>
  <r>
    <s v="03542"/>
    <x v="300"/>
    <x v="3"/>
    <x v="4"/>
    <x v="0"/>
    <x v="1"/>
    <x v="0"/>
    <x v="4"/>
    <n v="2"/>
    <n v="50.66"/>
    <n v="0"/>
    <n v="22.02"/>
    <n v="101.32"/>
    <n v="44.04"/>
    <n v="57.279999999999994"/>
    <n v="0.56533754441373862"/>
    <n v="2026"/>
    <s v="Q4"/>
    <n v="10"/>
    <x v="9"/>
  </r>
  <r>
    <s v="03704"/>
    <x v="300"/>
    <x v="1"/>
    <x v="12"/>
    <x v="0"/>
    <x v="0"/>
    <x v="1"/>
    <x v="17"/>
    <n v="4"/>
    <n v="71.959999999999994"/>
    <n v="0.1"/>
    <n v="31.51"/>
    <n v="259.05599999999998"/>
    <n v="126.04"/>
    <n v="133.01599999999996"/>
    <n v="0.51346427027360864"/>
    <n v="2026"/>
    <s v="Q4"/>
    <n v="10"/>
    <x v="9"/>
  </r>
  <r>
    <s v="04699"/>
    <x v="300"/>
    <x v="2"/>
    <x v="5"/>
    <x v="2"/>
    <x v="0"/>
    <x v="0"/>
    <x v="4"/>
    <n v="1"/>
    <n v="49.72"/>
    <n v="0.05"/>
    <n v="22.5"/>
    <n v="47.233999999999995"/>
    <n v="22.5"/>
    <n v="24.733999999999995"/>
    <n v="0.52364821950290041"/>
    <n v="2026"/>
    <s v="Q4"/>
    <n v="10"/>
    <x v="9"/>
  </r>
  <r>
    <s v="01226"/>
    <x v="301"/>
    <x v="0"/>
    <x v="0"/>
    <x v="3"/>
    <x v="0"/>
    <x v="2"/>
    <x v="2"/>
    <n v="1"/>
    <n v="36.58"/>
    <n v="0"/>
    <n v="13.5"/>
    <n v="36.58"/>
    <n v="13.5"/>
    <n v="23.08"/>
    <n v="0.63094587206123565"/>
    <n v="2026"/>
    <s v="Q4"/>
    <n v="10"/>
    <x v="9"/>
  </r>
  <r>
    <s v="01245"/>
    <x v="301"/>
    <x v="1"/>
    <x v="6"/>
    <x v="3"/>
    <x v="0"/>
    <x v="4"/>
    <x v="10"/>
    <n v="2"/>
    <n v="41.06"/>
    <n v="0.05"/>
    <n v="15.07"/>
    <n v="78.013999999999996"/>
    <n v="30.14"/>
    <n v="47.873999999999995"/>
    <n v="0.6136590868305688"/>
    <n v="2026"/>
    <s v="Q4"/>
    <n v="10"/>
    <x v="9"/>
  </r>
  <r>
    <s v="01477"/>
    <x v="301"/>
    <x v="1"/>
    <x v="14"/>
    <x v="3"/>
    <x v="0"/>
    <x v="3"/>
    <x v="19"/>
    <n v="1"/>
    <n v="121.78"/>
    <n v="0.15"/>
    <n v="61.55"/>
    <n v="103.51300000000001"/>
    <n v="61.55"/>
    <n v="41.963000000000008"/>
    <n v="0.40538869513974096"/>
    <n v="2026"/>
    <s v="Q4"/>
    <n v="10"/>
    <x v="9"/>
  </r>
  <r>
    <s v="01575"/>
    <x v="301"/>
    <x v="3"/>
    <x v="7"/>
    <x v="1"/>
    <x v="0"/>
    <x v="2"/>
    <x v="15"/>
    <n v="5"/>
    <n v="130.68"/>
    <n v="0.2"/>
    <n v="67.209999999999994"/>
    <n v="522.72000000000014"/>
    <n v="336.04999999999995"/>
    <n v="186.67000000000019"/>
    <n v="0.35711279461279488"/>
    <n v="2026"/>
    <s v="Q4"/>
    <n v="10"/>
    <x v="9"/>
  </r>
  <r>
    <s v="02830"/>
    <x v="301"/>
    <x v="2"/>
    <x v="2"/>
    <x v="0"/>
    <x v="1"/>
    <x v="2"/>
    <x v="18"/>
    <n v="1"/>
    <n v="161.94999999999999"/>
    <n v="0"/>
    <n v="86.61"/>
    <n v="161.94999999999999"/>
    <n v="86.61"/>
    <n v="75.339999999999989"/>
    <n v="0.46520531028095086"/>
    <n v="2026"/>
    <s v="Q4"/>
    <n v="10"/>
    <x v="9"/>
  </r>
  <r>
    <s v="02884"/>
    <x v="301"/>
    <x v="0"/>
    <x v="15"/>
    <x v="2"/>
    <x v="0"/>
    <x v="0"/>
    <x v="0"/>
    <n v="2"/>
    <n v="83.6"/>
    <n v="0"/>
    <n v="43.01"/>
    <n v="167.2"/>
    <n v="86.02"/>
    <n v="81.179999999999993"/>
    <n v="0.48552631578947369"/>
    <n v="2026"/>
    <s v="Q4"/>
    <n v="10"/>
    <x v="9"/>
  </r>
  <r>
    <s v="03093"/>
    <x v="301"/>
    <x v="3"/>
    <x v="4"/>
    <x v="1"/>
    <x v="2"/>
    <x v="3"/>
    <x v="7"/>
    <n v="3"/>
    <n v="194.19"/>
    <n v="0.15"/>
    <n v="104.22"/>
    <n v="495.18449999999996"/>
    <n v="312.65999999999997"/>
    <n v="182.52449999999999"/>
    <n v="0.36859897674503139"/>
    <n v="2026"/>
    <s v="Q4"/>
    <n v="10"/>
    <x v="9"/>
  </r>
  <r>
    <s v="03613"/>
    <x v="301"/>
    <x v="1"/>
    <x v="12"/>
    <x v="0"/>
    <x v="0"/>
    <x v="2"/>
    <x v="18"/>
    <n v="3"/>
    <n v="167.41"/>
    <n v="0"/>
    <n v="85.33"/>
    <n v="502.23"/>
    <n v="255.99"/>
    <n v="246.24"/>
    <n v="0.49029329191804549"/>
    <n v="2026"/>
    <s v="Q4"/>
    <n v="10"/>
    <x v="9"/>
  </r>
  <r>
    <s v="04496"/>
    <x v="301"/>
    <x v="3"/>
    <x v="8"/>
    <x v="0"/>
    <x v="0"/>
    <x v="4"/>
    <x v="10"/>
    <n v="2"/>
    <n v="40.83"/>
    <n v="0.1"/>
    <n v="14.91"/>
    <n v="73.494"/>
    <n v="29.82"/>
    <n v="43.673999999999999"/>
    <n v="0.59425259204833047"/>
    <n v="2026"/>
    <s v="Q4"/>
    <n v="10"/>
    <x v="9"/>
  </r>
  <r>
    <s v="05194"/>
    <x v="301"/>
    <x v="0"/>
    <x v="9"/>
    <x v="1"/>
    <x v="2"/>
    <x v="3"/>
    <x v="13"/>
    <n v="12"/>
    <n v="80.84"/>
    <n v="0.1"/>
    <n v="38.39"/>
    <n v="873.072"/>
    <n v="460.68"/>
    <n v="412.392"/>
    <n v="0.4723459233602727"/>
    <n v="2026"/>
    <s v="Q4"/>
    <n v="10"/>
    <x v="9"/>
  </r>
  <r>
    <s v="00339"/>
    <x v="302"/>
    <x v="3"/>
    <x v="13"/>
    <x v="0"/>
    <x v="0"/>
    <x v="0"/>
    <x v="6"/>
    <n v="1"/>
    <n v="39.65"/>
    <n v="0"/>
    <n v="16.38"/>
    <n v="39.65"/>
    <n v="16.38"/>
    <n v="23.27"/>
    <n v="0.58688524590163937"/>
    <n v="2026"/>
    <s v="Q4"/>
    <n v="10"/>
    <x v="9"/>
  </r>
  <r>
    <s v="01199"/>
    <x v="302"/>
    <x v="1"/>
    <x v="12"/>
    <x v="0"/>
    <x v="1"/>
    <x v="0"/>
    <x v="8"/>
    <n v="1"/>
    <n v="102.47"/>
    <n v="0.1"/>
    <n v="49.75"/>
    <n v="92.222999999999999"/>
    <n v="49.75"/>
    <n v="42.472999999999999"/>
    <n v="0.46054671828068922"/>
    <n v="2026"/>
    <s v="Q4"/>
    <n v="10"/>
    <x v="9"/>
  </r>
  <r>
    <s v="01253"/>
    <x v="302"/>
    <x v="3"/>
    <x v="13"/>
    <x v="2"/>
    <x v="2"/>
    <x v="4"/>
    <x v="10"/>
    <n v="2"/>
    <n v="40.43"/>
    <n v="0"/>
    <n v="14.88"/>
    <n v="80.86"/>
    <n v="29.76"/>
    <n v="51.099999999999994"/>
    <n v="0.63195646796932969"/>
    <n v="2026"/>
    <s v="Q4"/>
    <n v="10"/>
    <x v="9"/>
  </r>
  <r>
    <s v="01407"/>
    <x v="302"/>
    <x v="3"/>
    <x v="8"/>
    <x v="2"/>
    <x v="2"/>
    <x v="2"/>
    <x v="2"/>
    <n v="2"/>
    <n v="35.880000000000003"/>
    <n v="0.05"/>
    <n v="13.52"/>
    <n v="68.171999999999997"/>
    <n v="27.04"/>
    <n v="41.131999999999998"/>
    <n v="0.60335621662852779"/>
    <n v="2026"/>
    <s v="Q4"/>
    <n v="10"/>
    <x v="9"/>
  </r>
  <r>
    <s v="02532"/>
    <x v="302"/>
    <x v="0"/>
    <x v="15"/>
    <x v="3"/>
    <x v="1"/>
    <x v="0"/>
    <x v="0"/>
    <n v="1"/>
    <n v="80.400000000000006"/>
    <n v="0"/>
    <n v="43.34"/>
    <n v="80.400000000000006"/>
    <n v="43.34"/>
    <n v="37.06"/>
    <n v="0.46094527363184079"/>
    <n v="2026"/>
    <s v="Q4"/>
    <n v="10"/>
    <x v="9"/>
  </r>
  <r>
    <s v="00307"/>
    <x v="303"/>
    <x v="3"/>
    <x v="8"/>
    <x v="0"/>
    <x v="0"/>
    <x v="4"/>
    <x v="14"/>
    <n v="1"/>
    <n v="37.08"/>
    <n v="0"/>
    <n v="13.62"/>
    <n v="37.08"/>
    <n v="13.62"/>
    <n v="23.46"/>
    <n v="0.63268608414239491"/>
    <n v="2026"/>
    <s v="Q4"/>
    <n v="10"/>
    <x v="9"/>
  </r>
  <r>
    <s v="03257"/>
    <x v="303"/>
    <x v="3"/>
    <x v="4"/>
    <x v="2"/>
    <x v="1"/>
    <x v="2"/>
    <x v="18"/>
    <n v="6"/>
    <n v="165.92"/>
    <n v="0"/>
    <n v="87.55"/>
    <n v="995.52"/>
    <n v="525.29999999999995"/>
    <n v="470.22"/>
    <n v="0.4723360655737705"/>
    <n v="2026"/>
    <s v="Q4"/>
    <n v="10"/>
    <x v="9"/>
  </r>
  <r>
    <s v="03739"/>
    <x v="303"/>
    <x v="1"/>
    <x v="12"/>
    <x v="3"/>
    <x v="1"/>
    <x v="2"/>
    <x v="15"/>
    <n v="1"/>
    <n v="135.19"/>
    <n v="0"/>
    <n v="68.319999999999993"/>
    <n v="135.19"/>
    <n v="68.319999999999993"/>
    <n v="66.87"/>
    <n v="0.49463717730601381"/>
    <n v="2026"/>
    <s v="Q4"/>
    <n v="10"/>
    <x v="9"/>
  </r>
  <r>
    <s v="00077"/>
    <x v="304"/>
    <x v="1"/>
    <x v="11"/>
    <x v="0"/>
    <x v="1"/>
    <x v="2"/>
    <x v="15"/>
    <n v="2"/>
    <n v="133.96"/>
    <n v="0.1"/>
    <n v="65.44"/>
    <n v="241.12800000000001"/>
    <n v="130.88"/>
    <n v="110.24800000000002"/>
    <n v="0.4572177432732823"/>
    <n v="2026"/>
    <s v="Q4"/>
    <n v="11"/>
    <x v="10"/>
  </r>
  <r>
    <s v="00461"/>
    <x v="304"/>
    <x v="1"/>
    <x v="11"/>
    <x v="3"/>
    <x v="2"/>
    <x v="0"/>
    <x v="4"/>
    <n v="3"/>
    <n v="51.67"/>
    <n v="0.05"/>
    <n v="22.8"/>
    <n v="147.25949999999997"/>
    <n v="68.400000000000006"/>
    <n v="78.859499999999969"/>
    <n v="0.53551383781691497"/>
    <n v="2026"/>
    <s v="Q4"/>
    <n v="11"/>
    <x v="10"/>
  </r>
  <r>
    <s v="00732"/>
    <x v="304"/>
    <x v="1"/>
    <x v="1"/>
    <x v="3"/>
    <x v="0"/>
    <x v="1"/>
    <x v="11"/>
    <n v="1"/>
    <n v="150.46"/>
    <n v="0.15"/>
    <n v="78.39"/>
    <n v="127.89100000000001"/>
    <n v="78.39"/>
    <n v="49.501000000000005"/>
    <n v="0.38705616501552104"/>
    <n v="2026"/>
    <s v="Q4"/>
    <n v="11"/>
    <x v="10"/>
  </r>
  <r>
    <s v="00919"/>
    <x v="304"/>
    <x v="3"/>
    <x v="13"/>
    <x v="0"/>
    <x v="1"/>
    <x v="0"/>
    <x v="8"/>
    <n v="1"/>
    <n v="103.53"/>
    <n v="0.1"/>
    <n v="51.75"/>
    <n v="93.177000000000007"/>
    <n v="51.75"/>
    <n v="41.427000000000007"/>
    <n v="0.4446054283782479"/>
    <n v="2026"/>
    <s v="Q4"/>
    <n v="11"/>
    <x v="10"/>
  </r>
  <r>
    <s v="00949"/>
    <x v="304"/>
    <x v="2"/>
    <x v="2"/>
    <x v="0"/>
    <x v="0"/>
    <x v="0"/>
    <x v="8"/>
    <n v="4"/>
    <n v="103.33"/>
    <n v="0"/>
    <n v="49.15"/>
    <n v="413.32"/>
    <n v="196.6"/>
    <n v="216.72"/>
    <n v="0.5243394948224136"/>
    <n v="2026"/>
    <s v="Q4"/>
    <n v="11"/>
    <x v="10"/>
  </r>
  <r>
    <s v="01185"/>
    <x v="304"/>
    <x v="3"/>
    <x v="8"/>
    <x v="1"/>
    <x v="2"/>
    <x v="2"/>
    <x v="2"/>
    <n v="5"/>
    <n v="37.08"/>
    <n v="0.15"/>
    <n v="13.27"/>
    <n v="157.58999999999997"/>
    <n v="66.349999999999994"/>
    <n v="91.239999999999981"/>
    <n v="0.57897074687480166"/>
    <n v="2026"/>
    <s v="Q4"/>
    <n v="11"/>
    <x v="10"/>
  </r>
  <r>
    <s v="01248"/>
    <x v="304"/>
    <x v="0"/>
    <x v="0"/>
    <x v="1"/>
    <x v="2"/>
    <x v="2"/>
    <x v="15"/>
    <n v="5"/>
    <n v="132.33000000000001"/>
    <n v="0.2"/>
    <n v="65.2"/>
    <n v="529.32000000000005"/>
    <n v="326"/>
    <n v="203.32000000000005"/>
    <n v="0.3841154689034989"/>
    <n v="2026"/>
    <s v="Q4"/>
    <n v="11"/>
    <x v="10"/>
  </r>
  <r>
    <s v="02129"/>
    <x v="304"/>
    <x v="3"/>
    <x v="13"/>
    <x v="2"/>
    <x v="1"/>
    <x v="0"/>
    <x v="4"/>
    <n v="2"/>
    <n v="50.43"/>
    <n v="0"/>
    <n v="22.54"/>
    <n v="100.86"/>
    <n v="45.08"/>
    <n v="55.78"/>
    <n v="0.55304382312115807"/>
    <n v="2026"/>
    <s v="Q4"/>
    <n v="11"/>
    <x v="10"/>
  </r>
  <r>
    <s v="02850"/>
    <x v="304"/>
    <x v="2"/>
    <x v="2"/>
    <x v="1"/>
    <x v="0"/>
    <x v="4"/>
    <x v="16"/>
    <n v="3"/>
    <n v="50.05"/>
    <n v="0.15"/>
    <n v="22.36"/>
    <n v="127.62749999999998"/>
    <n v="67.08"/>
    <n v="60.547499999999985"/>
    <n v="0.47440794499618022"/>
    <n v="2026"/>
    <s v="Q4"/>
    <n v="11"/>
    <x v="10"/>
  </r>
  <r>
    <s v="03477"/>
    <x v="304"/>
    <x v="3"/>
    <x v="13"/>
    <x v="0"/>
    <x v="0"/>
    <x v="3"/>
    <x v="7"/>
    <n v="1"/>
    <n v="197.14"/>
    <n v="0.05"/>
    <n v="102.87"/>
    <n v="187.28299999999999"/>
    <n v="102.87"/>
    <n v="84.412999999999982"/>
    <n v="0.45072430492890431"/>
    <n v="2026"/>
    <s v="Q4"/>
    <n v="11"/>
    <x v="10"/>
  </r>
  <r>
    <s v="04673"/>
    <x v="304"/>
    <x v="0"/>
    <x v="0"/>
    <x v="1"/>
    <x v="2"/>
    <x v="1"/>
    <x v="17"/>
    <n v="5"/>
    <n v="72.13"/>
    <n v="0.1"/>
    <n v="31.41"/>
    <n v="324.58499999999998"/>
    <n v="157.05000000000001"/>
    <n v="167.53499999999997"/>
    <n v="0.51615139331762094"/>
    <n v="2026"/>
    <s v="Q4"/>
    <n v="11"/>
    <x v="10"/>
  </r>
  <r>
    <s v="04679"/>
    <x v="304"/>
    <x v="1"/>
    <x v="12"/>
    <x v="1"/>
    <x v="0"/>
    <x v="3"/>
    <x v="5"/>
    <n v="8"/>
    <n v="341.51"/>
    <n v="0.1"/>
    <n v="200.1"/>
    <n v="2458.8719999999998"/>
    <n v="1600.8"/>
    <n v="858.07199999999989"/>
    <n v="0.34896977150498276"/>
    <n v="2026"/>
    <s v="Q4"/>
    <n v="11"/>
    <x v="10"/>
  </r>
  <r>
    <s v="04809"/>
    <x v="304"/>
    <x v="1"/>
    <x v="11"/>
    <x v="0"/>
    <x v="1"/>
    <x v="2"/>
    <x v="2"/>
    <n v="1"/>
    <n v="36.47"/>
    <n v="0.05"/>
    <n v="13.88"/>
    <n v="34.646499999999996"/>
    <n v="13.88"/>
    <n v="20.766499999999994"/>
    <n v="0.59938233299178834"/>
    <n v="2026"/>
    <s v="Q4"/>
    <n v="11"/>
    <x v="10"/>
  </r>
  <r>
    <s v="04849"/>
    <x v="304"/>
    <x v="0"/>
    <x v="0"/>
    <x v="0"/>
    <x v="1"/>
    <x v="2"/>
    <x v="2"/>
    <n v="4"/>
    <n v="35.69"/>
    <n v="0.15"/>
    <n v="13.52"/>
    <n v="121.34599999999999"/>
    <n v="54.08"/>
    <n v="67.265999999999991"/>
    <n v="0.55433224004087478"/>
    <n v="2026"/>
    <s v="Q4"/>
    <n v="11"/>
    <x v="10"/>
  </r>
  <r>
    <s v="00436"/>
    <x v="305"/>
    <x v="2"/>
    <x v="10"/>
    <x v="0"/>
    <x v="1"/>
    <x v="2"/>
    <x v="2"/>
    <n v="2"/>
    <n v="35.340000000000003"/>
    <n v="0.1"/>
    <n v="13.82"/>
    <n v="63.612000000000009"/>
    <n v="27.64"/>
    <n v="35.972000000000008"/>
    <n v="0.56549078790165386"/>
    <n v="2026"/>
    <s v="Q4"/>
    <n v="11"/>
    <x v="10"/>
  </r>
  <r>
    <s v="00879"/>
    <x v="305"/>
    <x v="2"/>
    <x v="10"/>
    <x v="0"/>
    <x v="1"/>
    <x v="2"/>
    <x v="9"/>
    <n v="4"/>
    <n v="46.8"/>
    <n v="0.05"/>
    <n v="18.52"/>
    <n v="177.83999999999997"/>
    <n v="74.08"/>
    <n v="103.75999999999998"/>
    <n v="0.58344579397210972"/>
    <n v="2026"/>
    <s v="Q4"/>
    <n v="11"/>
    <x v="10"/>
  </r>
  <r>
    <s v="00955"/>
    <x v="305"/>
    <x v="3"/>
    <x v="13"/>
    <x v="2"/>
    <x v="1"/>
    <x v="3"/>
    <x v="7"/>
    <n v="1"/>
    <n v="198.34"/>
    <n v="0.05"/>
    <n v="103.2"/>
    <n v="188.423"/>
    <n v="103.2"/>
    <n v="85.222999999999999"/>
    <n v="0.45229616341954004"/>
    <n v="2026"/>
    <s v="Q4"/>
    <n v="11"/>
    <x v="10"/>
  </r>
  <r>
    <s v="01068"/>
    <x v="305"/>
    <x v="1"/>
    <x v="6"/>
    <x v="0"/>
    <x v="0"/>
    <x v="4"/>
    <x v="12"/>
    <n v="5"/>
    <n v="122.26"/>
    <n v="0.1"/>
    <n v="68.3"/>
    <n v="550.17000000000007"/>
    <n v="341.5"/>
    <n v="208.67000000000007"/>
    <n v="0.37928276714470083"/>
    <n v="2026"/>
    <s v="Q4"/>
    <n v="11"/>
    <x v="10"/>
  </r>
  <r>
    <s v="01733"/>
    <x v="305"/>
    <x v="0"/>
    <x v="9"/>
    <x v="1"/>
    <x v="0"/>
    <x v="1"/>
    <x v="17"/>
    <n v="3"/>
    <n v="71.12"/>
    <n v="0.15"/>
    <n v="33.090000000000003"/>
    <n v="181.35599999999999"/>
    <n v="99.27000000000001"/>
    <n v="82.085999999999984"/>
    <n v="0.45262356911268437"/>
    <n v="2026"/>
    <s v="Q4"/>
    <n v="11"/>
    <x v="10"/>
  </r>
  <r>
    <s v="03270"/>
    <x v="305"/>
    <x v="1"/>
    <x v="12"/>
    <x v="2"/>
    <x v="0"/>
    <x v="0"/>
    <x v="0"/>
    <n v="2"/>
    <n v="81.900000000000006"/>
    <n v="0.15"/>
    <n v="41.91"/>
    <n v="139.23000000000002"/>
    <n v="83.82"/>
    <n v="55.410000000000025"/>
    <n v="0.39797457444516282"/>
    <n v="2026"/>
    <s v="Q4"/>
    <n v="11"/>
    <x v="10"/>
  </r>
  <r>
    <s v="03484"/>
    <x v="305"/>
    <x v="2"/>
    <x v="2"/>
    <x v="3"/>
    <x v="0"/>
    <x v="2"/>
    <x v="18"/>
    <n v="4"/>
    <n v="165.12"/>
    <n v="0.05"/>
    <n v="89.65"/>
    <n v="627.45600000000002"/>
    <n v="358.6"/>
    <n v="268.85599999999999"/>
    <n v="0.42848582211342306"/>
    <n v="2026"/>
    <s v="Q4"/>
    <n v="11"/>
    <x v="10"/>
  </r>
  <r>
    <s v="03608"/>
    <x v="305"/>
    <x v="3"/>
    <x v="8"/>
    <x v="2"/>
    <x v="1"/>
    <x v="1"/>
    <x v="1"/>
    <n v="1"/>
    <n v="91.35"/>
    <n v="0"/>
    <n v="45.5"/>
    <n v="91.35"/>
    <n v="45.5"/>
    <n v="45.849999999999994"/>
    <n v="0.50191570881226055"/>
    <n v="2026"/>
    <s v="Q4"/>
    <n v="11"/>
    <x v="10"/>
  </r>
  <r>
    <s v="04036"/>
    <x v="305"/>
    <x v="2"/>
    <x v="3"/>
    <x v="0"/>
    <x v="2"/>
    <x v="4"/>
    <x v="14"/>
    <n v="1"/>
    <n v="36.96"/>
    <n v="0.1"/>
    <n v="14.18"/>
    <n v="33.264000000000003"/>
    <n v="14.18"/>
    <n v="19.084000000000003"/>
    <n v="0.57371332371332373"/>
    <n v="2026"/>
    <s v="Q4"/>
    <n v="11"/>
    <x v="10"/>
  </r>
  <r>
    <s v="00408"/>
    <x v="306"/>
    <x v="3"/>
    <x v="13"/>
    <x v="0"/>
    <x v="0"/>
    <x v="0"/>
    <x v="4"/>
    <n v="1"/>
    <n v="49.61"/>
    <n v="0"/>
    <n v="22.8"/>
    <n v="49.61"/>
    <n v="22.8"/>
    <n v="26.81"/>
    <n v="0.54041523886313236"/>
    <n v="2026"/>
    <s v="Q4"/>
    <n v="11"/>
    <x v="10"/>
  </r>
  <r>
    <s v="00939"/>
    <x v="306"/>
    <x v="1"/>
    <x v="11"/>
    <x v="2"/>
    <x v="0"/>
    <x v="0"/>
    <x v="4"/>
    <n v="1"/>
    <n v="49.76"/>
    <n v="0.1"/>
    <n v="21.94"/>
    <n v="44.783999999999999"/>
    <n v="21.94"/>
    <n v="22.843999999999998"/>
    <n v="0.51009289031797067"/>
    <n v="2026"/>
    <s v="Q4"/>
    <n v="11"/>
    <x v="10"/>
  </r>
  <r>
    <s v="01022"/>
    <x v="306"/>
    <x v="3"/>
    <x v="7"/>
    <x v="0"/>
    <x v="0"/>
    <x v="0"/>
    <x v="6"/>
    <n v="1"/>
    <n v="39.97"/>
    <n v="0.1"/>
    <n v="16.93"/>
    <n v="35.972999999999999"/>
    <n v="16.93"/>
    <n v="19.042999999999999"/>
    <n v="0.52936924915909156"/>
    <n v="2026"/>
    <s v="Q4"/>
    <n v="11"/>
    <x v="10"/>
  </r>
  <r>
    <s v="01997"/>
    <x v="306"/>
    <x v="1"/>
    <x v="12"/>
    <x v="3"/>
    <x v="0"/>
    <x v="3"/>
    <x v="5"/>
    <n v="2"/>
    <n v="335.46"/>
    <n v="0.1"/>
    <n v="199.87"/>
    <n v="603.82799999999997"/>
    <n v="399.74"/>
    <n v="204.08799999999997"/>
    <n v="0.33799028862523761"/>
    <n v="2026"/>
    <s v="Q4"/>
    <n v="11"/>
    <x v="10"/>
  </r>
  <r>
    <s v="03978"/>
    <x v="306"/>
    <x v="1"/>
    <x v="12"/>
    <x v="0"/>
    <x v="1"/>
    <x v="1"/>
    <x v="11"/>
    <n v="4"/>
    <n v="154.46"/>
    <n v="0.05"/>
    <n v="80.48"/>
    <n v="586.94799999999998"/>
    <n v="321.92"/>
    <n v="265.02799999999996"/>
    <n v="0.45153574081519993"/>
    <n v="2026"/>
    <s v="Q4"/>
    <n v="11"/>
    <x v="10"/>
  </r>
  <r>
    <s v="04715"/>
    <x v="306"/>
    <x v="0"/>
    <x v="0"/>
    <x v="1"/>
    <x v="2"/>
    <x v="4"/>
    <x v="10"/>
    <n v="10"/>
    <n v="39.869999999999997"/>
    <n v="0.15"/>
    <n v="14.31"/>
    <n v="338.89499999999998"/>
    <n v="143.1"/>
    <n v="195.79499999999999"/>
    <n v="0.57774531934670026"/>
    <n v="2026"/>
    <s v="Q4"/>
    <n v="11"/>
    <x v="10"/>
  </r>
  <r>
    <s v="00145"/>
    <x v="307"/>
    <x v="0"/>
    <x v="15"/>
    <x v="0"/>
    <x v="2"/>
    <x v="1"/>
    <x v="1"/>
    <n v="2"/>
    <n v="93.19"/>
    <n v="0.2"/>
    <n v="45.7"/>
    <n v="149.10400000000001"/>
    <n v="91.4"/>
    <n v="57.704000000000008"/>
    <n v="0.38700504345959869"/>
    <n v="2026"/>
    <s v="Q4"/>
    <n v="11"/>
    <x v="10"/>
  </r>
  <r>
    <s v="00465"/>
    <x v="307"/>
    <x v="1"/>
    <x v="12"/>
    <x v="0"/>
    <x v="0"/>
    <x v="4"/>
    <x v="10"/>
    <n v="3"/>
    <n v="41.29"/>
    <n v="0.05"/>
    <n v="14.43"/>
    <n v="117.6765"/>
    <n v="43.29"/>
    <n v="74.386500000000012"/>
    <n v="0.63212706020318421"/>
    <n v="2026"/>
    <s v="Q4"/>
    <n v="11"/>
    <x v="10"/>
  </r>
  <r>
    <s v="01449"/>
    <x v="307"/>
    <x v="3"/>
    <x v="8"/>
    <x v="0"/>
    <x v="0"/>
    <x v="0"/>
    <x v="4"/>
    <n v="1"/>
    <n v="50.76"/>
    <n v="0.1"/>
    <n v="22.72"/>
    <n v="45.683999999999997"/>
    <n v="22.72"/>
    <n v="22.963999999999999"/>
    <n v="0.50267051921898254"/>
    <n v="2026"/>
    <s v="Q4"/>
    <n v="11"/>
    <x v="10"/>
  </r>
  <r>
    <s v="01802"/>
    <x v="307"/>
    <x v="2"/>
    <x v="16"/>
    <x v="2"/>
    <x v="2"/>
    <x v="2"/>
    <x v="2"/>
    <n v="1"/>
    <n v="35.94"/>
    <n v="0.05"/>
    <n v="13.39"/>
    <n v="34.142999999999994"/>
    <n v="13.39"/>
    <n v="20.752999999999993"/>
    <n v="0.60782590867820629"/>
    <n v="2026"/>
    <s v="Q4"/>
    <n v="11"/>
    <x v="10"/>
  </r>
  <r>
    <s v="02645"/>
    <x v="307"/>
    <x v="0"/>
    <x v="15"/>
    <x v="2"/>
    <x v="1"/>
    <x v="1"/>
    <x v="17"/>
    <n v="4"/>
    <n v="70.010000000000005"/>
    <n v="0.05"/>
    <n v="31.43"/>
    <n v="266.03800000000001"/>
    <n v="125.72"/>
    <n v="140.31800000000001"/>
    <n v="0.52743593020545942"/>
    <n v="2026"/>
    <s v="Q4"/>
    <n v="11"/>
    <x v="10"/>
  </r>
  <r>
    <s v="03539"/>
    <x v="307"/>
    <x v="0"/>
    <x v="15"/>
    <x v="3"/>
    <x v="0"/>
    <x v="1"/>
    <x v="11"/>
    <n v="3"/>
    <n v="152.32"/>
    <n v="0.1"/>
    <n v="79.36"/>
    <n v="411.26400000000001"/>
    <n v="238.07999999999998"/>
    <n v="173.18400000000003"/>
    <n v="0.42110177404295057"/>
    <n v="2026"/>
    <s v="Q4"/>
    <n v="11"/>
    <x v="10"/>
  </r>
  <r>
    <s v="04309"/>
    <x v="307"/>
    <x v="3"/>
    <x v="8"/>
    <x v="0"/>
    <x v="2"/>
    <x v="0"/>
    <x v="4"/>
    <n v="1"/>
    <n v="50.32"/>
    <n v="0.05"/>
    <n v="22.46"/>
    <n v="47.803999999999995"/>
    <n v="22.46"/>
    <n v="25.343999999999994"/>
    <n v="0.53016483976236295"/>
    <n v="2026"/>
    <s v="Q4"/>
    <n v="11"/>
    <x v="10"/>
  </r>
  <r>
    <s v="04355"/>
    <x v="307"/>
    <x v="2"/>
    <x v="2"/>
    <x v="2"/>
    <x v="0"/>
    <x v="1"/>
    <x v="11"/>
    <n v="2"/>
    <n v="151.04"/>
    <n v="0.15"/>
    <n v="76.97"/>
    <n v="256.76799999999997"/>
    <n v="153.94"/>
    <n v="102.82799999999997"/>
    <n v="0.40047046360917243"/>
    <n v="2026"/>
    <s v="Q4"/>
    <n v="11"/>
    <x v="10"/>
  </r>
  <r>
    <s v="05052"/>
    <x v="307"/>
    <x v="0"/>
    <x v="15"/>
    <x v="3"/>
    <x v="0"/>
    <x v="0"/>
    <x v="6"/>
    <n v="3"/>
    <n v="41.12"/>
    <n v="0.1"/>
    <n v="16.670000000000002"/>
    <n v="111.02399999999999"/>
    <n v="50.010000000000005"/>
    <n v="61.013999999999982"/>
    <n v="0.54955685257241671"/>
    <n v="2026"/>
    <s v="Q4"/>
    <n v="11"/>
    <x v="10"/>
  </r>
  <r>
    <s v="00009"/>
    <x v="308"/>
    <x v="0"/>
    <x v="15"/>
    <x v="0"/>
    <x v="1"/>
    <x v="1"/>
    <x v="3"/>
    <n v="1"/>
    <n v="140.59"/>
    <n v="0.1"/>
    <n v="79.510000000000005"/>
    <n v="126.53100000000001"/>
    <n v="79.510000000000005"/>
    <n v="47.021000000000001"/>
    <n v="0.37161644182058151"/>
    <n v="2026"/>
    <s v="Q4"/>
    <n v="11"/>
    <x v="10"/>
  </r>
  <r>
    <s v="00703"/>
    <x v="308"/>
    <x v="1"/>
    <x v="14"/>
    <x v="0"/>
    <x v="0"/>
    <x v="2"/>
    <x v="18"/>
    <n v="2"/>
    <n v="160.68"/>
    <n v="0"/>
    <n v="89.49"/>
    <n v="321.36"/>
    <n v="178.98"/>
    <n v="142.38000000000002"/>
    <n v="0.4430545182972368"/>
    <n v="2026"/>
    <s v="Q4"/>
    <n v="11"/>
    <x v="10"/>
  </r>
  <r>
    <s v="01627"/>
    <x v="308"/>
    <x v="3"/>
    <x v="4"/>
    <x v="0"/>
    <x v="0"/>
    <x v="4"/>
    <x v="16"/>
    <n v="6"/>
    <n v="49.7"/>
    <n v="0"/>
    <n v="22.34"/>
    <n v="298.20000000000005"/>
    <n v="134.04"/>
    <n v="164.16000000000005"/>
    <n v="0.55050301810865199"/>
    <n v="2026"/>
    <s v="Q4"/>
    <n v="11"/>
    <x v="10"/>
  </r>
  <r>
    <s v="01760"/>
    <x v="308"/>
    <x v="1"/>
    <x v="11"/>
    <x v="2"/>
    <x v="0"/>
    <x v="0"/>
    <x v="0"/>
    <n v="3"/>
    <n v="80.400000000000006"/>
    <n v="0.05"/>
    <n v="42.82"/>
    <n v="229.14000000000001"/>
    <n v="128.46"/>
    <n v="100.68"/>
    <n v="0.43938203718250851"/>
    <n v="2026"/>
    <s v="Q4"/>
    <n v="11"/>
    <x v="10"/>
  </r>
  <r>
    <s v="02268"/>
    <x v="308"/>
    <x v="1"/>
    <x v="1"/>
    <x v="2"/>
    <x v="1"/>
    <x v="1"/>
    <x v="11"/>
    <n v="4"/>
    <n v="151.38999999999999"/>
    <n v="0.05"/>
    <n v="80.66"/>
    <n v="575.28199999999993"/>
    <n v="322.64"/>
    <n v="252.64199999999994"/>
    <n v="0.43916201097896329"/>
    <n v="2026"/>
    <s v="Q4"/>
    <n v="11"/>
    <x v="10"/>
  </r>
  <r>
    <s v="02636"/>
    <x v="308"/>
    <x v="1"/>
    <x v="14"/>
    <x v="2"/>
    <x v="2"/>
    <x v="2"/>
    <x v="9"/>
    <n v="2"/>
    <n v="45.44"/>
    <n v="0.05"/>
    <n v="18.2"/>
    <n v="86.335999999999999"/>
    <n v="36.4"/>
    <n v="49.936"/>
    <n v="0.57839140103780584"/>
    <n v="2026"/>
    <s v="Q4"/>
    <n v="11"/>
    <x v="10"/>
  </r>
  <r>
    <s v="03255"/>
    <x v="308"/>
    <x v="3"/>
    <x v="13"/>
    <x v="0"/>
    <x v="1"/>
    <x v="1"/>
    <x v="17"/>
    <n v="2"/>
    <n v="70.790000000000006"/>
    <n v="0.15"/>
    <n v="33.32"/>
    <n v="120.343"/>
    <n v="66.64"/>
    <n v="53.703000000000003"/>
    <n v="0.44624947026416162"/>
    <n v="2026"/>
    <s v="Q4"/>
    <n v="11"/>
    <x v="10"/>
  </r>
  <r>
    <s v="04326"/>
    <x v="308"/>
    <x v="2"/>
    <x v="5"/>
    <x v="2"/>
    <x v="0"/>
    <x v="2"/>
    <x v="2"/>
    <n v="1"/>
    <n v="35.630000000000003"/>
    <n v="0"/>
    <n v="13.47"/>
    <n v="35.630000000000003"/>
    <n v="13.47"/>
    <n v="22.160000000000004"/>
    <n v="0.62194779680044909"/>
    <n v="2026"/>
    <s v="Q4"/>
    <n v="11"/>
    <x v="10"/>
  </r>
  <r>
    <s v="04346"/>
    <x v="308"/>
    <x v="0"/>
    <x v="15"/>
    <x v="0"/>
    <x v="2"/>
    <x v="1"/>
    <x v="17"/>
    <n v="3"/>
    <n v="73.010000000000005"/>
    <n v="0.15"/>
    <n v="32.49"/>
    <n v="186.17550000000003"/>
    <n v="97.47"/>
    <n v="88.705500000000029"/>
    <n v="0.47646172562984934"/>
    <n v="2026"/>
    <s v="Q4"/>
    <n v="11"/>
    <x v="10"/>
  </r>
  <r>
    <s v="00266"/>
    <x v="309"/>
    <x v="1"/>
    <x v="1"/>
    <x v="3"/>
    <x v="2"/>
    <x v="1"/>
    <x v="1"/>
    <n v="1"/>
    <n v="93.48"/>
    <n v="0.05"/>
    <n v="46.34"/>
    <n v="88.805999999999997"/>
    <n v="46.34"/>
    <n v="42.465999999999994"/>
    <n v="0.47818841069297113"/>
    <n v="2026"/>
    <s v="Q4"/>
    <n v="11"/>
    <x v="10"/>
  </r>
  <r>
    <s v="00274"/>
    <x v="309"/>
    <x v="1"/>
    <x v="1"/>
    <x v="0"/>
    <x v="2"/>
    <x v="0"/>
    <x v="0"/>
    <n v="1"/>
    <n v="82.89"/>
    <n v="0"/>
    <n v="41.44"/>
    <n v="82.89"/>
    <n v="41.44"/>
    <n v="41.45"/>
    <n v="0.50006032090722652"/>
    <n v="2026"/>
    <s v="Q4"/>
    <n v="11"/>
    <x v="10"/>
  </r>
  <r>
    <s v="01135"/>
    <x v="309"/>
    <x v="3"/>
    <x v="7"/>
    <x v="0"/>
    <x v="1"/>
    <x v="2"/>
    <x v="2"/>
    <n v="2"/>
    <n v="35.71"/>
    <n v="0.2"/>
    <n v="13.48"/>
    <n v="57.136000000000003"/>
    <n v="26.96"/>
    <n v="30.176000000000002"/>
    <n v="0.52814337720526461"/>
    <n v="2026"/>
    <s v="Q4"/>
    <n v="11"/>
    <x v="10"/>
  </r>
  <r>
    <s v="02166"/>
    <x v="309"/>
    <x v="3"/>
    <x v="13"/>
    <x v="2"/>
    <x v="1"/>
    <x v="4"/>
    <x v="10"/>
    <n v="1"/>
    <n v="40.380000000000003"/>
    <n v="0.15"/>
    <n v="14.53"/>
    <n v="34.323"/>
    <n v="14.53"/>
    <n v="19.792999999999999"/>
    <n v="0.57666870611543275"/>
    <n v="2026"/>
    <s v="Q4"/>
    <n v="11"/>
    <x v="10"/>
  </r>
  <r>
    <s v="03620"/>
    <x v="309"/>
    <x v="1"/>
    <x v="12"/>
    <x v="3"/>
    <x v="1"/>
    <x v="1"/>
    <x v="3"/>
    <n v="1"/>
    <n v="142"/>
    <n v="0.05"/>
    <n v="81.099999999999994"/>
    <n v="134.9"/>
    <n v="81.099999999999994"/>
    <n v="53.800000000000011"/>
    <n v="0.39881393624907346"/>
    <n v="2026"/>
    <s v="Q4"/>
    <n v="11"/>
    <x v="10"/>
  </r>
  <r>
    <s v="03986"/>
    <x v="309"/>
    <x v="0"/>
    <x v="15"/>
    <x v="3"/>
    <x v="1"/>
    <x v="2"/>
    <x v="2"/>
    <n v="2"/>
    <n v="36.29"/>
    <n v="0.15"/>
    <n v="13.93"/>
    <n v="61.692999999999998"/>
    <n v="27.86"/>
    <n v="33.832999999999998"/>
    <n v="0.54840905775371596"/>
    <n v="2026"/>
    <s v="Q4"/>
    <n v="11"/>
    <x v="10"/>
  </r>
  <r>
    <s v="04384"/>
    <x v="309"/>
    <x v="3"/>
    <x v="8"/>
    <x v="0"/>
    <x v="1"/>
    <x v="3"/>
    <x v="19"/>
    <n v="1"/>
    <n v="121.66"/>
    <n v="0"/>
    <n v="61.66"/>
    <n v="121.66"/>
    <n v="61.66"/>
    <n v="60"/>
    <n v="0.49317770836758179"/>
    <n v="2026"/>
    <s v="Q4"/>
    <n v="11"/>
    <x v="10"/>
  </r>
  <r>
    <s v="04565"/>
    <x v="309"/>
    <x v="1"/>
    <x v="14"/>
    <x v="0"/>
    <x v="0"/>
    <x v="3"/>
    <x v="19"/>
    <n v="3"/>
    <n v="124.65"/>
    <n v="0.05"/>
    <n v="62.27"/>
    <n v="355.25250000000005"/>
    <n v="186.81"/>
    <n v="168.44250000000005"/>
    <n v="0.47414866890451163"/>
    <n v="2026"/>
    <s v="Q4"/>
    <n v="11"/>
    <x v="10"/>
  </r>
  <r>
    <s v="04634"/>
    <x v="309"/>
    <x v="0"/>
    <x v="15"/>
    <x v="0"/>
    <x v="1"/>
    <x v="0"/>
    <x v="0"/>
    <n v="2"/>
    <n v="80.61"/>
    <n v="0"/>
    <n v="43.72"/>
    <n v="161.22"/>
    <n v="87.44"/>
    <n v="73.78"/>
    <n v="0.45763552909068356"/>
    <n v="2026"/>
    <s v="Q4"/>
    <n v="11"/>
    <x v="10"/>
  </r>
  <r>
    <s v="00104"/>
    <x v="310"/>
    <x v="1"/>
    <x v="11"/>
    <x v="0"/>
    <x v="1"/>
    <x v="1"/>
    <x v="11"/>
    <n v="1"/>
    <n v="153.96"/>
    <n v="0"/>
    <n v="80.62"/>
    <n v="153.96"/>
    <n v="80.62"/>
    <n v="73.34"/>
    <n v="0.47635749545336453"/>
    <n v="2026"/>
    <s v="Q4"/>
    <n v="11"/>
    <x v="10"/>
  </r>
  <r>
    <s v="00181"/>
    <x v="310"/>
    <x v="1"/>
    <x v="1"/>
    <x v="2"/>
    <x v="0"/>
    <x v="2"/>
    <x v="2"/>
    <n v="1"/>
    <n v="35.58"/>
    <n v="0"/>
    <n v="13.4"/>
    <n v="35.58"/>
    <n v="13.4"/>
    <n v="22.18"/>
    <n v="0.62338392355255767"/>
    <n v="2026"/>
    <s v="Q4"/>
    <n v="11"/>
    <x v="10"/>
  </r>
  <r>
    <s v="00823"/>
    <x v="310"/>
    <x v="0"/>
    <x v="0"/>
    <x v="3"/>
    <x v="1"/>
    <x v="4"/>
    <x v="14"/>
    <n v="5"/>
    <n v="36.369999999999997"/>
    <n v="0.15"/>
    <n v="13.65"/>
    <n v="154.57249999999999"/>
    <n v="68.25"/>
    <n v="86.322499999999991"/>
    <n v="0.55845962250723769"/>
    <n v="2026"/>
    <s v="Q4"/>
    <n v="11"/>
    <x v="10"/>
  </r>
  <r>
    <s v="01730"/>
    <x v="310"/>
    <x v="3"/>
    <x v="4"/>
    <x v="3"/>
    <x v="0"/>
    <x v="1"/>
    <x v="11"/>
    <n v="2"/>
    <n v="151.55000000000001"/>
    <n v="0.1"/>
    <n v="80.48"/>
    <n v="272.79000000000002"/>
    <n v="160.96"/>
    <n v="111.83000000000001"/>
    <n v="0.40994904505297114"/>
    <n v="2026"/>
    <s v="Q4"/>
    <n v="11"/>
    <x v="10"/>
  </r>
  <r>
    <s v="02710"/>
    <x v="310"/>
    <x v="0"/>
    <x v="9"/>
    <x v="2"/>
    <x v="1"/>
    <x v="3"/>
    <x v="13"/>
    <n v="2"/>
    <n v="80.67"/>
    <n v="0"/>
    <n v="40.5"/>
    <n v="161.34"/>
    <n v="81"/>
    <n v="80.34"/>
    <n v="0.49795462997396805"/>
    <n v="2026"/>
    <s v="Q4"/>
    <n v="11"/>
    <x v="10"/>
  </r>
  <r>
    <s v="03018"/>
    <x v="310"/>
    <x v="3"/>
    <x v="7"/>
    <x v="1"/>
    <x v="2"/>
    <x v="0"/>
    <x v="0"/>
    <n v="10"/>
    <n v="81.48"/>
    <n v="0.05"/>
    <n v="43.7"/>
    <n v="774.06000000000006"/>
    <n v="437"/>
    <n v="337.06000000000006"/>
    <n v="0.43544428080510561"/>
    <n v="2026"/>
    <s v="Q4"/>
    <n v="11"/>
    <x v="10"/>
  </r>
  <r>
    <s v="03735"/>
    <x v="310"/>
    <x v="3"/>
    <x v="8"/>
    <x v="2"/>
    <x v="0"/>
    <x v="2"/>
    <x v="18"/>
    <n v="2"/>
    <n v="163.58000000000001"/>
    <n v="0.1"/>
    <n v="88.14"/>
    <n v="294.44400000000002"/>
    <n v="176.28"/>
    <n v="118.16400000000002"/>
    <n v="0.40131230386762851"/>
    <n v="2026"/>
    <s v="Q4"/>
    <n v="11"/>
    <x v="10"/>
  </r>
  <r>
    <s v="04460"/>
    <x v="310"/>
    <x v="0"/>
    <x v="9"/>
    <x v="2"/>
    <x v="0"/>
    <x v="1"/>
    <x v="17"/>
    <n v="2"/>
    <n v="71.88"/>
    <n v="0.15"/>
    <n v="31.65"/>
    <n v="122.19599999999998"/>
    <n v="63.3"/>
    <n v="58.895999999999987"/>
    <n v="0.48197977020524396"/>
    <n v="2026"/>
    <s v="Q4"/>
    <n v="11"/>
    <x v="10"/>
  </r>
  <r>
    <s v="00319"/>
    <x v="311"/>
    <x v="3"/>
    <x v="8"/>
    <x v="0"/>
    <x v="0"/>
    <x v="2"/>
    <x v="2"/>
    <n v="2"/>
    <n v="36.299999999999997"/>
    <n v="0.15"/>
    <n v="13.38"/>
    <n v="61.709999999999994"/>
    <n v="26.76"/>
    <n v="34.949999999999989"/>
    <n v="0.56635877491492448"/>
    <n v="2026"/>
    <s v="Q4"/>
    <n v="11"/>
    <x v="10"/>
  </r>
  <r>
    <s v="00595"/>
    <x v="311"/>
    <x v="1"/>
    <x v="12"/>
    <x v="0"/>
    <x v="1"/>
    <x v="4"/>
    <x v="14"/>
    <n v="2"/>
    <n v="36.159999999999997"/>
    <n v="0.1"/>
    <n v="13.79"/>
    <n v="65.087999999999994"/>
    <n v="27.58"/>
    <n v="37.507999999999996"/>
    <n v="0.57626597836774829"/>
    <n v="2026"/>
    <s v="Q4"/>
    <n v="11"/>
    <x v="10"/>
  </r>
  <r>
    <s v="01623"/>
    <x v="311"/>
    <x v="2"/>
    <x v="5"/>
    <x v="0"/>
    <x v="0"/>
    <x v="2"/>
    <x v="2"/>
    <n v="2"/>
    <n v="35.49"/>
    <n v="0.1"/>
    <n v="13.78"/>
    <n v="63.882000000000005"/>
    <n v="27.56"/>
    <n v="36.322000000000003"/>
    <n v="0.56857956857956859"/>
    <n v="2026"/>
    <s v="Q4"/>
    <n v="11"/>
    <x v="10"/>
  </r>
  <r>
    <s v="02638"/>
    <x v="311"/>
    <x v="0"/>
    <x v="9"/>
    <x v="0"/>
    <x v="1"/>
    <x v="1"/>
    <x v="17"/>
    <n v="1"/>
    <n v="69.760000000000005"/>
    <n v="0.15"/>
    <n v="32.39"/>
    <n v="59.295999999999999"/>
    <n v="32.39"/>
    <n v="26.905999999999999"/>
    <n v="0.45375742039935241"/>
    <n v="2026"/>
    <s v="Q4"/>
    <n v="11"/>
    <x v="10"/>
  </r>
  <r>
    <s v="02666"/>
    <x v="311"/>
    <x v="1"/>
    <x v="12"/>
    <x v="2"/>
    <x v="2"/>
    <x v="3"/>
    <x v="13"/>
    <n v="6"/>
    <n v="81.37"/>
    <n v="0"/>
    <n v="39.5"/>
    <n v="488.22"/>
    <n v="237"/>
    <n v="251.22000000000003"/>
    <n v="0.5145631067961165"/>
    <n v="2026"/>
    <s v="Q4"/>
    <n v="11"/>
    <x v="10"/>
  </r>
  <r>
    <s v="03505"/>
    <x v="311"/>
    <x v="1"/>
    <x v="12"/>
    <x v="1"/>
    <x v="0"/>
    <x v="0"/>
    <x v="0"/>
    <n v="5"/>
    <n v="82.82"/>
    <n v="0.15"/>
    <n v="43.8"/>
    <n v="351.98499999999996"/>
    <n v="219"/>
    <n v="132.98499999999996"/>
    <n v="0.37781439549980816"/>
    <n v="2026"/>
    <s v="Q4"/>
    <n v="11"/>
    <x v="10"/>
  </r>
  <r>
    <s v="03626"/>
    <x v="311"/>
    <x v="3"/>
    <x v="13"/>
    <x v="1"/>
    <x v="2"/>
    <x v="0"/>
    <x v="4"/>
    <n v="15"/>
    <n v="51.05"/>
    <n v="0.1"/>
    <n v="21.95"/>
    <n v="689.17500000000007"/>
    <n v="329.25"/>
    <n v="359.92500000000007"/>
    <n v="0.52225486995320491"/>
    <n v="2026"/>
    <s v="Q4"/>
    <n v="11"/>
    <x v="10"/>
  </r>
  <r>
    <s v="03801"/>
    <x v="311"/>
    <x v="0"/>
    <x v="15"/>
    <x v="0"/>
    <x v="0"/>
    <x v="0"/>
    <x v="8"/>
    <n v="3"/>
    <n v="101.68"/>
    <n v="0.1"/>
    <n v="51.9"/>
    <n v="274.536"/>
    <n v="155.69999999999999"/>
    <n v="118.83600000000001"/>
    <n v="0.43286126409651199"/>
    <n v="2026"/>
    <s v="Q4"/>
    <n v="11"/>
    <x v="10"/>
  </r>
  <r>
    <s v="04685"/>
    <x v="311"/>
    <x v="3"/>
    <x v="13"/>
    <x v="1"/>
    <x v="2"/>
    <x v="3"/>
    <x v="13"/>
    <n v="6"/>
    <n v="80.83"/>
    <n v="0.15"/>
    <n v="39.32"/>
    <n v="412.233"/>
    <n v="235.92000000000002"/>
    <n v="176.31299999999999"/>
    <n v="0.42770229457612563"/>
    <n v="2026"/>
    <s v="Q4"/>
    <n v="11"/>
    <x v="10"/>
  </r>
  <r>
    <s v="04843"/>
    <x v="311"/>
    <x v="1"/>
    <x v="12"/>
    <x v="0"/>
    <x v="1"/>
    <x v="3"/>
    <x v="19"/>
    <n v="6"/>
    <n v="123.67"/>
    <n v="0.15"/>
    <n v="60.55"/>
    <n v="630.71699999999998"/>
    <n v="363.29999999999995"/>
    <n v="267.41700000000003"/>
    <n v="0.42398888883603902"/>
    <n v="2026"/>
    <s v="Q4"/>
    <n v="11"/>
    <x v="10"/>
  </r>
  <r>
    <s v="04890"/>
    <x v="311"/>
    <x v="0"/>
    <x v="15"/>
    <x v="0"/>
    <x v="1"/>
    <x v="1"/>
    <x v="1"/>
    <n v="2"/>
    <n v="93.16"/>
    <n v="0.1"/>
    <n v="44.19"/>
    <n v="167.68799999999999"/>
    <n v="88.38"/>
    <n v="79.307999999999993"/>
    <n v="0.47294976384714471"/>
    <n v="2026"/>
    <s v="Q4"/>
    <n v="11"/>
    <x v="10"/>
  </r>
  <r>
    <s v="04913"/>
    <x v="311"/>
    <x v="2"/>
    <x v="2"/>
    <x v="3"/>
    <x v="1"/>
    <x v="0"/>
    <x v="0"/>
    <n v="1"/>
    <n v="83.79"/>
    <n v="0.1"/>
    <n v="42.8"/>
    <n v="75.411000000000001"/>
    <n v="42.8"/>
    <n v="32.611000000000004"/>
    <n v="0.43244354271923197"/>
    <n v="2026"/>
    <s v="Q4"/>
    <n v="11"/>
    <x v="10"/>
  </r>
  <r>
    <s v="05079"/>
    <x v="311"/>
    <x v="2"/>
    <x v="16"/>
    <x v="0"/>
    <x v="1"/>
    <x v="4"/>
    <x v="12"/>
    <n v="1"/>
    <n v="120.98"/>
    <n v="0.1"/>
    <n v="70.59"/>
    <n v="108.88200000000001"/>
    <n v="70.59"/>
    <n v="38.292000000000002"/>
    <n v="0.35168347385242738"/>
    <n v="2026"/>
    <s v="Q4"/>
    <n v="11"/>
    <x v="10"/>
  </r>
  <r>
    <s v="00366"/>
    <x v="312"/>
    <x v="3"/>
    <x v="13"/>
    <x v="2"/>
    <x v="0"/>
    <x v="1"/>
    <x v="11"/>
    <n v="1"/>
    <n v="152.05000000000001"/>
    <n v="0.15"/>
    <n v="80.56"/>
    <n v="129.24250000000001"/>
    <n v="80.56"/>
    <n v="48.682500000000005"/>
    <n v="0.37667562914675901"/>
    <n v="2026"/>
    <s v="Q4"/>
    <n v="11"/>
    <x v="10"/>
  </r>
  <r>
    <s v="00567"/>
    <x v="312"/>
    <x v="0"/>
    <x v="9"/>
    <x v="2"/>
    <x v="1"/>
    <x v="2"/>
    <x v="2"/>
    <n v="3"/>
    <n v="36.14"/>
    <n v="0.1"/>
    <n v="13.23"/>
    <n v="97.578000000000003"/>
    <n v="39.69"/>
    <n v="57.888000000000005"/>
    <n v="0.59324847814056447"/>
    <n v="2026"/>
    <s v="Q4"/>
    <n v="11"/>
    <x v="10"/>
  </r>
  <r>
    <s v="01051"/>
    <x v="312"/>
    <x v="3"/>
    <x v="13"/>
    <x v="1"/>
    <x v="2"/>
    <x v="1"/>
    <x v="1"/>
    <n v="12"/>
    <n v="90.99"/>
    <n v="0.2"/>
    <n v="45.51"/>
    <n v="873.50399999999991"/>
    <n v="546.12"/>
    <n v="327.3839999999999"/>
    <n v="0.37479393339927458"/>
    <n v="2026"/>
    <s v="Q4"/>
    <n v="11"/>
    <x v="10"/>
  </r>
  <r>
    <s v="01934"/>
    <x v="312"/>
    <x v="3"/>
    <x v="13"/>
    <x v="3"/>
    <x v="2"/>
    <x v="0"/>
    <x v="4"/>
    <n v="1"/>
    <n v="50.55"/>
    <n v="0.05"/>
    <n v="22.09"/>
    <n v="48.022499999999994"/>
    <n v="22.09"/>
    <n v="25.932499999999994"/>
    <n v="0.54000728825029931"/>
    <n v="2026"/>
    <s v="Q4"/>
    <n v="11"/>
    <x v="10"/>
  </r>
  <r>
    <s v="02056"/>
    <x v="312"/>
    <x v="0"/>
    <x v="0"/>
    <x v="2"/>
    <x v="1"/>
    <x v="4"/>
    <x v="16"/>
    <n v="1"/>
    <n v="51.65"/>
    <n v="0.15"/>
    <n v="21.86"/>
    <n v="43.902499999999996"/>
    <n v="21.86"/>
    <n v="22.042499999999997"/>
    <n v="0.50207846933545919"/>
    <n v="2026"/>
    <s v="Q4"/>
    <n v="11"/>
    <x v="10"/>
  </r>
  <r>
    <s v="02115"/>
    <x v="312"/>
    <x v="1"/>
    <x v="12"/>
    <x v="0"/>
    <x v="1"/>
    <x v="0"/>
    <x v="0"/>
    <n v="5"/>
    <n v="82.96"/>
    <n v="0"/>
    <n v="43.55"/>
    <n v="414.79999999999995"/>
    <n v="217.75"/>
    <n v="197.04999999999995"/>
    <n v="0.47504821600771452"/>
    <n v="2026"/>
    <s v="Q4"/>
    <n v="11"/>
    <x v="10"/>
  </r>
  <r>
    <s v="02437"/>
    <x v="312"/>
    <x v="3"/>
    <x v="4"/>
    <x v="3"/>
    <x v="2"/>
    <x v="1"/>
    <x v="17"/>
    <n v="1"/>
    <n v="70.3"/>
    <n v="0.05"/>
    <n v="33.31"/>
    <n v="66.784999999999997"/>
    <n v="33.31"/>
    <n v="33.474999999999994"/>
    <n v="0.50123530732949007"/>
    <n v="2026"/>
    <s v="Q4"/>
    <n v="11"/>
    <x v="10"/>
  </r>
  <r>
    <s v="03380"/>
    <x v="312"/>
    <x v="2"/>
    <x v="2"/>
    <x v="2"/>
    <x v="0"/>
    <x v="2"/>
    <x v="9"/>
    <n v="2"/>
    <n v="47.12"/>
    <n v="0.15"/>
    <n v="18.64"/>
    <n v="80.103999999999999"/>
    <n v="37.28"/>
    <n v="42.823999999999998"/>
    <n v="0.5346050134824728"/>
    <n v="2026"/>
    <s v="Q4"/>
    <n v="11"/>
    <x v="10"/>
  </r>
  <r>
    <s v="03648"/>
    <x v="312"/>
    <x v="0"/>
    <x v="15"/>
    <x v="3"/>
    <x v="1"/>
    <x v="4"/>
    <x v="10"/>
    <n v="4"/>
    <n v="39.82"/>
    <n v="0.2"/>
    <n v="14.98"/>
    <n v="127.42400000000001"/>
    <n v="59.92"/>
    <n v="67.504000000000005"/>
    <n v="0.52975891511803119"/>
    <n v="2026"/>
    <s v="Q4"/>
    <n v="11"/>
    <x v="10"/>
  </r>
  <r>
    <s v="03692"/>
    <x v="312"/>
    <x v="1"/>
    <x v="14"/>
    <x v="0"/>
    <x v="0"/>
    <x v="1"/>
    <x v="11"/>
    <n v="4"/>
    <n v="154.27000000000001"/>
    <n v="0.05"/>
    <n v="78.36"/>
    <n v="586.226"/>
    <n v="313.44"/>
    <n v="272.786"/>
    <n v="0.46532565938733528"/>
    <n v="2026"/>
    <s v="Q4"/>
    <n v="11"/>
    <x v="10"/>
  </r>
  <r>
    <s v="04406"/>
    <x v="312"/>
    <x v="0"/>
    <x v="0"/>
    <x v="0"/>
    <x v="1"/>
    <x v="1"/>
    <x v="3"/>
    <n v="1"/>
    <n v="143.02000000000001"/>
    <n v="0.1"/>
    <n v="79.25"/>
    <n v="128.71800000000002"/>
    <n v="79.25"/>
    <n v="49.468000000000018"/>
    <n v="0.3843129942976119"/>
    <n v="2026"/>
    <s v="Q4"/>
    <n v="11"/>
    <x v="10"/>
  </r>
  <r>
    <s v="04550"/>
    <x v="312"/>
    <x v="2"/>
    <x v="10"/>
    <x v="2"/>
    <x v="0"/>
    <x v="4"/>
    <x v="14"/>
    <n v="1"/>
    <n v="35.36"/>
    <n v="0"/>
    <n v="13.74"/>
    <n v="35.36"/>
    <n v="13.74"/>
    <n v="21.619999999999997"/>
    <n v="0.61142533936651577"/>
    <n v="2026"/>
    <s v="Q4"/>
    <n v="11"/>
    <x v="10"/>
  </r>
  <r>
    <s v="04855"/>
    <x v="312"/>
    <x v="1"/>
    <x v="6"/>
    <x v="0"/>
    <x v="0"/>
    <x v="1"/>
    <x v="11"/>
    <n v="1"/>
    <n v="156.82"/>
    <n v="0.1"/>
    <n v="77.12"/>
    <n v="141.13800000000001"/>
    <n v="77.12"/>
    <n v="64.018000000000001"/>
    <n v="0.45358443509189589"/>
    <n v="2026"/>
    <s v="Q4"/>
    <n v="11"/>
    <x v="10"/>
  </r>
  <r>
    <s v="05151"/>
    <x v="312"/>
    <x v="2"/>
    <x v="16"/>
    <x v="1"/>
    <x v="2"/>
    <x v="4"/>
    <x v="10"/>
    <n v="10"/>
    <n v="40.98"/>
    <n v="0.1"/>
    <n v="14.6"/>
    <n v="368.82"/>
    <n v="146"/>
    <n v="222.82"/>
    <n v="0.60414294235670518"/>
    <n v="2026"/>
    <s v="Q4"/>
    <n v="11"/>
    <x v="10"/>
  </r>
  <r>
    <s v="05189"/>
    <x v="312"/>
    <x v="3"/>
    <x v="8"/>
    <x v="2"/>
    <x v="1"/>
    <x v="1"/>
    <x v="3"/>
    <n v="3"/>
    <n v="144.22999999999999"/>
    <n v="0"/>
    <n v="80.959999999999994"/>
    <n v="432.68999999999994"/>
    <n v="242.88"/>
    <n v="189.80999999999995"/>
    <n v="0.43867433959647778"/>
    <n v="2026"/>
    <s v="Q4"/>
    <n v="11"/>
    <x v="10"/>
  </r>
  <r>
    <s v="00726"/>
    <x v="313"/>
    <x v="3"/>
    <x v="7"/>
    <x v="0"/>
    <x v="1"/>
    <x v="1"/>
    <x v="1"/>
    <n v="1"/>
    <n v="90.23"/>
    <n v="0"/>
    <n v="44.06"/>
    <n v="90.23"/>
    <n v="44.06"/>
    <n v="46.17"/>
    <n v="0.51169234179319512"/>
    <n v="2026"/>
    <s v="Q4"/>
    <n v="11"/>
    <x v="10"/>
  </r>
  <r>
    <s v="02154"/>
    <x v="313"/>
    <x v="3"/>
    <x v="7"/>
    <x v="0"/>
    <x v="1"/>
    <x v="1"/>
    <x v="11"/>
    <n v="5"/>
    <n v="152.82"/>
    <n v="0.1"/>
    <n v="80.09"/>
    <n v="687.68999999999994"/>
    <n v="400.45000000000005"/>
    <n v="287.2399999999999"/>
    <n v="0.417688202533118"/>
    <n v="2026"/>
    <s v="Q4"/>
    <n v="11"/>
    <x v="10"/>
  </r>
  <r>
    <s v="04403"/>
    <x v="313"/>
    <x v="0"/>
    <x v="0"/>
    <x v="0"/>
    <x v="2"/>
    <x v="2"/>
    <x v="2"/>
    <n v="2"/>
    <n v="36.61"/>
    <n v="0.05"/>
    <n v="13.31"/>
    <n v="69.558999999999997"/>
    <n v="26.62"/>
    <n v="42.938999999999993"/>
    <n v="0.61730329648212301"/>
    <n v="2026"/>
    <s v="Q4"/>
    <n v="11"/>
    <x v="10"/>
  </r>
  <r>
    <s v="04924"/>
    <x v="313"/>
    <x v="3"/>
    <x v="8"/>
    <x v="1"/>
    <x v="2"/>
    <x v="1"/>
    <x v="11"/>
    <n v="12"/>
    <n v="150.75"/>
    <n v="0.1"/>
    <n v="80.569999999999993"/>
    <n v="1628.1000000000001"/>
    <n v="966.83999999999992"/>
    <n v="661.26000000000022"/>
    <n v="0.40615441311958733"/>
    <n v="2026"/>
    <s v="Q4"/>
    <n v="11"/>
    <x v="10"/>
  </r>
  <r>
    <s v="00025"/>
    <x v="314"/>
    <x v="0"/>
    <x v="0"/>
    <x v="0"/>
    <x v="0"/>
    <x v="1"/>
    <x v="3"/>
    <n v="1"/>
    <n v="145.83000000000001"/>
    <n v="0.1"/>
    <n v="79.14"/>
    <n v="131.24700000000001"/>
    <n v="79.14"/>
    <n v="52.107000000000014"/>
    <n v="0.39701478890946085"/>
    <n v="2026"/>
    <s v="Q4"/>
    <n v="11"/>
    <x v="10"/>
  </r>
  <r>
    <s v="00252"/>
    <x v="314"/>
    <x v="0"/>
    <x v="0"/>
    <x v="0"/>
    <x v="0"/>
    <x v="2"/>
    <x v="18"/>
    <n v="4"/>
    <n v="162.04"/>
    <n v="0"/>
    <n v="85.77"/>
    <n v="648.16"/>
    <n v="343.08"/>
    <n v="305.08"/>
    <n v="0.47068625030856581"/>
    <n v="2026"/>
    <s v="Q4"/>
    <n v="11"/>
    <x v="10"/>
  </r>
  <r>
    <s v="01203"/>
    <x v="314"/>
    <x v="3"/>
    <x v="8"/>
    <x v="2"/>
    <x v="0"/>
    <x v="1"/>
    <x v="3"/>
    <n v="2"/>
    <n v="141.33000000000001"/>
    <n v="0.05"/>
    <n v="79.739999999999995"/>
    <n v="268.52699999999999"/>
    <n v="159.47999999999999"/>
    <n v="109.047"/>
    <n v="0.40609324202035552"/>
    <n v="2026"/>
    <s v="Q4"/>
    <n v="11"/>
    <x v="10"/>
  </r>
  <r>
    <s v="01567"/>
    <x v="314"/>
    <x v="2"/>
    <x v="16"/>
    <x v="0"/>
    <x v="0"/>
    <x v="3"/>
    <x v="19"/>
    <n v="1"/>
    <n v="125.11"/>
    <n v="0.1"/>
    <n v="61.65"/>
    <n v="112.599"/>
    <n v="61.65"/>
    <n v="50.949000000000005"/>
    <n v="0.45248181600191834"/>
    <n v="2026"/>
    <s v="Q4"/>
    <n v="11"/>
    <x v="10"/>
  </r>
  <r>
    <s v="02060"/>
    <x v="314"/>
    <x v="2"/>
    <x v="5"/>
    <x v="0"/>
    <x v="2"/>
    <x v="3"/>
    <x v="19"/>
    <n v="3"/>
    <n v="124.55"/>
    <n v="0.15"/>
    <n v="60.68"/>
    <n v="317.60249999999996"/>
    <n v="182.04"/>
    <n v="135.56249999999997"/>
    <n v="0.42683070819656643"/>
    <n v="2026"/>
    <s v="Q4"/>
    <n v="11"/>
    <x v="10"/>
  </r>
  <r>
    <s v="02485"/>
    <x v="314"/>
    <x v="2"/>
    <x v="10"/>
    <x v="2"/>
    <x v="0"/>
    <x v="1"/>
    <x v="3"/>
    <n v="1"/>
    <n v="143.77000000000001"/>
    <n v="0.1"/>
    <n v="81.02"/>
    <n v="129.393"/>
    <n v="81.02"/>
    <n v="48.373000000000005"/>
    <n v="0.3738455712441941"/>
    <n v="2026"/>
    <s v="Q4"/>
    <n v="11"/>
    <x v="10"/>
  </r>
  <r>
    <s v="03101"/>
    <x v="314"/>
    <x v="3"/>
    <x v="8"/>
    <x v="0"/>
    <x v="1"/>
    <x v="3"/>
    <x v="19"/>
    <n v="3"/>
    <n v="124.72"/>
    <n v="0.15"/>
    <n v="60.35"/>
    <n v="318.03599999999994"/>
    <n v="181.05"/>
    <n v="136.98599999999993"/>
    <n v="0.4307248236048748"/>
    <n v="2026"/>
    <s v="Q4"/>
    <n v="11"/>
    <x v="10"/>
  </r>
  <r>
    <s v="03165"/>
    <x v="314"/>
    <x v="2"/>
    <x v="2"/>
    <x v="2"/>
    <x v="0"/>
    <x v="4"/>
    <x v="14"/>
    <n v="1"/>
    <n v="35.729999999999997"/>
    <n v="0.1"/>
    <n v="14.15"/>
    <n v="32.156999999999996"/>
    <n v="14.15"/>
    <n v="18.006999999999998"/>
    <n v="0.55997139036601673"/>
    <n v="2026"/>
    <s v="Q4"/>
    <n v="11"/>
    <x v="10"/>
  </r>
  <r>
    <s v="04179"/>
    <x v="314"/>
    <x v="2"/>
    <x v="3"/>
    <x v="2"/>
    <x v="2"/>
    <x v="2"/>
    <x v="18"/>
    <n v="2"/>
    <n v="166.1"/>
    <n v="0.05"/>
    <n v="88.2"/>
    <n v="315.58999999999997"/>
    <n v="176.4"/>
    <n v="139.18999999999997"/>
    <n v="0.44104692797617157"/>
    <n v="2026"/>
    <s v="Q4"/>
    <n v="11"/>
    <x v="10"/>
  </r>
  <r>
    <s v="04829"/>
    <x v="314"/>
    <x v="2"/>
    <x v="16"/>
    <x v="3"/>
    <x v="1"/>
    <x v="0"/>
    <x v="0"/>
    <n v="2"/>
    <n v="81.27"/>
    <n v="0.05"/>
    <n v="43.04"/>
    <n v="154.41299999999998"/>
    <n v="86.08"/>
    <n v="68.332999999999984"/>
    <n v="0.44253398353765544"/>
    <n v="2026"/>
    <s v="Q4"/>
    <n v="11"/>
    <x v="10"/>
  </r>
  <r>
    <s v="04943"/>
    <x v="314"/>
    <x v="0"/>
    <x v="9"/>
    <x v="1"/>
    <x v="0"/>
    <x v="3"/>
    <x v="7"/>
    <n v="10"/>
    <n v="191.98"/>
    <n v="0.1"/>
    <n v="102.73"/>
    <n v="1727.82"/>
    <n v="1027.3"/>
    <n v="700.52"/>
    <n v="0.40543575140929033"/>
    <n v="2026"/>
    <s v="Q4"/>
    <n v="11"/>
    <x v="10"/>
  </r>
  <r>
    <s v="00887"/>
    <x v="315"/>
    <x v="3"/>
    <x v="8"/>
    <x v="2"/>
    <x v="0"/>
    <x v="1"/>
    <x v="1"/>
    <n v="6"/>
    <n v="89.87"/>
    <n v="0.2"/>
    <n v="44.47"/>
    <n v="431.37600000000003"/>
    <n v="266.82"/>
    <n v="164.55600000000004"/>
    <n v="0.3814676755313231"/>
    <n v="2026"/>
    <s v="Q4"/>
    <n v="11"/>
    <x v="10"/>
  </r>
  <r>
    <s v="01090"/>
    <x v="315"/>
    <x v="1"/>
    <x v="14"/>
    <x v="3"/>
    <x v="1"/>
    <x v="0"/>
    <x v="4"/>
    <n v="3"/>
    <n v="51.44"/>
    <n v="0.1"/>
    <n v="23.11"/>
    <n v="138.88800000000001"/>
    <n v="69.33"/>
    <n v="69.558000000000007"/>
    <n v="0.50082080525315364"/>
    <n v="2026"/>
    <s v="Q4"/>
    <n v="11"/>
    <x v="10"/>
  </r>
  <r>
    <s v="02090"/>
    <x v="315"/>
    <x v="3"/>
    <x v="4"/>
    <x v="3"/>
    <x v="1"/>
    <x v="2"/>
    <x v="9"/>
    <n v="4"/>
    <n v="46.68"/>
    <n v="0.05"/>
    <n v="17.96"/>
    <n v="177.38399999999999"/>
    <n v="71.84"/>
    <n v="105.54399999999998"/>
    <n v="0.59500293149325756"/>
    <n v="2026"/>
    <s v="Q4"/>
    <n v="11"/>
    <x v="10"/>
  </r>
  <r>
    <s v="02561"/>
    <x v="315"/>
    <x v="1"/>
    <x v="12"/>
    <x v="2"/>
    <x v="1"/>
    <x v="1"/>
    <x v="17"/>
    <n v="4"/>
    <n v="73.05"/>
    <n v="0.2"/>
    <n v="32.82"/>
    <n v="233.76"/>
    <n v="131.28"/>
    <n v="102.47999999999999"/>
    <n v="0.4383983572895277"/>
    <n v="2026"/>
    <s v="Q4"/>
    <n v="11"/>
    <x v="10"/>
  </r>
  <r>
    <s v="02855"/>
    <x v="315"/>
    <x v="2"/>
    <x v="10"/>
    <x v="3"/>
    <x v="1"/>
    <x v="3"/>
    <x v="19"/>
    <n v="1"/>
    <n v="125.32"/>
    <n v="0.15"/>
    <n v="59.49"/>
    <n v="106.52199999999999"/>
    <n v="59.49"/>
    <n v="47.031999999999989"/>
    <n v="0.44152381667636725"/>
    <n v="2026"/>
    <s v="Q4"/>
    <n v="11"/>
    <x v="10"/>
  </r>
  <r>
    <s v="04421"/>
    <x v="315"/>
    <x v="1"/>
    <x v="11"/>
    <x v="3"/>
    <x v="2"/>
    <x v="4"/>
    <x v="12"/>
    <n v="2"/>
    <n v="123.49"/>
    <n v="0.15"/>
    <n v="68.08"/>
    <n v="209.93299999999999"/>
    <n v="136.16"/>
    <n v="73.772999999999996"/>
    <n v="0.35141211719929694"/>
    <n v="2026"/>
    <s v="Q4"/>
    <n v="11"/>
    <x v="10"/>
  </r>
  <r>
    <s v="00195"/>
    <x v="316"/>
    <x v="1"/>
    <x v="12"/>
    <x v="2"/>
    <x v="0"/>
    <x v="2"/>
    <x v="9"/>
    <n v="1"/>
    <n v="47.37"/>
    <n v="0.2"/>
    <n v="18.739999999999998"/>
    <n v="37.896000000000001"/>
    <n v="18.739999999999998"/>
    <n v="19.156000000000002"/>
    <n v="0.50548870593202455"/>
    <n v="2026"/>
    <s v="Q4"/>
    <n v="11"/>
    <x v="10"/>
  </r>
  <r>
    <s v="00520"/>
    <x v="316"/>
    <x v="1"/>
    <x v="12"/>
    <x v="1"/>
    <x v="2"/>
    <x v="1"/>
    <x v="1"/>
    <n v="6"/>
    <n v="92.31"/>
    <n v="0.05"/>
    <n v="46.12"/>
    <n v="526.16700000000003"/>
    <n v="276.71999999999997"/>
    <n v="249.44700000000006"/>
    <n v="0.47408332335551268"/>
    <n v="2026"/>
    <s v="Q4"/>
    <n v="11"/>
    <x v="10"/>
  </r>
  <r>
    <s v="00646"/>
    <x v="316"/>
    <x v="2"/>
    <x v="16"/>
    <x v="2"/>
    <x v="0"/>
    <x v="0"/>
    <x v="4"/>
    <n v="1"/>
    <n v="49.53"/>
    <n v="0.1"/>
    <n v="22.18"/>
    <n v="44.577000000000005"/>
    <n v="22.18"/>
    <n v="22.397000000000006"/>
    <n v="0.50243399062296712"/>
    <n v="2026"/>
    <s v="Q4"/>
    <n v="11"/>
    <x v="10"/>
  </r>
  <r>
    <s v="00893"/>
    <x v="316"/>
    <x v="3"/>
    <x v="8"/>
    <x v="0"/>
    <x v="1"/>
    <x v="2"/>
    <x v="9"/>
    <n v="4"/>
    <n v="47.62"/>
    <n v="0.2"/>
    <n v="18.100000000000001"/>
    <n v="152.38399999999999"/>
    <n v="72.400000000000006"/>
    <n v="79.98399999999998"/>
    <n v="0.52488450230995376"/>
    <n v="2026"/>
    <s v="Q4"/>
    <n v="11"/>
    <x v="10"/>
  </r>
  <r>
    <s v="00916"/>
    <x v="316"/>
    <x v="1"/>
    <x v="6"/>
    <x v="0"/>
    <x v="1"/>
    <x v="0"/>
    <x v="4"/>
    <n v="4"/>
    <n v="51.93"/>
    <n v="0.05"/>
    <n v="22.62"/>
    <n v="197.334"/>
    <n v="90.48"/>
    <n v="106.854"/>
    <n v="0.54148803551339353"/>
    <n v="2026"/>
    <s v="Q4"/>
    <n v="11"/>
    <x v="10"/>
  </r>
  <r>
    <s v="01295"/>
    <x v="316"/>
    <x v="1"/>
    <x v="11"/>
    <x v="3"/>
    <x v="1"/>
    <x v="1"/>
    <x v="11"/>
    <n v="1"/>
    <n v="155.44999999999999"/>
    <n v="0.05"/>
    <n v="77.25"/>
    <n v="147.67749999999998"/>
    <n v="77.25"/>
    <n v="70.427499999999981"/>
    <n v="0.47690067884410281"/>
    <n v="2026"/>
    <s v="Q4"/>
    <n v="11"/>
    <x v="10"/>
  </r>
  <r>
    <s v="03438"/>
    <x v="316"/>
    <x v="0"/>
    <x v="0"/>
    <x v="0"/>
    <x v="0"/>
    <x v="0"/>
    <x v="6"/>
    <n v="4"/>
    <n v="40.03"/>
    <n v="0.05"/>
    <n v="16.78"/>
    <n v="152.114"/>
    <n v="67.12"/>
    <n v="84.994"/>
    <n v="0.5587519886400989"/>
    <n v="2026"/>
    <s v="Q4"/>
    <n v="11"/>
    <x v="10"/>
  </r>
  <r>
    <s v="03573"/>
    <x v="316"/>
    <x v="0"/>
    <x v="9"/>
    <x v="0"/>
    <x v="0"/>
    <x v="1"/>
    <x v="11"/>
    <n v="2"/>
    <n v="152.96"/>
    <n v="0.1"/>
    <n v="79.12"/>
    <n v="275.32800000000003"/>
    <n v="158.24"/>
    <n v="117.08800000000002"/>
    <n v="0.4252673175267318"/>
    <n v="2026"/>
    <s v="Q4"/>
    <n v="11"/>
    <x v="10"/>
  </r>
  <r>
    <s v="04257"/>
    <x v="316"/>
    <x v="3"/>
    <x v="13"/>
    <x v="2"/>
    <x v="1"/>
    <x v="4"/>
    <x v="12"/>
    <n v="2"/>
    <n v="124.06"/>
    <n v="0.05"/>
    <n v="69.98"/>
    <n v="235.714"/>
    <n v="139.96"/>
    <n v="95.753999999999991"/>
    <n v="0.40622958330858577"/>
    <n v="2026"/>
    <s v="Q4"/>
    <n v="11"/>
    <x v="10"/>
  </r>
  <r>
    <s v="04389"/>
    <x v="316"/>
    <x v="2"/>
    <x v="10"/>
    <x v="3"/>
    <x v="1"/>
    <x v="1"/>
    <x v="11"/>
    <n v="1"/>
    <n v="151.66"/>
    <n v="0.1"/>
    <n v="80.209999999999994"/>
    <n v="136.494"/>
    <n v="80.209999999999994"/>
    <n v="56.284000000000006"/>
    <n v="0.41235512183685735"/>
    <n v="2026"/>
    <s v="Q4"/>
    <n v="11"/>
    <x v="10"/>
  </r>
  <r>
    <s v="04887"/>
    <x v="316"/>
    <x v="3"/>
    <x v="8"/>
    <x v="0"/>
    <x v="1"/>
    <x v="1"/>
    <x v="3"/>
    <n v="2"/>
    <n v="142.30000000000001"/>
    <n v="0.15"/>
    <n v="77.760000000000005"/>
    <n v="241.91000000000003"/>
    <n v="155.52000000000001"/>
    <n v="86.390000000000015"/>
    <n v="0.35711628291513375"/>
    <n v="2026"/>
    <s v="Q4"/>
    <n v="11"/>
    <x v="10"/>
  </r>
  <r>
    <s v="05007"/>
    <x v="316"/>
    <x v="1"/>
    <x v="14"/>
    <x v="0"/>
    <x v="2"/>
    <x v="2"/>
    <x v="18"/>
    <n v="4"/>
    <n v="161.97"/>
    <n v="0.05"/>
    <n v="87.2"/>
    <n v="615.48599999999999"/>
    <n v="348.8"/>
    <n v="266.68599999999998"/>
    <n v="0.4332933649181297"/>
    <n v="2026"/>
    <s v="Q4"/>
    <n v="11"/>
    <x v="10"/>
  </r>
  <r>
    <s v="05111"/>
    <x v="316"/>
    <x v="1"/>
    <x v="14"/>
    <x v="1"/>
    <x v="2"/>
    <x v="2"/>
    <x v="15"/>
    <n v="5"/>
    <n v="133.99"/>
    <n v="0.15"/>
    <n v="65.55"/>
    <n v="569.45749999999998"/>
    <n v="327.75"/>
    <n v="241.70749999999998"/>
    <n v="0.42445221987593451"/>
    <n v="2026"/>
    <s v="Q4"/>
    <n v="11"/>
    <x v="10"/>
  </r>
  <r>
    <s v="05177"/>
    <x v="316"/>
    <x v="1"/>
    <x v="6"/>
    <x v="2"/>
    <x v="0"/>
    <x v="3"/>
    <x v="13"/>
    <n v="2"/>
    <n v="83.18"/>
    <n v="0.1"/>
    <n v="40.479999999999997"/>
    <n v="149.72400000000002"/>
    <n v="80.959999999999994"/>
    <n v="68.764000000000024"/>
    <n v="0.45927172664369115"/>
    <n v="2026"/>
    <s v="Q4"/>
    <n v="11"/>
    <x v="10"/>
  </r>
  <r>
    <s v="00584"/>
    <x v="317"/>
    <x v="1"/>
    <x v="12"/>
    <x v="0"/>
    <x v="1"/>
    <x v="1"/>
    <x v="1"/>
    <n v="1"/>
    <n v="91.95"/>
    <n v="0"/>
    <n v="46.64"/>
    <n v="91.95"/>
    <n v="46.64"/>
    <n v="45.31"/>
    <n v="0.49276780859162589"/>
    <n v="2026"/>
    <s v="Q4"/>
    <n v="11"/>
    <x v="10"/>
  </r>
  <r>
    <s v="00621"/>
    <x v="317"/>
    <x v="3"/>
    <x v="13"/>
    <x v="1"/>
    <x v="2"/>
    <x v="2"/>
    <x v="2"/>
    <n v="5"/>
    <n v="35.68"/>
    <n v="0.15"/>
    <n v="13.48"/>
    <n v="151.64000000000001"/>
    <n v="67.400000000000006"/>
    <n v="84.240000000000009"/>
    <n v="0.55552624637298864"/>
    <n v="2026"/>
    <s v="Q4"/>
    <n v="11"/>
    <x v="10"/>
  </r>
  <r>
    <s v="00623"/>
    <x v="317"/>
    <x v="2"/>
    <x v="16"/>
    <x v="0"/>
    <x v="0"/>
    <x v="3"/>
    <x v="5"/>
    <n v="3"/>
    <n v="336.58"/>
    <n v="0.15"/>
    <n v="198.99"/>
    <n v="858.279"/>
    <n v="596.97"/>
    <n v="261.30899999999997"/>
    <n v="0.3044569423229509"/>
    <n v="2026"/>
    <s v="Q4"/>
    <n v="11"/>
    <x v="10"/>
  </r>
  <r>
    <s v="01431"/>
    <x v="317"/>
    <x v="2"/>
    <x v="2"/>
    <x v="0"/>
    <x v="1"/>
    <x v="4"/>
    <x v="14"/>
    <n v="2"/>
    <n v="36.979999999999997"/>
    <n v="0.15"/>
    <n v="14.13"/>
    <n v="62.865999999999993"/>
    <n v="28.26"/>
    <n v="34.605999999999995"/>
    <n v="0.55047243342983487"/>
    <n v="2026"/>
    <s v="Q4"/>
    <n v="11"/>
    <x v="10"/>
  </r>
  <r>
    <s v="01520"/>
    <x v="317"/>
    <x v="3"/>
    <x v="13"/>
    <x v="3"/>
    <x v="1"/>
    <x v="4"/>
    <x v="14"/>
    <n v="2"/>
    <n v="36.15"/>
    <n v="0"/>
    <n v="13.51"/>
    <n v="72.3"/>
    <n v="27.02"/>
    <n v="45.28"/>
    <n v="0.62627939142461964"/>
    <n v="2026"/>
    <s v="Q4"/>
    <n v="11"/>
    <x v="10"/>
  </r>
  <r>
    <s v="01791"/>
    <x v="317"/>
    <x v="2"/>
    <x v="2"/>
    <x v="0"/>
    <x v="2"/>
    <x v="4"/>
    <x v="12"/>
    <n v="1"/>
    <n v="121.86"/>
    <n v="0.05"/>
    <n v="69.900000000000006"/>
    <n v="115.767"/>
    <n v="69.900000000000006"/>
    <n v="45.86699999999999"/>
    <n v="0.396200989919407"/>
    <n v="2026"/>
    <s v="Q4"/>
    <n v="11"/>
    <x v="10"/>
  </r>
  <r>
    <s v="02191"/>
    <x v="317"/>
    <x v="2"/>
    <x v="5"/>
    <x v="2"/>
    <x v="0"/>
    <x v="0"/>
    <x v="4"/>
    <n v="6"/>
    <n v="49.85"/>
    <n v="0.05"/>
    <n v="22.68"/>
    <n v="284.14499999999998"/>
    <n v="136.07999999999998"/>
    <n v="148.065"/>
    <n v="0.52108958454310306"/>
    <n v="2026"/>
    <s v="Q4"/>
    <n v="11"/>
    <x v="10"/>
  </r>
  <r>
    <s v="02365"/>
    <x v="317"/>
    <x v="2"/>
    <x v="5"/>
    <x v="2"/>
    <x v="2"/>
    <x v="1"/>
    <x v="1"/>
    <n v="2"/>
    <n v="91.95"/>
    <n v="0.05"/>
    <n v="46.45"/>
    <n v="174.70499999999998"/>
    <n v="92.9"/>
    <n v="81.804999999999978"/>
    <n v="0.46824647262528252"/>
    <n v="2026"/>
    <s v="Q4"/>
    <n v="11"/>
    <x v="10"/>
  </r>
  <r>
    <s v="02603"/>
    <x v="317"/>
    <x v="3"/>
    <x v="8"/>
    <x v="3"/>
    <x v="0"/>
    <x v="0"/>
    <x v="4"/>
    <n v="2"/>
    <n v="51.71"/>
    <n v="0.15"/>
    <n v="22.93"/>
    <n v="87.906999999999996"/>
    <n v="45.86"/>
    <n v="42.046999999999997"/>
    <n v="0.47831230732478641"/>
    <n v="2026"/>
    <s v="Q4"/>
    <n v="11"/>
    <x v="10"/>
  </r>
  <r>
    <s v="04098"/>
    <x v="317"/>
    <x v="1"/>
    <x v="1"/>
    <x v="2"/>
    <x v="0"/>
    <x v="4"/>
    <x v="10"/>
    <n v="1"/>
    <n v="41.05"/>
    <n v="0.05"/>
    <n v="14.6"/>
    <n v="38.997499999999995"/>
    <n v="14.6"/>
    <n v="24.397499999999994"/>
    <n v="0.62561702673248276"/>
    <n v="2026"/>
    <s v="Q4"/>
    <n v="11"/>
    <x v="10"/>
  </r>
  <r>
    <s v="01176"/>
    <x v="318"/>
    <x v="1"/>
    <x v="6"/>
    <x v="1"/>
    <x v="2"/>
    <x v="3"/>
    <x v="5"/>
    <n v="10"/>
    <n v="333.09"/>
    <n v="0.15"/>
    <n v="197.95"/>
    <n v="2831.2649999999994"/>
    <n v="1979.5"/>
    <n v="851.76499999999942"/>
    <n v="0.30084255624252748"/>
    <n v="2026"/>
    <s v="Q4"/>
    <n v="11"/>
    <x v="10"/>
  </r>
  <r>
    <s v="01895"/>
    <x v="318"/>
    <x v="3"/>
    <x v="4"/>
    <x v="0"/>
    <x v="2"/>
    <x v="0"/>
    <x v="4"/>
    <n v="3"/>
    <n v="51.79"/>
    <n v="0.2"/>
    <n v="22.23"/>
    <n v="124.29600000000001"/>
    <n v="66.69"/>
    <n v="57.606000000000009"/>
    <n v="0.4634581965630431"/>
    <n v="2026"/>
    <s v="Q4"/>
    <n v="11"/>
    <x v="10"/>
  </r>
  <r>
    <s v="03385"/>
    <x v="318"/>
    <x v="1"/>
    <x v="11"/>
    <x v="3"/>
    <x v="1"/>
    <x v="1"/>
    <x v="17"/>
    <n v="1"/>
    <n v="71.040000000000006"/>
    <n v="0.1"/>
    <n v="31.59"/>
    <n v="63.936000000000007"/>
    <n v="31.59"/>
    <n v="32.346000000000004"/>
    <n v="0.50591216216216217"/>
    <n v="2026"/>
    <s v="Q4"/>
    <n v="11"/>
    <x v="10"/>
  </r>
  <r>
    <s v="03581"/>
    <x v="318"/>
    <x v="3"/>
    <x v="4"/>
    <x v="3"/>
    <x v="2"/>
    <x v="1"/>
    <x v="3"/>
    <n v="2"/>
    <n v="141.21"/>
    <n v="0.1"/>
    <n v="78.31"/>
    <n v="254.17800000000003"/>
    <n v="156.62"/>
    <n v="97.558000000000021"/>
    <n v="0.38381763960688969"/>
    <n v="2026"/>
    <s v="Q4"/>
    <n v="11"/>
    <x v="10"/>
  </r>
  <r>
    <s v="04528"/>
    <x v="318"/>
    <x v="0"/>
    <x v="15"/>
    <x v="3"/>
    <x v="1"/>
    <x v="1"/>
    <x v="3"/>
    <n v="2"/>
    <n v="141.63999999999999"/>
    <n v="0.15"/>
    <n v="80.349999999999994"/>
    <n v="240.78799999999998"/>
    <n v="160.69999999999999"/>
    <n v="80.087999999999994"/>
    <n v="0.33260793727262156"/>
    <n v="2026"/>
    <s v="Q4"/>
    <n v="11"/>
    <x v="10"/>
  </r>
  <r>
    <s v="04633"/>
    <x v="318"/>
    <x v="2"/>
    <x v="10"/>
    <x v="0"/>
    <x v="0"/>
    <x v="1"/>
    <x v="17"/>
    <n v="1"/>
    <n v="71.78"/>
    <n v="0.15"/>
    <n v="32.869999999999997"/>
    <n v="61.012999999999998"/>
    <n v="32.869999999999997"/>
    <n v="28.143000000000001"/>
    <n v="0.46126235392457349"/>
    <n v="2026"/>
    <s v="Q4"/>
    <n v="11"/>
    <x v="10"/>
  </r>
  <r>
    <s v="05195"/>
    <x v="318"/>
    <x v="2"/>
    <x v="16"/>
    <x v="0"/>
    <x v="2"/>
    <x v="1"/>
    <x v="11"/>
    <n v="3"/>
    <n v="153.88999999999999"/>
    <n v="0.1"/>
    <n v="80.36"/>
    <n v="415.50299999999999"/>
    <n v="241.07999999999998"/>
    <n v="174.423"/>
    <n v="0.41978758276113531"/>
    <n v="2026"/>
    <s v="Q4"/>
    <n v="11"/>
    <x v="10"/>
  </r>
  <r>
    <s v="02778"/>
    <x v="319"/>
    <x v="3"/>
    <x v="4"/>
    <x v="3"/>
    <x v="0"/>
    <x v="1"/>
    <x v="3"/>
    <n v="1"/>
    <n v="145.4"/>
    <n v="0.1"/>
    <n v="77.66"/>
    <n v="130.86000000000001"/>
    <n v="77.66"/>
    <n v="53.200000000000017"/>
    <n v="0.40654134189209851"/>
    <n v="2026"/>
    <s v="Q4"/>
    <n v="11"/>
    <x v="10"/>
  </r>
  <r>
    <s v="00341"/>
    <x v="320"/>
    <x v="3"/>
    <x v="8"/>
    <x v="0"/>
    <x v="0"/>
    <x v="2"/>
    <x v="15"/>
    <n v="1"/>
    <n v="132.94999999999999"/>
    <n v="0.05"/>
    <n v="65.36"/>
    <n v="126.30249999999998"/>
    <n v="65.36"/>
    <n v="60.942499999999981"/>
    <n v="0.48251222264009019"/>
    <n v="2026"/>
    <s v="Q4"/>
    <n v="11"/>
    <x v="10"/>
  </r>
  <r>
    <s v="00374"/>
    <x v="320"/>
    <x v="3"/>
    <x v="7"/>
    <x v="2"/>
    <x v="0"/>
    <x v="4"/>
    <x v="16"/>
    <n v="1"/>
    <n v="51.34"/>
    <n v="0.15"/>
    <n v="21.37"/>
    <n v="43.639000000000003"/>
    <n v="21.37"/>
    <n v="22.269000000000002"/>
    <n v="0.5103004193496643"/>
    <n v="2026"/>
    <s v="Q4"/>
    <n v="11"/>
    <x v="10"/>
  </r>
  <r>
    <s v="00598"/>
    <x v="320"/>
    <x v="0"/>
    <x v="0"/>
    <x v="0"/>
    <x v="1"/>
    <x v="0"/>
    <x v="4"/>
    <n v="1"/>
    <n v="49.98"/>
    <n v="0.1"/>
    <n v="22.25"/>
    <n v="44.981999999999999"/>
    <n v="22.25"/>
    <n v="22.731999999999999"/>
    <n v="0.50535769863500957"/>
    <n v="2026"/>
    <s v="Q4"/>
    <n v="11"/>
    <x v="10"/>
  </r>
  <r>
    <s v="00690"/>
    <x v="320"/>
    <x v="3"/>
    <x v="8"/>
    <x v="0"/>
    <x v="0"/>
    <x v="2"/>
    <x v="18"/>
    <n v="2"/>
    <n v="168.08"/>
    <n v="0.1"/>
    <n v="87.63"/>
    <n v="302.54400000000004"/>
    <n v="175.26"/>
    <n v="127.28400000000005"/>
    <n v="0.42071235919403471"/>
    <n v="2026"/>
    <s v="Q4"/>
    <n v="11"/>
    <x v="10"/>
  </r>
  <r>
    <s v="01296"/>
    <x v="320"/>
    <x v="3"/>
    <x v="13"/>
    <x v="0"/>
    <x v="1"/>
    <x v="3"/>
    <x v="7"/>
    <n v="1"/>
    <n v="191.85"/>
    <n v="0.15"/>
    <n v="104.41"/>
    <n v="163.07249999999999"/>
    <n v="104.41"/>
    <n v="58.662499999999994"/>
    <n v="0.35973263425776875"/>
    <n v="2026"/>
    <s v="Q4"/>
    <n v="11"/>
    <x v="10"/>
  </r>
  <r>
    <s v="01585"/>
    <x v="320"/>
    <x v="1"/>
    <x v="14"/>
    <x v="2"/>
    <x v="0"/>
    <x v="1"/>
    <x v="1"/>
    <n v="4"/>
    <n v="93.99"/>
    <n v="0.1"/>
    <n v="44.07"/>
    <n v="338.36399999999998"/>
    <n v="176.28"/>
    <n v="162.08399999999997"/>
    <n v="0.47902259105578604"/>
    <n v="2026"/>
    <s v="Q4"/>
    <n v="11"/>
    <x v="10"/>
  </r>
  <r>
    <s v="02194"/>
    <x v="320"/>
    <x v="3"/>
    <x v="13"/>
    <x v="0"/>
    <x v="0"/>
    <x v="2"/>
    <x v="2"/>
    <n v="4"/>
    <n v="36.57"/>
    <n v="0.05"/>
    <n v="13.35"/>
    <n v="138.96600000000001"/>
    <n v="53.4"/>
    <n v="85.566000000000003"/>
    <n v="0.61573334484694098"/>
    <n v="2026"/>
    <s v="Q4"/>
    <n v="11"/>
    <x v="10"/>
  </r>
  <r>
    <s v="02221"/>
    <x v="320"/>
    <x v="1"/>
    <x v="12"/>
    <x v="3"/>
    <x v="0"/>
    <x v="0"/>
    <x v="6"/>
    <n v="1"/>
    <n v="39.81"/>
    <n v="0.05"/>
    <n v="16.25"/>
    <n v="37.819499999999998"/>
    <n v="16.25"/>
    <n v="21.569499999999998"/>
    <n v="0.57032747656632155"/>
    <n v="2026"/>
    <s v="Q4"/>
    <n v="11"/>
    <x v="10"/>
  </r>
  <r>
    <s v="03836"/>
    <x v="320"/>
    <x v="3"/>
    <x v="4"/>
    <x v="2"/>
    <x v="0"/>
    <x v="1"/>
    <x v="1"/>
    <n v="1"/>
    <n v="91.43"/>
    <n v="0.1"/>
    <n v="45.06"/>
    <n v="82.287000000000006"/>
    <n v="45.06"/>
    <n v="37.227000000000004"/>
    <n v="0.45240438951474715"/>
    <n v="2026"/>
    <s v="Q4"/>
    <n v="11"/>
    <x v="10"/>
  </r>
  <r>
    <s v="04437"/>
    <x v="320"/>
    <x v="2"/>
    <x v="2"/>
    <x v="0"/>
    <x v="0"/>
    <x v="4"/>
    <x v="12"/>
    <n v="1"/>
    <n v="122.64"/>
    <n v="0"/>
    <n v="68.58"/>
    <n v="122.64"/>
    <n v="68.58"/>
    <n v="54.06"/>
    <n v="0.44080234833659493"/>
    <n v="2026"/>
    <s v="Q4"/>
    <n v="11"/>
    <x v="10"/>
  </r>
  <r>
    <s v="04735"/>
    <x v="320"/>
    <x v="1"/>
    <x v="12"/>
    <x v="0"/>
    <x v="2"/>
    <x v="0"/>
    <x v="0"/>
    <n v="1"/>
    <n v="80.959999999999994"/>
    <n v="0.1"/>
    <n v="43.86"/>
    <n v="72.86399999999999"/>
    <n v="43.86"/>
    <n v="29.003999999999991"/>
    <n v="0.39805665349143604"/>
    <n v="2026"/>
    <s v="Q4"/>
    <n v="11"/>
    <x v="10"/>
  </r>
  <r>
    <s v="00554"/>
    <x v="321"/>
    <x v="2"/>
    <x v="5"/>
    <x v="3"/>
    <x v="2"/>
    <x v="4"/>
    <x v="14"/>
    <n v="1"/>
    <n v="36.380000000000003"/>
    <n v="0.05"/>
    <n v="14.06"/>
    <n v="34.561"/>
    <n v="14.06"/>
    <n v="20.500999999999998"/>
    <n v="0.59318306761957118"/>
    <n v="2026"/>
    <s v="Q4"/>
    <n v="11"/>
    <x v="10"/>
  </r>
  <r>
    <s v="01205"/>
    <x v="321"/>
    <x v="3"/>
    <x v="13"/>
    <x v="0"/>
    <x v="0"/>
    <x v="0"/>
    <x v="8"/>
    <n v="2"/>
    <n v="100.72"/>
    <n v="0.1"/>
    <n v="51.68"/>
    <n v="181.29599999999999"/>
    <n v="103.36"/>
    <n v="77.935999999999993"/>
    <n v="0.42988262289294854"/>
    <n v="2026"/>
    <s v="Q4"/>
    <n v="11"/>
    <x v="10"/>
  </r>
  <r>
    <s v="01979"/>
    <x v="321"/>
    <x v="1"/>
    <x v="11"/>
    <x v="2"/>
    <x v="0"/>
    <x v="3"/>
    <x v="19"/>
    <n v="3"/>
    <n v="120.29"/>
    <n v="0"/>
    <n v="62.04"/>
    <n v="360.87"/>
    <n v="186.12"/>
    <n v="174.75"/>
    <n v="0.48424640452240419"/>
    <n v="2026"/>
    <s v="Q4"/>
    <n v="11"/>
    <x v="10"/>
  </r>
  <r>
    <s v="02151"/>
    <x v="321"/>
    <x v="1"/>
    <x v="1"/>
    <x v="0"/>
    <x v="1"/>
    <x v="3"/>
    <x v="19"/>
    <n v="2"/>
    <n v="124.18"/>
    <n v="0.15"/>
    <n v="60.72"/>
    <n v="211.10599999999999"/>
    <n v="121.44"/>
    <n v="89.665999999999997"/>
    <n v="0.42474396748552862"/>
    <n v="2026"/>
    <s v="Q4"/>
    <n v="11"/>
    <x v="10"/>
  </r>
  <r>
    <s v="02730"/>
    <x v="321"/>
    <x v="0"/>
    <x v="0"/>
    <x v="0"/>
    <x v="0"/>
    <x v="1"/>
    <x v="11"/>
    <n v="3"/>
    <n v="154.07"/>
    <n v="0.05"/>
    <n v="77.73"/>
    <n v="439.09949999999998"/>
    <n v="233.19"/>
    <n v="205.90949999999998"/>
    <n v="0.46893585622393102"/>
    <n v="2026"/>
    <s v="Q4"/>
    <n v="11"/>
    <x v="10"/>
  </r>
  <r>
    <s v="02779"/>
    <x v="321"/>
    <x v="0"/>
    <x v="15"/>
    <x v="1"/>
    <x v="2"/>
    <x v="4"/>
    <x v="12"/>
    <n v="4"/>
    <n v="123.4"/>
    <n v="0.05"/>
    <n v="70.930000000000007"/>
    <n v="468.92"/>
    <n v="283.72000000000003"/>
    <n v="185.2"/>
    <n v="0.3949500980977565"/>
    <n v="2026"/>
    <s v="Q4"/>
    <n v="11"/>
    <x v="10"/>
  </r>
  <r>
    <s v="02853"/>
    <x v="321"/>
    <x v="2"/>
    <x v="3"/>
    <x v="0"/>
    <x v="1"/>
    <x v="0"/>
    <x v="8"/>
    <n v="1"/>
    <n v="104.64"/>
    <n v="0"/>
    <n v="50.79"/>
    <n v="104.64"/>
    <n v="50.79"/>
    <n v="53.85"/>
    <n v="0.51462155963302758"/>
    <n v="2026"/>
    <s v="Q4"/>
    <n v="11"/>
    <x v="10"/>
  </r>
  <r>
    <s v="03825"/>
    <x v="321"/>
    <x v="3"/>
    <x v="8"/>
    <x v="0"/>
    <x v="1"/>
    <x v="2"/>
    <x v="9"/>
    <n v="2"/>
    <n v="46.44"/>
    <n v="0.1"/>
    <n v="18.190000000000001"/>
    <n v="83.591999999999999"/>
    <n v="36.380000000000003"/>
    <n v="47.211999999999996"/>
    <n v="0.56479088908029473"/>
    <n v="2026"/>
    <s v="Q4"/>
    <n v="11"/>
    <x v="10"/>
  </r>
  <r>
    <s v="04808"/>
    <x v="321"/>
    <x v="2"/>
    <x v="16"/>
    <x v="0"/>
    <x v="1"/>
    <x v="3"/>
    <x v="13"/>
    <n v="2"/>
    <n v="81.67"/>
    <n v="0.05"/>
    <n v="40.43"/>
    <n v="155.173"/>
    <n v="80.86"/>
    <n v="74.313000000000002"/>
    <n v="0.4789041908063903"/>
    <n v="2026"/>
    <s v="Q4"/>
    <n v="11"/>
    <x v="10"/>
  </r>
  <r>
    <s v="05131"/>
    <x v="321"/>
    <x v="3"/>
    <x v="8"/>
    <x v="2"/>
    <x v="1"/>
    <x v="1"/>
    <x v="17"/>
    <n v="3"/>
    <n v="70.599999999999994"/>
    <n v="0.05"/>
    <n v="32.68"/>
    <n v="201.20999999999998"/>
    <n v="98.039999999999992"/>
    <n v="103.16999999999999"/>
    <n v="0.5127478753541076"/>
    <n v="2026"/>
    <s v="Q4"/>
    <n v="11"/>
    <x v="10"/>
  </r>
  <r>
    <s v="01502"/>
    <x v="322"/>
    <x v="3"/>
    <x v="7"/>
    <x v="3"/>
    <x v="1"/>
    <x v="4"/>
    <x v="14"/>
    <n v="1"/>
    <n v="35.770000000000003"/>
    <n v="0.15"/>
    <n v="13.69"/>
    <n v="30.404500000000002"/>
    <n v="13.69"/>
    <n v="16.714500000000001"/>
    <n v="0.54973770330049831"/>
    <n v="2026"/>
    <s v="Q4"/>
    <n v="11"/>
    <x v="10"/>
  </r>
  <r>
    <s v="02470"/>
    <x v="322"/>
    <x v="1"/>
    <x v="6"/>
    <x v="2"/>
    <x v="2"/>
    <x v="1"/>
    <x v="1"/>
    <n v="1"/>
    <n v="92.13"/>
    <n v="0.15"/>
    <n v="45.85"/>
    <n v="78.31049999999999"/>
    <n v="45.85"/>
    <n v="32.460499999999989"/>
    <n v="0.41451018701195874"/>
    <n v="2026"/>
    <s v="Q4"/>
    <n v="11"/>
    <x v="10"/>
  </r>
  <r>
    <s v="03452"/>
    <x v="322"/>
    <x v="1"/>
    <x v="12"/>
    <x v="0"/>
    <x v="0"/>
    <x v="1"/>
    <x v="11"/>
    <n v="5"/>
    <n v="151.09"/>
    <n v="0.05"/>
    <n v="79.33"/>
    <n v="717.67750000000001"/>
    <n v="396.65"/>
    <n v="321.02750000000003"/>
    <n v="0.44731442744129507"/>
    <n v="2026"/>
    <s v="Q4"/>
    <n v="11"/>
    <x v="10"/>
  </r>
  <r>
    <s v="04207"/>
    <x v="322"/>
    <x v="1"/>
    <x v="12"/>
    <x v="0"/>
    <x v="1"/>
    <x v="0"/>
    <x v="8"/>
    <n v="2"/>
    <n v="103.99"/>
    <n v="0"/>
    <n v="50.36"/>
    <n v="207.98"/>
    <n v="100.72"/>
    <n v="107.25999999999999"/>
    <n v="0.51572266564092695"/>
    <n v="2026"/>
    <s v="Q4"/>
    <n v="11"/>
    <x v="10"/>
  </r>
  <r>
    <s v="00695"/>
    <x v="323"/>
    <x v="2"/>
    <x v="3"/>
    <x v="0"/>
    <x v="0"/>
    <x v="2"/>
    <x v="2"/>
    <n v="1"/>
    <n v="36.909999999999997"/>
    <n v="0.1"/>
    <n v="13.43"/>
    <n v="33.219000000000001"/>
    <n v="13.43"/>
    <n v="19.789000000000001"/>
    <n v="0.59571329660736327"/>
    <n v="2026"/>
    <s v="Q4"/>
    <n v="11"/>
    <x v="10"/>
  </r>
  <r>
    <s v="01127"/>
    <x v="323"/>
    <x v="0"/>
    <x v="0"/>
    <x v="3"/>
    <x v="1"/>
    <x v="0"/>
    <x v="0"/>
    <n v="2"/>
    <n v="81.02"/>
    <n v="0"/>
    <n v="43.22"/>
    <n v="162.04"/>
    <n v="86.44"/>
    <n v="75.599999999999994"/>
    <n v="0.46655146877314241"/>
    <n v="2026"/>
    <s v="Q4"/>
    <n v="11"/>
    <x v="10"/>
  </r>
  <r>
    <s v="01174"/>
    <x v="323"/>
    <x v="0"/>
    <x v="0"/>
    <x v="3"/>
    <x v="1"/>
    <x v="2"/>
    <x v="18"/>
    <n v="3"/>
    <n v="164.36"/>
    <n v="0.05"/>
    <n v="88.7"/>
    <n v="468.42600000000004"/>
    <n v="266.10000000000002"/>
    <n v="202.32600000000002"/>
    <n v="0.43192734818306416"/>
    <n v="2026"/>
    <s v="Q4"/>
    <n v="11"/>
    <x v="10"/>
  </r>
  <r>
    <s v="03968"/>
    <x v="323"/>
    <x v="1"/>
    <x v="11"/>
    <x v="1"/>
    <x v="2"/>
    <x v="4"/>
    <x v="16"/>
    <n v="5"/>
    <n v="51.36"/>
    <n v="0.1"/>
    <n v="22.45"/>
    <n v="231.12"/>
    <n v="112.25"/>
    <n v="118.87"/>
    <n v="0.51432156455520939"/>
    <n v="2026"/>
    <s v="Q4"/>
    <n v="11"/>
    <x v="10"/>
  </r>
  <r>
    <s v="04049"/>
    <x v="323"/>
    <x v="2"/>
    <x v="16"/>
    <x v="3"/>
    <x v="0"/>
    <x v="2"/>
    <x v="2"/>
    <n v="1"/>
    <n v="36.590000000000003"/>
    <n v="0"/>
    <n v="13.73"/>
    <n v="36.590000000000003"/>
    <n v="13.73"/>
    <n v="22.860000000000003"/>
    <n v="0.62476086362394101"/>
    <n v="2026"/>
    <s v="Q4"/>
    <n v="11"/>
    <x v="10"/>
  </r>
  <r>
    <s v="00003"/>
    <x v="324"/>
    <x v="3"/>
    <x v="7"/>
    <x v="2"/>
    <x v="0"/>
    <x v="3"/>
    <x v="19"/>
    <n v="5"/>
    <n v="122.33"/>
    <n v="0.15"/>
    <n v="58.98"/>
    <n v="519.90249999999992"/>
    <n v="294.89999999999998"/>
    <n v="225.00249999999994"/>
    <n v="0.43277826130861069"/>
    <n v="2026"/>
    <s v="Q4"/>
    <n v="11"/>
    <x v="10"/>
  </r>
  <r>
    <s v="01603"/>
    <x v="324"/>
    <x v="3"/>
    <x v="8"/>
    <x v="0"/>
    <x v="0"/>
    <x v="3"/>
    <x v="13"/>
    <n v="1"/>
    <n v="83.49"/>
    <n v="0.05"/>
    <n v="39.659999999999997"/>
    <n v="79.315499999999986"/>
    <n v="39.659999999999997"/>
    <n v="39.655499999999989"/>
    <n v="0.49997163227868446"/>
    <n v="2026"/>
    <s v="Q4"/>
    <n v="11"/>
    <x v="10"/>
  </r>
  <r>
    <s v="02073"/>
    <x v="324"/>
    <x v="1"/>
    <x v="12"/>
    <x v="0"/>
    <x v="1"/>
    <x v="0"/>
    <x v="4"/>
    <n v="2"/>
    <n v="51.48"/>
    <n v="0.1"/>
    <n v="22.51"/>
    <n v="92.664000000000001"/>
    <n v="45.02"/>
    <n v="47.643999999999998"/>
    <n v="0.51415868082534744"/>
    <n v="2026"/>
    <s v="Q4"/>
    <n v="11"/>
    <x v="10"/>
  </r>
  <r>
    <s v="02487"/>
    <x v="324"/>
    <x v="2"/>
    <x v="2"/>
    <x v="3"/>
    <x v="1"/>
    <x v="3"/>
    <x v="19"/>
    <n v="1"/>
    <n v="123.43"/>
    <n v="0.15"/>
    <n v="60.8"/>
    <n v="104.91550000000001"/>
    <n v="60.8"/>
    <n v="44.115500000000011"/>
    <n v="0.42048601017008935"/>
    <n v="2026"/>
    <s v="Q4"/>
    <n v="11"/>
    <x v="10"/>
  </r>
  <r>
    <s v="03407"/>
    <x v="324"/>
    <x v="3"/>
    <x v="7"/>
    <x v="0"/>
    <x v="1"/>
    <x v="2"/>
    <x v="18"/>
    <n v="1"/>
    <n v="164.85"/>
    <n v="0.1"/>
    <n v="89.4"/>
    <n v="148.36500000000001"/>
    <n v="89.4"/>
    <n v="58.965000000000003"/>
    <n v="0.39743200889697705"/>
    <n v="2026"/>
    <s v="Q4"/>
    <n v="11"/>
    <x v="10"/>
  </r>
  <r>
    <s v="04052"/>
    <x v="324"/>
    <x v="0"/>
    <x v="0"/>
    <x v="0"/>
    <x v="1"/>
    <x v="2"/>
    <x v="9"/>
    <n v="1"/>
    <n v="46.82"/>
    <n v="0.2"/>
    <n v="18.27"/>
    <n v="37.456000000000003"/>
    <n v="18.27"/>
    <n v="19.186000000000003"/>
    <n v="0.51222768047842804"/>
    <n v="2026"/>
    <s v="Q4"/>
    <n v="11"/>
    <x v="10"/>
  </r>
  <r>
    <s v="00119"/>
    <x v="325"/>
    <x v="0"/>
    <x v="9"/>
    <x v="0"/>
    <x v="1"/>
    <x v="4"/>
    <x v="10"/>
    <n v="1"/>
    <n v="41.16"/>
    <n v="0.1"/>
    <n v="14.82"/>
    <n v="37.043999999999997"/>
    <n v="14.82"/>
    <n v="22.223999999999997"/>
    <n v="0.59993521218011014"/>
    <n v="2026"/>
    <s v="Q4"/>
    <n v="11"/>
    <x v="10"/>
  </r>
  <r>
    <s v="00298"/>
    <x v="325"/>
    <x v="1"/>
    <x v="12"/>
    <x v="3"/>
    <x v="1"/>
    <x v="3"/>
    <x v="7"/>
    <n v="1"/>
    <n v="196.08"/>
    <n v="0.1"/>
    <n v="104.19"/>
    <n v="176.47200000000001"/>
    <n v="104.19"/>
    <n v="72.282000000000011"/>
    <n v="0.40959472324221408"/>
    <n v="2026"/>
    <s v="Q4"/>
    <n v="11"/>
    <x v="10"/>
  </r>
  <r>
    <s v="00419"/>
    <x v="325"/>
    <x v="3"/>
    <x v="8"/>
    <x v="2"/>
    <x v="1"/>
    <x v="3"/>
    <x v="7"/>
    <n v="1"/>
    <n v="192.62"/>
    <n v="0.1"/>
    <n v="105.97"/>
    <n v="173.358"/>
    <n v="105.97"/>
    <n v="67.388000000000005"/>
    <n v="0.38872160500236508"/>
    <n v="2026"/>
    <s v="Q4"/>
    <n v="11"/>
    <x v="10"/>
  </r>
  <r>
    <s v="01181"/>
    <x v="325"/>
    <x v="1"/>
    <x v="12"/>
    <x v="3"/>
    <x v="1"/>
    <x v="0"/>
    <x v="8"/>
    <n v="2"/>
    <n v="102.87"/>
    <n v="0.05"/>
    <n v="51.69"/>
    <n v="195.453"/>
    <n v="103.38"/>
    <n v="92.073000000000008"/>
    <n v="0.4710748875688785"/>
    <n v="2026"/>
    <s v="Q4"/>
    <n v="11"/>
    <x v="10"/>
  </r>
  <r>
    <s v="01924"/>
    <x v="325"/>
    <x v="0"/>
    <x v="15"/>
    <x v="0"/>
    <x v="1"/>
    <x v="0"/>
    <x v="4"/>
    <n v="3"/>
    <n v="50.99"/>
    <n v="0.2"/>
    <n v="22.53"/>
    <n v="122.376"/>
    <n v="67.59"/>
    <n v="54.786000000000001"/>
    <n v="0.44768582074916652"/>
    <n v="2026"/>
    <s v="Q4"/>
    <n v="11"/>
    <x v="10"/>
  </r>
  <r>
    <s v="03829"/>
    <x v="325"/>
    <x v="1"/>
    <x v="12"/>
    <x v="2"/>
    <x v="1"/>
    <x v="0"/>
    <x v="6"/>
    <n v="1"/>
    <n v="39.94"/>
    <n v="0.1"/>
    <n v="16.89"/>
    <n v="35.945999999999998"/>
    <n v="16.89"/>
    <n v="19.055999999999997"/>
    <n v="0.53012852612251704"/>
    <n v="2026"/>
    <s v="Q4"/>
    <n v="11"/>
    <x v="10"/>
  </r>
  <r>
    <s v="05065"/>
    <x v="325"/>
    <x v="3"/>
    <x v="8"/>
    <x v="0"/>
    <x v="1"/>
    <x v="2"/>
    <x v="18"/>
    <n v="2"/>
    <n v="166.15"/>
    <n v="0"/>
    <n v="86.42"/>
    <n v="332.3"/>
    <n v="172.84"/>
    <n v="159.46"/>
    <n v="0.47986758952753539"/>
    <n v="2026"/>
    <s v="Q4"/>
    <n v="11"/>
    <x v="10"/>
  </r>
  <r>
    <s v="05146"/>
    <x v="325"/>
    <x v="1"/>
    <x v="6"/>
    <x v="0"/>
    <x v="1"/>
    <x v="4"/>
    <x v="14"/>
    <n v="1"/>
    <n v="35.79"/>
    <n v="0.1"/>
    <n v="14.17"/>
    <n v="32.210999999999999"/>
    <n v="14.17"/>
    <n v="18.040999999999997"/>
    <n v="0.56008816863804278"/>
    <n v="2026"/>
    <s v="Q4"/>
    <n v="11"/>
    <x v="10"/>
  </r>
  <r>
    <s v="00320"/>
    <x v="326"/>
    <x v="2"/>
    <x v="2"/>
    <x v="0"/>
    <x v="1"/>
    <x v="3"/>
    <x v="7"/>
    <n v="5"/>
    <n v="196.53"/>
    <n v="0.15"/>
    <n v="105.01"/>
    <n v="835.25249999999994"/>
    <n v="525.05000000000007"/>
    <n v="310.20249999999987"/>
    <n v="0.37138769414039452"/>
    <n v="2026"/>
    <s v="Q4"/>
    <n v="11"/>
    <x v="10"/>
  </r>
  <r>
    <s v="01250"/>
    <x v="326"/>
    <x v="1"/>
    <x v="12"/>
    <x v="0"/>
    <x v="1"/>
    <x v="2"/>
    <x v="2"/>
    <n v="6"/>
    <n v="36.35"/>
    <n v="0"/>
    <n v="13.24"/>
    <n v="218.10000000000002"/>
    <n v="79.44"/>
    <n v="138.66000000000003"/>
    <n v="0.63576341127922975"/>
    <n v="2026"/>
    <s v="Q4"/>
    <n v="11"/>
    <x v="10"/>
  </r>
  <r>
    <s v="02584"/>
    <x v="326"/>
    <x v="1"/>
    <x v="6"/>
    <x v="1"/>
    <x v="0"/>
    <x v="3"/>
    <x v="7"/>
    <n v="15"/>
    <n v="192.23"/>
    <n v="0.15"/>
    <n v="106.34"/>
    <n v="2450.9324999999999"/>
    <n v="1595.1000000000001"/>
    <n v="855.83249999999975"/>
    <n v="0.34918648310387979"/>
    <n v="2026"/>
    <s v="Q4"/>
    <n v="11"/>
    <x v="10"/>
  </r>
  <r>
    <s v="02717"/>
    <x v="326"/>
    <x v="1"/>
    <x v="12"/>
    <x v="0"/>
    <x v="1"/>
    <x v="2"/>
    <x v="18"/>
    <n v="2"/>
    <n v="167.9"/>
    <n v="0.15"/>
    <n v="89.55"/>
    <n v="285.43"/>
    <n v="179.1"/>
    <n v="106.33000000000001"/>
    <n v="0.37252566303471957"/>
    <n v="2026"/>
    <s v="Q4"/>
    <n v="11"/>
    <x v="10"/>
  </r>
  <r>
    <s v="02737"/>
    <x v="326"/>
    <x v="1"/>
    <x v="6"/>
    <x v="0"/>
    <x v="2"/>
    <x v="3"/>
    <x v="13"/>
    <n v="2"/>
    <n v="80.709999999999994"/>
    <n v="0.1"/>
    <n v="39.33"/>
    <n v="145.27799999999999"/>
    <n v="78.66"/>
    <n v="66.617999999999995"/>
    <n v="0.45855532152149669"/>
    <n v="2026"/>
    <s v="Q4"/>
    <n v="11"/>
    <x v="10"/>
  </r>
  <r>
    <s v="03021"/>
    <x v="326"/>
    <x v="0"/>
    <x v="15"/>
    <x v="0"/>
    <x v="2"/>
    <x v="1"/>
    <x v="17"/>
    <n v="1"/>
    <n v="71.66"/>
    <n v="0.2"/>
    <n v="31.83"/>
    <n v="57.328000000000003"/>
    <n v="31.83"/>
    <n v="25.498000000000005"/>
    <n v="0.44477393245883345"/>
    <n v="2026"/>
    <s v="Q4"/>
    <n v="11"/>
    <x v="10"/>
  </r>
  <r>
    <s v="05199"/>
    <x v="326"/>
    <x v="2"/>
    <x v="3"/>
    <x v="0"/>
    <x v="0"/>
    <x v="3"/>
    <x v="19"/>
    <n v="5"/>
    <n v="125.23"/>
    <n v="0.05"/>
    <n v="59.84"/>
    <n v="594.84249999999997"/>
    <n v="299.20000000000005"/>
    <n v="295.64249999999993"/>
    <n v="0.49700971265503041"/>
    <n v="2026"/>
    <s v="Q4"/>
    <n v="11"/>
    <x v="10"/>
  </r>
  <r>
    <s v="01202"/>
    <x v="327"/>
    <x v="0"/>
    <x v="15"/>
    <x v="3"/>
    <x v="0"/>
    <x v="1"/>
    <x v="1"/>
    <n v="2"/>
    <n v="91.33"/>
    <n v="0.15"/>
    <n v="45.45"/>
    <n v="155.261"/>
    <n v="90.9"/>
    <n v="64.36099999999999"/>
    <n v="0.41453423589954974"/>
    <n v="2026"/>
    <s v="Q4"/>
    <n v="11"/>
    <x v="10"/>
  </r>
  <r>
    <s v="01365"/>
    <x v="327"/>
    <x v="0"/>
    <x v="0"/>
    <x v="3"/>
    <x v="1"/>
    <x v="1"/>
    <x v="11"/>
    <n v="4"/>
    <n v="155.91"/>
    <n v="0"/>
    <n v="79.91"/>
    <n v="623.64"/>
    <n v="319.64"/>
    <n v="304"/>
    <n v="0.48746071451478418"/>
    <n v="2026"/>
    <s v="Q4"/>
    <n v="11"/>
    <x v="10"/>
  </r>
  <r>
    <s v="02575"/>
    <x v="327"/>
    <x v="2"/>
    <x v="10"/>
    <x v="2"/>
    <x v="0"/>
    <x v="4"/>
    <x v="10"/>
    <n v="1"/>
    <n v="39.42"/>
    <n v="0"/>
    <n v="14.63"/>
    <n v="39.42"/>
    <n v="14.63"/>
    <n v="24.79"/>
    <n v="0.62886859462201927"/>
    <n v="2026"/>
    <s v="Q4"/>
    <n v="11"/>
    <x v="10"/>
  </r>
  <r>
    <s v="02673"/>
    <x v="327"/>
    <x v="2"/>
    <x v="2"/>
    <x v="0"/>
    <x v="0"/>
    <x v="0"/>
    <x v="4"/>
    <n v="2"/>
    <n v="51.56"/>
    <n v="0.05"/>
    <n v="22.7"/>
    <n v="97.963999999999999"/>
    <n v="45.4"/>
    <n v="52.564"/>
    <n v="0.5365644522477645"/>
    <n v="2026"/>
    <s v="Q4"/>
    <n v="11"/>
    <x v="10"/>
  </r>
  <r>
    <s v="04145"/>
    <x v="327"/>
    <x v="0"/>
    <x v="0"/>
    <x v="0"/>
    <x v="0"/>
    <x v="3"/>
    <x v="19"/>
    <n v="1"/>
    <n v="120.49"/>
    <n v="0.15"/>
    <n v="61.22"/>
    <n v="102.4165"/>
    <n v="61.22"/>
    <n v="41.1965"/>
    <n v="0.40224475548373556"/>
    <n v="2026"/>
    <s v="Q4"/>
    <n v="11"/>
    <x v="10"/>
  </r>
  <r>
    <s v="04610"/>
    <x v="327"/>
    <x v="2"/>
    <x v="16"/>
    <x v="2"/>
    <x v="0"/>
    <x v="1"/>
    <x v="11"/>
    <n v="2"/>
    <n v="153.96"/>
    <n v="0"/>
    <n v="79.33"/>
    <n v="307.92"/>
    <n v="158.66"/>
    <n v="149.26000000000002"/>
    <n v="0.48473629514159527"/>
    <n v="2026"/>
    <s v="Q4"/>
    <n v="11"/>
    <x v="10"/>
  </r>
  <r>
    <s v="04721"/>
    <x v="327"/>
    <x v="2"/>
    <x v="16"/>
    <x v="2"/>
    <x v="1"/>
    <x v="0"/>
    <x v="6"/>
    <n v="1"/>
    <n v="39.85"/>
    <n v="0"/>
    <n v="16.3"/>
    <n v="39.85"/>
    <n v="16.3"/>
    <n v="23.55"/>
    <n v="0.59096612296110418"/>
    <n v="2026"/>
    <s v="Q4"/>
    <n v="11"/>
    <x v="10"/>
  </r>
  <r>
    <s v="00324"/>
    <x v="328"/>
    <x v="3"/>
    <x v="13"/>
    <x v="3"/>
    <x v="0"/>
    <x v="0"/>
    <x v="8"/>
    <n v="2"/>
    <n v="103.88"/>
    <n v="0.15"/>
    <n v="49.26"/>
    <n v="176.59599999999998"/>
    <n v="98.52"/>
    <n v="78.075999999999979"/>
    <n v="0.44211646922920106"/>
    <n v="2026"/>
    <s v="Q4"/>
    <n v="11"/>
    <x v="10"/>
  </r>
  <r>
    <s v="00559"/>
    <x v="328"/>
    <x v="3"/>
    <x v="7"/>
    <x v="0"/>
    <x v="0"/>
    <x v="2"/>
    <x v="15"/>
    <n v="2"/>
    <n v="134.19"/>
    <n v="0.1"/>
    <n v="65.39"/>
    <n v="241.542"/>
    <n v="130.78"/>
    <n v="110.762"/>
    <n v="0.45856207202060095"/>
    <n v="2026"/>
    <s v="Q4"/>
    <n v="11"/>
    <x v="10"/>
  </r>
  <r>
    <s v="01108"/>
    <x v="328"/>
    <x v="1"/>
    <x v="1"/>
    <x v="3"/>
    <x v="1"/>
    <x v="2"/>
    <x v="2"/>
    <n v="1"/>
    <n v="37.06"/>
    <n v="0.1"/>
    <n v="13.18"/>
    <n v="33.354000000000006"/>
    <n v="13.18"/>
    <n v="20.174000000000007"/>
    <n v="0.6048449961024166"/>
    <n v="2026"/>
    <s v="Q4"/>
    <n v="11"/>
    <x v="10"/>
  </r>
  <r>
    <s v="01344"/>
    <x v="328"/>
    <x v="2"/>
    <x v="10"/>
    <x v="0"/>
    <x v="1"/>
    <x v="2"/>
    <x v="15"/>
    <n v="4"/>
    <n v="135.21"/>
    <n v="0.05"/>
    <n v="68.64"/>
    <n v="513.798"/>
    <n v="274.56"/>
    <n v="239.238"/>
    <n v="0.46562656919645462"/>
    <n v="2026"/>
    <s v="Q4"/>
    <n v="11"/>
    <x v="10"/>
  </r>
  <r>
    <s v="01922"/>
    <x v="328"/>
    <x v="0"/>
    <x v="9"/>
    <x v="3"/>
    <x v="0"/>
    <x v="1"/>
    <x v="3"/>
    <n v="2"/>
    <n v="145.77000000000001"/>
    <n v="0.1"/>
    <n v="78.14"/>
    <n v="262.38600000000002"/>
    <n v="156.28"/>
    <n v="106.10600000000002"/>
    <n v="0.40438895367893107"/>
    <n v="2026"/>
    <s v="Q4"/>
    <n v="11"/>
    <x v="10"/>
  </r>
  <r>
    <s v="02343"/>
    <x v="328"/>
    <x v="0"/>
    <x v="15"/>
    <x v="2"/>
    <x v="1"/>
    <x v="3"/>
    <x v="19"/>
    <n v="1"/>
    <n v="121.53"/>
    <n v="0.15"/>
    <n v="62.14"/>
    <n v="103.3005"/>
    <n v="62.14"/>
    <n v="41.160499999999999"/>
    <n v="0.39845402490791426"/>
    <n v="2026"/>
    <s v="Q4"/>
    <n v="11"/>
    <x v="10"/>
  </r>
  <r>
    <s v="02466"/>
    <x v="328"/>
    <x v="2"/>
    <x v="2"/>
    <x v="0"/>
    <x v="2"/>
    <x v="0"/>
    <x v="6"/>
    <n v="2"/>
    <n v="40.51"/>
    <n v="0.05"/>
    <n v="16.45"/>
    <n v="76.968999999999994"/>
    <n v="32.9"/>
    <n v="44.068999999999996"/>
    <n v="0.5725551845548208"/>
    <n v="2026"/>
    <s v="Q4"/>
    <n v="11"/>
    <x v="10"/>
  </r>
  <r>
    <s v="02647"/>
    <x v="328"/>
    <x v="2"/>
    <x v="5"/>
    <x v="0"/>
    <x v="1"/>
    <x v="1"/>
    <x v="17"/>
    <n v="1"/>
    <n v="70.099999999999994"/>
    <n v="0.15"/>
    <n v="32.28"/>
    <n v="59.584999999999994"/>
    <n v="32.28"/>
    <n v="27.304999999999993"/>
    <n v="0.45825291600234952"/>
    <n v="2026"/>
    <s v="Q4"/>
    <n v="11"/>
    <x v="10"/>
  </r>
  <r>
    <s v="02958"/>
    <x v="328"/>
    <x v="1"/>
    <x v="12"/>
    <x v="3"/>
    <x v="1"/>
    <x v="1"/>
    <x v="3"/>
    <n v="1"/>
    <n v="144.25"/>
    <n v="0.1"/>
    <n v="79.55"/>
    <n v="129.82500000000002"/>
    <n v="79.55"/>
    <n v="50.27500000000002"/>
    <n v="0.38725207009435791"/>
    <n v="2026"/>
    <s v="Q4"/>
    <n v="11"/>
    <x v="10"/>
  </r>
  <r>
    <s v="03527"/>
    <x v="328"/>
    <x v="1"/>
    <x v="6"/>
    <x v="3"/>
    <x v="0"/>
    <x v="1"/>
    <x v="3"/>
    <n v="4"/>
    <n v="146.19"/>
    <n v="0.1"/>
    <n v="79.569999999999993"/>
    <n v="526.28399999999999"/>
    <n v="318.27999999999997"/>
    <n v="208.00400000000002"/>
    <n v="0.39523147198090769"/>
    <n v="2026"/>
    <s v="Q4"/>
    <n v="11"/>
    <x v="10"/>
  </r>
  <r>
    <s v="03729"/>
    <x v="328"/>
    <x v="0"/>
    <x v="9"/>
    <x v="0"/>
    <x v="1"/>
    <x v="3"/>
    <x v="13"/>
    <n v="1"/>
    <n v="81.89"/>
    <n v="0.05"/>
    <n v="38.33"/>
    <n v="77.79549999999999"/>
    <n v="38.33"/>
    <n v="39.465499999999992"/>
    <n v="0.50729797996028048"/>
    <n v="2026"/>
    <s v="Q4"/>
    <n v="11"/>
    <x v="10"/>
  </r>
  <r>
    <s v="04961"/>
    <x v="328"/>
    <x v="2"/>
    <x v="2"/>
    <x v="2"/>
    <x v="1"/>
    <x v="3"/>
    <x v="7"/>
    <n v="2"/>
    <n v="194.78"/>
    <n v="0.15"/>
    <n v="102.51"/>
    <n v="331.12599999999998"/>
    <n v="205.02"/>
    <n v="126.10599999999997"/>
    <n v="0.38083992196324051"/>
    <n v="2026"/>
    <s v="Q4"/>
    <n v="11"/>
    <x v="10"/>
  </r>
  <r>
    <s v="05034"/>
    <x v="328"/>
    <x v="1"/>
    <x v="14"/>
    <x v="0"/>
    <x v="0"/>
    <x v="1"/>
    <x v="3"/>
    <n v="1"/>
    <n v="141.63"/>
    <n v="0.05"/>
    <n v="77.17"/>
    <n v="134.54849999999999"/>
    <n v="77.17"/>
    <n v="57.378499999999988"/>
    <n v="0.42645217152179321"/>
    <n v="2026"/>
    <s v="Q4"/>
    <n v="11"/>
    <x v="10"/>
  </r>
  <r>
    <s v="00343"/>
    <x v="329"/>
    <x v="2"/>
    <x v="16"/>
    <x v="0"/>
    <x v="0"/>
    <x v="0"/>
    <x v="6"/>
    <n v="1"/>
    <n v="40.86"/>
    <n v="0.05"/>
    <n v="17.14"/>
    <n v="38.817"/>
    <n v="17.14"/>
    <n v="21.677"/>
    <n v="0.55844088930107938"/>
    <n v="2026"/>
    <s v="Q4"/>
    <n v="11"/>
    <x v="10"/>
  </r>
  <r>
    <s v="00405"/>
    <x v="329"/>
    <x v="3"/>
    <x v="8"/>
    <x v="0"/>
    <x v="1"/>
    <x v="1"/>
    <x v="3"/>
    <n v="1"/>
    <n v="141.61000000000001"/>
    <n v="0.05"/>
    <n v="77.7"/>
    <n v="134.52950000000001"/>
    <n v="77.7"/>
    <n v="56.82950000000001"/>
    <n v="0.42243151130421214"/>
    <n v="2026"/>
    <s v="Q4"/>
    <n v="11"/>
    <x v="10"/>
  </r>
  <r>
    <s v="00485"/>
    <x v="329"/>
    <x v="3"/>
    <x v="7"/>
    <x v="0"/>
    <x v="1"/>
    <x v="3"/>
    <x v="19"/>
    <n v="2"/>
    <n v="122.15"/>
    <n v="0.1"/>
    <n v="61.15"/>
    <n v="219.87"/>
    <n v="122.3"/>
    <n v="97.570000000000007"/>
    <n v="0.44376222313185065"/>
    <n v="2026"/>
    <s v="Q4"/>
    <n v="11"/>
    <x v="10"/>
  </r>
  <r>
    <s v="00807"/>
    <x v="329"/>
    <x v="2"/>
    <x v="5"/>
    <x v="2"/>
    <x v="0"/>
    <x v="2"/>
    <x v="15"/>
    <n v="5"/>
    <n v="130.24"/>
    <n v="0.1"/>
    <n v="66.75"/>
    <n v="586.08000000000004"/>
    <n v="333.75"/>
    <n v="252.33000000000004"/>
    <n v="0.43053849303849306"/>
    <n v="2026"/>
    <s v="Q4"/>
    <n v="11"/>
    <x v="10"/>
  </r>
  <r>
    <s v="01666"/>
    <x v="329"/>
    <x v="0"/>
    <x v="15"/>
    <x v="1"/>
    <x v="0"/>
    <x v="0"/>
    <x v="4"/>
    <n v="3"/>
    <n v="50.18"/>
    <n v="0.1"/>
    <n v="23.12"/>
    <n v="135.48599999999999"/>
    <n v="69.36"/>
    <n v="66.125999999999991"/>
    <n v="0.4880651875470528"/>
    <n v="2026"/>
    <s v="Q4"/>
    <n v="11"/>
    <x v="10"/>
  </r>
  <r>
    <s v="03442"/>
    <x v="329"/>
    <x v="0"/>
    <x v="9"/>
    <x v="2"/>
    <x v="1"/>
    <x v="4"/>
    <x v="16"/>
    <n v="2"/>
    <n v="50.93"/>
    <n v="0.15"/>
    <n v="22.35"/>
    <n v="86.581000000000003"/>
    <n v="44.7"/>
    <n v="41.881"/>
    <n v="0.48372044674928677"/>
    <n v="2026"/>
    <s v="Q4"/>
    <n v="11"/>
    <x v="10"/>
  </r>
  <r>
    <s v="04177"/>
    <x v="329"/>
    <x v="2"/>
    <x v="10"/>
    <x v="0"/>
    <x v="2"/>
    <x v="0"/>
    <x v="4"/>
    <n v="1"/>
    <n v="49.6"/>
    <n v="0"/>
    <n v="22.62"/>
    <n v="49.6"/>
    <n v="22.62"/>
    <n v="26.98"/>
    <n v="0.5439516129032258"/>
    <n v="2026"/>
    <s v="Q4"/>
    <n v="11"/>
    <x v="10"/>
  </r>
  <r>
    <s v="04659"/>
    <x v="329"/>
    <x v="1"/>
    <x v="11"/>
    <x v="1"/>
    <x v="2"/>
    <x v="3"/>
    <x v="13"/>
    <n v="3"/>
    <n v="83.3"/>
    <n v="0.15"/>
    <n v="38.74"/>
    <n v="212.41499999999996"/>
    <n v="116.22"/>
    <n v="96.194999999999965"/>
    <n v="0.45286349834051259"/>
    <n v="2026"/>
    <s v="Q4"/>
    <n v="11"/>
    <x v="10"/>
  </r>
  <r>
    <s v="04667"/>
    <x v="329"/>
    <x v="1"/>
    <x v="14"/>
    <x v="3"/>
    <x v="2"/>
    <x v="2"/>
    <x v="2"/>
    <n v="1"/>
    <n v="35.89"/>
    <n v="0.05"/>
    <n v="13.53"/>
    <n v="34.095500000000001"/>
    <n v="13.53"/>
    <n v="20.5655"/>
    <n v="0.60317343931017287"/>
    <n v="2026"/>
    <s v="Q4"/>
    <n v="11"/>
    <x v="10"/>
  </r>
  <r>
    <s v="00197"/>
    <x v="330"/>
    <x v="3"/>
    <x v="4"/>
    <x v="2"/>
    <x v="1"/>
    <x v="3"/>
    <x v="7"/>
    <n v="1"/>
    <n v="195.32"/>
    <n v="0"/>
    <n v="103.21"/>
    <n v="195.32"/>
    <n v="103.21"/>
    <n v="92.11"/>
    <n v="0.47158509113250052"/>
    <n v="2026"/>
    <s v="Q4"/>
    <n v="11"/>
    <x v="10"/>
  </r>
  <r>
    <s v="00361"/>
    <x v="330"/>
    <x v="1"/>
    <x v="6"/>
    <x v="0"/>
    <x v="0"/>
    <x v="2"/>
    <x v="2"/>
    <n v="1"/>
    <n v="36.36"/>
    <n v="0.05"/>
    <n v="13.33"/>
    <n v="34.541999999999994"/>
    <n v="13.33"/>
    <n v="21.211999999999996"/>
    <n v="0.61409298824619307"/>
    <n v="2026"/>
    <s v="Q4"/>
    <n v="11"/>
    <x v="10"/>
  </r>
  <r>
    <s v="00841"/>
    <x v="330"/>
    <x v="1"/>
    <x v="12"/>
    <x v="0"/>
    <x v="0"/>
    <x v="2"/>
    <x v="2"/>
    <n v="2"/>
    <n v="35.85"/>
    <n v="0.05"/>
    <n v="13.69"/>
    <n v="68.114999999999995"/>
    <n v="27.38"/>
    <n v="40.734999999999999"/>
    <n v="0.59803273875064233"/>
    <n v="2026"/>
    <s v="Q4"/>
    <n v="11"/>
    <x v="10"/>
  </r>
  <r>
    <s v="00903"/>
    <x v="330"/>
    <x v="3"/>
    <x v="8"/>
    <x v="0"/>
    <x v="1"/>
    <x v="2"/>
    <x v="9"/>
    <n v="4"/>
    <n v="46.73"/>
    <n v="0"/>
    <n v="17.989999999999998"/>
    <n v="186.92"/>
    <n v="71.959999999999994"/>
    <n v="114.96"/>
    <n v="0.61502246950567085"/>
    <n v="2026"/>
    <s v="Q4"/>
    <n v="11"/>
    <x v="10"/>
  </r>
  <r>
    <s v="01278"/>
    <x v="330"/>
    <x v="3"/>
    <x v="13"/>
    <x v="2"/>
    <x v="0"/>
    <x v="1"/>
    <x v="3"/>
    <n v="3"/>
    <n v="143.72"/>
    <n v="0.15"/>
    <n v="78.56"/>
    <n v="366.48599999999999"/>
    <n v="235.68"/>
    <n v="130.80599999999998"/>
    <n v="0.35691950033561987"/>
    <n v="2026"/>
    <s v="Q4"/>
    <n v="11"/>
    <x v="10"/>
  </r>
  <r>
    <s v="02091"/>
    <x v="330"/>
    <x v="1"/>
    <x v="12"/>
    <x v="3"/>
    <x v="1"/>
    <x v="4"/>
    <x v="14"/>
    <n v="1"/>
    <n v="35.590000000000003"/>
    <n v="0"/>
    <n v="13.57"/>
    <n v="35.590000000000003"/>
    <n v="13.57"/>
    <n v="22.020000000000003"/>
    <n v="0.61871312166338865"/>
    <n v="2026"/>
    <s v="Q4"/>
    <n v="11"/>
    <x v="10"/>
  </r>
  <r>
    <s v="03070"/>
    <x v="330"/>
    <x v="3"/>
    <x v="13"/>
    <x v="3"/>
    <x v="0"/>
    <x v="1"/>
    <x v="17"/>
    <n v="4"/>
    <n v="71.11"/>
    <n v="0.05"/>
    <n v="32.25"/>
    <n v="270.21799999999996"/>
    <n v="129"/>
    <n v="141.21799999999996"/>
    <n v="0.52260767232382732"/>
    <n v="2026"/>
    <s v="Q4"/>
    <n v="11"/>
    <x v="10"/>
  </r>
  <r>
    <s v="04007"/>
    <x v="330"/>
    <x v="0"/>
    <x v="9"/>
    <x v="3"/>
    <x v="2"/>
    <x v="0"/>
    <x v="4"/>
    <n v="5"/>
    <n v="51.04"/>
    <n v="0"/>
    <n v="22.69"/>
    <n v="255.2"/>
    <n v="113.45"/>
    <n v="141.75"/>
    <n v="0.55544670846394983"/>
    <n v="2026"/>
    <s v="Q4"/>
    <n v="11"/>
    <x v="10"/>
  </r>
  <r>
    <s v="04488"/>
    <x v="330"/>
    <x v="1"/>
    <x v="14"/>
    <x v="2"/>
    <x v="0"/>
    <x v="2"/>
    <x v="18"/>
    <n v="3"/>
    <n v="161.66"/>
    <n v="0.05"/>
    <n v="88.3"/>
    <n v="460.73099999999999"/>
    <n v="264.89999999999998"/>
    <n v="195.83100000000002"/>
    <n v="0.42504411467863029"/>
    <n v="2026"/>
    <s v="Q4"/>
    <n v="11"/>
    <x v="10"/>
  </r>
  <r>
    <s v="05159"/>
    <x v="330"/>
    <x v="3"/>
    <x v="13"/>
    <x v="0"/>
    <x v="2"/>
    <x v="3"/>
    <x v="13"/>
    <n v="2"/>
    <n v="80.400000000000006"/>
    <n v="0.15"/>
    <n v="38.869999999999997"/>
    <n v="136.68"/>
    <n v="77.739999999999995"/>
    <n v="58.940000000000012"/>
    <n v="0.43122622183201648"/>
    <n v="2026"/>
    <s v="Q4"/>
    <n v="11"/>
    <x v="10"/>
  </r>
  <r>
    <s v="00669"/>
    <x v="331"/>
    <x v="2"/>
    <x v="3"/>
    <x v="0"/>
    <x v="0"/>
    <x v="4"/>
    <x v="14"/>
    <n v="3"/>
    <n v="36.81"/>
    <n v="0.05"/>
    <n v="13.82"/>
    <n v="104.9085"/>
    <n v="41.46"/>
    <n v="63.448500000000003"/>
    <n v="0.60479846723573405"/>
    <n v="2026"/>
    <s v="Q4"/>
    <n v="11"/>
    <x v="10"/>
  </r>
  <r>
    <s v="00686"/>
    <x v="331"/>
    <x v="1"/>
    <x v="12"/>
    <x v="3"/>
    <x v="0"/>
    <x v="2"/>
    <x v="15"/>
    <n v="2"/>
    <n v="132.61000000000001"/>
    <n v="0.1"/>
    <n v="67.3"/>
    <n v="238.69800000000004"/>
    <n v="134.6"/>
    <n v="104.09800000000004"/>
    <n v="0.43610755012610086"/>
    <n v="2026"/>
    <s v="Q4"/>
    <n v="11"/>
    <x v="10"/>
  </r>
  <r>
    <s v="00990"/>
    <x v="331"/>
    <x v="0"/>
    <x v="15"/>
    <x v="0"/>
    <x v="0"/>
    <x v="0"/>
    <x v="6"/>
    <n v="5"/>
    <n v="39.79"/>
    <n v="0.1"/>
    <n v="17.09"/>
    <n v="179.05500000000001"/>
    <n v="85.45"/>
    <n v="93.605000000000004"/>
    <n v="0.52277233252352628"/>
    <n v="2026"/>
    <s v="Q4"/>
    <n v="11"/>
    <x v="10"/>
  </r>
  <r>
    <s v="01134"/>
    <x v="331"/>
    <x v="3"/>
    <x v="4"/>
    <x v="0"/>
    <x v="0"/>
    <x v="2"/>
    <x v="2"/>
    <n v="2"/>
    <n v="36.119999999999997"/>
    <n v="0.1"/>
    <n v="13.61"/>
    <n v="65.015999999999991"/>
    <n v="27.22"/>
    <n v="37.795999999999992"/>
    <n v="0.58133382551987201"/>
    <n v="2026"/>
    <s v="Q4"/>
    <n v="11"/>
    <x v="10"/>
  </r>
  <r>
    <s v="01770"/>
    <x v="331"/>
    <x v="3"/>
    <x v="7"/>
    <x v="2"/>
    <x v="0"/>
    <x v="1"/>
    <x v="11"/>
    <n v="5"/>
    <n v="153.93"/>
    <n v="0.05"/>
    <n v="77.27"/>
    <n v="731.16750000000002"/>
    <n v="386.34999999999997"/>
    <n v="344.81750000000005"/>
    <n v="0.4715985051304934"/>
    <n v="2026"/>
    <s v="Q4"/>
    <n v="11"/>
    <x v="10"/>
  </r>
  <r>
    <s v="03396"/>
    <x v="331"/>
    <x v="2"/>
    <x v="3"/>
    <x v="2"/>
    <x v="1"/>
    <x v="4"/>
    <x v="16"/>
    <n v="3"/>
    <n v="50.67"/>
    <n v="0.05"/>
    <n v="22.25"/>
    <n v="144.40949999999998"/>
    <n v="66.75"/>
    <n v="77.65949999999998"/>
    <n v="0.53777279195620775"/>
    <n v="2026"/>
    <s v="Q4"/>
    <n v="11"/>
    <x v="10"/>
  </r>
  <r>
    <s v="04259"/>
    <x v="331"/>
    <x v="2"/>
    <x v="3"/>
    <x v="0"/>
    <x v="0"/>
    <x v="1"/>
    <x v="17"/>
    <n v="4"/>
    <n v="72.77"/>
    <n v="0"/>
    <n v="32.090000000000003"/>
    <n v="291.08"/>
    <n v="128.36000000000001"/>
    <n v="162.71999999999997"/>
    <n v="0.55902157482479031"/>
    <n v="2026"/>
    <s v="Q4"/>
    <n v="11"/>
    <x v="10"/>
  </r>
  <r>
    <s v="04440"/>
    <x v="331"/>
    <x v="2"/>
    <x v="10"/>
    <x v="3"/>
    <x v="1"/>
    <x v="2"/>
    <x v="9"/>
    <n v="1"/>
    <n v="46.45"/>
    <n v="0.1"/>
    <n v="17.96"/>
    <n v="41.805000000000007"/>
    <n v="17.96"/>
    <n v="23.845000000000006"/>
    <n v="0.57038631742614521"/>
    <n v="2026"/>
    <s v="Q4"/>
    <n v="11"/>
    <x v="10"/>
  </r>
  <r>
    <s v="05115"/>
    <x v="331"/>
    <x v="0"/>
    <x v="15"/>
    <x v="0"/>
    <x v="1"/>
    <x v="2"/>
    <x v="18"/>
    <n v="1"/>
    <n v="165.75"/>
    <n v="0.2"/>
    <n v="89.16"/>
    <n v="132.6"/>
    <n v="89.16"/>
    <n v="43.44"/>
    <n v="0.32760180995475113"/>
    <n v="2026"/>
    <s v="Q4"/>
    <n v="11"/>
    <x v="10"/>
  </r>
  <r>
    <s v="05136"/>
    <x v="331"/>
    <x v="2"/>
    <x v="2"/>
    <x v="3"/>
    <x v="1"/>
    <x v="3"/>
    <x v="7"/>
    <n v="4"/>
    <n v="198.02"/>
    <n v="0.05"/>
    <n v="103.82"/>
    <n v="752.476"/>
    <n v="415.28"/>
    <n v="337.19600000000003"/>
    <n v="0.44811528872681655"/>
    <n v="2026"/>
    <s v="Q4"/>
    <n v="11"/>
    <x v="10"/>
  </r>
  <r>
    <s v="00562"/>
    <x v="332"/>
    <x v="1"/>
    <x v="12"/>
    <x v="0"/>
    <x v="1"/>
    <x v="2"/>
    <x v="9"/>
    <n v="1"/>
    <n v="46.3"/>
    <n v="0.2"/>
    <n v="18.78"/>
    <n v="37.04"/>
    <n v="18.78"/>
    <n v="18.259999999999998"/>
    <n v="0.49298056155507552"/>
    <n v="2026"/>
    <s v="Q4"/>
    <n v="11"/>
    <x v="10"/>
  </r>
  <r>
    <s v="00806"/>
    <x v="332"/>
    <x v="0"/>
    <x v="15"/>
    <x v="3"/>
    <x v="0"/>
    <x v="4"/>
    <x v="10"/>
    <n v="1"/>
    <n v="39.659999999999997"/>
    <n v="0"/>
    <n v="14.76"/>
    <n v="39.659999999999997"/>
    <n v="14.76"/>
    <n v="24.9"/>
    <n v="0.62783661119515888"/>
    <n v="2026"/>
    <s v="Q4"/>
    <n v="11"/>
    <x v="10"/>
  </r>
  <r>
    <s v="03150"/>
    <x v="332"/>
    <x v="1"/>
    <x v="6"/>
    <x v="0"/>
    <x v="1"/>
    <x v="3"/>
    <x v="13"/>
    <n v="3"/>
    <n v="80.72"/>
    <n v="0.05"/>
    <n v="39.130000000000003"/>
    <n v="230.05199999999999"/>
    <n v="117.39000000000001"/>
    <n v="112.66199999999998"/>
    <n v="0.48972406238589528"/>
    <n v="2026"/>
    <s v="Q4"/>
    <n v="11"/>
    <x v="10"/>
  </r>
  <r>
    <s v="04847"/>
    <x v="332"/>
    <x v="1"/>
    <x v="14"/>
    <x v="3"/>
    <x v="1"/>
    <x v="2"/>
    <x v="2"/>
    <n v="2"/>
    <n v="35.51"/>
    <n v="0.05"/>
    <n v="13.24"/>
    <n v="67.468999999999994"/>
    <n v="26.48"/>
    <n v="40.98899999999999"/>
    <n v="0.60752345521646967"/>
    <n v="2026"/>
    <s v="Q4"/>
    <n v="11"/>
    <x v="10"/>
  </r>
  <r>
    <s v="00221"/>
    <x v="333"/>
    <x v="3"/>
    <x v="8"/>
    <x v="2"/>
    <x v="2"/>
    <x v="2"/>
    <x v="15"/>
    <n v="1"/>
    <n v="132.06"/>
    <n v="0.15"/>
    <n v="67.53"/>
    <n v="112.251"/>
    <n v="67.53"/>
    <n v="44.721000000000004"/>
    <n v="0.39840179597509157"/>
    <n v="2026"/>
    <s v="Q4"/>
    <n v="11"/>
    <x v="10"/>
  </r>
  <r>
    <s v="00630"/>
    <x v="333"/>
    <x v="3"/>
    <x v="8"/>
    <x v="0"/>
    <x v="2"/>
    <x v="0"/>
    <x v="6"/>
    <n v="3"/>
    <n v="41.07"/>
    <n v="0.1"/>
    <n v="16.86"/>
    <n v="110.88900000000001"/>
    <n v="50.58"/>
    <n v="60.309000000000012"/>
    <n v="0.54386819251684126"/>
    <n v="2026"/>
    <s v="Q4"/>
    <n v="11"/>
    <x v="10"/>
  </r>
  <r>
    <s v="01789"/>
    <x v="333"/>
    <x v="1"/>
    <x v="12"/>
    <x v="0"/>
    <x v="1"/>
    <x v="1"/>
    <x v="11"/>
    <n v="2"/>
    <n v="151.49"/>
    <n v="0.1"/>
    <n v="81.39"/>
    <n v="272.68200000000002"/>
    <n v="162.78"/>
    <n v="109.90200000000002"/>
    <n v="0.40304090479019522"/>
    <n v="2026"/>
    <s v="Q4"/>
    <n v="11"/>
    <x v="10"/>
  </r>
  <r>
    <s v="01947"/>
    <x v="333"/>
    <x v="0"/>
    <x v="0"/>
    <x v="2"/>
    <x v="2"/>
    <x v="4"/>
    <x v="14"/>
    <n v="1"/>
    <n v="35.729999999999997"/>
    <n v="0.2"/>
    <n v="14.33"/>
    <n v="28.584"/>
    <n v="14.33"/>
    <n v="14.254"/>
    <n v="0.49867058494262523"/>
    <n v="2026"/>
    <s v="Q4"/>
    <n v="11"/>
    <x v="10"/>
  </r>
  <r>
    <s v="02279"/>
    <x v="333"/>
    <x v="0"/>
    <x v="0"/>
    <x v="2"/>
    <x v="0"/>
    <x v="0"/>
    <x v="4"/>
    <n v="2"/>
    <n v="50.38"/>
    <n v="0.1"/>
    <n v="22.41"/>
    <n v="90.684000000000012"/>
    <n v="44.82"/>
    <n v="45.864000000000011"/>
    <n v="0.50575625248114342"/>
    <n v="2026"/>
    <s v="Q4"/>
    <n v="11"/>
    <x v="10"/>
  </r>
  <r>
    <s v="02439"/>
    <x v="333"/>
    <x v="0"/>
    <x v="9"/>
    <x v="0"/>
    <x v="2"/>
    <x v="4"/>
    <x v="14"/>
    <n v="1"/>
    <n v="35.67"/>
    <n v="0.1"/>
    <n v="13.81"/>
    <n v="32.103000000000002"/>
    <n v="13.81"/>
    <n v="18.292999999999999"/>
    <n v="0.5698221350029592"/>
    <n v="2026"/>
    <s v="Q4"/>
    <n v="11"/>
    <x v="10"/>
  </r>
  <r>
    <s v="02540"/>
    <x v="333"/>
    <x v="1"/>
    <x v="14"/>
    <x v="1"/>
    <x v="2"/>
    <x v="3"/>
    <x v="13"/>
    <n v="12"/>
    <n v="81.150000000000006"/>
    <n v="0.15"/>
    <n v="39.590000000000003"/>
    <n v="827.73"/>
    <n v="475.08000000000004"/>
    <n v="352.65"/>
    <n v="0.42604472472907828"/>
    <n v="2026"/>
    <s v="Q4"/>
    <n v="11"/>
    <x v="10"/>
  </r>
  <r>
    <s v="02747"/>
    <x v="333"/>
    <x v="0"/>
    <x v="15"/>
    <x v="2"/>
    <x v="0"/>
    <x v="3"/>
    <x v="7"/>
    <n v="1"/>
    <n v="194.73"/>
    <n v="0"/>
    <n v="104.48"/>
    <n v="194.73"/>
    <n v="104.48"/>
    <n v="90.249999999999986"/>
    <n v="0.46346222975401835"/>
    <n v="2026"/>
    <s v="Q4"/>
    <n v="11"/>
    <x v="10"/>
  </r>
  <r>
    <s v="03094"/>
    <x v="333"/>
    <x v="1"/>
    <x v="1"/>
    <x v="3"/>
    <x v="2"/>
    <x v="3"/>
    <x v="19"/>
    <n v="2"/>
    <n v="122.18"/>
    <n v="0.15"/>
    <n v="61.3"/>
    <n v="207.70600000000002"/>
    <n v="122.6"/>
    <n v="85.106000000000023"/>
    <n v="0.40974261696821479"/>
    <n v="2026"/>
    <s v="Q4"/>
    <n v="11"/>
    <x v="10"/>
  </r>
  <r>
    <s v="03359"/>
    <x v="333"/>
    <x v="3"/>
    <x v="13"/>
    <x v="0"/>
    <x v="0"/>
    <x v="3"/>
    <x v="13"/>
    <n v="1"/>
    <n v="83.14"/>
    <n v="0"/>
    <n v="39.369999999999997"/>
    <n v="83.14"/>
    <n v="39.369999999999997"/>
    <n v="43.77"/>
    <n v="0.52646139042578788"/>
    <n v="2026"/>
    <s v="Q4"/>
    <n v="11"/>
    <x v="10"/>
  </r>
  <r>
    <s v="03473"/>
    <x v="333"/>
    <x v="2"/>
    <x v="5"/>
    <x v="0"/>
    <x v="0"/>
    <x v="0"/>
    <x v="0"/>
    <n v="1"/>
    <n v="80.97"/>
    <n v="0"/>
    <n v="43.64"/>
    <n v="80.97"/>
    <n v="43.64"/>
    <n v="37.33"/>
    <n v="0.4610349512164999"/>
    <n v="2026"/>
    <s v="Q4"/>
    <n v="11"/>
    <x v="10"/>
  </r>
  <r>
    <s v="03589"/>
    <x v="333"/>
    <x v="0"/>
    <x v="9"/>
    <x v="0"/>
    <x v="1"/>
    <x v="1"/>
    <x v="17"/>
    <n v="1"/>
    <n v="73.03"/>
    <n v="0"/>
    <n v="32.71"/>
    <n v="73.03"/>
    <n v="32.71"/>
    <n v="40.32"/>
    <n v="0.55210187594139393"/>
    <n v="2026"/>
    <s v="Q4"/>
    <n v="11"/>
    <x v="10"/>
  </r>
  <r>
    <s v="04689"/>
    <x v="333"/>
    <x v="2"/>
    <x v="3"/>
    <x v="0"/>
    <x v="0"/>
    <x v="2"/>
    <x v="9"/>
    <n v="1"/>
    <n v="46.81"/>
    <n v="0.05"/>
    <n v="17.87"/>
    <n v="44.469500000000004"/>
    <n v="17.87"/>
    <n v="26.599500000000003"/>
    <n v="0.59815154206815913"/>
    <n v="2026"/>
    <s v="Q4"/>
    <n v="11"/>
    <x v="10"/>
  </r>
  <r>
    <s v="04819"/>
    <x v="333"/>
    <x v="3"/>
    <x v="7"/>
    <x v="3"/>
    <x v="1"/>
    <x v="1"/>
    <x v="11"/>
    <n v="2"/>
    <n v="153.51"/>
    <n v="0.15"/>
    <n v="81.290000000000006"/>
    <n v="260.96699999999998"/>
    <n v="162.58000000000001"/>
    <n v="98.386999999999972"/>
    <n v="0.3770093536730697"/>
    <n v="2026"/>
    <s v="Q4"/>
    <n v="11"/>
    <x v="10"/>
  </r>
  <r>
    <s v="05167"/>
    <x v="333"/>
    <x v="2"/>
    <x v="5"/>
    <x v="3"/>
    <x v="1"/>
    <x v="3"/>
    <x v="7"/>
    <n v="2"/>
    <n v="197.5"/>
    <n v="0"/>
    <n v="104.47"/>
    <n v="395"/>
    <n v="208.94"/>
    <n v="186.06"/>
    <n v="0.4710379746835443"/>
    <n v="2026"/>
    <s v="Q4"/>
    <n v="11"/>
    <x v="10"/>
  </r>
  <r>
    <s v="00038"/>
    <x v="334"/>
    <x v="3"/>
    <x v="8"/>
    <x v="1"/>
    <x v="2"/>
    <x v="1"/>
    <x v="3"/>
    <n v="8"/>
    <n v="146.55000000000001"/>
    <n v="0.1"/>
    <n v="78.03"/>
    <n v="1055.1600000000001"/>
    <n v="624.24"/>
    <n v="430.92000000000007"/>
    <n v="0.40839303991811671"/>
    <n v="2026"/>
    <s v="Q4"/>
    <n v="12"/>
    <x v="11"/>
  </r>
  <r>
    <s v="00364"/>
    <x v="334"/>
    <x v="3"/>
    <x v="13"/>
    <x v="0"/>
    <x v="2"/>
    <x v="0"/>
    <x v="4"/>
    <n v="2"/>
    <n v="51.83"/>
    <n v="0.15"/>
    <n v="22.02"/>
    <n v="88.11099999999999"/>
    <n v="44.04"/>
    <n v="44.070999999999991"/>
    <n v="0.50017591447151888"/>
    <n v="2026"/>
    <s v="Q4"/>
    <n v="12"/>
    <x v="11"/>
  </r>
  <r>
    <s v="02040"/>
    <x v="334"/>
    <x v="1"/>
    <x v="12"/>
    <x v="0"/>
    <x v="1"/>
    <x v="1"/>
    <x v="3"/>
    <n v="1"/>
    <n v="140.34"/>
    <n v="0.15"/>
    <n v="79.92"/>
    <n v="119.289"/>
    <n v="79.92"/>
    <n v="39.369"/>
    <n v="0.33003043029952467"/>
    <n v="2026"/>
    <s v="Q4"/>
    <n v="12"/>
    <x v="11"/>
  </r>
  <r>
    <s v="02899"/>
    <x v="334"/>
    <x v="0"/>
    <x v="0"/>
    <x v="0"/>
    <x v="1"/>
    <x v="1"/>
    <x v="11"/>
    <n v="1"/>
    <n v="156.44999999999999"/>
    <n v="0"/>
    <n v="80.56"/>
    <n v="156.44999999999999"/>
    <n v="80.56"/>
    <n v="75.889999999999986"/>
    <n v="0.48507510386705011"/>
    <n v="2026"/>
    <s v="Q4"/>
    <n v="12"/>
    <x v="11"/>
  </r>
  <r>
    <s v="03199"/>
    <x v="334"/>
    <x v="2"/>
    <x v="16"/>
    <x v="3"/>
    <x v="0"/>
    <x v="4"/>
    <x v="10"/>
    <n v="1"/>
    <n v="41.33"/>
    <n v="0"/>
    <n v="15.03"/>
    <n v="41.33"/>
    <n v="15.03"/>
    <n v="26.299999999999997"/>
    <n v="0.6363416404548754"/>
    <n v="2026"/>
    <s v="Q4"/>
    <n v="12"/>
    <x v="11"/>
  </r>
  <r>
    <s v="04722"/>
    <x v="334"/>
    <x v="1"/>
    <x v="11"/>
    <x v="2"/>
    <x v="1"/>
    <x v="0"/>
    <x v="6"/>
    <n v="1"/>
    <n v="39.479999999999997"/>
    <n v="0.05"/>
    <n v="16.78"/>
    <n v="37.505999999999993"/>
    <n v="16.78"/>
    <n v="20.725999999999992"/>
    <n v="0.55260491654668575"/>
    <n v="2026"/>
    <s v="Q4"/>
    <n v="12"/>
    <x v="11"/>
  </r>
  <r>
    <s v="01423"/>
    <x v="335"/>
    <x v="2"/>
    <x v="3"/>
    <x v="0"/>
    <x v="2"/>
    <x v="1"/>
    <x v="17"/>
    <n v="1"/>
    <n v="73.010000000000005"/>
    <n v="0.1"/>
    <n v="31.51"/>
    <n v="65.709000000000003"/>
    <n v="31.51"/>
    <n v="34.198999999999998"/>
    <n v="0.52046142841924237"/>
    <n v="2026"/>
    <s v="Q4"/>
    <n v="12"/>
    <x v="11"/>
  </r>
  <r>
    <s v="01505"/>
    <x v="335"/>
    <x v="0"/>
    <x v="15"/>
    <x v="0"/>
    <x v="2"/>
    <x v="4"/>
    <x v="10"/>
    <n v="2"/>
    <n v="40.86"/>
    <n v="0.05"/>
    <n v="15.06"/>
    <n v="77.634"/>
    <n v="30.12"/>
    <n v="47.513999999999996"/>
    <n v="0.6120256588608084"/>
    <n v="2026"/>
    <s v="Q4"/>
    <n v="12"/>
    <x v="11"/>
  </r>
  <r>
    <s v="01664"/>
    <x v="335"/>
    <x v="2"/>
    <x v="5"/>
    <x v="3"/>
    <x v="0"/>
    <x v="3"/>
    <x v="7"/>
    <n v="6"/>
    <n v="194.79"/>
    <n v="0"/>
    <n v="105.73"/>
    <n v="1168.74"/>
    <n v="634.38"/>
    <n v="534.36"/>
    <n v="0.45721032907233433"/>
    <n v="2026"/>
    <s v="Q4"/>
    <n v="12"/>
    <x v="11"/>
  </r>
  <r>
    <s v="02035"/>
    <x v="335"/>
    <x v="3"/>
    <x v="13"/>
    <x v="0"/>
    <x v="1"/>
    <x v="3"/>
    <x v="13"/>
    <n v="4"/>
    <n v="80.98"/>
    <n v="0.2"/>
    <n v="38.6"/>
    <n v="259.13600000000002"/>
    <n v="154.4"/>
    <n v="104.73600000000002"/>
    <n v="0.40417387009138062"/>
    <n v="2026"/>
    <s v="Q4"/>
    <n v="12"/>
    <x v="11"/>
  </r>
  <r>
    <s v="02094"/>
    <x v="335"/>
    <x v="0"/>
    <x v="15"/>
    <x v="0"/>
    <x v="1"/>
    <x v="3"/>
    <x v="7"/>
    <n v="3"/>
    <n v="196.48"/>
    <n v="0.05"/>
    <n v="107.2"/>
    <n v="559.96799999999996"/>
    <n v="321.60000000000002"/>
    <n v="238.36799999999994"/>
    <n v="0.42568146751242919"/>
    <n v="2026"/>
    <s v="Q4"/>
    <n v="12"/>
    <x v="11"/>
  </r>
  <r>
    <s v="02204"/>
    <x v="335"/>
    <x v="0"/>
    <x v="9"/>
    <x v="2"/>
    <x v="1"/>
    <x v="2"/>
    <x v="9"/>
    <n v="2"/>
    <n v="46.63"/>
    <n v="0"/>
    <n v="18.68"/>
    <n v="93.26"/>
    <n v="37.36"/>
    <n v="55.900000000000006"/>
    <n v="0.59939952820072917"/>
    <n v="2026"/>
    <s v="Q4"/>
    <n v="12"/>
    <x v="11"/>
  </r>
  <r>
    <s v="03921"/>
    <x v="335"/>
    <x v="2"/>
    <x v="5"/>
    <x v="1"/>
    <x v="2"/>
    <x v="1"/>
    <x v="3"/>
    <n v="12"/>
    <n v="142.93"/>
    <n v="0.1"/>
    <n v="79.81"/>
    <n v="1543.644"/>
    <n v="957.72"/>
    <n v="585.92399999999998"/>
    <n v="0.37957197384889263"/>
    <n v="2026"/>
    <s v="Q4"/>
    <n v="12"/>
    <x v="11"/>
  </r>
  <r>
    <s v="03999"/>
    <x v="335"/>
    <x v="1"/>
    <x v="12"/>
    <x v="2"/>
    <x v="0"/>
    <x v="1"/>
    <x v="11"/>
    <n v="2"/>
    <n v="153.97"/>
    <n v="0"/>
    <n v="79.45"/>
    <n v="307.94"/>
    <n v="158.9"/>
    <n v="149.04"/>
    <n v="0.48399038773787101"/>
    <n v="2026"/>
    <s v="Q4"/>
    <n v="12"/>
    <x v="11"/>
  </r>
  <r>
    <s v="04546"/>
    <x v="335"/>
    <x v="3"/>
    <x v="13"/>
    <x v="0"/>
    <x v="0"/>
    <x v="3"/>
    <x v="5"/>
    <n v="1"/>
    <n v="344.63"/>
    <n v="0.05"/>
    <n v="189.22"/>
    <n v="327.39849999999996"/>
    <n v="189.22"/>
    <n v="138.17849999999996"/>
    <n v="0.42204988721695419"/>
    <n v="2026"/>
    <s v="Q4"/>
    <n v="12"/>
    <x v="11"/>
  </r>
  <r>
    <s v="00158"/>
    <x v="336"/>
    <x v="3"/>
    <x v="13"/>
    <x v="0"/>
    <x v="1"/>
    <x v="2"/>
    <x v="9"/>
    <n v="2"/>
    <n v="46.51"/>
    <n v="0.05"/>
    <n v="18.73"/>
    <n v="88.368999999999986"/>
    <n v="37.46"/>
    <n v="50.908999999999985"/>
    <n v="0.57609568966492763"/>
    <n v="2026"/>
    <s v="Q4"/>
    <n v="12"/>
    <x v="11"/>
  </r>
  <r>
    <s v="01972"/>
    <x v="336"/>
    <x v="0"/>
    <x v="9"/>
    <x v="1"/>
    <x v="2"/>
    <x v="0"/>
    <x v="0"/>
    <n v="6"/>
    <n v="80.17"/>
    <n v="0.1"/>
    <n v="42.67"/>
    <n v="432.91800000000001"/>
    <n v="256.02"/>
    <n v="176.89800000000002"/>
    <n v="0.40861779828974543"/>
    <n v="2026"/>
    <s v="Q4"/>
    <n v="12"/>
    <x v="11"/>
  </r>
  <r>
    <s v="03196"/>
    <x v="336"/>
    <x v="3"/>
    <x v="13"/>
    <x v="0"/>
    <x v="1"/>
    <x v="3"/>
    <x v="19"/>
    <n v="2"/>
    <n v="124.62"/>
    <n v="0.1"/>
    <n v="58.91"/>
    <n v="224.316"/>
    <n v="117.82"/>
    <n v="106.49600000000001"/>
    <n v="0.47475882237557737"/>
    <n v="2026"/>
    <s v="Q4"/>
    <n v="12"/>
    <x v="11"/>
  </r>
  <r>
    <s v="03722"/>
    <x v="336"/>
    <x v="2"/>
    <x v="3"/>
    <x v="0"/>
    <x v="0"/>
    <x v="1"/>
    <x v="3"/>
    <n v="1"/>
    <n v="144.78"/>
    <n v="0.15"/>
    <n v="81.53"/>
    <n v="123.063"/>
    <n v="81.53"/>
    <n v="41.533000000000001"/>
    <n v="0.33749380398657597"/>
    <n v="2026"/>
    <s v="Q4"/>
    <n v="12"/>
    <x v="11"/>
  </r>
  <r>
    <s v="04201"/>
    <x v="336"/>
    <x v="3"/>
    <x v="7"/>
    <x v="0"/>
    <x v="2"/>
    <x v="2"/>
    <x v="15"/>
    <n v="1"/>
    <n v="133.80000000000001"/>
    <n v="0"/>
    <n v="66.349999999999994"/>
    <n v="133.80000000000001"/>
    <n v="66.349999999999994"/>
    <n v="67.450000000000017"/>
    <n v="0.50411061285500758"/>
    <n v="2026"/>
    <s v="Q4"/>
    <n v="12"/>
    <x v="11"/>
  </r>
  <r>
    <s v="04498"/>
    <x v="336"/>
    <x v="3"/>
    <x v="7"/>
    <x v="2"/>
    <x v="1"/>
    <x v="3"/>
    <x v="19"/>
    <n v="1"/>
    <n v="124.93"/>
    <n v="0"/>
    <n v="59.41"/>
    <n v="124.93"/>
    <n v="59.41"/>
    <n v="65.52000000000001"/>
    <n v="0.52445369406867848"/>
    <n v="2026"/>
    <s v="Q4"/>
    <n v="12"/>
    <x v="11"/>
  </r>
  <r>
    <s v="04791"/>
    <x v="336"/>
    <x v="1"/>
    <x v="12"/>
    <x v="0"/>
    <x v="1"/>
    <x v="1"/>
    <x v="17"/>
    <n v="2"/>
    <n v="70.59"/>
    <n v="0.1"/>
    <n v="32.68"/>
    <n v="127.06200000000001"/>
    <n v="65.36"/>
    <n v="61.702000000000012"/>
    <n v="0.48560545245628123"/>
    <n v="2026"/>
    <s v="Q4"/>
    <n v="12"/>
    <x v="11"/>
  </r>
  <r>
    <s v="00614"/>
    <x v="337"/>
    <x v="3"/>
    <x v="7"/>
    <x v="0"/>
    <x v="0"/>
    <x v="1"/>
    <x v="11"/>
    <n v="2"/>
    <n v="151.05000000000001"/>
    <n v="0.15"/>
    <n v="80.36"/>
    <n v="256.78500000000003"/>
    <n v="160.72"/>
    <n v="96.065000000000026"/>
    <n v="0.37410674299511271"/>
    <n v="2026"/>
    <s v="Q4"/>
    <n v="12"/>
    <x v="11"/>
  </r>
  <r>
    <s v="02301"/>
    <x v="337"/>
    <x v="3"/>
    <x v="7"/>
    <x v="0"/>
    <x v="0"/>
    <x v="3"/>
    <x v="19"/>
    <n v="2"/>
    <n v="120.37"/>
    <n v="0.2"/>
    <n v="59.39"/>
    <n v="192.59200000000001"/>
    <n v="118.78"/>
    <n v="73.812000000000012"/>
    <n v="0.3832557946332143"/>
    <n v="2026"/>
    <s v="Q4"/>
    <n v="12"/>
    <x v="11"/>
  </r>
  <r>
    <s v="04430"/>
    <x v="337"/>
    <x v="1"/>
    <x v="1"/>
    <x v="0"/>
    <x v="0"/>
    <x v="3"/>
    <x v="7"/>
    <n v="3"/>
    <n v="193.8"/>
    <n v="0"/>
    <n v="104.55"/>
    <n v="581.40000000000009"/>
    <n v="313.64999999999998"/>
    <n v="267.75000000000011"/>
    <n v="0.46052631578947378"/>
    <n v="2026"/>
    <s v="Q4"/>
    <n v="12"/>
    <x v="11"/>
  </r>
  <r>
    <s v="00318"/>
    <x v="338"/>
    <x v="3"/>
    <x v="13"/>
    <x v="0"/>
    <x v="2"/>
    <x v="1"/>
    <x v="3"/>
    <n v="1"/>
    <n v="146.08000000000001"/>
    <n v="0.1"/>
    <n v="81.540000000000006"/>
    <n v="131.47200000000001"/>
    <n v="81.540000000000006"/>
    <n v="49.932000000000002"/>
    <n v="0.37979189485213583"/>
    <n v="2026"/>
    <s v="Q4"/>
    <n v="12"/>
    <x v="11"/>
  </r>
  <r>
    <s v="00782"/>
    <x v="338"/>
    <x v="3"/>
    <x v="7"/>
    <x v="1"/>
    <x v="2"/>
    <x v="0"/>
    <x v="8"/>
    <n v="4"/>
    <n v="101.17"/>
    <n v="0.15"/>
    <n v="50.48"/>
    <n v="343.97800000000001"/>
    <n v="201.92"/>
    <n v="142.05800000000002"/>
    <n v="0.41298571420265257"/>
    <n v="2026"/>
    <s v="Q4"/>
    <n v="12"/>
    <x v="11"/>
  </r>
  <r>
    <s v="01402"/>
    <x v="338"/>
    <x v="1"/>
    <x v="6"/>
    <x v="2"/>
    <x v="1"/>
    <x v="3"/>
    <x v="19"/>
    <n v="2"/>
    <n v="121.64"/>
    <n v="0"/>
    <n v="61.94"/>
    <n v="243.28"/>
    <n v="123.88"/>
    <n v="119.4"/>
    <n v="0.49079250246629402"/>
    <n v="2026"/>
    <s v="Q4"/>
    <n v="12"/>
    <x v="11"/>
  </r>
  <r>
    <s v="01824"/>
    <x v="338"/>
    <x v="1"/>
    <x v="1"/>
    <x v="0"/>
    <x v="0"/>
    <x v="2"/>
    <x v="18"/>
    <n v="1"/>
    <n v="165.1"/>
    <n v="0.05"/>
    <n v="85.23"/>
    <n v="156.845"/>
    <n v="85.23"/>
    <n v="71.614999999999995"/>
    <n v="0.45659727756702473"/>
    <n v="2026"/>
    <s v="Q4"/>
    <n v="12"/>
    <x v="11"/>
  </r>
  <r>
    <s v="02141"/>
    <x v="338"/>
    <x v="3"/>
    <x v="13"/>
    <x v="0"/>
    <x v="1"/>
    <x v="3"/>
    <x v="7"/>
    <n v="3"/>
    <n v="194.07"/>
    <n v="0.1"/>
    <n v="102.37"/>
    <n v="523.98900000000003"/>
    <n v="307.11"/>
    <n v="216.87900000000002"/>
    <n v="0.4138999101126169"/>
    <n v="2026"/>
    <s v="Q4"/>
    <n v="12"/>
    <x v="11"/>
  </r>
  <r>
    <s v="03517"/>
    <x v="338"/>
    <x v="3"/>
    <x v="13"/>
    <x v="3"/>
    <x v="1"/>
    <x v="1"/>
    <x v="11"/>
    <n v="1"/>
    <n v="152.44"/>
    <n v="0.1"/>
    <n v="76.91"/>
    <n v="137.196"/>
    <n v="76.91"/>
    <n v="60.286000000000001"/>
    <n v="0.43941514329863846"/>
    <n v="2026"/>
    <s v="Q4"/>
    <n v="12"/>
    <x v="11"/>
  </r>
  <r>
    <s v="04055"/>
    <x v="338"/>
    <x v="1"/>
    <x v="12"/>
    <x v="0"/>
    <x v="0"/>
    <x v="3"/>
    <x v="19"/>
    <n v="1"/>
    <n v="123.82"/>
    <n v="0.05"/>
    <n v="59.19"/>
    <n v="117.62899999999999"/>
    <n v="59.19"/>
    <n v="58.438999999999993"/>
    <n v="0.49680775999115862"/>
    <n v="2026"/>
    <s v="Q4"/>
    <n v="12"/>
    <x v="11"/>
  </r>
  <r>
    <s v="04168"/>
    <x v="338"/>
    <x v="0"/>
    <x v="0"/>
    <x v="0"/>
    <x v="1"/>
    <x v="1"/>
    <x v="17"/>
    <n v="4"/>
    <n v="71.12"/>
    <n v="0.05"/>
    <n v="31.93"/>
    <n v="270.25600000000003"/>
    <n v="127.72"/>
    <n v="142.53600000000003"/>
    <n v="0.52741104730329769"/>
    <n v="2026"/>
    <s v="Q4"/>
    <n v="12"/>
    <x v="11"/>
  </r>
  <r>
    <s v="04317"/>
    <x v="338"/>
    <x v="2"/>
    <x v="16"/>
    <x v="3"/>
    <x v="0"/>
    <x v="1"/>
    <x v="17"/>
    <n v="1"/>
    <n v="71.55"/>
    <n v="0.1"/>
    <n v="32.07"/>
    <n v="64.394999999999996"/>
    <n v="32.07"/>
    <n v="32.324999999999996"/>
    <n v="0.50197996738877237"/>
    <n v="2026"/>
    <s v="Q4"/>
    <n v="12"/>
    <x v="11"/>
  </r>
  <r>
    <s v="04879"/>
    <x v="338"/>
    <x v="2"/>
    <x v="2"/>
    <x v="3"/>
    <x v="0"/>
    <x v="1"/>
    <x v="17"/>
    <n v="2"/>
    <n v="70.239999999999995"/>
    <n v="0.1"/>
    <n v="33.29"/>
    <n v="126.43199999999999"/>
    <n v="66.58"/>
    <n v="59.85199999999999"/>
    <n v="0.47339281194634264"/>
    <n v="2026"/>
    <s v="Q4"/>
    <n v="12"/>
    <x v="11"/>
  </r>
  <r>
    <s v="00467"/>
    <x v="339"/>
    <x v="0"/>
    <x v="0"/>
    <x v="3"/>
    <x v="0"/>
    <x v="0"/>
    <x v="4"/>
    <n v="2"/>
    <n v="50.68"/>
    <n v="0.15"/>
    <n v="22.41"/>
    <n v="86.155999999999992"/>
    <n v="44.82"/>
    <n v="41.335999999999991"/>
    <n v="0.47978086262129155"/>
    <n v="2026"/>
    <s v="Q4"/>
    <n v="12"/>
    <x v="11"/>
  </r>
  <r>
    <s v="00825"/>
    <x v="339"/>
    <x v="3"/>
    <x v="7"/>
    <x v="0"/>
    <x v="1"/>
    <x v="0"/>
    <x v="8"/>
    <n v="1"/>
    <n v="101.26"/>
    <n v="0"/>
    <n v="51.7"/>
    <n v="101.26"/>
    <n v="51.7"/>
    <n v="49.56"/>
    <n v="0.4894331424056883"/>
    <n v="2026"/>
    <s v="Q4"/>
    <n v="12"/>
    <x v="11"/>
  </r>
  <r>
    <s v="02346"/>
    <x v="339"/>
    <x v="0"/>
    <x v="0"/>
    <x v="3"/>
    <x v="2"/>
    <x v="2"/>
    <x v="9"/>
    <n v="2"/>
    <n v="46.01"/>
    <n v="0.05"/>
    <n v="18.399999999999999"/>
    <n v="87.418999999999997"/>
    <n v="36.799999999999997"/>
    <n v="50.619"/>
    <n v="0.57903888170763795"/>
    <n v="2026"/>
    <s v="Q4"/>
    <n v="12"/>
    <x v="11"/>
  </r>
  <r>
    <s v="03095"/>
    <x v="339"/>
    <x v="1"/>
    <x v="12"/>
    <x v="0"/>
    <x v="1"/>
    <x v="2"/>
    <x v="15"/>
    <n v="2"/>
    <n v="131.97999999999999"/>
    <n v="0.1"/>
    <n v="68.02"/>
    <n v="237.56399999999999"/>
    <n v="136.04"/>
    <n v="101.524"/>
    <n v="0.42735431294303855"/>
    <n v="2026"/>
    <s v="Q4"/>
    <n v="12"/>
    <x v="11"/>
  </r>
  <r>
    <s v="03580"/>
    <x v="339"/>
    <x v="3"/>
    <x v="7"/>
    <x v="2"/>
    <x v="1"/>
    <x v="1"/>
    <x v="17"/>
    <n v="2"/>
    <n v="73.16"/>
    <n v="0.15"/>
    <n v="32.64"/>
    <n v="124.37199999999999"/>
    <n v="65.28"/>
    <n v="59.091999999999985"/>
    <n v="0.47512301804264617"/>
    <n v="2026"/>
    <s v="Q4"/>
    <n v="12"/>
    <x v="11"/>
  </r>
  <r>
    <s v="04672"/>
    <x v="339"/>
    <x v="1"/>
    <x v="6"/>
    <x v="0"/>
    <x v="2"/>
    <x v="2"/>
    <x v="9"/>
    <n v="2"/>
    <n v="47.43"/>
    <n v="0.05"/>
    <n v="18.63"/>
    <n v="90.11699999999999"/>
    <n v="37.26"/>
    <n v="52.856999999999992"/>
    <n v="0.58653750124837711"/>
    <n v="2026"/>
    <s v="Q4"/>
    <n v="12"/>
    <x v="11"/>
  </r>
  <r>
    <s v="00533"/>
    <x v="340"/>
    <x v="0"/>
    <x v="9"/>
    <x v="0"/>
    <x v="1"/>
    <x v="2"/>
    <x v="2"/>
    <n v="1"/>
    <n v="35.93"/>
    <n v="0.05"/>
    <n v="13.23"/>
    <n v="34.133499999999998"/>
    <n v="13.23"/>
    <n v="20.903499999999998"/>
    <n v="0.6124042363074399"/>
    <n v="2026"/>
    <s v="Q4"/>
    <n v="12"/>
    <x v="11"/>
  </r>
  <r>
    <s v="02160"/>
    <x v="340"/>
    <x v="0"/>
    <x v="15"/>
    <x v="3"/>
    <x v="0"/>
    <x v="2"/>
    <x v="2"/>
    <n v="1"/>
    <n v="35.53"/>
    <n v="0.05"/>
    <n v="13.28"/>
    <n v="33.753500000000003"/>
    <n v="13.28"/>
    <n v="20.473500000000001"/>
    <n v="0.6065593197742456"/>
    <n v="2026"/>
    <s v="Q4"/>
    <n v="12"/>
    <x v="11"/>
  </r>
  <r>
    <s v="02841"/>
    <x v="340"/>
    <x v="1"/>
    <x v="14"/>
    <x v="0"/>
    <x v="1"/>
    <x v="3"/>
    <x v="7"/>
    <n v="3"/>
    <n v="196.97"/>
    <n v="0.15"/>
    <n v="101.88"/>
    <n v="502.27349999999996"/>
    <n v="305.64"/>
    <n v="196.63349999999997"/>
    <n v="0.39148690902466482"/>
    <n v="2026"/>
    <s v="Q4"/>
    <n v="12"/>
    <x v="11"/>
  </r>
  <r>
    <s v="03433"/>
    <x v="340"/>
    <x v="0"/>
    <x v="0"/>
    <x v="0"/>
    <x v="1"/>
    <x v="2"/>
    <x v="2"/>
    <n v="2"/>
    <n v="37.020000000000003"/>
    <n v="0.2"/>
    <n v="13.39"/>
    <n v="59.232000000000006"/>
    <n v="26.78"/>
    <n v="32.452000000000005"/>
    <n v="0.5478795245813074"/>
    <n v="2026"/>
    <s v="Q4"/>
    <n v="12"/>
    <x v="11"/>
  </r>
  <r>
    <s v="03763"/>
    <x v="340"/>
    <x v="1"/>
    <x v="14"/>
    <x v="0"/>
    <x v="1"/>
    <x v="2"/>
    <x v="9"/>
    <n v="4"/>
    <n v="47.22"/>
    <n v="0"/>
    <n v="18.420000000000002"/>
    <n v="188.88"/>
    <n v="73.680000000000007"/>
    <n v="115.19999999999999"/>
    <n v="0.60991105463786521"/>
    <n v="2026"/>
    <s v="Q4"/>
    <n v="12"/>
    <x v="11"/>
  </r>
  <r>
    <s v="00706"/>
    <x v="341"/>
    <x v="1"/>
    <x v="12"/>
    <x v="2"/>
    <x v="0"/>
    <x v="2"/>
    <x v="9"/>
    <n v="4"/>
    <n v="46.48"/>
    <n v="0.1"/>
    <n v="18.66"/>
    <n v="167.328"/>
    <n v="74.64"/>
    <n v="92.688000000000002"/>
    <n v="0.55393000573723461"/>
    <n v="2026"/>
    <s v="Q4"/>
    <n v="12"/>
    <x v="11"/>
  </r>
  <r>
    <s v="01086"/>
    <x v="341"/>
    <x v="3"/>
    <x v="13"/>
    <x v="1"/>
    <x v="2"/>
    <x v="1"/>
    <x v="3"/>
    <n v="12"/>
    <n v="146.99"/>
    <n v="0.15"/>
    <n v="79.239999999999995"/>
    <n v="1499.298"/>
    <n v="950.87999999999988"/>
    <n v="548.41800000000012"/>
    <n v="0.36578318653129671"/>
    <n v="2026"/>
    <s v="Q4"/>
    <n v="12"/>
    <x v="11"/>
  </r>
  <r>
    <s v="01204"/>
    <x v="341"/>
    <x v="2"/>
    <x v="10"/>
    <x v="0"/>
    <x v="1"/>
    <x v="4"/>
    <x v="10"/>
    <n v="1"/>
    <n v="40.29"/>
    <n v="0"/>
    <n v="15.07"/>
    <n v="40.29"/>
    <n v="15.07"/>
    <n v="25.22"/>
    <n v="0.62596177711590961"/>
    <n v="2026"/>
    <s v="Q4"/>
    <n v="12"/>
    <x v="11"/>
  </r>
  <r>
    <s v="01451"/>
    <x v="341"/>
    <x v="0"/>
    <x v="0"/>
    <x v="1"/>
    <x v="2"/>
    <x v="3"/>
    <x v="19"/>
    <n v="4"/>
    <n v="125.82"/>
    <n v="0.15"/>
    <n v="61.39"/>
    <n v="427.78799999999995"/>
    <n v="245.56"/>
    <n v="182.22799999999995"/>
    <n v="0.42597735326844133"/>
    <n v="2026"/>
    <s v="Q4"/>
    <n v="12"/>
    <x v="11"/>
  </r>
  <r>
    <s v="01650"/>
    <x v="341"/>
    <x v="1"/>
    <x v="1"/>
    <x v="0"/>
    <x v="1"/>
    <x v="2"/>
    <x v="2"/>
    <n v="3"/>
    <n v="36.25"/>
    <n v="0"/>
    <n v="13.67"/>
    <n v="108.75"/>
    <n v="41.01"/>
    <n v="67.740000000000009"/>
    <n v="0.62289655172413805"/>
    <n v="2026"/>
    <s v="Q4"/>
    <n v="12"/>
    <x v="11"/>
  </r>
  <r>
    <s v="01740"/>
    <x v="341"/>
    <x v="2"/>
    <x v="10"/>
    <x v="3"/>
    <x v="0"/>
    <x v="2"/>
    <x v="18"/>
    <n v="1"/>
    <n v="165.29"/>
    <n v="0.05"/>
    <n v="89.92"/>
    <n v="157.02549999999999"/>
    <n v="89.92"/>
    <n v="67.105499999999992"/>
    <n v="0.42735415585366704"/>
    <n v="2026"/>
    <s v="Q4"/>
    <n v="12"/>
    <x v="11"/>
  </r>
  <r>
    <s v="03191"/>
    <x v="341"/>
    <x v="3"/>
    <x v="8"/>
    <x v="0"/>
    <x v="1"/>
    <x v="3"/>
    <x v="13"/>
    <n v="1"/>
    <n v="82.89"/>
    <n v="0.15"/>
    <n v="38.51"/>
    <n v="70.456500000000005"/>
    <n v="38.51"/>
    <n v="31.946500000000007"/>
    <n v="0.45342161475520365"/>
    <n v="2026"/>
    <s v="Q4"/>
    <n v="12"/>
    <x v="11"/>
  </r>
  <r>
    <s v="03662"/>
    <x v="341"/>
    <x v="1"/>
    <x v="6"/>
    <x v="0"/>
    <x v="2"/>
    <x v="3"/>
    <x v="7"/>
    <n v="1"/>
    <n v="199.66"/>
    <n v="0"/>
    <n v="103.15"/>
    <n v="199.66"/>
    <n v="103.15"/>
    <n v="96.509999999999991"/>
    <n v="0.48337173194430527"/>
    <n v="2026"/>
    <s v="Q4"/>
    <n v="12"/>
    <x v="11"/>
  </r>
  <r>
    <s v="03922"/>
    <x v="341"/>
    <x v="3"/>
    <x v="8"/>
    <x v="2"/>
    <x v="1"/>
    <x v="1"/>
    <x v="3"/>
    <n v="2"/>
    <n v="146.25"/>
    <n v="0.05"/>
    <n v="77.3"/>
    <n v="277.875"/>
    <n v="154.6"/>
    <n v="123.27500000000001"/>
    <n v="0.44363472784525421"/>
    <n v="2026"/>
    <s v="Q4"/>
    <n v="12"/>
    <x v="11"/>
  </r>
  <r>
    <s v="04022"/>
    <x v="341"/>
    <x v="0"/>
    <x v="9"/>
    <x v="3"/>
    <x v="0"/>
    <x v="3"/>
    <x v="5"/>
    <n v="1"/>
    <n v="333.51"/>
    <n v="0.2"/>
    <n v="199.91"/>
    <n v="266.80799999999999"/>
    <n v="199.91"/>
    <n v="66.897999999999996"/>
    <n v="0.25073461065635211"/>
    <n v="2026"/>
    <s v="Q4"/>
    <n v="12"/>
    <x v="11"/>
  </r>
  <r>
    <s v="04366"/>
    <x v="341"/>
    <x v="1"/>
    <x v="12"/>
    <x v="2"/>
    <x v="1"/>
    <x v="1"/>
    <x v="11"/>
    <n v="1"/>
    <n v="151.97"/>
    <n v="0.05"/>
    <n v="80.239999999999995"/>
    <n v="144.3715"/>
    <n v="80.239999999999995"/>
    <n v="64.131500000000003"/>
    <n v="0.44421163456776441"/>
    <n v="2026"/>
    <s v="Q4"/>
    <n v="12"/>
    <x v="11"/>
  </r>
  <r>
    <s v="04880"/>
    <x v="341"/>
    <x v="3"/>
    <x v="13"/>
    <x v="2"/>
    <x v="1"/>
    <x v="0"/>
    <x v="6"/>
    <n v="1"/>
    <n v="41.07"/>
    <n v="0"/>
    <n v="16.600000000000001"/>
    <n v="41.07"/>
    <n v="16.600000000000001"/>
    <n v="24.47"/>
    <n v="0.59581202824446067"/>
    <n v="2026"/>
    <s v="Q4"/>
    <n v="12"/>
    <x v="11"/>
  </r>
  <r>
    <s v="05127"/>
    <x v="341"/>
    <x v="1"/>
    <x v="11"/>
    <x v="3"/>
    <x v="0"/>
    <x v="3"/>
    <x v="19"/>
    <n v="1"/>
    <n v="122.65"/>
    <n v="0"/>
    <n v="58.9"/>
    <n v="122.65"/>
    <n v="58.9"/>
    <n v="63.750000000000007"/>
    <n v="0.51977170811251527"/>
    <n v="2026"/>
    <s v="Q4"/>
    <n v="12"/>
    <x v="11"/>
  </r>
  <r>
    <s v="00013"/>
    <x v="342"/>
    <x v="1"/>
    <x v="6"/>
    <x v="0"/>
    <x v="0"/>
    <x v="1"/>
    <x v="3"/>
    <n v="6"/>
    <n v="143.16"/>
    <n v="0.15"/>
    <n v="80.349999999999994"/>
    <n v="730.11599999999999"/>
    <n v="482.09999999999997"/>
    <n v="248.01600000000002"/>
    <n v="0.33969396643820987"/>
    <n v="2026"/>
    <s v="Q4"/>
    <n v="12"/>
    <x v="11"/>
  </r>
  <r>
    <s v="00102"/>
    <x v="342"/>
    <x v="2"/>
    <x v="5"/>
    <x v="2"/>
    <x v="1"/>
    <x v="1"/>
    <x v="3"/>
    <n v="3"/>
    <n v="142.75"/>
    <n v="0.1"/>
    <n v="81.739999999999995"/>
    <n v="385.42500000000001"/>
    <n v="245.21999999999997"/>
    <n v="140.20500000000004"/>
    <n v="0.3637672698968672"/>
    <n v="2026"/>
    <s v="Q4"/>
    <n v="12"/>
    <x v="11"/>
  </r>
  <r>
    <s v="00519"/>
    <x v="342"/>
    <x v="1"/>
    <x v="12"/>
    <x v="2"/>
    <x v="0"/>
    <x v="4"/>
    <x v="14"/>
    <n v="2"/>
    <n v="36.03"/>
    <n v="0.1"/>
    <n v="13.54"/>
    <n v="64.853999999999999"/>
    <n v="27.08"/>
    <n v="37.774000000000001"/>
    <n v="0.58244672649335427"/>
    <n v="2026"/>
    <s v="Q4"/>
    <n v="12"/>
    <x v="11"/>
  </r>
  <r>
    <s v="00522"/>
    <x v="342"/>
    <x v="0"/>
    <x v="15"/>
    <x v="2"/>
    <x v="0"/>
    <x v="2"/>
    <x v="15"/>
    <n v="2"/>
    <n v="133.4"/>
    <n v="0"/>
    <n v="67.69"/>
    <n v="266.8"/>
    <n v="135.38"/>
    <n v="131.42000000000002"/>
    <n v="0.49257871064467768"/>
    <n v="2026"/>
    <s v="Q4"/>
    <n v="12"/>
    <x v="11"/>
  </r>
  <r>
    <s v="00798"/>
    <x v="342"/>
    <x v="2"/>
    <x v="2"/>
    <x v="2"/>
    <x v="0"/>
    <x v="3"/>
    <x v="7"/>
    <n v="3"/>
    <n v="199.31"/>
    <n v="0.05"/>
    <n v="101.19"/>
    <n v="568.0335"/>
    <n v="303.57"/>
    <n v="264.46350000000001"/>
    <n v="0.46557729429690325"/>
    <n v="2026"/>
    <s v="Q4"/>
    <n v="12"/>
    <x v="11"/>
  </r>
  <r>
    <s v="01746"/>
    <x v="342"/>
    <x v="1"/>
    <x v="11"/>
    <x v="0"/>
    <x v="2"/>
    <x v="2"/>
    <x v="9"/>
    <n v="1"/>
    <n v="47.44"/>
    <n v="0.15"/>
    <n v="17.899999999999999"/>
    <n v="40.323999999999998"/>
    <n v="17.899999999999999"/>
    <n v="22.423999999999999"/>
    <n v="0.55609562543398472"/>
    <n v="2026"/>
    <s v="Q4"/>
    <n v="12"/>
    <x v="11"/>
  </r>
  <r>
    <s v="03412"/>
    <x v="342"/>
    <x v="0"/>
    <x v="0"/>
    <x v="1"/>
    <x v="2"/>
    <x v="1"/>
    <x v="3"/>
    <n v="10"/>
    <n v="145.30000000000001"/>
    <n v="0.1"/>
    <n v="79.7"/>
    <n v="1307.7"/>
    <n v="797"/>
    <n v="510.70000000000005"/>
    <n v="0.39053299686472437"/>
    <n v="2026"/>
    <s v="Q4"/>
    <n v="12"/>
    <x v="11"/>
  </r>
  <r>
    <s v="00175"/>
    <x v="343"/>
    <x v="0"/>
    <x v="0"/>
    <x v="3"/>
    <x v="1"/>
    <x v="0"/>
    <x v="0"/>
    <n v="1"/>
    <n v="81.010000000000005"/>
    <n v="0.2"/>
    <n v="41.51"/>
    <n v="64.808000000000007"/>
    <n v="41.51"/>
    <n v="23.298000000000009"/>
    <n v="0.35949265522774976"/>
    <n v="2026"/>
    <s v="Q4"/>
    <n v="12"/>
    <x v="11"/>
  </r>
  <r>
    <s v="01014"/>
    <x v="343"/>
    <x v="3"/>
    <x v="7"/>
    <x v="3"/>
    <x v="1"/>
    <x v="2"/>
    <x v="2"/>
    <n v="2"/>
    <n v="35.619999999999997"/>
    <n v="0"/>
    <n v="13.62"/>
    <n v="71.239999999999995"/>
    <n v="27.24"/>
    <n v="44"/>
    <n v="0.61763054463784395"/>
    <n v="2026"/>
    <s v="Q4"/>
    <n v="12"/>
    <x v="11"/>
  </r>
  <r>
    <s v="01763"/>
    <x v="343"/>
    <x v="0"/>
    <x v="0"/>
    <x v="0"/>
    <x v="1"/>
    <x v="0"/>
    <x v="4"/>
    <n v="2"/>
    <n v="49.88"/>
    <n v="0.05"/>
    <n v="22.31"/>
    <n v="94.772000000000006"/>
    <n v="44.62"/>
    <n v="50.152000000000008"/>
    <n v="0.52918583547883347"/>
    <n v="2026"/>
    <s v="Q4"/>
    <n v="12"/>
    <x v="11"/>
  </r>
  <r>
    <s v="01863"/>
    <x v="343"/>
    <x v="3"/>
    <x v="7"/>
    <x v="3"/>
    <x v="0"/>
    <x v="0"/>
    <x v="8"/>
    <n v="1"/>
    <n v="101.18"/>
    <n v="0.05"/>
    <n v="49.12"/>
    <n v="96.120999999999995"/>
    <n v="49.12"/>
    <n v="47.000999999999998"/>
    <n v="0.48897743469169069"/>
    <n v="2026"/>
    <s v="Q4"/>
    <n v="12"/>
    <x v="11"/>
  </r>
  <r>
    <s v="03466"/>
    <x v="343"/>
    <x v="1"/>
    <x v="12"/>
    <x v="2"/>
    <x v="2"/>
    <x v="4"/>
    <x v="14"/>
    <n v="2"/>
    <n v="36.64"/>
    <n v="0"/>
    <n v="13.7"/>
    <n v="73.28"/>
    <n v="27.4"/>
    <n v="45.88"/>
    <n v="0.62609170305676853"/>
    <n v="2026"/>
    <s v="Q4"/>
    <n v="12"/>
    <x v="11"/>
  </r>
  <r>
    <s v="03630"/>
    <x v="343"/>
    <x v="1"/>
    <x v="12"/>
    <x v="2"/>
    <x v="0"/>
    <x v="0"/>
    <x v="6"/>
    <n v="3"/>
    <n v="39.979999999999997"/>
    <n v="0.1"/>
    <n v="16.989999999999998"/>
    <n v="107.946"/>
    <n v="50.97"/>
    <n v="56.975999999999999"/>
    <n v="0.52781946528819967"/>
    <n v="2026"/>
    <s v="Q4"/>
    <n v="12"/>
    <x v="11"/>
  </r>
  <r>
    <s v="03633"/>
    <x v="343"/>
    <x v="3"/>
    <x v="4"/>
    <x v="3"/>
    <x v="2"/>
    <x v="1"/>
    <x v="3"/>
    <n v="3"/>
    <n v="144.16"/>
    <n v="0"/>
    <n v="77.36"/>
    <n v="432.48"/>
    <n v="232.07999999999998"/>
    <n v="200.40000000000003"/>
    <n v="0.46337402885682583"/>
    <n v="2026"/>
    <s v="Q4"/>
    <n v="12"/>
    <x v="11"/>
  </r>
  <r>
    <s v="00004"/>
    <x v="344"/>
    <x v="3"/>
    <x v="4"/>
    <x v="0"/>
    <x v="1"/>
    <x v="0"/>
    <x v="8"/>
    <n v="1"/>
    <n v="102.98"/>
    <n v="0.1"/>
    <n v="51.45"/>
    <n v="92.682000000000002"/>
    <n v="51.45"/>
    <n v="41.231999999999999"/>
    <n v="0.4448760277076455"/>
    <n v="2026"/>
    <s v="Q4"/>
    <n v="12"/>
    <x v="11"/>
  </r>
  <r>
    <s v="00070"/>
    <x v="344"/>
    <x v="3"/>
    <x v="13"/>
    <x v="0"/>
    <x v="1"/>
    <x v="4"/>
    <x v="12"/>
    <n v="2"/>
    <n v="122.49"/>
    <n v="0.15"/>
    <n v="70.930000000000007"/>
    <n v="208.23299999999998"/>
    <n v="141.86000000000001"/>
    <n v="66.372999999999962"/>
    <n v="0.31874390706564265"/>
    <n v="2026"/>
    <s v="Q4"/>
    <n v="12"/>
    <x v="11"/>
  </r>
  <r>
    <s v="00948"/>
    <x v="344"/>
    <x v="1"/>
    <x v="11"/>
    <x v="3"/>
    <x v="1"/>
    <x v="1"/>
    <x v="3"/>
    <n v="1"/>
    <n v="141.74"/>
    <n v="0.15"/>
    <n v="78.97"/>
    <n v="120.479"/>
    <n v="78.97"/>
    <n v="41.509"/>
    <n v="0.34453307215365336"/>
    <n v="2026"/>
    <s v="Q4"/>
    <n v="12"/>
    <x v="11"/>
  </r>
  <r>
    <s v="01957"/>
    <x v="344"/>
    <x v="3"/>
    <x v="7"/>
    <x v="0"/>
    <x v="0"/>
    <x v="0"/>
    <x v="6"/>
    <n v="6"/>
    <n v="39.44"/>
    <n v="0.1"/>
    <n v="16.89"/>
    <n v="212.976"/>
    <n v="101.34"/>
    <n v="111.636"/>
    <n v="0.52417173766058145"/>
    <n v="2026"/>
    <s v="Q4"/>
    <n v="12"/>
    <x v="11"/>
  </r>
  <r>
    <s v="03097"/>
    <x v="344"/>
    <x v="2"/>
    <x v="3"/>
    <x v="2"/>
    <x v="0"/>
    <x v="0"/>
    <x v="4"/>
    <n v="1"/>
    <n v="49.64"/>
    <n v="0.1"/>
    <n v="22"/>
    <n v="44.676000000000002"/>
    <n v="22"/>
    <n v="22.676000000000002"/>
    <n v="0.50756558331094992"/>
    <n v="2026"/>
    <s v="Q4"/>
    <n v="12"/>
    <x v="11"/>
  </r>
  <r>
    <s v="03649"/>
    <x v="344"/>
    <x v="2"/>
    <x v="2"/>
    <x v="0"/>
    <x v="1"/>
    <x v="2"/>
    <x v="18"/>
    <n v="1"/>
    <n v="164.29"/>
    <n v="0.05"/>
    <n v="88.66"/>
    <n v="156.07549999999998"/>
    <n v="88.66"/>
    <n v="67.41549999999998"/>
    <n v="0.43194159237035917"/>
    <n v="2026"/>
    <s v="Q4"/>
    <n v="12"/>
    <x v="11"/>
  </r>
  <r>
    <s v="03963"/>
    <x v="344"/>
    <x v="3"/>
    <x v="8"/>
    <x v="0"/>
    <x v="0"/>
    <x v="2"/>
    <x v="2"/>
    <n v="1"/>
    <n v="35.81"/>
    <n v="0"/>
    <n v="13.28"/>
    <n v="35.81"/>
    <n v="13.28"/>
    <n v="22.53"/>
    <n v="0.62915386763473891"/>
    <n v="2026"/>
    <s v="Q4"/>
    <n v="12"/>
    <x v="11"/>
  </r>
  <r>
    <s v="04305"/>
    <x v="344"/>
    <x v="0"/>
    <x v="9"/>
    <x v="2"/>
    <x v="1"/>
    <x v="4"/>
    <x v="10"/>
    <n v="1"/>
    <n v="41.31"/>
    <n v="0.05"/>
    <n v="14.56"/>
    <n v="39.244500000000002"/>
    <n v="14.56"/>
    <n v="24.6845"/>
    <n v="0.62899259768884808"/>
    <n v="2026"/>
    <s v="Q4"/>
    <n v="12"/>
    <x v="11"/>
  </r>
  <r>
    <s v="04942"/>
    <x v="344"/>
    <x v="3"/>
    <x v="13"/>
    <x v="3"/>
    <x v="1"/>
    <x v="2"/>
    <x v="2"/>
    <n v="3"/>
    <n v="36.6"/>
    <n v="0.15"/>
    <n v="13.95"/>
    <n v="93.330000000000013"/>
    <n v="41.849999999999994"/>
    <n v="51.480000000000018"/>
    <n v="0.55159112825458068"/>
    <n v="2026"/>
    <s v="Q4"/>
    <n v="12"/>
    <x v="11"/>
  </r>
  <r>
    <s v="00019"/>
    <x v="345"/>
    <x v="1"/>
    <x v="1"/>
    <x v="0"/>
    <x v="1"/>
    <x v="0"/>
    <x v="4"/>
    <n v="5"/>
    <n v="49.59"/>
    <n v="0"/>
    <n v="22.63"/>
    <n v="247.95000000000002"/>
    <n v="113.14999999999999"/>
    <n v="134.80000000000001"/>
    <n v="0.54365799556362171"/>
    <n v="2026"/>
    <s v="Q4"/>
    <n v="12"/>
    <x v="11"/>
  </r>
  <r>
    <s v="04963"/>
    <x v="345"/>
    <x v="0"/>
    <x v="0"/>
    <x v="0"/>
    <x v="1"/>
    <x v="1"/>
    <x v="17"/>
    <n v="5"/>
    <n v="72.3"/>
    <n v="0.05"/>
    <n v="31.73"/>
    <n v="343.42500000000001"/>
    <n v="158.65"/>
    <n v="184.77500000000001"/>
    <n v="0.53803596127247577"/>
    <n v="2026"/>
    <s v="Q4"/>
    <n v="12"/>
    <x v="11"/>
  </r>
  <r>
    <s v="05110"/>
    <x v="345"/>
    <x v="3"/>
    <x v="4"/>
    <x v="0"/>
    <x v="1"/>
    <x v="0"/>
    <x v="4"/>
    <n v="1"/>
    <n v="51.57"/>
    <n v="0.1"/>
    <n v="23.11"/>
    <n v="46.413000000000004"/>
    <n v="23.11"/>
    <n v="23.303000000000004"/>
    <n v="0.5020791588563549"/>
    <n v="2026"/>
    <s v="Q4"/>
    <n v="12"/>
    <x v="11"/>
  </r>
  <r>
    <s v="00010"/>
    <x v="346"/>
    <x v="0"/>
    <x v="0"/>
    <x v="0"/>
    <x v="0"/>
    <x v="2"/>
    <x v="2"/>
    <n v="3"/>
    <n v="35.380000000000003"/>
    <n v="0"/>
    <n v="13.51"/>
    <n v="106.14000000000001"/>
    <n v="40.53"/>
    <n v="65.610000000000014"/>
    <n v="0.61814584511023185"/>
    <n v="2026"/>
    <s v="Q4"/>
    <n v="12"/>
    <x v="11"/>
  </r>
  <r>
    <s v="00216"/>
    <x v="346"/>
    <x v="2"/>
    <x v="2"/>
    <x v="0"/>
    <x v="2"/>
    <x v="0"/>
    <x v="0"/>
    <n v="1"/>
    <n v="83.08"/>
    <n v="0.15"/>
    <n v="42.91"/>
    <n v="70.617999999999995"/>
    <n v="42.91"/>
    <n v="27.707999999999998"/>
    <n v="0.39236455294684075"/>
    <n v="2026"/>
    <s v="Q4"/>
    <n v="12"/>
    <x v="11"/>
  </r>
  <r>
    <s v="01937"/>
    <x v="346"/>
    <x v="1"/>
    <x v="12"/>
    <x v="1"/>
    <x v="2"/>
    <x v="3"/>
    <x v="19"/>
    <n v="3"/>
    <n v="120.5"/>
    <n v="0.15"/>
    <n v="61.44"/>
    <n v="307.27499999999998"/>
    <n v="184.32"/>
    <n v="122.95499999999998"/>
    <n v="0.40014644862094212"/>
    <n v="2026"/>
    <s v="Q4"/>
    <n v="12"/>
    <x v="11"/>
  </r>
  <r>
    <s v="04720"/>
    <x v="346"/>
    <x v="0"/>
    <x v="0"/>
    <x v="0"/>
    <x v="1"/>
    <x v="1"/>
    <x v="17"/>
    <n v="3"/>
    <n v="73.040000000000006"/>
    <n v="0.1"/>
    <n v="31.78"/>
    <n v="197.208"/>
    <n v="95.34"/>
    <n v="101.86799999999999"/>
    <n v="0.51655105269563095"/>
    <n v="2026"/>
    <s v="Q4"/>
    <n v="12"/>
    <x v="11"/>
  </r>
  <r>
    <s v="00091"/>
    <x v="347"/>
    <x v="1"/>
    <x v="1"/>
    <x v="0"/>
    <x v="0"/>
    <x v="3"/>
    <x v="5"/>
    <n v="2"/>
    <n v="339.95"/>
    <n v="0"/>
    <n v="195.78"/>
    <n v="679.9"/>
    <n v="391.56"/>
    <n v="288.33999999999997"/>
    <n v="0.42409177820267685"/>
    <n v="2026"/>
    <s v="Q4"/>
    <n v="12"/>
    <x v="11"/>
  </r>
  <r>
    <s v="00505"/>
    <x v="347"/>
    <x v="0"/>
    <x v="15"/>
    <x v="3"/>
    <x v="0"/>
    <x v="3"/>
    <x v="7"/>
    <n v="2"/>
    <n v="199.43"/>
    <n v="0.05"/>
    <n v="106.58"/>
    <n v="378.91699999999997"/>
    <n v="213.16"/>
    <n v="165.75699999999998"/>
    <n v="0.4374493622613923"/>
    <n v="2026"/>
    <s v="Q4"/>
    <n v="12"/>
    <x v="11"/>
  </r>
  <r>
    <s v="00640"/>
    <x v="347"/>
    <x v="0"/>
    <x v="15"/>
    <x v="0"/>
    <x v="0"/>
    <x v="4"/>
    <x v="16"/>
    <n v="2"/>
    <n v="51.77"/>
    <n v="0.05"/>
    <n v="21.76"/>
    <n v="98.363"/>
    <n v="43.52"/>
    <n v="54.842999999999996"/>
    <n v="0.55755721155312465"/>
    <n v="2026"/>
    <s v="Q4"/>
    <n v="12"/>
    <x v="11"/>
  </r>
  <r>
    <s v="01408"/>
    <x v="347"/>
    <x v="1"/>
    <x v="1"/>
    <x v="0"/>
    <x v="1"/>
    <x v="2"/>
    <x v="18"/>
    <n v="1"/>
    <n v="161.53"/>
    <n v="0"/>
    <n v="87.43"/>
    <n v="161.53"/>
    <n v="87.43"/>
    <n v="74.099999999999994"/>
    <n v="0.45873831486411187"/>
    <n v="2026"/>
    <s v="Q4"/>
    <n v="12"/>
    <x v="11"/>
  </r>
  <r>
    <s v="02074"/>
    <x v="347"/>
    <x v="1"/>
    <x v="12"/>
    <x v="1"/>
    <x v="2"/>
    <x v="1"/>
    <x v="3"/>
    <n v="4"/>
    <n v="145.85"/>
    <n v="0.1"/>
    <n v="79.47"/>
    <n v="525.05999999999995"/>
    <n v="317.88"/>
    <n v="207.17999999999995"/>
    <n v="0.39458347617415146"/>
    <n v="2026"/>
    <s v="Q4"/>
    <n v="12"/>
    <x v="11"/>
  </r>
  <r>
    <s v="02639"/>
    <x v="347"/>
    <x v="3"/>
    <x v="13"/>
    <x v="0"/>
    <x v="0"/>
    <x v="3"/>
    <x v="7"/>
    <n v="1"/>
    <n v="197.18"/>
    <n v="0"/>
    <n v="105.28"/>
    <n v="197.18"/>
    <n v="105.28"/>
    <n v="91.9"/>
    <n v="0.46607160969672384"/>
    <n v="2026"/>
    <s v="Q4"/>
    <n v="12"/>
    <x v="11"/>
  </r>
  <r>
    <s v="02694"/>
    <x v="347"/>
    <x v="3"/>
    <x v="7"/>
    <x v="0"/>
    <x v="1"/>
    <x v="3"/>
    <x v="19"/>
    <n v="1"/>
    <n v="124.9"/>
    <n v="0"/>
    <n v="62.16"/>
    <n v="124.9"/>
    <n v="62.16"/>
    <n v="62.740000000000009"/>
    <n v="0.50232185748598879"/>
    <n v="2026"/>
    <s v="Q4"/>
    <n v="12"/>
    <x v="11"/>
  </r>
  <r>
    <s v="02797"/>
    <x v="347"/>
    <x v="2"/>
    <x v="16"/>
    <x v="2"/>
    <x v="1"/>
    <x v="1"/>
    <x v="17"/>
    <n v="2"/>
    <n v="70.239999999999995"/>
    <n v="0.1"/>
    <n v="32.130000000000003"/>
    <n v="126.43199999999999"/>
    <n v="64.260000000000005"/>
    <n v="62.171999999999983"/>
    <n v="0.49174259681093385"/>
    <n v="2026"/>
    <s v="Q4"/>
    <n v="12"/>
    <x v="11"/>
  </r>
  <r>
    <s v="02811"/>
    <x v="347"/>
    <x v="1"/>
    <x v="11"/>
    <x v="2"/>
    <x v="2"/>
    <x v="1"/>
    <x v="3"/>
    <n v="5"/>
    <n v="145.6"/>
    <n v="0.15"/>
    <n v="81.180000000000007"/>
    <n v="618.79999999999995"/>
    <n v="405.90000000000003"/>
    <n v="212.89999999999992"/>
    <n v="0.34405300581771159"/>
    <n v="2026"/>
    <s v="Q4"/>
    <n v="12"/>
    <x v="11"/>
  </r>
  <r>
    <s v="04037"/>
    <x v="347"/>
    <x v="3"/>
    <x v="8"/>
    <x v="2"/>
    <x v="0"/>
    <x v="1"/>
    <x v="11"/>
    <n v="1"/>
    <n v="152.4"/>
    <n v="0.05"/>
    <n v="77.98"/>
    <n v="144.78"/>
    <n v="77.98"/>
    <n v="66.8"/>
    <n v="0.46138969470921398"/>
    <n v="2026"/>
    <s v="Q4"/>
    <n v="12"/>
    <x v="11"/>
  </r>
  <r>
    <s v="04629"/>
    <x v="347"/>
    <x v="2"/>
    <x v="2"/>
    <x v="0"/>
    <x v="1"/>
    <x v="2"/>
    <x v="2"/>
    <n v="1"/>
    <n v="36.17"/>
    <n v="0.05"/>
    <n v="13.87"/>
    <n v="34.361499999999999"/>
    <n v="13.87"/>
    <n v="20.491500000000002"/>
    <n v="0.59635056676803988"/>
    <n v="2026"/>
    <s v="Q4"/>
    <n v="12"/>
    <x v="11"/>
  </r>
  <r>
    <s v="02455"/>
    <x v="348"/>
    <x v="1"/>
    <x v="12"/>
    <x v="0"/>
    <x v="0"/>
    <x v="3"/>
    <x v="19"/>
    <n v="3"/>
    <n v="126.21"/>
    <n v="0.1"/>
    <n v="60.65"/>
    <n v="340.767"/>
    <n v="181.95"/>
    <n v="158.81700000000001"/>
    <n v="0.46605745274630467"/>
    <n v="2026"/>
    <s v="Q4"/>
    <n v="12"/>
    <x v="11"/>
  </r>
  <r>
    <s v="03184"/>
    <x v="348"/>
    <x v="3"/>
    <x v="13"/>
    <x v="1"/>
    <x v="0"/>
    <x v="1"/>
    <x v="3"/>
    <n v="6"/>
    <n v="143.72999999999999"/>
    <n v="0.15"/>
    <n v="77.27"/>
    <n v="733.02299999999991"/>
    <n v="463.62"/>
    <n v="269.40299999999991"/>
    <n v="0.36752325643260847"/>
    <n v="2026"/>
    <s v="Q4"/>
    <n v="12"/>
    <x v="11"/>
  </r>
  <r>
    <s v="03363"/>
    <x v="348"/>
    <x v="1"/>
    <x v="12"/>
    <x v="3"/>
    <x v="1"/>
    <x v="1"/>
    <x v="3"/>
    <n v="4"/>
    <n v="146.38999999999999"/>
    <n v="0"/>
    <n v="78.95"/>
    <n v="585.55999999999995"/>
    <n v="315.8"/>
    <n v="269.75999999999993"/>
    <n v="0.46068720541020552"/>
    <n v="2026"/>
    <s v="Q4"/>
    <n v="12"/>
    <x v="11"/>
  </r>
  <r>
    <s v="03373"/>
    <x v="348"/>
    <x v="1"/>
    <x v="12"/>
    <x v="3"/>
    <x v="0"/>
    <x v="1"/>
    <x v="1"/>
    <n v="2"/>
    <n v="89.84"/>
    <n v="0.05"/>
    <n v="45.17"/>
    <n v="170.696"/>
    <n v="90.34"/>
    <n v="80.355999999999995"/>
    <n v="0.47075502647982376"/>
    <n v="2026"/>
    <s v="Q4"/>
    <n v="12"/>
    <x v="11"/>
  </r>
  <r>
    <s v="03799"/>
    <x v="348"/>
    <x v="2"/>
    <x v="10"/>
    <x v="2"/>
    <x v="1"/>
    <x v="4"/>
    <x v="16"/>
    <n v="3"/>
    <n v="49.67"/>
    <n v="0.05"/>
    <n v="21.5"/>
    <n v="141.55949999999999"/>
    <n v="64.5"/>
    <n v="77.059499999999986"/>
    <n v="0.54436120500566898"/>
    <n v="2026"/>
    <s v="Q4"/>
    <n v="12"/>
    <x v="11"/>
  </r>
  <r>
    <s v="05002"/>
    <x v="348"/>
    <x v="1"/>
    <x v="14"/>
    <x v="1"/>
    <x v="2"/>
    <x v="1"/>
    <x v="1"/>
    <n v="4"/>
    <n v="94.3"/>
    <n v="0.1"/>
    <n v="44.36"/>
    <n v="339.48"/>
    <n v="177.44"/>
    <n v="162.04000000000002"/>
    <n v="0.47731825144338402"/>
    <n v="2026"/>
    <s v="Q4"/>
    <n v="12"/>
    <x v="11"/>
  </r>
  <r>
    <s v="02896"/>
    <x v="349"/>
    <x v="1"/>
    <x v="12"/>
    <x v="2"/>
    <x v="2"/>
    <x v="4"/>
    <x v="14"/>
    <n v="2"/>
    <n v="36.020000000000003"/>
    <n v="0.1"/>
    <n v="13.59"/>
    <n v="64.836000000000013"/>
    <n v="27.18"/>
    <n v="37.656000000000013"/>
    <n v="0.58078845086063302"/>
    <n v="2026"/>
    <s v="Q4"/>
    <n v="12"/>
    <x v="11"/>
  </r>
  <r>
    <s v="03334"/>
    <x v="349"/>
    <x v="1"/>
    <x v="14"/>
    <x v="0"/>
    <x v="0"/>
    <x v="1"/>
    <x v="11"/>
    <n v="1"/>
    <n v="154.12"/>
    <n v="0"/>
    <n v="77.45"/>
    <n v="154.12"/>
    <n v="77.45"/>
    <n v="76.67"/>
    <n v="0.49746950428237735"/>
    <n v="2026"/>
    <s v="Q4"/>
    <n v="12"/>
    <x v="11"/>
  </r>
  <r>
    <s v="03469"/>
    <x v="349"/>
    <x v="0"/>
    <x v="9"/>
    <x v="0"/>
    <x v="0"/>
    <x v="1"/>
    <x v="11"/>
    <n v="1"/>
    <n v="150.88"/>
    <n v="0.05"/>
    <n v="81.02"/>
    <n v="143.33599999999998"/>
    <n v="81.02"/>
    <n v="62.315999999999988"/>
    <n v="0.43475470223809787"/>
    <n v="2026"/>
    <s v="Q4"/>
    <n v="12"/>
    <x v="11"/>
  </r>
  <r>
    <s v="00569"/>
    <x v="350"/>
    <x v="2"/>
    <x v="2"/>
    <x v="3"/>
    <x v="1"/>
    <x v="0"/>
    <x v="6"/>
    <n v="2"/>
    <n v="40.479999999999997"/>
    <n v="0"/>
    <n v="16.23"/>
    <n v="80.959999999999994"/>
    <n v="32.46"/>
    <n v="48.499999999999993"/>
    <n v="0.5990612648221344"/>
    <n v="2026"/>
    <s v="Q4"/>
    <n v="12"/>
    <x v="11"/>
  </r>
  <r>
    <s v="02404"/>
    <x v="350"/>
    <x v="2"/>
    <x v="10"/>
    <x v="3"/>
    <x v="2"/>
    <x v="2"/>
    <x v="18"/>
    <n v="3"/>
    <n v="163.34"/>
    <n v="0.1"/>
    <n v="88.53"/>
    <n v="441.01799999999997"/>
    <n v="265.59000000000003"/>
    <n v="175.42799999999994"/>
    <n v="0.39777968246194023"/>
    <n v="2026"/>
    <s v="Q4"/>
    <n v="12"/>
    <x v="11"/>
  </r>
  <r>
    <s v="04682"/>
    <x v="350"/>
    <x v="3"/>
    <x v="4"/>
    <x v="2"/>
    <x v="1"/>
    <x v="4"/>
    <x v="10"/>
    <n v="2"/>
    <n v="40.89"/>
    <n v="0"/>
    <n v="14.95"/>
    <n v="81.78"/>
    <n v="29.9"/>
    <n v="51.88"/>
    <n v="0.63438493519197847"/>
    <n v="2026"/>
    <s v="Q4"/>
    <n v="12"/>
    <x v="11"/>
  </r>
  <r>
    <s v="04888"/>
    <x v="350"/>
    <x v="2"/>
    <x v="2"/>
    <x v="3"/>
    <x v="1"/>
    <x v="4"/>
    <x v="10"/>
    <n v="1"/>
    <n v="40.159999999999997"/>
    <n v="0.15"/>
    <n v="14.46"/>
    <n v="34.135999999999996"/>
    <n v="14.46"/>
    <n v="19.675999999999995"/>
    <n v="0.576400281228029"/>
    <n v="2026"/>
    <s v="Q4"/>
    <n v="12"/>
    <x v="11"/>
  </r>
  <r>
    <s v="04923"/>
    <x v="350"/>
    <x v="3"/>
    <x v="13"/>
    <x v="0"/>
    <x v="1"/>
    <x v="3"/>
    <x v="13"/>
    <n v="2"/>
    <n v="79.86"/>
    <n v="0"/>
    <n v="39.049999999999997"/>
    <n v="159.72"/>
    <n v="78.099999999999994"/>
    <n v="81.62"/>
    <n v="0.51101928374655647"/>
    <n v="2026"/>
    <s v="Q4"/>
    <n v="12"/>
    <x v="11"/>
  </r>
  <r>
    <s v="00131"/>
    <x v="351"/>
    <x v="1"/>
    <x v="11"/>
    <x v="3"/>
    <x v="0"/>
    <x v="3"/>
    <x v="19"/>
    <n v="2"/>
    <n v="123.42"/>
    <n v="0.1"/>
    <n v="60.03"/>
    <n v="222.15600000000001"/>
    <n v="120.06"/>
    <n v="102.096"/>
    <n v="0.45956895154756117"/>
    <n v="2026"/>
    <s v="Q4"/>
    <n v="12"/>
    <x v="11"/>
  </r>
  <r>
    <s v="00349"/>
    <x v="351"/>
    <x v="2"/>
    <x v="2"/>
    <x v="0"/>
    <x v="0"/>
    <x v="2"/>
    <x v="9"/>
    <n v="1"/>
    <n v="47.61"/>
    <n v="0.05"/>
    <n v="18.18"/>
    <n v="45.229499999999994"/>
    <n v="18.18"/>
    <n v="27.049499999999995"/>
    <n v="0.59804994527907662"/>
    <n v="2026"/>
    <s v="Q4"/>
    <n v="12"/>
    <x v="11"/>
  </r>
  <r>
    <s v="01131"/>
    <x v="351"/>
    <x v="3"/>
    <x v="8"/>
    <x v="0"/>
    <x v="0"/>
    <x v="1"/>
    <x v="1"/>
    <n v="2"/>
    <n v="93.88"/>
    <n v="0.1"/>
    <n v="45.89"/>
    <n v="168.98400000000001"/>
    <n v="91.78"/>
    <n v="77.204000000000008"/>
    <n v="0.45687165648818823"/>
    <n v="2026"/>
    <s v="Q4"/>
    <n v="12"/>
    <x v="11"/>
  </r>
  <r>
    <s v="02738"/>
    <x v="351"/>
    <x v="1"/>
    <x v="11"/>
    <x v="0"/>
    <x v="1"/>
    <x v="1"/>
    <x v="3"/>
    <n v="3"/>
    <n v="145.43"/>
    <n v="0.05"/>
    <n v="81.72"/>
    <n v="414.47550000000001"/>
    <n v="245.16"/>
    <n v="169.31550000000001"/>
    <n v="0.40850544845232106"/>
    <n v="2026"/>
    <s v="Q4"/>
    <n v="12"/>
    <x v="11"/>
  </r>
  <r>
    <s v="04400"/>
    <x v="351"/>
    <x v="3"/>
    <x v="4"/>
    <x v="0"/>
    <x v="0"/>
    <x v="2"/>
    <x v="2"/>
    <n v="2"/>
    <n v="36.89"/>
    <n v="0.1"/>
    <n v="13.74"/>
    <n v="66.402000000000001"/>
    <n v="27.48"/>
    <n v="38.921999999999997"/>
    <n v="0.58615704346254627"/>
    <n v="2026"/>
    <s v="Q4"/>
    <n v="12"/>
    <x v="11"/>
  </r>
  <r>
    <s v="03122"/>
    <x v="352"/>
    <x v="0"/>
    <x v="0"/>
    <x v="3"/>
    <x v="0"/>
    <x v="1"/>
    <x v="3"/>
    <n v="1"/>
    <n v="145.44"/>
    <n v="0.1"/>
    <n v="80.42"/>
    <n v="130.89600000000002"/>
    <n v="80.42"/>
    <n v="50.476000000000013"/>
    <n v="0.38561911746730232"/>
    <n v="2026"/>
    <s v="Q4"/>
    <n v="12"/>
    <x v="11"/>
  </r>
  <r>
    <s v="04572"/>
    <x v="352"/>
    <x v="0"/>
    <x v="15"/>
    <x v="0"/>
    <x v="1"/>
    <x v="4"/>
    <x v="16"/>
    <n v="2"/>
    <n v="51.56"/>
    <n v="0"/>
    <n v="21.9"/>
    <n v="103.12"/>
    <n v="43.8"/>
    <n v="59.320000000000007"/>
    <n v="0.57525213343677273"/>
    <n v="2026"/>
    <s v="Q4"/>
    <n v="12"/>
    <x v="11"/>
  </r>
  <r>
    <s v="04783"/>
    <x v="352"/>
    <x v="3"/>
    <x v="7"/>
    <x v="0"/>
    <x v="1"/>
    <x v="3"/>
    <x v="19"/>
    <n v="2"/>
    <n v="122"/>
    <n v="0.15"/>
    <n v="60.01"/>
    <n v="207.4"/>
    <n v="120.02"/>
    <n v="87.38000000000001"/>
    <n v="0.4213114754098361"/>
    <n v="2026"/>
    <s v="Q4"/>
    <n v="12"/>
    <x v="11"/>
  </r>
  <r>
    <s v="05055"/>
    <x v="352"/>
    <x v="2"/>
    <x v="3"/>
    <x v="3"/>
    <x v="1"/>
    <x v="1"/>
    <x v="17"/>
    <n v="1"/>
    <n v="71.89"/>
    <n v="0.15"/>
    <n v="32.409999999999997"/>
    <n v="61.106499999999997"/>
    <n v="32.409999999999997"/>
    <n v="28.6965"/>
    <n v="0.46961452545964832"/>
    <n v="2026"/>
    <s v="Q4"/>
    <n v="12"/>
    <x v="11"/>
  </r>
  <r>
    <s v="05100"/>
    <x v="352"/>
    <x v="2"/>
    <x v="5"/>
    <x v="0"/>
    <x v="0"/>
    <x v="1"/>
    <x v="17"/>
    <n v="2"/>
    <n v="70.59"/>
    <n v="0.15"/>
    <n v="31.56"/>
    <n v="120.003"/>
    <n v="63.12"/>
    <n v="56.883000000000003"/>
    <n v="0.47401314967125824"/>
    <n v="2026"/>
    <s v="Q4"/>
    <n v="12"/>
    <x v="11"/>
  </r>
  <r>
    <s v="00488"/>
    <x v="353"/>
    <x v="3"/>
    <x v="7"/>
    <x v="0"/>
    <x v="0"/>
    <x v="1"/>
    <x v="3"/>
    <n v="4"/>
    <n v="141.91"/>
    <n v="0.05"/>
    <n v="80.260000000000005"/>
    <n v="539.25799999999992"/>
    <n v="321.04000000000002"/>
    <n v="218.2179999999999"/>
    <n v="0.40466344495584661"/>
    <n v="2026"/>
    <s v="Q4"/>
    <n v="12"/>
    <x v="11"/>
  </r>
  <r>
    <s v="00710"/>
    <x v="353"/>
    <x v="1"/>
    <x v="6"/>
    <x v="1"/>
    <x v="2"/>
    <x v="1"/>
    <x v="3"/>
    <n v="3"/>
    <n v="140.4"/>
    <n v="0.2"/>
    <n v="81.760000000000005"/>
    <n v="336.96000000000004"/>
    <n v="245.28000000000003"/>
    <n v="91.68"/>
    <n v="0.27207977207977208"/>
    <n v="2026"/>
    <s v="Q4"/>
    <n v="12"/>
    <x v="11"/>
  </r>
  <r>
    <s v="01009"/>
    <x v="353"/>
    <x v="3"/>
    <x v="13"/>
    <x v="3"/>
    <x v="0"/>
    <x v="1"/>
    <x v="17"/>
    <n v="2"/>
    <n v="72.349999999999994"/>
    <n v="0.15"/>
    <n v="32.44"/>
    <n v="122.99499999999999"/>
    <n v="64.88"/>
    <n v="58.114999999999995"/>
    <n v="0.47249888206837676"/>
    <n v="2026"/>
    <s v="Q4"/>
    <n v="12"/>
    <x v="11"/>
  </r>
  <r>
    <s v="01231"/>
    <x v="353"/>
    <x v="3"/>
    <x v="8"/>
    <x v="0"/>
    <x v="1"/>
    <x v="3"/>
    <x v="19"/>
    <n v="4"/>
    <n v="120.8"/>
    <n v="0.1"/>
    <n v="59.93"/>
    <n v="434.88"/>
    <n v="239.72"/>
    <n v="195.16"/>
    <n v="0.44876747608535689"/>
    <n v="2026"/>
    <s v="Q4"/>
    <n v="12"/>
    <x v="11"/>
  </r>
  <r>
    <s v="01445"/>
    <x v="353"/>
    <x v="3"/>
    <x v="7"/>
    <x v="0"/>
    <x v="1"/>
    <x v="1"/>
    <x v="17"/>
    <n v="1"/>
    <n v="71.23"/>
    <n v="0"/>
    <n v="31.63"/>
    <n v="71.23"/>
    <n v="31.63"/>
    <n v="39.600000000000009"/>
    <n v="0.55594552856942303"/>
    <n v="2026"/>
    <s v="Q4"/>
    <n v="12"/>
    <x v="11"/>
  </r>
  <r>
    <s v="02842"/>
    <x v="353"/>
    <x v="2"/>
    <x v="10"/>
    <x v="1"/>
    <x v="2"/>
    <x v="0"/>
    <x v="4"/>
    <n v="5"/>
    <n v="51.02"/>
    <n v="0.05"/>
    <n v="22.56"/>
    <n v="242.345"/>
    <n v="112.8"/>
    <n v="129.54500000000002"/>
    <n v="0.5345478553302111"/>
    <n v="2026"/>
    <s v="Q4"/>
    <n v="12"/>
    <x v="11"/>
  </r>
  <r>
    <s v="03783"/>
    <x v="353"/>
    <x v="2"/>
    <x v="2"/>
    <x v="3"/>
    <x v="1"/>
    <x v="2"/>
    <x v="15"/>
    <n v="1"/>
    <n v="130.52000000000001"/>
    <n v="0.1"/>
    <n v="66.09"/>
    <n v="117.46800000000002"/>
    <n v="66.09"/>
    <n v="51.378000000000014"/>
    <n v="0.43737869036673821"/>
    <n v="2026"/>
    <s v="Q4"/>
    <n v="12"/>
    <x v="11"/>
  </r>
  <r>
    <s v="04484"/>
    <x v="353"/>
    <x v="1"/>
    <x v="14"/>
    <x v="0"/>
    <x v="0"/>
    <x v="0"/>
    <x v="0"/>
    <n v="2"/>
    <n v="79.87"/>
    <n v="0.15"/>
    <n v="41.9"/>
    <n v="135.779"/>
    <n v="83.8"/>
    <n v="51.978999999999999"/>
    <n v="0.38282061290773978"/>
    <n v="2026"/>
    <s v="Q4"/>
    <n v="12"/>
    <x v="11"/>
  </r>
  <r>
    <s v="04597"/>
    <x v="353"/>
    <x v="3"/>
    <x v="13"/>
    <x v="0"/>
    <x v="0"/>
    <x v="1"/>
    <x v="17"/>
    <n v="3"/>
    <n v="71.3"/>
    <n v="0.1"/>
    <n v="32.93"/>
    <n v="192.51"/>
    <n v="98.789999999999992"/>
    <n v="93.72"/>
    <n v="0.48683185289075892"/>
    <n v="2026"/>
    <s v="Q4"/>
    <n v="12"/>
    <x v="11"/>
  </r>
  <r>
    <s v="04917"/>
    <x v="353"/>
    <x v="0"/>
    <x v="9"/>
    <x v="0"/>
    <x v="0"/>
    <x v="3"/>
    <x v="19"/>
    <n v="2"/>
    <n v="122.95"/>
    <n v="0.1"/>
    <n v="59.79"/>
    <n v="221.31"/>
    <n v="119.58"/>
    <n v="101.73"/>
    <n v="0.45967195336857802"/>
    <n v="2026"/>
    <s v="Q4"/>
    <n v="12"/>
    <x v="11"/>
  </r>
  <r>
    <s v="00629"/>
    <x v="354"/>
    <x v="3"/>
    <x v="13"/>
    <x v="0"/>
    <x v="2"/>
    <x v="4"/>
    <x v="16"/>
    <n v="2"/>
    <n v="50.04"/>
    <n v="0.05"/>
    <n v="22.43"/>
    <n v="95.075999999999993"/>
    <n v="44.86"/>
    <n v="50.215999999999994"/>
    <n v="0.52816694013210486"/>
    <n v="2026"/>
    <s v="Q4"/>
    <n v="12"/>
    <x v="11"/>
  </r>
  <r>
    <s v="01373"/>
    <x v="354"/>
    <x v="1"/>
    <x v="1"/>
    <x v="3"/>
    <x v="0"/>
    <x v="3"/>
    <x v="13"/>
    <n v="1"/>
    <n v="80.92"/>
    <n v="0.05"/>
    <n v="40.14"/>
    <n v="76.873999999999995"/>
    <n v="40.14"/>
    <n v="36.733999999999995"/>
    <n v="0.47784686630069978"/>
    <n v="2026"/>
    <s v="Q4"/>
    <n v="12"/>
    <x v="11"/>
  </r>
  <r>
    <s v="01668"/>
    <x v="354"/>
    <x v="2"/>
    <x v="5"/>
    <x v="0"/>
    <x v="2"/>
    <x v="0"/>
    <x v="4"/>
    <n v="6"/>
    <n v="50.35"/>
    <n v="0.15"/>
    <n v="22.91"/>
    <n v="256.78500000000003"/>
    <n v="137.46"/>
    <n v="119.32500000000002"/>
    <n v="0.46468835796483443"/>
    <n v="2026"/>
    <s v="Q4"/>
    <n v="12"/>
    <x v="11"/>
  </r>
  <r>
    <s v="02646"/>
    <x v="354"/>
    <x v="1"/>
    <x v="1"/>
    <x v="0"/>
    <x v="0"/>
    <x v="4"/>
    <x v="14"/>
    <n v="1"/>
    <n v="35.799999999999997"/>
    <n v="0.05"/>
    <n v="14.12"/>
    <n v="34.01"/>
    <n v="14.12"/>
    <n v="19.89"/>
    <n v="0.58482799176712741"/>
    <n v="2026"/>
    <s v="Q4"/>
    <n v="12"/>
    <x v="11"/>
  </r>
  <r>
    <s v="03044"/>
    <x v="354"/>
    <x v="1"/>
    <x v="6"/>
    <x v="1"/>
    <x v="2"/>
    <x v="0"/>
    <x v="6"/>
    <n v="4"/>
    <n v="40.64"/>
    <n v="0.1"/>
    <n v="16.260000000000002"/>
    <n v="146.304"/>
    <n v="65.040000000000006"/>
    <n v="81.263999999999996"/>
    <n v="0.55544619422572172"/>
    <n v="2026"/>
    <s v="Q4"/>
    <n v="12"/>
    <x v="11"/>
  </r>
  <r>
    <s v="03065"/>
    <x v="354"/>
    <x v="2"/>
    <x v="10"/>
    <x v="0"/>
    <x v="1"/>
    <x v="3"/>
    <x v="13"/>
    <n v="3"/>
    <n v="81.510000000000005"/>
    <n v="0.05"/>
    <n v="39.9"/>
    <n v="232.30350000000001"/>
    <n v="119.69999999999999"/>
    <n v="112.60350000000003"/>
    <n v="0.48472580051527425"/>
    <n v="2026"/>
    <s v="Q4"/>
    <n v="12"/>
    <x v="11"/>
  </r>
  <r>
    <s v="03365"/>
    <x v="354"/>
    <x v="3"/>
    <x v="7"/>
    <x v="2"/>
    <x v="1"/>
    <x v="4"/>
    <x v="12"/>
    <n v="2"/>
    <n v="122.4"/>
    <n v="0.1"/>
    <n v="71.09"/>
    <n v="220.32000000000002"/>
    <n v="142.18"/>
    <n v="78.140000000000015"/>
    <n v="0.35466594045025424"/>
    <n v="2026"/>
    <s v="Q4"/>
    <n v="12"/>
    <x v="11"/>
  </r>
  <r>
    <s v="04042"/>
    <x v="354"/>
    <x v="0"/>
    <x v="9"/>
    <x v="3"/>
    <x v="0"/>
    <x v="2"/>
    <x v="9"/>
    <n v="1"/>
    <n v="45.94"/>
    <n v="0.05"/>
    <n v="18.100000000000001"/>
    <n v="43.642999999999994"/>
    <n v="18.100000000000001"/>
    <n v="25.542999999999992"/>
    <n v="0.58527140664024002"/>
    <n v="2026"/>
    <s v="Q4"/>
    <n v="12"/>
    <x v="11"/>
  </r>
  <r>
    <s v="04635"/>
    <x v="354"/>
    <x v="3"/>
    <x v="13"/>
    <x v="1"/>
    <x v="0"/>
    <x v="3"/>
    <x v="7"/>
    <n v="15"/>
    <n v="196.89"/>
    <n v="0.15"/>
    <n v="105.09"/>
    <n v="2510.3474999999999"/>
    <n v="1576.3500000000001"/>
    <n v="933.99749999999972"/>
    <n v="0.37205904760197533"/>
    <n v="2026"/>
    <s v="Q4"/>
    <n v="12"/>
    <x v="11"/>
  </r>
  <r>
    <s v="04748"/>
    <x v="354"/>
    <x v="3"/>
    <x v="13"/>
    <x v="2"/>
    <x v="2"/>
    <x v="0"/>
    <x v="4"/>
    <n v="1"/>
    <n v="51.18"/>
    <n v="0.05"/>
    <n v="22.98"/>
    <n v="48.620999999999995"/>
    <n v="22.98"/>
    <n v="25.640999999999995"/>
    <n v="0.52736471894860237"/>
    <n v="2026"/>
    <s v="Q4"/>
    <n v="12"/>
    <x v="11"/>
  </r>
  <r>
    <s v="00342"/>
    <x v="355"/>
    <x v="1"/>
    <x v="6"/>
    <x v="2"/>
    <x v="1"/>
    <x v="0"/>
    <x v="6"/>
    <n v="3"/>
    <n v="40.78"/>
    <n v="0.15"/>
    <n v="16.73"/>
    <n v="103.989"/>
    <n v="50.19"/>
    <n v="53.799000000000007"/>
    <n v="0.51735279693044456"/>
    <n v="2026"/>
    <s v="Q4"/>
    <n v="12"/>
    <x v="11"/>
  </r>
  <r>
    <s v="00676"/>
    <x v="355"/>
    <x v="2"/>
    <x v="3"/>
    <x v="3"/>
    <x v="0"/>
    <x v="3"/>
    <x v="7"/>
    <n v="1"/>
    <n v="195.63"/>
    <n v="0.05"/>
    <n v="102.13"/>
    <n v="185.84849999999997"/>
    <n v="102.13"/>
    <n v="83.718499999999977"/>
    <n v="0.45046637449320276"/>
    <n v="2026"/>
    <s v="Q4"/>
    <n v="12"/>
    <x v="11"/>
  </r>
  <r>
    <s v="01912"/>
    <x v="355"/>
    <x v="2"/>
    <x v="5"/>
    <x v="1"/>
    <x v="0"/>
    <x v="2"/>
    <x v="15"/>
    <n v="10"/>
    <n v="134.86000000000001"/>
    <n v="0.1"/>
    <n v="65.3"/>
    <n v="1213.7400000000002"/>
    <n v="653"/>
    <n v="560.74000000000024"/>
    <n v="0.46199350767050612"/>
    <n v="2026"/>
    <s v="Q4"/>
    <n v="12"/>
    <x v="11"/>
  </r>
  <r>
    <s v="02065"/>
    <x v="355"/>
    <x v="3"/>
    <x v="4"/>
    <x v="0"/>
    <x v="1"/>
    <x v="0"/>
    <x v="0"/>
    <n v="1"/>
    <n v="83.15"/>
    <n v="0"/>
    <n v="42.3"/>
    <n v="83.15"/>
    <n v="42.3"/>
    <n v="40.850000000000009"/>
    <n v="0.49128081779915822"/>
    <n v="2026"/>
    <s v="Q4"/>
    <n v="12"/>
    <x v="11"/>
  </r>
  <r>
    <s v="03136"/>
    <x v="355"/>
    <x v="1"/>
    <x v="6"/>
    <x v="3"/>
    <x v="2"/>
    <x v="0"/>
    <x v="0"/>
    <n v="1"/>
    <n v="81.599999999999994"/>
    <n v="0.15"/>
    <n v="42"/>
    <n v="69.36"/>
    <n v="42"/>
    <n v="27.36"/>
    <n v="0.3944636678200692"/>
    <n v="2026"/>
    <s v="Q4"/>
    <n v="12"/>
    <x v="11"/>
  </r>
  <r>
    <s v="03423"/>
    <x v="355"/>
    <x v="3"/>
    <x v="7"/>
    <x v="2"/>
    <x v="2"/>
    <x v="2"/>
    <x v="9"/>
    <n v="5"/>
    <n v="47.67"/>
    <n v="0.1"/>
    <n v="17.84"/>
    <n v="214.51500000000001"/>
    <n v="89.2"/>
    <n v="125.31500000000001"/>
    <n v="0.5841782625923595"/>
    <n v="2026"/>
    <s v="Q4"/>
    <n v="12"/>
    <x v="11"/>
  </r>
  <r>
    <s v="03746"/>
    <x v="355"/>
    <x v="3"/>
    <x v="7"/>
    <x v="2"/>
    <x v="2"/>
    <x v="0"/>
    <x v="4"/>
    <n v="2"/>
    <n v="50.96"/>
    <n v="0.15"/>
    <n v="22.59"/>
    <n v="86.632000000000005"/>
    <n v="45.18"/>
    <n v="41.452000000000005"/>
    <n v="0.47848370117277683"/>
    <n v="2026"/>
    <s v="Q4"/>
    <n v="12"/>
    <x v="11"/>
  </r>
  <r>
    <s v="01198"/>
    <x v="356"/>
    <x v="3"/>
    <x v="7"/>
    <x v="2"/>
    <x v="1"/>
    <x v="2"/>
    <x v="9"/>
    <n v="5"/>
    <n v="47.69"/>
    <n v="0.05"/>
    <n v="18.23"/>
    <n v="226.52749999999997"/>
    <n v="91.15"/>
    <n v="135.37749999999997"/>
    <n v="0.59762059794064726"/>
    <n v="2026"/>
    <s v="Q4"/>
    <n v="12"/>
    <x v="11"/>
  </r>
  <r>
    <s v="02123"/>
    <x v="356"/>
    <x v="3"/>
    <x v="8"/>
    <x v="0"/>
    <x v="0"/>
    <x v="1"/>
    <x v="1"/>
    <n v="1"/>
    <n v="91.08"/>
    <n v="0.2"/>
    <n v="46.14"/>
    <n v="72.864000000000004"/>
    <n v="46.14"/>
    <n v="26.724000000000004"/>
    <n v="0.36676548089591571"/>
    <n v="2026"/>
    <s v="Q4"/>
    <n v="12"/>
    <x v="11"/>
  </r>
  <r>
    <s v="02586"/>
    <x v="356"/>
    <x v="1"/>
    <x v="14"/>
    <x v="2"/>
    <x v="1"/>
    <x v="1"/>
    <x v="3"/>
    <n v="1"/>
    <n v="143.84"/>
    <n v="0.15"/>
    <n v="78.17"/>
    <n v="122.264"/>
    <n v="78.17"/>
    <n v="44.093999999999994"/>
    <n v="0.360645815612118"/>
    <n v="2026"/>
    <s v="Q4"/>
    <n v="12"/>
    <x v="11"/>
  </r>
  <r>
    <s v="03048"/>
    <x v="356"/>
    <x v="1"/>
    <x v="6"/>
    <x v="0"/>
    <x v="1"/>
    <x v="0"/>
    <x v="8"/>
    <n v="1"/>
    <n v="102.66"/>
    <n v="0.05"/>
    <n v="49.2"/>
    <n v="97.526999999999987"/>
    <n v="49.2"/>
    <n v="48.326999999999984"/>
    <n v="0.4955243163431664"/>
    <n v="2026"/>
    <s v="Q4"/>
    <n v="12"/>
    <x v="11"/>
  </r>
  <r>
    <s v="03838"/>
    <x v="356"/>
    <x v="1"/>
    <x v="11"/>
    <x v="2"/>
    <x v="1"/>
    <x v="4"/>
    <x v="10"/>
    <n v="2"/>
    <n v="40.32"/>
    <n v="0"/>
    <n v="14.39"/>
    <n v="80.64"/>
    <n v="28.78"/>
    <n v="51.86"/>
    <n v="0.64310515873015872"/>
    <n v="2026"/>
    <s v="Q4"/>
    <n v="12"/>
    <x v="11"/>
  </r>
  <r>
    <s v="04718"/>
    <x v="356"/>
    <x v="0"/>
    <x v="0"/>
    <x v="2"/>
    <x v="0"/>
    <x v="1"/>
    <x v="11"/>
    <n v="1"/>
    <n v="157.58000000000001"/>
    <n v="0.1"/>
    <n v="80.37"/>
    <n v="141.822"/>
    <n v="80.37"/>
    <n v="61.451999999999998"/>
    <n v="0.43330371874603374"/>
    <n v="2026"/>
    <s v="Q4"/>
    <n v="12"/>
    <x v="11"/>
  </r>
  <r>
    <s v="04844"/>
    <x v="356"/>
    <x v="1"/>
    <x v="14"/>
    <x v="0"/>
    <x v="1"/>
    <x v="4"/>
    <x v="14"/>
    <n v="1"/>
    <n v="36.4"/>
    <n v="0"/>
    <n v="14.22"/>
    <n v="36.4"/>
    <n v="14.22"/>
    <n v="22.18"/>
    <n v="0.6093406593406594"/>
    <n v="2026"/>
    <s v="Q4"/>
    <n v="12"/>
    <x v="11"/>
  </r>
  <r>
    <s v="00678"/>
    <x v="357"/>
    <x v="1"/>
    <x v="11"/>
    <x v="0"/>
    <x v="2"/>
    <x v="1"/>
    <x v="3"/>
    <n v="1"/>
    <n v="142.15"/>
    <n v="0.05"/>
    <n v="80.5"/>
    <n v="135.04249999999999"/>
    <n v="80.5"/>
    <n v="54.54249999999999"/>
    <n v="0.40389136753244342"/>
    <n v="2026"/>
    <s v="Q4"/>
    <n v="12"/>
    <x v="11"/>
  </r>
  <r>
    <s v="01706"/>
    <x v="357"/>
    <x v="0"/>
    <x v="0"/>
    <x v="0"/>
    <x v="0"/>
    <x v="3"/>
    <x v="5"/>
    <n v="2"/>
    <n v="332.38"/>
    <n v="0.05"/>
    <n v="192.16"/>
    <n v="631.52199999999993"/>
    <n v="384.32"/>
    <n v="247.20199999999994"/>
    <n v="0.39143846136793331"/>
    <n v="2026"/>
    <s v="Q4"/>
    <n v="12"/>
    <x v="11"/>
  </r>
  <r>
    <s v="03034"/>
    <x v="357"/>
    <x v="1"/>
    <x v="1"/>
    <x v="2"/>
    <x v="1"/>
    <x v="3"/>
    <x v="19"/>
    <n v="1"/>
    <n v="122.18"/>
    <n v="0.15"/>
    <n v="61.28"/>
    <n v="103.85300000000001"/>
    <n v="61.28"/>
    <n v="42.573000000000008"/>
    <n v="0.40993519686479934"/>
    <n v="2026"/>
    <s v="Q4"/>
    <n v="12"/>
    <x v="11"/>
  </r>
  <r>
    <s v="03883"/>
    <x v="357"/>
    <x v="0"/>
    <x v="0"/>
    <x v="0"/>
    <x v="1"/>
    <x v="3"/>
    <x v="19"/>
    <n v="1"/>
    <n v="125.66"/>
    <n v="0.15"/>
    <n v="60.6"/>
    <n v="106.81099999999999"/>
    <n v="60.6"/>
    <n v="46.210999999999991"/>
    <n v="0.43264270533933763"/>
    <n v="2026"/>
    <s v="Q4"/>
    <n v="12"/>
    <x v="11"/>
  </r>
  <r>
    <s v="04342"/>
    <x v="357"/>
    <x v="3"/>
    <x v="4"/>
    <x v="0"/>
    <x v="0"/>
    <x v="2"/>
    <x v="9"/>
    <n v="2"/>
    <n v="47.38"/>
    <n v="0.05"/>
    <n v="18.850000000000001"/>
    <n v="90.022000000000006"/>
    <n v="37.700000000000003"/>
    <n v="52.322000000000003"/>
    <n v="0.58121348114905247"/>
    <n v="2026"/>
    <s v="Q4"/>
    <n v="12"/>
    <x v="11"/>
  </r>
  <r>
    <s v="04468"/>
    <x v="357"/>
    <x v="0"/>
    <x v="0"/>
    <x v="0"/>
    <x v="2"/>
    <x v="3"/>
    <x v="13"/>
    <n v="1"/>
    <n v="80.8"/>
    <n v="0.05"/>
    <n v="38.33"/>
    <n v="76.759999999999991"/>
    <n v="38.33"/>
    <n v="38.429999999999993"/>
    <n v="0.50065138092756645"/>
    <n v="2026"/>
    <s v="Q4"/>
    <n v="12"/>
    <x v="11"/>
  </r>
  <r>
    <s v="00007"/>
    <x v="358"/>
    <x v="3"/>
    <x v="8"/>
    <x v="0"/>
    <x v="0"/>
    <x v="0"/>
    <x v="8"/>
    <n v="5"/>
    <n v="103.52"/>
    <n v="0.1"/>
    <n v="49.1"/>
    <n v="465.84000000000003"/>
    <n v="245.5"/>
    <n v="220.34000000000003"/>
    <n v="0.47299501974927016"/>
    <n v="2026"/>
    <s v="Q4"/>
    <n v="12"/>
    <x v="11"/>
  </r>
  <r>
    <s v="00658"/>
    <x v="358"/>
    <x v="1"/>
    <x v="6"/>
    <x v="2"/>
    <x v="2"/>
    <x v="1"/>
    <x v="11"/>
    <n v="2"/>
    <n v="153.38999999999999"/>
    <n v="0.05"/>
    <n v="78.06"/>
    <n v="291.44099999999997"/>
    <n v="156.12"/>
    <n v="135.32099999999997"/>
    <n v="0.46431696295305047"/>
    <n v="2026"/>
    <s v="Q4"/>
    <n v="12"/>
    <x v="11"/>
  </r>
  <r>
    <s v="01192"/>
    <x v="358"/>
    <x v="3"/>
    <x v="13"/>
    <x v="1"/>
    <x v="2"/>
    <x v="4"/>
    <x v="10"/>
    <n v="6"/>
    <n v="39.49"/>
    <n v="0.05"/>
    <n v="14.49"/>
    <n v="225.09299999999999"/>
    <n v="86.94"/>
    <n v="138.15299999999999"/>
    <n v="0.61375964601298127"/>
    <n v="2026"/>
    <s v="Q4"/>
    <n v="12"/>
    <x v="11"/>
  </r>
  <r>
    <s v="03852"/>
    <x v="358"/>
    <x v="2"/>
    <x v="2"/>
    <x v="2"/>
    <x v="2"/>
    <x v="4"/>
    <x v="14"/>
    <n v="1"/>
    <n v="35.54"/>
    <n v="0.1"/>
    <n v="13.63"/>
    <n v="31.986000000000001"/>
    <n v="13.63"/>
    <n v="18.356000000000002"/>
    <n v="0.5738760707809667"/>
    <n v="2026"/>
    <s v="Q4"/>
    <n v="12"/>
    <x v="11"/>
  </r>
  <r>
    <s v="04507"/>
    <x v="358"/>
    <x v="1"/>
    <x v="12"/>
    <x v="3"/>
    <x v="0"/>
    <x v="2"/>
    <x v="18"/>
    <n v="2"/>
    <n v="167.21"/>
    <n v="0.05"/>
    <n v="88.23"/>
    <n v="317.69900000000001"/>
    <n v="176.46"/>
    <n v="141.239"/>
    <n v="0.44456860109726504"/>
    <n v="2026"/>
    <s v="Q4"/>
    <n v="12"/>
    <x v="11"/>
  </r>
  <r>
    <s v="00260"/>
    <x v="359"/>
    <x v="2"/>
    <x v="2"/>
    <x v="0"/>
    <x v="2"/>
    <x v="1"/>
    <x v="17"/>
    <n v="1"/>
    <n v="71.89"/>
    <n v="0.1"/>
    <n v="31.88"/>
    <n v="64.701000000000008"/>
    <n v="31.88"/>
    <n v="32.821000000000012"/>
    <n v="0.50727191233520363"/>
    <n v="2026"/>
    <s v="Q4"/>
    <n v="12"/>
    <x v="11"/>
  </r>
  <r>
    <s v="01659"/>
    <x v="359"/>
    <x v="0"/>
    <x v="15"/>
    <x v="2"/>
    <x v="1"/>
    <x v="2"/>
    <x v="15"/>
    <n v="1"/>
    <n v="133.56"/>
    <n v="0.05"/>
    <n v="68.739999999999995"/>
    <n v="126.88199999999999"/>
    <n v="68.739999999999995"/>
    <n v="58.141999999999996"/>
    <n v="0.4582367869358932"/>
    <n v="2026"/>
    <s v="Q4"/>
    <n v="12"/>
    <x v="11"/>
  </r>
  <r>
    <s v="03188"/>
    <x v="359"/>
    <x v="3"/>
    <x v="7"/>
    <x v="3"/>
    <x v="1"/>
    <x v="3"/>
    <x v="19"/>
    <n v="2"/>
    <n v="122.28"/>
    <n v="0.1"/>
    <n v="61.64"/>
    <n v="220.10400000000001"/>
    <n v="123.28"/>
    <n v="96.824000000000012"/>
    <n v="0.43990113764402283"/>
    <n v="2026"/>
    <s v="Q4"/>
    <n v="12"/>
    <x v="11"/>
  </r>
  <r>
    <s v="03673"/>
    <x v="359"/>
    <x v="0"/>
    <x v="15"/>
    <x v="0"/>
    <x v="2"/>
    <x v="4"/>
    <x v="10"/>
    <n v="1"/>
    <n v="40.619999999999997"/>
    <n v="0"/>
    <n v="14.62"/>
    <n v="40.619999999999997"/>
    <n v="14.62"/>
    <n v="26"/>
    <n v="0.64007877892663712"/>
    <n v="2026"/>
    <s v="Q4"/>
    <n v="12"/>
    <x v="11"/>
  </r>
  <r>
    <s v="03805"/>
    <x v="359"/>
    <x v="3"/>
    <x v="4"/>
    <x v="1"/>
    <x v="2"/>
    <x v="2"/>
    <x v="9"/>
    <n v="8"/>
    <n v="45.54"/>
    <n v="0.15"/>
    <n v="18.54"/>
    <n v="309.67199999999997"/>
    <n v="148.32"/>
    <n v="161.35199999999998"/>
    <n v="0.52104161822831896"/>
    <n v="2026"/>
    <s v="Q4"/>
    <n v="12"/>
    <x v="11"/>
  </r>
  <r>
    <s v="03945"/>
    <x v="359"/>
    <x v="3"/>
    <x v="13"/>
    <x v="1"/>
    <x v="2"/>
    <x v="0"/>
    <x v="4"/>
    <n v="4"/>
    <n v="50.96"/>
    <n v="0.1"/>
    <n v="22.14"/>
    <n v="183.45600000000002"/>
    <n v="88.56"/>
    <n v="94.896000000000015"/>
    <n v="0.51726844583987441"/>
    <n v="2026"/>
    <s v="Q4"/>
    <n v="12"/>
    <x v="11"/>
  </r>
  <r>
    <s v="04266"/>
    <x v="359"/>
    <x v="1"/>
    <x v="1"/>
    <x v="0"/>
    <x v="1"/>
    <x v="0"/>
    <x v="6"/>
    <n v="4"/>
    <n v="40.19"/>
    <n v="0.15"/>
    <n v="16.55"/>
    <n v="136.64599999999999"/>
    <n v="66.2"/>
    <n v="70.445999999999984"/>
    <n v="0.51553649576277383"/>
    <n v="2026"/>
    <s v="Q4"/>
    <n v="12"/>
    <x v="11"/>
  </r>
  <r>
    <s v="00606"/>
    <x v="360"/>
    <x v="1"/>
    <x v="12"/>
    <x v="0"/>
    <x v="1"/>
    <x v="3"/>
    <x v="5"/>
    <n v="3"/>
    <n v="333.84"/>
    <n v="0"/>
    <n v="193.05"/>
    <n v="1001.52"/>
    <n v="579.15000000000009"/>
    <n v="422.36999999999989"/>
    <n v="0.42172897196261672"/>
    <n v="2026"/>
    <s v="Q4"/>
    <n v="12"/>
    <x v="11"/>
  </r>
  <r>
    <s v="01166"/>
    <x v="360"/>
    <x v="2"/>
    <x v="16"/>
    <x v="3"/>
    <x v="0"/>
    <x v="3"/>
    <x v="7"/>
    <n v="2"/>
    <n v="198.94"/>
    <n v="0.15"/>
    <n v="102.32"/>
    <n v="338.19799999999998"/>
    <n v="204.64"/>
    <n v="133.55799999999999"/>
    <n v="0.39491067362905752"/>
    <n v="2026"/>
    <s v="Q4"/>
    <n v="12"/>
    <x v="11"/>
  </r>
  <r>
    <s v="01913"/>
    <x v="360"/>
    <x v="2"/>
    <x v="5"/>
    <x v="3"/>
    <x v="1"/>
    <x v="4"/>
    <x v="14"/>
    <n v="3"/>
    <n v="35.979999999999997"/>
    <n v="0"/>
    <n v="13.6"/>
    <n v="107.94"/>
    <n v="40.799999999999997"/>
    <n v="67.14"/>
    <n v="0.62201222901612008"/>
    <n v="2026"/>
    <s v="Q4"/>
    <n v="12"/>
    <x v="11"/>
  </r>
  <r>
    <s v="02402"/>
    <x v="360"/>
    <x v="1"/>
    <x v="14"/>
    <x v="3"/>
    <x v="1"/>
    <x v="2"/>
    <x v="15"/>
    <n v="6"/>
    <n v="133.4"/>
    <n v="0.1"/>
    <n v="66.3"/>
    <n v="720.36000000000013"/>
    <n v="397.79999999999995"/>
    <n v="322.56000000000017"/>
    <n v="0.44777611194402817"/>
    <n v="2026"/>
    <s v="Q4"/>
    <n v="12"/>
    <x v="11"/>
  </r>
  <r>
    <s v="03192"/>
    <x v="360"/>
    <x v="3"/>
    <x v="7"/>
    <x v="0"/>
    <x v="0"/>
    <x v="1"/>
    <x v="1"/>
    <n v="2"/>
    <n v="93.45"/>
    <n v="0"/>
    <n v="45.75"/>
    <n v="186.9"/>
    <n v="91.5"/>
    <n v="95.4"/>
    <n v="0.5104333868378812"/>
    <n v="2026"/>
    <s v="Q4"/>
    <n v="12"/>
    <x v="11"/>
  </r>
  <r>
    <s v="03721"/>
    <x v="360"/>
    <x v="2"/>
    <x v="5"/>
    <x v="3"/>
    <x v="1"/>
    <x v="4"/>
    <x v="16"/>
    <n v="1"/>
    <n v="49.79"/>
    <n v="0.2"/>
    <n v="21.87"/>
    <n v="39.832000000000001"/>
    <n v="21.87"/>
    <n v="17.962"/>
    <n v="0.45094396465153641"/>
    <n v="2026"/>
    <s v="Q4"/>
    <n v="12"/>
    <x v="11"/>
  </r>
  <r>
    <s v="03882"/>
    <x v="360"/>
    <x v="3"/>
    <x v="8"/>
    <x v="3"/>
    <x v="0"/>
    <x v="1"/>
    <x v="17"/>
    <n v="3"/>
    <n v="70.430000000000007"/>
    <n v="0.1"/>
    <n v="32.869999999999997"/>
    <n v="190.16100000000003"/>
    <n v="98.609999999999985"/>
    <n v="91.551000000000045"/>
    <n v="0.48143941186678674"/>
    <n v="2026"/>
    <s v="Q4"/>
    <n v="12"/>
    <x v="11"/>
  </r>
  <r>
    <s v="04945"/>
    <x v="360"/>
    <x v="2"/>
    <x v="2"/>
    <x v="0"/>
    <x v="2"/>
    <x v="3"/>
    <x v="13"/>
    <n v="2"/>
    <n v="82.04"/>
    <n v="0.1"/>
    <n v="38.880000000000003"/>
    <n v="147.67200000000003"/>
    <n v="77.760000000000005"/>
    <n v="69.91200000000002"/>
    <n v="0.47342759629449055"/>
    <n v="2026"/>
    <s v="Q4"/>
    <n v="12"/>
    <x v="11"/>
  </r>
  <r>
    <s v="05084"/>
    <x v="360"/>
    <x v="1"/>
    <x v="11"/>
    <x v="3"/>
    <x v="0"/>
    <x v="2"/>
    <x v="2"/>
    <n v="1"/>
    <n v="35.409999999999997"/>
    <n v="0.2"/>
    <n v="13.54"/>
    <n v="28.327999999999999"/>
    <n v="13.54"/>
    <n v="14.788"/>
    <n v="0.5220276757977973"/>
    <n v="2026"/>
    <s v="Q4"/>
    <n v="12"/>
    <x v="11"/>
  </r>
  <r>
    <s v="00246"/>
    <x v="361"/>
    <x v="3"/>
    <x v="7"/>
    <x v="3"/>
    <x v="2"/>
    <x v="0"/>
    <x v="6"/>
    <n v="1"/>
    <n v="41.06"/>
    <n v="0.1"/>
    <n v="16.23"/>
    <n v="36.954000000000001"/>
    <n v="16.23"/>
    <n v="20.724"/>
    <n v="0.5608053255398604"/>
    <n v="2026"/>
    <s v="Q4"/>
    <n v="12"/>
    <x v="11"/>
  </r>
  <r>
    <s v="00537"/>
    <x v="361"/>
    <x v="3"/>
    <x v="8"/>
    <x v="1"/>
    <x v="2"/>
    <x v="1"/>
    <x v="1"/>
    <n v="12"/>
    <n v="90.29"/>
    <n v="0.1"/>
    <n v="45.76"/>
    <n v="975.13200000000006"/>
    <n v="549.12"/>
    <n v="426.01200000000006"/>
    <n v="0.43687623829389255"/>
    <n v="2026"/>
    <s v="Q4"/>
    <n v="12"/>
    <x v="11"/>
  </r>
  <r>
    <s v="00968"/>
    <x v="361"/>
    <x v="1"/>
    <x v="12"/>
    <x v="2"/>
    <x v="1"/>
    <x v="0"/>
    <x v="8"/>
    <n v="1"/>
    <n v="103.13"/>
    <n v="0.15"/>
    <n v="50.06"/>
    <n v="87.660499999999999"/>
    <n v="50.06"/>
    <n v="37.600499999999997"/>
    <n v="0.42893321393329947"/>
    <n v="2026"/>
    <s v="Q4"/>
    <n v="12"/>
    <x v="11"/>
  </r>
  <r>
    <s v="01234"/>
    <x v="361"/>
    <x v="3"/>
    <x v="13"/>
    <x v="0"/>
    <x v="0"/>
    <x v="0"/>
    <x v="0"/>
    <n v="1"/>
    <n v="81.39"/>
    <n v="0.05"/>
    <n v="43.54"/>
    <n v="77.320499999999996"/>
    <n v="43.54"/>
    <n v="33.780499999999996"/>
    <n v="0.43688931137279247"/>
    <n v="2026"/>
    <s v="Q4"/>
    <n v="12"/>
    <x v="11"/>
  </r>
  <r>
    <s v="02061"/>
    <x v="361"/>
    <x v="0"/>
    <x v="15"/>
    <x v="3"/>
    <x v="0"/>
    <x v="3"/>
    <x v="5"/>
    <n v="2"/>
    <n v="342.78"/>
    <n v="0"/>
    <n v="197.89"/>
    <n v="685.56"/>
    <n v="395.78"/>
    <n v="289.77999999999997"/>
    <n v="0.4226909387945621"/>
    <n v="2026"/>
    <s v="Q4"/>
    <n v="12"/>
    <x v="11"/>
  </r>
  <r>
    <s v="02219"/>
    <x v="361"/>
    <x v="1"/>
    <x v="14"/>
    <x v="0"/>
    <x v="0"/>
    <x v="1"/>
    <x v="3"/>
    <n v="1"/>
    <n v="147"/>
    <n v="0.15"/>
    <n v="79.58"/>
    <n v="124.95"/>
    <n v="79.58"/>
    <n v="45.370000000000005"/>
    <n v="0.36310524209683875"/>
    <n v="2026"/>
    <s v="Q4"/>
    <n v="12"/>
    <x v="11"/>
  </r>
  <r>
    <s v="02651"/>
    <x v="361"/>
    <x v="0"/>
    <x v="15"/>
    <x v="0"/>
    <x v="1"/>
    <x v="2"/>
    <x v="9"/>
    <n v="1"/>
    <n v="45.69"/>
    <n v="0.2"/>
    <n v="18.829999999999998"/>
    <n v="36.552"/>
    <n v="18.829999999999998"/>
    <n v="17.722000000000001"/>
    <n v="0.48484351061501429"/>
    <n v="2026"/>
    <s v="Q4"/>
    <n v="12"/>
    <x v="11"/>
  </r>
  <r>
    <s v="03173"/>
    <x v="361"/>
    <x v="1"/>
    <x v="12"/>
    <x v="3"/>
    <x v="0"/>
    <x v="0"/>
    <x v="6"/>
    <n v="1"/>
    <n v="39.69"/>
    <n v="0"/>
    <n v="17.09"/>
    <n v="39.69"/>
    <n v="17.09"/>
    <n v="22.599999999999998"/>
    <n v="0.56941295036533135"/>
    <n v="2026"/>
    <s v="Q4"/>
    <n v="12"/>
    <x v="11"/>
  </r>
  <r>
    <s v="03409"/>
    <x v="361"/>
    <x v="3"/>
    <x v="4"/>
    <x v="0"/>
    <x v="1"/>
    <x v="3"/>
    <x v="19"/>
    <n v="5"/>
    <n v="122.42"/>
    <n v="0"/>
    <n v="60.8"/>
    <n v="612.1"/>
    <n v="304"/>
    <n v="308.10000000000002"/>
    <n v="0.50334912595981052"/>
    <n v="2026"/>
    <s v="Q4"/>
    <n v="12"/>
    <x v="11"/>
  </r>
  <r>
    <s v="03535"/>
    <x v="361"/>
    <x v="1"/>
    <x v="6"/>
    <x v="2"/>
    <x v="1"/>
    <x v="2"/>
    <x v="2"/>
    <n v="1"/>
    <n v="37.03"/>
    <n v="0.15"/>
    <n v="13.53"/>
    <n v="31.4755"/>
    <n v="13.53"/>
    <n v="17.945500000000003"/>
    <n v="0.57014185636447401"/>
    <n v="2026"/>
    <s v="Q4"/>
    <n v="12"/>
    <x v="11"/>
  </r>
  <r>
    <s v="05134"/>
    <x v="361"/>
    <x v="1"/>
    <x v="14"/>
    <x v="2"/>
    <x v="0"/>
    <x v="1"/>
    <x v="1"/>
    <n v="1"/>
    <n v="90.99"/>
    <n v="0.05"/>
    <n v="44.78"/>
    <n v="86.440499999999986"/>
    <n v="44.78"/>
    <n v="41.660499999999985"/>
    <n v="0.48195579618350187"/>
    <n v="2026"/>
    <s v="Q4"/>
    <n v="12"/>
    <x v="11"/>
  </r>
  <r>
    <s v="02011"/>
    <x v="362"/>
    <x v="1"/>
    <x v="11"/>
    <x v="0"/>
    <x v="0"/>
    <x v="1"/>
    <x v="1"/>
    <n v="1"/>
    <n v="90.81"/>
    <n v="0.1"/>
    <n v="46.53"/>
    <n v="81.728999999999999"/>
    <n v="46.53"/>
    <n v="35.198999999999998"/>
    <n v="0.43067944059024332"/>
    <n v="2026"/>
    <s v="Q4"/>
    <n v="12"/>
    <x v="11"/>
  </r>
  <r>
    <s v="02477"/>
    <x v="362"/>
    <x v="0"/>
    <x v="15"/>
    <x v="2"/>
    <x v="1"/>
    <x v="0"/>
    <x v="6"/>
    <n v="1"/>
    <n v="41.28"/>
    <n v="0.15"/>
    <n v="16.41"/>
    <n v="35.088000000000001"/>
    <n v="16.41"/>
    <n v="18.678000000000001"/>
    <n v="0.53231874145006841"/>
    <n v="2026"/>
    <s v="Q4"/>
    <n v="12"/>
    <x v="11"/>
  </r>
  <r>
    <s v="02745"/>
    <x v="362"/>
    <x v="3"/>
    <x v="13"/>
    <x v="3"/>
    <x v="2"/>
    <x v="2"/>
    <x v="9"/>
    <n v="1"/>
    <n v="46.07"/>
    <n v="0"/>
    <n v="18.420000000000002"/>
    <n v="46.07"/>
    <n v="18.420000000000002"/>
    <n v="27.65"/>
    <n v="0.60017364879531143"/>
    <n v="2026"/>
    <s v="Q4"/>
    <n v="12"/>
    <x v="11"/>
  </r>
  <r>
    <s v="04427"/>
    <x v="362"/>
    <x v="1"/>
    <x v="12"/>
    <x v="2"/>
    <x v="2"/>
    <x v="1"/>
    <x v="3"/>
    <n v="1"/>
    <n v="147.29"/>
    <n v="0.1"/>
    <n v="78.2"/>
    <n v="132.56100000000001"/>
    <n v="78.2"/>
    <n v="54.361000000000004"/>
    <n v="0.4100829052285363"/>
    <n v="2026"/>
    <s v="Q4"/>
    <n v="12"/>
    <x v="11"/>
  </r>
  <r>
    <s v="00377"/>
    <x v="363"/>
    <x v="3"/>
    <x v="13"/>
    <x v="0"/>
    <x v="1"/>
    <x v="0"/>
    <x v="6"/>
    <n v="1"/>
    <n v="40.82"/>
    <n v="0.1"/>
    <n v="17.2"/>
    <n v="36.738"/>
    <n v="17.2"/>
    <n v="19.538"/>
    <n v="0.53181991398551909"/>
    <n v="2026"/>
    <s v="Q4"/>
    <n v="12"/>
    <x v="11"/>
  </r>
  <r>
    <s v="01530"/>
    <x v="363"/>
    <x v="3"/>
    <x v="7"/>
    <x v="0"/>
    <x v="1"/>
    <x v="4"/>
    <x v="16"/>
    <n v="3"/>
    <n v="50.72"/>
    <n v="0"/>
    <n v="22.3"/>
    <n v="152.16"/>
    <n v="66.900000000000006"/>
    <n v="85.259999999999991"/>
    <n v="0.56033123028391163"/>
    <n v="2026"/>
    <s v="Q4"/>
    <n v="12"/>
    <x v="11"/>
  </r>
  <r>
    <s v="02135"/>
    <x v="363"/>
    <x v="1"/>
    <x v="12"/>
    <x v="3"/>
    <x v="2"/>
    <x v="3"/>
    <x v="7"/>
    <n v="3"/>
    <n v="194.7"/>
    <n v="0.1"/>
    <n v="102.62"/>
    <n v="525.68999999999994"/>
    <n v="307.86"/>
    <n v="217.82999999999993"/>
    <n v="0.41436968555612613"/>
    <n v="2026"/>
    <s v="Q4"/>
    <n v="12"/>
    <x v="11"/>
  </r>
  <r>
    <s v="02916"/>
    <x v="363"/>
    <x v="1"/>
    <x v="6"/>
    <x v="2"/>
    <x v="1"/>
    <x v="2"/>
    <x v="2"/>
    <n v="1"/>
    <n v="36.64"/>
    <n v="0.05"/>
    <n v="13.59"/>
    <n v="34.808"/>
    <n v="13.59"/>
    <n v="21.218"/>
    <n v="0.60957251206619167"/>
    <n v="2026"/>
    <s v="Q4"/>
    <n v="12"/>
    <x v="11"/>
  </r>
  <r>
    <s v="03449"/>
    <x v="363"/>
    <x v="2"/>
    <x v="10"/>
    <x v="3"/>
    <x v="0"/>
    <x v="3"/>
    <x v="7"/>
    <n v="6"/>
    <n v="192.9"/>
    <n v="0.2"/>
    <n v="106.89"/>
    <n v="925.92000000000007"/>
    <n v="641.34"/>
    <n v="284.58000000000004"/>
    <n v="0.30734836702954899"/>
    <n v="2026"/>
    <s v="Q4"/>
    <n v="12"/>
    <x v="11"/>
  </r>
  <r>
    <s v="03498"/>
    <x v="363"/>
    <x v="3"/>
    <x v="7"/>
    <x v="3"/>
    <x v="0"/>
    <x v="1"/>
    <x v="17"/>
    <n v="2"/>
    <n v="71.56"/>
    <n v="0.1"/>
    <n v="32.99"/>
    <n v="128.80800000000002"/>
    <n v="65.98"/>
    <n v="62.828000000000017"/>
    <n v="0.4877647351096206"/>
    <n v="2026"/>
    <s v="Q4"/>
    <n v="12"/>
    <x v="11"/>
  </r>
  <r>
    <s v="04851"/>
    <x v="363"/>
    <x v="3"/>
    <x v="13"/>
    <x v="3"/>
    <x v="1"/>
    <x v="0"/>
    <x v="6"/>
    <n v="1"/>
    <n v="40.270000000000003"/>
    <n v="0.1"/>
    <n v="16.63"/>
    <n v="36.243000000000002"/>
    <n v="16.63"/>
    <n v="19.613000000000003"/>
    <n v="0.54115277432883602"/>
    <n v="2026"/>
    <s v="Q4"/>
    <n v="12"/>
    <x v="11"/>
  </r>
  <r>
    <s v="04926"/>
    <x v="363"/>
    <x v="3"/>
    <x v="7"/>
    <x v="2"/>
    <x v="2"/>
    <x v="0"/>
    <x v="0"/>
    <n v="6"/>
    <n v="81.180000000000007"/>
    <n v="0.05"/>
    <n v="43.3"/>
    <n v="462.726"/>
    <n v="259.79999999999995"/>
    <n v="202.92600000000004"/>
    <n v="0.43854462468069666"/>
    <n v="2026"/>
    <s v="Q4"/>
    <n v="12"/>
    <x v="11"/>
  </r>
  <r>
    <s v="05035"/>
    <x v="363"/>
    <x v="1"/>
    <x v="12"/>
    <x v="0"/>
    <x v="1"/>
    <x v="0"/>
    <x v="8"/>
    <n v="2"/>
    <n v="101.73"/>
    <n v="0.1"/>
    <n v="49.3"/>
    <n v="183.114"/>
    <n v="98.6"/>
    <n v="84.51400000000001"/>
    <n v="0.46153762137247839"/>
    <n v="2026"/>
    <s v="Q4"/>
    <n v="12"/>
    <x v="11"/>
  </r>
  <r>
    <s v="05135"/>
    <x v="363"/>
    <x v="2"/>
    <x v="10"/>
    <x v="0"/>
    <x v="1"/>
    <x v="0"/>
    <x v="4"/>
    <n v="5"/>
    <n v="51.78"/>
    <n v="0.15"/>
    <n v="22.37"/>
    <n v="220.06499999999997"/>
    <n v="111.85000000000001"/>
    <n v="108.21499999999996"/>
    <n v="0.49174107650012483"/>
    <n v="2026"/>
    <s v="Q4"/>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C761FC-2217-4E30-BF44-FE8C41378DB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1:B12"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Average of Revenue" fld="12"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902865-8AF6-4E3C-85A7-67A1A383676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B3"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C76D8A-03F5-4562-8365-38D2F650FFED}"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8:B9"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C2F370-D67A-4149-8E12-3481D0D6876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5:B6"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6CC95E-5EBC-403B-8F27-AE42467CAE64}"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B58:C64" firstHeaderRow="1"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axis="axisRow" showAll="0" measureFilter="1" sortType="descending">
      <items count="21">
        <item x="5"/>
        <item x="15"/>
        <item x="0"/>
        <item x="6"/>
        <item x="19"/>
        <item x="8"/>
        <item x="1"/>
        <item x="2"/>
        <item x="9"/>
        <item x="13"/>
        <item x="14"/>
        <item x="10"/>
        <item x="11"/>
        <item x="4"/>
        <item x="3"/>
        <item x="7"/>
        <item x="16"/>
        <item x="18"/>
        <item x="17"/>
        <item x="12"/>
        <item t="default"/>
      </items>
      <autoSortScope>
        <pivotArea dataOnly="0" outline="0" fieldPosition="0">
          <references count="1">
            <reference field="4294967294" count="1" selected="0">
              <x v="0"/>
            </reference>
          </references>
        </pivotArea>
      </autoSortScope>
    </pivotField>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14"/>
    </i>
    <i>
      <x v="12"/>
    </i>
    <i>
      <x v="4"/>
    </i>
    <i>
      <x v="6"/>
    </i>
    <i>
      <x v="13"/>
    </i>
    <i t="grand">
      <x/>
    </i>
  </rowItems>
  <colItems count="1">
    <i/>
  </colItems>
  <dataFields count="1">
    <dataField name="Sum of Units Sold" fld="8" baseField="0" baseItem="0" numFmtId="1"/>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5D3B04-E585-4C2A-AD87-ABC73C867542}"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9:C47" firstHeaderRow="1"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axis="axisRow" showAll="0">
      <items count="18">
        <item x="0"/>
        <item x="13"/>
        <item x="12"/>
        <item x="15"/>
        <item x="6"/>
        <item x="4"/>
        <item x="1"/>
        <item x="5"/>
        <item x="10"/>
        <item x="3"/>
        <item x="7"/>
        <item x="16"/>
        <item x="14"/>
        <item x="9"/>
        <item x="2"/>
        <item x="11"/>
        <item x="8"/>
        <item t="default"/>
      </items>
    </pivotField>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29E77D-8CD3-4F31-B699-0BC97F048014}"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B14:D27" firstHeaderRow="0"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axis="axisRow" showAll="0">
      <items count="13">
        <item x="0"/>
        <item x="1"/>
        <item x="2"/>
        <item x="3"/>
        <item x="4"/>
        <item x="5"/>
        <item x="6"/>
        <item x="7"/>
        <item x="8"/>
        <item x="9"/>
        <item x="10"/>
        <item x="11"/>
        <item t="default"/>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Revenue " fld="12" baseField="0" baseItem="0" numFmtId="165"/>
    <dataField name="Gross Profit " fld="14" baseField="0" baseItem="0" numFmtId="165"/>
  </dataFields>
  <formats count="1">
    <format dxfId="0">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236871-3A62-42B0-82EF-FAEF75C274F2}"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50:C56" firstHeaderRow="1"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axis="axisRow" showAll="0" sortType="descending">
      <items count="6">
        <item x="3"/>
        <item x="0"/>
        <item x="4"/>
        <item x="1"/>
        <item x="2"/>
        <item t="default"/>
      </items>
      <autoSortScope>
        <pivotArea dataOnly="0" outline="0" fieldPosition="0">
          <references count="1">
            <reference field="4294967294" count="1" selected="0">
              <x v="0"/>
            </reference>
          </references>
        </pivotArea>
      </autoSortScope>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6">
    <i>
      <x/>
    </i>
    <i>
      <x v="3"/>
    </i>
    <i>
      <x v="4"/>
    </i>
    <i>
      <x v="1"/>
    </i>
    <i>
      <x v="2"/>
    </i>
    <i t="grand">
      <x/>
    </i>
  </rowItems>
  <colItems count="1">
    <i/>
  </colItems>
  <dataFields count="1">
    <dataField name="Sum of Revenue" fld="12" baseField="0" baseItem="0" numFmtId="168"/>
  </dataFields>
  <formats count="1">
    <format dxfId="1">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33A221-A5C9-4EF0-B0D3-8490F537BFBB}" sourceName="Regio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17644451">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72ABAD64-7547-46FF-93BA-D7EF9E8E587D}" sourceName="Sales Channel">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17644451">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AF8D00B-3703-4BC2-8480-9DB14A594BB3}" sourceName="Customer Typ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1764445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BE012F7-3333-42E7-AAA4-7E03039EA805}" cache="Slicer_Region" caption="Region" style="SlicerStyleLight1 2" rowHeight="247650"/>
  <slicer name="Sales Channel" xr10:uid="{23AB2BEB-420A-418A-A251-3320BFD99810}" cache="Slicer_Sales_Channel" caption="Sales Channel" style="SlicerStyleLight1 2" rowHeight="247650"/>
  <slicer name="Customer Type" xr10:uid="{6E6E23CD-2982-49ED-B64A-03AC513D566B}" cache="Slicer_Customer_Type" caption="Customer Type" style="SlicerStyleLight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23" dataDxfId="22">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867CEA91-6715-455A-A03E-635B0341A71C}" name="ID" dataDxfId="21"/>
    <tableColumn id="2" xr3:uid="{99F5FD81-8F5C-4B7A-810D-BB7E4869701E}" name="Order Date" dataDxfId="20"/>
    <tableColumn id="3" xr3:uid="{BABD2837-4996-49F4-B8FC-F980EA4C9534}" name="Region" dataDxfId="19"/>
    <tableColumn id="4" xr3:uid="{ED840ADB-B6D0-4386-8CC3-66DEA65BED3E}" name="Country" dataDxfId="18"/>
    <tableColumn id="5" xr3:uid="{C21A7B37-6F6C-4361-82C1-4670F9FDBEC2}" name="Sales Channel" dataDxfId="17"/>
    <tableColumn id="6" xr3:uid="{84080584-6B54-4896-A4DE-A87DFF0731C6}" name="Customer Type" dataDxfId="16"/>
    <tableColumn id="7" xr3:uid="{0B005238-5F14-4C46-B503-7F3DFF36170E}" name="Product Category" dataDxfId="15"/>
    <tableColumn id="8" xr3:uid="{B930794A-6484-4BE3-BBD2-E8771691DFAD}" name="Product" dataDxfId="14"/>
    <tableColumn id="9" xr3:uid="{5CA4DF7A-9AF5-4D9D-9D5A-DDED3D0A7E80}" name="Units Sold" dataDxfId="13"/>
    <tableColumn id="10" xr3:uid="{6756035F-A4CB-4AFF-BFF3-3610B142F0EE}" name="Unit Price" dataDxfId="12"/>
    <tableColumn id="11" xr3:uid="{B694F18E-F9BD-40E2-A356-3F67136CB960}" name="Discount %" dataDxfId="11"/>
    <tableColumn id="12" xr3:uid="{15D4CF49-FA19-4C44-A023-7C629B44C0DB}" name="Unit Cost" dataDxfId="10"/>
    <tableColumn id="13" xr3:uid="{3D8A84CF-5674-491F-8F81-BB5FC7A74D30}" name="Revenue" dataDxfId="9">
      <calculatedColumnFormula>I2*J2*(1-K2)</calculatedColumnFormula>
    </tableColumn>
    <tableColumn id="14" xr3:uid="{455060E3-F1BA-493D-AC17-8D56984B9F5C}" name="COGS" dataDxfId="8">
      <calculatedColumnFormula>I2*L2</calculatedColumnFormula>
    </tableColumn>
    <tableColumn id="15" xr3:uid="{89F4A687-84DC-4069-9C8B-9548E670D916}" name="Gross Profit" dataDxfId="7">
      <calculatedColumnFormula>M2-N2</calculatedColumnFormula>
    </tableColumn>
    <tableColumn id="16" xr3:uid="{F7B6CDDB-7E56-4D6C-91A8-8CE6DC05EA92}" name="Gross Margin %" dataDxfId="6">
      <calculatedColumnFormula>IFERROR(O2/M2,0)</calculatedColumnFormula>
    </tableColumn>
    <tableColumn id="17" xr3:uid="{08206B5F-132F-48A2-8A7D-C8ED29DE854B}" name="Year" dataDxfId="5">
      <calculatedColumnFormula>YEAR(SalesDataTable[[#This Row],[Order Date]])</calculatedColumnFormula>
    </tableColumn>
    <tableColumn id="18" xr3:uid="{530C4447-0E80-44A0-80E4-83BFF5397AA3}" name="Quarter" dataDxfId="4">
      <calculatedColumnFormula>"Q"&amp;ROUNDUP(MONTH(SalesDataTable[[#This Row],[Order Date]])/3,0)</calculatedColumnFormula>
    </tableColumn>
    <tableColumn id="19" xr3:uid="{64306A9E-3E61-4C1D-8A04-5C3C05269760}" name="MonthNo" dataDxfId="3">
      <calculatedColumnFormula>MONTH(SalesDataTable[[#This Row],[Order Date]])</calculatedColumnFormula>
    </tableColumn>
    <tableColumn id="20" xr3:uid="{053C1C3B-A83C-4691-96F2-805F5CEED276}" name="Month" dataDxfId="2">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20432BA-2FA2-46B1-936D-B7A384A3404E}" sourceName="Order 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state minimalRefreshVersion="6" lastRefreshVersion="6" pivotCacheId="17644451"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FCF5DE6-73CB-4A1B-9F32-338CFF99A912}" cache="NativeTimeline_Order_Date" caption="Order Date" level="1" selectionLevel="1" scrollPosition="2026-01-01T00:00:00" style="TimeSlicerStyleDark1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heetViews>
  <sheetFormatPr defaultColWidth="9.77734375" defaultRowHeight="14.4"/>
  <cols>
    <col min="1" max="1" width="7.44140625" bestFit="1" customWidth="1"/>
    <col min="2" max="2" width="14.44140625" customWidth="1"/>
    <col min="3" max="3" width="20" customWidth="1"/>
    <col min="4" max="4" width="14.6640625" customWidth="1"/>
    <col min="5" max="5" width="18.77734375" customWidth="1"/>
    <col min="6" max="6" width="16.6640625" customWidth="1"/>
    <col min="7" max="7" width="18.44140625" customWidth="1"/>
    <col min="8" max="8" width="21.44140625" bestFit="1" customWidth="1"/>
    <col min="9" max="9" width="10.44140625" style="10" customWidth="1"/>
    <col min="10" max="10" width="13.33203125" customWidth="1"/>
    <col min="11" max="11" width="12.109375" customWidth="1"/>
    <col min="12" max="12" width="11.6640625" customWidth="1"/>
    <col min="13" max="13" width="15.44140625" customWidth="1"/>
    <col min="14" max="14" width="10.44140625" customWidth="1"/>
    <col min="15" max="15" width="14.44140625" customWidth="1"/>
    <col min="16" max="16" width="16.6640625" customWidth="1"/>
    <col min="17" max="17" width="7.109375" customWidth="1"/>
    <col min="18" max="18" width="9.77734375" style="10"/>
  </cols>
  <sheetData>
    <row r="1" spans="1:20" ht="29.25" customHeight="1">
      <c r="A1" s="1" t="s">
        <v>2760</v>
      </c>
      <c r="B1" s="1" t="s">
        <v>2761</v>
      </c>
      <c r="C1" s="1" t="s">
        <v>2762</v>
      </c>
      <c r="D1" s="1" t="s">
        <v>2763</v>
      </c>
      <c r="E1" s="1" t="s">
        <v>2764</v>
      </c>
      <c r="F1" s="1" t="s">
        <v>2765</v>
      </c>
      <c r="G1" s="1" t="s">
        <v>2766</v>
      </c>
      <c r="H1" s="1" t="s">
        <v>2767</v>
      </c>
      <c r="I1" s="1" t="s">
        <v>2768</v>
      </c>
      <c r="J1" s="1" t="s">
        <v>2769</v>
      </c>
      <c r="K1" s="1" t="s">
        <v>2770</v>
      </c>
      <c r="L1" s="1" t="s">
        <v>2771</v>
      </c>
      <c r="M1" s="1" t="s">
        <v>2772</v>
      </c>
      <c r="N1" s="1" t="s">
        <v>2773</v>
      </c>
      <c r="O1" s="1" t="s">
        <v>2774</v>
      </c>
      <c r="P1" s="1" t="s">
        <v>2775</v>
      </c>
      <c r="Q1" s="1" t="s">
        <v>2776</v>
      </c>
      <c r="R1" s="1" t="s">
        <v>2777</v>
      </c>
      <c r="S1" s="1" t="s">
        <v>2778</v>
      </c>
      <c r="T1" s="1" t="s">
        <v>2779</v>
      </c>
    </row>
    <row r="2" spans="1:20" ht="15.6">
      <c r="A2" s="2" t="s">
        <v>0</v>
      </c>
      <c r="B2" s="3">
        <v>46023</v>
      </c>
      <c r="C2" s="4" t="s">
        <v>1</v>
      </c>
      <c r="D2" s="4" t="s">
        <v>2</v>
      </c>
      <c r="E2" s="4" t="s">
        <v>3</v>
      </c>
      <c r="F2" s="4" t="s">
        <v>4</v>
      </c>
      <c r="G2" s="4" t="s">
        <v>5</v>
      </c>
      <c r="H2" s="4" t="s">
        <v>6</v>
      </c>
      <c r="I2" s="9">
        <v>2</v>
      </c>
      <c r="J2" s="6">
        <v>82.06</v>
      </c>
      <c r="K2" s="7">
        <v>0</v>
      </c>
      <c r="L2" s="6">
        <v>42.94</v>
      </c>
      <c r="M2" s="6">
        <f t="shared" ref="M2:M65" si="0">I2*J2*(1-K2)</f>
        <v>164.12</v>
      </c>
      <c r="N2" s="6">
        <f t="shared" ref="N2:N65" si="1">I2*L2</f>
        <v>85.88</v>
      </c>
      <c r="O2" s="6">
        <f t="shared" ref="O2:O65" si="2">M2-N2</f>
        <v>78.240000000000009</v>
      </c>
      <c r="P2" s="8">
        <f t="shared" ref="P2:P65" si="3">IFERROR(O2/M2,0)</f>
        <v>0.476724348038021</v>
      </c>
      <c r="Q2" s="5">
        <f>YEAR(SalesDataTable[[#This Row],[Order Date]])</f>
        <v>2026</v>
      </c>
      <c r="R2" s="8" t="str">
        <f>"Q"&amp;ROUNDUP(MONTH(SalesDataTable[[#This Row],[Order Date]])/3,0)</f>
        <v>Q1</v>
      </c>
      <c r="S2" s="9">
        <f>MONTH(SalesDataTable[[#This Row],[Order Date]])</f>
        <v>1</v>
      </c>
      <c r="T2" s="8" t="str">
        <f>TEXT(SalesDataTable[[#This Row],[Order Date]],"mmm")</f>
        <v>Jan</v>
      </c>
    </row>
    <row r="3" spans="1:20" ht="15.6">
      <c r="A3" s="2" t="s">
        <v>7</v>
      </c>
      <c r="B3" s="3">
        <v>46024</v>
      </c>
      <c r="C3" s="4" t="s">
        <v>8</v>
      </c>
      <c r="D3" s="4" t="s">
        <v>9</v>
      </c>
      <c r="E3" s="4" t="s">
        <v>10</v>
      </c>
      <c r="F3" s="4" t="s">
        <v>4</v>
      </c>
      <c r="G3" s="4" t="s">
        <v>11</v>
      </c>
      <c r="H3" s="4" t="s">
        <v>12</v>
      </c>
      <c r="I3" s="9">
        <v>4</v>
      </c>
      <c r="J3" s="6">
        <v>94.18</v>
      </c>
      <c r="K3" s="7">
        <v>0.15</v>
      </c>
      <c r="L3" s="6">
        <v>45.03</v>
      </c>
      <c r="M3" s="6">
        <f t="shared" si="0"/>
        <v>320.21199999999999</v>
      </c>
      <c r="N3" s="6">
        <f t="shared" si="1"/>
        <v>180.12</v>
      </c>
      <c r="O3" s="6">
        <f t="shared" si="2"/>
        <v>140.09199999999998</v>
      </c>
      <c r="P3" s="8">
        <f t="shared" si="3"/>
        <v>0.43749765780170635</v>
      </c>
      <c r="Q3" s="5">
        <f>YEAR(SalesDataTable[[#This Row],[Order Date]])</f>
        <v>2026</v>
      </c>
      <c r="R3" s="8" t="str">
        <f>"Q"&amp;ROUNDUP(MONTH(SalesDataTable[[#This Row],[Order Date]])/3,0)</f>
        <v>Q1</v>
      </c>
      <c r="S3" s="9">
        <f>MONTH(SalesDataTable[[#This Row],[Order Date]])</f>
        <v>1</v>
      </c>
      <c r="T3" s="8" t="str">
        <f>TEXT(SalesDataTable[[#This Row],[Order Date]],"mmm")</f>
        <v>Jan</v>
      </c>
    </row>
    <row r="4" spans="1:20" ht="15.6">
      <c r="A4" s="2" t="s">
        <v>13</v>
      </c>
      <c r="B4" s="3">
        <v>46025</v>
      </c>
      <c r="C4" s="4" t="s">
        <v>14</v>
      </c>
      <c r="D4" s="4" t="s">
        <v>15</v>
      </c>
      <c r="E4" s="4" t="s">
        <v>3</v>
      </c>
      <c r="F4" s="4" t="s">
        <v>16</v>
      </c>
      <c r="G4" s="4" t="s">
        <v>17</v>
      </c>
      <c r="H4" s="4" t="s">
        <v>18</v>
      </c>
      <c r="I4" s="9">
        <v>2</v>
      </c>
      <c r="J4" s="6">
        <v>36.72</v>
      </c>
      <c r="K4" s="7">
        <v>0.05</v>
      </c>
      <c r="L4" s="6">
        <v>13.76</v>
      </c>
      <c r="M4" s="6">
        <f t="shared" si="0"/>
        <v>69.768000000000001</v>
      </c>
      <c r="N4" s="6">
        <f t="shared" si="1"/>
        <v>27.52</v>
      </c>
      <c r="O4" s="6">
        <f t="shared" si="2"/>
        <v>42.248000000000005</v>
      </c>
      <c r="P4" s="8">
        <f t="shared" si="3"/>
        <v>0.60554982226808862</v>
      </c>
      <c r="Q4" s="5">
        <f>YEAR(SalesDataTable[[#This Row],[Order Date]])</f>
        <v>2026</v>
      </c>
      <c r="R4" s="8" t="str">
        <f>"Q"&amp;ROUNDUP(MONTH(SalesDataTable[[#This Row],[Order Date]])/3,0)</f>
        <v>Q1</v>
      </c>
      <c r="S4" s="9">
        <f>MONTH(SalesDataTable[[#This Row],[Order Date]])</f>
        <v>1</v>
      </c>
      <c r="T4" s="8" t="str">
        <f>TEXT(SalesDataTable[[#This Row],[Order Date]],"mmm")</f>
        <v>Jan</v>
      </c>
    </row>
    <row r="5" spans="1:20" ht="15.6">
      <c r="A5" s="2" t="s">
        <v>19</v>
      </c>
      <c r="B5" s="3">
        <v>46025</v>
      </c>
      <c r="C5" s="4" t="s">
        <v>1</v>
      </c>
      <c r="D5" s="4" t="s">
        <v>2</v>
      </c>
      <c r="E5" s="4" t="s">
        <v>10</v>
      </c>
      <c r="F5" s="4" t="s">
        <v>20</v>
      </c>
      <c r="G5" s="4" t="s">
        <v>11</v>
      </c>
      <c r="H5" s="4" t="s">
        <v>21</v>
      </c>
      <c r="I5" s="9">
        <v>4</v>
      </c>
      <c r="J5" s="6">
        <v>143.66999999999999</v>
      </c>
      <c r="K5" s="7">
        <v>0.1</v>
      </c>
      <c r="L5" s="6">
        <v>81.22</v>
      </c>
      <c r="M5" s="6">
        <f t="shared" si="0"/>
        <v>517.21199999999999</v>
      </c>
      <c r="N5" s="6">
        <f t="shared" si="1"/>
        <v>324.88</v>
      </c>
      <c r="O5" s="6">
        <f t="shared" si="2"/>
        <v>192.33199999999999</v>
      </c>
      <c r="P5" s="8">
        <f t="shared" si="3"/>
        <v>0.37186298848441257</v>
      </c>
      <c r="Q5" s="5">
        <f>YEAR(SalesDataTable[[#This Row],[Order Date]])</f>
        <v>2026</v>
      </c>
      <c r="R5" s="8" t="str">
        <f>"Q"&amp;ROUNDUP(MONTH(SalesDataTable[[#This Row],[Order Date]])/3,0)</f>
        <v>Q1</v>
      </c>
      <c r="S5" s="9">
        <f>MONTH(SalesDataTable[[#This Row],[Order Date]])</f>
        <v>1</v>
      </c>
      <c r="T5" s="8" t="str">
        <f>TEXT(SalesDataTable[[#This Row],[Order Date]],"mmm")</f>
        <v>Jan</v>
      </c>
    </row>
    <row r="6" spans="1:20" ht="15.6">
      <c r="A6" s="2" t="s">
        <v>22</v>
      </c>
      <c r="B6" s="3">
        <v>46025</v>
      </c>
      <c r="C6" s="4" t="s">
        <v>1</v>
      </c>
      <c r="D6" s="4" t="s">
        <v>2</v>
      </c>
      <c r="E6" s="4" t="s">
        <v>10</v>
      </c>
      <c r="F6" s="4" t="s">
        <v>20</v>
      </c>
      <c r="G6" s="4" t="s">
        <v>17</v>
      </c>
      <c r="H6" s="4" t="s">
        <v>18</v>
      </c>
      <c r="I6" s="9">
        <v>3</v>
      </c>
      <c r="J6" s="6">
        <v>36.53</v>
      </c>
      <c r="K6" s="7">
        <v>0.15</v>
      </c>
      <c r="L6" s="6">
        <v>13.67</v>
      </c>
      <c r="M6" s="6">
        <f t="shared" si="0"/>
        <v>93.151499999999999</v>
      </c>
      <c r="N6" s="6">
        <f t="shared" si="1"/>
        <v>41.01</v>
      </c>
      <c r="O6" s="6">
        <f t="shared" si="2"/>
        <v>52.141500000000001</v>
      </c>
      <c r="P6" s="8">
        <f t="shared" si="3"/>
        <v>0.55974944042769037</v>
      </c>
      <c r="Q6" s="5">
        <f>YEAR(SalesDataTable[[#This Row],[Order Date]])</f>
        <v>2026</v>
      </c>
      <c r="R6" s="8" t="str">
        <f>"Q"&amp;ROUNDUP(MONTH(SalesDataTable[[#This Row],[Order Date]])/3,0)</f>
        <v>Q1</v>
      </c>
      <c r="S6" s="9">
        <f>MONTH(SalesDataTable[[#This Row],[Order Date]])</f>
        <v>1</v>
      </c>
      <c r="T6" s="8" t="str">
        <f>TEXT(SalesDataTable[[#This Row],[Order Date]],"mmm")</f>
        <v>Jan</v>
      </c>
    </row>
    <row r="7" spans="1:20" ht="15.6">
      <c r="A7" s="2" t="s">
        <v>23</v>
      </c>
      <c r="B7" s="3">
        <v>46025</v>
      </c>
      <c r="C7" s="4" t="s">
        <v>14</v>
      </c>
      <c r="D7" s="4" t="s">
        <v>24</v>
      </c>
      <c r="E7" s="4" t="s">
        <v>25</v>
      </c>
      <c r="F7" s="4" t="s">
        <v>16</v>
      </c>
      <c r="G7" s="4" t="s">
        <v>17</v>
      </c>
      <c r="H7" s="4" t="s">
        <v>18</v>
      </c>
      <c r="I7" s="9">
        <v>1</v>
      </c>
      <c r="J7" s="6">
        <v>35.340000000000003</v>
      </c>
      <c r="K7" s="7">
        <v>0</v>
      </c>
      <c r="L7" s="6">
        <v>13.37</v>
      </c>
      <c r="M7" s="6">
        <f t="shared" si="0"/>
        <v>35.340000000000003</v>
      </c>
      <c r="N7" s="6">
        <f t="shared" si="1"/>
        <v>13.37</v>
      </c>
      <c r="O7" s="6">
        <f t="shared" si="2"/>
        <v>21.970000000000006</v>
      </c>
      <c r="P7" s="8">
        <f t="shared" si="3"/>
        <v>0.62167515563101317</v>
      </c>
      <c r="Q7" s="5">
        <f>YEAR(SalesDataTable[[#This Row],[Order Date]])</f>
        <v>2026</v>
      </c>
      <c r="R7" s="8" t="str">
        <f>"Q"&amp;ROUNDUP(MONTH(SalesDataTable[[#This Row],[Order Date]])/3,0)</f>
        <v>Q1</v>
      </c>
      <c r="S7" s="9">
        <f>MONTH(SalesDataTable[[#This Row],[Order Date]])</f>
        <v>1</v>
      </c>
      <c r="T7" s="8" t="str">
        <f>TEXT(SalesDataTable[[#This Row],[Order Date]],"mmm")</f>
        <v>Jan</v>
      </c>
    </row>
    <row r="8" spans="1:20" ht="15.6">
      <c r="A8" s="2" t="s">
        <v>26</v>
      </c>
      <c r="B8" s="3">
        <v>46025</v>
      </c>
      <c r="C8" s="4" t="s">
        <v>27</v>
      </c>
      <c r="D8" s="4" t="s">
        <v>28</v>
      </c>
      <c r="E8" s="4" t="s">
        <v>10</v>
      </c>
      <c r="F8" s="4" t="s">
        <v>4</v>
      </c>
      <c r="G8" s="4" t="s">
        <v>5</v>
      </c>
      <c r="H8" s="4" t="s">
        <v>29</v>
      </c>
      <c r="I8" s="9">
        <v>8</v>
      </c>
      <c r="J8" s="6">
        <v>49.6</v>
      </c>
      <c r="K8" s="7">
        <v>0.1</v>
      </c>
      <c r="L8" s="6">
        <v>23.05</v>
      </c>
      <c r="M8" s="6">
        <f t="shared" si="0"/>
        <v>357.12</v>
      </c>
      <c r="N8" s="6">
        <f t="shared" si="1"/>
        <v>184.4</v>
      </c>
      <c r="O8" s="6">
        <f t="shared" si="2"/>
        <v>172.72</v>
      </c>
      <c r="P8" s="8">
        <f t="shared" si="3"/>
        <v>0.4836469534050179</v>
      </c>
      <c r="Q8" s="5">
        <f>YEAR(SalesDataTable[[#This Row],[Order Date]])</f>
        <v>2026</v>
      </c>
      <c r="R8" s="8" t="str">
        <f>"Q"&amp;ROUNDUP(MONTH(SalesDataTable[[#This Row],[Order Date]])/3,0)</f>
        <v>Q1</v>
      </c>
      <c r="S8" s="9">
        <f>MONTH(SalesDataTable[[#This Row],[Order Date]])</f>
        <v>1</v>
      </c>
      <c r="T8" s="8" t="str">
        <f>TEXT(SalesDataTable[[#This Row],[Order Date]],"mmm")</f>
        <v>Jan</v>
      </c>
    </row>
    <row r="9" spans="1:20" ht="15.6">
      <c r="A9" s="2" t="s">
        <v>30</v>
      </c>
      <c r="B9" s="3">
        <v>46025</v>
      </c>
      <c r="C9" s="4" t="s">
        <v>1</v>
      </c>
      <c r="D9" s="4" t="s">
        <v>2</v>
      </c>
      <c r="E9" s="4" t="s">
        <v>25</v>
      </c>
      <c r="F9" s="4" t="s">
        <v>16</v>
      </c>
      <c r="G9" s="4" t="s">
        <v>31</v>
      </c>
      <c r="H9" s="4" t="s">
        <v>32</v>
      </c>
      <c r="I9" s="9">
        <v>2</v>
      </c>
      <c r="J9" s="6">
        <v>347.51</v>
      </c>
      <c r="K9" s="7">
        <v>0</v>
      </c>
      <c r="L9" s="6">
        <v>190.16</v>
      </c>
      <c r="M9" s="6">
        <f t="shared" si="0"/>
        <v>695.02</v>
      </c>
      <c r="N9" s="6">
        <f t="shared" si="1"/>
        <v>380.32</v>
      </c>
      <c r="O9" s="6">
        <f t="shared" si="2"/>
        <v>314.7</v>
      </c>
      <c r="P9" s="8">
        <f t="shared" si="3"/>
        <v>0.4527927253891974</v>
      </c>
      <c r="Q9" s="5">
        <f>YEAR(SalesDataTable[[#This Row],[Order Date]])</f>
        <v>2026</v>
      </c>
      <c r="R9" s="8" t="str">
        <f>"Q"&amp;ROUNDUP(MONTH(SalesDataTable[[#This Row],[Order Date]])/3,0)</f>
        <v>Q1</v>
      </c>
      <c r="S9" s="9">
        <f>MONTH(SalesDataTable[[#This Row],[Order Date]])</f>
        <v>1</v>
      </c>
      <c r="T9" s="8" t="str">
        <f>TEXT(SalesDataTable[[#This Row],[Order Date]],"mmm")</f>
        <v>Jan</v>
      </c>
    </row>
    <row r="10" spans="1:20" ht="15.6">
      <c r="A10" s="2" t="s">
        <v>33</v>
      </c>
      <c r="B10" s="3">
        <v>46025</v>
      </c>
      <c r="C10" s="4" t="s">
        <v>14</v>
      </c>
      <c r="D10" s="4" t="s">
        <v>34</v>
      </c>
      <c r="E10" s="4" t="s">
        <v>10</v>
      </c>
      <c r="F10" s="4" t="s">
        <v>4</v>
      </c>
      <c r="G10" s="4" t="s">
        <v>5</v>
      </c>
      <c r="H10" s="4" t="s">
        <v>35</v>
      </c>
      <c r="I10" s="9">
        <v>12</v>
      </c>
      <c r="J10" s="6">
        <v>41.22</v>
      </c>
      <c r="K10" s="7">
        <v>0.1</v>
      </c>
      <c r="L10" s="6">
        <v>16.64</v>
      </c>
      <c r="M10" s="6">
        <f t="shared" si="0"/>
        <v>445.17599999999999</v>
      </c>
      <c r="N10" s="6">
        <f t="shared" si="1"/>
        <v>199.68</v>
      </c>
      <c r="O10" s="6">
        <f t="shared" si="2"/>
        <v>245.49599999999998</v>
      </c>
      <c r="P10" s="8">
        <f t="shared" si="3"/>
        <v>0.55145829963879456</v>
      </c>
      <c r="Q10" s="5">
        <f>YEAR(SalesDataTable[[#This Row],[Order Date]])</f>
        <v>2026</v>
      </c>
      <c r="R10" s="8" t="str">
        <f>"Q"&amp;ROUNDUP(MONTH(SalesDataTable[[#This Row],[Order Date]])/3,0)</f>
        <v>Q1</v>
      </c>
      <c r="S10" s="9">
        <f>MONTH(SalesDataTable[[#This Row],[Order Date]])</f>
        <v>1</v>
      </c>
      <c r="T10" s="8" t="str">
        <f>TEXT(SalesDataTable[[#This Row],[Order Date]],"mmm")</f>
        <v>Jan</v>
      </c>
    </row>
    <row r="11" spans="1:20" ht="15.6">
      <c r="A11" s="2" t="s">
        <v>36</v>
      </c>
      <c r="B11" s="3">
        <v>46025</v>
      </c>
      <c r="C11" s="4" t="s">
        <v>14</v>
      </c>
      <c r="D11" s="4" t="s">
        <v>24</v>
      </c>
      <c r="E11" s="4" t="s">
        <v>25</v>
      </c>
      <c r="F11" s="4" t="s">
        <v>20</v>
      </c>
      <c r="G11" s="4" t="s">
        <v>31</v>
      </c>
      <c r="H11" s="4" t="s">
        <v>32</v>
      </c>
      <c r="I11" s="9">
        <v>1</v>
      </c>
      <c r="J11" s="6">
        <v>332.18</v>
      </c>
      <c r="K11" s="7">
        <v>0</v>
      </c>
      <c r="L11" s="6">
        <v>195.33</v>
      </c>
      <c r="M11" s="6">
        <f t="shared" si="0"/>
        <v>332.18</v>
      </c>
      <c r="N11" s="6">
        <f t="shared" si="1"/>
        <v>195.33</v>
      </c>
      <c r="O11" s="6">
        <f t="shared" si="2"/>
        <v>136.85</v>
      </c>
      <c r="P11" s="8">
        <f t="shared" si="3"/>
        <v>0.41197543500511768</v>
      </c>
      <c r="Q11" s="5">
        <f>YEAR(SalesDataTable[[#This Row],[Order Date]])</f>
        <v>2026</v>
      </c>
      <c r="R11" s="8" t="str">
        <f>"Q"&amp;ROUNDUP(MONTH(SalesDataTable[[#This Row],[Order Date]])/3,0)</f>
        <v>Q1</v>
      </c>
      <c r="S11" s="9">
        <f>MONTH(SalesDataTable[[#This Row],[Order Date]])</f>
        <v>1</v>
      </c>
      <c r="T11" s="8" t="str">
        <f>TEXT(SalesDataTable[[#This Row],[Order Date]],"mmm")</f>
        <v>Jan</v>
      </c>
    </row>
    <row r="12" spans="1:20" ht="15.6">
      <c r="A12" s="2" t="s">
        <v>37</v>
      </c>
      <c r="B12" s="3">
        <v>46025</v>
      </c>
      <c r="C12" s="4" t="s">
        <v>8</v>
      </c>
      <c r="D12" s="4" t="s">
        <v>38</v>
      </c>
      <c r="E12" s="4" t="s">
        <v>39</v>
      </c>
      <c r="F12" s="4" t="s">
        <v>4</v>
      </c>
      <c r="G12" s="4" t="s">
        <v>5</v>
      </c>
      <c r="H12" s="4" t="s">
        <v>29</v>
      </c>
      <c r="I12" s="9">
        <v>1</v>
      </c>
      <c r="J12" s="6">
        <v>49.71</v>
      </c>
      <c r="K12" s="7">
        <v>0</v>
      </c>
      <c r="L12" s="6">
        <v>23.15</v>
      </c>
      <c r="M12" s="6">
        <f t="shared" si="0"/>
        <v>49.71</v>
      </c>
      <c r="N12" s="6">
        <f t="shared" si="1"/>
        <v>23.15</v>
      </c>
      <c r="O12" s="6">
        <f t="shared" si="2"/>
        <v>26.560000000000002</v>
      </c>
      <c r="P12" s="8">
        <f t="shared" si="3"/>
        <v>0.53429893381613358</v>
      </c>
      <c r="Q12" s="5">
        <f>YEAR(SalesDataTable[[#This Row],[Order Date]])</f>
        <v>2026</v>
      </c>
      <c r="R12" s="8" t="str">
        <f>"Q"&amp;ROUNDUP(MONTH(SalesDataTable[[#This Row],[Order Date]])/3,0)</f>
        <v>Q1</v>
      </c>
      <c r="S12" s="9">
        <f>MONTH(SalesDataTable[[#This Row],[Order Date]])</f>
        <v>1</v>
      </c>
      <c r="T12" s="8" t="str">
        <f>TEXT(SalesDataTable[[#This Row],[Order Date]],"mmm")</f>
        <v>Jan</v>
      </c>
    </row>
    <row r="13" spans="1:20" ht="15.6">
      <c r="A13" s="2" t="s">
        <v>40</v>
      </c>
      <c r="B13" s="3">
        <v>46026</v>
      </c>
      <c r="C13" s="4" t="s">
        <v>14</v>
      </c>
      <c r="D13" s="4" t="s">
        <v>24</v>
      </c>
      <c r="E13" s="4" t="s">
        <v>3</v>
      </c>
      <c r="F13" s="4" t="s">
        <v>16</v>
      </c>
      <c r="G13" s="4" t="s">
        <v>31</v>
      </c>
      <c r="H13" s="4" t="s">
        <v>41</v>
      </c>
      <c r="I13" s="9">
        <v>2</v>
      </c>
      <c r="J13" s="6">
        <v>194.35</v>
      </c>
      <c r="K13" s="7">
        <v>0</v>
      </c>
      <c r="L13" s="6">
        <v>104.22</v>
      </c>
      <c r="M13" s="6">
        <f t="shared" si="0"/>
        <v>388.7</v>
      </c>
      <c r="N13" s="6">
        <f t="shared" si="1"/>
        <v>208.44</v>
      </c>
      <c r="O13" s="6">
        <f t="shared" si="2"/>
        <v>180.26</v>
      </c>
      <c r="P13" s="8">
        <f t="shared" si="3"/>
        <v>0.46375096475430921</v>
      </c>
      <c r="Q13" s="5">
        <f>YEAR(SalesDataTable[[#This Row],[Order Date]])</f>
        <v>2026</v>
      </c>
      <c r="R13" s="8" t="str">
        <f>"Q"&amp;ROUNDUP(MONTH(SalesDataTable[[#This Row],[Order Date]])/3,0)</f>
        <v>Q1</v>
      </c>
      <c r="S13" s="9">
        <f>MONTH(SalesDataTable[[#This Row],[Order Date]])</f>
        <v>1</v>
      </c>
      <c r="T13" s="8" t="str">
        <f>TEXT(SalesDataTable[[#This Row],[Order Date]],"mmm")</f>
        <v>Jan</v>
      </c>
    </row>
    <row r="14" spans="1:20" ht="15.6">
      <c r="A14" s="2" t="s">
        <v>42</v>
      </c>
      <c r="B14" s="3">
        <v>46026</v>
      </c>
      <c r="C14" s="4" t="s">
        <v>8</v>
      </c>
      <c r="D14" s="4" t="s">
        <v>38</v>
      </c>
      <c r="E14" s="4" t="s">
        <v>3</v>
      </c>
      <c r="F14" s="4" t="s">
        <v>16</v>
      </c>
      <c r="G14" s="4" t="s">
        <v>5</v>
      </c>
      <c r="H14" s="4" t="s">
        <v>43</v>
      </c>
      <c r="I14" s="9">
        <v>3</v>
      </c>
      <c r="J14" s="6">
        <v>102.12</v>
      </c>
      <c r="K14" s="7">
        <v>0.1</v>
      </c>
      <c r="L14" s="6">
        <v>51.28</v>
      </c>
      <c r="M14" s="6">
        <f t="shared" si="0"/>
        <v>275.72400000000005</v>
      </c>
      <c r="N14" s="6">
        <f t="shared" si="1"/>
        <v>153.84</v>
      </c>
      <c r="O14" s="6">
        <f t="shared" si="2"/>
        <v>121.88400000000004</v>
      </c>
      <c r="P14" s="8">
        <f t="shared" si="3"/>
        <v>0.44205074639857256</v>
      </c>
      <c r="Q14" s="5">
        <f>YEAR(SalesDataTable[[#This Row],[Order Date]])</f>
        <v>2026</v>
      </c>
      <c r="R14" s="8" t="str">
        <f>"Q"&amp;ROUNDUP(MONTH(SalesDataTable[[#This Row],[Order Date]])/3,0)</f>
        <v>Q1</v>
      </c>
      <c r="S14" s="9">
        <f>MONTH(SalesDataTable[[#This Row],[Order Date]])</f>
        <v>1</v>
      </c>
      <c r="T14" s="8" t="str">
        <f>TEXT(SalesDataTable[[#This Row],[Order Date]],"mmm")</f>
        <v>Jan</v>
      </c>
    </row>
    <row r="15" spans="1:20" ht="15.6">
      <c r="A15" s="2" t="s">
        <v>44</v>
      </c>
      <c r="B15" s="3">
        <v>46026</v>
      </c>
      <c r="C15" s="4" t="s">
        <v>27</v>
      </c>
      <c r="D15" s="4" t="s">
        <v>45</v>
      </c>
      <c r="E15" s="4" t="s">
        <v>25</v>
      </c>
      <c r="F15" s="4" t="s">
        <v>20</v>
      </c>
      <c r="G15" s="4" t="s">
        <v>17</v>
      </c>
      <c r="H15" s="4" t="s">
        <v>46</v>
      </c>
      <c r="I15" s="9">
        <v>1</v>
      </c>
      <c r="J15" s="6">
        <v>46.99</v>
      </c>
      <c r="K15" s="7">
        <v>0.05</v>
      </c>
      <c r="L15" s="6">
        <v>18.11</v>
      </c>
      <c r="M15" s="6">
        <f t="shared" si="0"/>
        <v>44.640500000000003</v>
      </c>
      <c r="N15" s="6">
        <f t="shared" si="1"/>
        <v>18.11</v>
      </c>
      <c r="O15" s="6">
        <f t="shared" si="2"/>
        <v>26.530500000000004</v>
      </c>
      <c r="P15" s="8">
        <f t="shared" si="3"/>
        <v>0.59431457980981395</v>
      </c>
      <c r="Q15" s="5">
        <f>YEAR(SalesDataTable[[#This Row],[Order Date]])</f>
        <v>2026</v>
      </c>
      <c r="R15" s="8" t="str">
        <f>"Q"&amp;ROUNDUP(MONTH(SalesDataTable[[#This Row],[Order Date]])/3,0)</f>
        <v>Q1</v>
      </c>
      <c r="S15" s="9">
        <f>MONTH(SalesDataTable[[#This Row],[Order Date]])</f>
        <v>1</v>
      </c>
      <c r="T15" s="8" t="str">
        <f>TEXT(SalesDataTable[[#This Row],[Order Date]],"mmm")</f>
        <v>Jan</v>
      </c>
    </row>
    <row r="16" spans="1:20" ht="15.6">
      <c r="A16" s="2" t="s">
        <v>47</v>
      </c>
      <c r="B16" s="3">
        <v>46026</v>
      </c>
      <c r="C16" s="4" t="s">
        <v>27</v>
      </c>
      <c r="D16" s="4" t="s">
        <v>48</v>
      </c>
      <c r="E16" s="4" t="s">
        <v>3</v>
      </c>
      <c r="F16" s="4" t="s">
        <v>16</v>
      </c>
      <c r="G16" s="4" t="s">
        <v>49</v>
      </c>
      <c r="H16" s="4" t="s">
        <v>50</v>
      </c>
      <c r="I16" s="9">
        <v>1</v>
      </c>
      <c r="J16" s="6">
        <v>40</v>
      </c>
      <c r="K16" s="7">
        <v>0</v>
      </c>
      <c r="L16" s="6">
        <v>15.04</v>
      </c>
      <c r="M16" s="6">
        <f t="shared" si="0"/>
        <v>40</v>
      </c>
      <c r="N16" s="6">
        <f t="shared" si="1"/>
        <v>15.04</v>
      </c>
      <c r="O16" s="6">
        <f t="shared" si="2"/>
        <v>24.96</v>
      </c>
      <c r="P16" s="8">
        <f t="shared" si="3"/>
        <v>0.624</v>
      </c>
      <c r="Q16" s="5">
        <f>YEAR(SalesDataTable[[#This Row],[Order Date]])</f>
        <v>2026</v>
      </c>
      <c r="R16" s="8" t="str">
        <f>"Q"&amp;ROUNDUP(MONTH(SalesDataTable[[#This Row],[Order Date]])/3,0)</f>
        <v>Q1</v>
      </c>
      <c r="S16" s="9">
        <f>MONTH(SalesDataTable[[#This Row],[Order Date]])</f>
        <v>1</v>
      </c>
      <c r="T16" s="8" t="str">
        <f>TEXT(SalesDataTable[[#This Row],[Order Date]],"mmm")</f>
        <v>Jan</v>
      </c>
    </row>
    <row r="17" spans="1:20" ht="15.6">
      <c r="A17" s="2" t="s">
        <v>51</v>
      </c>
      <c r="B17" s="3">
        <v>46026</v>
      </c>
      <c r="C17" s="4" t="s">
        <v>1</v>
      </c>
      <c r="D17" s="4" t="s">
        <v>52</v>
      </c>
      <c r="E17" s="4" t="s">
        <v>3</v>
      </c>
      <c r="F17" s="4" t="s">
        <v>16</v>
      </c>
      <c r="G17" s="4" t="s">
        <v>11</v>
      </c>
      <c r="H17" s="4" t="s">
        <v>53</v>
      </c>
      <c r="I17" s="9">
        <v>1</v>
      </c>
      <c r="J17" s="6">
        <v>153.38999999999999</v>
      </c>
      <c r="K17" s="7">
        <v>0</v>
      </c>
      <c r="L17" s="6">
        <v>78.59</v>
      </c>
      <c r="M17" s="6">
        <f t="shared" si="0"/>
        <v>153.38999999999999</v>
      </c>
      <c r="N17" s="6">
        <f t="shared" si="1"/>
        <v>78.59</v>
      </c>
      <c r="O17" s="6">
        <f t="shared" si="2"/>
        <v>74.799999999999983</v>
      </c>
      <c r="P17" s="8">
        <f t="shared" si="3"/>
        <v>0.48764587000456344</v>
      </c>
      <c r="Q17" s="5">
        <f>YEAR(SalesDataTable[[#This Row],[Order Date]])</f>
        <v>2026</v>
      </c>
      <c r="R17" s="8" t="str">
        <f>"Q"&amp;ROUNDUP(MONTH(SalesDataTable[[#This Row],[Order Date]])/3,0)</f>
        <v>Q1</v>
      </c>
      <c r="S17" s="9">
        <f>MONTH(SalesDataTable[[#This Row],[Order Date]])</f>
        <v>1</v>
      </c>
      <c r="T17" s="8" t="str">
        <f>TEXT(SalesDataTable[[#This Row],[Order Date]],"mmm")</f>
        <v>Jan</v>
      </c>
    </row>
    <row r="18" spans="1:20" ht="15.6">
      <c r="A18" s="2" t="s">
        <v>54</v>
      </c>
      <c r="B18" s="3">
        <v>46026</v>
      </c>
      <c r="C18" s="4" t="s">
        <v>8</v>
      </c>
      <c r="D18" s="4" t="s">
        <v>38</v>
      </c>
      <c r="E18" s="4" t="s">
        <v>3</v>
      </c>
      <c r="F18" s="4" t="s">
        <v>4</v>
      </c>
      <c r="G18" s="4" t="s">
        <v>49</v>
      </c>
      <c r="H18" s="4" t="s">
        <v>55</v>
      </c>
      <c r="I18" s="9">
        <v>2</v>
      </c>
      <c r="J18" s="6">
        <v>124.97</v>
      </c>
      <c r="K18" s="7">
        <v>0.1</v>
      </c>
      <c r="L18" s="6">
        <v>67.36</v>
      </c>
      <c r="M18" s="6">
        <f t="shared" si="0"/>
        <v>224.946</v>
      </c>
      <c r="N18" s="6">
        <f t="shared" si="1"/>
        <v>134.72</v>
      </c>
      <c r="O18" s="6">
        <f t="shared" si="2"/>
        <v>90.225999999999999</v>
      </c>
      <c r="P18" s="8">
        <f t="shared" si="3"/>
        <v>0.40110070861451191</v>
      </c>
      <c r="Q18" s="5">
        <f>YEAR(SalesDataTable[[#This Row],[Order Date]])</f>
        <v>2026</v>
      </c>
      <c r="R18" s="8" t="str">
        <f>"Q"&amp;ROUNDUP(MONTH(SalesDataTable[[#This Row],[Order Date]])/3,0)</f>
        <v>Q1</v>
      </c>
      <c r="S18" s="9">
        <f>MONTH(SalesDataTable[[#This Row],[Order Date]])</f>
        <v>1</v>
      </c>
      <c r="T18" s="8" t="str">
        <f>TEXT(SalesDataTable[[#This Row],[Order Date]],"mmm")</f>
        <v>Jan</v>
      </c>
    </row>
    <row r="19" spans="1:20" ht="15.6">
      <c r="A19" s="2" t="s">
        <v>56</v>
      </c>
      <c r="B19" s="3">
        <v>46026</v>
      </c>
      <c r="C19" s="4" t="s">
        <v>27</v>
      </c>
      <c r="D19" s="4" t="s">
        <v>28</v>
      </c>
      <c r="E19" s="4" t="s">
        <v>39</v>
      </c>
      <c r="F19" s="4" t="s">
        <v>16</v>
      </c>
      <c r="G19" s="4" t="s">
        <v>5</v>
      </c>
      <c r="H19" s="4" t="s">
        <v>43</v>
      </c>
      <c r="I19" s="9">
        <v>2</v>
      </c>
      <c r="J19" s="6">
        <v>100.12</v>
      </c>
      <c r="K19" s="7">
        <v>0.1</v>
      </c>
      <c r="L19" s="6">
        <v>49.67</v>
      </c>
      <c r="M19" s="6">
        <f t="shared" si="0"/>
        <v>180.21600000000001</v>
      </c>
      <c r="N19" s="6">
        <f t="shared" si="1"/>
        <v>99.34</v>
      </c>
      <c r="O19" s="6">
        <f t="shared" si="2"/>
        <v>80.876000000000005</v>
      </c>
      <c r="P19" s="8">
        <f t="shared" si="3"/>
        <v>0.44877258401029874</v>
      </c>
      <c r="Q19" s="5">
        <f>YEAR(SalesDataTable[[#This Row],[Order Date]])</f>
        <v>2026</v>
      </c>
      <c r="R19" s="8" t="str">
        <f>"Q"&amp;ROUNDUP(MONTH(SalesDataTable[[#This Row],[Order Date]])/3,0)</f>
        <v>Q1</v>
      </c>
      <c r="S19" s="9">
        <f>MONTH(SalesDataTable[[#This Row],[Order Date]])</f>
        <v>1</v>
      </c>
      <c r="T19" s="8" t="str">
        <f>TEXT(SalesDataTable[[#This Row],[Order Date]],"mmm")</f>
        <v>Jan</v>
      </c>
    </row>
    <row r="20" spans="1:20" ht="15.6">
      <c r="A20" s="2" t="s">
        <v>57</v>
      </c>
      <c r="B20" s="3">
        <v>46027</v>
      </c>
      <c r="C20" s="4" t="s">
        <v>27</v>
      </c>
      <c r="D20" s="4" t="s">
        <v>48</v>
      </c>
      <c r="E20" s="4" t="s">
        <v>39</v>
      </c>
      <c r="F20" s="4" t="s">
        <v>4</v>
      </c>
      <c r="G20" s="4" t="s">
        <v>49</v>
      </c>
      <c r="H20" s="4" t="s">
        <v>50</v>
      </c>
      <c r="I20" s="9">
        <v>1</v>
      </c>
      <c r="J20" s="6">
        <v>40.6</v>
      </c>
      <c r="K20" s="7">
        <v>0.15</v>
      </c>
      <c r="L20" s="6">
        <v>14.61</v>
      </c>
      <c r="M20" s="6">
        <f t="shared" si="0"/>
        <v>34.51</v>
      </c>
      <c r="N20" s="6">
        <f t="shared" si="1"/>
        <v>14.61</v>
      </c>
      <c r="O20" s="6">
        <f t="shared" si="2"/>
        <v>19.899999999999999</v>
      </c>
      <c r="P20" s="8">
        <f t="shared" si="3"/>
        <v>0.57664445088380178</v>
      </c>
      <c r="Q20" s="5">
        <f>YEAR(SalesDataTable[[#This Row],[Order Date]])</f>
        <v>2026</v>
      </c>
      <c r="R20" s="8" t="str">
        <f>"Q"&amp;ROUNDUP(MONTH(SalesDataTable[[#This Row],[Order Date]])/3,0)</f>
        <v>Q1</v>
      </c>
      <c r="S20" s="9">
        <f>MONTH(SalesDataTable[[#This Row],[Order Date]])</f>
        <v>1</v>
      </c>
      <c r="T20" s="8" t="str">
        <f>TEXT(SalesDataTable[[#This Row],[Order Date]],"mmm")</f>
        <v>Jan</v>
      </c>
    </row>
    <row r="21" spans="1:20" ht="15.6">
      <c r="A21" s="2" t="s">
        <v>58</v>
      </c>
      <c r="B21" s="3">
        <v>46027</v>
      </c>
      <c r="C21" s="4" t="s">
        <v>27</v>
      </c>
      <c r="D21" s="4" t="s">
        <v>48</v>
      </c>
      <c r="E21" s="4" t="s">
        <v>3</v>
      </c>
      <c r="F21" s="4" t="s">
        <v>16</v>
      </c>
      <c r="G21" s="4" t="s">
        <v>5</v>
      </c>
      <c r="H21" s="4" t="s">
        <v>43</v>
      </c>
      <c r="I21" s="9">
        <v>1</v>
      </c>
      <c r="J21" s="6">
        <v>104.23</v>
      </c>
      <c r="K21" s="7">
        <v>0.1</v>
      </c>
      <c r="L21" s="6">
        <v>51.6</v>
      </c>
      <c r="M21" s="6">
        <f t="shared" si="0"/>
        <v>93.807000000000002</v>
      </c>
      <c r="N21" s="6">
        <f t="shared" si="1"/>
        <v>51.6</v>
      </c>
      <c r="O21" s="6">
        <f t="shared" si="2"/>
        <v>42.207000000000001</v>
      </c>
      <c r="P21" s="8">
        <f t="shared" si="3"/>
        <v>0.44993443986056475</v>
      </c>
      <c r="Q21" s="5">
        <f>YEAR(SalesDataTable[[#This Row],[Order Date]])</f>
        <v>2026</v>
      </c>
      <c r="R21" s="8" t="str">
        <f>"Q"&amp;ROUNDUP(MONTH(SalesDataTable[[#This Row],[Order Date]])/3,0)</f>
        <v>Q1</v>
      </c>
      <c r="S21" s="9">
        <f>MONTH(SalesDataTable[[#This Row],[Order Date]])</f>
        <v>1</v>
      </c>
      <c r="T21" s="8" t="str">
        <f>TEXT(SalesDataTable[[#This Row],[Order Date]],"mmm")</f>
        <v>Jan</v>
      </c>
    </row>
    <row r="22" spans="1:20" ht="15.6">
      <c r="A22" s="2" t="s">
        <v>59</v>
      </c>
      <c r="B22" s="3">
        <v>46027</v>
      </c>
      <c r="C22" s="4" t="s">
        <v>8</v>
      </c>
      <c r="D22" s="4" t="s">
        <v>9</v>
      </c>
      <c r="E22" s="4" t="s">
        <v>25</v>
      </c>
      <c r="F22" s="4" t="s">
        <v>4</v>
      </c>
      <c r="G22" s="4" t="s">
        <v>49</v>
      </c>
      <c r="H22" s="4" t="s">
        <v>55</v>
      </c>
      <c r="I22" s="9">
        <v>5</v>
      </c>
      <c r="J22" s="6">
        <v>122.87</v>
      </c>
      <c r="K22" s="7">
        <v>0.05</v>
      </c>
      <c r="L22" s="6">
        <v>69.67</v>
      </c>
      <c r="M22" s="6">
        <f t="shared" si="0"/>
        <v>583.63250000000005</v>
      </c>
      <c r="N22" s="6">
        <f t="shared" si="1"/>
        <v>348.35</v>
      </c>
      <c r="O22" s="6">
        <f t="shared" si="2"/>
        <v>235.28250000000003</v>
      </c>
      <c r="P22" s="8">
        <f t="shared" si="3"/>
        <v>0.40313467807224584</v>
      </c>
      <c r="Q22" s="5">
        <f>YEAR(SalesDataTable[[#This Row],[Order Date]])</f>
        <v>2026</v>
      </c>
      <c r="R22" s="8" t="str">
        <f>"Q"&amp;ROUNDUP(MONTH(SalesDataTable[[#This Row],[Order Date]])/3,0)</f>
        <v>Q1</v>
      </c>
      <c r="S22" s="9">
        <f>MONTH(SalesDataTable[[#This Row],[Order Date]])</f>
        <v>1</v>
      </c>
      <c r="T22" s="8" t="str">
        <f>TEXT(SalesDataTable[[#This Row],[Order Date]],"mmm")</f>
        <v>Jan</v>
      </c>
    </row>
    <row r="23" spans="1:20" ht="15.6">
      <c r="A23" s="2" t="s">
        <v>60</v>
      </c>
      <c r="B23" s="3">
        <v>46028</v>
      </c>
      <c r="C23" s="4" t="s">
        <v>14</v>
      </c>
      <c r="D23" s="4" t="s">
        <v>61</v>
      </c>
      <c r="E23" s="4" t="s">
        <v>3</v>
      </c>
      <c r="F23" s="4" t="s">
        <v>16</v>
      </c>
      <c r="G23" s="4" t="s">
        <v>17</v>
      </c>
      <c r="H23" s="4" t="s">
        <v>18</v>
      </c>
      <c r="I23" s="9">
        <v>2</v>
      </c>
      <c r="J23" s="6">
        <v>36.619999999999997</v>
      </c>
      <c r="K23" s="7">
        <v>0.05</v>
      </c>
      <c r="L23" s="6">
        <v>13.87</v>
      </c>
      <c r="M23" s="6">
        <f t="shared" si="0"/>
        <v>69.577999999999989</v>
      </c>
      <c r="N23" s="6">
        <f t="shared" si="1"/>
        <v>27.74</v>
      </c>
      <c r="O23" s="6">
        <f t="shared" si="2"/>
        <v>41.837999999999994</v>
      </c>
      <c r="P23" s="8">
        <f t="shared" si="3"/>
        <v>0.60131075914800658</v>
      </c>
      <c r="Q23" s="5">
        <f>YEAR(SalesDataTable[[#This Row],[Order Date]])</f>
        <v>2026</v>
      </c>
      <c r="R23" s="8" t="str">
        <f>"Q"&amp;ROUNDUP(MONTH(SalesDataTable[[#This Row],[Order Date]])/3,0)</f>
        <v>Q1</v>
      </c>
      <c r="S23" s="9">
        <f>MONTH(SalesDataTable[[#This Row],[Order Date]])</f>
        <v>1</v>
      </c>
      <c r="T23" s="8" t="str">
        <f>TEXT(SalesDataTable[[#This Row],[Order Date]],"mmm")</f>
        <v>Jan</v>
      </c>
    </row>
    <row r="24" spans="1:20" ht="15.6">
      <c r="A24" s="2" t="s">
        <v>62</v>
      </c>
      <c r="B24" s="3">
        <v>46028</v>
      </c>
      <c r="C24" s="4" t="s">
        <v>27</v>
      </c>
      <c r="D24" s="4" t="s">
        <v>45</v>
      </c>
      <c r="E24" s="4" t="s">
        <v>3</v>
      </c>
      <c r="F24" s="4" t="s">
        <v>16</v>
      </c>
      <c r="G24" s="4" t="s">
        <v>11</v>
      </c>
      <c r="H24" s="4" t="s">
        <v>12</v>
      </c>
      <c r="I24" s="9">
        <v>1</v>
      </c>
      <c r="J24" s="6">
        <v>93.4</v>
      </c>
      <c r="K24" s="7">
        <v>0</v>
      </c>
      <c r="L24" s="6">
        <v>46.11</v>
      </c>
      <c r="M24" s="6">
        <f t="shared" si="0"/>
        <v>93.4</v>
      </c>
      <c r="N24" s="6">
        <f t="shared" si="1"/>
        <v>46.11</v>
      </c>
      <c r="O24" s="6">
        <f t="shared" si="2"/>
        <v>47.290000000000006</v>
      </c>
      <c r="P24" s="8">
        <f t="shared" si="3"/>
        <v>0.50631691648822275</v>
      </c>
      <c r="Q24" s="5">
        <f>YEAR(SalesDataTable[[#This Row],[Order Date]])</f>
        <v>2026</v>
      </c>
      <c r="R24" s="8" t="str">
        <f>"Q"&amp;ROUNDUP(MONTH(SalesDataTable[[#This Row],[Order Date]])/3,0)</f>
        <v>Q1</v>
      </c>
      <c r="S24" s="9">
        <f>MONTH(SalesDataTable[[#This Row],[Order Date]])</f>
        <v>1</v>
      </c>
      <c r="T24" s="8" t="str">
        <f>TEXT(SalesDataTable[[#This Row],[Order Date]],"mmm")</f>
        <v>Jan</v>
      </c>
    </row>
    <row r="25" spans="1:20" ht="15.6">
      <c r="A25" s="2" t="s">
        <v>63</v>
      </c>
      <c r="B25" s="3">
        <v>46028</v>
      </c>
      <c r="C25" s="4" t="s">
        <v>8</v>
      </c>
      <c r="D25" s="4" t="s">
        <v>9</v>
      </c>
      <c r="E25" s="4" t="s">
        <v>39</v>
      </c>
      <c r="F25" s="4" t="s">
        <v>16</v>
      </c>
      <c r="G25" s="4" t="s">
        <v>31</v>
      </c>
      <c r="H25" s="4" t="s">
        <v>64</v>
      </c>
      <c r="I25" s="9">
        <v>2</v>
      </c>
      <c r="J25" s="6">
        <v>81.260000000000005</v>
      </c>
      <c r="K25" s="7">
        <v>0</v>
      </c>
      <c r="L25" s="6">
        <v>39.119999999999997</v>
      </c>
      <c r="M25" s="6">
        <f t="shared" si="0"/>
        <v>162.52000000000001</v>
      </c>
      <c r="N25" s="6">
        <f t="shared" si="1"/>
        <v>78.239999999999995</v>
      </c>
      <c r="O25" s="6">
        <f t="shared" si="2"/>
        <v>84.280000000000015</v>
      </c>
      <c r="P25" s="8">
        <f t="shared" si="3"/>
        <v>0.51858232832882112</v>
      </c>
      <c r="Q25" s="5">
        <f>YEAR(SalesDataTable[[#This Row],[Order Date]])</f>
        <v>2026</v>
      </c>
      <c r="R25" s="8" t="str">
        <f>"Q"&amp;ROUNDUP(MONTH(SalesDataTable[[#This Row],[Order Date]])/3,0)</f>
        <v>Q1</v>
      </c>
      <c r="S25" s="9">
        <f>MONTH(SalesDataTable[[#This Row],[Order Date]])</f>
        <v>1</v>
      </c>
      <c r="T25" s="8" t="str">
        <f>TEXT(SalesDataTable[[#This Row],[Order Date]],"mmm")</f>
        <v>Jan</v>
      </c>
    </row>
    <row r="26" spans="1:20" ht="15.6">
      <c r="A26" s="2" t="s">
        <v>65</v>
      </c>
      <c r="B26" s="3">
        <v>46028</v>
      </c>
      <c r="C26" s="4" t="s">
        <v>8</v>
      </c>
      <c r="D26" s="4" t="s">
        <v>66</v>
      </c>
      <c r="E26" s="4" t="s">
        <v>39</v>
      </c>
      <c r="F26" s="4" t="s">
        <v>16</v>
      </c>
      <c r="G26" s="4" t="s">
        <v>49</v>
      </c>
      <c r="H26" s="4" t="s">
        <v>67</v>
      </c>
      <c r="I26" s="9">
        <v>2</v>
      </c>
      <c r="J26" s="6">
        <v>35.78</v>
      </c>
      <c r="K26" s="7">
        <v>0</v>
      </c>
      <c r="L26" s="6">
        <v>13.84</v>
      </c>
      <c r="M26" s="6">
        <f t="shared" si="0"/>
        <v>71.56</v>
      </c>
      <c r="N26" s="6">
        <f t="shared" si="1"/>
        <v>27.68</v>
      </c>
      <c r="O26" s="6">
        <f t="shared" si="2"/>
        <v>43.88</v>
      </c>
      <c r="P26" s="8">
        <f t="shared" si="3"/>
        <v>0.61319172722191173</v>
      </c>
      <c r="Q26" s="5">
        <f>YEAR(SalesDataTable[[#This Row],[Order Date]])</f>
        <v>2026</v>
      </c>
      <c r="R26" s="8" t="str">
        <f>"Q"&amp;ROUNDUP(MONTH(SalesDataTable[[#This Row],[Order Date]])/3,0)</f>
        <v>Q1</v>
      </c>
      <c r="S26" s="9">
        <f>MONTH(SalesDataTable[[#This Row],[Order Date]])</f>
        <v>1</v>
      </c>
      <c r="T26" s="8" t="str">
        <f>TEXT(SalesDataTable[[#This Row],[Order Date]],"mmm")</f>
        <v>Jan</v>
      </c>
    </row>
    <row r="27" spans="1:20" ht="15.6">
      <c r="A27" s="2" t="s">
        <v>68</v>
      </c>
      <c r="B27" s="3">
        <v>46029</v>
      </c>
      <c r="C27" s="4" t="s">
        <v>8</v>
      </c>
      <c r="D27" s="4" t="s">
        <v>69</v>
      </c>
      <c r="E27" s="4" t="s">
        <v>39</v>
      </c>
      <c r="F27" s="4" t="s">
        <v>16</v>
      </c>
      <c r="G27" s="4" t="s">
        <v>5</v>
      </c>
      <c r="H27" s="4" t="s">
        <v>6</v>
      </c>
      <c r="I27" s="9">
        <v>3</v>
      </c>
      <c r="J27" s="6">
        <v>81.64</v>
      </c>
      <c r="K27" s="7">
        <v>0</v>
      </c>
      <c r="L27" s="6">
        <v>43.84</v>
      </c>
      <c r="M27" s="6">
        <f t="shared" si="0"/>
        <v>244.92000000000002</v>
      </c>
      <c r="N27" s="6">
        <f t="shared" si="1"/>
        <v>131.52000000000001</v>
      </c>
      <c r="O27" s="6">
        <f t="shared" si="2"/>
        <v>113.4</v>
      </c>
      <c r="P27" s="8">
        <f t="shared" si="3"/>
        <v>0.46300832925036745</v>
      </c>
      <c r="Q27" s="5">
        <f>YEAR(SalesDataTable[[#This Row],[Order Date]])</f>
        <v>2026</v>
      </c>
      <c r="R27" s="8" t="str">
        <f>"Q"&amp;ROUNDUP(MONTH(SalesDataTable[[#This Row],[Order Date]])/3,0)</f>
        <v>Q1</v>
      </c>
      <c r="S27" s="9">
        <f>MONTH(SalesDataTable[[#This Row],[Order Date]])</f>
        <v>1</v>
      </c>
      <c r="T27" s="8" t="str">
        <f>TEXT(SalesDataTable[[#This Row],[Order Date]],"mmm")</f>
        <v>Jan</v>
      </c>
    </row>
    <row r="28" spans="1:20" ht="15.6">
      <c r="A28" s="2" t="s">
        <v>70</v>
      </c>
      <c r="B28" s="3">
        <v>46029</v>
      </c>
      <c r="C28" s="4" t="s">
        <v>8</v>
      </c>
      <c r="D28" s="4" t="s">
        <v>69</v>
      </c>
      <c r="E28" s="4" t="s">
        <v>3</v>
      </c>
      <c r="F28" s="4" t="s">
        <v>4</v>
      </c>
      <c r="G28" s="4" t="s">
        <v>17</v>
      </c>
      <c r="H28" s="4" t="s">
        <v>71</v>
      </c>
      <c r="I28" s="9">
        <v>2</v>
      </c>
      <c r="J28" s="6">
        <v>131.63999999999999</v>
      </c>
      <c r="K28" s="7">
        <v>0.05</v>
      </c>
      <c r="L28" s="6">
        <v>69.02</v>
      </c>
      <c r="M28" s="6">
        <f t="shared" si="0"/>
        <v>250.11599999999996</v>
      </c>
      <c r="N28" s="6">
        <f t="shared" si="1"/>
        <v>138.04</v>
      </c>
      <c r="O28" s="6">
        <f t="shared" si="2"/>
        <v>112.07599999999996</v>
      </c>
      <c r="P28" s="8">
        <f t="shared" si="3"/>
        <v>0.44809608341729429</v>
      </c>
      <c r="Q28" s="5">
        <f>YEAR(SalesDataTable[[#This Row],[Order Date]])</f>
        <v>2026</v>
      </c>
      <c r="R28" s="8" t="str">
        <f>"Q"&amp;ROUNDUP(MONTH(SalesDataTable[[#This Row],[Order Date]])/3,0)</f>
        <v>Q1</v>
      </c>
      <c r="S28" s="9">
        <f>MONTH(SalesDataTable[[#This Row],[Order Date]])</f>
        <v>1</v>
      </c>
      <c r="T28" s="8" t="str">
        <f>TEXT(SalesDataTable[[#This Row],[Order Date]],"mmm")</f>
        <v>Jan</v>
      </c>
    </row>
    <row r="29" spans="1:20" ht="15.6">
      <c r="A29" s="2" t="s">
        <v>72</v>
      </c>
      <c r="B29" s="3">
        <v>46029</v>
      </c>
      <c r="C29" s="4" t="s">
        <v>14</v>
      </c>
      <c r="D29" s="4" t="s">
        <v>24</v>
      </c>
      <c r="E29" s="4" t="s">
        <v>39</v>
      </c>
      <c r="F29" s="4" t="s">
        <v>16</v>
      </c>
      <c r="G29" s="4" t="s">
        <v>11</v>
      </c>
      <c r="H29" s="4" t="s">
        <v>53</v>
      </c>
      <c r="I29" s="9">
        <v>2</v>
      </c>
      <c r="J29" s="6">
        <v>155.35</v>
      </c>
      <c r="K29" s="7">
        <v>0</v>
      </c>
      <c r="L29" s="6">
        <v>80.790000000000006</v>
      </c>
      <c r="M29" s="6">
        <f t="shared" si="0"/>
        <v>310.7</v>
      </c>
      <c r="N29" s="6">
        <f t="shared" si="1"/>
        <v>161.58000000000001</v>
      </c>
      <c r="O29" s="6">
        <f t="shared" si="2"/>
        <v>149.11999999999998</v>
      </c>
      <c r="P29" s="8">
        <f t="shared" si="3"/>
        <v>0.47994850337946565</v>
      </c>
      <c r="Q29" s="5">
        <f>YEAR(SalesDataTable[[#This Row],[Order Date]])</f>
        <v>2026</v>
      </c>
      <c r="R29" s="8" t="str">
        <f>"Q"&amp;ROUNDUP(MONTH(SalesDataTable[[#This Row],[Order Date]])/3,0)</f>
        <v>Q1</v>
      </c>
      <c r="S29" s="9">
        <f>MONTH(SalesDataTable[[#This Row],[Order Date]])</f>
        <v>1</v>
      </c>
      <c r="T29" s="8" t="str">
        <f>TEXT(SalesDataTable[[#This Row],[Order Date]],"mmm")</f>
        <v>Jan</v>
      </c>
    </row>
    <row r="30" spans="1:20" ht="15.6">
      <c r="A30" s="2" t="s">
        <v>73</v>
      </c>
      <c r="B30" s="3">
        <v>46029</v>
      </c>
      <c r="C30" s="4" t="s">
        <v>27</v>
      </c>
      <c r="D30" s="4" t="s">
        <v>48</v>
      </c>
      <c r="E30" s="4" t="s">
        <v>3</v>
      </c>
      <c r="F30" s="4" t="s">
        <v>4</v>
      </c>
      <c r="G30" s="4" t="s">
        <v>49</v>
      </c>
      <c r="H30" s="4" t="s">
        <v>74</v>
      </c>
      <c r="I30" s="9">
        <v>2</v>
      </c>
      <c r="J30" s="6">
        <v>51.56</v>
      </c>
      <c r="K30" s="7">
        <v>0.05</v>
      </c>
      <c r="L30" s="6">
        <v>22.26</v>
      </c>
      <c r="M30" s="6">
        <f t="shared" si="0"/>
        <v>97.963999999999999</v>
      </c>
      <c r="N30" s="6">
        <f t="shared" si="1"/>
        <v>44.52</v>
      </c>
      <c r="O30" s="6">
        <f t="shared" si="2"/>
        <v>53.443999999999996</v>
      </c>
      <c r="P30" s="8">
        <f t="shared" si="3"/>
        <v>0.54554734392225712</v>
      </c>
      <c r="Q30" s="5">
        <f>YEAR(SalesDataTable[[#This Row],[Order Date]])</f>
        <v>2026</v>
      </c>
      <c r="R30" s="8" t="str">
        <f>"Q"&amp;ROUNDUP(MONTH(SalesDataTable[[#This Row],[Order Date]])/3,0)</f>
        <v>Q1</v>
      </c>
      <c r="S30" s="9">
        <f>MONTH(SalesDataTable[[#This Row],[Order Date]])</f>
        <v>1</v>
      </c>
      <c r="T30" s="8" t="str">
        <f>TEXT(SalesDataTable[[#This Row],[Order Date]],"mmm")</f>
        <v>Jan</v>
      </c>
    </row>
    <row r="31" spans="1:20" ht="15.6">
      <c r="A31" s="2" t="s">
        <v>75</v>
      </c>
      <c r="B31" s="3">
        <v>46030</v>
      </c>
      <c r="C31" s="4" t="s">
        <v>8</v>
      </c>
      <c r="D31" s="4" t="s">
        <v>69</v>
      </c>
      <c r="E31" s="4" t="s">
        <v>3</v>
      </c>
      <c r="F31" s="4" t="s">
        <v>16</v>
      </c>
      <c r="G31" s="4" t="s">
        <v>5</v>
      </c>
      <c r="H31" s="4" t="s">
        <v>29</v>
      </c>
      <c r="I31" s="9">
        <v>2</v>
      </c>
      <c r="J31" s="6">
        <v>51.63</v>
      </c>
      <c r="K31" s="7">
        <v>0</v>
      </c>
      <c r="L31" s="6">
        <v>22.54</v>
      </c>
      <c r="M31" s="6">
        <f t="shared" si="0"/>
        <v>103.26</v>
      </c>
      <c r="N31" s="6">
        <f t="shared" si="1"/>
        <v>45.08</v>
      </c>
      <c r="O31" s="6">
        <f t="shared" si="2"/>
        <v>58.180000000000007</v>
      </c>
      <c r="P31" s="8">
        <f t="shared" si="3"/>
        <v>0.5634321131125315</v>
      </c>
      <c r="Q31" s="5">
        <f>YEAR(SalesDataTable[[#This Row],[Order Date]])</f>
        <v>2026</v>
      </c>
      <c r="R31" s="8" t="str">
        <f>"Q"&amp;ROUNDUP(MONTH(SalesDataTable[[#This Row],[Order Date]])/3,0)</f>
        <v>Q1</v>
      </c>
      <c r="S31" s="9">
        <f>MONTH(SalesDataTable[[#This Row],[Order Date]])</f>
        <v>1</v>
      </c>
      <c r="T31" s="8" t="str">
        <f>TEXT(SalesDataTable[[#This Row],[Order Date]],"mmm")</f>
        <v>Jan</v>
      </c>
    </row>
    <row r="32" spans="1:20" ht="15.6">
      <c r="A32" s="2" t="s">
        <v>76</v>
      </c>
      <c r="B32" s="3">
        <v>46030</v>
      </c>
      <c r="C32" s="4" t="s">
        <v>1</v>
      </c>
      <c r="D32" s="4" t="s">
        <v>52</v>
      </c>
      <c r="E32" s="4" t="s">
        <v>10</v>
      </c>
      <c r="F32" s="4" t="s">
        <v>20</v>
      </c>
      <c r="G32" s="4" t="s">
        <v>31</v>
      </c>
      <c r="H32" s="4" t="s">
        <v>32</v>
      </c>
      <c r="I32" s="9">
        <v>5</v>
      </c>
      <c r="J32" s="6">
        <v>344.88</v>
      </c>
      <c r="K32" s="7">
        <v>0.15</v>
      </c>
      <c r="L32" s="6">
        <v>190.66</v>
      </c>
      <c r="M32" s="6">
        <f t="shared" si="0"/>
        <v>1465.74</v>
      </c>
      <c r="N32" s="6">
        <f t="shared" si="1"/>
        <v>953.3</v>
      </c>
      <c r="O32" s="6">
        <f t="shared" si="2"/>
        <v>512.44000000000005</v>
      </c>
      <c r="P32" s="8">
        <f t="shared" si="3"/>
        <v>0.34961180018284282</v>
      </c>
      <c r="Q32" s="5">
        <f>YEAR(SalesDataTable[[#This Row],[Order Date]])</f>
        <v>2026</v>
      </c>
      <c r="R32" s="8" t="str">
        <f>"Q"&amp;ROUNDUP(MONTH(SalesDataTable[[#This Row],[Order Date]])/3,0)</f>
        <v>Q1</v>
      </c>
      <c r="S32" s="9">
        <f>MONTH(SalesDataTable[[#This Row],[Order Date]])</f>
        <v>1</v>
      </c>
      <c r="T32" s="8" t="str">
        <f>TEXT(SalesDataTable[[#This Row],[Order Date]],"mmm")</f>
        <v>Jan</v>
      </c>
    </row>
    <row r="33" spans="1:20" ht="15.6">
      <c r="A33" s="2" t="s">
        <v>77</v>
      </c>
      <c r="B33" s="3">
        <v>46030</v>
      </c>
      <c r="C33" s="4" t="s">
        <v>14</v>
      </c>
      <c r="D33" s="4" t="s">
        <v>24</v>
      </c>
      <c r="E33" s="4" t="s">
        <v>25</v>
      </c>
      <c r="F33" s="4" t="s">
        <v>16</v>
      </c>
      <c r="G33" s="4" t="s">
        <v>11</v>
      </c>
      <c r="H33" s="4" t="s">
        <v>12</v>
      </c>
      <c r="I33" s="9">
        <v>2</v>
      </c>
      <c r="J33" s="6">
        <v>94.06</v>
      </c>
      <c r="K33" s="7">
        <v>0.15</v>
      </c>
      <c r="L33" s="6">
        <v>46.33</v>
      </c>
      <c r="M33" s="6">
        <f t="shared" si="0"/>
        <v>159.90199999999999</v>
      </c>
      <c r="N33" s="6">
        <f t="shared" si="1"/>
        <v>92.66</v>
      </c>
      <c r="O33" s="6">
        <f t="shared" si="2"/>
        <v>67.24199999999999</v>
      </c>
      <c r="P33" s="8">
        <f t="shared" si="3"/>
        <v>0.42052006854198193</v>
      </c>
      <c r="Q33" s="5">
        <f>YEAR(SalesDataTable[[#This Row],[Order Date]])</f>
        <v>2026</v>
      </c>
      <c r="R33" s="8" t="str">
        <f>"Q"&amp;ROUNDUP(MONTH(SalesDataTable[[#This Row],[Order Date]])/3,0)</f>
        <v>Q1</v>
      </c>
      <c r="S33" s="9">
        <f>MONTH(SalesDataTable[[#This Row],[Order Date]])</f>
        <v>1</v>
      </c>
      <c r="T33" s="8" t="str">
        <f>TEXT(SalesDataTable[[#This Row],[Order Date]],"mmm")</f>
        <v>Jan</v>
      </c>
    </row>
    <row r="34" spans="1:20" ht="15.6">
      <c r="A34" s="2" t="s">
        <v>78</v>
      </c>
      <c r="B34" s="3">
        <v>46030</v>
      </c>
      <c r="C34" s="4" t="s">
        <v>1</v>
      </c>
      <c r="D34" s="4" t="s">
        <v>2</v>
      </c>
      <c r="E34" s="4" t="s">
        <v>3</v>
      </c>
      <c r="F34" s="4" t="s">
        <v>20</v>
      </c>
      <c r="G34" s="4" t="s">
        <v>11</v>
      </c>
      <c r="H34" s="4" t="s">
        <v>79</v>
      </c>
      <c r="I34" s="9">
        <v>1</v>
      </c>
      <c r="J34" s="6">
        <v>72.38</v>
      </c>
      <c r="K34" s="7">
        <v>0</v>
      </c>
      <c r="L34" s="6">
        <v>31.65</v>
      </c>
      <c r="M34" s="6">
        <f t="shared" si="0"/>
        <v>72.38</v>
      </c>
      <c r="N34" s="6">
        <f t="shared" si="1"/>
        <v>31.65</v>
      </c>
      <c r="O34" s="6">
        <f t="shared" si="2"/>
        <v>40.729999999999997</v>
      </c>
      <c r="P34" s="8">
        <f t="shared" si="3"/>
        <v>0.56272450953302011</v>
      </c>
      <c r="Q34" s="5">
        <f>YEAR(SalesDataTable[[#This Row],[Order Date]])</f>
        <v>2026</v>
      </c>
      <c r="R34" s="8" t="str">
        <f>"Q"&amp;ROUNDUP(MONTH(SalesDataTable[[#This Row],[Order Date]])/3,0)</f>
        <v>Q1</v>
      </c>
      <c r="S34" s="9">
        <f>MONTH(SalesDataTable[[#This Row],[Order Date]])</f>
        <v>1</v>
      </c>
      <c r="T34" s="8" t="str">
        <f>TEXT(SalesDataTable[[#This Row],[Order Date]],"mmm")</f>
        <v>Jan</v>
      </c>
    </row>
    <row r="35" spans="1:20" ht="15.6">
      <c r="A35" s="2" t="s">
        <v>80</v>
      </c>
      <c r="B35" s="3">
        <v>46030</v>
      </c>
      <c r="C35" s="4" t="s">
        <v>8</v>
      </c>
      <c r="D35" s="4" t="s">
        <v>38</v>
      </c>
      <c r="E35" s="4" t="s">
        <v>3</v>
      </c>
      <c r="F35" s="4" t="s">
        <v>16</v>
      </c>
      <c r="G35" s="4" t="s">
        <v>11</v>
      </c>
      <c r="H35" s="4" t="s">
        <v>53</v>
      </c>
      <c r="I35" s="9">
        <v>1</v>
      </c>
      <c r="J35" s="6">
        <v>153.69</v>
      </c>
      <c r="K35" s="7">
        <v>0</v>
      </c>
      <c r="L35" s="6">
        <v>77.47</v>
      </c>
      <c r="M35" s="6">
        <f t="shared" si="0"/>
        <v>153.69</v>
      </c>
      <c r="N35" s="6">
        <f t="shared" si="1"/>
        <v>77.47</v>
      </c>
      <c r="O35" s="6">
        <f t="shared" si="2"/>
        <v>76.22</v>
      </c>
      <c r="P35" s="8">
        <f t="shared" si="3"/>
        <v>0.49593337237295854</v>
      </c>
      <c r="Q35" s="5">
        <f>YEAR(SalesDataTable[[#This Row],[Order Date]])</f>
        <v>2026</v>
      </c>
      <c r="R35" s="8" t="str">
        <f>"Q"&amp;ROUNDUP(MONTH(SalesDataTable[[#This Row],[Order Date]])/3,0)</f>
        <v>Q1</v>
      </c>
      <c r="S35" s="9">
        <f>MONTH(SalesDataTable[[#This Row],[Order Date]])</f>
        <v>1</v>
      </c>
      <c r="T35" s="8" t="str">
        <f>TEXT(SalesDataTable[[#This Row],[Order Date]],"mmm")</f>
        <v>Jan</v>
      </c>
    </row>
    <row r="36" spans="1:20" ht="15.6">
      <c r="A36" s="2" t="s">
        <v>81</v>
      </c>
      <c r="B36" s="3">
        <v>46031</v>
      </c>
      <c r="C36" s="4" t="s">
        <v>27</v>
      </c>
      <c r="D36" s="4" t="s">
        <v>82</v>
      </c>
      <c r="E36" s="4" t="s">
        <v>10</v>
      </c>
      <c r="F36" s="4" t="s">
        <v>20</v>
      </c>
      <c r="G36" s="4" t="s">
        <v>17</v>
      </c>
      <c r="H36" s="4" t="s">
        <v>83</v>
      </c>
      <c r="I36" s="9">
        <v>15</v>
      </c>
      <c r="J36" s="6">
        <v>168.62</v>
      </c>
      <c r="K36" s="7">
        <v>0.05</v>
      </c>
      <c r="L36" s="6">
        <v>86.09</v>
      </c>
      <c r="M36" s="6">
        <f t="shared" si="0"/>
        <v>2402.835</v>
      </c>
      <c r="N36" s="6">
        <f t="shared" si="1"/>
        <v>1291.3500000000001</v>
      </c>
      <c r="O36" s="6">
        <f t="shared" si="2"/>
        <v>1111.4849999999999</v>
      </c>
      <c r="P36" s="8">
        <f t="shared" si="3"/>
        <v>0.46257233642759488</v>
      </c>
      <c r="Q36" s="5">
        <f>YEAR(SalesDataTable[[#This Row],[Order Date]])</f>
        <v>2026</v>
      </c>
      <c r="R36" s="8" t="str">
        <f>"Q"&amp;ROUNDUP(MONTH(SalesDataTable[[#This Row],[Order Date]])/3,0)</f>
        <v>Q1</v>
      </c>
      <c r="S36" s="9">
        <f>MONTH(SalesDataTable[[#This Row],[Order Date]])</f>
        <v>1</v>
      </c>
      <c r="T36" s="8" t="str">
        <f>TEXT(SalesDataTable[[#This Row],[Order Date]],"mmm")</f>
        <v>Jan</v>
      </c>
    </row>
    <row r="37" spans="1:20" ht="15.6">
      <c r="A37" s="2" t="s">
        <v>84</v>
      </c>
      <c r="B37" s="3">
        <v>46031</v>
      </c>
      <c r="C37" s="4" t="s">
        <v>27</v>
      </c>
      <c r="D37" s="4" t="s">
        <v>28</v>
      </c>
      <c r="E37" s="4" t="s">
        <v>3</v>
      </c>
      <c r="F37" s="4" t="s">
        <v>16</v>
      </c>
      <c r="G37" s="4" t="s">
        <v>11</v>
      </c>
      <c r="H37" s="4" t="s">
        <v>53</v>
      </c>
      <c r="I37" s="9">
        <v>1</v>
      </c>
      <c r="J37" s="6">
        <v>152.75</v>
      </c>
      <c r="K37" s="7">
        <v>0.05</v>
      </c>
      <c r="L37" s="6">
        <v>79.88</v>
      </c>
      <c r="M37" s="6">
        <f t="shared" si="0"/>
        <v>145.11249999999998</v>
      </c>
      <c r="N37" s="6">
        <f t="shared" si="1"/>
        <v>79.88</v>
      </c>
      <c r="O37" s="6">
        <f t="shared" si="2"/>
        <v>65.232499999999987</v>
      </c>
      <c r="P37" s="8">
        <f t="shared" si="3"/>
        <v>0.44953053665259707</v>
      </c>
      <c r="Q37" s="5">
        <f>YEAR(SalesDataTable[[#This Row],[Order Date]])</f>
        <v>2026</v>
      </c>
      <c r="R37" s="8" t="str">
        <f>"Q"&amp;ROUNDUP(MONTH(SalesDataTable[[#This Row],[Order Date]])/3,0)</f>
        <v>Q1</v>
      </c>
      <c r="S37" s="9">
        <f>MONTH(SalesDataTable[[#This Row],[Order Date]])</f>
        <v>1</v>
      </c>
      <c r="T37" s="8" t="str">
        <f>TEXT(SalesDataTable[[#This Row],[Order Date]],"mmm")</f>
        <v>Jan</v>
      </c>
    </row>
    <row r="38" spans="1:20" ht="15.6">
      <c r="A38" s="2" t="s">
        <v>85</v>
      </c>
      <c r="B38" s="3">
        <v>46031</v>
      </c>
      <c r="C38" s="4" t="s">
        <v>8</v>
      </c>
      <c r="D38" s="4" t="s">
        <v>86</v>
      </c>
      <c r="E38" s="4" t="s">
        <v>39</v>
      </c>
      <c r="F38" s="4" t="s">
        <v>16</v>
      </c>
      <c r="G38" s="4" t="s">
        <v>49</v>
      </c>
      <c r="H38" s="4" t="s">
        <v>67</v>
      </c>
      <c r="I38" s="9">
        <v>2</v>
      </c>
      <c r="J38" s="6">
        <v>36.72</v>
      </c>
      <c r="K38" s="7">
        <v>0.05</v>
      </c>
      <c r="L38" s="6">
        <v>14.15</v>
      </c>
      <c r="M38" s="6">
        <f t="shared" si="0"/>
        <v>69.768000000000001</v>
      </c>
      <c r="N38" s="6">
        <f t="shared" si="1"/>
        <v>28.3</v>
      </c>
      <c r="O38" s="6">
        <f t="shared" si="2"/>
        <v>41.468000000000004</v>
      </c>
      <c r="P38" s="8">
        <f t="shared" si="3"/>
        <v>0.59436991170737308</v>
      </c>
      <c r="Q38" s="5">
        <f>YEAR(SalesDataTable[[#This Row],[Order Date]])</f>
        <v>2026</v>
      </c>
      <c r="R38" s="8" t="str">
        <f>"Q"&amp;ROUNDUP(MONTH(SalesDataTable[[#This Row],[Order Date]])/3,0)</f>
        <v>Q1</v>
      </c>
      <c r="S38" s="9">
        <f>MONTH(SalesDataTable[[#This Row],[Order Date]])</f>
        <v>1</v>
      </c>
      <c r="T38" s="8" t="str">
        <f>TEXT(SalesDataTable[[#This Row],[Order Date]],"mmm")</f>
        <v>Jan</v>
      </c>
    </row>
    <row r="39" spans="1:20" ht="15.6">
      <c r="A39" s="2" t="s">
        <v>87</v>
      </c>
      <c r="B39" s="3">
        <v>46032</v>
      </c>
      <c r="C39" s="4" t="s">
        <v>1</v>
      </c>
      <c r="D39" s="4" t="s">
        <v>88</v>
      </c>
      <c r="E39" s="4" t="s">
        <v>3</v>
      </c>
      <c r="F39" s="4" t="s">
        <v>4</v>
      </c>
      <c r="G39" s="4" t="s">
        <v>11</v>
      </c>
      <c r="H39" s="4" t="s">
        <v>21</v>
      </c>
      <c r="I39" s="9">
        <v>6</v>
      </c>
      <c r="J39" s="6">
        <v>141.31</v>
      </c>
      <c r="K39" s="7">
        <v>0.05</v>
      </c>
      <c r="L39" s="6">
        <v>79.349999999999994</v>
      </c>
      <c r="M39" s="6">
        <f t="shared" si="0"/>
        <v>805.46699999999998</v>
      </c>
      <c r="N39" s="6">
        <f t="shared" si="1"/>
        <v>476.09999999999997</v>
      </c>
      <c r="O39" s="6">
        <f t="shared" si="2"/>
        <v>329.36700000000002</v>
      </c>
      <c r="P39" s="8">
        <f t="shared" si="3"/>
        <v>0.4089143316858419</v>
      </c>
      <c r="Q39" s="5">
        <f>YEAR(SalesDataTable[[#This Row],[Order Date]])</f>
        <v>2026</v>
      </c>
      <c r="R39" s="8" t="str">
        <f>"Q"&amp;ROUNDUP(MONTH(SalesDataTable[[#This Row],[Order Date]])/3,0)</f>
        <v>Q1</v>
      </c>
      <c r="S39" s="9">
        <f>MONTH(SalesDataTable[[#This Row],[Order Date]])</f>
        <v>1</v>
      </c>
      <c r="T39" s="8" t="str">
        <f>TEXT(SalesDataTable[[#This Row],[Order Date]],"mmm")</f>
        <v>Jan</v>
      </c>
    </row>
    <row r="40" spans="1:20" ht="15.6">
      <c r="A40" s="2" t="s">
        <v>89</v>
      </c>
      <c r="B40" s="3">
        <v>46032</v>
      </c>
      <c r="C40" s="4" t="s">
        <v>14</v>
      </c>
      <c r="D40" s="4" t="s">
        <v>61</v>
      </c>
      <c r="E40" s="4" t="s">
        <v>3</v>
      </c>
      <c r="F40" s="4" t="s">
        <v>20</v>
      </c>
      <c r="G40" s="4" t="s">
        <v>31</v>
      </c>
      <c r="H40" s="4" t="s">
        <v>90</v>
      </c>
      <c r="I40" s="9">
        <v>2</v>
      </c>
      <c r="J40" s="6">
        <v>121.23</v>
      </c>
      <c r="K40" s="7">
        <v>0</v>
      </c>
      <c r="L40" s="6">
        <v>59.66</v>
      </c>
      <c r="M40" s="6">
        <f t="shared" si="0"/>
        <v>242.46</v>
      </c>
      <c r="N40" s="6">
        <f t="shared" si="1"/>
        <v>119.32</v>
      </c>
      <c r="O40" s="6">
        <f t="shared" si="2"/>
        <v>123.14000000000001</v>
      </c>
      <c r="P40" s="8">
        <f t="shared" si="3"/>
        <v>0.50787758805576178</v>
      </c>
      <c r="Q40" s="5">
        <f>YEAR(SalesDataTable[[#This Row],[Order Date]])</f>
        <v>2026</v>
      </c>
      <c r="R40" s="8" t="str">
        <f>"Q"&amp;ROUNDUP(MONTH(SalesDataTable[[#This Row],[Order Date]])/3,0)</f>
        <v>Q1</v>
      </c>
      <c r="S40" s="9">
        <f>MONTH(SalesDataTable[[#This Row],[Order Date]])</f>
        <v>1</v>
      </c>
      <c r="T40" s="8" t="str">
        <f>TEXT(SalesDataTable[[#This Row],[Order Date]],"mmm")</f>
        <v>Jan</v>
      </c>
    </row>
    <row r="41" spans="1:20" ht="15.6">
      <c r="A41" s="2" t="s">
        <v>91</v>
      </c>
      <c r="B41" s="3">
        <v>46032</v>
      </c>
      <c r="C41" s="4" t="s">
        <v>27</v>
      </c>
      <c r="D41" s="4" t="s">
        <v>48</v>
      </c>
      <c r="E41" s="4" t="s">
        <v>3</v>
      </c>
      <c r="F41" s="4" t="s">
        <v>16</v>
      </c>
      <c r="G41" s="4" t="s">
        <v>17</v>
      </c>
      <c r="H41" s="4" t="s">
        <v>83</v>
      </c>
      <c r="I41" s="9">
        <v>3</v>
      </c>
      <c r="J41" s="6">
        <v>161.58000000000001</v>
      </c>
      <c r="K41" s="7">
        <v>0</v>
      </c>
      <c r="L41" s="6">
        <v>85.58</v>
      </c>
      <c r="M41" s="6">
        <f t="shared" si="0"/>
        <v>484.74</v>
      </c>
      <c r="N41" s="6">
        <f t="shared" si="1"/>
        <v>256.74</v>
      </c>
      <c r="O41" s="6">
        <f t="shared" si="2"/>
        <v>228</v>
      </c>
      <c r="P41" s="8">
        <f t="shared" si="3"/>
        <v>0.47035524198539425</v>
      </c>
      <c r="Q41" s="5">
        <f>YEAR(SalesDataTable[[#This Row],[Order Date]])</f>
        <v>2026</v>
      </c>
      <c r="R41" s="8" t="str">
        <f>"Q"&amp;ROUNDUP(MONTH(SalesDataTable[[#This Row],[Order Date]])/3,0)</f>
        <v>Q1</v>
      </c>
      <c r="S41" s="9">
        <f>MONTH(SalesDataTable[[#This Row],[Order Date]])</f>
        <v>1</v>
      </c>
      <c r="T41" s="8" t="str">
        <f>TEXT(SalesDataTable[[#This Row],[Order Date]],"mmm")</f>
        <v>Jan</v>
      </c>
    </row>
    <row r="42" spans="1:20" ht="15.6">
      <c r="A42" s="2" t="s">
        <v>92</v>
      </c>
      <c r="B42" s="3">
        <v>46032</v>
      </c>
      <c r="C42" s="4" t="s">
        <v>27</v>
      </c>
      <c r="D42" s="4" t="s">
        <v>48</v>
      </c>
      <c r="E42" s="4" t="s">
        <v>25</v>
      </c>
      <c r="F42" s="4" t="s">
        <v>4</v>
      </c>
      <c r="G42" s="4" t="s">
        <v>17</v>
      </c>
      <c r="H42" s="4" t="s">
        <v>83</v>
      </c>
      <c r="I42" s="9">
        <v>2</v>
      </c>
      <c r="J42" s="6">
        <v>166.84</v>
      </c>
      <c r="K42" s="7">
        <v>0</v>
      </c>
      <c r="L42" s="6">
        <v>88.67</v>
      </c>
      <c r="M42" s="6">
        <f t="shared" si="0"/>
        <v>333.68</v>
      </c>
      <c r="N42" s="6">
        <f t="shared" si="1"/>
        <v>177.34</v>
      </c>
      <c r="O42" s="6">
        <f t="shared" si="2"/>
        <v>156.34</v>
      </c>
      <c r="P42" s="8">
        <f t="shared" si="3"/>
        <v>0.4685327259649964</v>
      </c>
      <c r="Q42" s="5">
        <f>YEAR(SalesDataTable[[#This Row],[Order Date]])</f>
        <v>2026</v>
      </c>
      <c r="R42" s="8" t="str">
        <f>"Q"&amp;ROUNDUP(MONTH(SalesDataTable[[#This Row],[Order Date]])/3,0)</f>
        <v>Q1</v>
      </c>
      <c r="S42" s="9">
        <f>MONTH(SalesDataTable[[#This Row],[Order Date]])</f>
        <v>1</v>
      </c>
      <c r="T42" s="8" t="str">
        <f>TEXT(SalesDataTable[[#This Row],[Order Date]],"mmm")</f>
        <v>Jan</v>
      </c>
    </row>
    <row r="43" spans="1:20" ht="15.6">
      <c r="A43" s="2" t="s">
        <v>93</v>
      </c>
      <c r="B43" s="3">
        <v>46033</v>
      </c>
      <c r="C43" s="4" t="s">
        <v>14</v>
      </c>
      <c r="D43" s="4" t="s">
        <v>34</v>
      </c>
      <c r="E43" s="4" t="s">
        <v>3</v>
      </c>
      <c r="F43" s="4" t="s">
        <v>4</v>
      </c>
      <c r="G43" s="4" t="s">
        <v>11</v>
      </c>
      <c r="H43" s="4" t="s">
        <v>53</v>
      </c>
      <c r="I43" s="9">
        <v>1</v>
      </c>
      <c r="J43" s="6">
        <v>150.96</v>
      </c>
      <c r="K43" s="7">
        <v>0</v>
      </c>
      <c r="L43" s="6">
        <v>77.5</v>
      </c>
      <c r="M43" s="6">
        <f t="shared" si="0"/>
        <v>150.96</v>
      </c>
      <c r="N43" s="6">
        <f t="shared" si="1"/>
        <v>77.5</v>
      </c>
      <c r="O43" s="6">
        <f t="shared" si="2"/>
        <v>73.460000000000008</v>
      </c>
      <c r="P43" s="8">
        <f t="shared" si="3"/>
        <v>0.48661897191308956</v>
      </c>
      <c r="Q43" s="5">
        <f>YEAR(SalesDataTable[[#This Row],[Order Date]])</f>
        <v>2026</v>
      </c>
      <c r="R43" s="8" t="str">
        <f>"Q"&amp;ROUNDUP(MONTH(SalesDataTable[[#This Row],[Order Date]])/3,0)</f>
        <v>Q1</v>
      </c>
      <c r="S43" s="9">
        <f>MONTH(SalesDataTable[[#This Row],[Order Date]])</f>
        <v>1</v>
      </c>
      <c r="T43" s="8" t="str">
        <f>TEXT(SalesDataTable[[#This Row],[Order Date]],"mmm")</f>
        <v>Jan</v>
      </c>
    </row>
    <row r="44" spans="1:20" ht="15.6">
      <c r="A44" s="2" t="s">
        <v>94</v>
      </c>
      <c r="B44" s="3">
        <v>46033</v>
      </c>
      <c r="C44" s="4" t="s">
        <v>27</v>
      </c>
      <c r="D44" s="4" t="s">
        <v>45</v>
      </c>
      <c r="E44" s="4" t="s">
        <v>25</v>
      </c>
      <c r="F44" s="4" t="s">
        <v>4</v>
      </c>
      <c r="G44" s="4" t="s">
        <v>17</v>
      </c>
      <c r="H44" s="4" t="s">
        <v>18</v>
      </c>
      <c r="I44" s="9">
        <v>3</v>
      </c>
      <c r="J44" s="6">
        <v>36.33</v>
      </c>
      <c r="K44" s="7">
        <v>0.05</v>
      </c>
      <c r="L44" s="6">
        <v>13.27</v>
      </c>
      <c r="M44" s="6">
        <f t="shared" si="0"/>
        <v>103.54049999999999</v>
      </c>
      <c r="N44" s="6">
        <f t="shared" si="1"/>
        <v>39.81</v>
      </c>
      <c r="O44" s="6">
        <f t="shared" si="2"/>
        <v>63.730499999999992</v>
      </c>
      <c r="P44" s="8">
        <f t="shared" si="3"/>
        <v>0.61551277036521934</v>
      </c>
      <c r="Q44" s="5">
        <f>YEAR(SalesDataTable[[#This Row],[Order Date]])</f>
        <v>2026</v>
      </c>
      <c r="R44" s="8" t="str">
        <f>"Q"&amp;ROUNDUP(MONTH(SalesDataTable[[#This Row],[Order Date]])/3,0)</f>
        <v>Q1</v>
      </c>
      <c r="S44" s="9">
        <f>MONTH(SalesDataTable[[#This Row],[Order Date]])</f>
        <v>1</v>
      </c>
      <c r="T44" s="8" t="str">
        <f>TEXT(SalesDataTable[[#This Row],[Order Date]],"mmm")</f>
        <v>Jan</v>
      </c>
    </row>
    <row r="45" spans="1:20" ht="15.6">
      <c r="A45" s="2" t="s">
        <v>95</v>
      </c>
      <c r="B45" s="3">
        <v>46033</v>
      </c>
      <c r="C45" s="4" t="s">
        <v>27</v>
      </c>
      <c r="D45" s="4" t="s">
        <v>48</v>
      </c>
      <c r="E45" s="4" t="s">
        <v>3</v>
      </c>
      <c r="F45" s="4" t="s">
        <v>4</v>
      </c>
      <c r="G45" s="4" t="s">
        <v>17</v>
      </c>
      <c r="H45" s="4" t="s">
        <v>18</v>
      </c>
      <c r="I45" s="9">
        <v>1</v>
      </c>
      <c r="J45" s="6">
        <v>35.340000000000003</v>
      </c>
      <c r="K45" s="7">
        <v>0.1</v>
      </c>
      <c r="L45" s="6">
        <v>13.36</v>
      </c>
      <c r="M45" s="6">
        <f t="shared" si="0"/>
        <v>31.806000000000004</v>
      </c>
      <c r="N45" s="6">
        <f t="shared" si="1"/>
        <v>13.36</v>
      </c>
      <c r="O45" s="6">
        <f t="shared" si="2"/>
        <v>18.446000000000005</v>
      </c>
      <c r="P45" s="8">
        <f t="shared" si="3"/>
        <v>0.5799534678991386</v>
      </c>
      <c r="Q45" s="5">
        <f>YEAR(SalesDataTable[[#This Row],[Order Date]])</f>
        <v>2026</v>
      </c>
      <c r="R45" s="8" t="str">
        <f>"Q"&amp;ROUNDUP(MONTH(SalesDataTable[[#This Row],[Order Date]])/3,0)</f>
        <v>Q1</v>
      </c>
      <c r="S45" s="9">
        <f>MONTH(SalesDataTable[[#This Row],[Order Date]])</f>
        <v>1</v>
      </c>
      <c r="T45" s="8" t="str">
        <f>TEXT(SalesDataTable[[#This Row],[Order Date]],"mmm")</f>
        <v>Jan</v>
      </c>
    </row>
    <row r="46" spans="1:20" ht="15.6">
      <c r="A46" s="2" t="s">
        <v>96</v>
      </c>
      <c r="B46" s="3">
        <v>46033</v>
      </c>
      <c r="C46" s="4" t="s">
        <v>27</v>
      </c>
      <c r="D46" s="4" t="s">
        <v>48</v>
      </c>
      <c r="E46" s="4" t="s">
        <v>3</v>
      </c>
      <c r="F46" s="4" t="s">
        <v>4</v>
      </c>
      <c r="G46" s="4" t="s">
        <v>17</v>
      </c>
      <c r="H46" s="4" t="s">
        <v>46</v>
      </c>
      <c r="I46" s="9">
        <v>2</v>
      </c>
      <c r="J46" s="6">
        <v>46.27</v>
      </c>
      <c r="K46" s="7">
        <v>0</v>
      </c>
      <c r="L46" s="6">
        <v>18.23</v>
      </c>
      <c r="M46" s="6">
        <f t="shared" si="0"/>
        <v>92.54</v>
      </c>
      <c r="N46" s="6">
        <f t="shared" si="1"/>
        <v>36.46</v>
      </c>
      <c r="O46" s="6">
        <f t="shared" si="2"/>
        <v>56.080000000000005</v>
      </c>
      <c r="P46" s="8">
        <f t="shared" si="3"/>
        <v>0.60600821266479366</v>
      </c>
      <c r="Q46" s="5">
        <f>YEAR(SalesDataTable[[#This Row],[Order Date]])</f>
        <v>2026</v>
      </c>
      <c r="R46" s="8" t="str">
        <f>"Q"&amp;ROUNDUP(MONTH(SalesDataTable[[#This Row],[Order Date]])/3,0)</f>
        <v>Q1</v>
      </c>
      <c r="S46" s="9">
        <f>MONTH(SalesDataTable[[#This Row],[Order Date]])</f>
        <v>1</v>
      </c>
      <c r="T46" s="8" t="str">
        <f>TEXT(SalesDataTable[[#This Row],[Order Date]],"mmm")</f>
        <v>Jan</v>
      </c>
    </row>
    <row r="47" spans="1:20" ht="15.6">
      <c r="A47" s="2" t="s">
        <v>97</v>
      </c>
      <c r="B47" s="3">
        <v>46033</v>
      </c>
      <c r="C47" s="4" t="s">
        <v>27</v>
      </c>
      <c r="D47" s="4" t="s">
        <v>45</v>
      </c>
      <c r="E47" s="4" t="s">
        <v>3</v>
      </c>
      <c r="F47" s="4" t="s">
        <v>4</v>
      </c>
      <c r="G47" s="4" t="s">
        <v>5</v>
      </c>
      <c r="H47" s="4" t="s">
        <v>6</v>
      </c>
      <c r="I47" s="9">
        <v>1</v>
      </c>
      <c r="J47" s="6">
        <v>79.930000000000007</v>
      </c>
      <c r="K47" s="7">
        <v>0.05</v>
      </c>
      <c r="L47" s="6">
        <v>43.73</v>
      </c>
      <c r="M47" s="6">
        <f t="shared" si="0"/>
        <v>75.933500000000009</v>
      </c>
      <c r="N47" s="6">
        <f t="shared" si="1"/>
        <v>43.73</v>
      </c>
      <c r="O47" s="6">
        <f t="shared" si="2"/>
        <v>32.203500000000012</v>
      </c>
      <c r="P47" s="8">
        <f t="shared" si="3"/>
        <v>0.42410135184075554</v>
      </c>
      <c r="Q47" s="5">
        <f>YEAR(SalesDataTable[[#This Row],[Order Date]])</f>
        <v>2026</v>
      </c>
      <c r="R47" s="8" t="str">
        <f>"Q"&amp;ROUNDUP(MONTH(SalesDataTable[[#This Row],[Order Date]])/3,0)</f>
        <v>Q1</v>
      </c>
      <c r="S47" s="9">
        <f>MONTH(SalesDataTable[[#This Row],[Order Date]])</f>
        <v>1</v>
      </c>
      <c r="T47" s="8" t="str">
        <f>TEXT(SalesDataTable[[#This Row],[Order Date]],"mmm")</f>
        <v>Jan</v>
      </c>
    </row>
    <row r="48" spans="1:20" ht="15.6">
      <c r="A48" s="2" t="s">
        <v>98</v>
      </c>
      <c r="B48" s="3">
        <v>46034</v>
      </c>
      <c r="C48" s="4" t="s">
        <v>8</v>
      </c>
      <c r="D48" s="4" t="s">
        <v>69</v>
      </c>
      <c r="E48" s="4" t="s">
        <v>25</v>
      </c>
      <c r="F48" s="4" t="s">
        <v>16</v>
      </c>
      <c r="G48" s="4" t="s">
        <v>11</v>
      </c>
      <c r="H48" s="4" t="s">
        <v>21</v>
      </c>
      <c r="I48" s="9">
        <v>1</v>
      </c>
      <c r="J48" s="6">
        <v>141.25</v>
      </c>
      <c r="K48" s="7">
        <v>0</v>
      </c>
      <c r="L48" s="6">
        <v>78.72</v>
      </c>
      <c r="M48" s="6">
        <f t="shared" si="0"/>
        <v>141.25</v>
      </c>
      <c r="N48" s="6">
        <f t="shared" si="1"/>
        <v>78.72</v>
      </c>
      <c r="O48" s="6">
        <f t="shared" si="2"/>
        <v>62.53</v>
      </c>
      <c r="P48" s="8">
        <f t="shared" si="3"/>
        <v>0.44269026548672569</v>
      </c>
      <c r="Q48" s="5">
        <f>YEAR(SalesDataTable[[#This Row],[Order Date]])</f>
        <v>2026</v>
      </c>
      <c r="R48" s="8" t="str">
        <f>"Q"&amp;ROUNDUP(MONTH(SalesDataTable[[#This Row],[Order Date]])/3,0)</f>
        <v>Q1</v>
      </c>
      <c r="S48" s="9">
        <f>MONTH(SalesDataTable[[#This Row],[Order Date]])</f>
        <v>1</v>
      </c>
      <c r="T48" s="8" t="str">
        <f>TEXT(SalesDataTable[[#This Row],[Order Date]],"mmm")</f>
        <v>Jan</v>
      </c>
    </row>
    <row r="49" spans="1:20" ht="15.6">
      <c r="A49" s="2" t="s">
        <v>99</v>
      </c>
      <c r="B49" s="3">
        <v>46034</v>
      </c>
      <c r="C49" s="4" t="s">
        <v>27</v>
      </c>
      <c r="D49" s="4" t="s">
        <v>48</v>
      </c>
      <c r="E49" s="4" t="s">
        <v>3</v>
      </c>
      <c r="F49" s="4" t="s">
        <v>4</v>
      </c>
      <c r="G49" s="4" t="s">
        <v>5</v>
      </c>
      <c r="H49" s="4" t="s">
        <v>43</v>
      </c>
      <c r="I49" s="9">
        <v>2</v>
      </c>
      <c r="J49" s="6">
        <v>103.64</v>
      </c>
      <c r="K49" s="7">
        <v>0.1</v>
      </c>
      <c r="L49" s="6">
        <v>50.96</v>
      </c>
      <c r="M49" s="6">
        <f t="shared" si="0"/>
        <v>186.55199999999999</v>
      </c>
      <c r="N49" s="6">
        <f t="shared" si="1"/>
        <v>101.92</v>
      </c>
      <c r="O49" s="6">
        <f t="shared" si="2"/>
        <v>84.631999999999991</v>
      </c>
      <c r="P49" s="8">
        <f t="shared" si="3"/>
        <v>0.45366439384193147</v>
      </c>
      <c r="Q49" s="5">
        <f>YEAR(SalesDataTable[[#This Row],[Order Date]])</f>
        <v>2026</v>
      </c>
      <c r="R49" s="8" t="str">
        <f>"Q"&amp;ROUNDUP(MONTH(SalesDataTable[[#This Row],[Order Date]])/3,0)</f>
        <v>Q1</v>
      </c>
      <c r="S49" s="9">
        <f>MONTH(SalesDataTable[[#This Row],[Order Date]])</f>
        <v>1</v>
      </c>
      <c r="T49" s="8" t="str">
        <f>TEXT(SalesDataTable[[#This Row],[Order Date]],"mmm")</f>
        <v>Jan</v>
      </c>
    </row>
    <row r="50" spans="1:20" ht="15.6">
      <c r="A50" s="2" t="s">
        <v>100</v>
      </c>
      <c r="B50" s="3">
        <v>46034</v>
      </c>
      <c r="C50" s="4" t="s">
        <v>1</v>
      </c>
      <c r="D50" s="4" t="s">
        <v>2</v>
      </c>
      <c r="E50" s="4" t="s">
        <v>3</v>
      </c>
      <c r="F50" s="4" t="s">
        <v>16</v>
      </c>
      <c r="G50" s="4" t="s">
        <v>17</v>
      </c>
      <c r="H50" s="4" t="s">
        <v>71</v>
      </c>
      <c r="I50" s="9">
        <v>1</v>
      </c>
      <c r="J50" s="6">
        <v>136.18</v>
      </c>
      <c r="K50" s="7">
        <v>0</v>
      </c>
      <c r="L50" s="6">
        <v>68.34</v>
      </c>
      <c r="M50" s="6">
        <f t="shared" si="0"/>
        <v>136.18</v>
      </c>
      <c r="N50" s="6">
        <f t="shared" si="1"/>
        <v>68.34</v>
      </c>
      <c r="O50" s="6">
        <f t="shared" si="2"/>
        <v>67.84</v>
      </c>
      <c r="P50" s="8">
        <f t="shared" si="3"/>
        <v>0.498164194448524</v>
      </c>
      <c r="Q50" s="5">
        <f>YEAR(SalesDataTable[[#This Row],[Order Date]])</f>
        <v>2026</v>
      </c>
      <c r="R50" s="8" t="str">
        <f>"Q"&amp;ROUNDUP(MONTH(SalesDataTable[[#This Row],[Order Date]])/3,0)</f>
        <v>Q1</v>
      </c>
      <c r="S50" s="9">
        <f>MONTH(SalesDataTable[[#This Row],[Order Date]])</f>
        <v>1</v>
      </c>
      <c r="T50" s="8" t="str">
        <f>TEXT(SalesDataTable[[#This Row],[Order Date]],"mmm")</f>
        <v>Jan</v>
      </c>
    </row>
    <row r="51" spans="1:20" ht="15.6">
      <c r="A51" s="2" t="s">
        <v>101</v>
      </c>
      <c r="B51" s="3">
        <v>46034</v>
      </c>
      <c r="C51" s="4" t="s">
        <v>14</v>
      </c>
      <c r="D51" s="4" t="s">
        <v>15</v>
      </c>
      <c r="E51" s="4" t="s">
        <v>39</v>
      </c>
      <c r="F51" s="4" t="s">
        <v>16</v>
      </c>
      <c r="G51" s="4" t="s">
        <v>49</v>
      </c>
      <c r="H51" s="4" t="s">
        <v>67</v>
      </c>
      <c r="I51" s="9">
        <v>1</v>
      </c>
      <c r="J51" s="6">
        <v>36.43</v>
      </c>
      <c r="K51" s="7">
        <v>0</v>
      </c>
      <c r="L51" s="6">
        <v>14.33</v>
      </c>
      <c r="M51" s="6">
        <f t="shared" si="0"/>
        <v>36.43</v>
      </c>
      <c r="N51" s="6">
        <f t="shared" si="1"/>
        <v>14.33</v>
      </c>
      <c r="O51" s="6">
        <f t="shared" si="2"/>
        <v>22.1</v>
      </c>
      <c r="P51" s="8">
        <f t="shared" si="3"/>
        <v>0.60664287674993145</v>
      </c>
      <c r="Q51" s="5">
        <f>YEAR(SalesDataTable[[#This Row],[Order Date]])</f>
        <v>2026</v>
      </c>
      <c r="R51" s="8" t="str">
        <f>"Q"&amp;ROUNDUP(MONTH(SalesDataTable[[#This Row],[Order Date]])/3,0)</f>
        <v>Q1</v>
      </c>
      <c r="S51" s="9">
        <f>MONTH(SalesDataTable[[#This Row],[Order Date]])</f>
        <v>1</v>
      </c>
      <c r="T51" s="8" t="str">
        <f>TEXT(SalesDataTable[[#This Row],[Order Date]],"mmm")</f>
        <v>Jan</v>
      </c>
    </row>
    <row r="52" spans="1:20" ht="15.6">
      <c r="A52" s="2" t="s">
        <v>102</v>
      </c>
      <c r="B52" s="3">
        <v>46034</v>
      </c>
      <c r="C52" s="4" t="s">
        <v>27</v>
      </c>
      <c r="D52" s="4" t="s">
        <v>45</v>
      </c>
      <c r="E52" s="4" t="s">
        <v>3</v>
      </c>
      <c r="F52" s="4" t="s">
        <v>16</v>
      </c>
      <c r="G52" s="4" t="s">
        <v>49</v>
      </c>
      <c r="H52" s="4" t="s">
        <v>74</v>
      </c>
      <c r="I52" s="9">
        <v>2</v>
      </c>
      <c r="J52" s="6">
        <v>50.51</v>
      </c>
      <c r="K52" s="7">
        <v>0.1</v>
      </c>
      <c r="L52" s="6">
        <v>21.84</v>
      </c>
      <c r="M52" s="6">
        <f t="shared" si="0"/>
        <v>90.917999999999992</v>
      </c>
      <c r="N52" s="6">
        <f t="shared" si="1"/>
        <v>43.68</v>
      </c>
      <c r="O52" s="6">
        <f t="shared" si="2"/>
        <v>47.237999999999992</v>
      </c>
      <c r="P52" s="8">
        <f t="shared" si="3"/>
        <v>0.5195670824259222</v>
      </c>
      <c r="Q52" s="5">
        <f>YEAR(SalesDataTable[[#This Row],[Order Date]])</f>
        <v>2026</v>
      </c>
      <c r="R52" s="8" t="str">
        <f>"Q"&amp;ROUNDUP(MONTH(SalesDataTable[[#This Row],[Order Date]])/3,0)</f>
        <v>Q1</v>
      </c>
      <c r="S52" s="9">
        <f>MONTH(SalesDataTable[[#This Row],[Order Date]])</f>
        <v>1</v>
      </c>
      <c r="T52" s="8" t="str">
        <f>TEXT(SalesDataTable[[#This Row],[Order Date]],"mmm")</f>
        <v>Jan</v>
      </c>
    </row>
    <row r="53" spans="1:20" ht="15.6">
      <c r="A53" s="2" t="s">
        <v>103</v>
      </c>
      <c r="B53" s="3">
        <v>46034</v>
      </c>
      <c r="C53" s="4" t="s">
        <v>27</v>
      </c>
      <c r="D53" s="4" t="s">
        <v>82</v>
      </c>
      <c r="E53" s="4" t="s">
        <v>25</v>
      </c>
      <c r="F53" s="4" t="s">
        <v>4</v>
      </c>
      <c r="G53" s="4" t="s">
        <v>49</v>
      </c>
      <c r="H53" s="4" t="s">
        <v>55</v>
      </c>
      <c r="I53" s="9">
        <v>1</v>
      </c>
      <c r="J53" s="6">
        <v>123</v>
      </c>
      <c r="K53" s="7">
        <v>0</v>
      </c>
      <c r="L53" s="6">
        <v>67.3</v>
      </c>
      <c r="M53" s="6">
        <f t="shared" si="0"/>
        <v>123</v>
      </c>
      <c r="N53" s="6">
        <f t="shared" si="1"/>
        <v>67.3</v>
      </c>
      <c r="O53" s="6">
        <f t="shared" si="2"/>
        <v>55.7</v>
      </c>
      <c r="P53" s="8">
        <f t="shared" si="3"/>
        <v>0.45284552845528458</v>
      </c>
      <c r="Q53" s="5">
        <f>YEAR(SalesDataTable[[#This Row],[Order Date]])</f>
        <v>2026</v>
      </c>
      <c r="R53" s="8" t="str">
        <f>"Q"&amp;ROUNDUP(MONTH(SalesDataTable[[#This Row],[Order Date]])/3,0)</f>
        <v>Q1</v>
      </c>
      <c r="S53" s="9">
        <f>MONTH(SalesDataTable[[#This Row],[Order Date]])</f>
        <v>1</v>
      </c>
      <c r="T53" s="8" t="str">
        <f>TEXT(SalesDataTable[[#This Row],[Order Date]],"mmm")</f>
        <v>Jan</v>
      </c>
    </row>
    <row r="54" spans="1:20" ht="15.6">
      <c r="A54" s="2" t="s">
        <v>104</v>
      </c>
      <c r="B54" s="3">
        <v>46034</v>
      </c>
      <c r="C54" s="4" t="s">
        <v>8</v>
      </c>
      <c r="D54" s="4" t="s">
        <v>86</v>
      </c>
      <c r="E54" s="4" t="s">
        <v>3</v>
      </c>
      <c r="F54" s="4" t="s">
        <v>16</v>
      </c>
      <c r="G54" s="4" t="s">
        <v>11</v>
      </c>
      <c r="H54" s="4" t="s">
        <v>79</v>
      </c>
      <c r="I54" s="9">
        <v>2</v>
      </c>
      <c r="J54" s="6">
        <v>72.239999999999995</v>
      </c>
      <c r="K54" s="7">
        <v>0</v>
      </c>
      <c r="L54" s="6">
        <v>32.94</v>
      </c>
      <c r="M54" s="6">
        <f t="shared" si="0"/>
        <v>144.47999999999999</v>
      </c>
      <c r="N54" s="6">
        <f t="shared" si="1"/>
        <v>65.88</v>
      </c>
      <c r="O54" s="6">
        <f t="shared" si="2"/>
        <v>78.599999999999994</v>
      </c>
      <c r="P54" s="8">
        <f t="shared" si="3"/>
        <v>0.54401993355481726</v>
      </c>
      <c r="Q54" s="5">
        <f>YEAR(SalesDataTable[[#This Row],[Order Date]])</f>
        <v>2026</v>
      </c>
      <c r="R54" s="8" t="str">
        <f>"Q"&amp;ROUNDUP(MONTH(SalesDataTable[[#This Row],[Order Date]])/3,0)</f>
        <v>Q1</v>
      </c>
      <c r="S54" s="9">
        <f>MONTH(SalesDataTable[[#This Row],[Order Date]])</f>
        <v>1</v>
      </c>
      <c r="T54" s="8" t="str">
        <f>TEXT(SalesDataTable[[#This Row],[Order Date]],"mmm")</f>
        <v>Jan</v>
      </c>
    </row>
    <row r="55" spans="1:20" ht="15.6">
      <c r="A55" s="2" t="s">
        <v>105</v>
      </c>
      <c r="B55" s="3">
        <v>46034</v>
      </c>
      <c r="C55" s="4" t="s">
        <v>14</v>
      </c>
      <c r="D55" s="4" t="s">
        <v>24</v>
      </c>
      <c r="E55" s="4" t="s">
        <v>25</v>
      </c>
      <c r="F55" s="4" t="s">
        <v>4</v>
      </c>
      <c r="G55" s="4" t="s">
        <v>11</v>
      </c>
      <c r="H55" s="4" t="s">
        <v>53</v>
      </c>
      <c r="I55" s="9">
        <v>1</v>
      </c>
      <c r="J55" s="6">
        <v>151.11000000000001</v>
      </c>
      <c r="K55" s="7">
        <v>0.15</v>
      </c>
      <c r="L55" s="6">
        <v>79.650000000000006</v>
      </c>
      <c r="M55" s="6">
        <f t="shared" si="0"/>
        <v>128.4435</v>
      </c>
      <c r="N55" s="6">
        <f t="shared" si="1"/>
        <v>79.650000000000006</v>
      </c>
      <c r="O55" s="6">
        <f t="shared" si="2"/>
        <v>48.793499999999995</v>
      </c>
      <c r="P55" s="8">
        <f t="shared" si="3"/>
        <v>0.37988298356865075</v>
      </c>
      <c r="Q55" s="5">
        <f>YEAR(SalesDataTable[[#This Row],[Order Date]])</f>
        <v>2026</v>
      </c>
      <c r="R55" s="8" t="str">
        <f>"Q"&amp;ROUNDUP(MONTH(SalesDataTable[[#This Row],[Order Date]])/3,0)</f>
        <v>Q1</v>
      </c>
      <c r="S55" s="9">
        <f>MONTH(SalesDataTable[[#This Row],[Order Date]])</f>
        <v>1</v>
      </c>
      <c r="T55" s="8" t="str">
        <f>TEXT(SalesDataTable[[#This Row],[Order Date]],"mmm")</f>
        <v>Jan</v>
      </c>
    </row>
    <row r="56" spans="1:20" ht="15.6">
      <c r="A56" s="2" t="s">
        <v>106</v>
      </c>
      <c r="B56" s="3">
        <v>46035</v>
      </c>
      <c r="C56" s="4" t="s">
        <v>27</v>
      </c>
      <c r="D56" s="4" t="s">
        <v>28</v>
      </c>
      <c r="E56" s="4" t="s">
        <v>3</v>
      </c>
      <c r="F56" s="4" t="s">
        <v>16</v>
      </c>
      <c r="G56" s="4" t="s">
        <v>11</v>
      </c>
      <c r="H56" s="4" t="s">
        <v>12</v>
      </c>
      <c r="I56" s="9">
        <v>1</v>
      </c>
      <c r="J56" s="6">
        <v>94.32</v>
      </c>
      <c r="K56" s="7">
        <v>0</v>
      </c>
      <c r="L56" s="6">
        <v>45.93</v>
      </c>
      <c r="M56" s="6">
        <f t="shared" si="0"/>
        <v>94.32</v>
      </c>
      <c r="N56" s="6">
        <f t="shared" si="1"/>
        <v>45.93</v>
      </c>
      <c r="O56" s="6">
        <f t="shared" si="2"/>
        <v>48.389999999999993</v>
      </c>
      <c r="P56" s="8">
        <f t="shared" si="3"/>
        <v>0.51304071246819338</v>
      </c>
      <c r="Q56" s="5">
        <f>YEAR(SalesDataTable[[#This Row],[Order Date]])</f>
        <v>2026</v>
      </c>
      <c r="R56" s="8" t="str">
        <f>"Q"&amp;ROUNDUP(MONTH(SalesDataTable[[#This Row],[Order Date]])/3,0)</f>
        <v>Q1</v>
      </c>
      <c r="S56" s="9">
        <f>MONTH(SalesDataTable[[#This Row],[Order Date]])</f>
        <v>1</v>
      </c>
      <c r="T56" s="8" t="str">
        <f>TEXT(SalesDataTable[[#This Row],[Order Date]],"mmm")</f>
        <v>Jan</v>
      </c>
    </row>
    <row r="57" spans="1:20" ht="15.6">
      <c r="A57" s="2" t="s">
        <v>107</v>
      </c>
      <c r="B57" s="3">
        <v>46035</v>
      </c>
      <c r="C57" s="4" t="s">
        <v>8</v>
      </c>
      <c r="D57" s="4" t="s">
        <v>69</v>
      </c>
      <c r="E57" s="4" t="s">
        <v>3</v>
      </c>
      <c r="F57" s="4" t="s">
        <v>4</v>
      </c>
      <c r="G57" s="4" t="s">
        <v>5</v>
      </c>
      <c r="H57" s="4" t="s">
        <v>29</v>
      </c>
      <c r="I57" s="9">
        <v>3</v>
      </c>
      <c r="J57" s="6">
        <v>51.52</v>
      </c>
      <c r="K57" s="7">
        <v>0</v>
      </c>
      <c r="L57" s="6">
        <v>21.92</v>
      </c>
      <c r="M57" s="6">
        <f t="shared" si="0"/>
        <v>154.56</v>
      </c>
      <c r="N57" s="6">
        <f t="shared" si="1"/>
        <v>65.760000000000005</v>
      </c>
      <c r="O57" s="6">
        <f t="shared" si="2"/>
        <v>88.8</v>
      </c>
      <c r="P57" s="8">
        <f t="shared" si="3"/>
        <v>0.57453416149068315</v>
      </c>
      <c r="Q57" s="5">
        <f>YEAR(SalesDataTable[[#This Row],[Order Date]])</f>
        <v>2026</v>
      </c>
      <c r="R57" s="8" t="str">
        <f>"Q"&amp;ROUNDUP(MONTH(SalesDataTable[[#This Row],[Order Date]])/3,0)</f>
        <v>Q1</v>
      </c>
      <c r="S57" s="9">
        <f>MONTH(SalesDataTable[[#This Row],[Order Date]])</f>
        <v>1</v>
      </c>
      <c r="T57" s="8" t="str">
        <f>TEXT(SalesDataTable[[#This Row],[Order Date]],"mmm")</f>
        <v>Jan</v>
      </c>
    </row>
    <row r="58" spans="1:20" ht="15.6">
      <c r="A58" s="2" t="s">
        <v>108</v>
      </c>
      <c r="B58" s="3">
        <v>46036</v>
      </c>
      <c r="C58" s="4" t="s">
        <v>1</v>
      </c>
      <c r="D58" s="4" t="s">
        <v>88</v>
      </c>
      <c r="E58" s="4" t="s">
        <v>3</v>
      </c>
      <c r="F58" s="4" t="s">
        <v>16</v>
      </c>
      <c r="G58" s="4" t="s">
        <v>11</v>
      </c>
      <c r="H58" s="4" t="s">
        <v>21</v>
      </c>
      <c r="I58" s="9">
        <v>2</v>
      </c>
      <c r="J58" s="6">
        <v>146.4</v>
      </c>
      <c r="K58" s="7">
        <v>0.05</v>
      </c>
      <c r="L58" s="6">
        <v>81.72</v>
      </c>
      <c r="M58" s="6">
        <f t="shared" si="0"/>
        <v>278.16000000000003</v>
      </c>
      <c r="N58" s="6">
        <f t="shared" si="1"/>
        <v>163.44</v>
      </c>
      <c r="O58" s="6">
        <f t="shared" si="2"/>
        <v>114.72000000000003</v>
      </c>
      <c r="P58" s="8">
        <f t="shared" si="3"/>
        <v>0.4124245038826575</v>
      </c>
      <c r="Q58" s="5">
        <f>YEAR(SalesDataTable[[#This Row],[Order Date]])</f>
        <v>2026</v>
      </c>
      <c r="R58" s="8" t="str">
        <f>"Q"&amp;ROUNDUP(MONTH(SalesDataTable[[#This Row],[Order Date]])/3,0)</f>
        <v>Q1</v>
      </c>
      <c r="S58" s="9">
        <f>MONTH(SalesDataTable[[#This Row],[Order Date]])</f>
        <v>1</v>
      </c>
      <c r="T58" s="8" t="str">
        <f>TEXT(SalesDataTable[[#This Row],[Order Date]],"mmm")</f>
        <v>Jan</v>
      </c>
    </row>
    <row r="59" spans="1:20" ht="15.6">
      <c r="A59" s="2" t="s">
        <v>109</v>
      </c>
      <c r="B59" s="3">
        <v>46036</v>
      </c>
      <c r="C59" s="4" t="s">
        <v>1</v>
      </c>
      <c r="D59" s="4" t="s">
        <v>2</v>
      </c>
      <c r="E59" s="4" t="s">
        <v>10</v>
      </c>
      <c r="F59" s="4" t="s">
        <v>20</v>
      </c>
      <c r="G59" s="4" t="s">
        <v>17</v>
      </c>
      <c r="H59" s="4" t="s">
        <v>46</v>
      </c>
      <c r="I59" s="9">
        <v>3</v>
      </c>
      <c r="J59" s="6">
        <v>47.32</v>
      </c>
      <c r="K59" s="7">
        <v>0.1</v>
      </c>
      <c r="L59" s="6">
        <v>18.420000000000002</v>
      </c>
      <c r="M59" s="6">
        <f t="shared" si="0"/>
        <v>127.76400000000001</v>
      </c>
      <c r="N59" s="6">
        <f t="shared" si="1"/>
        <v>55.260000000000005</v>
      </c>
      <c r="O59" s="6">
        <f t="shared" si="2"/>
        <v>72.504000000000005</v>
      </c>
      <c r="P59" s="8">
        <f t="shared" si="3"/>
        <v>0.56748379825302897</v>
      </c>
      <c r="Q59" s="5">
        <f>YEAR(SalesDataTable[[#This Row],[Order Date]])</f>
        <v>2026</v>
      </c>
      <c r="R59" s="8" t="str">
        <f>"Q"&amp;ROUNDUP(MONTH(SalesDataTable[[#This Row],[Order Date]])/3,0)</f>
        <v>Q1</v>
      </c>
      <c r="S59" s="9">
        <f>MONTH(SalesDataTable[[#This Row],[Order Date]])</f>
        <v>1</v>
      </c>
      <c r="T59" s="8" t="str">
        <f>TEXT(SalesDataTable[[#This Row],[Order Date]],"mmm")</f>
        <v>Jan</v>
      </c>
    </row>
    <row r="60" spans="1:20" ht="15.6">
      <c r="A60" s="2" t="s">
        <v>110</v>
      </c>
      <c r="B60" s="3">
        <v>46036</v>
      </c>
      <c r="C60" s="4" t="s">
        <v>27</v>
      </c>
      <c r="D60" s="4" t="s">
        <v>82</v>
      </c>
      <c r="E60" s="4" t="s">
        <v>25</v>
      </c>
      <c r="F60" s="4" t="s">
        <v>20</v>
      </c>
      <c r="G60" s="4" t="s">
        <v>49</v>
      </c>
      <c r="H60" s="4" t="s">
        <v>50</v>
      </c>
      <c r="I60" s="9">
        <v>2</v>
      </c>
      <c r="J60" s="6">
        <v>40.450000000000003</v>
      </c>
      <c r="K60" s="7">
        <v>0.05</v>
      </c>
      <c r="L60" s="6">
        <v>15.14</v>
      </c>
      <c r="M60" s="6">
        <f t="shared" si="0"/>
        <v>76.855000000000004</v>
      </c>
      <c r="N60" s="6">
        <f t="shared" si="1"/>
        <v>30.28</v>
      </c>
      <c r="O60" s="6">
        <f t="shared" si="2"/>
        <v>46.575000000000003</v>
      </c>
      <c r="P60" s="8">
        <f t="shared" si="3"/>
        <v>0.60601132001821612</v>
      </c>
      <c r="Q60" s="5">
        <f>YEAR(SalesDataTable[[#This Row],[Order Date]])</f>
        <v>2026</v>
      </c>
      <c r="R60" s="8" t="str">
        <f>"Q"&amp;ROUNDUP(MONTH(SalesDataTable[[#This Row],[Order Date]])/3,0)</f>
        <v>Q1</v>
      </c>
      <c r="S60" s="9">
        <f>MONTH(SalesDataTable[[#This Row],[Order Date]])</f>
        <v>1</v>
      </c>
      <c r="T60" s="8" t="str">
        <f>TEXT(SalesDataTable[[#This Row],[Order Date]],"mmm")</f>
        <v>Jan</v>
      </c>
    </row>
    <row r="61" spans="1:20" ht="15.6">
      <c r="A61" s="2" t="s">
        <v>111</v>
      </c>
      <c r="B61" s="3">
        <v>46036</v>
      </c>
      <c r="C61" s="4" t="s">
        <v>1</v>
      </c>
      <c r="D61" s="4" t="s">
        <v>2</v>
      </c>
      <c r="E61" s="4" t="s">
        <v>3</v>
      </c>
      <c r="F61" s="4" t="s">
        <v>4</v>
      </c>
      <c r="G61" s="4" t="s">
        <v>17</v>
      </c>
      <c r="H61" s="4" t="s">
        <v>46</v>
      </c>
      <c r="I61" s="9">
        <v>2</v>
      </c>
      <c r="J61" s="6">
        <v>47.05</v>
      </c>
      <c r="K61" s="7">
        <v>0.1</v>
      </c>
      <c r="L61" s="6">
        <v>18.8</v>
      </c>
      <c r="M61" s="6">
        <f t="shared" si="0"/>
        <v>84.69</v>
      </c>
      <c r="N61" s="6">
        <f t="shared" si="1"/>
        <v>37.6</v>
      </c>
      <c r="O61" s="6">
        <f t="shared" si="2"/>
        <v>47.089999999999996</v>
      </c>
      <c r="P61" s="8">
        <f t="shared" si="3"/>
        <v>0.55602786633604906</v>
      </c>
      <c r="Q61" s="5">
        <f>YEAR(SalesDataTable[[#This Row],[Order Date]])</f>
        <v>2026</v>
      </c>
      <c r="R61" s="8" t="str">
        <f>"Q"&amp;ROUNDUP(MONTH(SalesDataTable[[#This Row],[Order Date]])/3,0)</f>
        <v>Q1</v>
      </c>
      <c r="S61" s="9">
        <f>MONTH(SalesDataTable[[#This Row],[Order Date]])</f>
        <v>1</v>
      </c>
      <c r="T61" s="8" t="str">
        <f>TEXT(SalesDataTable[[#This Row],[Order Date]],"mmm")</f>
        <v>Jan</v>
      </c>
    </row>
    <row r="62" spans="1:20" ht="15.6">
      <c r="A62" s="2" t="s">
        <v>112</v>
      </c>
      <c r="B62" s="3">
        <v>46037</v>
      </c>
      <c r="C62" s="4" t="s">
        <v>27</v>
      </c>
      <c r="D62" s="4" t="s">
        <v>48</v>
      </c>
      <c r="E62" s="4" t="s">
        <v>25</v>
      </c>
      <c r="F62" s="4" t="s">
        <v>20</v>
      </c>
      <c r="G62" s="4" t="s">
        <v>49</v>
      </c>
      <c r="H62" s="4" t="s">
        <v>55</v>
      </c>
      <c r="I62" s="9">
        <v>3</v>
      </c>
      <c r="J62" s="6">
        <v>123.14</v>
      </c>
      <c r="K62" s="7">
        <v>0.05</v>
      </c>
      <c r="L62" s="6">
        <v>70.67</v>
      </c>
      <c r="M62" s="6">
        <f t="shared" si="0"/>
        <v>350.94900000000001</v>
      </c>
      <c r="N62" s="6">
        <f t="shared" si="1"/>
        <v>212.01</v>
      </c>
      <c r="O62" s="6">
        <f t="shared" si="2"/>
        <v>138.93900000000002</v>
      </c>
      <c r="P62" s="8">
        <f t="shared" si="3"/>
        <v>0.39589513006163296</v>
      </c>
      <c r="Q62" s="5">
        <f>YEAR(SalesDataTable[[#This Row],[Order Date]])</f>
        <v>2026</v>
      </c>
      <c r="R62" s="8" t="str">
        <f>"Q"&amp;ROUNDUP(MONTH(SalesDataTable[[#This Row],[Order Date]])/3,0)</f>
        <v>Q1</v>
      </c>
      <c r="S62" s="9">
        <f>MONTH(SalesDataTable[[#This Row],[Order Date]])</f>
        <v>1</v>
      </c>
      <c r="T62" s="8" t="str">
        <f>TEXT(SalesDataTable[[#This Row],[Order Date]],"mmm")</f>
        <v>Jan</v>
      </c>
    </row>
    <row r="63" spans="1:20" ht="15.6">
      <c r="A63" s="2" t="s">
        <v>113</v>
      </c>
      <c r="B63" s="3">
        <v>46037</v>
      </c>
      <c r="C63" s="4" t="s">
        <v>27</v>
      </c>
      <c r="D63" s="4" t="s">
        <v>82</v>
      </c>
      <c r="E63" s="4" t="s">
        <v>3</v>
      </c>
      <c r="F63" s="4" t="s">
        <v>4</v>
      </c>
      <c r="G63" s="4" t="s">
        <v>11</v>
      </c>
      <c r="H63" s="4" t="s">
        <v>53</v>
      </c>
      <c r="I63" s="9">
        <v>2</v>
      </c>
      <c r="J63" s="6">
        <v>151.33000000000001</v>
      </c>
      <c r="K63" s="7">
        <v>0.1</v>
      </c>
      <c r="L63" s="6">
        <v>78.44</v>
      </c>
      <c r="M63" s="6">
        <f t="shared" si="0"/>
        <v>272.39400000000001</v>
      </c>
      <c r="N63" s="6">
        <f t="shared" si="1"/>
        <v>156.88</v>
      </c>
      <c r="O63" s="6">
        <f t="shared" si="2"/>
        <v>115.51400000000001</v>
      </c>
      <c r="P63" s="8">
        <f t="shared" si="3"/>
        <v>0.42406954631893512</v>
      </c>
      <c r="Q63" s="5">
        <f>YEAR(SalesDataTable[[#This Row],[Order Date]])</f>
        <v>2026</v>
      </c>
      <c r="R63" s="8" t="str">
        <f>"Q"&amp;ROUNDUP(MONTH(SalesDataTable[[#This Row],[Order Date]])/3,0)</f>
        <v>Q1</v>
      </c>
      <c r="S63" s="9">
        <f>MONTH(SalesDataTable[[#This Row],[Order Date]])</f>
        <v>1</v>
      </c>
      <c r="T63" s="8" t="str">
        <f>TEXT(SalesDataTable[[#This Row],[Order Date]],"mmm")</f>
        <v>Jan</v>
      </c>
    </row>
    <row r="64" spans="1:20" ht="15.6">
      <c r="A64" s="2" t="s">
        <v>114</v>
      </c>
      <c r="B64" s="3">
        <v>46037</v>
      </c>
      <c r="C64" s="4" t="s">
        <v>8</v>
      </c>
      <c r="D64" s="4" t="s">
        <v>86</v>
      </c>
      <c r="E64" s="4" t="s">
        <v>3</v>
      </c>
      <c r="F64" s="4" t="s">
        <v>4</v>
      </c>
      <c r="G64" s="4" t="s">
        <v>11</v>
      </c>
      <c r="H64" s="4" t="s">
        <v>21</v>
      </c>
      <c r="I64" s="9">
        <v>5</v>
      </c>
      <c r="J64" s="6">
        <v>144.01</v>
      </c>
      <c r="K64" s="7">
        <v>0.05</v>
      </c>
      <c r="L64" s="6">
        <v>79.64</v>
      </c>
      <c r="M64" s="6">
        <f t="shared" si="0"/>
        <v>684.0474999999999</v>
      </c>
      <c r="N64" s="6">
        <f t="shared" si="1"/>
        <v>398.2</v>
      </c>
      <c r="O64" s="6">
        <f t="shared" si="2"/>
        <v>285.84749999999991</v>
      </c>
      <c r="P64" s="8">
        <f t="shared" si="3"/>
        <v>0.41787668254032062</v>
      </c>
      <c r="Q64" s="5">
        <f>YEAR(SalesDataTable[[#This Row],[Order Date]])</f>
        <v>2026</v>
      </c>
      <c r="R64" s="8" t="str">
        <f>"Q"&amp;ROUNDUP(MONTH(SalesDataTable[[#This Row],[Order Date]])/3,0)</f>
        <v>Q1</v>
      </c>
      <c r="S64" s="9">
        <f>MONTH(SalesDataTable[[#This Row],[Order Date]])</f>
        <v>1</v>
      </c>
      <c r="T64" s="8" t="str">
        <f>TEXT(SalesDataTable[[#This Row],[Order Date]],"mmm")</f>
        <v>Jan</v>
      </c>
    </row>
    <row r="65" spans="1:20" ht="15.6">
      <c r="A65" s="2" t="s">
        <v>115</v>
      </c>
      <c r="B65" s="3">
        <v>46037</v>
      </c>
      <c r="C65" s="4" t="s">
        <v>27</v>
      </c>
      <c r="D65" s="4" t="s">
        <v>48</v>
      </c>
      <c r="E65" s="4" t="s">
        <v>3</v>
      </c>
      <c r="F65" s="4" t="s">
        <v>4</v>
      </c>
      <c r="G65" s="4" t="s">
        <v>11</v>
      </c>
      <c r="H65" s="4" t="s">
        <v>12</v>
      </c>
      <c r="I65" s="9">
        <v>3</v>
      </c>
      <c r="J65" s="6">
        <v>91.19</v>
      </c>
      <c r="K65" s="7">
        <v>0</v>
      </c>
      <c r="L65" s="6">
        <v>44.47</v>
      </c>
      <c r="M65" s="6">
        <f t="shared" si="0"/>
        <v>273.57</v>
      </c>
      <c r="N65" s="6">
        <f t="shared" si="1"/>
        <v>133.41</v>
      </c>
      <c r="O65" s="6">
        <f t="shared" si="2"/>
        <v>140.16</v>
      </c>
      <c r="P65" s="8">
        <f t="shared" si="3"/>
        <v>0.5123368790437548</v>
      </c>
      <c r="Q65" s="5">
        <f>YEAR(SalesDataTable[[#This Row],[Order Date]])</f>
        <v>2026</v>
      </c>
      <c r="R65" s="8" t="str">
        <f>"Q"&amp;ROUNDUP(MONTH(SalesDataTable[[#This Row],[Order Date]])/3,0)</f>
        <v>Q1</v>
      </c>
      <c r="S65" s="9">
        <f>MONTH(SalesDataTable[[#This Row],[Order Date]])</f>
        <v>1</v>
      </c>
      <c r="T65" s="8" t="str">
        <f>TEXT(SalesDataTable[[#This Row],[Order Date]],"mmm")</f>
        <v>Jan</v>
      </c>
    </row>
    <row r="66" spans="1:20" ht="15.6">
      <c r="A66" s="2" t="s">
        <v>116</v>
      </c>
      <c r="B66" s="3">
        <v>46037</v>
      </c>
      <c r="C66" s="4" t="s">
        <v>27</v>
      </c>
      <c r="D66" s="4" t="s">
        <v>45</v>
      </c>
      <c r="E66" s="4" t="s">
        <v>25</v>
      </c>
      <c r="F66" s="4" t="s">
        <v>16</v>
      </c>
      <c r="G66" s="4" t="s">
        <v>17</v>
      </c>
      <c r="H66" s="4" t="s">
        <v>46</v>
      </c>
      <c r="I66" s="9">
        <v>2</v>
      </c>
      <c r="J66" s="6">
        <v>45.45</v>
      </c>
      <c r="K66" s="7">
        <v>0</v>
      </c>
      <c r="L66" s="6">
        <v>18.190000000000001</v>
      </c>
      <c r="M66" s="6">
        <f t="shared" ref="M66:M129" si="4">I66*J66*(1-K66)</f>
        <v>90.9</v>
      </c>
      <c r="N66" s="6">
        <f t="shared" ref="N66:N129" si="5">I66*L66</f>
        <v>36.380000000000003</v>
      </c>
      <c r="O66" s="6">
        <f t="shared" ref="O66:O129" si="6">M66-N66</f>
        <v>54.52</v>
      </c>
      <c r="P66" s="8">
        <f t="shared" ref="P66:P129" si="7">IFERROR(O66/M66,0)</f>
        <v>0.59977997799779981</v>
      </c>
      <c r="Q66" s="5">
        <f>YEAR(SalesDataTable[[#This Row],[Order Date]])</f>
        <v>2026</v>
      </c>
      <c r="R66" s="8" t="str">
        <f>"Q"&amp;ROUNDUP(MONTH(SalesDataTable[[#This Row],[Order Date]])/3,0)</f>
        <v>Q1</v>
      </c>
      <c r="S66" s="9">
        <f>MONTH(SalesDataTable[[#This Row],[Order Date]])</f>
        <v>1</v>
      </c>
      <c r="T66" s="8" t="str">
        <f>TEXT(SalesDataTable[[#This Row],[Order Date]],"mmm")</f>
        <v>Jan</v>
      </c>
    </row>
    <row r="67" spans="1:20" ht="15.6">
      <c r="A67" s="2" t="s">
        <v>117</v>
      </c>
      <c r="B67" s="3">
        <v>46037</v>
      </c>
      <c r="C67" s="4" t="s">
        <v>8</v>
      </c>
      <c r="D67" s="4" t="s">
        <v>9</v>
      </c>
      <c r="E67" s="4" t="s">
        <v>39</v>
      </c>
      <c r="F67" s="4" t="s">
        <v>16</v>
      </c>
      <c r="G67" s="4" t="s">
        <v>49</v>
      </c>
      <c r="H67" s="4" t="s">
        <v>50</v>
      </c>
      <c r="I67" s="9">
        <v>1</v>
      </c>
      <c r="J67" s="6">
        <v>40.72</v>
      </c>
      <c r="K67" s="7">
        <v>0</v>
      </c>
      <c r="L67" s="6">
        <v>14.94</v>
      </c>
      <c r="M67" s="6">
        <f t="shared" si="4"/>
        <v>40.72</v>
      </c>
      <c r="N67" s="6">
        <f t="shared" si="5"/>
        <v>14.94</v>
      </c>
      <c r="O67" s="6">
        <f t="shared" si="6"/>
        <v>25.78</v>
      </c>
      <c r="P67" s="8">
        <f t="shared" si="7"/>
        <v>0.6331041257367388</v>
      </c>
      <c r="Q67" s="5">
        <f>YEAR(SalesDataTable[[#This Row],[Order Date]])</f>
        <v>2026</v>
      </c>
      <c r="R67" s="8" t="str">
        <f>"Q"&amp;ROUNDUP(MONTH(SalesDataTable[[#This Row],[Order Date]])/3,0)</f>
        <v>Q1</v>
      </c>
      <c r="S67" s="9">
        <f>MONTH(SalesDataTable[[#This Row],[Order Date]])</f>
        <v>1</v>
      </c>
      <c r="T67" s="8" t="str">
        <f>TEXT(SalesDataTable[[#This Row],[Order Date]],"mmm")</f>
        <v>Jan</v>
      </c>
    </row>
    <row r="68" spans="1:20" ht="15.6">
      <c r="A68" s="2" t="s">
        <v>118</v>
      </c>
      <c r="B68" s="3">
        <v>46037</v>
      </c>
      <c r="C68" s="4" t="s">
        <v>8</v>
      </c>
      <c r="D68" s="4" t="s">
        <v>69</v>
      </c>
      <c r="E68" s="4" t="s">
        <v>3</v>
      </c>
      <c r="F68" s="4" t="s">
        <v>20</v>
      </c>
      <c r="G68" s="4" t="s">
        <v>17</v>
      </c>
      <c r="H68" s="4" t="s">
        <v>18</v>
      </c>
      <c r="I68" s="9">
        <v>2</v>
      </c>
      <c r="J68" s="6">
        <v>37.090000000000003</v>
      </c>
      <c r="K68" s="7">
        <v>0</v>
      </c>
      <c r="L68" s="6">
        <v>13.29</v>
      </c>
      <c r="M68" s="6">
        <f t="shared" si="4"/>
        <v>74.180000000000007</v>
      </c>
      <c r="N68" s="6">
        <f t="shared" si="5"/>
        <v>26.58</v>
      </c>
      <c r="O68" s="6">
        <f t="shared" si="6"/>
        <v>47.600000000000009</v>
      </c>
      <c r="P68" s="8">
        <f t="shared" si="7"/>
        <v>0.64168239417632789</v>
      </c>
      <c r="Q68" s="5">
        <f>YEAR(SalesDataTable[[#This Row],[Order Date]])</f>
        <v>2026</v>
      </c>
      <c r="R68" s="8" t="str">
        <f>"Q"&amp;ROUNDUP(MONTH(SalesDataTable[[#This Row],[Order Date]])/3,0)</f>
        <v>Q1</v>
      </c>
      <c r="S68" s="9">
        <f>MONTH(SalesDataTable[[#This Row],[Order Date]])</f>
        <v>1</v>
      </c>
      <c r="T68" s="8" t="str">
        <f>TEXT(SalesDataTable[[#This Row],[Order Date]],"mmm")</f>
        <v>Jan</v>
      </c>
    </row>
    <row r="69" spans="1:20" ht="15.6">
      <c r="A69" s="2" t="s">
        <v>119</v>
      </c>
      <c r="B69" s="3">
        <v>46038</v>
      </c>
      <c r="C69" s="4" t="s">
        <v>14</v>
      </c>
      <c r="D69" s="4" t="s">
        <v>61</v>
      </c>
      <c r="E69" s="4" t="s">
        <v>3</v>
      </c>
      <c r="F69" s="4" t="s">
        <v>16</v>
      </c>
      <c r="G69" s="4" t="s">
        <v>31</v>
      </c>
      <c r="H69" s="4" t="s">
        <v>90</v>
      </c>
      <c r="I69" s="9">
        <v>1</v>
      </c>
      <c r="J69" s="6">
        <v>124.45</v>
      </c>
      <c r="K69" s="7">
        <v>0.15</v>
      </c>
      <c r="L69" s="6">
        <v>59.77</v>
      </c>
      <c r="M69" s="6">
        <f t="shared" si="4"/>
        <v>105.7825</v>
      </c>
      <c r="N69" s="6">
        <f t="shared" si="5"/>
        <v>59.77</v>
      </c>
      <c r="O69" s="6">
        <f t="shared" si="6"/>
        <v>46.012499999999996</v>
      </c>
      <c r="P69" s="8">
        <f t="shared" si="7"/>
        <v>0.43497270342447941</v>
      </c>
      <c r="Q69" s="5">
        <f>YEAR(SalesDataTable[[#This Row],[Order Date]])</f>
        <v>2026</v>
      </c>
      <c r="R69" s="8" t="str">
        <f>"Q"&amp;ROUNDUP(MONTH(SalesDataTable[[#This Row],[Order Date]])/3,0)</f>
        <v>Q1</v>
      </c>
      <c r="S69" s="9">
        <f>MONTH(SalesDataTable[[#This Row],[Order Date]])</f>
        <v>1</v>
      </c>
      <c r="T69" s="8" t="str">
        <f>TEXT(SalesDataTable[[#This Row],[Order Date]],"mmm")</f>
        <v>Jan</v>
      </c>
    </row>
    <row r="70" spans="1:20" ht="15.6">
      <c r="A70" s="2" t="s">
        <v>120</v>
      </c>
      <c r="B70" s="3">
        <v>46038</v>
      </c>
      <c r="C70" s="4" t="s">
        <v>1</v>
      </c>
      <c r="D70" s="4" t="s">
        <v>2</v>
      </c>
      <c r="E70" s="4" t="s">
        <v>25</v>
      </c>
      <c r="F70" s="4" t="s">
        <v>16</v>
      </c>
      <c r="G70" s="4" t="s">
        <v>17</v>
      </c>
      <c r="H70" s="4" t="s">
        <v>18</v>
      </c>
      <c r="I70" s="9">
        <v>1</v>
      </c>
      <c r="J70" s="6">
        <v>35.93</v>
      </c>
      <c r="K70" s="7">
        <v>0.05</v>
      </c>
      <c r="L70" s="6">
        <v>13.33</v>
      </c>
      <c r="M70" s="6">
        <f t="shared" si="4"/>
        <v>34.133499999999998</v>
      </c>
      <c r="N70" s="6">
        <f t="shared" si="5"/>
        <v>13.33</v>
      </c>
      <c r="O70" s="6">
        <f t="shared" si="6"/>
        <v>20.8035</v>
      </c>
      <c r="P70" s="8">
        <f t="shared" si="7"/>
        <v>0.60947456311248482</v>
      </c>
      <c r="Q70" s="5">
        <f>YEAR(SalesDataTable[[#This Row],[Order Date]])</f>
        <v>2026</v>
      </c>
      <c r="R70" s="8" t="str">
        <f>"Q"&amp;ROUNDUP(MONTH(SalesDataTable[[#This Row],[Order Date]])/3,0)</f>
        <v>Q1</v>
      </c>
      <c r="S70" s="9">
        <f>MONTH(SalesDataTable[[#This Row],[Order Date]])</f>
        <v>1</v>
      </c>
      <c r="T70" s="8" t="str">
        <f>TEXT(SalesDataTable[[#This Row],[Order Date]],"mmm")</f>
        <v>Jan</v>
      </c>
    </row>
    <row r="71" spans="1:20" ht="15.6">
      <c r="A71" s="2" t="s">
        <v>121</v>
      </c>
      <c r="B71" s="3">
        <v>46038</v>
      </c>
      <c r="C71" s="4" t="s">
        <v>27</v>
      </c>
      <c r="D71" s="4" t="s">
        <v>82</v>
      </c>
      <c r="E71" s="4" t="s">
        <v>3</v>
      </c>
      <c r="F71" s="4" t="s">
        <v>4</v>
      </c>
      <c r="G71" s="4" t="s">
        <v>31</v>
      </c>
      <c r="H71" s="4" t="s">
        <v>90</v>
      </c>
      <c r="I71" s="9">
        <v>4</v>
      </c>
      <c r="J71" s="6">
        <v>121.8</v>
      </c>
      <c r="K71" s="7">
        <v>0.05</v>
      </c>
      <c r="L71" s="6">
        <v>59.57</v>
      </c>
      <c r="M71" s="6">
        <f t="shared" si="4"/>
        <v>462.84</v>
      </c>
      <c r="N71" s="6">
        <f t="shared" si="5"/>
        <v>238.28</v>
      </c>
      <c r="O71" s="6">
        <f t="shared" si="6"/>
        <v>224.55999999999997</v>
      </c>
      <c r="P71" s="8">
        <f t="shared" si="7"/>
        <v>0.48517846339987897</v>
      </c>
      <c r="Q71" s="5">
        <f>YEAR(SalesDataTable[[#This Row],[Order Date]])</f>
        <v>2026</v>
      </c>
      <c r="R71" s="8" t="str">
        <f>"Q"&amp;ROUNDUP(MONTH(SalesDataTable[[#This Row],[Order Date]])/3,0)</f>
        <v>Q1</v>
      </c>
      <c r="S71" s="9">
        <f>MONTH(SalesDataTable[[#This Row],[Order Date]])</f>
        <v>1</v>
      </c>
      <c r="T71" s="8" t="str">
        <f>TEXT(SalesDataTable[[#This Row],[Order Date]],"mmm")</f>
        <v>Jan</v>
      </c>
    </row>
    <row r="72" spans="1:20" ht="15.6">
      <c r="A72" s="2" t="s">
        <v>122</v>
      </c>
      <c r="B72" s="3">
        <v>46038</v>
      </c>
      <c r="C72" s="4" t="s">
        <v>8</v>
      </c>
      <c r="D72" s="4" t="s">
        <v>66</v>
      </c>
      <c r="E72" s="4" t="s">
        <v>25</v>
      </c>
      <c r="F72" s="4" t="s">
        <v>4</v>
      </c>
      <c r="G72" s="4" t="s">
        <v>11</v>
      </c>
      <c r="H72" s="4" t="s">
        <v>12</v>
      </c>
      <c r="I72" s="9">
        <v>1</v>
      </c>
      <c r="J72" s="6">
        <v>92.6</v>
      </c>
      <c r="K72" s="7">
        <v>0.05</v>
      </c>
      <c r="L72" s="6">
        <v>44.15</v>
      </c>
      <c r="M72" s="6">
        <f t="shared" si="4"/>
        <v>87.969999999999985</v>
      </c>
      <c r="N72" s="6">
        <f t="shared" si="5"/>
        <v>44.15</v>
      </c>
      <c r="O72" s="6">
        <f t="shared" si="6"/>
        <v>43.819999999999986</v>
      </c>
      <c r="P72" s="8">
        <f t="shared" si="7"/>
        <v>0.4981243605774695</v>
      </c>
      <c r="Q72" s="5">
        <f>YEAR(SalesDataTable[[#This Row],[Order Date]])</f>
        <v>2026</v>
      </c>
      <c r="R72" s="8" t="str">
        <f>"Q"&amp;ROUNDUP(MONTH(SalesDataTable[[#This Row],[Order Date]])/3,0)</f>
        <v>Q1</v>
      </c>
      <c r="S72" s="9">
        <f>MONTH(SalesDataTable[[#This Row],[Order Date]])</f>
        <v>1</v>
      </c>
      <c r="T72" s="8" t="str">
        <f>TEXT(SalesDataTable[[#This Row],[Order Date]],"mmm")</f>
        <v>Jan</v>
      </c>
    </row>
    <row r="73" spans="1:20" ht="15.6">
      <c r="A73" s="2" t="s">
        <v>123</v>
      </c>
      <c r="B73" s="3">
        <v>46038</v>
      </c>
      <c r="C73" s="4" t="s">
        <v>8</v>
      </c>
      <c r="D73" s="4" t="s">
        <v>69</v>
      </c>
      <c r="E73" s="4" t="s">
        <v>10</v>
      </c>
      <c r="F73" s="4" t="s">
        <v>20</v>
      </c>
      <c r="G73" s="4" t="s">
        <v>5</v>
      </c>
      <c r="H73" s="4" t="s">
        <v>43</v>
      </c>
      <c r="I73" s="9">
        <v>10</v>
      </c>
      <c r="J73" s="6">
        <v>102.68</v>
      </c>
      <c r="K73" s="7">
        <v>0.15</v>
      </c>
      <c r="L73" s="6">
        <v>51.07</v>
      </c>
      <c r="M73" s="6">
        <f t="shared" si="4"/>
        <v>872.78000000000009</v>
      </c>
      <c r="N73" s="6">
        <f t="shared" si="5"/>
        <v>510.7</v>
      </c>
      <c r="O73" s="6">
        <f t="shared" si="6"/>
        <v>362.0800000000001</v>
      </c>
      <c r="P73" s="8">
        <f t="shared" si="7"/>
        <v>0.41485826897958256</v>
      </c>
      <c r="Q73" s="5">
        <f>YEAR(SalesDataTable[[#This Row],[Order Date]])</f>
        <v>2026</v>
      </c>
      <c r="R73" s="8" t="str">
        <f>"Q"&amp;ROUNDUP(MONTH(SalesDataTable[[#This Row],[Order Date]])/3,0)</f>
        <v>Q1</v>
      </c>
      <c r="S73" s="9">
        <f>MONTH(SalesDataTable[[#This Row],[Order Date]])</f>
        <v>1</v>
      </c>
      <c r="T73" s="8" t="str">
        <f>TEXT(SalesDataTable[[#This Row],[Order Date]],"mmm")</f>
        <v>Jan</v>
      </c>
    </row>
    <row r="74" spans="1:20" ht="15.6">
      <c r="A74" s="2" t="s">
        <v>124</v>
      </c>
      <c r="B74" s="3">
        <v>46038</v>
      </c>
      <c r="C74" s="4" t="s">
        <v>27</v>
      </c>
      <c r="D74" s="4" t="s">
        <v>82</v>
      </c>
      <c r="E74" s="4" t="s">
        <v>39</v>
      </c>
      <c r="F74" s="4" t="s">
        <v>16</v>
      </c>
      <c r="G74" s="4" t="s">
        <v>5</v>
      </c>
      <c r="H74" s="4" t="s">
        <v>35</v>
      </c>
      <c r="I74" s="9">
        <v>3</v>
      </c>
      <c r="J74" s="6">
        <v>40.92</v>
      </c>
      <c r="K74" s="7">
        <v>0.15</v>
      </c>
      <c r="L74" s="6">
        <v>16.71</v>
      </c>
      <c r="M74" s="6">
        <f t="shared" si="4"/>
        <v>104.346</v>
      </c>
      <c r="N74" s="6">
        <f t="shared" si="5"/>
        <v>50.13</v>
      </c>
      <c r="O74" s="6">
        <f t="shared" si="6"/>
        <v>54.216000000000001</v>
      </c>
      <c r="P74" s="8">
        <f t="shared" si="7"/>
        <v>0.51957909263412105</v>
      </c>
      <c r="Q74" s="5">
        <f>YEAR(SalesDataTable[[#This Row],[Order Date]])</f>
        <v>2026</v>
      </c>
      <c r="R74" s="8" t="str">
        <f>"Q"&amp;ROUNDUP(MONTH(SalesDataTable[[#This Row],[Order Date]])/3,0)</f>
        <v>Q1</v>
      </c>
      <c r="S74" s="9">
        <f>MONTH(SalesDataTable[[#This Row],[Order Date]])</f>
        <v>1</v>
      </c>
      <c r="T74" s="8" t="str">
        <f>TEXT(SalesDataTable[[#This Row],[Order Date]],"mmm")</f>
        <v>Jan</v>
      </c>
    </row>
    <row r="75" spans="1:20" ht="15.6">
      <c r="A75" s="2" t="s">
        <v>125</v>
      </c>
      <c r="B75" s="3">
        <v>46038</v>
      </c>
      <c r="C75" s="4" t="s">
        <v>14</v>
      </c>
      <c r="D75" s="4" t="s">
        <v>126</v>
      </c>
      <c r="E75" s="4" t="s">
        <v>25</v>
      </c>
      <c r="F75" s="4" t="s">
        <v>16</v>
      </c>
      <c r="G75" s="4" t="s">
        <v>5</v>
      </c>
      <c r="H75" s="4" t="s">
        <v>43</v>
      </c>
      <c r="I75" s="9">
        <v>4</v>
      </c>
      <c r="J75" s="6">
        <v>102.68</v>
      </c>
      <c r="K75" s="7">
        <v>0</v>
      </c>
      <c r="L75" s="6">
        <v>50.83</v>
      </c>
      <c r="M75" s="6">
        <f t="shared" si="4"/>
        <v>410.72</v>
      </c>
      <c r="N75" s="6">
        <f t="shared" si="5"/>
        <v>203.32</v>
      </c>
      <c r="O75" s="6">
        <f t="shared" si="6"/>
        <v>207.40000000000003</v>
      </c>
      <c r="P75" s="8">
        <f t="shared" si="7"/>
        <v>0.50496688741721862</v>
      </c>
      <c r="Q75" s="5">
        <f>YEAR(SalesDataTable[[#This Row],[Order Date]])</f>
        <v>2026</v>
      </c>
      <c r="R75" s="8" t="str">
        <f>"Q"&amp;ROUNDUP(MONTH(SalesDataTable[[#This Row],[Order Date]])/3,0)</f>
        <v>Q1</v>
      </c>
      <c r="S75" s="9">
        <f>MONTH(SalesDataTable[[#This Row],[Order Date]])</f>
        <v>1</v>
      </c>
      <c r="T75" s="8" t="str">
        <f>TEXT(SalesDataTable[[#This Row],[Order Date]],"mmm")</f>
        <v>Jan</v>
      </c>
    </row>
    <row r="76" spans="1:20" ht="15.6">
      <c r="A76" s="2" t="s">
        <v>127</v>
      </c>
      <c r="B76" s="3">
        <v>46039</v>
      </c>
      <c r="C76" s="4" t="s">
        <v>1</v>
      </c>
      <c r="D76" s="4" t="s">
        <v>52</v>
      </c>
      <c r="E76" s="4" t="s">
        <v>39</v>
      </c>
      <c r="F76" s="4" t="s">
        <v>16</v>
      </c>
      <c r="G76" s="4" t="s">
        <v>17</v>
      </c>
      <c r="H76" s="4" t="s">
        <v>83</v>
      </c>
      <c r="I76" s="9">
        <v>2</v>
      </c>
      <c r="J76" s="6">
        <v>164.38</v>
      </c>
      <c r="K76" s="7">
        <v>0.05</v>
      </c>
      <c r="L76" s="6">
        <v>85.93</v>
      </c>
      <c r="M76" s="6">
        <f t="shared" si="4"/>
        <v>312.322</v>
      </c>
      <c r="N76" s="6">
        <f t="shared" si="5"/>
        <v>171.86</v>
      </c>
      <c r="O76" s="6">
        <f t="shared" si="6"/>
        <v>140.46199999999999</v>
      </c>
      <c r="P76" s="8">
        <f t="shared" si="7"/>
        <v>0.44973456881039436</v>
      </c>
      <c r="Q76" s="5">
        <f>YEAR(SalesDataTable[[#This Row],[Order Date]])</f>
        <v>2026</v>
      </c>
      <c r="R76" s="8" t="str">
        <f>"Q"&amp;ROUNDUP(MONTH(SalesDataTable[[#This Row],[Order Date]])/3,0)</f>
        <v>Q1</v>
      </c>
      <c r="S76" s="9">
        <f>MONTH(SalesDataTable[[#This Row],[Order Date]])</f>
        <v>1</v>
      </c>
      <c r="T76" s="8" t="str">
        <f>TEXT(SalesDataTable[[#This Row],[Order Date]],"mmm")</f>
        <v>Jan</v>
      </c>
    </row>
    <row r="77" spans="1:20" ht="15.6">
      <c r="A77" s="2" t="s">
        <v>128</v>
      </c>
      <c r="B77" s="3">
        <v>46039</v>
      </c>
      <c r="C77" s="4" t="s">
        <v>1</v>
      </c>
      <c r="D77" s="4" t="s">
        <v>88</v>
      </c>
      <c r="E77" s="4" t="s">
        <v>25</v>
      </c>
      <c r="F77" s="4" t="s">
        <v>4</v>
      </c>
      <c r="G77" s="4" t="s">
        <v>5</v>
      </c>
      <c r="H77" s="4" t="s">
        <v>29</v>
      </c>
      <c r="I77" s="9">
        <v>1</v>
      </c>
      <c r="J77" s="6">
        <v>51.78</v>
      </c>
      <c r="K77" s="7">
        <v>0</v>
      </c>
      <c r="L77" s="6">
        <v>22.64</v>
      </c>
      <c r="M77" s="6">
        <f t="shared" si="4"/>
        <v>51.78</v>
      </c>
      <c r="N77" s="6">
        <f t="shared" si="5"/>
        <v>22.64</v>
      </c>
      <c r="O77" s="6">
        <f t="shared" si="6"/>
        <v>29.14</v>
      </c>
      <c r="P77" s="8">
        <f t="shared" si="7"/>
        <v>0.56276554654306687</v>
      </c>
      <c r="Q77" s="5">
        <f>YEAR(SalesDataTable[[#This Row],[Order Date]])</f>
        <v>2026</v>
      </c>
      <c r="R77" s="8" t="str">
        <f>"Q"&amp;ROUNDUP(MONTH(SalesDataTable[[#This Row],[Order Date]])/3,0)</f>
        <v>Q1</v>
      </c>
      <c r="S77" s="9">
        <f>MONTH(SalesDataTable[[#This Row],[Order Date]])</f>
        <v>1</v>
      </c>
      <c r="T77" s="8" t="str">
        <f>TEXT(SalesDataTable[[#This Row],[Order Date]],"mmm")</f>
        <v>Jan</v>
      </c>
    </row>
    <row r="78" spans="1:20" ht="15.6">
      <c r="A78" s="2" t="s">
        <v>129</v>
      </c>
      <c r="B78" s="3">
        <v>46039</v>
      </c>
      <c r="C78" s="4" t="s">
        <v>8</v>
      </c>
      <c r="D78" s="4" t="s">
        <v>66</v>
      </c>
      <c r="E78" s="4" t="s">
        <v>25</v>
      </c>
      <c r="F78" s="4" t="s">
        <v>4</v>
      </c>
      <c r="G78" s="4" t="s">
        <v>49</v>
      </c>
      <c r="H78" s="4" t="s">
        <v>74</v>
      </c>
      <c r="I78" s="9">
        <v>1</v>
      </c>
      <c r="J78" s="6">
        <v>50.52</v>
      </c>
      <c r="K78" s="7">
        <v>0.05</v>
      </c>
      <c r="L78" s="6">
        <v>22.37</v>
      </c>
      <c r="M78" s="6">
        <f t="shared" si="4"/>
        <v>47.994</v>
      </c>
      <c r="N78" s="6">
        <f t="shared" si="5"/>
        <v>22.37</v>
      </c>
      <c r="O78" s="6">
        <f t="shared" si="6"/>
        <v>25.623999999999999</v>
      </c>
      <c r="P78" s="8">
        <f t="shared" si="7"/>
        <v>0.5339000708421886</v>
      </c>
      <c r="Q78" s="5">
        <f>YEAR(SalesDataTable[[#This Row],[Order Date]])</f>
        <v>2026</v>
      </c>
      <c r="R78" s="8" t="str">
        <f>"Q"&amp;ROUNDUP(MONTH(SalesDataTable[[#This Row],[Order Date]])/3,0)</f>
        <v>Q1</v>
      </c>
      <c r="S78" s="9">
        <f>MONTH(SalesDataTable[[#This Row],[Order Date]])</f>
        <v>1</v>
      </c>
      <c r="T78" s="8" t="str">
        <f>TEXT(SalesDataTable[[#This Row],[Order Date]],"mmm")</f>
        <v>Jan</v>
      </c>
    </row>
    <row r="79" spans="1:20" ht="15.6">
      <c r="A79" s="2" t="s">
        <v>130</v>
      </c>
      <c r="B79" s="3">
        <v>46039</v>
      </c>
      <c r="C79" s="4" t="s">
        <v>8</v>
      </c>
      <c r="D79" s="4" t="s">
        <v>86</v>
      </c>
      <c r="E79" s="4" t="s">
        <v>39</v>
      </c>
      <c r="F79" s="4" t="s">
        <v>16</v>
      </c>
      <c r="G79" s="4" t="s">
        <v>31</v>
      </c>
      <c r="H79" s="4" t="s">
        <v>41</v>
      </c>
      <c r="I79" s="9">
        <v>1</v>
      </c>
      <c r="J79" s="6">
        <v>199.02</v>
      </c>
      <c r="K79" s="7">
        <v>0</v>
      </c>
      <c r="L79" s="6">
        <v>106.49</v>
      </c>
      <c r="M79" s="6">
        <f t="shared" si="4"/>
        <v>199.02</v>
      </c>
      <c r="N79" s="6">
        <f t="shared" si="5"/>
        <v>106.49</v>
      </c>
      <c r="O79" s="6">
        <f t="shared" si="6"/>
        <v>92.530000000000015</v>
      </c>
      <c r="P79" s="8">
        <f t="shared" si="7"/>
        <v>0.46492814792483173</v>
      </c>
      <c r="Q79" s="5">
        <f>YEAR(SalesDataTable[[#This Row],[Order Date]])</f>
        <v>2026</v>
      </c>
      <c r="R79" s="8" t="str">
        <f>"Q"&amp;ROUNDUP(MONTH(SalesDataTable[[#This Row],[Order Date]])/3,0)</f>
        <v>Q1</v>
      </c>
      <c r="S79" s="9">
        <f>MONTH(SalesDataTable[[#This Row],[Order Date]])</f>
        <v>1</v>
      </c>
      <c r="T79" s="8" t="str">
        <f>TEXT(SalesDataTable[[#This Row],[Order Date]],"mmm")</f>
        <v>Jan</v>
      </c>
    </row>
    <row r="80" spans="1:20" ht="15.6">
      <c r="A80" s="2" t="s">
        <v>131</v>
      </c>
      <c r="B80" s="3">
        <v>46040</v>
      </c>
      <c r="C80" s="4" t="s">
        <v>27</v>
      </c>
      <c r="D80" s="4" t="s">
        <v>48</v>
      </c>
      <c r="E80" s="4" t="s">
        <v>25</v>
      </c>
      <c r="F80" s="4" t="s">
        <v>4</v>
      </c>
      <c r="G80" s="4" t="s">
        <v>31</v>
      </c>
      <c r="H80" s="4" t="s">
        <v>64</v>
      </c>
      <c r="I80" s="9">
        <v>3</v>
      </c>
      <c r="J80" s="6">
        <v>80.27</v>
      </c>
      <c r="K80" s="7">
        <v>0.1</v>
      </c>
      <c r="L80" s="6">
        <v>39.26</v>
      </c>
      <c r="M80" s="6">
        <f t="shared" si="4"/>
        <v>216.72900000000001</v>
      </c>
      <c r="N80" s="6">
        <f t="shared" si="5"/>
        <v>117.78</v>
      </c>
      <c r="O80" s="6">
        <f t="shared" si="6"/>
        <v>98.949000000000012</v>
      </c>
      <c r="P80" s="8">
        <f t="shared" si="7"/>
        <v>0.45655634455933447</v>
      </c>
      <c r="Q80" s="5">
        <f>YEAR(SalesDataTable[[#This Row],[Order Date]])</f>
        <v>2026</v>
      </c>
      <c r="R80" s="8" t="str">
        <f>"Q"&amp;ROUNDUP(MONTH(SalesDataTable[[#This Row],[Order Date]])/3,0)</f>
        <v>Q1</v>
      </c>
      <c r="S80" s="9">
        <f>MONTH(SalesDataTable[[#This Row],[Order Date]])</f>
        <v>1</v>
      </c>
      <c r="T80" s="8" t="str">
        <f>TEXT(SalesDataTable[[#This Row],[Order Date]],"mmm")</f>
        <v>Jan</v>
      </c>
    </row>
    <row r="81" spans="1:20" ht="15.6">
      <c r="A81" s="2" t="s">
        <v>132</v>
      </c>
      <c r="B81" s="3">
        <v>46040</v>
      </c>
      <c r="C81" s="4" t="s">
        <v>8</v>
      </c>
      <c r="D81" s="4" t="s">
        <v>9</v>
      </c>
      <c r="E81" s="4" t="s">
        <v>25</v>
      </c>
      <c r="F81" s="4" t="s">
        <v>16</v>
      </c>
      <c r="G81" s="4" t="s">
        <v>31</v>
      </c>
      <c r="H81" s="4" t="s">
        <v>32</v>
      </c>
      <c r="I81" s="9">
        <v>4</v>
      </c>
      <c r="J81" s="6">
        <v>333.28</v>
      </c>
      <c r="K81" s="7">
        <v>0</v>
      </c>
      <c r="L81" s="6">
        <v>195.76</v>
      </c>
      <c r="M81" s="6">
        <f t="shared" si="4"/>
        <v>1333.12</v>
      </c>
      <c r="N81" s="6">
        <f t="shared" si="5"/>
        <v>783.04</v>
      </c>
      <c r="O81" s="6">
        <f t="shared" si="6"/>
        <v>550.07999999999993</v>
      </c>
      <c r="P81" s="8">
        <f t="shared" si="7"/>
        <v>0.41262602016322608</v>
      </c>
      <c r="Q81" s="5">
        <f>YEAR(SalesDataTable[[#This Row],[Order Date]])</f>
        <v>2026</v>
      </c>
      <c r="R81" s="8" t="str">
        <f>"Q"&amp;ROUNDUP(MONTH(SalesDataTable[[#This Row],[Order Date]])/3,0)</f>
        <v>Q1</v>
      </c>
      <c r="S81" s="9">
        <f>MONTH(SalesDataTable[[#This Row],[Order Date]])</f>
        <v>1</v>
      </c>
      <c r="T81" s="8" t="str">
        <f>TEXT(SalesDataTable[[#This Row],[Order Date]],"mmm")</f>
        <v>Jan</v>
      </c>
    </row>
    <row r="82" spans="1:20" ht="15.6">
      <c r="A82" s="2" t="s">
        <v>133</v>
      </c>
      <c r="B82" s="3">
        <v>46040</v>
      </c>
      <c r="C82" s="4" t="s">
        <v>27</v>
      </c>
      <c r="D82" s="4" t="s">
        <v>82</v>
      </c>
      <c r="E82" s="4" t="s">
        <v>39</v>
      </c>
      <c r="F82" s="4" t="s">
        <v>16</v>
      </c>
      <c r="G82" s="4" t="s">
        <v>5</v>
      </c>
      <c r="H82" s="4" t="s">
        <v>43</v>
      </c>
      <c r="I82" s="9">
        <v>1</v>
      </c>
      <c r="J82" s="6">
        <v>104.36</v>
      </c>
      <c r="K82" s="7">
        <v>0</v>
      </c>
      <c r="L82" s="6">
        <v>51.63</v>
      </c>
      <c r="M82" s="6">
        <f t="shared" si="4"/>
        <v>104.36</v>
      </c>
      <c r="N82" s="6">
        <f t="shared" si="5"/>
        <v>51.63</v>
      </c>
      <c r="O82" s="6">
        <f t="shared" si="6"/>
        <v>52.73</v>
      </c>
      <c r="P82" s="8">
        <f t="shared" si="7"/>
        <v>0.50527021847451126</v>
      </c>
      <c r="Q82" s="5">
        <f>YEAR(SalesDataTable[[#This Row],[Order Date]])</f>
        <v>2026</v>
      </c>
      <c r="R82" s="8" t="str">
        <f>"Q"&amp;ROUNDUP(MONTH(SalesDataTable[[#This Row],[Order Date]])/3,0)</f>
        <v>Q1</v>
      </c>
      <c r="S82" s="9">
        <f>MONTH(SalesDataTable[[#This Row],[Order Date]])</f>
        <v>1</v>
      </c>
      <c r="T82" s="8" t="str">
        <f>TEXT(SalesDataTable[[#This Row],[Order Date]],"mmm")</f>
        <v>Jan</v>
      </c>
    </row>
    <row r="83" spans="1:20" ht="15.6">
      <c r="A83" s="2" t="s">
        <v>134</v>
      </c>
      <c r="B83" s="3">
        <v>46040</v>
      </c>
      <c r="C83" s="4" t="s">
        <v>14</v>
      </c>
      <c r="D83" s="4" t="s">
        <v>34</v>
      </c>
      <c r="E83" s="4" t="s">
        <v>39</v>
      </c>
      <c r="F83" s="4" t="s">
        <v>16</v>
      </c>
      <c r="G83" s="4" t="s">
        <v>5</v>
      </c>
      <c r="H83" s="4" t="s">
        <v>6</v>
      </c>
      <c r="I83" s="9">
        <v>1</v>
      </c>
      <c r="J83" s="6">
        <v>83.52</v>
      </c>
      <c r="K83" s="7">
        <v>0.05</v>
      </c>
      <c r="L83" s="6">
        <v>42.97</v>
      </c>
      <c r="M83" s="6">
        <f t="shared" si="4"/>
        <v>79.343999999999994</v>
      </c>
      <c r="N83" s="6">
        <f t="shared" si="5"/>
        <v>42.97</v>
      </c>
      <c r="O83" s="6">
        <f t="shared" si="6"/>
        <v>36.373999999999995</v>
      </c>
      <c r="P83" s="8">
        <f t="shared" si="7"/>
        <v>0.45843416011292598</v>
      </c>
      <c r="Q83" s="5">
        <f>YEAR(SalesDataTable[[#This Row],[Order Date]])</f>
        <v>2026</v>
      </c>
      <c r="R83" s="8" t="str">
        <f>"Q"&amp;ROUNDUP(MONTH(SalesDataTable[[#This Row],[Order Date]])/3,0)</f>
        <v>Q1</v>
      </c>
      <c r="S83" s="9">
        <f>MONTH(SalesDataTable[[#This Row],[Order Date]])</f>
        <v>1</v>
      </c>
      <c r="T83" s="8" t="str">
        <f>TEXT(SalesDataTable[[#This Row],[Order Date]],"mmm")</f>
        <v>Jan</v>
      </c>
    </row>
    <row r="84" spans="1:20" ht="15.6">
      <c r="A84" s="2" t="s">
        <v>135</v>
      </c>
      <c r="B84" s="3">
        <v>46041</v>
      </c>
      <c r="C84" s="4" t="s">
        <v>14</v>
      </c>
      <c r="D84" s="4" t="s">
        <v>61</v>
      </c>
      <c r="E84" s="4" t="s">
        <v>3</v>
      </c>
      <c r="F84" s="4" t="s">
        <v>16</v>
      </c>
      <c r="G84" s="4" t="s">
        <v>49</v>
      </c>
      <c r="H84" s="4" t="s">
        <v>55</v>
      </c>
      <c r="I84" s="9">
        <v>2</v>
      </c>
      <c r="J84" s="6">
        <v>125.93</v>
      </c>
      <c r="K84" s="7">
        <v>0</v>
      </c>
      <c r="L84" s="6">
        <v>69.150000000000006</v>
      </c>
      <c r="M84" s="6">
        <f t="shared" si="4"/>
        <v>251.86</v>
      </c>
      <c r="N84" s="6">
        <f t="shared" si="5"/>
        <v>138.30000000000001</v>
      </c>
      <c r="O84" s="6">
        <f t="shared" si="6"/>
        <v>113.56</v>
      </c>
      <c r="P84" s="8">
        <f t="shared" si="7"/>
        <v>0.45088541253077102</v>
      </c>
      <c r="Q84" s="5">
        <f>YEAR(SalesDataTable[[#This Row],[Order Date]])</f>
        <v>2026</v>
      </c>
      <c r="R84" s="8" t="str">
        <f>"Q"&amp;ROUNDUP(MONTH(SalesDataTable[[#This Row],[Order Date]])/3,0)</f>
        <v>Q1</v>
      </c>
      <c r="S84" s="9">
        <f>MONTH(SalesDataTable[[#This Row],[Order Date]])</f>
        <v>1</v>
      </c>
      <c r="T84" s="8" t="str">
        <f>TEXT(SalesDataTable[[#This Row],[Order Date]],"mmm")</f>
        <v>Jan</v>
      </c>
    </row>
    <row r="85" spans="1:20" ht="15.6">
      <c r="A85" s="2" t="s">
        <v>136</v>
      </c>
      <c r="B85" s="3">
        <v>46041</v>
      </c>
      <c r="C85" s="4" t="s">
        <v>8</v>
      </c>
      <c r="D85" s="4" t="s">
        <v>38</v>
      </c>
      <c r="E85" s="4" t="s">
        <v>3</v>
      </c>
      <c r="F85" s="4" t="s">
        <v>20</v>
      </c>
      <c r="G85" s="4" t="s">
        <v>5</v>
      </c>
      <c r="H85" s="4" t="s">
        <v>29</v>
      </c>
      <c r="I85" s="9">
        <v>1</v>
      </c>
      <c r="J85" s="6">
        <v>49.85</v>
      </c>
      <c r="K85" s="7">
        <v>0</v>
      </c>
      <c r="L85" s="6">
        <v>23.07</v>
      </c>
      <c r="M85" s="6">
        <f t="shared" si="4"/>
        <v>49.85</v>
      </c>
      <c r="N85" s="6">
        <f t="shared" si="5"/>
        <v>23.07</v>
      </c>
      <c r="O85" s="6">
        <f t="shared" si="6"/>
        <v>26.78</v>
      </c>
      <c r="P85" s="8">
        <f t="shared" si="7"/>
        <v>0.53721163490471413</v>
      </c>
      <c r="Q85" s="5">
        <f>YEAR(SalesDataTable[[#This Row],[Order Date]])</f>
        <v>2026</v>
      </c>
      <c r="R85" s="8" t="str">
        <f>"Q"&amp;ROUNDUP(MONTH(SalesDataTable[[#This Row],[Order Date]])/3,0)</f>
        <v>Q1</v>
      </c>
      <c r="S85" s="9">
        <f>MONTH(SalesDataTable[[#This Row],[Order Date]])</f>
        <v>1</v>
      </c>
      <c r="T85" s="8" t="str">
        <f>TEXT(SalesDataTable[[#This Row],[Order Date]],"mmm")</f>
        <v>Jan</v>
      </c>
    </row>
    <row r="86" spans="1:20" ht="15.6">
      <c r="A86" s="2" t="s">
        <v>137</v>
      </c>
      <c r="B86" s="3">
        <v>46041</v>
      </c>
      <c r="C86" s="4" t="s">
        <v>8</v>
      </c>
      <c r="D86" s="4" t="s">
        <v>9</v>
      </c>
      <c r="E86" s="4" t="s">
        <v>3</v>
      </c>
      <c r="F86" s="4" t="s">
        <v>4</v>
      </c>
      <c r="G86" s="4" t="s">
        <v>17</v>
      </c>
      <c r="H86" s="4" t="s">
        <v>18</v>
      </c>
      <c r="I86" s="9">
        <v>1</v>
      </c>
      <c r="J86" s="6">
        <v>36.130000000000003</v>
      </c>
      <c r="K86" s="7">
        <v>0</v>
      </c>
      <c r="L86" s="6">
        <v>13.39</v>
      </c>
      <c r="M86" s="6">
        <f t="shared" si="4"/>
        <v>36.130000000000003</v>
      </c>
      <c r="N86" s="6">
        <f t="shared" si="5"/>
        <v>13.39</v>
      </c>
      <c r="O86" s="6">
        <f t="shared" si="6"/>
        <v>22.740000000000002</v>
      </c>
      <c r="P86" s="8">
        <f t="shared" si="7"/>
        <v>0.62939385552172711</v>
      </c>
      <c r="Q86" s="5">
        <f>YEAR(SalesDataTable[[#This Row],[Order Date]])</f>
        <v>2026</v>
      </c>
      <c r="R86" s="8" t="str">
        <f>"Q"&amp;ROUNDUP(MONTH(SalesDataTable[[#This Row],[Order Date]])/3,0)</f>
        <v>Q1</v>
      </c>
      <c r="S86" s="9">
        <f>MONTH(SalesDataTable[[#This Row],[Order Date]])</f>
        <v>1</v>
      </c>
      <c r="T86" s="8" t="str">
        <f>TEXT(SalesDataTable[[#This Row],[Order Date]],"mmm")</f>
        <v>Jan</v>
      </c>
    </row>
    <row r="87" spans="1:20" ht="15.6">
      <c r="A87" s="2" t="s">
        <v>138</v>
      </c>
      <c r="B87" s="3">
        <v>46041</v>
      </c>
      <c r="C87" s="4" t="s">
        <v>27</v>
      </c>
      <c r="D87" s="4" t="s">
        <v>82</v>
      </c>
      <c r="E87" s="4" t="s">
        <v>25</v>
      </c>
      <c r="F87" s="4" t="s">
        <v>4</v>
      </c>
      <c r="G87" s="4" t="s">
        <v>5</v>
      </c>
      <c r="H87" s="4" t="s">
        <v>43</v>
      </c>
      <c r="I87" s="9">
        <v>1</v>
      </c>
      <c r="J87" s="6">
        <v>104.83</v>
      </c>
      <c r="K87" s="7">
        <v>0.05</v>
      </c>
      <c r="L87" s="6">
        <v>51.06</v>
      </c>
      <c r="M87" s="6">
        <f t="shared" si="4"/>
        <v>99.588499999999996</v>
      </c>
      <c r="N87" s="6">
        <f t="shared" si="5"/>
        <v>51.06</v>
      </c>
      <c r="O87" s="6">
        <f t="shared" si="6"/>
        <v>48.528499999999994</v>
      </c>
      <c r="P87" s="8">
        <f t="shared" si="7"/>
        <v>0.48729019916958277</v>
      </c>
      <c r="Q87" s="5">
        <f>YEAR(SalesDataTable[[#This Row],[Order Date]])</f>
        <v>2026</v>
      </c>
      <c r="R87" s="8" t="str">
        <f>"Q"&amp;ROUNDUP(MONTH(SalesDataTable[[#This Row],[Order Date]])/3,0)</f>
        <v>Q1</v>
      </c>
      <c r="S87" s="9">
        <f>MONTH(SalesDataTable[[#This Row],[Order Date]])</f>
        <v>1</v>
      </c>
      <c r="T87" s="8" t="str">
        <f>TEXT(SalesDataTable[[#This Row],[Order Date]],"mmm")</f>
        <v>Jan</v>
      </c>
    </row>
    <row r="88" spans="1:20" ht="15.6">
      <c r="A88" s="2" t="s">
        <v>139</v>
      </c>
      <c r="B88" s="3">
        <v>46041</v>
      </c>
      <c r="C88" s="4" t="s">
        <v>1</v>
      </c>
      <c r="D88" s="4" t="s">
        <v>2</v>
      </c>
      <c r="E88" s="4" t="s">
        <v>25</v>
      </c>
      <c r="F88" s="4" t="s">
        <v>4</v>
      </c>
      <c r="G88" s="4" t="s">
        <v>17</v>
      </c>
      <c r="H88" s="4" t="s">
        <v>18</v>
      </c>
      <c r="I88" s="9">
        <v>1</v>
      </c>
      <c r="J88" s="6">
        <v>35.46</v>
      </c>
      <c r="K88" s="7">
        <v>0.05</v>
      </c>
      <c r="L88" s="6">
        <v>13.81</v>
      </c>
      <c r="M88" s="6">
        <f t="shared" si="4"/>
        <v>33.686999999999998</v>
      </c>
      <c r="N88" s="6">
        <f t="shared" si="5"/>
        <v>13.81</v>
      </c>
      <c r="O88" s="6">
        <f t="shared" si="6"/>
        <v>19.876999999999995</v>
      </c>
      <c r="P88" s="8">
        <f t="shared" si="7"/>
        <v>0.59004957401965141</v>
      </c>
      <c r="Q88" s="5">
        <f>YEAR(SalesDataTable[[#This Row],[Order Date]])</f>
        <v>2026</v>
      </c>
      <c r="R88" s="8" t="str">
        <f>"Q"&amp;ROUNDUP(MONTH(SalesDataTable[[#This Row],[Order Date]])/3,0)</f>
        <v>Q1</v>
      </c>
      <c r="S88" s="9">
        <f>MONTH(SalesDataTable[[#This Row],[Order Date]])</f>
        <v>1</v>
      </c>
      <c r="T88" s="8" t="str">
        <f>TEXT(SalesDataTable[[#This Row],[Order Date]],"mmm")</f>
        <v>Jan</v>
      </c>
    </row>
    <row r="89" spans="1:20" ht="15.6">
      <c r="A89" s="2" t="s">
        <v>140</v>
      </c>
      <c r="B89" s="3">
        <v>46042</v>
      </c>
      <c r="C89" s="4" t="s">
        <v>27</v>
      </c>
      <c r="D89" s="4" t="s">
        <v>48</v>
      </c>
      <c r="E89" s="4" t="s">
        <v>39</v>
      </c>
      <c r="F89" s="4" t="s">
        <v>4</v>
      </c>
      <c r="G89" s="4" t="s">
        <v>17</v>
      </c>
      <c r="H89" s="4" t="s">
        <v>83</v>
      </c>
      <c r="I89" s="9">
        <v>1</v>
      </c>
      <c r="J89" s="6">
        <v>165.42</v>
      </c>
      <c r="K89" s="7">
        <v>0</v>
      </c>
      <c r="L89" s="6">
        <v>85.69</v>
      </c>
      <c r="M89" s="6">
        <f t="shared" si="4"/>
        <v>165.42</v>
      </c>
      <c r="N89" s="6">
        <f t="shared" si="5"/>
        <v>85.69</v>
      </c>
      <c r="O89" s="6">
        <f t="shared" si="6"/>
        <v>79.72999999999999</v>
      </c>
      <c r="P89" s="8">
        <f t="shared" si="7"/>
        <v>0.48198524966751299</v>
      </c>
      <c r="Q89" s="5">
        <f>YEAR(SalesDataTable[[#This Row],[Order Date]])</f>
        <v>2026</v>
      </c>
      <c r="R89" s="8" t="str">
        <f>"Q"&amp;ROUNDUP(MONTH(SalesDataTable[[#This Row],[Order Date]])/3,0)</f>
        <v>Q1</v>
      </c>
      <c r="S89" s="9">
        <f>MONTH(SalesDataTable[[#This Row],[Order Date]])</f>
        <v>1</v>
      </c>
      <c r="T89" s="8" t="str">
        <f>TEXT(SalesDataTable[[#This Row],[Order Date]],"mmm")</f>
        <v>Jan</v>
      </c>
    </row>
    <row r="90" spans="1:20" ht="15.6">
      <c r="A90" s="2" t="s">
        <v>141</v>
      </c>
      <c r="B90" s="3">
        <v>46042</v>
      </c>
      <c r="C90" s="4" t="s">
        <v>14</v>
      </c>
      <c r="D90" s="4" t="s">
        <v>34</v>
      </c>
      <c r="E90" s="4" t="s">
        <v>3</v>
      </c>
      <c r="F90" s="4" t="s">
        <v>4</v>
      </c>
      <c r="G90" s="4" t="s">
        <v>31</v>
      </c>
      <c r="H90" s="4" t="s">
        <v>90</v>
      </c>
      <c r="I90" s="9">
        <v>1</v>
      </c>
      <c r="J90" s="6">
        <v>122.86</v>
      </c>
      <c r="K90" s="7">
        <v>0.05</v>
      </c>
      <c r="L90" s="6">
        <v>60.36</v>
      </c>
      <c r="M90" s="6">
        <f t="shared" si="4"/>
        <v>116.717</v>
      </c>
      <c r="N90" s="6">
        <f t="shared" si="5"/>
        <v>60.36</v>
      </c>
      <c r="O90" s="6">
        <f t="shared" si="6"/>
        <v>56.356999999999999</v>
      </c>
      <c r="P90" s="8">
        <f t="shared" si="7"/>
        <v>0.48285168398776529</v>
      </c>
      <c r="Q90" s="5">
        <f>YEAR(SalesDataTable[[#This Row],[Order Date]])</f>
        <v>2026</v>
      </c>
      <c r="R90" s="8" t="str">
        <f>"Q"&amp;ROUNDUP(MONTH(SalesDataTable[[#This Row],[Order Date]])/3,0)</f>
        <v>Q1</v>
      </c>
      <c r="S90" s="9">
        <f>MONTH(SalesDataTable[[#This Row],[Order Date]])</f>
        <v>1</v>
      </c>
      <c r="T90" s="8" t="str">
        <f>TEXT(SalesDataTable[[#This Row],[Order Date]],"mmm")</f>
        <v>Jan</v>
      </c>
    </row>
    <row r="91" spans="1:20" ht="15.6">
      <c r="A91" s="2" t="s">
        <v>142</v>
      </c>
      <c r="B91" s="3">
        <v>46042</v>
      </c>
      <c r="C91" s="4" t="s">
        <v>1</v>
      </c>
      <c r="D91" s="4" t="s">
        <v>2</v>
      </c>
      <c r="E91" s="4" t="s">
        <v>25</v>
      </c>
      <c r="F91" s="4" t="s">
        <v>4</v>
      </c>
      <c r="G91" s="4" t="s">
        <v>49</v>
      </c>
      <c r="H91" s="4" t="s">
        <v>67</v>
      </c>
      <c r="I91" s="9">
        <v>2</v>
      </c>
      <c r="J91" s="6">
        <v>35.82</v>
      </c>
      <c r="K91" s="7">
        <v>0</v>
      </c>
      <c r="L91" s="6">
        <v>14.09</v>
      </c>
      <c r="M91" s="6">
        <f t="shared" si="4"/>
        <v>71.64</v>
      </c>
      <c r="N91" s="6">
        <f t="shared" si="5"/>
        <v>28.18</v>
      </c>
      <c r="O91" s="6">
        <f t="shared" si="6"/>
        <v>43.46</v>
      </c>
      <c r="P91" s="8">
        <f t="shared" si="7"/>
        <v>0.60664433277498608</v>
      </c>
      <c r="Q91" s="5">
        <f>YEAR(SalesDataTable[[#This Row],[Order Date]])</f>
        <v>2026</v>
      </c>
      <c r="R91" s="8" t="str">
        <f>"Q"&amp;ROUNDUP(MONTH(SalesDataTable[[#This Row],[Order Date]])/3,0)</f>
        <v>Q1</v>
      </c>
      <c r="S91" s="9">
        <f>MONTH(SalesDataTable[[#This Row],[Order Date]])</f>
        <v>1</v>
      </c>
      <c r="T91" s="8" t="str">
        <f>TEXT(SalesDataTable[[#This Row],[Order Date]],"mmm")</f>
        <v>Jan</v>
      </c>
    </row>
    <row r="92" spans="1:20" ht="15.6">
      <c r="A92" s="2" t="s">
        <v>143</v>
      </c>
      <c r="B92" s="3">
        <v>46042</v>
      </c>
      <c r="C92" s="4" t="s">
        <v>1</v>
      </c>
      <c r="D92" s="4" t="s">
        <v>2</v>
      </c>
      <c r="E92" s="4" t="s">
        <v>3</v>
      </c>
      <c r="F92" s="4" t="s">
        <v>16</v>
      </c>
      <c r="G92" s="4" t="s">
        <v>31</v>
      </c>
      <c r="H92" s="4" t="s">
        <v>90</v>
      </c>
      <c r="I92" s="9">
        <v>3</v>
      </c>
      <c r="J92" s="6">
        <v>120.29</v>
      </c>
      <c r="K92" s="7">
        <v>0.1</v>
      </c>
      <c r="L92" s="6">
        <v>62.41</v>
      </c>
      <c r="M92" s="6">
        <f t="shared" si="4"/>
        <v>324.78300000000002</v>
      </c>
      <c r="N92" s="6">
        <f t="shared" si="5"/>
        <v>187.23</v>
      </c>
      <c r="O92" s="6">
        <f t="shared" si="6"/>
        <v>137.55300000000003</v>
      </c>
      <c r="P92" s="8">
        <f t="shared" si="7"/>
        <v>0.42352278290427769</v>
      </c>
      <c r="Q92" s="5">
        <f>YEAR(SalesDataTable[[#This Row],[Order Date]])</f>
        <v>2026</v>
      </c>
      <c r="R92" s="8" t="str">
        <f>"Q"&amp;ROUNDUP(MONTH(SalesDataTable[[#This Row],[Order Date]])/3,0)</f>
        <v>Q1</v>
      </c>
      <c r="S92" s="9">
        <f>MONTH(SalesDataTable[[#This Row],[Order Date]])</f>
        <v>1</v>
      </c>
      <c r="T92" s="8" t="str">
        <f>TEXT(SalesDataTable[[#This Row],[Order Date]],"mmm")</f>
        <v>Jan</v>
      </c>
    </row>
    <row r="93" spans="1:20" ht="15.6">
      <c r="A93" s="2" t="s">
        <v>144</v>
      </c>
      <c r="B93" s="3">
        <v>46042</v>
      </c>
      <c r="C93" s="4" t="s">
        <v>8</v>
      </c>
      <c r="D93" s="4" t="s">
        <v>66</v>
      </c>
      <c r="E93" s="4" t="s">
        <v>39</v>
      </c>
      <c r="F93" s="4" t="s">
        <v>4</v>
      </c>
      <c r="G93" s="4" t="s">
        <v>31</v>
      </c>
      <c r="H93" s="4" t="s">
        <v>64</v>
      </c>
      <c r="I93" s="9">
        <v>1</v>
      </c>
      <c r="J93" s="6">
        <v>80.239999999999995</v>
      </c>
      <c r="K93" s="7">
        <v>0.1</v>
      </c>
      <c r="L93" s="6">
        <v>39.950000000000003</v>
      </c>
      <c r="M93" s="6">
        <f t="shared" si="4"/>
        <v>72.215999999999994</v>
      </c>
      <c r="N93" s="6">
        <f t="shared" si="5"/>
        <v>39.950000000000003</v>
      </c>
      <c r="O93" s="6">
        <f t="shared" si="6"/>
        <v>32.265999999999991</v>
      </c>
      <c r="P93" s="8">
        <f t="shared" si="7"/>
        <v>0.44679849340866279</v>
      </c>
      <c r="Q93" s="5">
        <f>YEAR(SalesDataTable[[#This Row],[Order Date]])</f>
        <v>2026</v>
      </c>
      <c r="R93" s="8" t="str">
        <f>"Q"&amp;ROUNDUP(MONTH(SalesDataTable[[#This Row],[Order Date]])/3,0)</f>
        <v>Q1</v>
      </c>
      <c r="S93" s="9">
        <f>MONTH(SalesDataTable[[#This Row],[Order Date]])</f>
        <v>1</v>
      </c>
      <c r="T93" s="8" t="str">
        <f>TEXT(SalesDataTable[[#This Row],[Order Date]],"mmm")</f>
        <v>Jan</v>
      </c>
    </row>
    <row r="94" spans="1:20" ht="15.6">
      <c r="A94" s="2" t="s">
        <v>145</v>
      </c>
      <c r="B94" s="3">
        <v>46043</v>
      </c>
      <c r="C94" s="4" t="s">
        <v>1</v>
      </c>
      <c r="D94" s="4" t="s">
        <v>88</v>
      </c>
      <c r="E94" s="4" t="s">
        <v>25</v>
      </c>
      <c r="F94" s="4" t="s">
        <v>16</v>
      </c>
      <c r="G94" s="4" t="s">
        <v>49</v>
      </c>
      <c r="H94" s="4" t="s">
        <v>67</v>
      </c>
      <c r="I94" s="9">
        <v>2</v>
      </c>
      <c r="J94" s="6">
        <v>35.97</v>
      </c>
      <c r="K94" s="7">
        <v>0</v>
      </c>
      <c r="L94" s="6">
        <v>13.55</v>
      </c>
      <c r="M94" s="6">
        <f t="shared" si="4"/>
        <v>71.94</v>
      </c>
      <c r="N94" s="6">
        <f t="shared" si="5"/>
        <v>27.1</v>
      </c>
      <c r="O94" s="6">
        <f t="shared" si="6"/>
        <v>44.839999999999996</v>
      </c>
      <c r="P94" s="8">
        <f t="shared" si="7"/>
        <v>0.62329719210453149</v>
      </c>
      <c r="Q94" s="5">
        <f>YEAR(SalesDataTable[[#This Row],[Order Date]])</f>
        <v>2026</v>
      </c>
      <c r="R94" s="8" t="str">
        <f>"Q"&amp;ROUNDUP(MONTH(SalesDataTable[[#This Row],[Order Date]])/3,0)</f>
        <v>Q1</v>
      </c>
      <c r="S94" s="9">
        <f>MONTH(SalesDataTable[[#This Row],[Order Date]])</f>
        <v>1</v>
      </c>
      <c r="T94" s="8" t="str">
        <f>TEXT(SalesDataTable[[#This Row],[Order Date]],"mmm")</f>
        <v>Jan</v>
      </c>
    </row>
    <row r="95" spans="1:20" ht="15.6">
      <c r="A95" s="2" t="s">
        <v>146</v>
      </c>
      <c r="B95" s="3">
        <v>46043</v>
      </c>
      <c r="C95" s="4" t="s">
        <v>8</v>
      </c>
      <c r="D95" s="4" t="s">
        <v>66</v>
      </c>
      <c r="E95" s="4" t="s">
        <v>3</v>
      </c>
      <c r="F95" s="4" t="s">
        <v>16</v>
      </c>
      <c r="G95" s="4" t="s">
        <v>11</v>
      </c>
      <c r="H95" s="4" t="s">
        <v>79</v>
      </c>
      <c r="I95" s="9">
        <v>1</v>
      </c>
      <c r="J95" s="6">
        <v>72.239999999999995</v>
      </c>
      <c r="K95" s="7">
        <v>0</v>
      </c>
      <c r="L95" s="6">
        <v>33.26</v>
      </c>
      <c r="M95" s="6">
        <f t="shared" si="4"/>
        <v>72.239999999999995</v>
      </c>
      <c r="N95" s="6">
        <f t="shared" si="5"/>
        <v>33.26</v>
      </c>
      <c r="O95" s="6">
        <f t="shared" si="6"/>
        <v>38.979999999999997</v>
      </c>
      <c r="P95" s="8">
        <f t="shared" si="7"/>
        <v>0.53959025470653377</v>
      </c>
      <c r="Q95" s="5">
        <f>YEAR(SalesDataTable[[#This Row],[Order Date]])</f>
        <v>2026</v>
      </c>
      <c r="R95" s="8" t="str">
        <f>"Q"&amp;ROUNDUP(MONTH(SalesDataTable[[#This Row],[Order Date]])/3,0)</f>
        <v>Q1</v>
      </c>
      <c r="S95" s="9">
        <f>MONTH(SalesDataTable[[#This Row],[Order Date]])</f>
        <v>1</v>
      </c>
      <c r="T95" s="8" t="str">
        <f>TEXT(SalesDataTable[[#This Row],[Order Date]],"mmm")</f>
        <v>Jan</v>
      </c>
    </row>
    <row r="96" spans="1:20" ht="15.6">
      <c r="A96" s="2" t="s">
        <v>147</v>
      </c>
      <c r="B96" s="3">
        <v>46043</v>
      </c>
      <c r="C96" s="4" t="s">
        <v>1</v>
      </c>
      <c r="D96" s="4" t="s">
        <v>88</v>
      </c>
      <c r="E96" s="4" t="s">
        <v>3</v>
      </c>
      <c r="F96" s="4" t="s">
        <v>4</v>
      </c>
      <c r="G96" s="4" t="s">
        <v>11</v>
      </c>
      <c r="H96" s="4" t="s">
        <v>53</v>
      </c>
      <c r="I96" s="9">
        <v>5</v>
      </c>
      <c r="J96" s="6">
        <v>152.81</v>
      </c>
      <c r="K96" s="7">
        <v>0</v>
      </c>
      <c r="L96" s="6">
        <v>78.989999999999995</v>
      </c>
      <c r="M96" s="6">
        <f t="shared" si="4"/>
        <v>764.05</v>
      </c>
      <c r="N96" s="6">
        <f t="shared" si="5"/>
        <v>394.95</v>
      </c>
      <c r="O96" s="6">
        <f t="shared" si="6"/>
        <v>369.09999999999997</v>
      </c>
      <c r="P96" s="8">
        <f t="shared" si="7"/>
        <v>0.48308356782933054</v>
      </c>
      <c r="Q96" s="5">
        <f>YEAR(SalesDataTable[[#This Row],[Order Date]])</f>
        <v>2026</v>
      </c>
      <c r="R96" s="8" t="str">
        <f>"Q"&amp;ROUNDUP(MONTH(SalesDataTable[[#This Row],[Order Date]])/3,0)</f>
        <v>Q1</v>
      </c>
      <c r="S96" s="9">
        <f>MONTH(SalesDataTable[[#This Row],[Order Date]])</f>
        <v>1</v>
      </c>
      <c r="T96" s="8" t="str">
        <f>TEXT(SalesDataTable[[#This Row],[Order Date]],"mmm")</f>
        <v>Jan</v>
      </c>
    </row>
    <row r="97" spans="1:20" ht="15.6">
      <c r="A97" s="2" t="s">
        <v>148</v>
      </c>
      <c r="B97" s="3">
        <v>46043</v>
      </c>
      <c r="C97" s="4" t="s">
        <v>1</v>
      </c>
      <c r="D97" s="4" t="s">
        <v>88</v>
      </c>
      <c r="E97" s="4" t="s">
        <v>3</v>
      </c>
      <c r="F97" s="4" t="s">
        <v>16</v>
      </c>
      <c r="G97" s="4" t="s">
        <v>5</v>
      </c>
      <c r="H97" s="4" t="s">
        <v>6</v>
      </c>
      <c r="I97" s="9">
        <v>3</v>
      </c>
      <c r="J97" s="6">
        <v>83.34</v>
      </c>
      <c r="K97" s="7">
        <v>0</v>
      </c>
      <c r="L97" s="6">
        <v>41.44</v>
      </c>
      <c r="M97" s="6">
        <f t="shared" si="4"/>
        <v>250.02</v>
      </c>
      <c r="N97" s="6">
        <f t="shared" si="5"/>
        <v>124.32</v>
      </c>
      <c r="O97" s="6">
        <f t="shared" si="6"/>
        <v>125.70000000000002</v>
      </c>
      <c r="P97" s="8">
        <f t="shared" si="7"/>
        <v>0.50275977921766268</v>
      </c>
      <c r="Q97" s="5">
        <f>YEAR(SalesDataTable[[#This Row],[Order Date]])</f>
        <v>2026</v>
      </c>
      <c r="R97" s="8" t="str">
        <f>"Q"&amp;ROUNDUP(MONTH(SalesDataTable[[#This Row],[Order Date]])/3,0)</f>
        <v>Q1</v>
      </c>
      <c r="S97" s="9">
        <f>MONTH(SalesDataTable[[#This Row],[Order Date]])</f>
        <v>1</v>
      </c>
      <c r="T97" s="8" t="str">
        <f>TEXT(SalesDataTable[[#This Row],[Order Date]],"mmm")</f>
        <v>Jan</v>
      </c>
    </row>
    <row r="98" spans="1:20" ht="15.6">
      <c r="A98" s="2" t="s">
        <v>149</v>
      </c>
      <c r="B98" s="3">
        <v>46043</v>
      </c>
      <c r="C98" s="4" t="s">
        <v>27</v>
      </c>
      <c r="D98" s="4" t="s">
        <v>82</v>
      </c>
      <c r="E98" s="4" t="s">
        <v>3</v>
      </c>
      <c r="F98" s="4" t="s">
        <v>4</v>
      </c>
      <c r="G98" s="4" t="s">
        <v>49</v>
      </c>
      <c r="H98" s="4" t="s">
        <v>67</v>
      </c>
      <c r="I98" s="9">
        <v>1</v>
      </c>
      <c r="J98" s="6">
        <v>35.869999999999997</v>
      </c>
      <c r="K98" s="7">
        <v>0</v>
      </c>
      <c r="L98" s="6">
        <v>13.64</v>
      </c>
      <c r="M98" s="6">
        <f t="shared" si="4"/>
        <v>35.869999999999997</v>
      </c>
      <c r="N98" s="6">
        <f t="shared" si="5"/>
        <v>13.64</v>
      </c>
      <c r="O98" s="6">
        <f t="shared" si="6"/>
        <v>22.229999999999997</v>
      </c>
      <c r="P98" s="8">
        <f t="shared" si="7"/>
        <v>0.61973794257039305</v>
      </c>
      <c r="Q98" s="5">
        <f>YEAR(SalesDataTable[[#This Row],[Order Date]])</f>
        <v>2026</v>
      </c>
      <c r="R98" s="8" t="str">
        <f>"Q"&amp;ROUNDUP(MONTH(SalesDataTable[[#This Row],[Order Date]])/3,0)</f>
        <v>Q1</v>
      </c>
      <c r="S98" s="9">
        <f>MONTH(SalesDataTable[[#This Row],[Order Date]])</f>
        <v>1</v>
      </c>
      <c r="T98" s="8" t="str">
        <f>TEXT(SalesDataTable[[#This Row],[Order Date]],"mmm")</f>
        <v>Jan</v>
      </c>
    </row>
    <row r="99" spans="1:20" ht="15.6">
      <c r="A99" s="2" t="s">
        <v>150</v>
      </c>
      <c r="B99" s="3">
        <v>46044</v>
      </c>
      <c r="C99" s="4" t="s">
        <v>27</v>
      </c>
      <c r="D99" s="4" t="s">
        <v>28</v>
      </c>
      <c r="E99" s="4" t="s">
        <v>39</v>
      </c>
      <c r="F99" s="4" t="s">
        <v>16</v>
      </c>
      <c r="G99" s="4" t="s">
        <v>31</v>
      </c>
      <c r="H99" s="4" t="s">
        <v>41</v>
      </c>
      <c r="I99" s="9">
        <v>1</v>
      </c>
      <c r="J99" s="6">
        <v>199.42</v>
      </c>
      <c r="K99" s="7">
        <v>0.05</v>
      </c>
      <c r="L99" s="6">
        <v>101.82</v>
      </c>
      <c r="M99" s="6">
        <f t="shared" si="4"/>
        <v>189.44899999999998</v>
      </c>
      <c r="N99" s="6">
        <f t="shared" si="5"/>
        <v>101.82</v>
      </c>
      <c r="O99" s="6">
        <f t="shared" si="6"/>
        <v>87.628999999999991</v>
      </c>
      <c r="P99" s="8">
        <f t="shared" si="7"/>
        <v>0.46254664843836601</v>
      </c>
      <c r="Q99" s="5">
        <f>YEAR(SalesDataTable[[#This Row],[Order Date]])</f>
        <v>2026</v>
      </c>
      <c r="R99" s="8" t="str">
        <f>"Q"&amp;ROUNDUP(MONTH(SalesDataTable[[#This Row],[Order Date]])/3,0)</f>
        <v>Q1</v>
      </c>
      <c r="S99" s="9">
        <f>MONTH(SalesDataTable[[#This Row],[Order Date]])</f>
        <v>1</v>
      </c>
      <c r="T99" s="8" t="str">
        <f>TEXT(SalesDataTable[[#This Row],[Order Date]],"mmm")</f>
        <v>Jan</v>
      </c>
    </row>
    <row r="100" spans="1:20" ht="15.6">
      <c r="A100" s="2" t="s">
        <v>151</v>
      </c>
      <c r="B100" s="3">
        <v>46044</v>
      </c>
      <c r="C100" s="4" t="s">
        <v>14</v>
      </c>
      <c r="D100" s="4" t="s">
        <v>34</v>
      </c>
      <c r="E100" s="4" t="s">
        <v>3</v>
      </c>
      <c r="F100" s="4" t="s">
        <v>16</v>
      </c>
      <c r="G100" s="4" t="s">
        <v>31</v>
      </c>
      <c r="H100" s="4" t="s">
        <v>32</v>
      </c>
      <c r="I100" s="9">
        <v>3</v>
      </c>
      <c r="J100" s="6">
        <v>347.41</v>
      </c>
      <c r="K100" s="7">
        <v>0.1</v>
      </c>
      <c r="L100" s="6">
        <v>192.13</v>
      </c>
      <c r="M100" s="6">
        <f t="shared" si="4"/>
        <v>938.00700000000006</v>
      </c>
      <c r="N100" s="6">
        <f t="shared" si="5"/>
        <v>576.39</v>
      </c>
      <c r="O100" s="6">
        <f t="shared" si="6"/>
        <v>361.61700000000008</v>
      </c>
      <c r="P100" s="8">
        <f t="shared" si="7"/>
        <v>0.38551631277804971</v>
      </c>
      <c r="Q100" s="5">
        <f>YEAR(SalesDataTable[[#This Row],[Order Date]])</f>
        <v>2026</v>
      </c>
      <c r="R100" s="8" t="str">
        <f>"Q"&amp;ROUNDUP(MONTH(SalesDataTable[[#This Row],[Order Date]])/3,0)</f>
        <v>Q1</v>
      </c>
      <c r="S100" s="9">
        <f>MONTH(SalesDataTable[[#This Row],[Order Date]])</f>
        <v>1</v>
      </c>
      <c r="T100" s="8" t="str">
        <f>TEXT(SalesDataTable[[#This Row],[Order Date]],"mmm")</f>
        <v>Jan</v>
      </c>
    </row>
    <row r="101" spans="1:20" ht="15.6">
      <c r="A101" s="2" t="s">
        <v>152</v>
      </c>
      <c r="B101" s="3">
        <v>46044</v>
      </c>
      <c r="C101" s="4" t="s">
        <v>1</v>
      </c>
      <c r="D101" s="4" t="s">
        <v>52</v>
      </c>
      <c r="E101" s="4" t="s">
        <v>3</v>
      </c>
      <c r="F101" s="4" t="s">
        <v>16</v>
      </c>
      <c r="G101" s="4" t="s">
        <v>5</v>
      </c>
      <c r="H101" s="4" t="s">
        <v>35</v>
      </c>
      <c r="I101" s="9">
        <v>1</v>
      </c>
      <c r="J101" s="6">
        <v>40.28</v>
      </c>
      <c r="K101" s="7">
        <v>0</v>
      </c>
      <c r="L101" s="6">
        <v>16.79</v>
      </c>
      <c r="M101" s="6">
        <f t="shared" si="4"/>
        <v>40.28</v>
      </c>
      <c r="N101" s="6">
        <f t="shared" si="5"/>
        <v>16.79</v>
      </c>
      <c r="O101" s="6">
        <f t="shared" si="6"/>
        <v>23.490000000000002</v>
      </c>
      <c r="P101" s="8">
        <f t="shared" si="7"/>
        <v>0.58316782522343602</v>
      </c>
      <c r="Q101" s="5">
        <f>YEAR(SalesDataTable[[#This Row],[Order Date]])</f>
        <v>2026</v>
      </c>
      <c r="R101" s="8" t="str">
        <f>"Q"&amp;ROUNDUP(MONTH(SalesDataTable[[#This Row],[Order Date]])/3,0)</f>
        <v>Q1</v>
      </c>
      <c r="S101" s="9">
        <f>MONTH(SalesDataTable[[#This Row],[Order Date]])</f>
        <v>1</v>
      </c>
      <c r="T101" s="8" t="str">
        <f>TEXT(SalesDataTable[[#This Row],[Order Date]],"mmm")</f>
        <v>Jan</v>
      </c>
    </row>
    <row r="102" spans="1:20" ht="15.6">
      <c r="A102" s="2" t="s">
        <v>153</v>
      </c>
      <c r="B102" s="3">
        <v>46044</v>
      </c>
      <c r="C102" s="4" t="s">
        <v>27</v>
      </c>
      <c r="D102" s="4" t="s">
        <v>82</v>
      </c>
      <c r="E102" s="4" t="s">
        <v>3</v>
      </c>
      <c r="F102" s="4" t="s">
        <v>4</v>
      </c>
      <c r="G102" s="4" t="s">
        <v>31</v>
      </c>
      <c r="H102" s="4" t="s">
        <v>41</v>
      </c>
      <c r="I102" s="9">
        <v>3</v>
      </c>
      <c r="J102" s="6">
        <v>195.49</v>
      </c>
      <c r="K102" s="7">
        <v>0.05</v>
      </c>
      <c r="L102" s="6">
        <v>106.38</v>
      </c>
      <c r="M102" s="6">
        <f t="shared" si="4"/>
        <v>557.14649999999995</v>
      </c>
      <c r="N102" s="6">
        <f t="shared" si="5"/>
        <v>319.14</v>
      </c>
      <c r="O102" s="6">
        <f t="shared" si="6"/>
        <v>238.00649999999996</v>
      </c>
      <c r="P102" s="8">
        <f t="shared" si="7"/>
        <v>0.42718836069148775</v>
      </c>
      <c r="Q102" s="5">
        <f>YEAR(SalesDataTable[[#This Row],[Order Date]])</f>
        <v>2026</v>
      </c>
      <c r="R102" s="8" t="str">
        <f>"Q"&amp;ROUNDUP(MONTH(SalesDataTable[[#This Row],[Order Date]])/3,0)</f>
        <v>Q1</v>
      </c>
      <c r="S102" s="9">
        <f>MONTH(SalesDataTable[[#This Row],[Order Date]])</f>
        <v>1</v>
      </c>
      <c r="T102" s="8" t="str">
        <f>TEXT(SalesDataTable[[#This Row],[Order Date]],"mmm")</f>
        <v>Jan</v>
      </c>
    </row>
    <row r="103" spans="1:20" ht="15.6">
      <c r="A103" s="2" t="s">
        <v>154</v>
      </c>
      <c r="B103" s="3">
        <v>46045</v>
      </c>
      <c r="C103" s="4" t="s">
        <v>8</v>
      </c>
      <c r="D103" s="4" t="s">
        <v>66</v>
      </c>
      <c r="E103" s="4" t="s">
        <v>3</v>
      </c>
      <c r="F103" s="4" t="s">
        <v>4</v>
      </c>
      <c r="G103" s="4" t="s">
        <v>49</v>
      </c>
      <c r="H103" s="4" t="s">
        <v>67</v>
      </c>
      <c r="I103" s="9">
        <v>2</v>
      </c>
      <c r="J103" s="6">
        <v>35.75</v>
      </c>
      <c r="K103" s="7">
        <v>0</v>
      </c>
      <c r="L103" s="6">
        <v>13.94</v>
      </c>
      <c r="M103" s="6">
        <f t="shared" si="4"/>
        <v>71.5</v>
      </c>
      <c r="N103" s="6">
        <f t="shared" si="5"/>
        <v>27.88</v>
      </c>
      <c r="O103" s="6">
        <f t="shared" si="6"/>
        <v>43.620000000000005</v>
      </c>
      <c r="P103" s="8">
        <f t="shared" si="7"/>
        <v>0.61006993006993016</v>
      </c>
      <c r="Q103" s="5">
        <f>YEAR(SalesDataTable[[#This Row],[Order Date]])</f>
        <v>2026</v>
      </c>
      <c r="R103" s="8" t="str">
        <f>"Q"&amp;ROUNDUP(MONTH(SalesDataTable[[#This Row],[Order Date]])/3,0)</f>
        <v>Q1</v>
      </c>
      <c r="S103" s="9">
        <f>MONTH(SalesDataTable[[#This Row],[Order Date]])</f>
        <v>1</v>
      </c>
      <c r="T103" s="8" t="str">
        <f>TEXT(SalesDataTable[[#This Row],[Order Date]],"mmm")</f>
        <v>Jan</v>
      </c>
    </row>
    <row r="104" spans="1:20" ht="15.6">
      <c r="A104" s="2" t="s">
        <v>155</v>
      </c>
      <c r="B104" s="3">
        <v>46045</v>
      </c>
      <c r="C104" s="4" t="s">
        <v>1</v>
      </c>
      <c r="D104" s="4" t="s">
        <v>88</v>
      </c>
      <c r="E104" s="4" t="s">
        <v>3</v>
      </c>
      <c r="F104" s="4" t="s">
        <v>4</v>
      </c>
      <c r="G104" s="4" t="s">
        <v>5</v>
      </c>
      <c r="H104" s="4" t="s">
        <v>43</v>
      </c>
      <c r="I104" s="9">
        <v>1</v>
      </c>
      <c r="J104" s="6">
        <v>103.39</v>
      </c>
      <c r="K104" s="7">
        <v>0</v>
      </c>
      <c r="L104" s="6">
        <v>51.32</v>
      </c>
      <c r="M104" s="6">
        <f t="shared" si="4"/>
        <v>103.39</v>
      </c>
      <c r="N104" s="6">
        <f t="shared" si="5"/>
        <v>51.32</v>
      </c>
      <c r="O104" s="6">
        <f t="shared" si="6"/>
        <v>52.07</v>
      </c>
      <c r="P104" s="8">
        <f t="shared" si="7"/>
        <v>0.50362704323435536</v>
      </c>
      <c r="Q104" s="5">
        <f>YEAR(SalesDataTable[[#This Row],[Order Date]])</f>
        <v>2026</v>
      </c>
      <c r="R104" s="8" t="str">
        <f>"Q"&amp;ROUNDUP(MONTH(SalesDataTable[[#This Row],[Order Date]])/3,0)</f>
        <v>Q1</v>
      </c>
      <c r="S104" s="9">
        <f>MONTH(SalesDataTable[[#This Row],[Order Date]])</f>
        <v>1</v>
      </c>
      <c r="T104" s="8" t="str">
        <f>TEXT(SalesDataTable[[#This Row],[Order Date]],"mmm")</f>
        <v>Jan</v>
      </c>
    </row>
    <row r="105" spans="1:20" ht="15.6">
      <c r="A105" s="2" t="s">
        <v>156</v>
      </c>
      <c r="B105" s="3">
        <v>46045</v>
      </c>
      <c r="C105" s="4" t="s">
        <v>1</v>
      </c>
      <c r="D105" s="4" t="s">
        <v>88</v>
      </c>
      <c r="E105" s="4" t="s">
        <v>3</v>
      </c>
      <c r="F105" s="4" t="s">
        <v>16</v>
      </c>
      <c r="G105" s="4" t="s">
        <v>31</v>
      </c>
      <c r="H105" s="4" t="s">
        <v>64</v>
      </c>
      <c r="I105" s="9">
        <v>3</v>
      </c>
      <c r="J105" s="6">
        <v>81.98</v>
      </c>
      <c r="K105" s="7">
        <v>0.1</v>
      </c>
      <c r="L105" s="6">
        <v>40.229999999999997</v>
      </c>
      <c r="M105" s="6">
        <f t="shared" si="4"/>
        <v>221.346</v>
      </c>
      <c r="N105" s="6">
        <f t="shared" si="5"/>
        <v>120.69</v>
      </c>
      <c r="O105" s="6">
        <f t="shared" si="6"/>
        <v>100.65600000000001</v>
      </c>
      <c r="P105" s="8">
        <f t="shared" si="7"/>
        <v>0.45474505977067581</v>
      </c>
      <c r="Q105" s="5">
        <f>YEAR(SalesDataTable[[#This Row],[Order Date]])</f>
        <v>2026</v>
      </c>
      <c r="R105" s="8" t="str">
        <f>"Q"&amp;ROUNDUP(MONTH(SalesDataTable[[#This Row],[Order Date]])/3,0)</f>
        <v>Q1</v>
      </c>
      <c r="S105" s="9">
        <f>MONTH(SalesDataTable[[#This Row],[Order Date]])</f>
        <v>1</v>
      </c>
      <c r="T105" s="8" t="str">
        <f>TEXT(SalesDataTable[[#This Row],[Order Date]],"mmm")</f>
        <v>Jan</v>
      </c>
    </row>
    <row r="106" spans="1:20" ht="15.6">
      <c r="A106" s="2" t="s">
        <v>157</v>
      </c>
      <c r="B106" s="3">
        <v>46045</v>
      </c>
      <c r="C106" s="4" t="s">
        <v>14</v>
      </c>
      <c r="D106" s="4" t="s">
        <v>15</v>
      </c>
      <c r="E106" s="4" t="s">
        <v>10</v>
      </c>
      <c r="F106" s="4" t="s">
        <v>20</v>
      </c>
      <c r="G106" s="4" t="s">
        <v>31</v>
      </c>
      <c r="H106" s="4" t="s">
        <v>32</v>
      </c>
      <c r="I106" s="9">
        <v>10</v>
      </c>
      <c r="J106" s="6">
        <v>337.69</v>
      </c>
      <c r="K106" s="7">
        <v>0.1</v>
      </c>
      <c r="L106" s="6">
        <v>200.27</v>
      </c>
      <c r="M106" s="6">
        <f t="shared" si="4"/>
        <v>3039.21</v>
      </c>
      <c r="N106" s="6">
        <f t="shared" si="5"/>
        <v>2002.7</v>
      </c>
      <c r="O106" s="6">
        <f t="shared" si="6"/>
        <v>1036.51</v>
      </c>
      <c r="P106" s="8">
        <f t="shared" si="7"/>
        <v>0.34104586389226149</v>
      </c>
      <c r="Q106" s="5">
        <f>YEAR(SalesDataTable[[#This Row],[Order Date]])</f>
        <v>2026</v>
      </c>
      <c r="R106" s="8" t="str">
        <f>"Q"&amp;ROUNDUP(MONTH(SalesDataTable[[#This Row],[Order Date]])/3,0)</f>
        <v>Q1</v>
      </c>
      <c r="S106" s="9">
        <f>MONTH(SalesDataTable[[#This Row],[Order Date]])</f>
        <v>1</v>
      </c>
      <c r="T106" s="8" t="str">
        <f>TEXT(SalesDataTable[[#This Row],[Order Date]],"mmm")</f>
        <v>Jan</v>
      </c>
    </row>
    <row r="107" spans="1:20" ht="15.6">
      <c r="A107" s="2" t="s">
        <v>158</v>
      </c>
      <c r="B107" s="3">
        <v>46045</v>
      </c>
      <c r="C107" s="4" t="s">
        <v>27</v>
      </c>
      <c r="D107" s="4" t="s">
        <v>48</v>
      </c>
      <c r="E107" s="4" t="s">
        <v>3</v>
      </c>
      <c r="F107" s="4" t="s">
        <v>16</v>
      </c>
      <c r="G107" s="4" t="s">
        <v>31</v>
      </c>
      <c r="H107" s="4" t="s">
        <v>32</v>
      </c>
      <c r="I107" s="9">
        <v>2</v>
      </c>
      <c r="J107" s="6">
        <v>333.29</v>
      </c>
      <c r="K107" s="7">
        <v>0</v>
      </c>
      <c r="L107" s="6">
        <v>197.18</v>
      </c>
      <c r="M107" s="6">
        <f t="shared" si="4"/>
        <v>666.58</v>
      </c>
      <c r="N107" s="6">
        <f t="shared" si="5"/>
        <v>394.36</v>
      </c>
      <c r="O107" s="6">
        <f t="shared" si="6"/>
        <v>272.22000000000003</v>
      </c>
      <c r="P107" s="8">
        <f t="shared" si="7"/>
        <v>0.40838308980167426</v>
      </c>
      <c r="Q107" s="5">
        <f>YEAR(SalesDataTable[[#This Row],[Order Date]])</f>
        <v>2026</v>
      </c>
      <c r="R107" s="8" t="str">
        <f>"Q"&amp;ROUNDUP(MONTH(SalesDataTable[[#This Row],[Order Date]])/3,0)</f>
        <v>Q1</v>
      </c>
      <c r="S107" s="9">
        <f>MONTH(SalesDataTable[[#This Row],[Order Date]])</f>
        <v>1</v>
      </c>
      <c r="T107" s="8" t="str">
        <f>TEXT(SalesDataTable[[#This Row],[Order Date]],"mmm")</f>
        <v>Jan</v>
      </c>
    </row>
    <row r="108" spans="1:20" ht="15.6">
      <c r="A108" s="2" t="s">
        <v>159</v>
      </c>
      <c r="B108" s="3">
        <v>46045</v>
      </c>
      <c r="C108" s="4" t="s">
        <v>1</v>
      </c>
      <c r="D108" s="4" t="s">
        <v>88</v>
      </c>
      <c r="E108" s="4" t="s">
        <v>25</v>
      </c>
      <c r="F108" s="4" t="s">
        <v>16</v>
      </c>
      <c r="G108" s="4" t="s">
        <v>5</v>
      </c>
      <c r="H108" s="4" t="s">
        <v>6</v>
      </c>
      <c r="I108" s="9">
        <v>1</v>
      </c>
      <c r="J108" s="6">
        <v>80.11</v>
      </c>
      <c r="K108" s="7">
        <v>0.05</v>
      </c>
      <c r="L108" s="6">
        <v>43.54</v>
      </c>
      <c r="M108" s="6">
        <f t="shared" si="4"/>
        <v>76.104500000000002</v>
      </c>
      <c r="N108" s="6">
        <f t="shared" si="5"/>
        <v>43.54</v>
      </c>
      <c r="O108" s="6">
        <f t="shared" si="6"/>
        <v>32.564500000000002</v>
      </c>
      <c r="P108" s="8">
        <f t="shared" si="7"/>
        <v>0.42789191177919839</v>
      </c>
      <c r="Q108" s="5">
        <f>YEAR(SalesDataTable[[#This Row],[Order Date]])</f>
        <v>2026</v>
      </c>
      <c r="R108" s="8" t="str">
        <f>"Q"&amp;ROUNDUP(MONTH(SalesDataTable[[#This Row],[Order Date]])/3,0)</f>
        <v>Q1</v>
      </c>
      <c r="S108" s="9">
        <f>MONTH(SalesDataTable[[#This Row],[Order Date]])</f>
        <v>1</v>
      </c>
      <c r="T108" s="8" t="str">
        <f>TEXT(SalesDataTable[[#This Row],[Order Date]],"mmm")</f>
        <v>Jan</v>
      </c>
    </row>
    <row r="109" spans="1:20" ht="15.6">
      <c r="A109" s="2" t="s">
        <v>160</v>
      </c>
      <c r="B109" s="3">
        <v>46045</v>
      </c>
      <c r="C109" s="4" t="s">
        <v>27</v>
      </c>
      <c r="D109" s="4" t="s">
        <v>82</v>
      </c>
      <c r="E109" s="4" t="s">
        <v>25</v>
      </c>
      <c r="F109" s="4" t="s">
        <v>16</v>
      </c>
      <c r="G109" s="4" t="s">
        <v>31</v>
      </c>
      <c r="H109" s="4" t="s">
        <v>64</v>
      </c>
      <c r="I109" s="9">
        <v>1</v>
      </c>
      <c r="J109" s="6">
        <v>82.6</v>
      </c>
      <c r="K109" s="7">
        <v>0.05</v>
      </c>
      <c r="L109" s="6">
        <v>38.299999999999997</v>
      </c>
      <c r="M109" s="6">
        <f t="shared" si="4"/>
        <v>78.469999999999985</v>
      </c>
      <c r="N109" s="6">
        <f t="shared" si="5"/>
        <v>38.299999999999997</v>
      </c>
      <c r="O109" s="6">
        <f t="shared" si="6"/>
        <v>40.169999999999987</v>
      </c>
      <c r="P109" s="8">
        <f t="shared" si="7"/>
        <v>0.51191538167452522</v>
      </c>
      <c r="Q109" s="5">
        <f>YEAR(SalesDataTable[[#This Row],[Order Date]])</f>
        <v>2026</v>
      </c>
      <c r="R109" s="8" t="str">
        <f>"Q"&amp;ROUNDUP(MONTH(SalesDataTable[[#This Row],[Order Date]])/3,0)</f>
        <v>Q1</v>
      </c>
      <c r="S109" s="9">
        <f>MONTH(SalesDataTable[[#This Row],[Order Date]])</f>
        <v>1</v>
      </c>
      <c r="T109" s="8" t="str">
        <f>TEXT(SalesDataTable[[#This Row],[Order Date]],"mmm")</f>
        <v>Jan</v>
      </c>
    </row>
    <row r="110" spans="1:20" ht="15.6">
      <c r="A110" s="2" t="s">
        <v>161</v>
      </c>
      <c r="B110" s="3">
        <v>46046</v>
      </c>
      <c r="C110" s="4" t="s">
        <v>1</v>
      </c>
      <c r="D110" s="4" t="s">
        <v>88</v>
      </c>
      <c r="E110" s="4" t="s">
        <v>3</v>
      </c>
      <c r="F110" s="4" t="s">
        <v>4</v>
      </c>
      <c r="G110" s="4" t="s">
        <v>11</v>
      </c>
      <c r="H110" s="4" t="s">
        <v>12</v>
      </c>
      <c r="I110" s="9">
        <v>1</v>
      </c>
      <c r="J110" s="6">
        <v>94.07</v>
      </c>
      <c r="K110" s="7">
        <v>0</v>
      </c>
      <c r="L110" s="6">
        <v>46.28</v>
      </c>
      <c r="M110" s="6">
        <f t="shared" si="4"/>
        <v>94.07</v>
      </c>
      <c r="N110" s="6">
        <f t="shared" si="5"/>
        <v>46.28</v>
      </c>
      <c r="O110" s="6">
        <f t="shared" si="6"/>
        <v>47.789999999999992</v>
      </c>
      <c r="P110" s="8">
        <f t="shared" si="7"/>
        <v>0.50802593813117891</v>
      </c>
      <c r="Q110" s="5">
        <f>YEAR(SalesDataTable[[#This Row],[Order Date]])</f>
        <v>2026</v>
      </c>
      <c r="R110" s="8" t="str">
        <f>"Q"&amp;ROUNDUP(MONTH(SalesDataTable[[#This Row],[Order Date]])/3,0)</f>
        <v>Q1</v>
      </c>
      <c r="S110" s="9">
        <f>MONTH(SalesDataTable[[#This Row],[Order Date]])</f>
        <v>1</v>
      </c>
      <c r="T110" s="8" t="str">
        <f>TEXT(SalesDataTable[[#This Row],[Order Date]],"mmm")</f>
        <v>Jan</v>
      </c>
    </row>
    <row r="111" spans="1:20" ht="15.6">
      <c r="A111" s="2" t="s">
        <v>162</v>
      </c>
      <c r="B111" s="3">
        <v>46046</v>
      </c>
      <c r="C111" s="4" t="s">
        <v>1</v>
      </c>
      <c r="D111" s="4" t="s">
        <v>88</v>
      </c>
      <c r="E111" s="4" t="s">
        <v>3</v>
      </c>
      <c r="F111" s="4" t="s">
        <v>4</v>
      </c>
      <c r="G111" s="4" t="s">
        <v>17</v>
      </c>
      <c r="H111" s="4" t="s">
        <v>83</v>
      </c>
      <c r="I111" s="9">
        <v>1</v>
      </c>
      <c r="J111" s="6">
        <v>163.71</v>
      </c>
      <c r="K111" s="7">
        <v>0</v>
      </c>
      <c r="L111" s="6">
        <v>90.06</v>
      </c>
      <c r="M111" s="6">
        <f t="shared" si="4"/>
        <v>163.71</v>
      </c>
      <c r="N111" s="6">
        <f t="shared" si="5"/>
        <v>90.06</v>
      </c>
      <c r="O111" s="6">
        <f t="shared" si="6"/>
        <v>73.650000000000006</v>
      </c>
      <c r="P111" s="8">
        <f t="shared" si="7"/>
        <v>0.44988088693421296</v>
      </c>
      <c r="Q111" s="5">
        <f>YEAR(SalesDataTable[[#This Row],[Order Date]])</f>
        <v>2026</v>
      </c>
      <c r="R111" s="8" t="str">
        <f>"Q"&amp;ROUNDUP(MONTH(SalesDataTable[[#This Row],[Order Date]])/3,0)</f>
        <v>Q1</v>
      </c>
      <c r="S111" s="9">
        <f>MONTH(SalesDataTable[[#This Row],[Order Date]])</f>
        <v>1</v>
      </c>
      <c r="T111" s="8" t="str">
        <f>TEXT(SalesDataTable[[#This Row],[Order Date]],"mmm")</f>
        <v>Jan</v>
      </c>
    </row>
    <row r="112" spans="1:20" ht="15.6">
      <c r="A112" s="2" t="s">
        <v>163</v>
      </c>
      <c r="B112" s="3">
        <v>46046</v>
      </c>
      <c r="C112" s="4" t="s">
        <v>27</v>
      </c>
      <c r="D112" s="4" t="s">
        <v>48</v>
      </c>
      <c r="E112" s="4" t="s">
        <v>25</v>
      </c>
      <c r="F112" s="4" t="s">
        <v>4</v>
      </c>
      <c r="G112" s="4" t="s">
        <v>31</v>
      </c>
      <c r="H112" s="4" t="s">
        <v>41</v>
      </c>
      <c r="I112" s="9">
        <v>4</v>
      </c>
      <c r="J112" s="6">
        <v>191.43</v>
      </c>
      <c r="K112" s="7">
        <v>0</v>
      </c>
      <c r="L112" s="6">
        <v>106.82</v>
      </c>
      <c r="M112" s="6">
        <f t="shared" si="4"/>
        <v>765.72</v>
      </c>
      <c r="N112" s="6">
        <f t="shared" si="5"/>
        <v>427.28</v>
      </c>
      <c r="O112" s="6">
        <f t="shared" si="6"/>
        <v>338.44000000000005</v>
      </c>
      <c r="P112" s="8">
        <f t="shared" si="7"/>
        <v>0.441989238886277</v>
      </c>
      <c r="Q112" s="5">
        <f>YEAR(SalesDataTable[[#This Row],[Order Date]])</f>
        <v>2026</v>
      </c>
      <c r="R112" s="8" t="str">
        <f>"Q"&amp;ROUNDUP(MONTH(SalesDataTable[[#This Row],[Order Date]])/3,0)</f>
        <v>Q1</v>
      </c>
      <c r="S112" s="9">
        <f>MONTH(SalesDataTable[[#This Row],[Order Date]])</f>
        <v>1</v>
      </c>
      <c r="T112" s="8" t="str">
        <f>TEXT(SalesDataTable[[#This Row],[Order Date]],"mmm")</f>
        <v>Jan</v>
      </c>
    </row>
    <row r="113" spans="1:20" ht="15.6">
      <c r="A113" s="2" t="s">
        <v>164</v>
      </c>
      <c r="B113" s="3">
        <v>46046</v>
      </c>
      <c r="C113" s="4" t="s">
        <v>8</v>
      </c>
      <c r="D113" s="4" t="s">
        <v>66</v>
      </c>
      <c r="E113" s="4" t="s">
        <v>10</v>
      </c>
      <c r="F113" s="4" t="s">
        <v>20</v>
      </c>
      <c r="G113" s="4" t="s">
        <v>17</v>
      </c>
      <c r="H113" s="4" t="s">
        <v>46</v>
      </c>
      <c r="I113" s="9">
        <v>3</v>
      </c>
      <c r="J113" s="6">
        <v>46.94</v>
      </c>
      <c r="K113" s="7">
        <v>0.05</v>
      </c>
      <c r="L113" s="6">
        <v>18.18</v>
      </c>
      <c r="M113" s="6">
        <f t="shared" si="4"/>
        <v>133.779</v>
      </c>
      <c r="N113" s="6">
        <f t="shared" si="5"/>
        <v>54.54</v>
      </c>
      <c r="O113" s="6">
        <f t="shared" si="6"/>
        <v>79.239000000000004</v>
      </c>
      <c r="P113" s="8">
        <f t="shared" si="7"/>
        <v>0.59231269481757232</v>
      </c>
      <c r="Q113" s="5">
        <f>YEAR(SalesDataTable[[#This Row],[Order Date]])</f>
        <v>2026</v>
      </c>
      <c r="R113" s="8" t="str">
        <f>"Q"&amp;ROUNDUP(MONTH(SalesDataTable[[#This Row],[Order Date]])/3,0)</f>
        <v>Q1</v>
      </c>
      <c r="S113" s="9">
        <f>MONTH(SalesDataTable[[#This Row],[Order Date]])</f>
        <v>1</v>
      </c>
      <c r="T113" s="8" t="str">
        <f>TEXT(SalesDataTable[[#This Row],[Order Date]],"mmm")</f>
        <v>Jan</v>
      </c>
    </row>
    <row r="114" spans="1:20" ht="15.6">
      <c r="A114" s="2" t="s">
        <v>165</v>
      </c>
      <c r="B114" s="3">
        <v>46046</v>
      </c>
      <c r="C114" s="4" t="s">
        <v>27</v>
      </c>
      <c r="D114" s="4" t="s">
        <v>45</v>
      </c>
      <c r="E114" s="4" t="s">
        <v>3</v>
      </c>
      <c r="F114" s="4" t="s">
        <v>4</v>
      </c>
      <c r="G114" s="4" t="s">
        <v>11</v>
      </c>
      <c r="H114" s="4" t="s">
        <v>21</v>
      </c>
      <c r="I114" s="9">
        <v>1</v>
      </c>
      <c r="J114" s="6">
        <v>147.21</v>
      </c>
      <c r="K114" s="7">
        <v>0</v>
      </c>
      <c r="L114" s="6">
        <v>79.510000000000005</v>
      </c>
      <c r="M114" s="6">
        <f t="shared" si="4"/>
        <v>147.21</v>
      </c>
      <c r="N114" s="6">
        <f t="shared" si="5"/>
        <v>79.510000000000005</v>
      </c>
      <c r="O114" s="6">
        <f t="shared" si="6"/>
        <v>67.7</v>
      </c>
      <c r="P114" s="8">
        <f t="shared" si="7"/>
        <v>0.45988723592147274</v>
      </c>
      <c r="Q114" s="5">
        <f>YEAR(SalesDataTable[[#This Row],[Order Date]])</f>
        <v>2026</v>
      </c>
      <c r="R114" s="8" t="str">
        <f>"Q"&amp;ROUNDUP(MONTH(SalesDataTable[[#This Row],[Order Date]])/3,0)</f>
        <v>Q1</v>
      </c>
      <c r="S114" s="9">
        <f>MONTH(SalesDataTable[[#This Row],[Order Date]])</f>
        <v>1</v>
      </c>
      <c r="T114" s="8" t="str">
        <f>TEXT(SalesDataTable[[#This Row],[Order Date]],"mmm")</f>
        <v>Jan</v>
      </c>
    </row>
    <row r="115" spans="1:20" ht="15.6">
      <c r="A115" s="2" t="s">
        <v>166</v>
      </c>
      <c r="B115" s="3">
        <v>46047</v>
      </c>
      <c r="C115" s="4" t="s">
        <v>1</v>
      </c>
      <c r="D115" s="4" t="s">
        <v>2</v>
      </c>
      <c r="E115" s="4" t="s">
        <v>3</v>
      </c>
      <c r="F115" s="4" t="s">
        <v>20</v>
      </c>
      <c r="G115" s="4" t="s">
        <v>17</v>
      </c>
      <c r="H115" s="4" t="s">
        <v>18</v>
      </c>
      <c r="I115" s="9">
        <v>1</v>
      </c>
      <c r="J115" s="6">
        <v>35.729999999999997</v>
      </c>
      <c r="K115" s="7">
        <v>0</v>
      </c>
      <c r="L115" s="6">
        <v>13.57</v>
      </c>
      <c r="M115" s="6">
        <f t="shared" si="4"/>
        <v>35.729999999999997</v>
      </c>
      <c r="N115" s="6">
        <f t="shared" si="5"/>
        <v>13.57</v>
      </c>
      <c r="O115" s="6">
        <f t="shared" si="6"/>
        <v>22.159999999999997</v>
      </c>
      <c r="P115" s="8">
        <f t="shared" si="7"/>
        <v>0.62020710887209629</v>
      </c>
      <c r="Q115" s="5">
        <f>YEAR(SalesDataTable[[#This Row],[Order Date]])</f>
        <v>2026</v>
      </c>
      <c r="R115" s="8" t="str">
        <f>"Q"&amp;ROUNDUP(MONTH(SalesDataTable[[#This Row],[Order Date]])/3,0)</f>
        <v>Q1</v>
      </c>
      <c r="S115" s="9">
        <f>MONTH(SalesDataTable[[#This Row],[Order Date]])</f>
        <v>1</v>
      </c>
      <c r="T115" s="8" t="str">
        <f>TEXT(SalesDataTable[[#This Row],[Order Date]],"mmm")</f>
        <v>Jan</v>
      </c>
    </row>
    <row r="116" spans="1:20" ht="15.6">
      <c r="A116" s="2" t="s">
        <v>167</v>
      </c>
      <c r="B116" s="3">
        <v>46047</v>
      </c>
      <c r="C116" s="4" t="s">
        <v>8</v>
      </c>
      <c r="D116" s="4" t="s">
        <v>86</v>
      </c>
      <c r="E116" s="4" t="s">
        <v>3</v>
      </c>
      <c r="F116" s="4" t="s">
        <v>16</v>
      </c>
      <c r="G116" s="4" t="s">
        <v>5</v>
      </c>
      <c r="H116" s="4" t="s">
        <v>43</v>
      </c>
      <c r="I116" s="9">
        <v>2</v>
      </c>
      <c r="J116" s="6">
        <v>103.99</v>
      </c>
      <c r="K116" s="7">
        <v>0.15</v>
      </c>
      <c r="L116" s="6">
        <v>51.94</v>
      </c>
      <c r="M116" s="6">
        <f t="shared" si="4"/>
        <v>176.78299999999999</v>
      </c>
      <c r="N116" s="6">
        <f t="shared" si="5"/>
        <v>103.88</v>
      </c>
      <c r="O116" s="6">
        <f t="shared" si="6"/>
        <v>72.902999999999992</v>
      </c>
      <c r="P116" s="8">
        <f t="shared" si="7"/>
        <v>0.41238693765803269</v>
      </c>
      <c r="Q116" s="5">
        <f>YEAR(SalesDataTable[[#This Row],[Order Date]])</f>
        <v>2026</v>
      </c>
      <c r="R116" s="8" t="str">
        <f>"Q"&amp;ROUNDUP(MONTH(SalesDataTable[[#This Row],[Order Date]])/3,0)</f>
        <v>Q1</v>
      </c>
      <c r="S116" s="9">
        <f>MONTH(SalesDataTable[[#This Row],[Order Date]])</f>
        <v>1</v>
      </c>
      <c r="T116" s="8" t="str">
        <f>TEXT(SalesDataTable[[#This Row],[Order Date]],"mmm")</f>
        <v>Jan</v>
      </c>
    </row>
    <row r="117" spans="1:20" ht="15.6">
      <c r="A117" s="2" t="s">
        <v>168</v>
      </c>
      <c r="B117" s="3">
        <v>46047</v>
      </c>
      <c r="C117" s="4" t="s">
        <v>8</v>
      </c>
      <c r="D117" s="4" t="s">
        <v>69</v>
      </c>
      <c r="E117" s="4" t="s">
        <v>3</v>
      </c>
      <c r="F117" s="4" t="s">
        <v>4</v>
      </c>
      <c r="G117" s="4" t="s">
        <v>11</v>
      </c>
      <c r="H117" s="4" t="s">
        <v>79</v>
      </c>
      <c r="I117" s="9">
        <v>2</v>
      </c>
      <c r="J117" s="6">
        <v>72.739999999999995</v>
      </c>
      <c r="K117" s="7">
        <v>0</v>
      </c>
      <c r="L117" s="6">
        <v>31.96</v>
      </c>
      <c r="M117" s="6">
        <f t="shared" si="4"/>
        <v>145.47999999999999</v>
      </c>
      <c r="N117" s="6">
        <f t="shared" si="5"/>
        <v>63.92</v>
      </c>
      <c r="O117" s="6">
        <f t="shared" si="6"/>
        <v>81.559999999999988</v>
      </c>
      <c r="P117" s="8">
        <f t="shared" si="7"/>
        <v>0.56062689029419843</v>
      </c>
      <c r="Q117" s="5">
        <f>YEAR(SalesDataTable[[#This Row],[Order Date]])</f>
        <v>2026</v>
      </c>
      <c r="R117" s="8" t="str">
        <f>"Q"&amp;ROUNDUP(MONTH(SalesDataTable[[#This Row],[Order Date]])/3,0)</f>
        <v>Q1</v>
      </c>
      <c r="S117" s="9">
        <f>MONTH(SalesDataTable[[#This Row],[Order Date]])</f>
        <v>1</v>
      </c>
      <c r="T117" s="8" t="str">
        <f>TEXT(SalesDataTable[[#This Row],[Order Date]],"mmm")</f>
        <v>Jan</v>
      </c>
    </row>
    <row r="118" spans="1:20" ht="15.6">
      <c r="A118" s="2" t="s">
        <v>169</v>
      </c>
      <c r="B118" s="3">
        <v>46048</v>
      </c>
      <c r="C118" s="4" t="s">
        <v>14</v>
      </c>
      <c r="D118" s="4" t="s">
        <v>61</v>
      </c>
      <c r="E118" s="4" t="s">
        <v>25</v>
      </c>
      <c r="F118" s="4" t="s">
        <v>4</v>
      </c>
      <c r="G118" s="4" t="s">
        <v>5</v>
      </c>
      <c r="H118" s="4" t="s">
        <v>43</v>
      </c>
      <c r="I118" s="9">
        <v>1</v>
      </c>
      <c r="J118" s="6">
        <v>100.01</v>
      </c>
      <c r="K118" s="7">
        <v>0.05</v>
      </c>
      <c r="L118" s="6">
        <v>49.41</v>
      </c>
      <c r="M118" s="6">
        <f t="shared" si="4"/>
        <v>95.009500000000003</v>
      </c>
      <c r="N118" s="6">
        <f t="shared" si="5"/>
        <v>49.41</v>
      </c>
      <c r="O118" s="6">
        <f t="shared" si="6"/>
        <v>45.599500000000006</v>
      </c>
      <c r="P118" s="8">
        <f t="shared" si="7"/>
        <v>0.47994674216788852</v>
      </c>
      <c r="Q118" s="5">
        <f>YEAR(SalesDataTable[[#This Row],[Order Date]])</f>
        <v>2026</v>
      </c>
      <c r="R118" s="8" t="str">
        <f>"Q"&amp;ROUNDUP(MONTH(SalesDataTable[[#This Row],[Order Date]])/3,0)</f>
        <v>Q1</v>
      </c>
      <c r="S118" s="9">
        <f>MONTH(SalesDataTable[[#This Row],[Order Date]])</f>
        <v>1</v>
      </c>
      <c r="T118" s="8" t="str">
        <f>TEXT(SalesDataTable[[#This Row],[Order Date]],"mmm")</f>
        <v>Jan</v>
      </c>
    </row>
    <row r="119" spans="1:20" ht="15.6">
      <c r="A119" s="2" t="s">
        <v>170</v>
      </c>
      <c r="B119" s="3">
        <v>46048</v>
      </c>
      <c r="C119" s="4" t="s">
        <v>27</v>
      </c>
      <c r="D119" s="4" t="s">
        <v>45</v>
      </c>
      <c r="E119" s="4" t="s">
        <v>3</v>
      </c>
      <c r="F119" s="4" t="s">
        <v>20</v>
      </c>
      <c r="G119" s="4" t="s">
        <v>17</v>
      </c>
      <c r="H119" s="4" t="s">
        <v>46</v>
      </c>
      <c r="I119" s="9">
        <v>2</v>
      </c>
      <c r="J119" s="6">
        <v>45.73</v>
      </c>
      <c r="K119" s="7">
        <v>0</v>
      </c>
      <c r="L119" s="6">
        <v>18.11</v>
      </c>
      <c r="M119" s="6">
        <f t="shared" si="4"/>
        <v>91.46</v>
      </c>
      <c r="N119" s="6">
        <f t="shared" si="5"/>
        <v>36.22</v>
      </c>
      <c r="O119" s="6">
        <f t="shared" si="6"/>
        <v>55.239999999999995</v>
      </c>
      <c r="P119" s="8">
        <f t="shared" si="7"/>
        <v>0.60397988191559149</v>
      </c>
      <c r="Q119" s="5">
        <f>YEAR(SalesDataTable[[#This Row],[Order Date]])</f>
        <v>2026</v>
      </c>
      <c r="R119" s="8" t="str">
        <f>"Q"&amp;ROUNDUP(MONTH(SalesDataTable[[#This Row],[Order Date]])/3,0)</f>
        <v>Q1</v>
      </c>
      <c r="S119" s="9">
        <f>MONTH(SalesDataTable[[#This Row],[Order Date]])</f>
        <v>1</v>
      </c>
      <c r="T119" s="8" t="str">
        <f>TEXT(SalesDataTable[[#This Row],[Order Date]],"mmm")</f>
        <v>Jan</v>
      </c>
    </row>
    <row r="120" spans="1:20" ht="15.6">
      <c r="A120" s="2" t="s">
        <v>171</v>
      </c>
      <c r="B120" s="3">
        <v>46048</v>
      </c>
      <c r="C120" s="4" t="s">
        <v>14</v>
      </c>
      <c r="D120" s="4" t="s">
        <v>126</v>
      </c>
      <c r="E120" s="4" t="s">
        <v>3</v>
      </c>
      <c r="F120" s="4" t="s">
        <v>4</v>
      </c>
      <c r="G120" s="4" t="s">
        <v>11</v>
      </c>
      <c r="H120" s="4" t="s">
        <v>21</v>
      </c>
      <c r="I120" s="9">
        <v>2</v>
      </c>
      <c r="J120" s="6">
        <v>143.66</v>
      </c>
      <c r="K120" s="7">
        <v>0.15</v>
      </c>
      <c r="L120" s="6">
        <v>78.14</v>
      </c>
      <c r="M120" s="6">
        <f t="shared" si="4"/>
        <v>244.22199999999998</v>
      </c>
      <c r="N120" s="6">
        <f t="shared" si="5"/>
        <v>156.28</v>
      </c>
      <c r="O120" s="6">
        <f t="shared" si="6"/>
        <v>87.941999999999979</v>
      </c>
      <c r="P120" s="8">
        <f t="shared" si="7"/>
        <v>0.36009040954541355</v>
      </c>
      <c r="Q120" s="5">
        <f>YEAR(SalesDataTable[[#This Row],[Order Date]])</f>
        <v>2026</v>
      </c>
      <c r="R120" s="8" t="str">
        <f>"Q"&amp;ROUNDUP(MONTH(SalesDataTable[[#This Row],[Order Date]])/3,0)</f>
        <v>Q1</v>
      </c>
      <c r="S120" s="9">
        <f>MONTH(SalesDataTable[[#This Row],[Order Date]])</f>
        <v>1</v>
      </c>
      <c r="T120" s="8" t="str">
        <f>TEXT(SalesDataTable[[#This Row],[Order Date]],"mmm")</f>
        <v>Jan</v>
      </c>
    </row>
    <row r="121" spans="1:20" ht="15.6">
      <c r="A121" s="2" t="s">
        <v>172</v>
      </c>
      <c r="B121" s="3">
        <v>46048</v>
      </c>
      <c r="C121" s="4" t="s">
        <v>14</v>
      </c>
      <c r="D121" s="4" t="s">
        <v>61</v>
      </c>
      <c r="E121" s="4" t="s">
        <v>3</v>
      </c>
      <c r="F121" s="4" t="s">
        <v>20</v>
      </c>
      <c r="G121" s="4" t="s">
        <v>31</v>
      </c>
      <c r="H121" s="4" t="s">
        <v>90</v>
      </c>
      <c r="I121" s="9">
        <v>2</v>
      </c>
      <c r="J121" s="6">
        <v>121.88</v>
      </c>
      <c r="K121" s="7">
        <v>0.05</v>
      </c>
      <c r="L121" s="6">
        <v>62.17</v>
      </c>
      <c r="M121" s="6">
        <f t="shared" si="4"/>
        <v>231.57199999999997</v>
      </c>
      <c r="N121" s="6">
        <f t="shared" si="5"/>
        <v>124.34</v>
      </c>
      <c r="O121" s="6">
        <f t="shared" si="6"/>
        <v>107.23199999999997</v>
      </c>
      <c r="P121" s="8">
        <f t="shared" si="7"/>
        <v>0.46306116456220953</v>
      </c>
      <c r="Q121" s="5">
        <f>YEAR(SalesDataTable[[#This Row],[Order Date]])</f>
        <v>2026</v>
      </c>
      <c r="R121" s="8" t="str">
        <f>"Q"&amp;ROUNDUP(MONTH(SalesDataTable[[#This Row],[Order Date]])/3,0)</f>
        <v>Q1</v>
      </c>
      <c r="S121" s="9">
        <f>MONTH(SalesDataTable[[#This Row],[Order Date]])</f>
        <v>1</v>
      </c>
      <c r="T121" s="8" t="str">
        <f>TEXT(SalesDataTable[[#This Row],[Order Date]],"mmm")</f>
        <v>Jan</v>
      </c>
    </row>
    <row r="122" spans="1:20" ht="15.6">
      <c r="A122" s="2" t="s">
        <v>173</v>
      </c>
      <c r="B122" s="3">
        <v>46048</v>
      </c>
      <c r="C122" s="4" t="s">
        <v>1</v>
      </c>
      <c r="D122" s="4" t="s">
        <v>88</v>
      </c>
      <c r="E122" s="4" t="s">
        <v>3</v>
      </c>
      <c r="F122" s="4" t="s">
        <v>4</v>
      </c>
      <c r="G122" s="4" t="s">
        <v>49</v>
      </c>
      <c r="H122" s="4" t="s">
        <v>74</v>
      </c>
      <c r="I122" s="9">
        <v>3</v>
      </c>
      <c r="J122" s="6">
        <v>50.92</v>
      </c>
      <c r="K122" s="7">
        <v>0.05</v>
      </c>
      <c r="L122" s="6">
        <v>21.87</v>
      </c>
      <c r="M122" s="6">
        <f t="shared" si="4"/>
        <v>145.12199999999999</v>
      </c>
      <c r="N122" s="6">
        <f t="shared" si="5"/>
        <v>65.61</v>
      </c>
      <c r="O122" s="6">
        <f t="shared" si="6"/>
        <v>79.511999999999986</v>
      </c>
      <c r="P122" s="8">
        <f t="shared" si="7"/>
        <v>0.54789763095877941</v>
      </c>
      <c r="Q122" s="5">
        <f>YEAR(SalesDataTable[[#This Row],[Order Date]])</f>
        <v>2026</v>
      </c>
      <c r="R122" s="8" t="str">
        <f>"Q"&amp;ROUNDUP(MONTH(SalesDataTable[[#This Row],[Order Date]])/3,0)</f>
        <v>Q1</v>
      </c>
      <c r="S122" s="9">
        <f>MONTH(SalesDataTable[[#This Row],[Order Date]])</f>
        <v>1</v>
      </c>
      <c r="T122" s="8" t="str">
        <f>TEXT(SalesDataTable[[#This Row],[Order Date]],"mmm")</f>
        <v>Jan</v>
      </c>
    </row>
    <row r="123" spans="1:20" ht="15.6">
      <c r="A123" s="2" t="s">
        <v>174</v>
      </c>
      <c r="B123" s="3">
        <v>46049</v>
      </c>
      <c r="C123" s="4" t="s">
        <v>1</v>
      </c>
      <c r="D123" s="4" t="s">
        <v>2</v>
      </c>
      <c r="E123" s="4" t="s">
        <v>3</v>
      </c>
      <c r="F123" s="4" t="s">
        <v>4</v>
      </c>
      <c r="G123" s="4" t="s">
        <v>5</v>
      </c>
      <c r="H123" s="4" t="s">
        <v>43</v>
      </c>
      <c r="I123" s="9">
        <v>1</v>
      </c>
      <c r="J123" s="6">
        <v>103.78</v>
      </c>
      <c r="K123" s="7">
        <v>0</v>
      </c>
      <c r="L123" s="6">
        <v>49.36</v>
      </c>
      <c r="M123" s="6">
        <f t="shared" si="4"/>
        <v>103.78</v>
      </c>
      <c r="N123" s="6">
        <f t="shared" si="5"/>
        <v>49.36</v>
      </c>
      <c r="O123" s="6">
        <f t="shared" si="6"/>
        <v>54.42</v>
      </c>
      <c r="P123" s="8">
        <f t="shared" si="7"/>
        <v>0.52437849296588934</v>
      </c>
      <c r="Q123" s="5">
        <f>YEAR(SalesDataTable[[#This Row],[Order Date]])</f>
        <v>2026</v>
      </c>
      <c r="R123" s="8" t="str">
        <f>"Q"&amp;ROUNDUP(MONTH(SalesDataTable[[#This Row],[Order Date]])/3,0)</f>
        <v>Q1</v>
      </c>
      <c r="S123" s="9">
        <f>MONTH(SalesDataTable[[#This Row],[Order Date]])</f>
        <v>1</v>
      </c>
      <c r="T123" s="8" t="str">
        <f>TEXT(SalesDataTable[[#This Row],[Order Date]],"mmm")</f>
        <v>Jan</v>
      </c>
    </row>
    <row r="124" spans="1:20" ht="15.6">
      <c r="A124" s="2" t="s">
        <v>175</v>
      </c>
      <c r="B124" s="3">
        <v>46049</v>
      </c>
      <c r="C124" s="4" t="s">
        <v>8</v>
      </c>
      <c r="D124" s="4" t="s">
        <v>38</v>
      </c>
      <c r="E124" s="4" t="s">
        <v>39</v>
      </c>
      <c r="F124" s="4" t="s">
        <v>16</v>
      </c>
      <c r="G124" s="4" t="s">
        <v>11</v>
      </c>
      <c r="H124" s="4" t="s">
        <v>53</v>
      </c>
      <c r="I124" s="9">
        <v>2</v>
      </c>
      <c r="J124" s="6">
        <v>157.16999999999999</v>
      </c>
      <c r="K124" s="7">
        <v>0</v>
      </c>
      <c r="L124" s="6">
        <v>81.260000000000005</v>
      </c>
      <c r="M124" s="6">
        <f t="shared" si="4"/>
        <v>314.33999999999997</v>
      </c>
      <c r="N124" s="6">
        <f t="shared" si="5"/>
        <v>162.52000000000001</v>
      </c>
      <c r="O124" s="6">
        <f t="shared" si="6"/>
        <v>151.81999999999996</v>
      </c>
      <c r="P124" s="8">
        <f t="shared" si="7"/>
        <v>0.4829802125087484</v>
      </c>
      <c r="Q124" s="5">
        <f>YEAR(SalesDataTable[[#This Row],[Order Date]])</f>
        <v>2026</v>
      </c>
      <c r="R124" s="8" t="str">
        <f>"Q"&amp;ROUNDUP(MONTH(SalesDataTable[[#This Row],[Order Date]])/3,0)</f>
        <v>Q1</v>
      </c>
      <c r="S124" s="9">
        <f>MONTH(SalesDataTable[[#This Row],[Order Date]])</f>
        <v>1</v>
      </c>
      <c r="T124" s="8" t="str">
        <f>TEXT(SalesDataTable[[#This Row],[Order Date]],"mmm")</f>
        <v>Jan</v>
      </c>
    </row>
    <row r="125" spans="1:20" ht="15.6">
      <c r="A125" s="2" t="s">
        <v>176</v>
      </c>
      <c r="B125" s="3">
        <v>46049</v>
      </c>
      <c r="C125" s="4" t="s">
        <v>8</v>
      </c>
      <c r="D125" s="4" t="s">
        <v>69</v>
      </c>
      <c r="E125" s="4" t="s">
        <v>3</v>
      </c>
      <c r="F125" s="4" t="s">
        <v>20</v>
      </c>
      <c r="G125" s="4" t="s">
        <v>17</v>
      </c>
      <c r="H125" s="4" t="s">
        <v>71</v>
      </c>
      <c r="I125" s="9">
        <v>2</v>
      </c>
      <c r="J125" s="6">
        <v>132.91999999999999</v>
      </c>
      <c r="K125" s="7">
        <v>0</v>
      </c>
      <c r="L125" s="6">
        <v>69.02</v>
      </c>
      <c r="M125" s="6">
        <f t="shared" si="4"/>
        <v>265.83999999999997</v>
      </c>
      <c r="N125" s="6">
        <f t="shared" si="5"/>
        <v>138.04</v>
      </c>
      <c r="O125" s="6">
        <f t="shared" si="6"/>
        <v>127.79999999999998</v>
      </c>
      <c r="P125" s="8">
        <f t="shared" si="7"/>
        <v>0.48074029491423409</v>
      </c>
      <c r="Q125" s="5">
        <f>YEAR(SalesDataTable[[#This Row],[Order Date]])</f>
        <v>2026</v>
      </c>
      <c r="R125" s="8" t="str">
        <f>"Q"&amp;ROUNDUP(MONTH(SalesDataTable[[#This Row],[Order Date]])/3,0)</f>
        <v>Q1</v>
      </c>
      <c r="S125" s="9">
        <f>MONTH(SalesDataTable[[#This Row],[Order Date]])</f>
        <v>1</v>
      </c>
      <c r="T125" s="8" t="str">
        <f>TEXT(SalesDataTable[[#This Row],[Order Date]],"mmm")</f>
        <v>Jan</v>
      </c>
    </row>
    <row r="126" spans="1:20" ht="15.6">
      <c r="A126" s="2" t="s">
        <v>177</v>
      </c>
      <c r="B126" s="3">
        <v>46049</v>
      </c>
      <c r="C126" s="4" t="s">
        <v>27</v>
      </c>
      <c r="D126" s="4" t="s">
        <v>48</v>
      </c>
      <c r="E126" s="4" t="s">
        <v>25</v>
      </c>
      <c r="F126" s="4" t="s">
        <v>4</v>
      </c>
      <c r="G126" s="4" t="s">
        <v>11</v>
      </c>
      <c r="H126" s="4" t="s">
        <v>79</v>
      </c>
      <c r="I126" s="9">
        <v>1</v>
      </c>
      <c r="J126" s="6">
        <v>71.41</v>
      </c>
      <c r="K126" s="7">
        <v>0.05</v>
      </c>
      <c r="L126" s="6">
        <v>32.28</v>
      </c>
      <c r="M126" s="6">
        <f t="shared" si="4"/>
        <v>67.839499999999987</v>
      </c>
      <c r="N126" s="6">
        <f t="shared" si="5"/>
        <v>32.28</v>
      </c>
      <c r="O126" s="6">
        <f t="shared" si="6"/>
        <v>35.559499999999986</v>
      </c>
      <c r="P126" s="8">
        <f t="shared" si="7"/>
        <v>0.52417102130764515</v>
      </c>
      <c r="Q126" s="5">
        <f>YEAR(SalesDataTable[[#This Row],[Order Date]])</f>
        <v>2026</v>
      </c>
      <c r="R126" s="8" t="str">
        <f>"Q"&amp;ROUNDUP(MONTH(SalesDataTable[[#This Row],[Order Date]])/3,0)</f>
        <v>Q1</v>
      </c>
      <c r="S126" s="9">
        <f>MONTH(SalesDataTable[[#This Row],[Order Date]])</f>
        <v>1</v>
      </c>
      <c r="T126" s="8" t="str">
        <f>TEXT(SalesDataTable[[#This Row],[Order Date]],"mmm")</f>
        <v>Jan</v>
      </c>
    </row>
    <row r="127" spans="1:20" ht="15.6">
      <c r="A127" s="2" t="s">
        <v>178</v>
      </c>
      <c r="B127" s="3">
        <v>46049</v>
      </c>
      <c r="C127" s="4" t="s">
        <v>27</v>
      </c>
      <c r="D127" s="4" t="s">
        <v>48</v>
      </c>
      <c r="E127" s="4" t="s">
        <v>3</v>
      </c>
      <c r="F127" s="4" t="s">
        <v>16</v>
      </c>
      <c r="G127" s="4" t="s">
        <v>31</v>
      </c>
      <c r="H127" s="4" t="s">
        <v>41</v>
      </c>
      <c r="I127" s="9">
        <v>1</v>
      </c>
      <c r="J127" s="6">
        <v>199.67</v>
      </c>
      <c r="K127" s="7">
        <v>0</v>
      </c>
      <c r="L127" s="6">
        <v>103.81</v>
      </c>
      <c r="M127" s="6">
        <f t="shared" si="4"/>
        <v>199.67</v>
      </c>
      <c r="N127" s="6">
        <f t="shared" si="5"/>
        <v>103.81</v>
      </c>
      <c r="O127" s="6">
        <f t="shared" si="6"/>
        <v>95.859999999999985</v>
      </c>
      <c r="P127" s="8">
        <f t="shared" si="7"/>
        <v>0.4800921520508839</v>
      </c>
      <c r="Q127" s="5">
        <f>YEAR(SalesDataTable[[#This Row],[Order Date]])</f>
        <v>2026</v>
      </c>
      <c r="R127" s="8" t="str">
        <f>"Q"&amp;ROUNDUP(MONTH(SalesDataTable[[#This Row],[Order Date]])/3,0)</f>
        <v>Q1</v>
      </c>
      <c r="S127" s="9">
        <f>MONTH(SalesDataTable[[#This Row],[Order Date]])</f>
        <v>1</v>
      </c>
      <c r="T127" s="8" t="str">
        <f>TEXT(SalesDataTable[[#This Row],[Order Date]],"mmm")</f>
        <v>Jan</v>
      </c>
    </row>
    <row r="128" spans="1:20" ht="15.6">
      <c r="A128" s="2" t="s">
        <v>179</v>
      </c>
      <c r="B128" s="3">
        <v>46049</v>
      </c>
      <c r="C128" s="4" t="s">
        <v>1</v>
      </c>
      <c r="D128" s="4" t="s">
        <v>2</v>
      </c>
      <c r="E128" s="4" t="s">
        <v>25</v>
      </c>
      <c r="F128" s="4" t="s">
        <v>4</v>
      </c>
      <c r="G128" s="4" t="s">
        <v>31</v>
      </c>
      <c r="H128" s="4" t="s">
        <v>41</v>
      </c>
      <c r="I128" s="9">
        <v>1</v>
      </c>
      <c r="J128" s="6">
        <v>196.88</v>
      </c>
      <c r="K128" s="7">
        <v>0</v>
      </c>
      <c r="L128" s="6">
        <v>102.76</v>
      </c>
      <c r="M128" s="6">
        <f t="shared" si="4"/>
        <v>196.88</v>
      </c>
      <c r="N128" s="6">
        <f t="shared" si="5"/>
        <v>102.76</v>
      </c>
      <c r="O128" s="6">
        <f t="shared" si="6"/>
        <v>94.11999999999999</v>
      </c>
      <c r="P128" s="8">
        <f t="shared" si="7"/>
        <v>0.47805770012190163</v>
      </c>
      <c r="Q128" s="5">
        <f>YEAR(SalesDataTable[[#This Row],[Order Date]])</f>
        <v>2026</v>
      </c>
      <c r="R128" s="8" t="str">
        <f>"Q"&amp;ROUNDUP(MONTH(SalesDataTable[[#This Row],[Order Date]])/3,0)</f>
        <v>Q1</v>
      </c>
      <c r="S128" s="9">
        <f>MONTH(SalesDataTable[[#This Row],[Order Date]])</f>
        <v>1</v>
      </c>
      <c r="T128" s="8" t="str">
        <f>TEXT(SalesDataTable[[#This Row],[Order Date]],"mmm")</f>
        <v>Jan</v>
      </c>
    </row>
    <row r="129" spans="1:20" ht="15.6">
      <c r="A129" s="2" t="s">
        <v>180</v>
      </c>
      <c r="B129" s="3">
        <v>46050</v>
      </c>
      <c r="C129" s="4" t="s">
        <v>27</v>
      </c>
      <c r="D129" s="4" t="s">
        <v>45</v>
      </c>
      <c r="E129" s="4" t="s">
        <v>3</v>
      </c>
      <c r="F129" s="4" t="s">
        <v>4</v>
      </c>
      <c r="G129" s="4" t="s">
        <v>5</v>
      </c>
      <c r="H129" s="4" t="s">
        <v>29</v>
      </c>
      <c r="I129" s="9">
        <v>3</v>
      </c>
      <c r="J129" s="6">
        <v>49.95</v>
      </c>
      <c r="K129" s="7">
        <v>0</v>
      </c>
      <c r="L129" s="6">
        <v>22.55</v>
      </c>
      <c r="M129" s="6">
        <f t="shared" si="4"/>
        <v>149.85000000000002</v>
      </c>
      <c r="N129" s="6">
        <f t="shared" si="5"/>
        <v>67.650000000000006</v>
      </c>
      <c r="O129" s="6">
        <f t="shared" si="6"/>
        <v>82.200000000000017</v>
      </c>
      <c r="P129" s="8">
        <f t="shared" si="7"/>
        <v>0.54854854854854862</v>
      </c>
      <c r="Q129" s="5">
        <f>YEAR(SalesDataTable[[#This Row],[Order Date]])</f>
        <v>2026</v>
      </c>
      <c r="R129" s="8" t="str">
        <f>"Q"&amp;ROUNDUP(MONTH(SalesDataTable[[#This Row],[Order Date]])/3,0)</f>
        <v>Q1</v>
      </c>
      <c r="S129" s="9">
        <f>MONTH(SalesDataTable[[#This Row],[Order Date]])</f>
        <v>1</v>
      </c>
      <c r="T129" s="8" t="str">
        <f>TEXT(SalesDataTable[[#This Row],[Order Date]],"mmm")</f>
        <v>Jan</v>
      </c>
    </row>
    <row r="130" spans="1:20" ht="15.6">
      <c r="A130" s="2" t="s">
        <v>181</v>
      </c>
      <c r="B130" s="3">
        <v>46050</v>
      </c>
      <c r="C130" s="4" t="s">
        <v>8</v>
      </c>
      <c r="D130" s="4" t="s">
        <v>38</v>
      </c>
      <c r="E130" s="4" t="s">
        <v>39</v>
      </c>
      <c r="F130" s="4" t="s">
        <v>20</v>
      </c>
      <c r="G130" s="4" t="s">
        <v>11</v>
      </c>
      <c r="H130" s="4" t="s">
        <v>79</v>
      </c>
      <c r="I130" s="9">
        <v>1</v>
      </c>
      <c r="J130" s="6">
        <v>70.41</v>
      </c>
      <c r="K130" s="7">
        <v>0</v>
      </c>
      <c r="L130" s="6">
        <v>32.74</v>
      </c>
      <c r="M130" s="6">
        <f t="shared" ref="M130:M193" si="8">I130*J130*(1-K130)</f>
        <v>70.41</v>
      </c>
      <c r="N130" s="6">
        <f t="shared" ref="N130:N193" si="9">I130*L130</f>
        <v>32.74</v>
      </c>
      <c r="O130" s="6">
        <f t="shared" ref="O130:O193" si="10">M130-N130</f>
        <v>37.669999999999995</v>
      </c>
      <c r="P130" s="8">
        <f t="shared" ref="P130:P193" si="11">IFERROR(O130/M130,0)</f>
        <v>0.53500923164323244</v>
      </c>
      <c r="Q130" s="5">
        <f>YEAR(SalesDataTable[[#This Row],[Order Date]])</f>
        <v>2026</v>
      </c>
      <c r="R130" s="8" t="str">
        <f>"Q"&amp;ROUNDUP(MONTH(SalesDataTable[[#This Row],[Order Date]])/3,0)</f>
        <v>Q1</v>
      </c>
      <c r="S130" s="9">
        <f>MONTH(SalesDataTable[[#This Row],[Order Date]])</f>
        <v>1</v>
      </c>
      <c r="T130" s="8" t="str">
        <f>TEXT(SalesDataTable[[#This Row],[Order Date]],"mmm")</f>
        <v>Jan</v>
      </c>
    </row>
    <row r="131" spans="1:20" ht="15.6">
      <c r="A131" s="2" t="s">
        <v>182</v>
      </c>
      <c r="B131" s="3">
        <v>46050</v>
      </c>
      <c r="C131" s="4" t="s">
        <v>14</v>
      </c>
      <c r="D131" s="4" t="s">
        <v>126</v>
      </c>
      <c r="E131" s="4" t="s">
        <v>39</v>
      </c>
      <c r="F131" s="4" t="s">
        <v>4</v>
      </c>
      <c r="G131" s="4" t="s">
        <v>11</v>
      </c>
      <c r="H131" s="4" t="s">
        <v>79</v>
      </c>
      <c r="I131" s="9">
        <v>2</v>
      </c>
      <c r="J131" s="6">
        <v>70.290000000000006</v>
      </c>
      <c r="K131" s="7">
        <v>0.15</v>
      </c>
      <c r="L131" s="6">
        <v>31.84</v>
      </c>
      <c r="M131" s="6">
        <f t="shared" si="8"/>
        <v>119.49300000000001</v>
      </c>
      <c r="N131" s="6">
        <f t="shared" si="9"/>
        <v>63.68</v>
      </c>
      <c r="O131" s="6">
        <f t="shared" si="10"/>
        <v>55.813000000000009</v>
      </c>
      <c r="P131" s="8">
        <f t="shared" si="11"/>
        <v>0.46708175374289712</v>
      </c>
      <c r="Q131" s="5">
        <f>YEAR(SalesDataTable[[#This Row],[Order Date]])</f>
        <v>2026</v>
      </c>
      <c r="R131" s="8" t="str">
        <f>"Q"&amp;ROUNDUP(MONTH(SalesDataTable[[#This Row],[Order Date]])/3,0)</f>
        <v>Q1</v>
      </c>
      <c r="S131" s="9">
        <f>MONTH(SalesDataTable[[#This Row],[Order Date]])</f>
        <v>1</v>
      </c>
      <c r="T131" s="8" t="str">
        <f>TEXT(SalesDataTable[[#This Row],[Order Date]],"mmm")</f>
        <v>Jan</v>
      </c>
    </row>
    <row r="132" spans="1:20" ht="15.6">
      <c r="A132" s="2" t="s">
        <v>183</v>
      </c>
      <c r="B132" s="3">
        <v>46050</v>
      </c>
      <c r="C132" s="4" t="s">
        <v>14</v>
      </c>
      <c r="D132" s="4" t="s">
        <v>126</v>
      </c>
      <c r="E132" s="4" t="s">
        <v>3</v>
      </c>
      <c r="F132" s="4" t="s">
        <v>20</v>
      </c>
      <c r="G132" s="4" t="s">
        <v>11</v>
      </c>
      <c r="H132" s="4" t="s">
        <v>12</v>
      </c>
      <c r="I132" s="9">
        <v>4</v>
      </c>
      <c r="J132" s="6">
        <v>91.46</v>
      </c>
      <c r="K132" s="7">
        <v>0</v>
      </c>
      <c r="L132" s="6">
        <v>44.04</v>
      </c>
      <c r="M132" s="6">
        <f t="shared" si="8"/>
        <v>365.84</v>
      </c>
      <c r="N132" s="6">
        <f t="shared" si="9"/>
        <v>176.16</v>
      </c>
      <c r="O132" s="6">
        <f t="shared" si="10"/>
        <v>189.67999999999998</v>
      </c>
      <c r="P132" s="8">
        <f t="shared" si="11"/>
        <v>0.51847802317953207</v>
      </c>
      <c r="Q132" s="5">
        <f>YEAR(SalesDataTable[[#This Row],[Order Date]])</f>
        <v>2026</v>
      </c>
      <c r="R132" s="8" t="str">
        <f>"Q"&amp;ROUNDUP(MONTH(SalesDataTable[[#This Row],[Order Date]])/3,0)</f>
        <v>Q1</v>
      </c>
      <c r="S132" s="9">
        <f>MONTH(SalesDataTable[[#This Row],[Order Date]])</f>
        <v>1</v>
      </c>
      <c r="T132" s="8" t="str">
        <f>TEXT(SalesDataTable[[#This Row],[Order Date]],"mmm")</f>
        <v>Jan</v>
      </c>
    </row>
    <row r="133" spans="1:20" ht="15.6">
      <c r="A133" s="2" t="s">
        <v>184</v>
      </c>
      <c r="B133" s="3">
        <v>46051</v>
      </c>
      <c r="C133" s="4" t="s">
        <v>8</v>
      </c>
      <c r="D133" s="4" t="s">
        <v>69</v>
      </c>
      <c r="E133" s="4" t="s">
        <v>3</v>
      </c>
      <c r="F133" s="4" t="s">
        <v>16</v>
      </c>
      <c r="G133" s="4" t="s">
        <v>31</v>
      </c>
      <c r="H133" s="4" t="s">
        <v>90</v>
      </c>
      <c r="I133" s="9">
        <v>2</v>
      </c>
      <c r="J133" s="6">
        <v>123.27</v>
      </c>
      <c r="K133" s="7">
        <v>0</v>
      </c>
      <c r="L133" s="6">
        <v>60.26</v>
      </c>
      <c r="M133" s="6">
        <f t="shared" si="8"/>
        <v>246.54</v>
      </c>
      <c r="N133" s="6">
        <f t="shared" si="9"/>
        <v>120.52</v>
      </c>
      <c r="O133" s="6">
        <f t="shared" si="10"/>
        <v>126.02</v>
      </c>
      <c r="P133" s="8">
        <f t="shared" si="11"/>
        <v>0.51115437657175311</v>
      </c>
      <c r="Q133" s="5">
        <f>YEAR(SalesDataTable[[#This Row],[Order Date]])</f>
        <v>2026</v>
      </c>
      <c r="R133" s="8" t="str">
        <f>"Q"&amp;ROUNDUP(MONTH(SalesDataTable[[#This Row],[Order Date]])/3,0)</f>
        <v>Q1</v>
      </c>
      <c r="S133" s="9">
        <f>MONTH(SalesDataTable[[#This Row],[Order Date]])</f>
        <v>1</v>
      </c>
      <c r="T133" s="8" t="str">
        <f>TEXT(SalesDataTable[[#This Row],[Order Date]],"mmm")</f>
        <v>Jan</v>
      </c>
    </row>
    <row r="134" spans="1:20" ht="15.6">
      <c r="A134" s="2" t="s">
        <v>185</v>
      </c>
      <c r="B134" s="3">
        <v>46051</v>
      </c>
      <c r="C134" s="4" t="s">
        <v>14</v>
      </c>
      <c r="D134" s="4" t="s">
        <v>34</v>
      </c>
      <c r="E134" s="4" t="s">
        <v>10</v>
      </c>
      <c r="F134" s="4" t="s">
        <v>20</v>
      </c>
      <c r="G134" s="4" t="s">
        <v>49</v>
      </c>
      <c r="H134" s="4" t="s">
        <v>74</v>
      </c>
      <c r="I134" s="9">
        <v>3</v>
      </c>
      <c r="J134" s="6">
        <v>49.63</v>
      </c>
      <c r="K134" s="7">
        <v>0.1</v>
      </c>
      <c r="L134" s="6">
        <v>22.06</v>
      </c>
      <c r="M134" s="6">
        <f t="shared" si="8"/>
        <v>134.001</v>
      </c>
      <c r="N134" s="6">
        <f t="shared" si="9"/>
        <v>66.179999999999993</v>
      </c>
      <c r="O134" s="6">
        <f t="shared" si="10"/>
        <v>67.821000000000012</v>
      </c>
      <c r="P134" s="8">
        <f t="shared" si="11"/>
        <v>0.50612308863366695</v>
      </c>
      <c r="Q134" s="5">
        <f>YEAR(SalesDataTable[[#This Row],[Order Date]])</f>
        <v>2026</v>
      </c>
      <c r="R134" s="8" t="str">
        <f>"Q"&amp;ROUNDUP(MONTH(SalesDataTable[[#This Row],[Order Date]])/3,0)</f>
        <v>Q1</v>
      </c>
      <c r="S134" s="9">
        <f>MONTH(SalesDataTable[[#This Row],[Order Date]])</f>
        <v>1</v>
      </c>
      <c r="T134" s="8" t="str">
        <f>TEXT(SalesDataTable[[#This Row],[Order Date]],"mmm")</f>
        <v>Jan</v>
      </c>
    </row>
    <row r="135" spans="1:20" ht="15.6">
      <c r="A135" s="2" t="s">
        <v>186</v>
      </c>
      <c r="B135" s="3">
        <v>46051</v>
      </c>
      <c r="C135" s="4" t="s">
        <v>1</v>
      </c>
      <c r="D135" s="4" t="s">
        <v>52</v>
      </c>
      <c r="E135" s="4" t="s">
        <v>10</v>
      </c>
      <c r="F135" s="4" t="s">
        <v>20</v>
      </c>
      <c r="G135" s="4" t="s">
        <v>17</v>
      </c>
      <c r="H135" s="4" t="s">
        <v>71</v>
      </c>
      <c r="I135" s="9">
        <v>12</v>
      </c>
      <c r="J135" s="6">
        <v>132.21</v>
      </c>
      <c r="K135" s="7">
        <v>0.1</v>
      </c>
      <c r="L135" s="6">
        <v>68.95</v>
      </c>
      <c r="M135" s="6">
        <f t="shared" si="8"/>
        <v>1427.8679999999999</v>
      </c>
      <c r="N135" s="6">
        <f t="shared" si="9"/>
        <v>827.40000000000009</v>
      </c>
      <c r="O135" s="6">
        <f t="shared" si="10"/>
        <v>600.46799999999985</v>
      </c>
      <c r="P135" s="8">
        <f t="shared" si="11"/>
        <v>0.42053467127213429</v>
      </c>
      <c r="Q135" s="5">
        <f>YEAR(SalesDataTable[[#This Row],[Order Date]])</f>
        <v>2026</v>
      </c>
      <c r="R135" s="8" t="str">
        <f>"Q"&amp;ROUNDUP(MONTH(SalesDataTable[[#This Row],[Order Date]])/3,0)</f>
        <v>Q1</v>
      </c>
      <c r="S135" s="9">
        <f>MONTH(SalesDataTable[[#This Row],[Order Date]])</f>
        <v>1</v>
      </c>
      <c r="T135" s="8" t="str">
        <f>TEXT(SalesDataTable[[#This Row],[Order Date]],"mmm")</f>
        <v>Jan</v>
      </c>
    </row>
    <row r="136" spans="1:20" ht="15.6">
      <c r="A136" s="2" t="s">
        <v>187</v>
      </c>
      <c r="B136" s="3">
        <v>46052</v>
      </c>
      <c r="C136" s="4" t="s">
        <v>8</v>
      </c>
      <c r="D136" s="4" t="s">
        <v>9</v>
      </c>
      <c r="E136" s="4" t="s">
        <v>25</v>
      </c>
      <c r="F136" s="4" t="s">
        <v>20</v>
      </c>
      <c r="G136" s="4" t="s">
        <v>5</v>
      </c>
      <c r="H136" s="4" t="s">
        <v>35</v>
      </c>
      <c r="I136" s="9">
        <v>1</v>
      </c>
      <c r="J136" s="6">
        <v>39.549999999999997</v>
      </c>
      <c r="K136" s="7">
        <v>0</v>
      </c>
      <c r="L136" s="6">
        <v>17.059999999999999</v>
      </c>
      <c r="M136" s="6">
        <f t="shared" si="8"/>
        <v>39.549999999999997</v>
      </c>
      <c r="N136" s="6">
        <f t="shared" si="9"/>
        <v>17.059999999999999</v>
      </c>
      <c r="O136" s="6">
        <f t="shared" si="10"/>
        <v>22.49</v>
      </c>
      <c r="P136" s="8">
        <f t="shared" si="11"/>
        <v>0.56864728192161818</v>
      </c>
      <c r="Q136" s="5">
        <f>YEAR(SalesDataTable[[#This Row],[Order Date]])</f>
        <v>2026</v>
      </c>
      <c r="R136" s="8" t="str">
        <f>"Q"&amp;ROUNDUP(MONTH(SalesDataTable[[#This Row],[Order Date]])/3,0)</f>
        <v>Q1</v>
      </c>
      <c r="S136" s="9">
        <f>MONTH(SalesDataTable[[#This Row],[Order Date]])</f>
        <v>1</v>
      </c>
      <c r="T136" s="8" t="str">
        <f>TEXT(SalesDataTable[[#This Row],[Order Date]],"mmm")</f>
        <v>Jan</v>
      </c>
    </row>
    <row r="137" spans="1:20" ht="15.6">
      <c r="A137" s="2" t="s">
        <v>188</v>
      </c>
      <c r="B137" s="3">
        <v>46052</v>
      </c>
      <c r="C137" s="4" t="s">
        <v>8</v>
      </c>
      <c r="D137" s="4" t="s">
        <v>69</v>
      </c>
      <c r="E137" s="4" t="s">
        <v>3</v>
      </c>
      <c r="F137" s="4" t="s">
        <v>16</v>
      </c>
      <c r="G137" s="4" t="s">
        <v>31</v>
      </c>
      <c r="H137" s="4" t="s">
        <v>64</v>
      </c>
      <c r="I137" s="9">
        <v>3</v>
      </c>
      <c r="J137" s="6">
        <v>80.08</v>
      </c>
      <c r="K137" s="7">
        <v>0</v>
      </c>
      <c r="L137" s="6">
        <v>39.450000000000003</v>
      </c>
      <c r="M137" s="6">
        <f t="shared" si="8"/>
        <v>240.24</v>
      </c>
      <c r="N137" s="6">
        <f t="shared" si="9"/>
        <v>118.35000000000001</v>
      </c>
      <c r="O137" s="6">
        <f t="shared" si="10"/>
        <v>121.89</v>
      </c>
      <c r="P137" s="8">
        <f t="shared" si="11"/>
        <v>0.50736763236763238</v>
      </c>
      <c r="Q137" s="5">
        <f>YEAR(SalesDataTable[[#This Row],[Order Date]])</f>
        <v>2026</v>
      </c>
      <c r="R137" s="8" t="str">
        <f>"Q"&amp;ROUNDUP(MONTH(SalesDataTable[[#This Row],[Order Date]])/3,0)</f>
        <v>Q1</v>
      </c>
      <c r="S137" s="9">
        <f>MONTH(SalesDataTable[[#This Row],[Order Date]])</f>
        <v>1</v>
      </c>
      <c r="T137" s="8" t="str">
        <f>TEXT(SalesDataTable[[#This Row],[Order Date]],"mmm")</f>
        <v>Jan</v>
      </c>
    </row>
    <row r="138" spans="1:20" ht="15.6">
      <c r="A138" s="2" t="s">
        <v>189</v>
      </c>
      <c r="B138" s="3">
        <v>46052</v>
      </c>
      <c r="C138" s="4" t="s">
        <v>14</v>
      </c>
      <c r="D138" s="4" t="s">
        <v>34</v>
      </c>
      <c r="E138" s="4" t="s">
        <v>25</v>
      </c>
      <c r="F138" s="4" t="s">
        <v>4</v>
      </c>
      <c r="G138" s="4" t="s">
        <v>49</v>
      </c>
      <c r="H138" s="4" t="s">
        <v>55</v>
      </c>
      <c r="I138" s="9">
        <v>1</v>
      </c>
      <c r="J138" s="6">
        <v>120.48</v>
      </c>
      <c r="K138" s="7">
        <v>0</v>
      </c>
      <c r="L138" s="6">
        <v>69.55</v>
      </c>
      <c r="M138" s="6">
        <f t="shared" si="8"/>
        <v>120.48</v>
      </c>
      <c r="N138" s="6">
        <f t="shared" si="9"/>
        <v>69.55</v>
      </c>
      <c r="O138" s="6">
        <f t="shared" si="10"/>
        <v>50.930000000000007</v>
      </c>
      <c r="P138" s="8">
        <f t="shared" si="11"/>
        <v>0.42272576361221786</v>
      </c>
      <c r="Q138" s="5">
        <f>YEAR(SalesDataTable[[#This Row],[Order Date]])</f>
        <v>2026</v>
      </c>
      <c r="R138" s="8" t="str">
        <f>"Q"&amp;ROUNDUP(MONTH(SalesDataTable[[#This Row],[Order Date]])/3,0)</f>
        <v>Q1</v>
      </c>
      <c r="S138" s="9">
        <f>MONTH(SalesDataTable[[#This Row],[Order Date]])</f>
        <v>1</v>
      </c>
      <c r="T138" s="8" t="str">
        <f>TEXT(SalesDataTable[[#This Row],[Order Date]],"mmm")</f>
        <v>Jan</v>
      </c>
    </row>
    <row r="139" spans="1:20" ht="15.6">
      <c r="A139" s="2" t="s">
        <v>190</v>
      </c>
      <c r="B139" s="3">
        <v>46052</v>
      </c>
      <c r="C139" s="4" t="s">
        <v>27</v>
      </c>
      <c r="D139" s="4" t="s">
        <v>45</v>
      </c>
      <c r="E139" s="4" t="s">
        <v>3</v>
      </c>
      <c r="F139" s="4" t="s">
        <v>4</v>
      </c>
      <c r="G139" s="4" t="s">
        <v>49</v>
      </c>
      <c r="H139" s="4" t="s">
        <v>50</v>
      </c>
      <c r="I139" s="9">
        <v>1</v>
      </c>
      <c r="J139" s="6">
        <v>39.369999999999997</v>
      </c>
      <c r="K139" s="7">
        <v>0.05</v>
      </c>
      <c r="L139" s="6">
        <v>14.66</v>
      </c>
      <c r="M139" s="6">
        <f t="shared" si="8"/>
        <v>37.401499999999999</v>
      </c>
      <c r="N139" s="6">
        <f t="shared" si="9"/>
        <v>14.66</v>
      </c>
      <c r="O139" s="6">
        <f t="shared" si="10"/>
        <v>22.741499999999998</v>
      </c>
      <c r="P139" s="8">
        <f t="shared" si="11"/>
        <v>0.60803711081106371</v>
      </c>
      <c r="Q139" s="5">
        <f>YEAR(SalesDataTable[[#This Row],[Order Date]])</f>
        <v>2026</v>
      </c>
      <c r="R139" s="8" t="str">
        <f>"Q"&amp;ROUNDUP(MONTH(SalesDataTable[[#This Row],[Order Date]])/3,0)</f>
        <v>Q1</v>
      </c>
      <c r="S139" s="9">
        <f>MONTH(SalesDataTable[[#This Row],[Order Date]])</f>
        <v>1</v>
      </c>
      <c r="T139" s="8" t="str">
        <f>TEXT(SalesDataTable[[#This Row],[Order Date]],"mmm")</f>
        <v>Jan</v>
      </c>
    </row>
    <row r="140" spans="1:20" ht="15.6">
      <c r="A140" s="2" t="s">
        <v>191</v>
      </c>
      <c r="B140" s="3">
        <v>46052</v>
      </c>
      <c r="C140" s="4" t="s">
        <v>8</v>
      </c>
      <c r="D140" s="4" t="s">
        <v>69</v>
      </c>
      <c r="E140" s="4" t="s">
        <v>10</v>
      </c>
      <c r="F140" s="4" t="s">
        <v>20</v>
      </c>
      <c r="G140" s="4" t="s">
        <v>31</v>
      </c>
      <c r="H140" s="4" t="s">
        <v>64</v>
      </c>
      <c r="I140" s="9">
        <v>8</v>
      </c>
      <c r="J140" s="6">
        <v>81.06</v>
      </c>
      <c r="K140" s="7">
        <v>0.15</v>
      </c>
      <c r="L140" s="6">
        <v>39.549999999999997</v>
      </c>
      <c r="M140" s="6">
        <f t="shared" si="8"/>
        <v>551.20799999999997</v>
      </c>
      <c r="N140" s="6">
        <f t="shared" si="9"/>
        <v>316.39999999999998</v>
      </c>
      <c r="O140" s="6">
        <f t="shared" si="10"/>
        <v>234.80799999999999</v>
      </c>
      <c r="P140" s="8">
        <f t="shared" si="11"/>
        <v>0.42598801178502488</v>
      </c>
      <c r="Q140" s="5">
        <f>YEAR(SalesDataTable[[#This Row],[Order Date]])</f>
        <v>2026</v>
      </c>
      <c r="R140" s="8" t="str">
        <f>"Q"&amp;ROUNDUP(MONTH(SalesDataTable[[#This Row],[Order Date]])/3,0)</f>
        <v>Q1</v>
      </c>
      <c r="S140" s="9">
        <f>MONTH(SalesDataTable[[#This Row],[Order Date]])</f>
        <v>1</v>
      </c>
      <c r="T140" s="8" t="str">
        <f>TEXT(SalesDataTable[[#This Row],[Order Date]],"mmm")</f>
        <v>Jan</v>
      </c>
    </row>
    <row r="141" spans="1:20" ht="15.6">
      <c r="A141" s="2" t="s">
        <v>192</v>
      </c>
      <c r="B141" s="3">
        <v>46052</v>
      </c>
      <c r="C141" s="4" t="s">
        <v>8</v>
      </c>
      <c r="D141" s="4" t="s">
        <v>69</v>
      </c>
      <c r="E141" s="4" t="s">
        <v>39</v>
      </c>
      <c r="F141" s="4" t="s">
        <v>4</v>
      </c>
      <c r="G141" s="4" t="s">
        <v>49</v>
      </c>
      <c r="H141" s="4" t="s">
        <v>55</v>
      </c>
      <c r="I141" s="9">
        <v>5</v>
      </c>
      <c r="J141" s="6">
        <v>120.4</v>
      </c>
      <c r="K141" s="7">
        <v>0</v>
      </c>
      <c r="L141" s="6">
        <v>69.510000000000005</v>
      </c>
      <c r="M141" s="6">
        <f t="shared" si="8"/>
        <v>602</v>
      </c>
      <c r="N141" s="6">
        <f t="shared" si="9"/>
        <v>347.55</v>
      </c>
      <c r="O141" s="6">
        <f t="shared" si="10"/>
        <v>254.45</v>
      </c>
      <c r="P141" s="8">
        <f t="shared" si="11"/>
        <v>0.42267441860465116</v>
      </c>
      <c r="Q141" s="5">
        <f>YEAR(SalesDataTable[[#This Row],[Order Date]])</f>
        <v>2026</v>
      </c>
      <c r="R141" s="8" t="str">
        <f>"Q"&amp;ROUNDUP(MONTH(SalesDataTable[[#This Row],[Order Date]])/3,0)</f>
        <v>Q1</v>
      </c>
      <c r="S141" s="9">
        <f>MONTH(SalesDataTable[[#This Row],[Order Date]])</f>
        <v>1</v>
      </c>
      <c r="T141" s="8" t="str">
        <f>TEXT(SalesDataTable[[#This Row],[Order Date]],"mmm")</f>
        <v>Jan</v>
      </c>
    </row>
    <row r="142" spans="1:20" ht="15.6">
      <c r="A142" s="2" t="s">
        <v>193</v>
      </c>
      <c r="B142" s="3">
        <v>46053</v>
      </c>
      <c r="C142" s="4" t="s">
        <v>14</v>
      </c>
      <c r="D142" s="4" t="s">
        <v>61</v>
      </c>
      <c r="E142" s="4" t="s">
        <v>10</v>
      </c>
      <c r="F142" s="4" t="s">
        <v>20</v>
      </c>
      <c r="G142" s="4" t="s">
        <v>17</v>
      </c>
      <c r="H142" s="4" t="s">
        <v>46</v>
      </c>
      <c r="I142" s="9">
        <v>10</v>
      </c>
      <c r="J142" s="6">
        <v>47.71</v>
      </c>
      <c r="K142" s="7">
        <v>0.1</v>
      </c>
      <c r="L142" s="6">
        <v>18.649999999999999</v>
      </c>
      <c r="M142" s="6">
        <f t="shared" si="8"/>
        <v>429.39000000000004</v>
      </c>
      <c r="N142" s="6">
        <f t="shared" si="9"/>
        <v>186.5</v>
      </c>
      <c r="O142" s="6">
        <f t="shared" si="10"/>
        <v>242.89000000000004</v>
      </c>
      <c r="P142" s="8">
        <f t="shared" si="11"/>
        <v>0.56566291716155481</v>
      </c>
      <c r="Q142" s="5">
        <f>YEAR(SalesDataTable[[#This Row],[Order Date]])</f>
        <v>2026</v>
      </c>
      <c r="R142" s="8" t="str">
        <f>"Q"&amp;ROUNDUP(MONTH(SalesDataTable[[#This Row],[Order Date]])/3,0)</f>
        <v>Q1</v>
      </c>
      <c r="S142" s="9">
        <f>MONTH(SalesDataTable[[#This Row],[Order Date]])</f>
        <v>1</v>
      </c>
      <c r="T142" s="8" t="str">
        <f>TEXT(SalesDataTable[[#This Row],[Order Date]],"mmm")</f>
        <v>Jan</v>
      </c>
    </row>
    <row r="143" spans="1:20" ht="15.6">
      <c r="A143" s="2" t="s">
        <v>194</v>
      </c>
      <c r="B143" s="3">
        <v>46053</v>
      </c>
      <c r="C143" s="4" t="s">
        <v>1</v>
      </c>
      <c r="D143" s="4" t="s">
        <v>52</v>
      </c>
      <c r="E143" s="4" t="s">
        <v>3</v>
      </c>
      <c r="F143" s="4" t="s">
        <v>20</v>
      </c>
      <c r="G143" s="4" t="s">
        <v>5</v>
      </c>
      <c r="H143" s="4" t="s">
        <v>43</v>
      </c>
      <c r="I143" s="9">
        <v>1</v>
      </c>
      <c r="J143" s="6">
        <v>102.92</v>
      </c>
      <c r="K143" s="7">
        <v>0.05</v>
      </c>
      <c r="L143" s="6">
        <v>50.92</v>
      </c>
      <c r="M143" s="6">
        <f t="shared" si="8"/>
        <v>97.774000000000001</v>
      </c>
      <c r="N143" s="6">
        <f t="shared" si="9"/>
        <v>50.92</v>
      </c>
      <c r="O143" s="6">
        <f t="shared" si="10"/>
        <v>46.853999999999999</v>
      </c>
      <c r="P143" s="8">
        <f t="shared" si="11"/>
        <v>0.4792071511853867</v>
      </c>
      <c r="Q143" s="5">
        <f>YEAR(SalesDataTable[[#This Row],[Order Date]])</f>
        <v>2026</v>
      </c>
      <c r="R143" s="8" t="str">
        <f>"Q"&amp;ROUNDUP(MONTH(SalesDataTable[[#This Row],[Order Date]])/3,0)</f>
        <v>Q1</v>
      </c>
      <c r="S143" s="9">
        <f>MONTH(SalesDataTable[[#This Row],[Order Date]])</f>
        <v>1</v>
      </c>
      <c r="T143" s="8" t="str">
        <f>TEXT(SalesDataTable[[#This Row],[Order Date]],"mmm")</f>
        <v>Jan</v>
      </c>
    </row>
    <row r="144" spans="1:20" ht="15.6">
      <c r="A144" s="2" t="s">
        <v>195</v>
      </c>
      <c r="B144" s="3">
        <v>46053</v>
      </c>
      <c r="C144" s="4" t="s">
        <v>8</v>
      </c>
      <c r="D144" s="4" t="s">
        <v>9</v>
      </c>
      <c r="E144" s="4" t="s">
        <v>3</v>
      </c>
      <c r="F144" s="4" t="s">
        <v>4</v>
      </c>
      <c r="G144" s="4" t="s">
        <v>11</v>
      </c>
      <c r="H144" s="4" t="s">
        <v>79</v>
      </c>
      <c r="I144" s="9">
        <v>1</v>
      </c>
      <c r="J144" s="6">
        <v>72.69</v>
      </c>
      <c r="K144" s="7">
        <v>0.1</v>
      </c>
      <c r="L144" s="6">
        <v>32.67</v>
      </c>
      <c r="M144" s="6">
        <f t="shared" si="8"/>
        <v>65.421000000000006</v>
      </c>
      <c r="N144" s="6">
        <f t="shared" si="9"/>
        <v>32.67</v>
      </c>
      <c r="O144" s="6">
        <f t="shared" si="10"/>
        <v>32.751000000000005</v>
      </c>
      <c r="P144" s="8">
        <f t="shared" si="11"/>
        <v>0.50061906727197691</v>
      </c>
      <c r="Q144" s="5">
        <f>YEAR(SalesDataTable[[#This Row],[Order Date]])</f>
        <v>2026</v>
      </c>
      <c r="R144" s="8" t="str">
        <f>"Q"&amp;ROUNDUP(MONTH(SalesDataTable[[#This Row],[Order Date]])/3,0)</f>
        <v>Q1</v>
      </c>
      <c r="S144" s="9">
        <f>MONTH(SalesDataTable[[#This Row],[Order Date]])</f>
        <v>1</v>
      </c>
      <c r="T144" s="8" t="str">
        <f>TEXT(SalesDataTable[[#This Row],[Order Date]],"mmm")</f>
        <v>Jan</v>
      </c>
    </row>
    <row r="145" spans="1:20" ht="15.6">
      <c r="A145" s="2" t="s">
        <v>196</v>
      </c>
      <c r="B145" s="3">
        <v>46053</v>
      </c>
      <c r="C145" s="4" t="s">
        <v>1</v>
      </c>
      <c r="D145" s="4" t="s">
        <v>2</v>
      </c>
      <c r="E145" s="4" t="s">
        <v>3</v>
      </c>
      <c r="F145" s="4" t="s">
        <v>16</v>
      </c>
      <c r="G145" s="4" t="s">
        <v>5</v>
      </c>
      <c r="H145" s="4" t="s">
        <v>6</v>
      </c>
      <c r="I145" s="9">
        <v>1</v>
      </c>
      <c r="J145" s="6">
        <v>79.989999999999995</v>
      </c>
      <c r="K145" s="7">
        <v>0.05</v>
      </c>
      <c r="L145" s="6">
        <v>43.02</v>
      </c>
      <c r="M145" s="6">
        <f t="shared" si="8"/>
        <v>75.990499999999997</v>
      </c>
      <c r="N145" s="6">
        <f t="shared" si="9"/>
        <v>43.02</v>
      </c>
      <c r="O145" s="6">
        <f t="shared" si="10"/>
        <v>32.970499999999994</v>
      </c>
      <c r="P145" s="8">
        <f t="shared" si="11"/>
        <v>0.43387660299642711</v>
      </c>
      <c r="Q145" s="5">
        <f>YEAR(SalesDataTable[[#This Row],[Order Date]])</f>
        <v>2026</v>
      </c>
      <c r="R145" s="8" t="str">
        <f>"Q"&amp;ROUNDUP(MONTH(SalesDataTable[[#This Row],[Order Date]])/3,0)</f>
        <v>Q1</v>
      </c>
      <c r="S145" s="9">
        <f>MONTH(SalesDataTable[[#This Row],[Order Date]])</f>
        <v>1</v>
      </c>
      <c r="T145" s="8" t="str">
        <f>TEXT(SalesDataTable[[#This Row],[Order Date]],"mmm")</f>
        <v>Jan</v>
      </c>
    </row>
    <row r="146" spans="1:20" ht="15.6">
      <c r="A146" s="2" t="s">
        <v>197</v>
      </c>
      <c r="B146" s="3">
        <v>46053</v>
      </c>
      <c r="C146" s="4" t="s">
        <v>8</v>
      </c>
      <c r="D146" s="4" t="s">
        <v>38</v>
      </c>
      <c r="E146" s="4" t="s">
        <v>10</v>
      </c>
      <c r="F146" s="4" t="s">
        <v>20</v>
      </c>
      <c r="G146" s="4" t="s">
        <v>49</v>
      </c>
      <c r="H146" s="4" t="s">
        <v>74</v>
      </c>
      <c r="I146" s="9">
        <v>4</v>
      </c>
      <c r="J146" s="6">
        <v>51.11</v>
      </c>
      <c r="K146" s="7">
        <v>0.15</v>
      </c>
      <c r="L146" s="6">
        <v>22.25</v>
      </c>
      <c r="M146" s="6">
        <f t="shared" si="8"/>
        <v>173.774</v>
      </c>
      <c r="N146" s="6">
        <f t="shared" si="9"/>
        <v>89</v>
      </c>
      <c r="O146" s="6">
        <f t="shared" si="10"/>
        <v>84.774000000000001</v>
      </c>
      <c r="P146" s="8">
        <f t="shared" si="11"/>
        <v>0.48784052850253778</v>
      </c>
      <c r="Q146" s="5">
        <f>YEAR(SalesDataTable[[#This Row],[Order Date]])</f>
        <v>2026</v>
      </c>
      <c r="R146" s="8" t="str">
        <f>"Q"&amp;ROUNDUP(MONTH(SalesDataTable[[#This Row],[Order Date]])/3,0)</f>
        <v>Q1</v>
      </c>
      <c r="S146" s="9">
        <f>MONTH(SalesDataTable[[#This Row],[Order Date]])</f>
        <v>1</v>
      </c>
      <c r="T146" s="8" t="str">
        <f>TEXT(SalesDataTable[[#This Row],[Order Date]],"mmm")</f>
        <v>Jan</v>
      </c>
    </row>
    <row r="147" spans="1:20" ht="15.6">
      <c r="A147" s="2" t="s">
        <v>198</v>
      </c>
      <c r="B147" s="3">
        <v>46053</v>
      </c>
      <c r="C147" s="4" t="s">
        <v>1</v>
      </c>
      <c r="D147" s="4" t="s">
        <v>88</v>
      </c>
      <c r="E147" s="4" t="s">
        <v>3</v>
      </c>
      <c r="F147" s="4" t="s">
        <v>4</v>
      </c>
      <c r="G147" s="4" t="s">
        <v>49</v>
      </c>
      <c r="H147" s="4" t="s">
        <v>55</v>
      </c>
      <c r="I147" s="9">
        <v>2</v>
      </c>
      <c r="J147" s="6">
        <v>124.83</v>
      </c>
      <c r="K147" s="7">
        <v>0</v>
      </c>
      <c r="L147" s="6">
        <v>70.91</v>
      </c>
      <c r="M147" s="6">
        <f t="shared" si="8"/>
        <v>249.66</v>
      </c>
      <c r="N147" s="6">
        <f t="shared" si="9"/>
        <v>141.82</v>
      </c>
      <c r="O147" s="6">
        <f t="shared" si="10"/>
        <v>107.84</v>
      </c>
      <c r="P147" s="8">
        <f t="shared" si="11"/>
        <v>0.43194744853000083</v>
      </c>
      <c r="Q147" s="5">
        <f>YEAR(SalesDataTable[[#This Row],[Order Date]])</f>
        <v>2026</v>
      </c>
      <c r="R147" s="8" t="str">
        <f>"Q"&amp;ROUNDUP(MONTH(SalesDataTable[[#This Row],[Order Date]])/3,0)</f>
        <v>Q1</v>
      </c>
      <c r="S147" s="9">
        <f>MONTH(SalesDataTable[[#This Row],[Order Date]])</f>
        <v>1</v>
      </c>
      <c r="T147" s="8" t="str">
        <f>TEXT(SalesDataTable[[#This Row],[Order Date]],"mmm")</f>
        <v>Jan</v>
      </c>
    </row>
    <row r="148" spans="1:20" ht="15.6">
      <c r="A148" s="2" t="s">
        <v>199</v>
      </c>
      <c r="B148" s="3">
        <v>46053</v>
      </c>
      <c r="C148" s="4" t="s">
        <v>8</v>
      </c>
      <c r="D148" s="4" t="s">
        <v>66</v>
      </c>
      <c r="E148" s="4" t="s">
        <v>25</v>
      </c>
      <c r="F148" s="4" t="s">
        <v>16</v>
      </c>
      <c r="G148" s="4" t="s">
        <v>5</v>
      </c>
      <c r="H148" s="4" t="s">
        <v>35</v>
      </c>
      <c r="I148" s="9">
        <v>6</v>
      </c>
      <c r="J148" s="6">
        <v>41.07</v>
      </c>
      <c r="K148" s="7">
        <v>0.1</v>
      </c>
      <c r="L148" s="6">
        <v>16.29</v>
      </c>
      <c r="M148" s="6">
        <f t="shared" si="8"/>
        <v>221.77800000000002</v>
      </c>
      <c r="N148" s="6">
        <f t="shared" si="9"/>
        <v>97.74</v>
      </c>
      <c r="O148" s="6">
        <f t="shared" si="10"/>
        <v>124.03800000000003</v>
      </c>
      <c r="P148" s="8">
        <f t="shared" si="11"/>
        <v>0.55928901874847825</v>
      </c>
      <c r="Q148" s="5">
        <f>YEAR(SalesDataTable[[#This Row],[Order Date]])</f>
        <v>2026</v>
      </c>
      <c r="R148" s="8" t="str">
        <f>"Q"&amp;ROUNDUP(MONTH(SalesDataTable[[#This Row],[Order Date]])/3,0)</f>
        <v>Q1</v>
      </c>
      <c r="S148" s="9">
        <f>MONTH(SalesDataTable[[#This Row],[Order Date]])</f>
        <v>1</v>
      </c>
      <c r="T148" s="8" t="str">
        <f>TEXT(SalesDataTable[[#This Row],[Order Date]],"mmm")</f>
        <v>Jan</v>
      </c>
    </row>
    <row r="149" spans="1:20" ht="15.6">
      <c r="A149" s="2" t="s">
        <v>200</v>
      </c>
      <c r="B149" s="3">
        <v>46053</v>
      </c>
      <c r="C149" s="4" t="s">
        <v>1</v>
      </c>
      <c r="D149" s="4" t="s">
        <v>88</v>
      </c>
      <c r="E149" s="4" t="s">
        <v>3</v>
      </c>
      <c r="F149" s="4" t="s">
        <v>16</v>
      </c>
      <c r="G149" s="4" t="s">
        <v>17</v>
      </c>
      <c r="H149" s="4" t="s">
        <v>18</v>
      </c>
      <c r="I149" s="9">
        <v>1</v>
      </c>
      <c r="J149" s="6">
        <v>36.020000000000003</v>
      </c>
      <c r="K149" s="7">
        <v>0</v>
      </c>
      <c r="L149" s="6">
        <v>13.34</v>
      </c>
      <c r="M149" s="6">
        <f t="shared" si="8"/>
        <v>36.020000000000003</v>
      </c>
      <c r="N149" s="6">
        <f t="shared" si="9"/>
        <v>13.34</v>
      </c>
      <c r="O149" s="6">
        <f t="shared" si="10"/>
        <v>22.680000000000003</v>
      </c>
      <c r="P149" s="8">
        <f t="shared" si="11"/>
        <v>0.62965019433647973</v>
      </c>
      <c r="Q149" s="5">
        <f>YEAR(SalesDataTable[[#This Row],[Order Date]])</f>
        <v>2026</v>
      </c>
      <c r="R149" s="8" t="str">
        <f>"Q"&amp;ROUNDUP(MONTH(SalesDataTable[[#This Row],[Order Date]])/3,0)</f>
        <v>Q1</v>
      </c>
      <c r="S149" s="9">
        <f>MONTH(SalesDataTable[[#This Row],[Order Date]])</f>
        <v>1</v>
      </c>
      <c r="T149" s="8" t="str">
        <f>TEXT(SalesDataTable[[#This Row],[Order Date]],"mmm")</f>
        <v>Jan</v>
      </c>
    </row>
    <row r="150" spans="1:20" ht="15.6">
      <c r="A150" s="2" t="s">
        <v>201</v>
      </c>
      <c r="B150" s="3">
        <v>46053</v>
      </c>
      <c r="C150" s="4" t="s">
        <v>1</v>
      </c>
      <c r="D150" s="4" t="s">
        <v>2</v>
      </c>
      <c r="E150" s="4" t="s">
        <v>25</v>
      </c>
      <c r="F150" s="4" t="s">
        <v>4</v>
      </c>
      <c r="G150" s="4" t="s">
        <v>49</v>
      </c>
      <c r="H150" s="4" t="s">
        <v>67</v>
      </c>
      <c r="I150" s="9">
        <v>1</v>
      </c>
      <c r="J150" s="6">
        <v>35.82</v>
      </c>
      <c r="K150" s="7">
        <v>0.05</v>
      </c>
      <c r="L150" s="6">
        <v>14.32</v>
      </c>
      <c r="M150" s="6">
        <f t="shared" si="8"/>
        <v>34.028999999999996</v>
      </c>
      <c r="N150" s="6">
        <f t="shared" si="9"/>
        <v>14.32</v>
      </c>
      <c r="O150" s="6">
        <f t="shared" si="10"/>
        <v>19.708999999999996</v>
      </c>
      <c r="P150" s="8">
        <f t="shared" si="11"/>
        <v>0.57918246201769075</v>
      </c>
      <c r="Q150" s="5">
        <f>YEAR(SalesDataTable[[#This Row],[Order Date]])</f>
        <v>2026</v>
      </c>
      <c r="R150" s="8" t="str">
        <f>"Q"&amp;ROUNDUP(MONTH(SalesDataTable[[#This Row],[Order Date]])/3,0)</f>
        <v>Q1</v>
      </c>
      <c r="S150" s="9">
        <f>MONTH(SalesDataTable[[#This Row],[Order Date]])</f>
        <v>1</v>
      </c>
      <c r="T150" s="8" t="str">
        <f>TEXT(SalesDataTable[[#This Row],[Order Date]],"mmm")</f>
        <v>Jan</v>
      </c>
    </row>
    <row r="151" spans="1:20" ht="15.6">
      <c r="A151" s="2" t="s">
        <v>202</v>
      </c>
      <c r="B151" s="3">
        <v>46053</v>
      </c>
      <c r="C151" s="4" t="s">
        <v>14</v>
      </c>
      <c r="D151" s="4" t="s">
        <v>24</v>
      </c>
      <c r="E151" s="4" t="s">
        <v>25</v>
      </c>
      <c r="F151" s="4" t="s">
        <v>4</v>
      </c>
      <c r="G151" s="4" t="s">
        <v>5</v>
      </c>
      <c r="H151" s="4" t="s">
        <v>43</v>
      </c>
      <c r="I151" s="9">
        <v>3</v>
      </c>
      <c r="J151" s="6">
        <v>103.94</v>
      </c>
      <c r="K151" s="7">
        <v>0.1</v>
      </c>
      <c r="L151" s="6">
        <v>50.67</v>
      </c>
      <c r="M151" s="6">
        <f t="shared" si="8"/>
        <v>280.63799999999998</v>
      </c>
      <c r="N151" s="6">
        <f t="shared" si="9"/>
        <v>152.01</v>
      </c>
      <c r="O151" s="6">
        <f t="shared" si="10"/>
        <v>128.62799999999999</v>
      </c>
      <c r="P151" s="8">
        <f t="shared" si="11"/>
        <v>0.45834135077929572</v>
      </c>
      <c r="Q151" s="5">
        <f>YEAR(SalesDataTable[[#This Row],[Order Date]])</f>
        <v>2026</v>
      </c>
      <c r="R151" s="8" t="str">
        <f>"Q"&amp;ROUNDUP(MONTH(SalesDataTable[[#This Row],[Order Date]])/3,0)</f>
        <v>Q1</v>
      </c>
      <c r="S151" s="9">
        <f>MONTH(SalesDataTable[[#This Row],[Order Date]])</f>
        <v>1</v>
      </c>
      <c r="T151" s="8" t="str">
        <f>TEXT(SalesDataTable[[#This Row],[Order Date]],"mmm")</f>
        <v>Jan</v>
      </c>
    </row>
    <row r="152" spans="1:20" ht="15.6">
      <c r="A152" s="2" t="s">
        <v>203</v>
      </c>
      <c r="B152" s="3">
        <v>46054</v>
      </c>
      <c r="C152" s="4" t="s">
        <v>1</v>
      </c>
      <c r="D152" s="4" t="s">
        <v>2</v>
      </c>
      <c r="E152" s="4" t="s">
        <v>3</v>
      </c>
      <c r="F152" s="4" t="s">
        <v>4</v>
      </c>
      <c r="G152" s="4" t="s">
        <v>11</v>
      </c>
      <c r="H152" s="4" t="s">
        <v>21</v>
      </c>
      <c r="I152" s="9">
        <v>1</v>
      </c>
      <c r="J152" s="6">
        <v>140.53</v>
      </c>
      <c r="K152" s="7">
        <v>0</v>
      </c>
      <c r="L152" s="6">
        <v>77.36</v>
      </c>
      <c r="M152" s="6">
        <f t="shared" si="8"/>
        <v>140.53</v>
      </c>
      <c r="N152" s="6">
        <f t="shared" si="9"/>
        <v>77.36</v>
      </c>
      <c r="O152" s="6">
        <f t="shared" si="10"/>
        <v>63.17</v>
      </c>
      <c r="P152" s="8">
        <f t="shared" si="11"/>
        <v>0.44951255959581587</v>
      </c>
      <c r="Q152" s="5">
        <f>YEAR(SalesDataTable[[#This Row],[Order Date]])</f>
        <v>2026</v>
      </c>
      <c r="R152" s="8" t="str">
        <f>"Q"&amp;ROUNDUP(MONTH(SalesDataTable[[#This Row],[Order Date]])/3,0)</f>
        <v>Q1</v>
      </c>
      <c r="S152" s="9">
        <f>MONTH(SalesDataTable[[#This Row],[Order Date]])</f>
        <v>2</v>
      </c>
      <c r="T152" s="8" t="str">
        <f>TEXT(SalesDataTable[[#This Row],[Order Date]],"mmm")</f>
        <v>Feb</v>
      </c>
    </row>
    <row r="153" spans="1:20" ht="15.6">
      <c r="A153" s="2" t="s">
        <v>204</v>
      </c>
      <c r="B153" s="3">
        <v>46054</v>
      </c>
      <c r="C153" s="4" t="s">
        <v>27</v>
      </c>
      <c r="D153" s="4" t="s">
        <v>45</v>
      </c>
      <c r="E153" s="4" t="s">
        <v>25</v>
      </c>
      <c r="F153" s="4" t="s">
        <v>4</v>
      </c>
      <c r="G153" s="4" t="s">
        <v>11</v>
      </c>
      <c r="H153" s="4" t="s">
        <v>21</v>
      </c>
      <c r="I153" s="9">
        <v>1</v>
      </c>
      <c r="J153" s="6">
        <v>142.03</v>
      </c>
      <c r="K153" s="7">
        <v>0.05</v>
      </c>
      <c r="L153" s="6">
        <v>77.069999999999993</v>
      </c>
      <c r="M153" s="6">
        <f t="shared" si="8"/>
        <v>134.92849999999999</v>
      </c>
      <c r="N153" s="6">
        <f t="shared" si="9"/>
        <v>77.069999999999993</v>
      </c>
      <c r="O153" s="6">
        <f t="shared" si="10"/>
        <v>57.858499999999992</v>
      </c>
      <c r="P153" s="8">
        <f t="shared" si="11"/>
        <v>0.42880859121682963</v>
      </c>
      <c r="Q153" s="5">
        <f>YEAR(SalesDataTable[[#This Row],[Order Date]])</f>
        <v>2026</v>
      </c>
      <c r="R153" s="8" t="str">
        <f>"Q"&amp;ROUNDUP(MONTH(SalesDataTable[[#This Row],[Order Date]])/3,0)</f>
        <v>Q1</v>
      </c>
      <c r="S153" s="9">
        <f>MONTH(SalesDataTable[[#This Row],[Order Date]])</f>
        <v>2</v>
      </c>
      <c r="T153" s="8" t="str">
        <f>TEXT(SalesDataTable[[#This Row],[Order Date]],"mmm")</f>
        <v>Feb</v>
      </c>
    </row>
    <row r="154" spans="1:20" ht="15.6">
      <c r="A154" s="2" t="s">
        <v>205</v>
      </c>
      <c r="B154" s="3">
        <v>46054</v>
      </c>
      <c r="C154" s="4" t="s">
        <v>14</v>
      </c>
      <c r="D154" s="4" t="s">
        <v>34</v>
      </c>
      <c r="E154" s="4" t="s">
        <v>10</v>
      </c>
      <c r="F154" s="4" t="s">
        <v>20</v>
      </c>
      <c r="G154" s="4" t="s">
        <v>31</v>
      </c>
      <c r="H154" s="4" t="s">
        <v>90</v>
      </c>
      <c r="I154" s="9">
        <v>12</v>
      </c>
      <c r="J154" s="6">
        <v>124.84</v>
      </c>
      <c r="K154" s="7">
        <v>0.1</v>
      </c>
      <c r="L154" s="6">
        <v>59.47</v>
      </c>
      <c r="M154" s="6">
        <f t="shared" si="8"/>
        <v>1348.2719999999999</v>
      </c>
      <c r="N154" s="6">
        <f t="shared" si="9"/>
        <v>713.64</v>
      </c>
      <c r="O154" s="6">
        <f t="shared" si="10"/>
        <v>634.63199999999995</v>
      </c>
      <c r="P154" s="8">
        <f t="shared" si="11"/>
        <v>0.47070027412866244</v>
      </c>
      <c r="Q154" s="5">
        <f>YEAR(SalesDataTable[[#This Row],[Order Date]])</f>
        <v>2026</v>
      </c>
      <c r="R154" s="8" t="str">
        <f>"Q"&amp;ROUNDUP(MONTH(SalesDataTable[[#This Row],[Order Date]])/3,0)</f>
        <v>Q1</v>
      </c>
      <c r="S154" s="9">
        <f>MONTH(SalesDataTable[[#This Row],[Order Date]])</f>
        <v>2</v>
      </c>
      <c r="T154" s="8" t="str">
        <f>TEXT(SalesDataTable[[#This Row],[Order Date]],"mmm")</f>
        <v>Feb</v>
      </c>
    </row>
    <row r="155" spans="1:20" ht="15.6">
      <c r="A155" s="2" t="s">
        <v>206</v>
      </c>
      <c r="B155" s="3">
        <v>46054</v>
      </c>
      <c r="C155" s="4" t="s">
        <v>8</v>
      </c>
      <c r="D155" s="4" t="s">
        <v>69</v>
      </c>
      <c r="E155" s="4" t="s">
        <v>3</v>
      </c>
      <c r="F155" s="4" t="s">
        <v>4</v>
      </c>
      <c r="G155" s="4" t="s">
        <v>49</v>
      </c>
      <c r="H155" s="4" t="s">
        <v>67</v>
      </c>
      <c r="I155" s="9">
        <v>3</v>
      </c>
      <c r="J155" s="6">
        <v>35.36</v>
      </c>
      <c r="K155" s="7">
        <v>0</v>
      </c>
      <c r="L155" s="6">
        <v>13.7</v>
      </c>
      <c r="M155" s="6">
        <f t="shared" si="8"/>
        <v>106.08</v>
      </c>
      <c r="N155" s="6">
        <f t="shared" si="9"/>
        <v>41.099999999999994</v>
      </c>
      <c r="O155" s="6">
        <f t="shared" si="10"/>
        <v>64.98</v>
      </c>
      <c r="P155" s="8">
        <f t="shared" si="11"/>
        <v>0.61255656108597289</v>
      </c>
      <c r="Q155" s="5">
        <f>YEAR(SalesDataTable[[#This Row],[Order Date]])</f>
        <v>2026</v>
      </c>
      <c r="R155" s="8" t="str">
        <f>"Q"&amp;ROUNDUP(MONTH(SalesDataTable[[#This Row],[Order Date]])/3,0)</f>
        <v>Q1</v>
      </c>
      <c r="S155" s="9">
        <f>MONTH(SalesDataTable[[#This Row],[Order Date]])</f>
        <v>2</v>
      </c>
      <c r="T155" s="8" t="str">
        <f>TEXT(SalesDataTable[[#This Row],[Order Date]],"mmm")</f>
        <v>Feb</v>
      </c>
    </row>
    <row r="156" spans="1:20" ht="15.6">
      <c r="A156" s="2" t="s">
        <v>207</v>
      </c>
      <c r="B156" s="3">
        <v>46054</v>
      </c>
      <c r="C156" s="4" t="s">
        <v>27</v>
      </c>
      <c r="D156" s="4" t="s">
        <v>82</v>
      </c>
      <c r="E156" s="4" t="s">
        <v>39</v>
      </c>
      <c r="F156" s="4" t="s">
        <v>4</v>
      </c>
      <c r="G156" s="4" t="s">
        <v>49</v>
      </c>
      <c r="H156" s="4" t="s">
        <v>55</v>
      </c>
      <c r="I156" s="9">
        <v>2</v>
      </c>
      <c r="J156" s="6">
        <v>122.43</v>
      </c>
      <c r="K156" s="7">
        <v>0</v>
      </c>
      <c r="L156" s="6">
        <v>69.08</v>
      </c>
      <c r="M156" s="6">
        <f t="shared" si="8"/>
        <v>244.86</v>
      </c>
      <c r="N156" s="6">
        <f t="shared" si="9"/>
        <v>138.16</v>
      </c>
      <c r="O156" s="6">
        <f t="shared" si="10"/>
        <v>106.70000000000002</v>
      </c>
      <c r="P156" s="8">
        <f t="shared" si="11"/>
        <v>0.43575920934411505</v>
      </c>
      <c r="Q156" s="5">
        <f>YEAR(SalesDataTable[[#This Row],[Order Date]])</f>
        <v>2026</v>
      </c>
      <c r="R156" s="8" t="str">
        <f>"Q"&amp;ROUNDUP(MONTH(SalesDataTable[[#This Row],[Order Date]])/3,0)</f>
        <v>Q1</v>
      </c>
      <c r="S156" s="9">
        <f>MONTH(SalesDataTable[[#This Row],[Order Date]])</f>
        <v>2</v>
      </c>
      <c r="T156" s="8" t="str">
        <f>TEXT(SalesDataTable[[#This Row],[Order Date]],"mmm")</f>
        <v>Feb</v>
      </c>
    </row>
    <row r="157" spans="1:20" ht="15.6">
      <c r="A157" s="2" t="s">
        <v>208</v>
      </c>
      <c r="B157" s="3">
        <v>46054</v>
      </c>
      <c r="C157" s="4" t="s">
        <v>1</v>
      </c>
      <c r="D157" s="4" t="s">
        <v>88</v>
      </c>
      <c r="E157" s="4" t="s">
        <v>39</v>
      </c>
      <c r="F157" s="4" t="s">
        <v>16</v>
      </c>
      <c r="G157" s="4" t="s">
        <v>11</v>
      </c>
      <c r="H157" s="4" t="s">
        <v>21</v>
      </c>
      <c r="I157" s="9">
        <v>2</v>
      </c>
      <c r="J157" s="6">
        <v>140.47</v>
      </c>
      <c r="K157" s="7">
        <v>0.05</v>
      </c>
      <c r="L157" s="6">
        <v>78.39</v>
      </c>
      <c r="M157" s="6">
        <f t="shared" si="8"/>
        <v>266.89299999999997</v>
      </c>
      <c r="N157" s="6">
        <f t="shared" si="9"/>
        <v>156.78</v>
      </c>
      <c r="O157" s="6">
        <f t="shared" si="10"/>
        <v>110.11299999999997</v>
      </c>
      <c r="P157" s="8">
        <f t="shared" si="11"/>
        <v>0.41257357817552348</v>
      </c>
      <c r="Q157" s="5">
        <f>YEAR(SalesDataTable[[#This Row],[Order Date]])</f>
        <v>2026</v>
      </c>
      <c r="R157" s="8" t="str">
        <f>"Q"&amp;ROUNDUP(MONTH(SalesDataTable[[#This Row],[Order Date]])/3,0)</f>
        <v>Q1</v>
      </c>
      <c r="S157" s="9">
        <f>MONTH(SalesDataTable[[#This Row],[Order Date]])</f>
        <v>2</v>
      </c>
      <c r="T157" s="8" t="str">
        <f>TEXT(SalesDataTable[[#This Row],[Order Date]],"mmm")</f>
        <v>Feb</v>
      </c>
    </row>
    <row r="158" spans="1:20" ht="15.6">
      <c r="A158" s="2" t="s">
        <v>209</v>
      </c>
      <c r="B158" s="3">
        <v>46055</v>
      </c>
      <c r="C158" s="4" t="s">
        <v>8</v>
      </c>
      <c r="D158" s="4" t="s">
        <v>86</v>
      </c>
      <c r="E158" s="4" t="s">
        <v>3</v>
      </c>
      <c r="F158" s="4" t="s">
        <v>4</v>
      </c>
      <c r="G158" s="4" t="s">
        <v>17</v>
      </c>
      <c r="H158" s="4" t="s">
        <v>46</v>
      </c>
      <c r="I158" s="9">
        <v>1</v>
      </c>
      <c r="J158" s="6">
        <v>45.43</v>
      </c>
      <c r="K158" s="7">
        <v>0.05</v>
      </c>
      <c r="L158" s="6">
        <v>18.670000000000002</v>
      </c>
      <c r="M158" s="6">
        <f t="shared" si="8"/>
        <v>43.158499999999997</v>
      </c>
      <c r="N158" s="6">
        <f t="shared" si="9"/>
        <v>18.670000000000002</v>
      </c>
      <c r="O158" s="6">
        <f t="shared" si="10"/>
        <v>24.488499999999995</v>
      </c>
      <c r="P158" s="8">
        <f t="shared" si="11"/>
        <v>0.56740850585632019</v>
      </c>
      <c r="Q158" s="5">
        <f>YEAR(SalesDataTable[[#This Row],[Order Date]])</f>
        <v>2026</v>
      </c>
      <c r="R158" s="8" t="str">
        <f>"Q"&amp;ROUNDUP(MONTH(SalesDataTable[[#This Row],[Order Date]])/3,0)</f>
        <v>Q1</v>
      </c>
      <c r="S158" s="9">
        <f>MONTH(SalesDataTable[[#This Row],[Order Date]])</f>
        <v>2</v>
      </c>
      <c r="T158" s="8" t="str">
        <f>TEXT(SalesDataTable[[#This Row],[Order Date]],"mmm")</f>
        <v>Feb</v>
      </c>
    </row>
    <row r="159" spans="1:20" ht="15.6">
      <c r="A159" s="2" t="s">
        <v>210</v>
      </c>
      <c r="B159" s="3">
        <v>46055</v>
      </c>
      <c r="C159" s="4" t="s">
        <v>27</v>
      </c>
      <c r="D159" s="4" t="s">
        <v>82</v>
      </c>
      <c r="E159" s="4" t="s">
        <v>10</v>
      </c>
      <c r="F159" s="4" t="s">
        <v>20</v>
      </c>
      <c r="G159" s="4" t="s">
        <v>5</v>
      </c>
      <c r="H159" s="4" t="s">
        <v>43</v>
      </c>
      <c r="I159" s="9">
        <v>8</v>
      </c>
      <c r="J159" s="6">
        <v>102.78</v>
      </c>
      <c r="K159" s="7">
        <v>0.15</v>
      </c>
      <c r="L159" s="6">
        <v>50.39</v>
      </c>
      <c r="M159" s="6">
        <f t="shared" si="8"/>
        <v>698.904</v>
      </c>
      <c r="N159" s="6">
        <f t="shared" si="9"/>
        <v>403.12</v>
      </c>
      <c r="O159" s="6">
        <f t="shared" si="10"/>
        <v>295.78399999999999</v>
      </c>
      <c r="P159" s="8">
        <f t="shared" si="11"/>
        <v>0.42321119924911005</v>
      </c>
      <c r="Q159" s="5">
        <f>YEAR(SalesDataTable[[#This Row],[Order Date]])</f>
        <v>2026</v>
      </c>
      <c r="R159" s="8" t="str">
        <f>"Q"&amp;ROUNDUP(MONTH(SalesDataTable[[#This Row],[Order Date]])/3,0)</f>
        <v>Q1</v>
      </c>
      <c r="S159" s="9">
        <f>MONTH(SalesDataTable[[#This Row],[Order Date]])</f>
        <v>2</v>
      </c>
      <c r="T159" s="8" t="str">
        <f>TEXT(SalesDataTable[[#This Row],[Order Date]],"mmm")</f>
        <v>Feb</v>
      </c>
    </row>
    <row r="160" spans="1:20" ht="15.6">
      <c r="A160" s="2" t="s">
        <v>211</v>
      </c>
      <c r="B160" s="3">
        <v>46055</v>
      </c>
      <c r="C160" s="4" t="s">
        <v>8</v>
      </c>
      <c r="D160" s="4" t="s">
        <v>66</v>
      </c>
      <c r="E160" s="4" t="s">
        <v>39</v>
      </c>
      <c r="F160" s="4" t="s">
        <v>16</v>
      </c>
      <c r="G160" s="4" t="s">
        <v>31</v>
      </c>
      <c r="H160" s="4" t="s">
        <v>90</v>
      </c>
      <c r="I160" s="9">
        <v>1</v>
      </c>
      <c r="J160" s="6">
        <v>123.95</v>
      </c>
      <c r="K160" s="7">
        <v>0</v>
      </c>
      <c r="L160" s="6">
        <v>61.32</v>
      </c>
      <c r="M160" s="6">
        <f t="shared" si="8"/>
        <v>123.95</v>
      </c>
      <c r="N160" s="6">
        <f t="shared" si="9"/>
        <v>61.32</v>
      </c>
      <c r="O160" s="6">
        <f t="shared" si="10"/>
        <v>62.63</v>
      </c>
      <c r="P160" s="8">
        <f t="shared" si="11"/>
        <v>0.50528438886647842</v>
      </c>
      <c r="Q160" s="5">
        <f>YEAR(SalesDataTable[[#This Row],[Order Date]])</f>
        <v>2026</v>
      </c>
      <c r="R160" s="8" t="str">
        <f>"Q"&amp;ROUNDUP(MONTH(SalesDataTable[[#This Row],[Order Date]])/3,0)</f>
        <v>Q1</v>
      </c>
      <c r="S160" s="9">
        <f>MONTH(SalesDataTable[[#This Row],[Order Date]])</f>
        <v>2</v>
      </c>
      <c r="T160" s="8" t="str">
        <f>TEXT(SalesDataTable[[#This Row],[Order Date]],"mmm")</f>
        <v>Feb</v>
      </c>
    </row>
    <row r="161" spans="1:20" ht="15.6">
      <c r="A161" s="2" t="s">
        <v>212</v>
      </c>
      <c r="B161" s="3">
        <v>46055</v>
      </c>
      <c r="C161" s="4" t="s">
        <v>8</v>
      </c>
      <c r="D161" s="4" t="s">
        <v>66</v>
      </c>
      <c r="E161" s="4" t="s">
        <v>39</v>
      </c>
      <c r="F161" s="4" t="s">
        <v>4</v>
      </c>
      <c r="G161" s="4" t="s">
        <v>31</v>
      </c>
      <c r="H161" s="4" t="s">
        <v>41</v>
      </c>
      <c r="I161" s="9">
        <v>3</v>
      </c>
      <c r="J161" s="6">
        <v>199.9</v>
      </c>
      <c r="K161" s="7">
        <v>0</v>
      </c>
      <c r="L161" s="6">
        <v>104.18</v>
      </c>
      <c r="M161" s="6">
        <f t="shared" si="8"/>
        <v>599.70000000000005</v>
      </c>
      <c r="N161" s="6">
        <f t="shared" si="9"/>
        <v>312.54000000000002</v>
      </c>
      <c r="O161" s="6">
        <f t="shared" si="10"/>
        <v>287.16000000000003</v>
      </c>
      <c r="P161" s="8">
        <f t="shared" si="11"/>
        <v>0.47883941970985494</v>
      </c>
      <c r="Q161" s="5">
        <f>YEAR(SalesDataTable[[#This Row],[Order Date]])</f>
        <v>2026</v>
      </c>
      <c r="R161" s="8" t="str">
        <f>"Q"&amp;ROUNDUP(MONTH(SalesDataTable[[#This Row],[Order Date]])/3,0)</f>
        <v>Q1</v>
      </c>
      <c r="S161" s="9">
        <f>MONTH(SalesDataTable[[#This Row],[Order Date]])</f>
        <v>2</v>
      </c>
      <c r="T161" s="8" t="str">
        <f>TEXT(SalesDataTable[[#This Row],[Order Date]],"mmm")</f>
        <v>Feb</v>
      </c>
    </row>
    <row r="162" spans="1:20" ht="15.6">
      <c r="A162" s="2" t="s">
        <v>213</v>
      </c>
      <c r="B162" s="3">
        <v>46055</v>
      </c>
      <c r="C162" s="4" t="s">
        <v>8</v>
      </c>
      <c r="D162" s="4" t="s">
        <v>69</v>
      </c>
      <c r="E162" s="4" t="s">
        <v>39</v>
      </c>
      <c r="F162" s="4" t="s">
        <v>4</v>
      </c>
      <c r="G162" s="4" t="s">
        <v>11</v>
      </c>
      <c r="H162" s="4" t="s">
        <v>12</v>
      </c>
      <c r="I162" s="9">
        <v>1</v>
      </c>
      <c r="J162" s="6">
        <v>93.78</v>
      </c>
      <c r="K162" s="7">
        <v>0</v>
      </c>
      <c r="L162" s="6">
        <v>44.21</v>
      </c>
      <c r="M162" s="6">
        <f t="shared" si="8"/>
        <v>93.78</v>
      </c>
      <c r="N162" s="6">
        <f t="shared" si="9"/>
        <v>44.21</v>
      </c>
      <c r="O162" s="6">
        <f t="shared" si="10"/>
        <v>49.57</v>
      </c>
      <c r="P162" s="8">
        <f t="shared" si="11"/>
        <v>0.52857752185967155</v>
      </c>
      <c r="Q162" s="5">
        <f>YEAR(SalesDataTable[[#This Row],[Order Date]])</f>
        <v>2026</v>
      </c>
      <c r="R162" s="8" t="str">
        <f>"Q"&amp;ROUNDUP(MONTH(SalesDataTable[[#This Row],[Order Date]])/3,0)</f>
        <v>Q1</v>
      </c>
      <c r="S162" s="9">
        <f>MONTH(SalesDataTable[[#This Row],[Order Date]])</f>
        <v>2</v>
      </c>
      <c r="T162" s="8" t="str">
        <f>TEXT(SalesDataTable[[#This Row],[Order Date]],"mmm")</f>
        <v>Feb</v>
      </c>
    </row>
    <row r="163" spans="1:20" ht="15.6">
      <c r="A163" s="2" t="s">
        <v>214</v>
      </c>
      <c r="B163" s="3">
        <v>46055</v>
      </c>
      <c r="C163" s="4" t="s">
        <v>1</v>
      </c>
      <c r="D163" s="4" t="s">
        <v>2</v>
      </c>
      <c r="E163" s="4" t="s">
        <v>3</v>
      </c>
      <c r="F163" s="4" t="s">
        <v>20</v>
      </c>
      <c r="G163" s="4" t="s">
        <v>49</v>
      </c>
      <c r="H163" s="4" t="s">
        <v>50</v>
      </c>
      <c r="I163" s="9">
        <v>1</v>
      </c>
      <c r="J163" s="6">
        <v>39.39</v>
      </c>
      <c r="K163" s="7">
        <v>0.1</v>
      </c>
      <c r="L163" s="6">
        <v>15.09</v>
      </c>
      <c r="M163" s="6">
        <f t="shared" si="8"/>
        <v>35.451000000000001</v>
      </c>
      <c r="N163" s="6">
        <f t="shared" si="9"/>
        <v>15.09</v>
      </c>
      <c r="O163" s="6">
        <f t="shared" si="10"/>
        <v>20.361000000000001</v>
      </c>
      <c r="P163" s="8">
        <f t="shared" si="11"/>
        <v>0.57434204958957435</v>
      </c>
      <c r="Q163" s="5">
        <f>YEAR(SalesDataTable[[#This Row],[Order Date]])</f>
        <v>2026</v>
      </c>
      <c r="R163" s="8" t="str">
        <f>"Q"&amp;ROUNDUP(MONTH(SalesDataTable[[#This Row],[Order Date]])/3,0)</f>
        <v>Q1</v>
      </c>
      <c r="S163" s="9">
        <f>MONTH(SalesDataTable[[#This Row],[Order Date]])</f>
        <v>2</v>
      </c>
      <c r="T163" s="8" t="str">
        <f>TEXT(SalesDataTable[[#This Row],[Order Date]],"mmm")</f>
        <v>Feb</v>
      </c>
    </row>
    <row r="164" spans="1:20" ht="15.6">
      <c r="A164" s="2" t="s">
        <v>215</v>
      </c>
      <c r="B164" s="3">
        <v>46055</v>
      </c>
      <c r="C164" s="4" t="s">
        <v>1</v>
      </c>
      <c r="D164" s="4" t="s">
        <v>2</v>
      </c>
      <c r="E164" s="4" t="s">
        <v>3</v>
      </c>
      <c r="F164" s="4" t="s">
        <v>16</v>
      </c>
      <c r="G164" s="4" t="s">
        <v>5</v>
      </c>
      <c r="H164" s="4" t="s">
        <v>43</v>
      </c>
      <c r="I164" s="9">
        <v>6</v>
      </c>
      <c r="J164" s="6">
        <v>101.64</v>
      </c>
      <c r="K164" s="7">
        <v>0</v>
      </c>
      <c r="L164" s="6">
        <v>51.06</v>
      </c>
      <c r="M164" s="6">
        <f t="shared" si="8"/>
        <v>609.84</v>
      </c>
      <c r="N164" s="6">
        <f t="shared" si="9"/>
        <v>306.36</v>
      </c>
      <c r="O164" s="6">
        <f t="shared" si="10"/>
        <v>303.48</v>
      </c>
      <c r="P164" s="8">
        <f t="shared" si="11"/>
        <v>0.49763872491145217</v>
      </c>
      <c r="Q164" s="5">
        <f>YEAR(SalesDataTable[[#This Row],[Order Date]])</f>
        <v>2026</v>
      </c>
      <c r="R164" s="8" t="str">
        <f>"Q"&amp;ROUNDUP(MONTH(SalesDataTable[[#This Row],[Order Date]])/3,0)</f>
        <v>Q1</v>
      </c>
      <c r="S164" s="9">
        <f>MONTH(SalesDataTable[[#This Row],[Order Date]])</f>
        <v>2</v>
      </c>
      <c r="T164" s="8" t="str">
        <f>TEXT(SalesDataTable[[#This Row],[Order Date]],"mmm")</f>
        <v>Feb</v>
      </c>
    </row>
    <row r="165" spans="1:20" ht="15.6">
      <c r="A165" s="2" t="s">
        <v>216</v>
      </c>
      <c r="B165" s="3">
        <v>46056</v>
      </c>
      <c r="C165" s="4" t="s">
        <v>1</v>
      </c>
      <c r="D165" s="4" t="s">
        <v>2</v>
      </c>
      <c r="E165" s="4" t="s">
        <v>10</v>
      </c>
      <c r="F165" s="4" t="s">
        <v>20</v>
      </c>
      <c r="G165" s="4" t="s">
        <v>49</v>
      </c>
      <c r="H165" s="4" t="s">
        <v>67</v>
      </c>
      <c r="I165" s="9">
        <v>12</v>
      </c>
      <c r="J165" s="6">
        <v>36.74</v>
      </c>
      <c r="K165" s="7">
        <v>0.2</v>
      </c>
      <c r="L165" s="6">
        <v>13.53</v>
      </c>
      <c r="M165" s="6">
        <f t="shared" si="8"/>
        <v>352.70400000000001</v>
      </c>
      <c r="N165" s="6">
        <f t="shared" si="9"/>
        <v>162.35999999999999</v>
      </c>
      <c r="O165" s="6">
        <f t="shared" si="10"/>
        <v>190.34400000000002</v>
      </c>
      <c r="P165" s="8">
        <f t="shared" si="11"/>
        <v>0.53967065868263475</v>
      </c>
      <c r="Q165" s="5">
        <f>YEAR(SalesDataTable[[#This Row],[Order Date]])</f>
        <v>2026</v>
      </c>
      <c r="R165" s="8" t="str">
        <f>"Q"&amp;ROUNDUP(MONTH(SalesDataTable[[#This Row],[Order Date]])/3,0)</f>
        <v>Q1</v>
      </c>
      <c r="S165" s="9">
        <f>MONTH(SalesDataTable[[#This Row],[Order Date]])</f>
        <v>2</v>
      </c>
      <c r="T165" s="8" t="str">
        <f>TEXT(SalesDataTable[[#This Row],[Order Date]],"mmm")</f>
        <v>Feb</v>
      </c>
    </row>
    <row r="166" spans="1:20" ht="15.6">
      <c r="A166" s="2" t="s">
        <v>217</v>
      </c>
      <c r="B166" s="3">
        <v>46056</v>
      </c>
      <c r="C166" s="4" t="s">
        <v>27</v>
      </c>
      <c r="D166" s="4" t="s">
        <v>48</v>
      </c>
      <c r="E166" s="4" t="s">
        <v>25</v>
      </c>
      <c r="F166" s="4" t="s">
        <v>16</v>
      </c>
      <c r="G166" s="4" t="s">
        <v>11</v>
      </c>
      <c r="H166" s="4" t="s">
        <v>53</v>
      </c>
      <c r="I166" s="9">
        <v>2</v>
      </c>
      <c r="J166" s="6">
        <v>154.62</v>
      </c>
      <c r="K166" s="7">
        <v>0</v>
      </c>
      <c r="L166" s="6">
        <v>78.209999999999994</v>
      </c>
      <c r="M166" s="6">
        <f t="shared" si="8"/>
        <v>309.24</v>
      </c>
      <c r="N166" s="6">
        <f t="shared" si="9"/>
        <v>156.41999999999999</v>
      </c>
      <c r="O166" s="6">
        <f t="shared" si="10"/>
        <v>152.82000000000002</v>
      </c>
      <c r="P166" s="8">
        <f t="shared" si="11"/>
        <v>0.49417927823050062</v>
      </c>
      <c r="Q166" s="5">
        <f>YEAR(SalesDataTable[[#This Row],[Order Date]])</f>
        <v>2026</v>
      </c>
      <c r="R166" s="8" t="str">
        <f>"Q"&amp;ROUNDUP(MONTH(SalesDataTable[[#This Row],[Order Date]])/3,0)</f>
        <v>Q1</v>
      </c>
      <c r="S166" s="9">
        <f>MONTH(SalesDataTable[[#This Row],[Order Date]])</f>
        <v>2</v>
      </c>
      <c r="T166" s="8" t="str">
        <f>TEXT(SalesDataTable[[#This Row],[Order Date]],"mmm")</f>
        <v>Feb</v>
      </c>
    </row>
    <row r="167" spans="1:20" ht="15.6">
      <c r="A167" s="2" t="s">
        <v>218</v>
      </c>
      <c r="B167" s="3">
        <v>46057</v>
      </c>
      <c r="C167" s="4" t="s">
        <v>1</v>
      </c>
      <c r="D167" s="4" t="s">
        <v>2</v>
      </c>
      <c r="E167" s="4" t="s">
        <v>39</v>
      </c>
      <c r="F167" s="4" t="s">
        <v>16</v>
      </c>
      <c r="G167" s="4" t="s">
        <v>31</v>
      </c>
      <c r="H167" s="4" t="s">
        <v>90</v>
      </c>
      <c r="I167" s="9">
        <v>1</v>
      </c>
      <c r="J167" s="6">
        <v>125.63</v>
      </c>
      <c r="K167" s="7">
        <v>0.1</v>
      </c>
      <c r="L167" s="6">
        <v>60.38</v>
      </c>
      <c r="M167" s="6">
        <f t="shared" si="8"/>
        <v>113.06699999999999</v>
      </c>
      <c r="N167" s="6">
        <f t="shared" si="9"/>
        <v>60.38</v>
      </c>
      <c r="O167" s="6">
        <f t="shared" si="10"/>
        <v>52.686999999999991</v>
      </c>
      <c r="P167" s="8">
        <f t="shared" si="11"/>
        <v>0.46598034793529497</v>
      </c>
      <c r="Q167" s="5">
        <f>YEAR(SalesDataTable[[#This Row],[Order Date]])</f>
        <v>2026</v>
      </c>
      <c r="R167" s="8" t="str">
        <f>"Q"&amp;ROUNDUP(MONTH(SalesDataTable[[#This Row],[Order Date]])/3,0)</f>
        <v>Q1</v>
      </c>
      <c r="S167" s="9">
        <f>MONTH(SalesDataTable[[#This Row],[Order Date]])</f>
        <v>2</v>
      </c>
      <c r="T167" s="8" t="str">
        <f>TEXT(SalesDataTable[[#This Row],[Order Date]],"mmm")</f>
        <v>Feb</v>
      </c>
    </row>
    <row r="168" spans="1:20" ht="15.6">
      <c r="A168" s="2" t="s">
        <v>219</v>
      </c>
      <c r="B168" s="3">
        <v>46057</v>
      </c>
      <c r="C168" s="4" t="s">
        <v>8</v>
      </c>
      <c r="D168" s="4" t="s">
        <v>66</v>
      </c>
      <c r="E168" s="4" t="s">
        <v>3</v>
      </c>
      <c r="F168" s="4" t="s">
        <v>16</v>
      </c>
      <c r="G168" s="4" t="s">
        <v>31</v>
      </c>
      <c r="H168" s="4" t="s">
        <v>64</v>
      </c>
      <c r="I168" s="9">
        <v>2</v>
      </c>
      <c r="J168" s="6">
        <v>81.59</v>
      </c>
      <c r="K168" s="7">
        <v>0.1</v>
      </c>
      <c r="L168" s="6">
        <v>38.64</v>
      </c>
      <c r="M168" s="6">
        <f t="shared" si="8"/>
        <v>146.86200000000002</v>
      </c>
      <c r="N168" s="6">
        <f t="shared" si="9"/>
        <v>77.28</v>
      </c>
      <c r="O168" s="6">
        <f t="shared" si="10"/>
        <v>69.582000000000022</v>
      </c>
      <c r="P168" s="8">
        <f t="shared" si="11"/>
        <v>0.47379172284185161</v>
      </c>
      <c r="Q168" s="5">
        <f>YEAR(SalesDataTable[[#This Row],[Order Date]])</f>
        <v>2026</v>
      </c>
      <c r="R168" s="8" t="str">
        <f>"Q"&amp;ROUNDUP(MONTH(SalesDataTable[[#This Row],[Order Date]])/3,0)</f>
        <v>Q1</v>
      </c>
      <c r="S168" s="9">
        <f>MONTH(SalesDataTable[[#This Row],[Order Date]])</f>
        <v>2</v>
      </c>
      <c r="T168" s="8" t="str">
        <f>TEXT(SalesDataTable[[#This Row],[Order Date]],"mmm")</f>
        <v>Feb</v>
      </c>
    </row>
    <row r="169" spans="1:20" ht="15.6">
      <c r="A169" s="2" t="s">
        <v>220</v>
      </c>
      <c r="B169" s="3">
        <v>46057</v>
      </c>
      <c r="C169" s="4" t="s">
        <v>14</v>
      </c>
      <c r="D169" s="4" t="s">
        <v>34</v>
      </c>
      <c r="E169" s="4" t="s">
        <v>3</v>
      </c>
      <c r="F169" s="4" t="s">
        <v>16</v>
      </c>
      <c r="G169" s="4" t="s">
        <v>17</v>
      </c>
      <c r="H169" s="4" t="s">
        <v>46</v>
      </c>
      <c r="I169" s="9">
        <v>2</v>
      </c>
      <c r="J169" s="6">
        <v>45.81</v>
      </c>
      <c r="K169" s="7">
        <v>0.1</v>
      </c>
      <c r="L169" s="6">
        <v>18.420000000000002</v>
      </c>
      <c r="M169" s="6">
        <f t="shared" si="8"/>
        <v>82.458000000000013</v>
      </c>
      <c r="N169" s="6">
        <f t="shared" si="9"/>
        <v>36.840000000000003</v>
      </c>
      <c r="O169" s="6">
        <f t="shared" si="10"/>
        <v>45.618000000000009</v>
      </c>
      <c r="P169" s="8">
        <f t="shared" si="11"/>
        <v>0.55322709743141962</v>
      </c>
      <c r="Q169" s="5">
        <f>YEAR(SalesDataTable[[#This Row],[Order Date]])</f>
        <v>2026</v>
      </c>
      <c r="R169" s="8" t="str">
        <f>"Q"&amp;ROUNDUP(MONTH(SalesDataTable[[#This Row],[Order Date]])/3,0)</f>
        <v>Q1</v>
      </c>
      <c r="S169" s="9">
        <f>MONTH(SalesDataTable[[#This Row],[Order Date]])</f>
        <v>2</v>
      </c>
      <c r="T169" s="8" t="str">
        <f>TEXT(SalesDataTable[[#This Row],[Order Date]],"mmm")</f>
        <v>Feb</v>
      </c>
    </row>
    <row r="170" spans="1:20" ht="15.6">
      <c r="A170" s="2" t="s">
        <v>221</v>
      </c>
      <c r="B170" s="3">
        <v>46058</v>
      </c>
      <c r="C170" s="4" t="s">
        <v>8</v>
      </c>
      <c r="D170" s="4" t="s">
        <v>69</v>
      </c>
      <c r="E170" s="4" t="s">
        <v>3</v>
      </c>
      <c r="F170" s="4" t="s">
        <v>4</v>
      </c>
      <c r="G170" s="4" t="s">
        <v>49</v>
      </c>
      <c r="H170" s="4" t="s">
        <v>55</v>
      </c>
      <c r="I170" s="9">
        <v>3</v>
      </c>
      <c r="J170" s="6">
        <v>125.63</v>
      </c>
      <c r="K170" s="7">
        <v>0</v>
      </c>
      <c r="L170" s="6">
        <v>71.05</v>
      </c>
      <c r="M170" s="6">
        <f t="shared" si="8"/>
        <v>376.89</v>
      </c>
      <c r="N170" s="6">
        <f t="shared" si="9"/>
        <v>213.14999999999998</v>
      </c>
      <c r="O170" s="6">
        <f t="shared" si="10"/>
        <v>163.74</v>
      </c>
      <c r="P170" s="8">
        <f t="shared" si="11"/>
        <v>0.43445037013452203</v>
      </c>
      <c r="Q170" s="5">
        <f>YEAR(SalesDataTable[[#This Row],[Order Date]])</f>
        <v>2026</v>
      </c>
      <c r="R170" s="8" t="str">
        <f>"Q"&amp;ROUNDUP(MONTH(SalesDataTable[[#This Row],[Order Date]])/3,0)</f>
        <v>Q1</v>
      </c>
      <c r="S170" s="9">
        <f>MONTH(SalesDataTable[[#This Row],[Order Date]])</f>
        <v>2</v>
      </c>
      <c r="T170" s="8" t="str">
        <f>TEXT(SalesDataTable[[#This Row],[Order Date]],"mmm")</f>
        <v>Feb</v>
      </c>
    </row>
    <row r="171" spans="1:20" ht="15.6">
      <c r="A171" s="2" t="s">
        <v>222</v>
      </c>
      <c r="B171" s="3">
        <v>46058</v>
      </c>
      <c r="C171" s="4" t="s">
        <v>27</v>
      </c>
      <c r="D171" s="4" t="s">
        <v>48</v>
      </c>
      <c r="E171" s="4" t="s">
        <v>3</v>
      </c>
      <c r="F171" s="4" t="s">
        <v>4</v>
      </c>
      <c r="G171" s="4" t="s">
        <v>5</v>
      </c>
      <c r="H171" s="4" t="s">
        <v>43</v>
      </c>
      <c r="I171" s="9">
        <v>2</v>
      </c>
      <c r="J171" s="6">
        <v>101.01</v>
      </c>
      <c r="K171" s="7">
        <v>0</v>
      </c>
      <c r="L171" s="6">
        <v>50.26</v>
      </c>
      <c r="M171" s="6">
        <f t="shared" si="8"/>
        <v>202.02</v>
      </c>
      <c r="N171" s="6">
        <f t="shared" si="9"/>
        <v>100.52</v>
      </c>
      <c r="O171" s="6">
        <f t="shared" si="10"/>
        <v>101.50000000000001</v>
      </c>
      <c r="P171" s="8">
        <f t="shared" si="11"/>
        <v>0.50242550242550243</v>
      </c>
      <c r="Q171" s="5">
        <f>YEAR(SalesDataTable[[#This Row],[Order Date]])</f>
        <v>2026</v>
      </c>
      <c r="R171" s="8" t="str">
        <f>"Q"&amp;ROUNDUP(MONTH(SalesDataTable[[#This Row],[Order Date]])/3,0)</f>
        <v>Q1</v>
      </c>
      <c r="S171" s="9">
        <f>MONTH(SalesDataTable[[#This Row],[Order Date]])</f>
        <v>2</v>
      </c>
      <c r="T171" s="8" t="str">
        <f>TEXT(SalesDataTable[[#This Row],[Order Date]],"mmm")</f>
        <v>Feb</v>
      </c>
    </row>
    <row r="172" spans="1:20" ht="15.6">
      <c r="A172" s="2" t="s">
        <v>223</v>
      </c>
      <c r="B172" s="3">
        <v>46058</v>
      </c>
      <c r="C172" s="4" t="s">
        <v>27</v>
      </c>
      <c r="D172" s="4" t="s">
        <v>82</v>
      </c>
      <c r="E172" s="4" t="s">
        <v>3</v>
      </c>
      <c r="F172" s="4" t="s">
        <v>4</v>
      </c>
      <c r="G172" s="4" t="s">
        <v>11</v>
      </c>
      <c r="H172" s="4" t="s">
        <v>53</v>
      </c>
      <c r="I172" s="9">
        <v>6</v>
      </c>
      <c r="J172" s="6">
        <v>154.22</v>
      </c>
      <c r="K172" s="7">
        <v>0</v>
      </c>
      <c r="L172" s="6">
        <v>79.599999999999994</v>
      </c>
      <c r="M172" s="6">
        <f t="shared" si="8"/>
        <v>925.31999999999994</v>
      </c>
      <c r="N172" s="6">
        <f t="shared" si="9"/>
        <v>477.59999999999997</v>
      </c>
      <c r="O172" s="6">
        <f t="shared" si="10"/>
        <v>447.71999999999997</v>
      </c>
      <c r="P172" s="8">
        <f t="shared" si="11"/>
        <v>0.4838542342108676</v>
      </c>
      <c r="Q172" s="5">
        <f>YEAR(SalesDataTable[[#This Row],[Order Date]])</f>
        <v>2026</v>
      </c>
      <c r="R172" s="8" t="str">
        <f>"Q"&amp;ROUNDUP(MONTH(SalesDataTable[[#This Row],[Order Date]])/3,0)</f>
        <v>Q1</v>
      </c>
      <c r="S172" s="9">
        <f>MONTH(SalesDataTable[[#This Row],[Order Date]])</f>
        <v>2</v>
      </c>
      <c r="T172" s="8" t="str">
        <f>TEXT(SalesDataTable[[#This Row],[Order Date]],"mmm")</f>
        <v>Feb</v>
      </c>
    </row>
    <row r="173" spans="1:20" ht="15.6">
      <c r="A173" s="2" t="s">
        <v>224</v>
      </c>
      <c r="B173" s="3">
        <v>46058</v>
      </c>
      <c r="C173" s="4" t="s">
        <v>8</v>
      </c>
      <c r="D173" s="4" t="s">
        <v>86</v>
      </c>
      <c r="E173" s="4" t="s">
        <v>3</v>
      </c>
      <c r="F173" s="4" t="s">
        <v>16</v>
      </c>
      <c r="G173" s="4" t="s">
        <v>11</v>
      </c>
      <c r="H173" s="4" t="s">
        <v>79</v>
      </c>
      <c r="I173" s="9">
        <v>1</v>
      </c>
      <c r="J173" s="6">
        <v>72.78</v>
      </c>
      <c r="K173" s="7">
        <v>0.05</v>
      </c>
      <c r="L173" s="6">
        <v>33.26</v>
      </c>
      <c r="M173" s="6">
        <f t="shared" si="8"/>
        <v>69.140999999999991</v>
      </c>
      <c r="N173" s="6">
        <f t="shared" si="9"/>
        <v>33.26</v>
      </c>
      <c r="O173" s="6">
        <f t="shared" si="10"/>
        <v>35.880999999999993</v>
      </c>
      <c r="P173" s="8">
        <f t="shared" si="11"/>
        <v>0.51895402149231273</v>
      </c>
      <c r="Q173" s="5">
        <f>YEAR(SalesDataTable[[#This Row],[Order Date]])</f>
        <v>2026</v>
      </c>
      <c r="R173" s="8" t="str">
        <f>"Q"&amp;ROUNDUP(MONTH(SalesDataTable[[#This Row],[Order Date]])/3,0)</f>
        <v>Q1</v>
      </c>
      <c r="S173" s="9">
        <f>MONTH(SalesDataTable[[#This Row],[Order Date]])</f>
        <v>2</v>
      </c>
      <c r="T173" s="8" t="str">
        <f>TEXT(SalesDataTable[[#This Row],[Order Date]],"mmm")</f>
        <v>Feb</v>
      </c>
    </row>
    <row r="174" spans="1:20" ht="15.6">
      <c r="A174" s="2" t="s">
        <v>225</v>
      </c>
      <c r="B174" s="3">
        <v>46058</v>
      </c>
      <c r="C174" s="4" t="s">
        <v>8</v>
      </c>
      <c r="D174" s="4" t="s">
        <v>86</v>
      </c>
      <c r="E174" s="4" t="s">
        <v>10</v>
      </c>
      <c r="F174" s="4" t="s">
        <v>20</v>
      </c>
      <c r="G174" s="4" t="s">
        <v>31</v>
      </c>
      <c r="H174" s="4" t="s">
        <v>90</v>
      </c>
      <c r="I174" s="9">
        <v>3</v>
      </c>
      <c r="J174" s="6">
        <v>122.69</v>
      </c>
      <c r="K174" s="7">
        <v>0.05</v>
      </c>
      <c r="L174" s="6">
        <v>62.08</v>
      </c>
      <c r="M174" s="6">
        <f t="shared" si="8"/>
        <v>349.66649999999998</v>
      </c>
      <c r="N174" s="6">
        <f t="shared" si="9"/>
        <v>186.24</v>
      </c>
      <c r="O174" s="6">
        <f t="shared" si="10"/>
        <v>163.42649999999998</v>
      </c>
      <c r="P174" s="8">
        <f t="shared" si="11"/>
        <v>0.46737820180085876</v>
      </c>
      <c r="Q174" s="5">
        <f>YEAR(SalesDataTable[[#This Row],[Order Date]])</f>
        <v>2026</v>
      </c>
      <c r="R174" s="8" t="str">
        <f>"Q"&amp;ROUNDUP(MONTH(SalesDataTable[[#This Row],[Order Date]])/3,0)</f>
        <v>Q1</v>
      </c>
      <c r="S174" s="9">
        <f>MONTH(SalesDataTable[[#This Row],[Order Date]])</f>
        <v>2</v>
      </c>
      <c r="T174" s="8" t="str">
        <f>TEXT(SalesDataTable[[#This Row],[Order Date]],"mmm")</f>
        <v>Feb</v>
      </c>
    </row>
    <row r="175" spans="1:20" ht="15.6">
      <c r="A175" s="2" t="s">
        <v>226</v>
      </c>
      <c r="B175" s="3">
        <v>46059</v>
      </c>
      <c r="C175" s="4" t="s">
        <v>8</v>
      </c>
      <c r="D175" s="4" t="s">
        <v>9</v>
      </c>
      <c r="E175" s="4" t="s">
        <v>3</v>
      </c>
      <c r="F175" s="4" t="s">
        <v>20</v>
      </c>
      <c r="G175" s="4" t="s">
        <v>5</v>
      </c>
      <c r="H175" s="4" t="s">
        <v>43</v>
      </c>
      <c r="I175" s="9">
        <v>3</v>
      </c>
      <c r="J175" s="6">
        <v>103.22</v>
      </c>
      <c r="K175" s="7">
        <v>0</v>
      </c>
      <c r="L175" s="6">
        <v>50.74</v>
      </c>
      <c r="M175" s="6">
        <f t="shared" si="8"/>
        <v>309.65999999999997</v>
      </c>
      <c r="N175" s="6">
        <f t="shared" si="9"/>
        <v>152.22</v>
      </c>
      <c r="O175" s="6">
        <f t="shared" si="10"/>
        <v>157.43999999999997</v>
      </c>
      <c r="P175" s="8">
        <f t="shared" si="11"/>
        <v>0.50842859910869986</v>
      </c>
      <c r="Q175" s="5">
        <f>YEAR(SalesDataTable[[#This Row],[Order Date]])</f>
        <v>2026</v>
      </c>
      <c r="R175" s="8" t="str">
        <f>"Q"&amp;ROUNDUP(MONTH(SalesDataTable[[#This Row],[Order Date]])/3,0)</f>
        <v>Q1</v>
      </c>
      <c r="S175" s="9">
        <f>MONTH(SalesDataTable[[#This Row],[Order Date]])</f>
        <v>2</v>
      </c>
      <c r="T175" s="8" t="str">
        <f>TEXT(SalesDataTable[[#This Row],[Order Date]],"mmm")</f>
        <v>Feb</v>
      </c>
    </row>
    <row r="176" spans="1:20" ht="15.6">
      <c r="A176" s="2" t="s">
        <v>227</v>
      </c>
      <c r="B176" s="3">
        <v>46059</v>
      </c>
      <c r="C176" s="4" t="s">
        <v>1</v>
      </c>
      <c r="D176" s="4" t="s">
        <v>88</v>
      </c>
      <c r="E176" s="4" t="s">
        <v>39</v>
      </c>
      <c r="F176" s="4" t="s">
        <v>16</v>
      </c>
      <c r="G176" s="4" t="s">
        <v>11</v>
      </c>
      <c r="H176" s="4" t="s">
        <v>12</v>
      </c>
      <c r="I176" s="9">
        <v>3</v>
      </c>
      <c r="J176" s="6">
        <v>92.96</v>
      </c>
      <c r="K176" s="7">
        <v>0.15</v>
      </c>
      <c r="L176" s="6">
        <v>44.56</v>
      </c>
      <c r="M176" s="6">
        <f t="shared" si="8"/>
        <v>237.048</v>
      </c>
      <c r="N176" s="6">
        <f t="shared" si="9"/>
        <v>133.68</v>
      </c>
      <c r="O176" s="6">
        <f t="shared" si="10"/>
        <v>103.36799999999999</v>
      </c>
      <c r="P176" s="8">
        <f t="shared" si="11"/>
        <v>0.43606358205932971</v>
      </c>
      <c r="Q176" s="5">
        <f>YEAR(SalesDataTable[[#This Row],[Order Date]])</f>
        <v>2026</v>
      </c>
      <c r="R176" s="8" t="str">
        <f>"Q"&amp;ROUNDUP(MONTH(SalesDataTable[[#This Row],[Order Date]])/3,0)</f>
        <v>Q1</v>
      </c>
      <c r="S176" s="9">
        <f>MONTH(SalesDataTable[[#This Row],[Order Date]])</f>
        <v>2</v>
      </c>
      <c r="T176" s="8" t="str">
        <f>TEXT(SalesDataTable[[#This Row],[Order Date]],"mmm")</f>
        <v>Feb</v>
      </c>
    </row>
    <row r="177" spans="1:20" ht="15.6">
      <c r="A177" s="2" t="s">
        <v>228</v>
      </c>
      <c r="B177" s="3">
        <v>46059</v>
      </c>
      <c r="C177" s="4" t="s">
        <v>8</v>
      </c>
      <c r="D177" s="4" t="s">
        <v>69</v>
      </c>
      <c r="E177" s="4" t="s">
        <v>25</v>
      </c>
      <c r="F177" s="4" t="s">
        <v>16</v>
      </c>
      <c r="G177" s="4" t="s">
        <v>17</v>
      </c>
      <c r="H177" s="4" t="s">
        <v>18</v>
      </c>
      <c r="I177" s="9">
        <v>1</v>
      </c>
      <c r="J177" s="6">
        <v>36.520000000000003</v>
      </c>
      <c r="K177" s="7">
        <v>0</v>
      </c>
      <c r="L177" s="6">
        <v>13.94</v>
      </c>
      <c r="M177" s="6">
        <f t="shared" si="8"/>
        <v>36.520000000000003</v>
      </c>
      <c r="N177" s="6">
        <f t="shared" si="9"/>
        <v>13.94</v>
      </c>
      <c r="O177" s="6">
        <f t="shared" si="10"/>
        <v>22.580000000000005</v>
      </c>
      <c r="P177" s="8">
        <f t="shared" si="11"/>
        <v>0.61829134720700996</v>
      </c>
      <c r="Q177" s="5">
        <f>YEAR(SalesDataTable[[#This Row],[Order Date]])</f>
        <v>2026</v>
      </c>
      <c r="R177" s="8" t="str">
        <f>"Q"&amp;ROUNDUP(MONTH(SalesDataTable[[#This Row],[Order Date]])/3,0)</f>
        <v>Q1</v>
      </c>
      <c r="S177" s="9">
        <f>MONTH(SalesDataTable[[#This Row],[Order Date]])</f>
        <v>2</v>
      </c>
      <c r="T177" s="8" t="str">
        <f>TEXT(SalesDataTable[[#This Row],[Order Date]],"mmm")</f>
        <v>Feb</v>
      </c>
    </row>
    <row r="178" spans="1:20" ht="15.6">
      <c r="A178" s="2" t="s">
        <v>229</v>
      </c>
      <c r="B178" s="3">
        <v>46059</v>
      </c>
      <c r="C178" s="4" t="s">
        <v>1</v>
      </c>
      <c r="D178" s="4" t="s">
        <v>2</v>
      </c>
      <c r="E178" s="4" t="s">
        <v>25</v>
      </c>
      <c r="F178" s="4" t="s">
        <v>4</v>
      </c>
      <c r="G178" s="4" t="s">
        <v>49</v>
      </c>
      <c r="H178" s="4" t="s">
        <v>74</v>
      </c>
      <c r="I178" s="9">
        <v>3</v>
      </c>
      <c r="J178" s="6">
        <v>50.65</v>
      </c>
      <c r="K178" s="7">
        <v>0</v>
      </c>
      <c r="L178" s="6">
        <v>21.49</v>
      </c>
      <c r="M178" s="6">
        <f t="shared" si="8"/>
        <v>151.94999999999999</v>
      </c>
      <c r="N178" s="6">
        <f t="shared" si="9"/>
        <v>64.47</v>
      </c>
      <c r="O178" s="6">
        <f t="shared" si="10"/>
        <v>87.47999999999999</v>
      </c>
      <c r="P178" s="8">
        <f t="shared" si="11"/>
        <v>0.57571569595261596</v>
      </c>
      <c r="Q178" s="5">
        <f>YEAR(SalesDataTable[[#This Row],[Order Date]])</f>
        <v>2026</v>
      </c>
      <c r="R178" s="8" t="str">
        <f>"Q"&amp;ROUNDUP(MONTH(SalesDataTable[[#This Row],[Order Date]])/3,0)</f>
        <v>Q1</v>
      </c>
      <c r="S178" s="9">
        <f>MONTH(SalesDataTable[[#This Row],[Order Date]])</f>
        <v>2</v>
      </c>
      <c r="T178" s="8" t="str">
        <f>TEXT(SalesDataTable[[#This Row],[Order Date]],"mmm")</f>
        <v>Feb</v>
      </c>
    </row>
    <row r="179" spans="1:20" ht="15.6">
      <c r="A179" s="2" t="s">
        <v>230</v>
      </c>
      <c r="B179" s="3">
        <v>46060</v>
      </c>
      <c r="C179" s="4" t="s">
        <v>27</v>
      </c>
      <c r="D179" s="4" t="s">
        <v>28</v>
      </c>
      <c r="E179" s="4" t="s">
        <v>3</v>
      </c>
      <c r="F179" s="4" t="s">
        <v>4</v>
      </c>
      <c r="G179" s="4" t="s">
        <v>17</v>
      </c>
      <c r="H179" s="4" t="s">
        <v>18</v>
      </c>
      <c r="I179" s="9">
        <v>2</v>
      </c>
      <c r="J179" s="6">
        <v>37.03</v>
      </c>
      <c r="K179" s="7">
        <v>0.15</v>
      </c>
      <c r="L179" s="6">
        <v>13.87</v>
      </c>
      <c r="M179" s="6">
        <f t="shared" si="8"/>
        <v>62.951000000000001</v>
      </c>
      <c r="N179" s="6">
        <f t="shared" si="9"/>
        <v>27.74</v>
      </c>
      <c r="O179" s="6">
        <f t="shared" si="10"/>
        <v>35.210999999999999</v>
      </c>
      <c r="P179" s="8">
        <f t="shared" si="11"/>
        <v>0.55933980397451988</v>
      </c>
      <c r="Q179" s="5">
        <f>YEAR(SalesDataTable[[#This Row],[Order Date]])</f>
        <v>2026</v>
      </c>
      <c r="R179" s="8" t="str">
        <f>"Q"&amp;ROUNDUP(MONTH(SalesDataTable[[#This Row],[Order Date]])/3,0)</f>
        <v>Q1</v>
      </c>
      <c r="S179" s="9">
        <f>MONTH(SalesDataTable[[#This Row],[Order Date]])</f>
        <v>2</v>
      </c>
      <c r="T179" s="8" t="str">
        <f>TEXT(SalesDataTable[[#This Row],[Order Date]],"mmm")</f>
        <v>Feb</v>
      </c>
    </row>
    <row r="180" spans="1:20" ht="15.6">
      <c r="A180" s="2" t="s">
        <v>231</v>
      </c>
      <c r="B180" s="3">
        <v>46060</v>
      </c>
      <c r="C180" s="4" t="s">
        <v>14</v>
      </c>
      <c r="D180" s="4" t="s">
        <v>15</v>
      </c>
      <c r="E180" s="4" t="s">
        <v>3</v>
      </c>
      <c r="F180" s="4" t="s">
        <v>16</v>
      </c>
      <c r="G180" s="4" t="s">
        <v>49</v>
      </c>
      <c r="H180" s="4" t="s">
        <v>67</v>
      </c>
      <c r="I180" s="9">
        <v>1</v>
      </c>
      <c r="J180" s="6">
        <v>36.619999999999997</v>
      </c>
      <c r="K180" s="7">
        <v>0</v>
      </c>
      <c r="L180" s="6">
        <v>13.55</v>
      </c>
      <c r="M180" s="6">
        <f t="shared" si="8"/>
        <v>36.619999999999997</v>
      </c>
      <c r="N180" s="6">
        <f t="shared" si="9"/>
        <v>13.55</v>
      </c>
      <c r="O180" s="6">
        <f t="shared" si="10"/>
        <v>23.069999999999997</v>
      </c>
      <c r="P180" s="8">
        <f t="shared" si="11"/>
        <v>0.62998361551064985</v>
      </c>
      <c r="Q180" s="5">
        <f>YEAR(SalesDataTable[[#This Row],[Order Date]])</f>
        <v>2026</v>
      </c>
      <c r="R180" s="8" t="str">
        <f>"Q"&amp;ROUNDUP(MONTH(SalesDataTable[[#This Row],[Order Date]])/3,0)</f>
        <v>Q1</v>
      </c>
      <c r="S180" s="9">
        <f>MONTH(SalesDataTable[[#This Row],[Order Date]])</f>
        <v>2</v>
      </c>
      <c r="T180" s="8" t="str">
        <f>TEXT(SalesDataTable[[#This Row],[Order Date]],"mmm")</f>
        <v>Feb</v>
      </c>
    </row>
    <row r="181" spans="1:20" ht="15.6">
      <c r="A181" s="2" t="s">
        <v>232</v>
      </c>
      <c r="B181" s="3">
        <v>46060</v>
      </c>
      <c r="C181" s="4" t="s">
        <v>14</v>
      </c>
      <c r="D181" s="4" t="s">
        <v>126</v>
      </c>
      <c r="E181" s="4" t="s">
        <v>25</v>
      </c>
      <c r="F181" s="4" t="s">
        <v>4</v>
      </c>
      <c r="G181" s="4" t="s">
        <v>31</v>
      </c>
      <c r="H181" s="4" t="s">
        <v>64</v>
      </c>
      <c r="I181" s="9">
        <v>1</v>
      </c>
      <c r="J181" s="6">
        <v>81.47</v>
      </c>
      <c r="K181" s="7">
        <v>0</v>
      </c>
      <c r="L181" s="6">
        <v>39.18</v>
      </c>
      <c r="M181" s="6">
        <f t="shared" si="8"/>
        <v>81.47</v>
      </c>
      <c r="N181" s="6">
        <f t="shared" si="9"/>
        <v>39.18</v>
      </c>
      <c r="O181" s="6">
        <f t="shared" si="10"/>
        <v>42.29</v>
      </c>
      <c r="P181" s="8">
        <f t="shared" si="11"/>
        <v>0.51908678040996681</v>
      </c>
      <c r="Q181" s="5">
        <f>YEAR(SalesDataTable[[#This Row],[Order Date]])</f>
        <v>2026</v>
      </c>
      <c r="R181" s="8" t="str">
        <f>"Q"&amp;ROUNDUP(MONTH(SalesDataTable[[#This Row],[Order Date]])/3,0)</f>
        <v>Q1</v>
      </c>
      <c r="S181" s="9">
        <f>MONTH(SalesDataTable[[#This Row],[Order Date]])</f>
        <v>2</v>
      </c>
      <c r="T181" s="8" t="str">
        <f>TEXT(SalesDataTable[[#This Row],[Order Date]],"mmm")</f>
        <v>Feb</v>
      </c>
    </row>
    <row r="182" spans="1:20" ht="15.6">
      <c r="A182" s="2" t="s">
        <v>233</v>
      </c>
      <c r="B182" s="3">
        <v>46061</v>
      </c>
      <c r="C182" s="4" t="s">
        <v>8</v>
      </c>
      <c r="D182" s="4" t="s">
        <v>9</v>
      </c>
      <c r="E182" s="4" t="s">
        <v>10</v>
      </c>
      <c r="F182" s="4" t="s">
        <v>4</v>
      </c>
      <c r="G182" s="4" t="s">
        <v>31</v>
      </c>
      <c r="H182" s="4" t="s">
        <v>90</v>
      </c>
      <c r="I182" s="9">
        <v>12</v>
      </c>
      <c r="J182" s="6">
        <v>122.75</v>
      </c>
      <c r="K182" s="7">
        <v>0.15</v>
      </c>
      <c r="L182" s="6">
        <v>62.51</v>
      </c>
      <c r="M182" s="6">
        <f t="shared" si="8"/>
        <v>1252.05</v>
      </c>
      <c r="N182" s="6">
        <f t="shared" si="9"/>
        <v>750.12</v>
      </c>
      <c r="O182" s="6">
        <f t="shared" si="10"/>
        <v>501.92999999999995</v>
      </c>
      <c r="P182" s="8">
        <f t="shared" si="11"/>
        <v>0.40088654606445429</v>
      </c>
      <c r="Q182" s="5">
        <f>YEAR(SalesDataTable[[#This Row],[Order Date]])</f>
        <v>2026</v>
      </c>
      <c r="R182" s="8" t="str">
        <f>"Q"&amp;ROUNDUP(MONTH(SalesDataTable[[#This Row],[Order Date]])/3,0)</f>
        <v>Q1</v>
      </c>
      <c r="S182" s="9">
        <f>MONTH(SalesDataTable[[#This Row],[Order Date]])</f>
        <v>2</v>
      </c>
      <c r="T182" s="8" t="str">
        <f>TEXT(SalesDataTable[[#This Row],[Order Date]],"mmm")</f>
        <v>Feb</v>
      </c>
    </row>
    <row r="183" spans="1:20" ht="15.6">
      <c r="A183" s="2" t="s">
        <v>234</v>
      </c>
      <c r="B183" s="3">
        <v>46061</v>
      </c>
      <c r="C183" s="4" t="s">
        <v>1</v>
      </c>
      <c r="D183" s="4" t="s">
        <v>52</v>
      </c>
      <c r="E183" s="4" t="s">
        <v>3</v>
      </c>
      <c r="F183" s="4" t="s">
        <v>20</v>
      </c>
      <c r="G183" s="4" t="s">
        <v>49</v>
      </c>
      <c r="H183" s="4" t="s">
        <v>74</v>
      </c>
      <c r="I183" s="9">
        <v>1</v>
      </c>
      <c r="J183" s="6">
        <v>50.38</v>
      </c>
      <c r="K183" s="7">
        <v>0.05</v>
      </c>
      <c r="L183" s="6">
        <v>21.95</v>
      </c>
      <c r="M183" s="6">
        <f t="shared" si="8"/>
        <v>47.860999999999997</v>
      </c>
      <c r="N183" s="6">
        <f t="shared" si="9"/>
        <v>21.95</v>
      </c>
      <c r="O183" s="6">
        <f t="shared" si="10"/>
        <v>25.910999999999998</v>
      </c>
      <c r="P183" s="8">
        <f t="shared" si="11"/>
        <v>0.54138024696516995</v>
      </c>
      <c r="Q183" s="5">
        <f>YEAR(SalesDataTable[[#This Row],[Order Date]])</f>
        <v>2026</v>
      </c>
      <c r="R183" s="8" t="str">
        <f>"Q"&amp;ROUNDUP(MONTH(SalesDataTable[[#This Row],[Order Date]])/3,0)</f>
        <v>Q1</v>
      </c>
      <c r="S183" s="9">
        <f>MONTH(SalesDataTable[[#This Row],[Order Date]])</f>
        <v>2</v>
      </c>
      <c r="T183" s="8" t="str">
        <f>TEXT(SalesDataTable[[#This Row],[Order Date]],"mmm")</f>
        <v>Feb</v>
      </c>
    </row>
    <row r="184" spans="1:20" ht="15.6">
      <c r="A184" s="2" t="s">
        <v>235</v>
      </c>
      <c r="B184" s="3">
        <v>46061</v>
      </c>
      <c r="C184" s="4" t="s">
        <v>27</v>
      </c>
      <c r="D184" s="4" t="s">
        <v>45</v>
      </c>
      <c r="E184" s="4" t="s">
        <v>3</v>
      </c>
      <c r="F184" s="4" t="s">
        <v>20</v>
      </c>
      <c r="G184" s="4" t="s">
        <v>49</v>
      </c>
      <c r="H184" s="4" t="s">
        <v>74</v>
      </c>
      <c r="I184" s="9">
        <v>2</v>
      </c>
      <c r="J184" s="6">
        <v>50.4</v>
      </c>
      <c r="K184" s="7">
        <v>0</v>
      </c>
      <c r="L184" s="6">
        <v>21.43</v>
      </c>
      <c r="M184" s="6">
        <f t="shared" si="8"/>
        <v>100.8</v>
      </c>
      <c r="N184" s="6">
        <f t="shared" si="9"/>
        <v>42.86</v>
      </c>
      <c r="O184" s="6">
        <f t="shared" si="10"/>
        <v>57.94</v>
      </c>
      <c r="P184" s="8">
        <f t="shared" si="11"/>
        <v>0.57480158730158726</v>
      </c>
      <c r="Q184" s="5">
        <f>YEAR(SalesDataTable[[#This Row],[Order Date]])</f>
        <v>2026</v>
      </c>
      <c r="R184" s="8" t="str">
        <f>"Q"&amp;ROUNDUP(MONTH(SalesDataTable[[#This Row],[Order Date]])/3,0)</f>
        <v>Q1</v>
      </c>
      <c r="S184" s="9">
        <f>MONTH(SalesDataTable[[#This Row],[Order Date]])</f>
        <v>2</v>
      </c>
      <c r="T184" s="8" t="str">
        <f>TEXT(SalesDataTable[[#This Row],[Order Date]],"mmm")</f>
        <v>Feb</v>
      </c>
    </row>
    <row r="185" spans="1:20" ht="15.6">
      <c r="A185" s="2" t="s">
        <v>236</v>
      </c>
      <c r="B185" s="3">
        <v>46061</v>
      </c>
      <c r="C185" s="4" t="s">
        <v>14</v>
      </c>
      <c r="D185" s="4" t="s">
        <v>34</v>
      </c>
      <c r="E185" s="4" t="s">
        <v>3</v>
      </c>
      <c r="F185" s="4" t="s">
        <v>16</v>
      </c>
      <c r="G185" s="4" t="s">
        <v>11</v>
      </c>
      <c r="H185" s="4" t="s">
        <v>79</v>
      </c>
      <c r="I185" s="9">
        <v>1</v>
      </c>
      <c r="J185" s="6">
        <v>69.98</v>
      </c>
      <c r="K185" s="7">
        <v>0</v>
      </c>
      <c r="L185" s="6">
        <v>33.21</v>
      </c>
      <c r="M185" s="6">
        <f t="shared" si="8"/>
        <v>69.98</v>
      </c>
      <c r="N185" s="6">
        <f t="shared" si="9"/>
        <v>33.21</v>
      </c>
      <c r="O185" s="6">
        <f t="shared" si="10"/>
        <v>36.770000000000003</v>
      </c>
      <c r="P185" s="8">
        <f t="shared" si="11"/>
        <v>0.52543583881108891</v>
      </c>
      <c r="Q185" s="5">
        <f>YEAR(SalesDataTable[[#This Row],[Order Date]])</f>
        <v>2026</v>
      </c>
      <c r="R185" s="8" t="str">
        <f>"Q"&amp;ROUNDUP(MONTH(SalesDataTable[[#This Row],[Order Date]])/3,0)</f>
        <v>Q1</v>
      </c>
      <c r="S185" s="9">
        <f>MONTH(SalesDataTable[[#This Row],[Order Date]])</f>
        <v>2</v>
      </c>
      <c r="T185" s="8" t="str">
        <f>TEXT(SalesDataTable[[#This Row],[Order Date]],"mmm")</f>
        <v>Feb</v>
      </c>
    </row>
    <row r="186" spans="1:20" ht="15.6">
      <c r="A186" s="2" t="s">
        <v>237</v>
      </c>
      <c r="B186" s="3">
        <v>46061</v>
      </c>
      <c r="C186" s="4" t="s">
        <v>1</v>
      </c>
      <c r="D186" s="4" t="s">
        <v>2</v>
      </c>
      <c r="E186" s="4" t="s">
        <v>25</v>
      </c>
      <c r="F186" s="4" t="s">
        <v>16</v>
      </c>
      <c r="G186" s="4" t="s">
        <v>11</v>
      </c>
      <c r="H186" s="4" t="s">
        <v>12</v>
      </c>
      <c r="I186" s="9">
        <v>3</v>
      </c>
      <c r="J186" s="6">
        <v>90.04</v>
      </c>
      <c r="K186" s="7">
        <v>0.05</v>
      </c>
      <c r="L186" s="6">
        <v>45.25</v>
      </c>
      <c r="M186" s="6">
        <f t="shared" si="8"/>
        <v>256.61399999999998</v>
      </c>
      <c r="N186" s="6">
        <f t="shared" si="9"/>
        <v>135.75</v>
      </c>
      <c r="O186" s="6">
        <f t="shared" si="10"/>
        <v>120.86399999999998</v>
      </c>
      <c r="P186" s="8">
        <f t="shared" si="11"/>
        <v>0.47099534709719654</v>
      </c>
      <c r="Q186" s="5">
        <f>YEAR(SalesDataTable[[#This Row],[Order Date]])</f>
        <v>2026</v>
      </c>
      <c r="R186" s="8" t="str">
        <f>"Q"&amp;ROUNDUP(MONTH(SalesDataTable[[#This Row],[Order Date]])/3,0)</f>
        <v>Q1</v>
      </c>
      <c r="S186" s="9">
        <f>MONTH(SalesDataTable[[#This Row],[Order Date]])</f>
        <v>2</v>
      </c>
      <c r="T186" s="8" t="str">
        <f>TEXT(SalesDataTable[[#This Row],[Order Date]],"mmm")</f>
        <v>Feb</v>
      </c>
    </row>
    <row r="187" spans="1:20" ht="15.6">
      <c r="A187" s="2" t="s">
        <v>238</v>
      </c>
      <c r="B187" s="3">
        <v>46061</v>
      </c>
      <c r="C187" s="4" t="s">
        <v>8</v>
      </c>
      <c r="D187" s="4" t="s">
        <v>86</v>
      </c>
      <c r="E187" s="4" t="s">
        <v>3</v>
      </c>
      <c r="F187" s="4" t="s">
        <v>16</v>
      </c>
      <c r="G187" s="4" t="s">
        <v>49</v>
      </c>
      <c r="H187" s="4" t="s">
        <v>74</v>
      </c>
      <c r="I187" s="9">
        <v>3</v>
      </c>
      <c r="J187" s="6">
        <v>51.18</v>
      </c>
      <c r="K187" s="7">
        <v>0</v>
      </c>
      <c r="L187" s="6">
        <v>21.95</v>
      </c>
      <c r="M187" s="6">
        <f t="shared" si="8"/>
        <v>153.54</v>
      </c>
      <c r="N187" s="6">
        <f t="shared" si="9"/>
        <v>65.849999999999994</v>
      </c>
      <c r="O187" s="6">
        <f t="shared" si="10"/>
        <v>87.69</v>
      </c>
      <c r="P187" s="8">
        <f t="shared" si="11"/>
        <v>0.57112153184837833</v>
      </c>
      <c r="Q187" s="5">
        <f>YEAR(SalesDataTable[[#This Row],[Order Date]])</f>
        <v>2026</v>
      </c>
      <c r="R187" s="8" t="str">
        <f>"Q"&amp;ROUNDUP(MONTH(SalesDataTable[[#This Row],[Order Date]])/3,0)</f>
        <v>Q1</v>
      </c>
      <c r="S187" s="9">
        <f>MONTH(SalesDataTable[[#This Row],[Order Date]])</f>
        <v>2</v>
      </c>
      <c r="T187" s="8" t="str">
        <f>TEXT(SalesDataTable[[#This Row],[Order Date]],"mmm")</f>
        <v>Feb</v>
      </c>
    </row>
    <row r="188" spans="1:20" ht="15.6">
      <c r="A188" s="2" t="s">
        <v>239</v>
      </c>
      <c r="B188" s="3">
        <v>46061</v>
      </c>
      <c r="C188" s="4" t="s">
        <v>1</v>
      </c>
      <c r="D188" s="4" t="s">
        <v>88</v>
      </c>
      <c r="E188" s="4" t="s">
        <v>3</v>
      </c>
      <c r="F188" s="4" t="s">
        <v>16</v>
      </c>
      <c r="G188" s="4" t="s">
        <v>17</v>
      </c>
      <c r="H188" s="4" t="s">
        <v>18</v>
      </c>
      <c r="I188" s="9">
        <v>1</v>
      </c>
      <c r="J188" s="6">
        <v>35.69</v>
      </c>
      <c r="K188" s="7">
        <v>0</v>
      </c>
      <c r="L188" s="6">
        <v>13.38</v>
      </c>
      <c r="M188" s="6">
        <f t="shared" si="8"/>
        <v>35.69</v>
      </c>
      <c r="N188" s="6">
        <f t="shared" si="9"/>
        <v>13.38</v>
      </c>
      <c r="O188" s="6">
        <f t="shared" si="10"/>
        <v>22.309999999999995</v>
      </c>
      <c r="P188" s="8">
        <f t="shared" si="11"/>
        <v>0.62510507144858496</v>
      </c>
      <c r="Q188" s="5">
        <f>YEAR(SalesDataTable[[#This Row],[Order Date]])</f>
        <v>2026</v>
      </c>
      <c r="R188" s="8" t="str">
        <f>"Q"&amp;ROUNDUP(MONTH(SalesDataTable[[#This Row],[Order Date]])/3,0)</f>
        <v>Q1</v>
      </c>
      <c r="S188" s="9">
        <f>MONTH(SalesDataTable[[#This Row],[Order Date]])</f>
        <v>2</v>
      </c>
      <c r="T188" s="8" t="str">
        <f>TEXT(SalesDataTable[[#This Row],[Order Date]],"mmm")</f>
        <v>Feb</v>
      </c>
    </row>
    <row r="189" spans="1:20" ht="15.6">
      <c r="A189" s="2" t="s">
        <v>240</v>
      </c>
      <c r="B189" s="3">
        <v>46061</v>
      </c>
      <c r="C189" s="4" t="s">
        <v>27</v>
      </c>
      <c r="D189" s="4" t="s">
        <v>45</v>
      </c>
      <c r="E189" s="4" t="s">
        <v>3</v>
      </c>
      <c r="F189" s="4" t="s">
        <v>16</v>
      </c>
      <c r="G189" s="4" t="s">
        <v>5</v>
      </c>
      <c r="H189" s="4" t="s">
        <v>29</v>
      </c>
      <c r="I189" s="9">
        <v>3</v>
      </c>
      <c r="J189" s="6">
        <v>50.29</v>
      </c>
      <c r="K189" s="7">
        <v>0.05</v>
      </c>
      <c r="L189" s="6">
        <v>22.87</v>
      </c>
      <c r="M189" s="6">
        <f t="shared" si="8"/>
        <v>143.32650000000001</v>
      </c>
      <c r="N189" s="6">
        <f t="shared" si="9"/>
        <v>68.61</v>
      </c>
      <c r="O189" s="6">
        <f t="shared" si="10"/>
        <v>74.716500000000011</v>
      </c>
      <c r="P189" s="8">
        <f t="shared" si="11"/>
        <v>0.52130275978273388</v>
      </c>
      <c r="Q189" s="5">
        <f>YEAR(SalesDataTable[[#This Row],[Order Date]])</f>
        <v>2026</v>
      </c>
      <c r="R189" s="8" t="str">
        <f>"Q"&amp;ROUNDUP(MONTH(SalesDataTable[[#This Row],[Order Date]])/3,0)</f>
        <v>Q1</v>
      </c>
      <c r="S189" s="9">
        <f>MONTH(SalesDataTable[[#This Row],[Order Date]])</f>
        <v>2</v>
      </c>
      <c r="T189" s="8" t="str">
        <f>TEXT(SalesDataTable[[#This Row],[Order Date]],"mmm")</f>
        <v>Feb</v>
      </c>
    </row>
    <row r="190" spans="1:20" ht="15.6">
      <c r="A190" s="2" t="s">
        <v>241</v>
      </c>
      <c r="B190" s="3">
        <v>46062</v>
      </c>
      <c r="C190" s="4" t="s">
        <v>8</v>
      </c>
      <c r="D190" s="4" t="s">
        <v>69</v>
      </c>
      <c r="E190" s="4" t="s">
        <v>39</v>
      </c>
      <c r="F190" s="4" t="s">
        <v>4</v>
      </c>
      <c r="G190" s="4" t="s">
        <v>31</v>
      </c>
      <c r="H190" s="4" t="s">
        <v>41</v>
      </c>
      <c r="I190" s="9">
        <v>1</v>
      </c>
      <c r="J190" s="6">
        <v>194.32</v>
      </c>
      <c r="K190" s="7">
        <v>0.05</v>
      </c>
      <c r="L190" s="6">
        <v>102.52</v>
      </c>
      <c r="M190" s="6">
        <f t="shared" si="8"/>
        <v>184.60399999999998</v>
      </c>
      <c r="N190" s="6">
        <f t="shared" si="9"/>
        <v>102.52</v>
      </c>
      <c r="O190" s="6">
        <f t="shared" si="10"/>
        <v>82.083999999999989</v>
      </c>
      <c r="P190" s="8">
        <f t="shared" si="11"/>
        <v>0.44464908669367942</v>
      </c>
      <c r="Q190" s="5">
        <f>YEAR(SalesDataTable[[#This Row],[Order Date]])</f>
        <v>2026</v>
      </c>
      <c r="R190" s="8" t="str">
        <f>"Q"&amp;ROUNDUP(MONTH(SalesDataTable[[#This Row],[Order Date]])/3,0)</f>
        <v>Q1</v>
      </c>
      <c r="S190" s="9">
        <f>MONTH(SalesDataTable[[#This Row],[Order Date]])</f>
        <v>2</v>
      </c>
      <c r="T190" s="8" t="str">
        <f>TEXT(SalesDataTable[[#This Row],[Order Date]],"mmm")</f>
        <v>Feb</v>
      </c>
    </row>
    <row r="191" spans="1:20" ht="15.6">
      <c r="A191" s="2" t="s">
        <v>242</v>
      </c>
      <c r="B191" s="3">
        <v>46062</v>
      </c>
      <c r="C191" s="4" t="s">
        <v>27</v>
      </c>
      <c r="D191" s="4" t="s">
        <v>82</v>
      </c>
      <c r="E191" s="4" t="s">
        <v>25</v>
      </c>
      <c r="F191" s="4" t="s">
        <v>16</v>
      </c>
      <c r="G191" s="4" t="s">
        <v>49</v>
      </c>
      <c r="H191" s="4" t="s">
        <v>50</v>
      </c>
      <c r="I191" s="9">
        <v>4</v>
      </c>
      <c r="J191" s="6">
        <v>40.44</v>
      </c>
      <c r="K191" s="7">
        <v>0</v>
      </c>
      <c r="L191" s="6">
        <v>14.75</v>
      </c>
      <c r="M191" s="6">
        <f t="shared" si="8"/>
        <v>161.76</v>
      </c>
      <c r="N191" s="6">
        <f t="shared" si="9"/>
        <v>59</v>
      </c>
      <c r="O191" s="6">
        <f t="shared" si="10"/>
        <v>102.75999999999999</v>
      </c>
      <c r="P191" s="8">
        <f t="shared" si="11"/>
        <v>0.63526211671612265</v>
      </c>
      <c r="Q191" s="5">
        <f>YEAR(SalesDataTable[[#This Row],[Order Date]])</f>
        <v>2026</v>
      </c>
      <c r="R191" s="8" t="str">
        <f>"Q"&amp;ROUNDUP(MONTH(SalesDataTable[[#This Row],[Order Date]])/3,0)</f>
        <v>Q1</v>
      </c>
      <c r="S191" s="9">
        <f>MONTH(SalesDataTable[[#This Row],[Order Date]])</f>
        <v>2</v>
      </c>
      <c r="T191" s="8" t="str">
        <f>TEXT(SalesDataTable[[#This Row],[Order Date]],"mmm")</f>
        <v>Feb</v>
      </c>
    </row>
    <row r="192" spans="1:20" ht="15.6">
      <c r="A192" s="2" t="s">
        <v>243</v>
      </c>
      <c r="B192" s="3">
        <v>46063</v>
      </c>
      <c r="C192" s="4" t="s">
        <v>27</v>
      </c>
      <c r="D192" s="4" t="s">
        <v>45</v>
      </c>
      <c r="E192" s="4" t="s">
        <v>3</v>
      </c>
      <c r="F192" s="4" t="s">
        <v>16</v>
      </c>
      <c r="G192" s="4" t="s">
        <v>17</v>
      </c>
      <c r="H192" s="4" t="s">
        <v>71</v>
      </c>
      <c r="I192" s="9">
        <v>3</v>
      </c>
      <c r="J192" s="6">
        <v>134.53</v>
      </c>
      <c r="K192" s="7">
        <v>0.1</v>
      </c>
      <c r="L192" s="6">
        <v>69.12</v>
      </c>
      <c r="M192" s="6">
        <f t="shared" si="8"/>
        <v>363.23100000000005</v>
      </c>
      <c r="N192" s="6">
        <f t="shared" si="9"/>
        <v>207.36</v>
      </c>
      <c r="O192" s="6">
        <f t="shared" si="10"/>
        <v>155.87100000000004</v>
      </c>
      <c r="P192" s="8">
        <f t="shared" si="11"/>
        <v>0.42912361555043488</v>
      </c>
      <c r="Q192" s="5">
        <f>YEAR(SalesDataTable[[#This Row],[Order Date]])</f>
        <v>2026</v>
      </c>
      <c r="R192" s="8" t="str">
        <f>"Q"&amp;ROUNDUP(MONTH(SalesDataTable[[#This Row],[Order Date]])/3,0)</f>
        <v>Q1</v>
      </c>
      <c r="S192" s="9">
        <f>MONTH(SalesDataTable[[#This Row],[Order Date]])</f>
        <v>2</v>
      </c>
      <c r="T192" s="8" t="str">
        <f>TEXT(SalesDataTable[[#This Row],[Order Date]],"mmm")</f>
        <v>Feb</v>
      </c>
    </row>
    <row r="193" spans="1:20" ht="15.6">
      <c r="A193" s="2" t="s">
        <v>244</v>
      </c>
      <c r="B193" s="3">
        <v>46063</v>
      </c>
      <c r="C193" s="4" t="s">
        <v>14</v>
      </c>
      <c r="D193" s="4" t="s">
        <v>15</v>
      </c>
      <c r="E193" s="4" t="s">
        <v>39</v>
      </c>
      <c r="F193" s="4" t="s">
        <v>16</v>
      </c>
      <c r="G193" s="4" t="s">
        <v>11</v>
      </c>
      <c r="H193" s="4" t="s">
        <v>53</v>
      </c>
      <c r="I193" s="9">
        <v>6</v>
      </c>
      <c r="J193" s="6">
        <v>154.05000000000001</v>
      </c>
      <c r="K193" s="7">
        <v>0</v>
      </c>
      <c r="L193" s="6">
        <v>79.25</v>
      </c>
      <c r="M193" s="6">
        <f t="shared" si="8"/>
        <v>924.30000000000007</v>
      </c>
      <c r="N193" s="6">
        <f t="shared" si="9"/>
        <v>475.5</v>
      </c>
      <c r="O193" s="6">
        <f t="shared" si="10"/>
        <v>448.80000000000007</v>
      </c>
      <c r="P193" s="8">
        <f t="shared" si="11"/>
        <v>0.4855566374553717</v>
      </c>
      <c r="Q193" s="5">
        <f>YEAR(SalesDataTable[[#This Row],[Order Date]])</f>
        <v>2026</v>
      </c>
      <c r="R193" s="8" t="str">
        <f>"Q"&amp;ROUNDUP(MONTH(SalesDataTable[[#This Row],[Order Date]])/3,0)</f>
        <v>Q1</v>
      </c>
      <c r="S193" s="9">
        <f>MONTH(SalesDataTable[[#This Row],[Order Date]])</f>
        <v>2</v>
      </c>
      <c r="T193" s="8" t="str">
        <f>TEXT(SalesDataTable[[#This Row],[Order Date]],"mmm")</f>
        <v>Feb</v>
      </c>
    </row>
    <row r="194" spans="1:20" ht="15.6">
      <c r="A194" s="2" t="s">
        <v>245</v>
      </c>
      <c r="B194" s="3">
        <v>46063</v>
      </c>
      <c r="C194" s="4" t="s">
        <v>14</v>
      </c>
      <c r="D194" s="4" t="s">
        <v>15</v>
      </c>
      <c r="E194" s="4" t="s">
        <v>3</v>
      </c>
      <c r="F194" s="4" t="s">
        <v>16</v>
      </c>
      <c r="G194" s="4" t="s">
        <v>17</v>
      </c>
      <c r="H194" s="4" t="s">
        <v>71</v>
      </c>
      <c r="I194" s="9">
        <v>1</v>
      </c>
      <c r="J194" s="6">
        <v>135.4</v>
      </c>
      <c r="K194" s="7">
        <v>0</v>
      </c>
      <c r="L194" s="6">
        <v>67.56</v>
      </c>
      <c r="M194" s="6">
        <f t="shared" ref="M194:M257" si="12">I194*J194*(1-K194)</f>
        <v>135.4</v>
      </c>
      <c r="N194" s="6">
        <f t="shared" ref="N194:N257" si="13">I194*L194</f>
        <v>67.56</v>
      </c>
      <c r="O194" s="6">
        <f t="shared" ref="O194:O257" si="14">M194-N194</f>
        <v>67.84</v>
      </c>
      <c r="P194" s="8">
        <f t="shared" ref="P194:P257" si="15">IFERROR(O194/M194,0)</f>
        <v>0.50103397341211231</v>
      </c>
      <c r="Q194" s="5">
        <f>YEAR(SalesDataTable[[#This Row],[Order Date]])</f>
        <v>2026</v>
      </c>
      <c r="R194" s="8" t="str">
        <f>"Q"&amp;ROUNDUP(MONTH(SalesDataTable[[#This Row],[Order Date]])/3,0)</f>
        <v>Q1</v>
      </c>
      <c r="S194" s="9">
        <f>MONTH(SalesDataTable[[#This Row],[Order Date]])</f>
        <v>2</v>
      </c>
      <c r="T194" s="8" t="str">
        <f>TEXT(SalesDataTable[[#This Row],[Order Date]],"mmm")</f>
        <v>Feb</v>
      </c>
    </row>
    <row r="195" spans="1:20" ht="15.6">
      <c r="A195" s="2" t="s">
        <v>246</v>
      </c>
      <c r="B195" s="3">
        <v>46063</v>
      </c>
      <c r="C195" s="4" t="s">
        <v>1</v>
      </c>
      <c r="D195" s="4" t="s">
        <v>2</v>
      </c>
      <c r="E195" s="4" t="s">
        <v>3</v>
      </c>
      <c r="F195" s="4" t="s">
        <v>16</v>
      </c>
      <c r="G195" s="4" t="s">
        <v>5</v>
      </c>
      <c r="H195" s="4" t="s">
        <v>35</v>
      </c>
      <c r="I195" s="9">
        <v>2</v>
      </c>
      <c r="J195" s="6">
        <v>41.03</v>
      </c>
      <c r="K195" s="7">
        <v>0</v>
      </c>
      <c r="L195" s="6">
        <v>16.260000000000002</v>
      </c>
      <c r="M195" s="6">
        <f t="shared" si="12"/>
        <v>82.06</v>
      </c>
      <c r="N195" s="6">
        <f t="shared" si="13"/>
        <v>32.520000000000003</v>
      </c>
      <c r="O195" s="6">
        <f t="shared" si="14"/>
        <v>49.54</v>
      </c>
      <c r="P195" s="8">
        <f t="shared" si="15"/>
        <v>0.60370460638557155</v>
      </c>
      <c r="Q195" s="5">
        <f>YEAR(SalesDataTable[[#This Row],[Order Date]])</f>
        <v>2026</v>
      </c>
      <c r="R195" s="8" t="str">
        <f>"Q"&amp;ROUNDUP(MONTH(SalesDataTable[[#This Row],[Order Date]])/3,0)</f>
        <v>Q1</v>
      </c>
      <c r="S195" s="9">
        <f>MONTH(SalesDataTable[[#This Row],[Order Date]])</f>
        <v>2</v>
      </c>
      <c r="T195" s="8" t="str">
        <f>TEXT(SalesDataTable[[#This Row],[Order Date]],"mmm")</f>
        <v>Feb</v>
      </c>
    </row>
    <row r="196" spans="1:20" ht="15.6">
      <c r="A196" s="2" t="s">
        <v>247</v>
      </c>
      <c r="B196" s="3">
        <v>46063</v>
      </c>
      <c r="C196" s="4" t="s">
        <v>27</v>
      </c>
      <c r="D196" s="4" t="s">
        <v>48</v>
      </c>
      <c r="E196" s="4" t="s">
        <v>39</v>
      </c>
      <c r="F196" s="4" t="s">
        <v>16</v>
      </c>
      <c r="G196" s="4" t="s">
        <v>5</v>
      </c>
      <c r="H196" s="4" t="s">
        <v>6</v>
      </c>
      <c r="I196" s="9">
        <v>1</v>
      </c>
      <c r="J196" s="6">
        <v>81.44</v>
      </c>
      <c r="K196" s="7">
        <v>0.05</v>
      </c>
      <c r="L196" s="6">
        <v>43.9</v>
      </c>
      <c r="M196" s="6">
        <f t="shared" si="12"/>
        <v>77.367999999999995</v>
      </c>
      <c r="N196" s="6">
        <f t="shared" si="13"/>
        <v>43.9</v>
      </c>
      <c r="O196" s="6">
        <f t="shared" si="14"/>
        <v>33.467999999999996</v>
      </c>
      <c r="P196" s="8">
        <f t="shared" si="15"/>
        <v>0.43258194602419603</v>
      </c>
      <c r="Q196" s="5">
        <f>YEAR(SalesDataTable[[#This Row],[Order Date]])</f>
        <v>2026</v>
      </c>
      <c r="R196" s="8" t="str">
        <f>"Q"&amp;ROUNDUP(MONTH(SalesDataTable[[#This Row],[Order Date]])/3,0)</f>
        <v>Q1</v>
      </c>
      <c r="S196" s="9">
        <f>MONTH(SalesDataTable[[#This Row],[Order Date]])</f>
        <v>2</v>
      </c>
      <c r="T196" s="8" t="str">
        <f>TEXT(SalesDataTable[[#This Row],[Order Date]],"mmm")</f>
        <v>Feb</v>
      </c>
    </row>
    <row r="197" spans="1:20" ht="15.6">
      <c r="A197" s="2" t="s">
        <v>248</v>
      </c>
      <c r="B197" s="3">
        <v>46063</v>
      </c>
      <c r="C197" s="4" t="s">
        <v>1</v>
      </c>
      <c r="D197" s="4" t="s">
        <v>2</v>
      </c>
      <c r="E197" s="4" t="s">
        <v>10</v>
      </c>
      <c r="F197" s="4" t="s">
        <v>20</v>
      </c>
      <c r="G197" s="4" t="s">
        <v>31</v>
      </c>
      <c r="H197" s="4" t="s">
        <v>90</v>
      </c>
      <c r="I197" s="9">
        <v>8</v>
      </c>
      <c r="J197" s="6">
        <v>122.19</v>
      </c>
      <c r="K197" s="7">
        <v>0.1</v>
      </c>
      <c r="L197" s="6">
        <v>60</v>
      </c>
      <c r="M197" s="6">
        <f t="shared" si="12"/>
        <v>879.76800000000003</v>
      </c>
      <c r="N197" s="6">
        <f t="shared" si="13"/>
        <v>480</v>
      </c>
      <c r="O197" s="6">
        <f t="shared" si="14"/>
        <v>399.76800000000003</v>
      </c>
      <c r="P197" s="8">
        <f t="shared" si="15"/>
        <v>0.45440161497121973</v>
      </c>
      <c r="Q197" s="5">
        <f>YEAR(SalesDataTable[[#This Row],[Order Date]])</f>
        <v>2026</v>
      </c>
      <c r="R197" s="8" t="str">
        <f>"Q"&amp;ROUNDUP(MONTH(SalesDataTable[[#This Row],[Order Date]])/3,0)</f>
        <v>Q1</v>
      </c>
      <c r="S197" s="9">
        <f>MONTH(SalesDataTable[[#This Row],[Order Date]])</f>
        <v>2</v>
      </c>
      <c r="T197" s="8" t="str">
        <f>TEXT(SalesDataTable[[#This Row],[Order Date]],"mmm")</f>
        <v>Feb</v>
      </c>
    </row>
    <row r="198" spans="1:20" ht="15.6">
      <c r="A198" s="2" t="s">
        <v>249</v>
      </c>
      <c r="B198" s="3">
        <v>46063</v>
      </c>
      <c r="C198" s="4" t="s">
        <v>14</v>
      </c>
      <c r="D198" s="4" t="s">
        <v>126</v>
      </c>
      <c r="E198" s="4" t="s">
        <v>25</v>
      </c>
      <c r="F198" s="4" t="s">
        <v>4</v>
      </c>
      <c r="G198" s="4" t="s">
        <v>11</v>
      </c>
      <c r="H198" s="4" t="s">
        <v>21</v>
      </c>
      <c r="I198" s="9">
        <v>2</v>
      </c>
      <c r="J198" s="6">
        <v>146.33000000000001</v>
      </c>
      <c r="K198" s="7">
        <v>0.1</v>
      </c>
      <c r="L198" s="6">
        <v>81.34</v>
      </c>
      <c r="M198" s="6">
        <f t="shared" si="12"/>
        <v>263.39400000000001</v>
      </c>
      <c r="N198" s="6">
        <f t="shared" si="13"/>
        <v>162.68</v>
      </c>
      <c r="O198" s="6">
        <f t="shared" si="14"/>
        <v>100.714</v>
      </c>
      <c r="P198" s="8">
        <f t="shared" si="15"/>
        <v>0.38237013751262366</v>
      </c>
      <c r="Q198" s="5">
        <f>YEAR(SalesDataTable[[#This Row],[Order Date]])</f>
        <v>2026</v>
      </c>
      <c r="R198" s="8" t="str">
        <f>"Q"&amp;ROUNDUP(MONTH(SalesDataTable[[#This Row],[Order Date]])/3,0)</f>
        <v>Q1</v>
      </c>
      <c r="S198" s="9">
        <f>MONTH(SalesDataTable[[#This Row],[Order Date]])</f>
        <v>2</v>
      </c>
      <c r="T198" s="8" t="str">
        <f>TEXT(SalesDataTable[[#This Row],[Order Date]],"mmm")</f>
        <v>Feb</v>
      </c>
    </row>
    <row r="199" spans="1:20" ht="15.6">
      <c r="A199" s="2" t="s">
        <v>250</v>
      </c>
      <c r="B199" s="3">
        <v>46063</v>
      </c>
      <c r="C199" s="4" t="s">
        <v>14</v>
      </c>
      <c r="D199" s="4" t="s">
        <v>126</v>
      </c>
      <c r="E199" s="4" t="s">
        <v>39</v>
      </c>
      <c r="F199" s="4" t="s">
        <v>4</v>
      </c>
      <c r="G199" s="4" t="s">
        <v>17</v>
      </c>
      <c r="H199" s="4" t="s">
        <v>71</v>
      </c>
      <c r="I199" s="9">
        <v>1</v>
      </c>
      <c r="J199" s="6">
        <v>131.24</v>
      </c>
      <c r="K199" s="7">
        <v>0.05</v>
      </c>
      <c r="L199" s="6">
        <v>66.14</v>
      </c>
      <c r="M199" s="6">
        <f t="shared" si="12"/>
        <v>124.678</v>
      </c>
      <c r="N199" s="6">
        <f t="shared" si="13"/>
        <v>66.14</v>
      </c>
      <c r="O199" s="6">
        <f t="shared" si="14"/>
        <v>58.537999999999997</v>
      </c>
      <c r="P199" s="8">
        <f t="shared" si="15"/>
        <v>0.46951346669019395</v>
      </c>
      <c r="Q199" s="5">
        <f>YEAR(SalesDataTable[[#This Row],[Order Date]])</f>
        <v>2026</v>
      </c>
      <c r="R199" s="8" t="str">
        <f>"Q"&amp;ROUNDUP(MONTH(SalesDataTable[[#This Row],[Order Date]])/3,0)</f>
        <v>Q1</v>
      </c>
      <c r="S199" s="9">
        <f>MONTH(SalesDataTable[[#This Row],[Order Date]])</f>
        <v>2</v>
      </c>
      <c r="T199" s="8" t="str">
        <f>TEXT(SalesDataTable[[#This Row],[Order Date]],"mmm")</f>
        <v>Feb</v>
      </c>
    </row>
    <row r="200" spans="1:20" ht="15.6">
      <c r="A200" s="2" t="s">
        <v>251</v>
      </c>
      <c r="B200" s="3">
        <v>46063</v>
      </c>
      <c r="C200" s="4" t="s">
        <v>8</v>
      </c>
      <c r="D200" s="4" t="s">
        <v>9</v>
      </c>
      <c r="E200" s="4" t="s">
        <v>10</v>
      </c>
      <c r="F200" s="4" t="s">
        <v>16</v>
      </c>
      <c r="G200" s="4" t="s">
        <v>49</v>
      </c>
      <c r="H200" s="4" t="s">
        <v>74</v>
      </c>
      <c r="I200" s="9">
        <v>5</v>
      </c>
      <c r="J200" s="6">
        <v>51.37</v>
      </c>
      <c r="K200" s="7">
        <v>0.05</v>
      </c>
      <c r="L200" s="6">
        <v>21.81</v>
      </c>
      <c r="M200" s="6">
        <f t="shared" si="12"/>
        <v>244.00749999999996</v>
      </c>
      <c r="N200" s="6">
        <f t="shared" si="13"/>
        <v>109.05</v>
      </c>
      <c r="O200" s="6">
        <f t="shared" si="14"/>
        <v>134.95749999999998</v>
      </c>
      <c r="P200" s="8">
        <f t="shared" si="15"/>
        <v>0.55308750755612024</v>
      </c>
      <c r="Q200" s="5">
        <f>YEAR(SalesDataTable[[#This Row],[Order Date]])</f>
        <v>2026</v>
      </c>
      <c r="R200" s="8" t="str">
        <f>"Q"&amp;ROUNDUP(MONTH(SalesDataTable[[#This Row],[Order Date]])/3,0)</f>
        <v>Q1</v>
      </c>
      <c r="S200" s="9">
        <f>MONTH(SalesDataTable[[#This Row],[Order Date]])</f>
        <v>2</v>
      </c>
      <c r="T200" s="8" t="str">
        <f>TEXT(SalesDataTable[[#This Row],[Order Date]],"mmm")</f>
        <v>Feb</v>
      </c>
    </row>
    <row r="201" spans="1:20" ht="15.6">
      <c r="A201" s="2" t="s">
        <v>252</v>
      </c>
      <c r="B201" s="3">
        <v>46064</v>
      </c>
      <c r="C201" s="4" t="s">
        <v>8</v>
      </c>
      <c r="D201" s="4" t="s">
        <v>69</v>
      </c>
      <c r="E201" s="4" t="s">
        <v>25</v>
      </c>
      <c r="F201" s="4" t="s">
        <v>16</v>
      </c>
      <c r="G201" s="4" t="s">
        <v>31</v>
      </c>
      <c r="H201" s="4" t="s">
        <v>90</v>
      </c>
      <c r="I201" s="9">
        <v>5</v>
      </c>
      <c r="J201" s="6">
        <v>121.94</v>
      </c>
      <c r="K201" s="7">
        <v>0</v>
      </c>
      <c r="L201" s="6">
        <v>62.3</v>
      </c>
      <c r="M201" s="6">
        <f t="shared" si="12"/>
        <v>609.70000000000005</v>
      </c>
      <c r="N201" s="6">
        <f t="shared" si="13"/>
        <v>311.5</v>
      </c>
      <c r="O201" s="6">
        <f t="shared" si="14"/>
        <v>298.20000000000005</v>
      </c>
      <c r="P201" s="8">
        <f t="shared" si="15"/>
        <v>0.48909299655568317</v>
      </c>
      <c r="Q201" s="5">
        <f>YEAR(SalesDataTable[[#This Row],[Order Date]])</f>
        <v>2026</v>
      </c>
      <c r="R201" s="8" t="str">
        <f>"Q"&amp;ROUNDUP(MONTH(SalesDataTable[[#This Row],[Order Date]])/3,0)</f>
        <v>Q1</v>
      </c>
      <c r="S201" s="9">
        <f>MONTH(SalesDataTable[[#This Row],[Order Date]])</f>
        <v>2</v>
      </c>
      <c r="T201" s="8" t="str">
        <f>TEXT(SalesDataTable[[#This Row],[Order Date]],"mmm")</f>
        <v>Feb</v>
      </c>
    </row>
    <row r="202" spans="1:20" ht="15.6">
      <c r="A202" s="2" t="s">
        <v>253</v>
      </c>
      <c r="B202" s="3">
        <v>46064</v>
      </c>
      <c r="C202" s="4" t="s">
        <v>1</v>
      </c>
      <c r="D202" s="4" t="s">
        <v>2</v>
      </c>
      <c r="E202" s="4" t="s">
        <v>3</v>
      </c>
      <c r="F202" s="4" t="s">
        <v>4</v>
      </c>
      <c r="G202" s="4" t="s">
        <v>31</v>
      </c>
      <c r="H202" s="4" t="s">
        <v>90</v>
      </c>
      <c r="I202" s="9">
        <v>4</v>
      </c>
      <c r="J202" s="6">
        <v>124.55</v>
      </c>
      <c r="K202" s="7">
        <v>0</v>
      </c>
      <c r="L202" s="6">
        <v>60.41</v>
      </c>
      <c r="M202" s="6">
        <f t="shared" si="12"/>
        <v>498.2</v>
      </c>
      <c r="N202" s="6">
        <f t="shared" si="13"/>
        <v>241.64</v>
      </c>
      <c r="O202" s="6">
        <f t="shared" si="14"/>
        <v>256.56</v>
      </c>
      <c r="P202" s="8">
        <f t="shared" si="15"/>
        <v>0.51497390606182258</v>
      </c>
      <c r="Q202" s="5">
        <f>YEAR(SalesDataTable[[#This Row],[Order Date]])</f>
        <v>2026</v>
      </c>
      <c r="R202" s="8" t="str">
        <f>"Q"&amp;ROUNDUP(MONTH(SalesDataTable[[#This Row],[Order Date]])/3,0)</f>
        <v>Q1</v>
      </c>
      <c r="S202" s="9">
        <f>MONTH(SalesDataTable[[#This Row],[Order Date]])</f>
        <v>2</v>
      </c>
      <c r="T202" s="8" t="str">
        <f>TEXT(SalesDataTable[[#This Row],[Order Date]],"mmm")</f>
        <v>Feb</v>
      </c>
    </row>
    <row r="203" spans="1:20" ht="15.6">
      <c r="A203" s="2" t="s">
        <v>254</v>
      </c>
      <c r="B203" s="3">
        <v>46064</v>
      </c>
      <c r="C203" s="4" t="s">
        <v>8</v>
      </c>
      <c r="D203" s="4" t="s">
        <v>86</v>
      </c>
      <c r="E203" s="4" t="s">
        <v>10</v>
      </c>
      <c r="F203" s="4" t="s">
        <v>20</v>
      </c>
      <c r="G203" s="4" t="s">
        <v>31</v>
      </c>
      <c r="H203" s="4" t="s">
        <v>32</v>
      </c>
      <c r="I203" s="9">
        <v>10</v>
      </c>
      <c r="J203" s="6">
        <v>343.77</v>
      </c>
      <c r="K203" s="7">
        <v>0.15</v>
      </c>
      <c r="L203" s="6">
        <v>195.29</v>
      </c>
      <c r="M203" s="6">
        <f t="shared" si="12"/>
        <v>2922.0449999999996</v>
      </c>
      <c r="N203" s="6">
        <f t="shared" si="13"/>
        <v>1952.8999999999999</v>
      </c>
      <c r="O203" s="6">
        <f t="shared" si="14"/>
        <v>969.14499999999975</v>
      </c>
      <c r="P203" s="8">
        <f t="shared" si="15"/>
        <v>0.33166669233362245</v>
      </c>
      <c r="Q203" s="5">
        <f>YEAR(SalesDataTable[[#This Row],[Order Date]])</f>
        <v>2026</v>
      </c>
      <c r="R203" s="8" t="str">
        <f>"Q"&amp;ROUNDUP(MONTH(SalesDataTable[[#This Row],[Order Date]])/3,0)</f>
        <v>Q1</v>
      </c>
      <c r="S203" s="9">
        <f>MONTH(SalesDataTable[[#This Row],[Order Date]])</f>
        <v>2</v>
      </c>
      <c r="T203" s="8" t="str">
        <f>TEXT(SalesDataTable[[#This Row],[Order Date]],"mmm")</f>
        <v>Feb</v>
      </c>
    </row>
    <row r="204" spans="1:20" ht="15.6">
      <c r="A204" s="2" t="s">
        <v>255</v>
      </c>
      <c r="B204" s="3">
        <v>46064</v>
      </c>
      <c r="C204" s="4" t="s">
        <v>8</v>
      </c>
      <c r="D204" s="4" t="s">
        <v>9</v>
      </c>
      <c r="E204" s="4" t="s">
        <v>39</v>
      </c>
      <c r="F204" s="4" t="s">
        <v>4</v>
      </c>
      <c r="G204" s="4" t="s">
        <v>5</v>
      </c>
      <c r="H204" s="4" t="s">
        <v>6</v>
      </c>
      <c r="I204" s="9">
        <v>1</v>
      </c>
      <c r="J204" s="6">
        <v>81.819999999999993</v>
      </c>
      <c r="K204" s="7">
        <v>0.05</v>
      </c>
      <c r="L204" s="6">
        <v>43.83</v>
      </c>
      <c r="M204" s="6">
        <f t="shared" si="12"/>
        <v>77.728999999999985</v>
      </c>
      <c r="N204" s="6">
        <f t="shared" si="13"/>
        <v>43.83</v>
      </c>
      <c r="O204" s="6">
        <f t="shared" si="14"/>
        <v>33.898999999999987</v>
      </c>
      <c r="P204" s="8">
        <f t="shared" si="15"/>
        <v>0.43611779387358635</v>
      </c>
      <c r="Q204" s="5">
        <f>YEAR(SalesDataTable[[#This Row],[Order Date]])</f>
        <v>2026</v>
      </c>
      <c r="R204" s="8" t="str">
        <f>"Q"&amp;ROUNDUP(MONTH(SalesDataTable[[#This Row],[Order Date]])/3,0)</f>
        <v>Q1</v>
      </c>
      <c r="S204" s="9">
        <f>MONTH(SalesDataTable[[#This Row],[Order Date]])</f>
        <v>2</v>
      </c>
      <c r="T204" s="8" t="str">
        <f>TEXT(SalesDataTable[[#This Row],[Order Date]],"mmm")</f>
        <v>Feb</v>
      </c>
    </row>
    <row r="205" spans="1:20" ht="15.6">
      <c r="A205" s="2" t="s">
        <v>256</v>
      </c>
      <c r="B205" s="3">
        <v>46065</v>
      </c>
      <c r="C205" s="4" t="s">
        <v>1</v>
      </c>
      <c r="D205" s="4" t="s">
        <v>52</v>
      </c>
      <c r="E205" s="4" t="s">
        <v>25</v>
      </c>
      <c r="F205" s="4" t="s">
        <v>16</v>
      </c>
      <c r="G205" s="4" t="s">
        <v>17</v>
      </c>
      <c r="H205" s="4" t="s">
        <v>18</v>
      </c>
      <c r="I205" s="9">
        <v>1</v>
      </c>
      <c r="J205" s="6">
        <v>36.58</v>
      </c>
      <c r="K205" s="7">
        <v>0.1</v>
      </c>
      <c r="L205" s="6">
        <v>13.76</v>
      </c>
      <c r="M205" s="6">
        <f t="shared" si="12"/>
        <v>32.921999999999997</v>
      </c>
      <c r="N205" s="6">
        <f t="shared" si="13"/>
        <v>13.76</v>
      </c>
      <c r="O205" s="6">
        <f t="shared" si="14"/>
        <v>19.161999999999999</v>
      </c>
      <c r="P205" s="8">
        <f t="shared" si="15"/>
        <v>0.58204240325618128</v>
      </c>
      <c r="Q205" s="5">
        <f>YEAR(SalesDataTable[[#This Row],[Order Date]])</f>
        <v>2026</v>
      </c>
      <c r="R205" s="8" t="str">
        <f>"Q"&amp;ROUNDUP(MONTH(SalesDataTable[[#This Row],[Order Date]])/3,0)</f>
        <v>Q1</v>
      </c>
      <c r="S205" s="9">
        <f>MONTH(SalesDataTable[[#This Row],[Order Date]])</f>
        <v>2</v>
      </c>
      <c r="T205" s="8" t="str">
        <f>TEXT(SalesDataTable[[#This Row],[Order Date]],"mmm")</f>
        <v>Feb</v>
      </c>
    </row>
    <row r="206" spans="1:20" ht="15.6">
      <c r="A206" s="2" t="s">
        <v>257</v>
      </c>
      <c r="B206" s="3">
        <v>46066</v>
      </c>
      <c r="C206" s="4" t="s">
        <v>27</v>
      </c>
      <c r="D206" s="4" t="s">
        <v>48</v>
      </c>
      <c r="E206" s="4" t="s">
        <v>25</v>
      </c>
      <c r="F206" s="4" t="s">
        <v>16</v>
      </c>
      <c r="G206" s="4" t="s">
        <v>11</v>
      </c>
      <c r="H206" s="4" t="s">
        <v>12</v>
      </c>
      <c r="I206" s="9">
        <v>4</v>
      </c>
      <c r="J206" s="6">
        <v>92.87</v>
      </c>
      <c r="K206" s="7">
        <v>0</v>
      </c>
      <c r="L206" s="6">
        <v>44.95</v>
      </c>
      <c r="M206" s="6">
        <f t="shared" si="12"/>
        <v>371.48</v>
      </c>
      <c r="N206" s="6">
        <f t="shared" si="13"/>
        <v>179.8</v>
      </c>
      <c r="O206" s="6">
        <f t="shared" si="14"/>
        <v>191.68</v>
      </c>
      <c r="P206" s="8">
        <f t="shared" si="15"/>
        <v>0.51599009367933668</v>
      </c>
      <c r="Q206" s="5">
        <f>YEAR(SalesDataTable[[#This Row],[Order Date]])</f>
        <v>2026</v>
      </c>
      <c r="R206" s="8" t="str">
        <f>"Q"&amp;ROUNDUP(MONTH(SalesDataTable[[#This Row],[Order Date]])/3,0)</f>
        <v>Q1</v>
      </c>
      <c r="S206" s="9">
        <f>MONTH(SalesDataTable[[#This Row],[Order Date]])</f>
        <v>2</v>
      </c>
      <c r="T206" s="8" t="str">
        <f>TEXT(SalesDataTable[[#This Row],[Order Date]],"mmm")</f>
        <v>Feb</v>
      </c>
    </row>
    <row r="207" spans="1:20" ht="15.6">
      <c r="A207" s="2" t="s">
        <v>258</v>
      </c>
      <c r="B207" s="3">
        <v>46066</v>
      </c>
      <c r="C207" s="4" t="s">
        <v>27</v>
      </c>
      <c r="D207" s="4" t="s">
        <v>48</v>
      </c>
      <c r="E207" s="4" t="s">
        <v>3</v>
      </c>
      <c r="F207" s="4" t="s">
        <v>16</v>
      </c>
      <c r="G207" s="4" t="s">
        <v>5</v>
      </c>
      <c r="H207" s="4" t="s">
        <v>35</v>
      </c>
      <c r="I207" s="9">
        <v>2</v>
      </c>
      <c r="J207" s="6">
        <v>41.21</v>
      </c>
      <c r="K207" s="7">
        <v>0</v>
      </c>
      <c r="L207" s="6">
        <v>16.64</v>
      </c>
      <c r="M207" s="6">
        <f t="shared" si="12"/>
        <v>82.42</v>
      </c>
      <c r="N207" s="6">
        <f t="shared" si="13"/>
        <v>33.28</v>
      </c>
      <c r="O207" s="6">
        <f t="shared" si="14"/>
        <v>49.14</v>
      </c>
      <c r="P207" s="8">
        <f t="shared" si="15"/>
        <v>0.59621451104100942</v>
      </c>
      <c r="Q207" s="5">
        <f>YEAR(SalesDataTable[[#This Row],[Order Date]])</f>
        <v>2026</v>
      </c>
      <c r="R207" s="8" t="str">
        <f>"Q"&amp;ROUNDUP(MONTH(SalesDataTable[[#This Row],[Order Date]])/3,0)</f>
        <v>Q1</v>
      </c>
      <c r="S207" s="9">
        <f>MONTH(SalesDataTable[[#This Row],[Order Date]])</f>
        <v>2</v>
      </c>
      <c r="T207" s="8" t="str">
        <f>TEXT(SalesDataTable[[#This Row],[Order Date]],"mmm")</f>
        <v>Feb</v>
      </c>
    </row>
    <row r="208" spans="1:20" ht="15.6">
      <c r="A208" s="2" t="s">
        <v>259</v>
      </c>
      <c r="B208" s="3">
        <v>46066</v>
      </c>
      <c r="C208" s="4" t="s">
        <v>1</v>
      </c>
      <c r="D208" s="4" t="s">
        <v>88</v>
      </c>
      <c r="E208" s="4" t="s">
        <v>3</v>
      </c>
      <c r="F208" s="4" t="s">
        <v>4</v>
      </c>
      <c r="G208" s="4" t="s">
        <v>11</v>
      </c>
      <c r="H208" s="4" t="s">
        <v>53</v>
      </c>
      <c r="I208" s="9">
        <v>6</v>
      </c>
      <c r="J208" s="6">
        <v>155.79</v>
      </c>
      <c r="K208" s="7">
        <v>0</v>
      </c>
      <c r="L208" s="6">
        <v>77.48</v>
      </c>
      <c r="M208" s="6">
        <f t="shared" si="12"/>
        <v>934.74</v>
      </c>
      <c r="N208" s="6">
        <f t="shared" si="13"/>
        <v>464.88</v>
      </c>
      <c r="O208" s="6">
        <f t="shared" si="14"/>
        <v>469.86</v>
      </c>
      <c r="P208" s="8">
        <f t="shared" si="15"/>
        <v>0.50266384235188399</v>
      </c>
      <c r="Q208" s="5">
        <f>YEAR(SalesDataTable[[#This Row],[Order Date]])</f>
        <v>2026</v>
      </c>
      <c r="R208" s="8" t="str">
        <f>"Q"&amp;ROUNDUP(MONTH(SalesDataTable[[#This Row],[Order Date]])/3,0)</f>
        <v>Q1</v>
      </c>
      <c r="S208" s="9">
        <f>MONTH(SalesDataTable[[#This Row],[Order Date]])</f>
        <v>2</v>
      </c>
      <c r="T208" s="8" t="str">
        <f>TEXT(SalesDataTable[[#This Row],[Order Date]],"mmm")</f>
        <v>Feb</v>
      </c>
    </row>
    <row r="209" spans="1:20" ht="15.6">
      <c r="A209" s="2" t="s">
        <v>260</v>
      </c>
      <c r="B209" s="3">
        <v>46067</v>
      </c>
      <c r="C209" s="4" t="s">
        <v>1</v>
      </c>
      <c r="D209" s="4" t="s">
        <v>2</v>
      </c>
      <c r="E209" s="4" t="s">
        <v>3</v>
      </c>
      <c r="F209" s="4" t="s">
        <v>4</v>
      </c>
      <c r="G209" s="4" t="s">
        <v>49</v>
      </c>
      <c r="H209" s="4" t="s">
        <v>74</v>
      </c>
      <c r="I209" s="9">
        <v>2</v>
      </c>
      <c r="J209" s="6">
        <v>50.16</v>
      </c>
      <c r="K209" s="7">
        <v>0.1</v>
      </c>
      <c r="L209" s="6">
        <v>21.48</v>
      </c>
      <c r="M209" s="6">
        <f t="shared" si="12"/>
        <v>90.287999999999997</v>
      </c>
      <c r="N209" s="6">
        <f t="shared" si="13"/>
        <v>42.96</v>
      </c>
      <c r="O209" s="6">
        <f t="shared" si="14"/>
        <v>47.327999999999996</v>
      </c>
      <c r="P209" s="8">
        <f t="shared" si="15"/>
        <v>0.52418926103136632</v>
      </c>
      <c r="Q209" s="5">
        <f>YEAR(SalesDataTable[[#This Row],[Order Date]])</f>
        <v>2026</v>
      </c>
      <c r="R209" s="8" t="str">
        <f>"Q"&amp;ROUNDUP(MONTH(SalesDataTable[[#This Row],[Order Date]])/3,0)</f>
        <v>Q1</v>
      </c>
      <c r="S209" s="9">
        <f>MONTH(SalesDataTable[[#This Row],[Order Date]])</f>
        <v>2</v>
      </c>
      <c r="T209" s="8" t="str">
        <f>TEXT(SalesDataTable[[#This Row],[Order Date]],"mmm")</f>
        <v>Feb</v>
      </c>
    </row>
    <row r="210" spans="1:20" ht="15.6">
      <c r="A210" s="2" t="s">
        <v>261</v>
      </c>
      <c r="B210" s="3">
        <v>46067</v>
      </c>
      <c r="C210" s="4" t="s">
        <v>27</v>
      </c>
      <c r="D210" s="4" t="s">
        <v>48</v>
      </c>
      <c r="E210" s="4" t="s">
        <v>3</v>
      </c>
      <c r="F210" s="4" t="s">
        <v>16</v>
      </c>
      <c r="G210" s="4" t="s">
        <v>11</v>
      </c>
      <c r="H210" s="4" t="s">
        <v>21</v>
      </c>
      <c r="I210" s="9">
        <v>4</v>
      </c>
      <c r="J210" s="6">
        <v>140.63999999999999</v>
      </c>
      <c r="K210" s="7">
        <v>0</v>
      </c>
      <c r="L210" s="6">
        <v>77.510000000000005</v>
      </c>
      <c r="M210" s="6">
        <f t="shared" si="12"/>
        <v>562.55999999999995</v>
      </c>
      <c r="N210" s="6">
        <f t="shared" si="13"/>
        <v>310.04000000000002</v>
      </c>
      <c r="O210" s="6">
        <f t="shared" si="14"/>
        <v>252.51999999999992</v>
      </c>
      <c r="P210" s="8">
        <f t="shared" si="15"/>
        <v>0.4488765642775881</v>
      </c>
      <c r="Q210" s="5">
        <f>YEAR(SalesDataTable[[#This Row],[Order Date]])</f>
        <v>2026</v>
      </c>
      <c r="R210" s="8" t="str">
        <f>"Q"&amp;ROUNDUP(MONTH(SalesDataTable[[#This Row],[Order Date]])/3,0)</f>
        <v>Q1</v>
      </c>
      <c r="S210" s="9">
        <f>MONTH(SalesDataTable[[#This Row],[Order Date]])</f>
        <v>2</v>
      </c>
      <c r="T210" s="8" t="str">
        <f>TEXT(SalesDataTable[[#This Row],[Order Date]],"mmm")</f>
        <v>Feb</v>
      </c>
    </row>
    <row r="211" spans="1:20" ht="15.6">
      <c r="A211" s="2" t="s">
        <v>262</v>
      </c>
      <c r="B211" s="3">
        <v>46067</v>
      </c>
      <c r="C211" s="4" t="s">
        <v>1</v>
      </c>
      <c r="D211" s="4" t="s">
        <v>2</v>
      </c>
      <c r="E211" s="4" t="s">
        <v>39</v>
      </c>
      <c r="F211" s="4" t="s">
        <v>16</v>
      </c>
      <c r="G211" s="4" t="s">
        <v>31</v>
      </c>
      <c r="H211" s="4" t="s">
        <v>64</v>
      </c>
      <c r="I211" s="9">
        <v>1</v>
      </c>
      <c r="J211" s="6">
        <v>80.680000000000007</v>
      </c>
      <c r="K211" s="7">
        <v>0</v>
      </c>
      <c r="L211" s="6">
        <v>39.630000000000003</v>
      </c>
      <c r="M211" s="6">
        <f t="shared" si="12"/>
        <v>80.680000000000007</v>
      </c>
      <c r="N211" s="6">
        <f t="shared" si="13"/>
        <v>39.630000000000003</v>
      </c>
      <c r="O211" s="6">
        <f t="shared" si="14"/>
        <v>41.050000000000004</v>
      </c>
      <c r="P211" s="8">
        <f t="shared" si="15"/>
        <v>0.50880019831432821</v>
      </c>
      <c r="Q211" s="5">
        <f>YEAR(SalesDataTable[[#This Row],[Order Date]])</f>
        <v>2026</v>
      </c>
      <c r="R211" s="8" t="str">
        <f>"Q"&amp;ROUNDUP(MONTH(SalesDataTable[[#This Row],[Order Date]])/3,0)</f>
        <v>Q1</v>
      </c>
      <c r="S211" s="9">
        <f>MONTH(SalesDataTable[[#This Row],[Order Date]])</f>
        <v>2</v>
      </c>
      <c r="T211" s="8" t="str">
        <f>TEXT(SalesDataTable[[#This Row],[Order Date]],"mmm")</f>
        <v>Feb</v>
      </c>
    </row>
    <row r="212" spans="1:20" ht="15.6">
      <c r="A212" s="2" t="s">
        <v>263</v>
      </c>
      <c r="B212" s="3">
        <v>46068</v>
      </c>
      <c r="C212" s="4" t="s">
        <v>1</v>
      </c>
      <c r="D212" s="4" t="s">
        <v>2</v>
      </c>
      <c r="E212" s="4" t="s">
        <v>10</v>
      </c>
      <c r="F212" s="4" t="s">
        <v>20</v>
      </c>
      <c r="G212" s="4" t="s">
        <v>17</v>
      </c>
      <c r="H212" s="4" t="s">
        <v>83</v>
      </c>
      <c r="I212" s="9">
        <v>3</v>
      </c>
      <c r="J212" s="6">
        <v>162.44999999999999</v>
      </c>
      <c r="K212" s="7">
        <v>0.05</v>
      </c>
      <c r="L212" s="6">
        <v>86.43</v>
      </c>
      <c r="M212" s="6">
        <f t="shared" si="12"/>
        <v>462.98249999999996</v>
      </c>
      <c r="N212" s="6">
        <f t="shared" si="13"/>
        <v>259.29000000000002</v>
      </c>
      <c r="O212" s="6">
        <f t="shared" si="14"/>
        <v>203.69249999999994</v>
      </c>
      <c r="P212" s="8">
        <f t="shared" si="15"/>
        <v>0.43995723380473334</v>
      </c>
      <c r="Q212" s="5">
        <f>YEAR(SalesDataTable[[#This Row],[Order Date]])</f>
        <v>2026</v>
      </c>
      <c r="R212" s="8" t="str">
        <f>"Q"&amp;ROUNDUP(MONTH(SalesDataTable[[#This Row],[Order Date]])/3,0)</f>
        <v>Q1</v>
      </c>
      <c r="S212" s="9">
        <f>MONTH(SalesDataTable[[#This Row],[Order Date]])</f>
        <v>2</v>
      </c>
      <c r="T212" s="8" t="str">
        <f>TEXT(SalesDataTable[[#This Row],[Order Date]],"mmm")</f>
        <v>Feb</v>
      </c>
    </row>
    <row r="213" spans="1:20" ht="15.6">
      <c r="A213" s="2" t="s">
        <v>264</v>
      </c>
      <c r="B213" s="3">
        <v>46068</v>
      </c>
      <c r="C213" s="4" t="s">
        <v>8</v>
      </c>
      <c r="D213" s="4" t="s">
        <v>38</v>
      </c>
      <c r="E213" s="4" t="s">
        <v>39</v>
      </c>
      <c r="F213" s="4" t="s">
        <v>4</v>
      </c>
      <c r="G213" s="4" t="s">
        <v>5</v>
      </c>
      <c r="H213" s="4" t="s">
        <v>43</v>
      </c>
      <c r="I213" s="9">
        <v>2</v>
      </c>
      <c r="J213" s="6">
        <v>102.12</v>
      </c>
      <c r="K213" s="7">
        <v>0.15</v>
      </c>
      <c r="L213" s="6">
        <v>51.03</v>
      </c>
      <c r="M213" s="6">
        <f t="shared" si="12"/>
        <v>173.60400000000001</v>
      </c>
      <c r="N213" s="6">
        <f t="shared" si="13"/>
        <v>102.06</v>
      </c>
      <c r="O213" s="6">
        <f t="shared" si="14"/>
        <v>71.544000000000011</v>
      </c>
      <c r="P213" s="8">
        <f t="shared" si="15"/>
        <v>0.41211032003870884</v>
      </c>
      <c r="Q213" s="5">
        <f>YEAR(SalesDataTable[[#This Row],[Order Date]])</f>
        <v>2026</v>
      </c>
      <c r="R213" s="8" t="str">
        <f>"Q"&amp;ROUNDUP(MONTH(SalesDataTable[[#This Row],[Order Date]])/3,0)</f>
        <v>Q1</v>
      </c>
      <c r="S213" s="9">
        <f>MONTH(SalesDataTable[[#This Row],[Order Date]])</f>
        <v>2</v>
      </c>
      <c r="T213" s="8" t="str">
        <f>TEXT(SalesDataTable[[#This Row],[Order Date]],"mmm")</f>
        <v>Feb</v>
      </c>
    </row>
    <row r="214" spans="1:20" ht="15.6">
      <c r="A214" s="2" t="s">
        <v>265</v>
      </c>
      <c r="B214" s="3">
        <v>46069</v>
      </c>
      <c r="C214" s="4" t="s">
        <v>14</v>
      </c>
      <c r="D214" s="4" t="s">
        <v>24</v>
      </c>
      <c r="E214" s="4" t="s">
        <v>3</v>
      </c>
      <c r="F214" s="4" t="s">
        <v>16</v>
      </c>
      <c r="G214" s="4" t="s">
        <v>5</v>
      </c>
      <c r="H214" s="4" t="s">
        <v>43</v>
      </c>
      <c r="I214" s="9">
        <v>2</v>
      </c>
      <c r="J214" s="6">
        <v>101.77</v>
      </c>
      <c r="K214" s="7">
        <v>0</v>
      </c>
      <c r="L214" s="6">
        <v>51.34</v>
      </c>
      <c r="M214" s="6">
        <f t="shared" si="12"/>
        <v>203.54</v>
      </c>
      <c r="N214" s="6">
        <f t="shared" si="13"/>
        <v>102.68</v>
      </c>
      <c r="O214" s="6">
        <f t="shared" si="14"/>
        <v>100.85999999999999</v>
      </c>
      <c r="P214" s="8">
        <f t="shared" si="15"/>
        <v>0.49552913432249185</v>
      </c>
      <c r="Q214" s="5">
        <f>YEAR(SalesDataTable[[#This Row],[Order Date]])</f>
        <v>2026</v>
      </c>
      <c r="R214" s="8" t="str">
        <f>"Q"&amp;ROUNDUP(MONTH(SalesDataTable[[#This Row],[Order Date]])/3,0)</f>
        <v>Q1</v>
      </c>
      <c r="S214" s="9">
        <f>MONTH(SalesDataTable[[#This Row],[Order Date]])</f>
        <v>2</v>
      </c>
      <c r="T214" s="8" t="str">
        <f>TEXT(SalesDataTable[[#This Row],[Order Date]],"mmm")</f>
        <v>Feb</v>
      </c>
    </row>
    <row r="215" spans="1:20" ht="15.6">
      <c r="A215" s="2" t="s">
        <v>266</v>
      </c>
      <c r="B215" s="3">
        <v>46069</v>
      </c>
      <c r="C215" s="4" t="s">
        <v>1</v>
      </c>
      <c r="D215" s="4" t="s">
        <v>88</v>
      </c>
      <c r="E215" s="4" t="s">
        <v>3</v>
      </c>
      <c r="F215" s="4" t="s">
        <v>20</v>
      </c>
      <c r="G215" s="4" t="s">
        <v>11</v>
      </c>
      <c r="H215" s="4" t="s">
        <v>53</v>
      </c>
      <c r="I215" s="9">
        <v>3</v>
      </c>
      <c r="J215" s="6">
        <v>153.24</v>
      </c>
      <c r="K215" s="7">
        <v>0.15</v>
      </c>
      <c r="L215" s="6">
        <v>77.61</v>
      </c>
      <c r="M215" s="6">
        <f t="shared" si="12"/>
        <v>390.762</v>
      </c>
      <c r="N215" s="6">
        <f t="shared" si="13"/>
        <v>232.82999999999998</v>
      </c>
      <c r="O215" s="6">
        <f t="shared" si="14"/>
        <v>157.93200000000002</v>
      </c>
      <c r="P215" s="8">
        <f t="shared" si="15"/>
        <v>0.40416417154175693</v>
      </c>
      <c r="Q215" s="5">
        <f>YEAR(SalesDataTable[[#This Row],[Order Date]])</f>
        <v>2026</v>
      </c>
      <c r="R215" s="8" t="str">
        <f>"Q"&amp;ROUNDUP(MONTH(SalesDataTable[[#This Row],[Order Date]])/3,0)</f>
        <v>Q1</v>
      </c>
      <c r="S215" s="9">
        <f>MONTH(SalesDataTable[[#This Row],[Order Date]])</f>
        <v>2</v>
      </c>
      <c r="T215" s="8" t="str">
        <f>TEXT(SalesDataTable[[#This Row],[Order Date]],"mmm")</f>
        <v>Feb</v>
      </c>
    </row>
    <row r="216" spans="1:20" ht="15.6">
      <c r="A216" s="2" t="s">
        <v>267</v>
      </c>
      <c r="B216" s="3">
        <v>46069</v>
      </c>
      <c r="C216" s="4" t="s">
        <v>27</v>
      </c>
      <c r="D216" s="4" t="s">
        <v>28</v>
      </c>
      <c r="E216" s="4" t="s">
        <v>39</v>
      </c>
      <c r="F216" s="4" t="s">
        <v>4</v>
      </c>
      <c r="G216" s="4" t="s">
        <v>11</v>
      </c>
      <c r="H216" s="4" t="s">
        <v>21</v>
      </c>
      <c r="I216" s="9">
        <v>1</v>
      </c>
      <c r="J216" s="6">
        <v>140.47</v>
      </c>
      <c r="K216" s="7">
        <v>0</v>
      </c>
      <c r="L216" s="6">
        <v>79.66</v>
      </c>
      <c r="M216" s="6">
        <f t="shared" si="12"/>
        <v>140.47</v>
      </c>
      <c r="N216" s="6">
        <f t="shared" si="13"/>
        <v>79.66</v>
      </c>
      <c r="O216" s="6">
        <f t="shared" si="14"/>
        <v>60.81</v>
      </c>
      <c r="P216" s="8">
        <f t="shared" si="15"/>
        <v>0.43290382288033036</v>
      </c>
      <c r="Q216" s="5">
        <f>YEAR(SalesDataTable[[#This Row],[Order Date]])</f>
        <v>2026</v>
      </c>
      <c r="R216" s="8" t="str">
        <f>"Q"&amp;ROUNDUP(MONTH(SalesDataTable[[#This Row],[Order Date]])/3,0)</f>
        <v>Q1</v>
      </c>
      <c r="S216" s="9">
        <f>MONTH(SalesDataTable[[#This Row],[Order Date]])</f>
        <v>2</v>
      </c>
      <c r="T216" s="8" t="str">
        <f>TEXT(SalesDataTable[[#This Row],[Order Date]],"mmm")</f>
        <v>Feb</v>
      </c>
    </row>
    <row r="217" spans="1:20" ht="15.6">
      <c r="A217" s="2" t="s">
        <v>268</v>
      </c>
      <c r="B217" s="3">
        <v>46069</v>
      </c>
      <c r="C217" s="4" t="s">
        <v>27</v>
      </c>
      <c r="D217" s="4" t="s">
        <v>45</v>
      </c>
      <c r="E217" s="4" t="s">
        <v>25</v>
      </c>
      <c r="F217" s="4" t="s">
        <v>16</v>
      </c>
      <c r="G217" s="4" t="s">
        <v>11</v>
      </c>
      <c r="H217" s="4" t="s">
        <v>79</v>
      </c>
      <c r="I217" s="9">
        <v>4</v>
      </c>
      <c r="J217" s="6">
        <v>70.67</v>
      </c>
      <c r="K217" s="7">
        <v>0.05</v>
      </c>
      <c r="L217" s="6">
        <v>32.96</v>
      </c>
      <c r="M217" s="6">
        <f t="shared" si="12"/>
        <v>268.54599999999999</v>
      </c>
      <c r="N217" s="6">
        <f t="shared" si="13"/>
        <v>131.84</v>
      </c>
      <c r="O217" s="6">
        <f t="shared" si="14"/>
        <v>136.70599999999999</v>
      </c>
      <c r="P217" s="8">
        <f t="shared" si="15"/>
        <v>0.50905990035226734</v>
      </c>
      <c r="Q217" s="5">
        <f>YEAR(SalesDataTable[[#This Row],[Order Date]])</f>
        <v>2026</v>
      </c>
      <c r="R217" s="8" t="str">
        <f>"Q"&amp;ROUNDUP(MONTH(SalesDataTable[[#This Row],[Order Date]])/3,0)</f>
        <v>Q1</v>
      </c>
      <c r="S217" s="9">
        <f>MONTH(SalesDataTable[[#This Row],[Order Date]])</f>
        <v>2</v>
      </c>
      <c r="T217" s="8" t="str">
        <f>TEXT(SalesDataTable[[#This Row],[Order Date]],"mmm")</f>
        <v>Feb</v>
      </c>
    </row>
    <row r="218" spans="1:20" ht="15.6">
      <c r="A218" s="2" t="s">
        <v>269</v>
      </c>
      <c r="B218" s="3">
        <v>46070</v>
      </c>
      <c r="C218" s="4" t="s">
        <v>1</v>
      </c>
      <c r="D218" s="4" t="s">
        <v>88</v>
      </c>
      <c r="E218" s="4" t="s">
        <v>25</v>
      </c>
      <c r="F218" s="4" t="s">
        <v>20</v>
      </c>
      <c r="G218" s="4" t="s">
        <v>17</v>
      </c>
      <c r="H218" s="4" t="s">
        <v>71</v>
      </c>
      <c r="I218" s="9">
        <v>3</v>
      </c>
      <c r="J218" s="6">
        <v>134.91</v>
      </c>
      <c r="K218" s="7">
        <v>0</v>
      </c>
      <c r="L218" s="6">
        <v>67.69</v>
      </c>
      <c r="M218" s="6">
        <f t="shared" si="12"/>
        <v>404.73</v>
      </c>
      <c r="N218" s="6">
        <f t="shared" si="13"/>
        <v>203.07</v>
      </c>
      <c r="O218" s="6">
        <f t="shared" si="14"/>
        <v>201.66000000000003</v>
      </c>
      <c r="P218" s="8">
        <f t="shared" si="15"/>
        <v>0.49825809799125348</v>
      </c>
      <c r="Q218" s="5">
        <f>YEAR(SalesDataTable[[#This Row],[Order Date]])</f>
        <v>2026</v>
      </c>
      <c r="R218" s="8" t="str">
        <f>"Q"&amp;ROUNDUP(MONTH(SalesDataTable[[#This Row],[Order Date]])/3,0)</f>
        <v>Q1</v>
      </c>
      <c r="S218" s="9">
        <f>MONTH(SalesDataTable[[#This Row],[Order Date]])</f>
        <v>2</v>
      </c>
      <c r="T218" s="8" t="str">
        <f>TEXT(SalesDataTable[[#This Row],[Order Date]],"mmm")</f>
        <v>Feb</v>
      </c>
    </row>
    <row r="219" spans="1:20" ht="15.6">
      <c r="A219" s="2" t="s">
        <v>270</v>
      </c>
      <c r="B219" s="3">
        <v>46070</v>
      </c>
      <c r="C219" s="4" t="s">
        <v>14</v>
      </c>
      <c r="D219" s="4" t="s">
        <v>15</v>
      </c>
      <c r="E219" s="4" t="s">
        <v>3</v>
      </c>
      <c r="F219" s="4" t="s">
        <v>20</v>
      </c>
      <c r="G219" s="4" t="s">
        <v>11</v>
      </c>
      <c r="H219" s="4" t="s">
        <v>79</v>
      </c>
      <c r="I219" s="9">
        <v>1</v>
      </c>
      <c r="J219" s="6">
        <v>70.86</v>
      </c>
      <c r="K219" s="7">
        <v>0.1</v>
      </c>
      <c r="L219" s="6">
        <v>33.299999999999997</v>
      </c>
      <c r="M219" s="6">
        <f t="shared" si="12"/>
        <v>63.774000000000001</v>
      </c>
      <c r="N219" s="6">
        <f t="shared" si="13"/>
        <v>33.299999999999997</v>
      </c>
      <c r="O219" s="6">
        <f t="shared" si="14"/>
        <v>30.474000000000004</v>
      </c>
      <c r="P219" s="8">
        <f t="shared" si="15"/>
        <v>0.47784363533728486</v>
      </c>
      <c r="Q219" s="5">
        <f>YEAR(SalesDataTable[[#This Row],[Order Date]])</f>
        <v>2026</v>
      </c>
      <c r="R219" s="8" t="str">
        <f>"Q"&amp;ROUNDUP(MONTH(SalesDataTable[[#This Row],[Order Date]])/3,0)</f>
        <v>Q1</v>
      </c>
      <c r="S219" s="9">
        <f>MONTH(SalesDataTable[[#This Row],[Order Date]])</f>
        <v>2</v>
      </c>
      <c r="T219" s="8" t="str">
        <f>TEXT(SalesDataTable[[#This Row],[Order Date]],"mmm")</f>
        <v>Feb</v>
      </c>
    </row>
    <row r="220" spans="1:20" ht="15.6">
      <c r="A220" s="2" t="s">
        <v>271</v>
      </c>
      <c r="B220" s="3">
        <v>46070</v>
      </c>
      <c r="C220" s="4" t="s">
        <v>8</v>
      </c>
      <c r="D220" s="4" t="s">
        <v>69</v>
      </c>
      <c r="E220" s="4" t="s">
        <v>25</v>
      </c>
      <c r="F220" s="4" t="s">
        <v>16</v>
      </c>
      <c r="G220" s="4" t="s">
        <v>5</v>
      </c>
      <c r="H220" s="4" t="s">
        <v>43</v>
      </c>
      <c r="I220" s="9">
        <v>1</v>
      </c>
      <c r="J220" s="6">
        <v>104.35</v>
      </c>
      <c r="K220" s="7">
        <v>0</v>
      </c>
      <c r="L220" s="6">
        <v>51.49</v>
      </c>
      <c r="M220" s="6">
        <f t="shared" si="12"/>
        <v>104.35</v>
      </c>
      <c r="N220" s="6">
        <f t="shared" si="13"/>
        <v>51.49</v>
      </c>
      <c r="O220" s="6">
        <f t="shared" si="14"/>
        <v>52.859999999999992</v>
      </c>
      <c r="P220" s="8">
        <f t="shared" si="15"/>
        <v>0.50656444657402966</v>
      </c>
      <c r="Q220" s="5">
        <f>YEAR(SalesDataTable[[#This Row],[Order Date]])</f>
        <v>2026</v>
      </c>
      <c r="R220" s="8" t="str">
        <f>"Q"&amp;ROUNDUP(MONTH(SalesDataTable[[#This Row],[Order Date]])/3,0)</f>
        <v>Q1</v>
      </c>
      <c r="S220" s="9">
        <f>MONTH(SalesDataTable[[#This Row],[Order Date]])</f>
        <v>2</v>
      </c>
      <c r="T220" s="8" t="str">
        <f>TEXT(SalesDataTable[[#This Row],[Order Date]],"mmm")</f>
        <v>Feb</v>
      </c>
    </row>
    <row r="221" spans="1:20" ht="15.6">
      <c r="A221" s="2" t="s">
        <v>272</v>
      </c>
      <c r="B221" s="3">
        <v>46070</v>
      </c>
      <c r="C221" s="4" t="s">
        <v>27</v>
      </c>
      <c r="D221" s="4" t="s">
        <v>48</v>
      </c>
      <c r="E221" s="4" t="s">
        <v>3</v>
      </c>
      <c r="F221" s="4" t="s">
        <v>4</v>
      </c>
      <c r="G221" s="4" t="s">
        <v>49</v>
      </c>
      <c r="H221" s="4" t="s">
        <v>55</v>
      </c>
      <c r="I221" s="9">
        <v>2</v>
      </c>
      <c r="J221" s="6">
        <v>120.48</v>
      </c>
      <c r="K221" s="7">
        <v>0</v>
      </c>
      <c r="L221" s="6">
        <v>70.680000000000007</v>
      </c>
      <c r="M221" s="6">
        <f t="shared" si="12"/>
        <v>240.96</v>
      </c>
      <c r="N221" s="6">
        <f t="shared" si="13"/>
        <v>141.36000000000001</v>
      </c>
      <c r="O221" s="6">
        <f t="shared" si="14"/>
        <v>99.6</v>
      </c>
      <c r="P221" s="8">
        <f t="shared" si="15"/>
        <v>0.4133466135458167</v>
      </c>
      <c r="Q221" s="5">
        <f>YEAR(SalesDataTable[[#This Row],[Order Date]])</f>
        <v>2026</v>
      </c>
      <c r="R221" s="8" t="str">
        <f>"Q"&amp;ROUNDUP(MONTH(SalesDataTable[[#This Row],[Order Date]])/3,0)</f>
        <v>Q1</v>
      </c>
      <c r="S221" s="9">
        <f>MONTH(SalesDataTable[[#This Row],[Order Date]])</f>
        <v>2</v>
      </c>
      <c r="T221" s="8" t="str">
        <f>TEXT(SalesDataTable[[#This Row],[Order Date]],"mmm")</f>
        <v>Feb</v>
      </c>
    </row>
    <row r="222" spans="1:20" ht="15.6">
      <c r="A222" s="2" t="s">
        <v>273</v>
      </c>
      <c r="B222" s="3">
        <v>46070</v>
      </c>
      <c r="C222" s="4" t="s">
        <v>8</v>
      </c>
      <c r="D222" s="4" t="s">
        <v>69</v>
      </c>
      <c r="E222" s="4" t="s">
        <v>3</v>
      </c>
      <c r="F222" s="4" t="s">
        <v>4</v>
      </c>
      <c r="G222" s="4" t="s">
        <v>31</v>
      </c>
      <c r="H222" s="4" t="s">
        <v>32</v>
      </c>
      <c r="I222" s="9">
        <v>1</v>
      </c>
      <c r="J222" s="6">
        <v>339.52</v>
      </c>
      <c r="K222" s="7">
        <v>0.1</v>
      </c>
      <c r="L222" s="6">
        <v>191.19</v>
      </c>
      <c r="M222" s="6">
        <f t="shared" si="12"/>
        <v>305.56799999999998</v>
      </c>
      <c r="N222" s="6">
        <f t="shared" si="13"/>
        <v>191.19</v>
      </c>
      <c r="O222" s="6">
        <f t="shared" si="14"/>
        <v>114.37799999999999</v>
      </c>
      <c r="P222" s="8">
        <f t="shared" si="15"/>
        <v>0.3743127552623311</v>
      </c>
      <c r="Q222" s="5">
        <f>YEAR(SalesDataTable[[#This Row],[Order Date]])</f>
        <v>2026</v>
      </c>
      <c r="R222" s="8" t="str">
        <f>"Q"&amp;ROUNDUP(MONTH(SalesDataTable[[#This Row],[Order Date]])/3,0)</f>
        <v>Q1</v>
      </c>
      <c r="S222" s="9">
        <f>MONTH(SalesDataTable[[#This Row],[Order Date]])</f>
        <v>2</v>
      </c>
      <c r="T222" s="8" t="str">
        <f>TEXT(SalesDataTable[[#This Row],[Order Date]],"mmm")</f>
        <v>Feb</v>
      </c>
    </row>
    <row r="223" spans="1:20" ht="15.6">
      <c r="A223" s="2" t="s">
        <v>274</v>
      </c>
      <c r="B223" s="3">
        <v>46070</v>
      </c>
      <c r="C223" s="4" t="s">
        <v>8</v>
      </c>
      <c r="D223" s="4" t="s">
        <v>86</v>
      </c>
      <c r="E223" s="4" t="s">
        <v>10</v>
      </c>
      <c r="F223" s="4" t="s">
        <v>20</v>
      </c>
      <c r="G223" s="4" t="s">
        <v>11</v>
      </c>
      <c r="H223" s="4" t="s">
        <v>53</v>
      </c>
      <c r="I223" s="9">
        <v>5</v>
      </c>
      <c r="J223" s="6">
        <v>154.72999999999999</v>
      </c>
      <c r="K223" s="7">
        <v>0.1</v>
      </c>
      <c r="L223" s="6">
        <v>77.42</v>
      </c>
      <c r="M223" s="6">
        <f t="shared" si="12"/>
        <v>696.28499999999997</v>
      </c>
      <c r="N223" s="6">
        <f t="shared" si="13"/>
        <v>387.1</v>
      </c>
      <c r="O223" s="6">
        <f t="shared" si="14"/>
        <v>309.18499999999995</v>
      </c>
      <c r="P223" s="8">
        <f t="shared" si="15"/>
        <v>0.44404949122844806</v>
      </c>
      <c r="Q223" s="5">
        <f>YEAR(SalesDataTable[[#This Row],[Order Date]])</f>
        <v>2026</v>
      </c>
      <c r="R223" s="8" t="str">
        <f>"Q"&amp;ROUNDUP(MONTH(SalesDataTable[[#This Row],[Order Date]])/3,0)</f>
        <v>Q1</v>
      </c>
      <c r="S223" s="9">
        <f>MONTH(SalesDataTable[[#This Row],[Order Date]])</f>
        <v>2</v>
      </c>
      <c r="T223" s="8" t="str">
        <f>TEXT(SalesDataTable[[#This Row],[Order Date]],"mmm")</f>
        <v>Feb</v>
      </c>
    </row>
    <row r="224" spans="1:20" ht="15.6">
      <c r="A224" s="2" t="s">
        <v>275</v>
      </c>
      <c r="B224" s="3">
        <v>46070</v>
      </c>
      <c r="C224" s="4" t="s">
        <v>14</v>
      </c>
      <c r="D224" s="4" t="s">
        <v>34</v>
      </c>
      <c r="E224" s="4" t="s">
        <v>25</v>
      </c>
      <c r="F224" s="4" t="s">
        <v>20</v>
      </c>
      <c r="G224" s="4" t="s">
        <v>11</v>
      </c>
      <c r="H224" s="4" t="s">
        <v>12</v>
      </c>
      <c r="I224" s="9">
        <v>4</v>
      </c>
      <c r="J224" s="6">
        <v>93.98</v>
      </c>
      <c r="K224" s="7">
        <v>0.05</v>
      </c>
      <c r="L224" s="6">
        <v>44.6</v>
      </c>
      <c r="M224" s="6">
        <f t="shared" si="12"/>
        <v>357.12400000000002</v>
      </c>
      <c r="N224" s="6">
        <f t="shared" si="13"/>
        <v>178.4</v>
      </c>
      <c r="O224" s="6">
        <f t="shared" si="14"/>
        <v>178.72400000000002</v>
      </c>
      <c r="P224" s="8">
        <f t="shared" si="15"/>
        <v>0.50045362395134463</v>
      </c>
      <c r="Q224" s="5">
        <f>YEAR(SalesDataTable[[#This Row],[Order Date]])</f>
        <v>2026</v>
      </c>
      <c r="R224" s="8" t="str">
        <f>"Q"&amp;ROUNDUP(MONTH(SalesDataTable[[#This Row],[Order Date]])/3,0)</f>
        <v>Q1</v>
      </c>
      <c r="S224" s="9">
        <f>MONTH(SalesDataTable[[#This Row],[Order Date]])</f>
        <v>2</v>
      </c>
      <c r="T224" s="8" t="str">
        <f>TEXT(SalesDataTable[[#This Row],[Order Date]],"mmm")</f>
        <v>Feb</v>
      </c>
    </row>
    <row r="225" spans="1:20" ht="15.6">
      <c r="A225" s="2" t="s">
        <v>276</v>
      </c>
      <c r="B225" s="3">
        <v>46070</v>
      </c>
      <c r="C225" s="4" t="s">
        <v>1</v>
      </c>
      <c r="D225" s="4" t="s">
        <v>2</v>
      </c>
      <c r="E225" s="4" t="s">
        <v>3</v>
      </c>
      <c r="F225" s="4" t="s">
        <v>16</v>
      </c>
      <c r="G225" s="4" t="s">
        <v>31</v>
      </c>
      <c r="H225" s="4" t="s">
        <v>32</v>
      </c>
      <c r="I225" s="9">
        <v>2</v>
      </c>
      <c r="J225" s="6">
        <v>336.83</v>
      </c>
      <c r="K225" s="7">
        <v>0</v>
      </c>
      <c r="L225" s="6">
        <v>194.42</v>
      </c>
      <c r="M225" s="6">
        <f t="shared" si="12"/>
        <v>673.66</v>
      </c>
      <c r="N225" s="6">
        <f t="shared" si="13"/>
        <v>388.84</v>
      </c>
      <c r="O225" s="6">
        <f t="shared" si="14"/>
        <v>284.82</v>
      </c>
      <c r="P225" s="8">
        <f t="shared" si="15"/>
        <v>0.42279488169106078</v>
      </c>
      <c r="Q225" s="5">
        <f>YEAR(SalesDataTable[[#This Row],[Order Date]])</f>
        <v>2026</v>
      </c>
      <c r="R225" s="8" t="str">
        <f>"Q"&amp;ROUNDUP(MONTH(SalesDataTable[[#This Row],[Order Date]])/3,0)</f>
        <v>Q1</v>
      </c>
      <c r="S225" s="9">
        <f>MONTH(SalesDataTable[[#This Row],[Order Date]])</f>
        <v>2</v>
      </c>
      <c r="T225" s="8" t="str">
        <f>TEXT(SalesDataTable[[#This Row],[Order Date]],"mmm")</f>
        <v>Feb</v>
      </c>
    </row>
    <row r="226" spans="1:20" ht="15.6">
      <c r="A226" s="2" t="s">
        <v>277</v>
      </c>
      <c r="B226" s="3">
        <v>46071</v>
      </c>
      <c r="C226" s="4" t="s">
        <v>27</v>
      </c>
      <c r="D226" s="4" t="s">
        <v>48</v>
      </c>
      <c r="E226" s="4" t="s">
        <v>25</v>
      </c>
      <c r="F226" s="4" t="s">
        <v>4</v>
      </c>
      <c r="G226" s="4" t="s">
        <v>31</v>
      </c>
      <c r="H226" s="4" t="s">
        <v>32</v>
      </c>
      <c r="I226" s="9">
        <v>1</v>
      </c>
      <c r="J226" s="6">
        <v>338.93</v>
      </c>
      <c r="K226" s="7">
        <v>0</v>
      </c>
      <c r="L226" s="6">
        <v>197.92</v>
      </c>
      <c r="M226" s="6">
        <f t="shared" si="12"/>
        <v>338.93</v>
      </c>
      <c r="N226" s="6">
        <f t="shared" si="13"/>
        <v>197.92</v>
      </c>
      <c r="O226" s="6">
        <f t="shared" si="14"/>
        <v>141.01000000000002</v>
      </c>
      <c r="P226" s="8">
        <f t="shared" si="15"/>
        <v>0.41604461098161866</v>
      </c>
      <c r="Q226" s="5">
        <f>YEAR(SalesDataTable[[#This Row],[Order Date]])</f>
        <v>2026</v>
      </c>
      <c r="R226" s="8" t="str">
        <f>"Q"&amp;ROUNDUP(MONTH(SalesDataTable[[#This Row],[Order Date]])/3,0)</f>
        <v>Q1</v>
      </c>
      <c r="S226" s="9">
        <f>MONTH(SalesDataTable[[#This Row],[Order Date]])</f>
        <v>2</v>
      </c>
      <c r="T226" s="8" t="str">
        <f>TEXT(SalesDataTable[[#This Row],[Order Date]],"mmm")</f>
        <v>Feb</v>
      </c>
    </row>
    <row r="227" spans="1:20" ht="15.6">
      <c r="A227" s="2" t="s">
        <v>278</v>
      </c>
      <c r="B227" s="3">
        <v>46071</v>
      </c>
      <c r="C227" s="4" t="s">
        <v>1</v>
      </c>
      <c r="D227" s="4" t="s">
        <v>52</v>
      </c>
      <c r="E227" s="4" t="s">
        <v>3</v>
      </c>
      <c r="F227" s="4" t="s">
        <v>16</v>
      </c>
      <c r="G227" s="4" t="s">
        <v>31</v>
      </c>
      <c r="H227" s="4" t="s">
        <v>90</v>
      </c>
      <c r="I227" s="9">
        <v>5</v>
      </c>
      <c r="J227" s="6">
        <v>122.72</v>
      </c>
      <c r="K227" s="7">
        <v>0</v>
      </c>
      <c r="L227" s="6">
        <v>62.41</v>
      </c>
      <c r="M227" s="6">
        <f t="shared" si="12"/>
        <v>613.6</v>
      </c>
      <c r="N227" s="6">
        <f t="shared" si="13"/>
        <v>312.04999999999995</v>
      </c>
      <c r="O227" s="6">
        <f t="shared" si="14"/>
        <v>301.55000000000007</v>
      </c>
      <c r="P227" s="8">
        <f t="shared" si="15"/>
        <v>0.49144393741851378</v>
      </c>
      <c r="Q227" s="5">
        <f>YEAR(SalesDataTable[[#This Row],[Order Date]])</f>
        <v>2026</v>
      </c>
      <c r="R227" s="8" t="str">
        <f>"Q"&amp;ROUNDUP(MONTH(SalesDataTable[[#This Row],[Order Date]])/3,0)</f>
        <v>Q1</v>
      </c>
      <c r="S227" s="9">
        <f>MONTH(SalesDataTable[[#This Row],[Order Date]])</f>
        <v>2</v>
      </c>
      <c r="T227" s="8" t="str">
        <f>TEXT(SalesDataTable[[#This Row],[Order Date]],"mmm")</f>
        <v>Feb</v>
      </c>
    </row>
    <row r="228" spans="1:20" ht="15.6">
      <c r="A228" s="2" t="s">
        <v>279</v>
      </c>
      <c r="B228" s="3">
        <v>46071</v>
      </c>
      <c r="C228" s="4" t="s">
        <v>27</v>
      </c>
      <c r="D228" s="4" t="s">
        <v>28</v>
      </c>
      <c r="E228" s="4" t="s">
        <v>3</v>
      </c>
      <c r="F228" s="4" t="s">
        <v>16</v>
      </c>
      <c r="G228" s="4" t="s">
        <v>17</v>
      </c>
      <c r="H228" s="4" t="s">
        <v>71</v>
      </c>
      <c r="I228" s="9">
        <v>4</v>
      </c>
      <c r="J228" s="6">
        <v>135.63</v>
      </c>
      <c r="K228" s="7">
        <v>0.05</v>
      </c>
      <c r="L228" s="6">
        <v>65.900000000000006</v>
      </c>
      <c r="M228" s="6">
        <f t="shared" si="12"/>
        <v>515.39400000000001</v>
      </c>
      <c r="N228" s="6">
        <f t="shared" si="13"/>
        <v>263.60000000000002</v>
      </c>
      <c r="O228" s="6">
        <f t="shared" si="14"/>
        <v>251.79399999999998</v>
      </c>
      <c r="P228" s="8">
        <f t="shared" si="15"/>
        <v>0.4885466264644136</v>
      </c>
      <c r="Q228" s="5">
        <f>YEAR(SalesDataTable[[#This Row],[Order Date]])</f>
        <v>2026</v>
      </c>
      <c r="R228" s="8" t="str">
        <f>"Q"&amp;ROUNDUP(MONTH(SalesDataTable[[#This Row],[Order Date]])/3,0)</f>
        <v>Q1</v>
      </c>
      <c r="S228" s="9">
        <f>MONTH(SalesDataTable[[#This Row],[Order Date]])</f>
        <v>2</v>
      </c>
      <c r="T228" s="8" t="str">
        <f>TEXT(SalesDataTable[[#This Row],[Order Date]],"mmm")</f>
        <v>Feb</v>
      </c>
    </row>
    <row r="229" spans="1:20" ht="15.6">
      <c r="A229" s="2" t="s">
        <v>280</v>
      </c>
      <c r="B229" s="3">
        <v>46072</v>
      </c>
      <c r="C229" s="4" t="s">
        <v>14</v>
      </c>
      <c r="D229" s="4" t="s">
        <v>126</v>
      </c>
      <c r="E229" s="4" t="s">
        <v>3</v>
      </c>
      <c r="F229" s="4" t="s">
        <v>4</v>
      </c>
      <c r="G229" s="4" t="s">
        <v>31</v>
      </c>
      <c r="H229" s="4" t="s">
        <v>64</v>
      </c>
      <c r="I229" s="9">
        <v>2</v>
      </c>
      <c r="J229" s="6">
        <v>81.34</v>
      </c>
      <c r="K229" s="7">
        <v>0.05</v>
      </c>
      <c r="L229" s="6">
        <v>40.64</v>
      </c>
      <c r="M229" s="6">
        <f t="shared" si="12"/>
        <v>154.54599999999999</v>
      </c>
      <c r="N229" s="6">
        <f t="shared" si="13"/>
        <v>81.28</v>
      </c>
      <c r="O229" s="6">
        <f t="shared" si="14"/>
        <v>73.265999999999991</v>
      </c>
      <c r="P229" s="8">
        <f t="shared" si="15"/>
        <v>0.47407244445019603</v>
      </c>
      <c r="Q229" s="5">
        <f>YEAR(SalesDataTable[[#This Row],[Order Date]])</f>
        <v>2026</v>
      </c>
      <c r="R229" s="8" t="str">
        <f>"Q"&amp;ROUNDUP(MONTH(SalesDataTable[[#This Row],[Order Date]])/3,0)</f>
        <v>Q1</v>
      </c>
      <c r="S229" s="9">
        <f>MONTH(SalesDataTable[[#This Row],[Order Date]])</f>
        <v>2</v>
      </c>
      <c r="T229" s="8" t="str">
        <f>TEXT(SalesDataTable[[#This Row],[Order Date]],"mmm")</f>
        <v>Feb</v>
      </c>
    </row>
    <row r="230" spans="1:20" ht="15.6">
      <c r="A230" s="2" t="s">
        <v>281</v>
      </c>
      <c r="B230" s="3">
        <v>46072</v>
      </c>
      <c r="C230" s="4" t="s">
        <v>14</v>
      </c>
      <c r="D230" s="4" t="s">
        <v>24</v>
      </c>
      <c r="E230" s="4" t="s">
        <v>3</v>
      </c>
      <c r="F230" s="4" t="s">
        <v>16</v>
      </c>
      <c r="G230" s="4" t="s">
        <v>5</v>
      </c>
      <c r="H230" s="4" t="s">
        <v>35</v>
      </c>
      <c r="I230" s="9">
        <v>1</v>
      </c>
      <c r="J230" s="6">
        <v>41.01</v>
      </c>
      <c r="K230" s="7">
        <v>0.05</v>
      </c>
      <c r="L230" s="6">
        <v>16.489999999999998</v>
      </c>
      <c r="M230" s="6">
        <f t="shared" si="12"/>
        <v>38.959499999999998</v>
      </c>
      <c r="N230" s="6">
        <f t="shared" si="13"/>
        <v>16.489999999999998</v>
      </c>
      <c r="O230" s="6">
        <f t="shared" si="14"/>
        <v>22.4695</v>
      </c>
      <c r="P230" s="8">
        <f t="shared" si="15"/>
        <v>0.57673994789460847</v>
      </c>
      <c r="Q230" s="5">
        <f>YEAR(SalesDataTable[[#This Row],[Order Date]])</f>
        <v>2026</v>
      </c>
      <c r="R230" s="8" t="str">
        <f>"Q"&amp;ROUNDUP(MONTH(SalesDataTable[[#This Row],[Order Date]])/3,0)</f>
        <v>Q1</v>
      </c>
      <c r="S230" s="9">
        <f>MONTH(SalesDataTable[[#This Row],[Order Date]])</f>
        <v>2</v>
      </c>
      <c r="T230" s="8" t="str">
        <f>TEXT(SalesDataTable[[#This Row],[Order Date]],"mmm")</f>
        <v>Feb</v>
      </c>
    </row>
    <row r="231" spans="1:20" ht="15.6">
      <c r="A231" s="2" t="s">
        <v>282</v>
      </c>
      <c r="B231" s="3">
        <v>46072</v>
      </c>
      <c r="C231" s="4" t="s">
        <v>8</v>
      </c>
      <c r="D231" s="4" t="s">
        <v>66</v>
      </c>
      <c r="E231" s="4" t="s">
        <v>39</v>
      </c>
      <c r="F231" s="4" t="s">
        <v>20</v>
      </c>
      <c r="G231" s="4" t="s">
        <v>11</v>
      </c>
      <c r="H231" s="4" t="s">
        <v>53</v>
      </c>
      <c r="I231" s="9">
        <v>2</v>
      </c>
      <c r="J231" s="6">
        <v>153.03</v>
      </c>
      <c r="K231" s="7">
        <v>0</v>
      </c>
      <c r="L231" s="6">
        <v>81.02</v>
      </c>
      <c r="M231" s="6">
        <f t="shared" si="12"/>
        <v>306.06</v>
      </c>
      <c r="N231" s="6">
        <f t="shared" si="13"/>
        <v>162.04</v>
      </c>
      <c r="O231" s="6">
        <f t="shared" si="14"/>
        <v>144.02000000000001</v>
      </c>
      <c r="P231" s="8">
        <f t="shared" si="15"/>
        <v>0.47056132784421356</v>
      </c>
      <c r="Q231" s="5">
        <f>YEAR(SalesDataTable[[#This Row],[Order Date]])</f>
        <v>2026</v>
      </c>
      <c r="R231" s="8" t="str">
        <f>"Q"&amp;ROUNDUP(MONTH(SalesDataTable[[#This Row],[Order Date]])/3,0)</f>
        <v>Q1</v>
      </c>
      <c r="S231" s="9">
        <f>MONTH(SalesDataTable[[#This Row],[Order Date]])</f>
        <v>2</v>
      </c>
      <c r="T231" s="8" t="str">
        <f>TEXT(SalesDataTable[[#This Row],[Order Date]],"mmm")</f>
        <v>Feb</v>
      </c>
    </row>
    <row r="232" spans="1:20" ht="15.6">
      <c r="A232" s="2" t="s">
        <v>283</v>
      </c>
      <c r="B232" s="3">
        <v>46073</v>
      </c>
      <c r="C232" s="4" t="s">
        <v>8</v>
      </c>
      <c r="D232" s="4" t="s">
        <v>66</v>
      </c>
      <c r="E232" s="4" t="s">
        <v>3</v>
      </c>
      <c r="F232" s="4" t="s">
        <v>16</v>
      </c>
      <c r="G232" s="4" t="s">
        <v>49</v>
      </c>
      <c r="H232" s="4" t="s">
        <v>55</v>
      </c>
      <c r="I232" s="9">
        <v>2</v>
      </c>
      <c r="J232" s="6">
        <v>124.92</v>
      </c>
      <c r="K232" s="7">
        <v>0</v>
      </c>
      <c r="L232" s="6">
        <v>69.98</v>
      </c>
      <c r="M232" s="6">
        <f t="shared" si="12"/>
        <v>249.84</v>
      </c>
      <c r="N232" s="6">
        <f t="shared" si="13"/>
        <v>139.96</v>
      </c>
      <c r="O232" s="6">
        <f t="shared" si="14"/>
        <v>109.88</v>
      </c>
      <c r="P232" s="8">
        <f t="shared" si="15"/>
        <v>0.43980147294268329</v>
      </c>
      <c r="Q232" s="5">
        <f>YEAR(SalesDataTable[[#This Row],[Order Date]])</f>
        <v>2026</v>
      </c>
      <c r="R232" s="8" t="str">
        <f>"Q"&amp;ROUNDUP(MONTH(SalesDataTable[[#This Row],[Order Date]])/3,0)</f>
        <v>Q1</v>
      </c>
      <c r="S232" s="9">
        <f>MONTH(SalesDataTable[[#This Row],[Order Date]])</f>
        <v>2</v>
      </c>
      <c r="T232" s="8" t="str">
        <f>TEXT(SalesDataTable[[#This Row],[Order Date]],"mmm")</f>
        <v>Feb</v>
      </c>
    </row>
    <row r="233" spans="1:20" ht="15.6">
      <c r="A233" s="2" t="s">
        <v>284</v>
      </c>
      <c r="B233" s="3">
        <v>46073</v>
      </c>
      <c r="C233" s="4" t="s">
        <v>8</v>
      </c>
      <c r="D233" s="4" t="s">
        <v>69</v>
      </c>
      <c r="E233" s="4" t="s">
        <v>3</v>
      </c>
      <c r="F233" s="4" t="s">
        <v>20</v>
      </c>
      <c r="G233" s="4" t="s">
        <v>17</v>
      </c>
      <c r="H233" s="4" t="s">
        <v>71</v>
      </c>
      <c r="I233" s="9">
        <v>2</v>
      </c>
      <c r="J233" s="6">
        <v>136.55000000000001</v>
      </c>
      <c r="K233" s="7">
        <v>0</v>
      </c>
      <c r="L233" s="6">
        <v>68.84</v>
      </c>
      <c r="M233" s="6">
        <f t="shared" si="12"/>
        <v>273.10000000000002</v>
      </c>
      <c r="N233" s="6">
        <f t="shared" si="13"/>
        <v>137.68</v>
      </c>
      <c r="O233" s="6">
        <f t="shared" si="14"/>
        <v>135.42000000000002</v>
      </c>
      <c r="P233" s="8">
        <f t="shared" si="15"/>
        <v>0.49586232149395826</v>
      </c>
      <c r="Q233" s="5">
        <f>YEAR(SalesDataTable[[#This Row],[Order Date]])</f>
        <v>2026</v>
      </c>
      <c r="R233" s="8" t="str">
        <f>"Q"&amp;ROUNDUP(MONTH(SalesDataTable[[#This Row],[Order Date]])/3,0)</f>
        <v>Q1</v>
      </c>
      <c r="S233" s="9">
        <f>MONTH(SalesDataTable[[#This Row],[Order Date]])</f>
        <v>2</v>
      </c>
      <c r="T233" s="8" t="str">
        <f>TEXT(SalesDataTable[[#This Row],[Order Date]],"mmm")</f>
        <v>Feb</v>
      </c>
    </row>
    <row r="234" spans="1:20" ht="15.6">
      <c r="A234" s="2" t="s">
        <v>285</v>
      </c>
      <c r="B234" s="3">
        <v>46073</v>
      </c>
      <c r="C234" s="4" t="s">
        <v>14</v>
      </c>
      <c r="D234" s="4" t="s">
        <v>34</v>
      </c>
      <c r="E234" s="4" t="s">
        <v>10</v>
      </c>
      <c r="F234" s="4" t="s">
        <v>20</v>
      </c>
      <c r="G234" s="4" t="s">
        <v>31</v>
      </c>
      <c r="H234" s="4" t="s">
        <v>90</v>
      </c>
      <c r="I234" s="9">
        <v>15</v>
      </c>
      <c r="J234" s="6">
        <v>121.98</v>
      </c>
      <c r="K234" s="7">
        <v>0.1</v>
      </c>
      <c r="L234" s="6">
        <v>59.86</v>
      </c>
      <c r="M234" s="6">
        <f t="shared" si="12"/>
        <v>1646.73</v>
      </c>
      <c r="N234" s="6">
        <f t="shared" si="13"/>
        <v>897.9</v>
      </c>
      <c r="O234" s="6">
        <f t="shared" si="14"/>
        <v>748.83</v>
      </c>
      <c r="P234" s="8">
        <f t="shared" si="15"/>
        <v>0.45473757082217486</v>
      </c>
      <c r="Q234" s="5">
        <f>YEAR(SalesDataTable[[#This Row],[Order Date]])</f>
        <v>2026</v>
      </c>
      <c r="R234" s="8" t="str">
        <f>"Q"&amp;ROUNDUP(MONTH(SalesDataTable[[#This Row],[Order Date]])/3,0)</f>
        <v>Q1</v>
      </c>
      <c r="S234" s="9">
        <f>MONTH(SalesDataTable[[#This Row],[Order Date]])</f>
        <v>2</v>
      </c>
      <c r="T234" s="8" t="str">
        <f>TEXT(SalesDataTable[[#This Row],[Order Date]],"mmm")</f>
        <v>Feb</v>
      </c>
    </row>
    <row r="235" spans="1:20" ht="15.6">
      <c r="A235" s="2" t="s">
        <v>286</v>
      </c>
      <c r="B235" s="3">
        <v>46073</v>
      </c>
      <c r="C235" s="4" t="s">
        <v>8</v>
      </c>
      <c r="D235" s="4" t="s">
        <v>69</v>
      </c>
      <c r="E235" s="4" t="s">
        <v>3</v>
      </c>
      <c r="F235" s="4" t="s">
        <v>16</v>
      </c>
      <c r="G235" s="4" t="s">
        <v>17</v>
      </c>
      <c r="H235" s="4" t="s">
        <v>46</v>
      </c>
      <c r="I235" s="9">
        <v>1</v>
      </c>
      <c r="J235" s="6">
        <v>45.54</v>
      </c>
      <c r="K235" s="7">
        <v>0</v>
      </c>
      <c r="L235" s="6">
        <v>18.29</v>
      </c>
      <c r="M235" s="6">
        <f t="shared" si="12"/>
        <v>45.54</v>
      </c>
      <c r="N235" s="6">
        <f t="shared" si="13"/>
        <v>18.29</v>
      </c>
      <c r="O235" s="6">
        <f t="shared" si="14"/>
        <v>27.25</v>
      </c>
      <c r="P235" s="8">
        <f t="shared" si="15"/>
        <v>0.59837505489679399</v>
      </c>
      <c r="Q235" s="5">
        <f>YEAR(SalesDataTable[[#This Row],[Order Date]])</f>
        <v>2026</v>
      </c>
      <c r="R235" s="8" t="str">
        <f>"Q"&amp;ROUNDUP(MONTH(SalesDataTable[[#This Row],[Order Date]])/3,0)</f>
        <v>Q1</v>
      </c>
      <c r="S235" s="9">
        <f>MONTH(SalesDataTable[[#This Row],[Order Date]])</f>
        <v>2</v>
      </c>
      <c r="T235" s="8" t="str">
        <f>TEXT(SalesDataTable[[#This Row],[Order Date]],"mmm")</f>
        <v>Feb</v>
      </c>
    </row>
    <row r="236" spans="1:20" ht="15.6">
      <c r="A236" s="2" t="s">
        <v>287</v>
      </c>
      <c r="B236" s="3">
        <v>46073</v>
      </c>
      <c r="C236" s="4" t="s">
        <v>14</v>
      </c>
      <c r="D236" s="4" t="s">
        <v>24</v>
      </c>
      <c r="E236" s="4" t="s">
        <v>39</v>
      </c>
      <c r="F236" s="4" t="s">
        <v>4</v>
      </c>
      <c r="G236" s="4" t="s">
        <v>49</v>
      </c>
      <c r="H236" s="4" t="s">
        <v>74</v>
      </c>
      <c r="I236" s="9">
        <v>1</v>
      </c>
      <c r="J236" s="6">
        <v>51.73</v>
      </c>
      <c r="K236" s="7">
        <v>0</v>
      </c>
      <c r="L236" s="6">
        <v>21.83</v>
      </c>
      <c r="M236" s="6">
        <f t="shared" si="12"/>
        <v>51.73</v>
      </c>
      <c r="N236" s="6">
        <f t="shared" si="13"/>
        <v>21.83</v>
      </c>
      <c r="O236" s="6">
        <f t="shared" si="14"/>
        <v>29.9</v>
      </c>
      <c r="P236" s="8">
        <f t="shared" si="15"/>
        <v>0.57800115986854828</v>
      </c>
      <c r="Q236" s="5">
        <f>YEAR(SalesDataTable[[#This Row],[Order Date]])</f>
        <v>2026</v>
      </c>
      <c r="R236" s="8" t="str">
        <f>"Q"&amp;ROUNDUP(MONTH(SalesDataTable[[#This Row],[Order Date]])/3,0)</f>
        <v>Q1</v>
      </c>
      <c r="S236" s="9">
        <f>MONTH(SalesDataTable[[#This Row],[Order Date]])</f>
        <v>2</v>
      </c>
      <c r="T236" s="8" t="str">
        <f>TEXT(SalesDataTable[[#This Row],[Order Date]],"mmm")</f>
        <v>Feb</v>
      </c>
    </row>
    <row r="237" spans="1:20" ht="15.6">
      <c r="A237" s="2" t="s">
        <v>288</v>
      </c>
      <c r="B237" s="3">
        <v>46073</v>
      </c>
      <c r="C237" s="4" t="s">
        <v>8</v>
      </c>
      <c r="D237" s="4" t="s">
        <v>69</v>
      </c>
      <c r="E237" s="4" t="s">
        <v>39</v>
      </c>
      <c r="F237" s="4" t="s">
        <v>4</v>
      </c>
      <c r="G237" s="4" t="s">
        <v>31</v>
      </c>
      <c r="H237" s="4" t="s">
        <v>64</v>
      </c>
      <c r="I237" s="9">
        <v>2</v>
      </c>
      <c r="J237" s="6">
        <v>80.510000000000005</v>
      </c>
      <c r="K237" s="7">
        <v>0.05</v>
      </c>
      <c r="L237" s="6">
        <v>38.630000000000003</v>
      </c>
      <c r="M237" s="6">
        <f t="shared" si="12"/>
        <v>152.96899999999999</v>
      </c>
      <c r="N237" s="6">
        <f t="shared" si="13"/>
        <v>77.260000000000005</v>
      </c>
      <c r="O237" s="6">
        <f t="shared" si="14"/>
        <v>75.708999999999989</v>
      </c>
      <c r="P237" s="8">
        <f t="shared" si="15"/>
        <v>0.4949303453640933</v>
      </c>
      <c r="Q237" s="5">
        <f>YEAR(SalesDataTable[[#This Row],[Order Date]])</f>
        <v>2026</v>
      </c>
      <c r="R237" s="8" t="str">
        <f>"Q"&amp;ROUNDUP(MONTH(SalesDataTable[[#This Row],[Order Date]])/3,0)</f>
        <v>Q1</v>
      </c>
      <c r="S237" s="9">
        <f>MONTH(SalesDataTable[[#This Row],[Order Date]])</f>
        <v>2</v>
      </c>
      <c r="T237" s="8" t="str">
        <f>TEXT(SalesDataTable[[#This Row],[Order Date]],"mmm")</f>
        <v>Feb</v>
      </c>
    </row>
    <row r="238" spans="1:20" ht="15.6">
      <c r="A238" s="2" t="s">
        <v>289</v>
      </c>
      <c r="B238" s="3">
        <v>46073</v>
      </c>
      <c r="C238" s="4" t="s">
        <v>27</v>
      </c>
      <c r="D238" s="4" t="s">
        <v>45</v>
      </c>
      <c r="E238" s="4" t="s">
        <v>3</v>
      </c>
      <c r="F238" s="4" t="s">
        <v>16</v>
      </c>
      <c r="G238" s="4" t="s">
        <v>49</v>
      </c>
      <c r="H238" s="4" t="s">
        <v>67</v>
      </c>
      <c r="I238" s="9">
        <v>1</v>
      </c>
      <c r="J238" s="6">
        <v>36.31</v>
      </c>
      <c r="K238" s="7">
        <v>0</v>
      </c>
      <c r="L238" s="6">
        <v>14</v>
      </c>
      <c r="M238" s="6">
        <f t="shared" si="12"/>
        <v>36.31</v>
      </c>
      <c r="N238" s="6">
        <f t="shared" si="13"/>
        <v>14</v>
      </c>
      <c r="O238" s="6">
        <f t="shared" si="14"/>
        <v>22.310000000000002</v>
      </c>
      <c r="P238" s="8">
        <f t="shared" si="15"/>
        <v>0.61443128614706699</v>
      </c>
      <c r="Q238" s="5">
        <f>YEAR(SalesDataTable[[#This Row],[Order Date]])</f>
        <v>2026</v>
      </c>
      <c r="R238" s="8" t="str">
        <f>"Q"&amp;ROUNDUP(MONTH(SalesDataTable[[#This Row],[Order Date]])/3,0)</f>
        <v>Q1</v>
      </c>
      <c r="S238" s="9">
        <f>MONTH(SalesDataTable[[#This Row],[Order Date]])</f>
        <v>2</v>
      </c>
      <c r="T238" s="8" t="str">
        <f>TEXT(SalesDataTable[[#This Row],[Order Date]],"mmm")</f>
        <v>Feb</v>
      </c>
    </row>
    <row r="239" spans="1:20" ht="15.6">
      <c r="A239" s="2" t="s">
        <v>290</v>
      </c>
      <c r="B239" s="3">
        <v>46073</v>
      </c>
      <c r="C239" s="4" t="s">
        <v>14</v>
      </c>
      <c r="D239" s="4" t="s">
        <v>126</v>
      </c>
      <c r="E239" s="4" t="s">
        <v>3</v>
      </c>
      <c r="F239" s="4" t="s">
        <v>4</v>
      </c>
      <c r="G239" s="4" t="s">
        <v>5</v>
      </c>
      <c r="H239" s="4" t="s">
        <v>6</v>
      </c>
      <c r="I239" s="9">
        <v>1</v>
      </c>
      <c r="J239" s="6">
        <v>82.86</v>
      </c>
      <c r="K239" s="7">
        <v>0.05</v>
      </c>
      <c r="L239" s="6">
        <v>42.3</v>
      </c>
      <c r="M239" s="6">
        <f t="shared" si="12"/>
        <v>78.716999999999999</v>
      </c>
      <c r="N239" s="6">
        <f t="shared" si="13"/>
        <v>42.3</v>
      </c>
      <c r="O239" s="6">
        <f t="shared" si="14"/>
        <v>36.417000000000002</v>
      </c>
      <c r="P239" s="8">
        <f t="shared" si="15"/>
        <v>0.46263196005945351</v>
      </c>
      <c r="Q239" s="5">
        <f>YEAR(SalesDataTable[[#This Row],[Order Date]])</f>
        <v>2026</v>
      </c>
      <c r="R239" s="8" t="str">
        <f>"Q"&amp;ROUNDUP(MONTH(SalesDataTable[[#This Row],[Order Date]])/3,0)</f>
        <v>Q1</v>
      </c>
      <c r="S239" s="9">
        <f>MONTH(SalesDataTable[[#This Row],[Order Date]])</f>
        <v>2</v>
      </c>
      <c r="T239" s="8" t="str">
        <f>TEXT(SalesDataTable[[#This Row],[Order Date]],"mmm")</f>
        <v>Feb</v>
      </c>
    </row>
    <row r="240" spans="1:20" ht="15.6">
      <c r="A240" s="2" t="s">
        <v>291</v>
      </c>
      <c r="B240" s="3">
        <v>46074</v>
      </c>
      <c r="C240" s="4" t="s">
        <v>1</v>
      </c>
      <c r="D240" s="4" t="s">
        <v>2</v>
      </c>
      <c r="E240" s="4" t="s">
        <v>25</v>
      </c>
      <c r="F240" s="4" t="s">
        <v>16</v>
      </c>
      <c r="G240" s="4" t="s">
        <v>5</v>
      </c>
      <c r="H240" s="4" t="s">
        <v>43</v>
      </c>
      <c r="I240" s="9">
        <v>2</v>
      </c>
      <c r="J240" s="6">
        <v>103.03</v>
      </c>
      <c r="K240" s="7">
        <v>0.05</v>
      </c>
      <c r="L240" s="6">
        <v>50.73</v>
      </c>
      <c r="M240" s="6">
        <f t="shared" si="12"/>
        <v>195.75700000000001</v>
      </c>
      <c r="N240" s="6">
        <f t="shared" si="13"/>
        <v>101.46</v>
      </c>
      <c r="O240" s="6">
        <f t="shared" si="14"/>
        <v>94.297000000000011</v>
      </c>
      <c r="P240" s="8">
        <f t="shared" si="15"/>
        <v>0.48170435795399402</v>
      </c>
      <c r="Q240" s="5">
        <f>YEAR(SalesDataTable[[#This Row],[Order Date]])</f>
        <v>2026</v>
      </c>
      <c r="R240" s="8" t="str">
        <f>"Q"&amp;ROUNDUP(MONTH(SalesDataTable[[#This Row],[Order Date]])/3,0)</f>
        <v>Q1</v>
      </c>
      <c r="S240" s="9">
        <f>MONTH(SalesDataTable[[#This Row],[Order Date]])</f>
        <v>2</v>
      </c>
      <c r="T240" s="8" t="str">
        <f>TEXT(SalesDataTable[[#This Row],[Order Date]],"mmm")</f>
        <v>Feb</v>
      </c>
    </row>
    <row r="241" spans="1:20" ht="15.6">
      <c r="A241" s="2" t="s">
        <v>292</v>
      </c>
      <c r="B241" s="3">
        <v>46074</v>
      </c>
      <c r="C241" s="4" t="s">
        <v>8</v>
      </c>
      <c r="D241" s="4" t="s">
        <v>86</v>
      </c>
      <c r="E241" s="4" t="s">
        <v>3</v>
      </c>
      <c r="F241" s="4" t="s">
        <v>20</v>
      </c>
      <c r="G241" s="4" t="s">
        <v>17</v>
      </c>
      <c r="H241" s="4" t="s">
        <v>18</v>
      </c>
      <c r="I241" s="9">
        <v>1</v>
      </c>
      <c r="J241" s="6">
        <v>36.39</v>
      </c>
      <c r="K241" s="7">
        <v>0</v>
      </c>
      <c r="L241" s="6">
        <v>13.49</v>
      </c>
      <c r="M241" s="6">
        <f t="shared" si="12"/>
        <v>36.39</v>
      </c>
      <c r="N241" s="6">
        <f t="shared" si="13"/>
        <v>13.49</v>
      </c>
      <c r="O241" s="6">
        <f t="shared" si="14"/>
        <v>22.9</v>
      </c>
      <c r="P241" s="8">
        <f t="shared" si="15"/>
        <v>0.62929376202253362</v>
      </c>
      <c r="Q241" s="5">
        <f>YEAR(SalesDataTable[[#This Row],[Order Date]])</f>
        <v>2026</v>
      </c>
      <c r="R241" s="8" t="str">
        <f>"Q"&amp;ROUNDUP(MONTH(SalesDataTable[[#This Row],[Order Date]])/3,0)</f>
        <v>Q1</v>
      </c>
      <c r="S241" s="9">
        <f>MONTH(SalesDataTable[[#This Row],[Order Date]])</f>
        <v>2</v>
      </c>
      <c r="T241" s="8" t="str">
        <f>TEXT(SalesDataTable[[#This Row],[Order Date]],"mmm")</f>
        <v>Feb</v>
      </c>
    </row>
    <row r="242" spans="1:20" ht="15.6">
      <c r="A242" s="2" t="s">
        <v>293</v>
      </c>
      <c r="B242" s="3">
        <v>46075</v>
      </c>
      <c r="C242" s="4" t="s">
        <v>14</v>
      </c>
      <c r="D242" s="4" t="s">
        <v>34</v>
      </c>
      <c r="E242" s="4" t="s">
        <v>3</v>
      </c>
      <c r="F242" s="4" t="s">
        <v>4</v>
      </c>
      <c r="G242" s="4" t="s">
        <v>31</v>
      </c>
      <c r="H242" s="4" t="s">
        <v>90</v>
      </c>
      <c r="I242" s="9">
        <v>1</v>
      </c>
      <c r="J242" s="6">
        <v>124.93</v>
      </c>
      <c r="K242" s="7">
        <v>0.1</v>
      </c>
      <c r="L242" s="6">
        <v>59.74</v>
      </c>
      <c r="M242" s="6">
        <f t="shared" si="12"/>
        <v>112.43700000000001</v>
      </c>
      <c r="N242" s="6">
        <f t="shared" si="13"/>
        <v>59.74</v>
      </c>
      <c r="O242" s="6">
        <f t="shared" si="14"/>
        <v>52.69700000000001</v>
      </c>
      <c r="P242" s="8">
        <f t="shared" si="15"/>
        <v>0.46868023871145625</v>
      </c>
      <c r="Q242" s="5">
        <f>YEAR(SalesDataTable[[#This Row],[Order Date]])</f>
        <v>2026</v>
      </c>
      <c r="R242" s="8" t="str">
        <f>"Q"&amp;ROUNDUP(MONTH(SalesDataTable[[#This Row],[Order Date]])/3,0)</f>
        <v>Q1</v>
      </c>
      <c r="S242" s="9">
        <f>MONTH(SalesDataTable[[#This Row],[Order Date]])</f>
        <v>2</v>
      </c>
      <c r="T242" s="8" t="str">
        <f>TEXT(SalesDataTable[[#This Row],[Order Date]],"mmm")</f>
        <v>Feb</v>
      </c>
    </row>
    <row r="243" spans="1:20" ht="15.6">
      <c r="A243" s="2" t="s">
        <v>294</v>
      </c>
      <c r="B243" s="3">
        <v>46075</v>
      </c>
      <c r="C243" s="4" t="s">
        <v>8</v>
      </c>
      <c r="D243" s="4" t="s">
        <v>66</v>
      </c>
      <c r="E243" s="4" t="s">
        <v>39</v>
      </c>
      <c r="F243" s="4" t="s">
        <v>4</v>
      </c>
      <c r="G243" s="4" t="s">
        <v>5</v>
      </c>
      <c r="H243" s="4" t="s">
        <v>43</v>
      </c>
      <c r="I243" s="9">
        <v>1</v>
      </c>
      <c r="J243" s="6">
        <v>101.19</v>
      </c>
      <c r="K243" s="7">
        <v>0.05</v>
      </c>
      <c r="L243" s="6">
        <v>49.14</v>
      </c>
      <c r="M243" s="6">
        <f t="shared" si="12"/>
        <v>96.130499999999998</v>
      </c>
      <c r="N243" s="6">
        <f t="shared" si="13"/>
        <v>49.14</v>
      </c>
      <c r="O243" s="6">
        <f t="shared" si="14"/>
        <v>46.990499999999997</v>
      </c>
      <c r="P243" s="8">
        <f t="shared" si="15"/>
        <v>0.48881988546819166</v>
      </c>
      <c r="Q243" s="5">
        <f>YEAR(SalesDataTable[[#This Row],[Order Date]])</f>
        <v>2026</v>
      </c>
      <c r="R243" s="8" t="str">
        <f>"Q"&amp;ROUNDUP(MONTH(SalesDataTable[[#This Row],[Order Date]])/3,0)</f>
        <v>Q1</v>
      </c>
      <c r="S243" s="9">
        <f>MONTH(SalesDataTable[[#This Row],[Order Date]])</f>
        <v>2</v>
      </c>
      <c r="T243" s="8" t="str">
        <f>TEXT(SalesDataTable[[#This Row],[Order Date]],"mmm")</f>
        <v>Feb</v>
      </c>
    </row>
    <row r="244" spans="1:20" ht="15.6">
      <c r="A244" s="2" t="s">
        <v>295</v>
      </c>
      <c r="B244" s="3">
        <v>46075</v>
      </c>
      <c r="C244" s="4" t="s">
        <v>27</v>
      </c>
      <c r="D244" s="4" t="s">
        <v>48</v>
      </c>
      <c r="E244" s="4" t="s">
        <v>3</v>
      </c>
      <c r="F244" s="4" t="s">
        <v>4</v>
      </c>
      <c r="G244" s="4" t="s">
        <v>49</v>
      </c>
      <c r="H244" s="4" t="s">
        <v>74</v>
      </c>
      <c r="I244" s="9">
        <v>2</v>
      </c>
      <c r="J244" s="6">
        <v>51.2</v>
      </c>
      <c r="K244" s="7">
        <v>0</v>
      </c>
      <c r="L244" s="6">
        <v>21.38</v>
      </c>
      <c r="M244" s="6">
        <f t="shared" si="12"/>
        <v>102.4</v>
      </c>
      <c r="N244" s="6">
        <f t="shared" si="13"/>
        <v>42.76</v>
      </c>
      <c r="O244" s="6">
        <f t="shared" si="14"/>
        <v>59.640000000000008</v>
      </c>
      <c r="P244" s="8">
        <f t="shared" si="15"/>
        <v>0.58242187500000009</v>
      </c>
      <c r="Q244" s="5">
        <f>YEAR(SalesDataTable[[#This Row],[Order Date]])</f>
        <v>2026</v>
      </c>
      <c r="R244" s="8" t="str">
        <f>"Q"&amp;ROUNDUP(MONTH(SalesDataTable[[#This Row],[Order Date]])/3,0)</f>
        <v>Q1</v>
      </c>
      <c r="S244" s="9">
        <f>MONTH(SalesDataTable[[#This Row],[Order Date]])</f>
        <v>2</v>
      </c>
      <c r="T244" s="8" t="str">
        <f>TEXT(SalesDataTable[[#This Row],[Order Date]],"mmm")</f>
        <v>Feb</v>
      </c>
    </row>
    <row r="245" spans="1:20" ht="15.6">
      <c r="A245" s="2" t="s">
        <v>296</v>
      </c>
      <c r="B245" s="3">
        <v>46075</v>
      </c>
      <c r="C245" s="4" t="s">
        <v>27</v>
      </c>
      <c r="D245" s="4" t="s">
        <v>28</v>
      </c>
      <c r="E245" s="4" t="s">
        <v>3</v>
      </c>
      <c r="F245" s="4" t="s">
        <v>4</v>
      </c>
      <c r="G245" s="4" t="s">
        <v>31</v>
      </c>
      <c r="H245" s="4" t="s">
        <v>64</v>
      </c>
      <c r="I245" s="9">
        <v>1</v>
      </c>
      <c r="J245" s="6">
        <v>81.81</v>
      </c>
      <c r="K245" s="7">
        <v>0</v>
      </c>
      <c r="L245" s="6">
        <v>40.32</v>
      </c>
      <c r="M245" s="6">
        <f t="shared" si="12"/>
        <v>81.81</v>
      </c>
      <c r="N245" s="6">
        <f t="shared" si="13"/>
        <v>40.32</v>
      </c>
      <c r="O245" s="6">
        <f t="shared" si="14"/>
        <v>41.49</v>
      </c>
      <c r="P245" s="8">
        <f t="shared" si="15"/>
        <v>0.50715071507150711</v>
      </c>
      <c r="Q245" s="5">
        <f>YEAR(SalesDataTable[[#This Row],[Order Date]])</f>
        <v>2026</v>
      </c>
      <c r="R245" s="8" t="str">
        <f>"Q"&amp;ROUNDUP(MONTH(SalesDataTable[[#This Row],[Order Date]])/3,0)</f>
        <v>Q1</v>
      </c>
      <c r="S245" s="9">
        <f>MONTH(SalesDataTable[[#This Row],[Order Date]])</f>
        <v>2</v>
      </c>
      <c r="T245" s="8" t="str">
        <f>TEXT(SalesDataTable[[#This Row],[Order Date]],"mmm")</f>
        <v>Feb</v>
      </c>
    </row>
    <row r="246" spans="1:20" ht="15.6">
      <c r="A246" s="2" t="s">
        <v>297</v>
      </c>
      <c r="B246" s="3">
        <v>46075</v>
      </c>
      <c r="C246" s="4" t="s">
        <v>1</v>
      </c>
      <c r="D246" s="4" t="s">
        <v>88</v>
      </c>
      <c r="E246" s="4" t="s">
        <v>25</v>
      </c>
      <c r="F246" s="4" t="s">
        <v>20</v>
      </c>
      <c r="G246" s="4" t="s">
        <v>11</v>
      </c>
      <c r="H246" s="4" t="s">
        <v>53</v>
      </c>
      <c r="I246" s="9">
        <v>1</v>
      </c>
      <c r="J246" s="6">
        <v>152.96</v>
      </c>
      <c r="K246" s="7">
        <v>0</v>
      </c>
      <c r="L246" s="6">
        <v>79.510000000000005</v>
      </c>
      <c r="M246" s="6">
        <f t="shared" si="12"/>
        <v>152.96</v>
      </c>
      <c r="N246" s="6">
        <f t="shared" si="13"/>
        <v>79.510000000000005</v>
      </c>
      <c r="O246" s="6">
        <f t="shared" si="14"/>
        <v>73.45</v>
      </c>
      <c r="P246" s="8">
        <f t="shared" si="15"/>
        <v>0.48019089958158995</v>
      </c>
      <c r="Q246" s="5">
        <f>YEAR(SalesDataTable[[#This Row],[Order Date]])</f>
        <v>2026</v>
      </c>
      <c r="R246" s="8" t="str">
        <f>"Q"&amp;ROUNDUP(MONTH(SalesDataTable[[#This Row],[Order Date]])/3,0)</f>
        <v>Q1</v>
      </c>
      <c r="S246" s="9">
        <f>MONTH(SalesDataTable[[#This Row],[Order Date]])</f>
        <v>2</v>
      </c>
      <c r="T246" s="8" t="str">
        <f>TEXT(SalesDataTable[[#This Row],[Order Date]],"mmm")</f>
        <v>Feb</v>
      </c>
    </row>
    <row r="247" spans="1:20" ht="15.6">
      <c r="A247" s="2" t="s">
        <v>298</v>
      </c>
      <c r="B247" s="3">
        <v>46076</v>
      </c>
      <c r="C247" s="4" t="s">
        <v>27</v>
      </c>
      <c r="D247" s="4" t="s">
        <v>45</v>
      </c>
      <c r="E247" s="4" t="s">
        <v>39</v>
      </c>
      <c r="F247" s="4" t="s">
        <v>20</v>
      </c>
      <c r="G247" s="4" t="s">
        <v>17</v>
      </c>
      <c r="H247" s="4" t="s">
        <v>83</v>
      </c>
      <c r="I247" s="9">
        <v>1</v>
      </c>
      <c r="J247" s="6">
        <v>166.13</v>
      </c>
      <c r="K247" s="7">
        <v>0.05</v>
      </c>
      <c r="L247" s="6">
        <v>85.7</v>
      </c>
      <c r="M247" s="6">
        <f t="shared" si="12"/>
        <v>157.8235</v>
      </c>
      <c r="N247" s="6">
        <f t="shared" si="13"/>
        <v>85.7</v>
      </c>
      <c r="O247" s="6">
        <f t="shared" si="14"/>
        <v>72.123499999999993</v>
      </c>
      <c r="P247" s="8">
        <f t="shared" si="15"/>
        <v>0.45698834457479398</v>
      </c>
      <c r="Q247" s="5">
        <f>YEAR(SalesDataTable[[#This Row],[Order Date]])</f>
        <v>2026</v>
      </c>
      <c r="R247" s="8" t="str">
        <f>"Q"&amp;ROUNDUP(MONTH(SalesDataTable[[#This Row],[Order Date]])/3,0)</f>
        <v>Q1</v>
      </c>
      <c r="S247" s="9">
        <f>MONTH(SalesDataTable[[#This Row],[Order Date]])</f>
        <v>2</v>
      </c>
      <c r="T247" s="8" t="str">
        <f>TEXT(SalesDataTable[[#This Row],[Order Date]],"mmm")</f>
        <v>Feb</v>
      </c>
    </row>
    <row r="248" spans="1:20" ht="15.6">
      <c r="A248" s="2" t="s">
        <v>299</v>
      </c>
      <c r="B248" s="3">
        <v>46076</v>
      </c>
      <c r="C248" s="4" t="s">
        <v>1</v>
      </c>
      <c r="D248" s="4" t="s">
        <v>88</v>
      </c>
      <c r="E248" s="4" t="s">
        <v>3</v>
      </c>
      <c r="F248" s="4" t="s">
        <v>16</v>
      </c>
      <c r="G248" s="4" t="s">
        <v>31</v>
      </c>
      <c r="H248" s="4" t="s">
        <v>41</v>
      </c>
      <c r="I248" s="9">
        <v>3</v>
      </c>
      <c r="J248" s="6">
        <v>193.18</v>
      </c>
      <c r="K248" s="7">
        <v>0.05</v>
      </c>
      <c r="L248" s="6">
        <v>106.19</v>
      </c>
      <c r="M248" s="6">
        <f t="shared" si="12"/>
        <v>550.56299999999999</v>
      </c>
      <c r="N248" s="6">
        <f t="shared" si="13"/>
        <v>318.57</v>
      </c>
      <c r="O248" s="6">
        <f t="shared" si="14"/>
        <v>231.99299999999999</v>
      </c>
      <c r="P248" s="8">
        <f t="shared" si="15"/>
        <v>0.42137412067283853</v>
      </c>
      <c r="Q248" s="5">
        <f>YEAR(SalesDataTable[[#This Row],[Order Date]])</f>
        <v>2026</v>
      </c>
      <c r="R248" s="8" t="str">
        <f>"Q"&amp;ROUNDUP(MONTH(SalesDataTable[[#This Row],[Order Date]])/3,0)</f>
        <v>Q1</v>
      </c>
      <c r="S248" s="9">
        <f>MONTH(SalesDataTable[[#This Row],[Order Date]])</f>
        <v>2</v>
      </c>
      <c r="T248" s="8" t="str">
        <f>TEXT(SalesDataTable[[#This Row],[Order Date]],"mmm")</f>
        <v>Feb</v>
      </c>
    </row>
    <row r="249" spans="1:20" ht="15.6">
      <c r="A249" s="2" t="s">
        <v>300</v>
      </c>
      <c r="B249" s="3">
        <v>46076</v>
      </c>
      <c r="C249" s="4" t="s">
        <v>14</v>
      </c>
      <c r="D249" s="4" t="s">
        <v>61</v>
      </c>
      <c r="E249" s="4" t="s">
        <v>3</v>
      </c>
      <c r="F249" s="4" t="s">
        <v>4</v>
      </c>
      <c r="G249" s="4" t="s">
        <v>5</v>
      </c>
      <c r="H249" s="4" t="s">
        <v>6</v>
      </c>
      <c r="I249" s="9">
        <v>1</v>
      </c>
      <c r="J249" s="6">
        <v>80.42</v>
      </c>
      <c r="K249" s="7">
        <v>0</v>
      </c>
      <c r="L249" s="6">
        <v>41.72</v>
      </c>
      <c r="M249" s="6">
        <f t="shared" si="12"/>
        <v>80.42</v>
      </c>
      <c r="N249" s="6">
        <f t="shared" si="13"/>
        <v>41.72</v>
      </c>
      <c r="O249" s="6">
        <f t="shared" si="14"/>
        <v>38.700000000000003</v>
      </c>
      <c r="P249" s="8">
        <f t="shared" si="15"/>
        <v>0.4812235762248197</v>
      </c>
      <c r="Q249" s="5">
        <f>YEAR(SalesDataTable[[#This Row],[Order Date]])</f>
        <v>2026</v>
      </c>
      <c r="R249" s="8" t="str">
        <f>"Q"&amp;ROUNDUP(MONTH(SalesDataTable[[#This Row],[Order Date]])/3,0)</f>
        <v>Q1</v>
      </c>
      <c r="S249" s="9">
        <f>MONTH(SalesDataTable[[#This Row],[Order Date]])</f>
        <v>2</v>
      </c>
      <c r="T249" s="8" t="str">
        <f>TEXT(SalesDataTable[[#This Row],[Order Date]],"mmm")</f>
        <v>Feb</v>
      </c>
    </row>
    <row r="250" spans="1:20" ht="15.6">
      <c r="A250" s="2" t="s">
        <v>301</v>
      </c>
      <c r="B250" s="3">
        <v>46076</v>
      </c>
      <c r="C250" s="4" t="s">
        <v>27</v>
      </c>
      <c r="D250" s="4" t="s">
        <v>82</v>
      </c>
      <c r="E250" s="4" t="s">
        <v>3</v>
      </c>
      <c r="F250" s="4" t="s">
        <v>4</v>
      </c>
      <c r="G250" s="4" t="s">
        <v>31</v>
      </c>
      <c r="H250" s="4" t="s">
        <v>90</v>
      </c>
      <c r="I250" s="9">
        <v>2</v>
      </c>
      <c r="J250" s="6">
        <v>122.17</v>
      </c>
      <c r="K250" s="7">
        <v>0</v>
      </c>
      <c r="L250" s="6">
        <v>60.62</v>
      </c>
      <c r="M250" s="6">
        <f t="shared" si="12"/>
        <v>244.34</v>
      </c>
      <c r="N250" s="6">
        <f t="shared" si="13"/>
        <v>121.24</v>
      </c>
      <c r="O250" s="6">
        <f t="shared" si="14"/>
        <v>123.10000000000001</v>
      </c>
      <c r="P250" s="8">
        <f t="shared" si="15"/>
        <v>0.50380617172792019</v>
      </c>
      <c r="Q250" s="5">
        <f>YEAR(SalesDataTable[[#This Row],[Order Date]])</f>
        <v>2026</v>
      </c>
      <c r="R250" s="8" t="str">
        <f>"Q"&amp;ROUNDUP(MONTH(SalesDataTable[[#This Row],[Order Date]])/3,0)</f>
        <v>Q1</v>
      </c>
      <c r="S250" s="9">
        <f>MONTH(SalesDataTable[[#This Row],[Order Date]])</f>
        <v>2</v>
      </c>
      <c r="T250" s="8" t="str">
        <f>TEXT(SalesDataTable[[#This Row],[Order Date]],"mmm")</f>
        <v>Feb</v>
      </c>
    </row>
    <row r="251" spans="1:20" ht="15.6">
      <c r="A251" s="2" t="s">
        <v>302</v>
      </c>
      <c r="B251" s="3">
        <v>46077</v>
      </c>
      <c r="C251" s="4" t="s">
        <v>8</v>
      </c>
      <c r="D251" s="4" t="s">
        <v>38</v>
      </c>
      <c r="E251" s="4" t="s">
        <v>39</v>
      </c>
      <c r="F251" s="4" t="s">
        <v>16</v>
      </c>
      <c r="G251" s="4" t="s">
        <v>17</v>
      </c>
      <c r="H251" s="4" t="s">
        <v>83</v>
      </c>
      <c r="I251" s="9">
        <v>1</v>
      </c>
      <c r="J251" s="6">
        <v>164.6</v>
      </c>
      <c r="K251" s="7">
        <v>0</v>
      </c>
      <c r="L251" s="6">
        <v>85.07</v>
      </c>
      <c r="M251" s="6">
        <f t="shared" si="12"/>
        <v>164.6</v>
      </c>
      <c r="N251" s="6">
        <f t="shared" si="13"/>
        <v>85.07</v>
      </c>
      <c r="O251" s="6">
        <f t="shared" si="14"/>
        <v>79.53</v>
      </c>
      <c r="P251" s="8">
        <f t="shared" si="15"/>
        <v>0.48317132442284327</v>
      </c>
      <c r="Q251" s="5">
        <f>YEAR(SalesDataTable[[#This Row],[Order Date]])</f>
        <v>2026</v>
      </c>
      <c r="R251" s="8" t="str">
        <f>"Q"&amp;ROUNDUP(MONTH(SalesDataTable[[#This Row],[Order Date]])/3,0)</f>
        <v>Q1</v>
      </c>
      <c r="S251" s="9">
        <f>MONTH(SalesDataTable[[#This Row],[Order Date]])</f>
        <v>2</v>
      </c>
      <c r="T251" s="8" t="str">
        <f>TEXT(SalesDataTable[[#This Row],[Order Date]],"mmm")</f>
        <v>Feb</v>
      </c>
    </row>
    <row r="252" spans="1:20" ht="15.6">
      <c r="A252" s="2" t="s">
        <v>303</v>
      </c>
      <c r="B252" s="3">
        <v>46077</v>
      </c>
      <c r="C252" s="4" t="s">
        <v>8</v>
      </c>
      <c r="D252" s="4" t="s">
        <v>86</v>
      </c>
      <c r="E252" s="4" t="s">
        <v>3</v>
      </c>
      <c r="F252" s="4" t="s">
        <v>16</v>
      </c>
      <c r="G252" s="4" t="s">
        <v>17</v>
      </c>
      <c r="H252" s="4" t="s">
        <v>71</v>
      </c>
      <c r="I252" s="9">
        <v>1</v>
      </c>
      <c r="J252" s="6">
        <v>132.19999999999999</v>
      </c>
      <c r="K252" s="7">
        <v>0</v>
      </c>
      <c r="L252" s="6">
        <v>67.180000000000007</v>
      </c>
      <c r="M252" s="6">
        <f t="shared" si="12"/>
        <v>132.19999999999999</v>
      </c>
      <c r="N252" s="6">
        <f t="shared" si="13"/>
        <v>67.180000000000007</v>
      </c>
      <c r="O252" s="6">
        <f t="shared" si="14"/>
        <v>65.019999999999982</v>
      </c>
      <c r="P252" s="8">
        <f t="shared" si="15"/>
        <v>0.49183055975794243</v>
      </c>
      <c r="Q252" s="5">
        <f>YEAR(SalesDataTable[[#This Row],[Order Date]])</f>
        <v>2026</v>
      </c>
      <c r="R252" s="8" t="str">
        <f>"Q"&amp;ROUNDUP(MONTH(SalesDataTable[[#This Row],[Order Date]])/3,0)</f>
        <v>Q1</v>
      </c>
      <c r="S252" s="9">
        <f>MONTH(SalesDataTable[[#This Row],[Order Date]])</f>
        <v>2</v>
      </c>
      <c r="T252" s="8" t="str">
        <f>TEXT(SalesDataTable[[#This Row],[Order Date]],"mmm")</f>
        <v>Feb</v>
      </c>
    </row>
    <row r="253" spans="1:20" ht="15.6">
      <c r="A253" s="2" t="s">
        <v>304</v>
      </c>
      <c r="B253" s="3">
        <v>46077</v>
      </c>
      <c r="C253" s="4" t="s">
        <v>27</v>
      </c>
      <c r="D253" s="4" t="s">
        <v>28</v>
      </c>
      <c r="E253" s="4" t="s">
        <v>3</v>
      </c>
      <c r="F253" s="4" t="s">
        <v>4</v>
      </c>
      <c r="G253" s="4" t="s">
        <v>5</v>
      </c>
      <c r="H253" s="4" t="s">
        <v>35</v>
      </c>
      <c r="I253" s="9">
        <v>2</v>
      </c>
      <c r="J253" s="6">
        <v>40.700000000000003</v>
      </c>
      <c r="K253" s="7">
        <v>0</v>
      </c>
      <c r="L253" s="6">
        <v>16.63</v>
      </c>
      <c r="M253" s="6">
        <f t="shared" si="12"/>
        <v>81.400000000000006</v>
      </c>
      <c r="N253" s="6">
        <f t="shared" si="13"/>
        <v>33.26</v>
      </c>
      <c r="O253" s="6">
        <f t="shared" si="14"/>
        <v>48.140000000000008</v>
      </c>
      <c r="P253" s="8">
        <f t="shared" si="15"/>
        <v>0.59140049140049145</v>
      </c>
      <c r="Q253" s="5">
        <f>YEAR(SalesDataTable[[#This Row],[Order Date]])</f>
        <v>2026</v>
      </c>
      <c r="R253" s="8" t="str">
        <f>"Q"&amp;ROUNDUP(MONTH(SalesDataTable[[#This Row],[Order Date]])/3,0)</f>
        <v>Q1</v>
      </c>
      <c r="S253" s="9">
        <f>MONTH(SalesDataTable[[#This Row],[Order Date]])</f>
        <v>2</v>
      </c>
      <c r="T253" s="8" t="str">
        <f>TEXT(SalesDataTable[[#This Row],[Order Date]],"mmm")</f>
        <v>Feb</v>
      </c>
    </row>
    <row r="254" spans="1:20" ht="15.6">
      <c r="A254" s="2" t="s">
        <v>305</v>
      </c>
      <c r="B254" s="3">
        <v>46077</v>
      </c>
      <c r="C254" s="4" t="s">
        <v>8</v>
      </c>
      <c r="D254" s="4" t="s">
        <v>69</v>
      </c>
      <c r="E254" s="4" t="s">
        <v>3</v>
      </c>
      <c r="F254" s="4" t="s">
        <v>4</v>
      </c>
      <c r="G254" s="4" t="s">
        <v>17</v>
      </c>
      <c r="H254" s="4" t="s">
        <v>18</v>
      </c>
      <c r="I254" s="9">
        <v>1</v>
      </c>
      <c r="J254" s="6">
        <v>35.39</v>
      </c>
      <c r="K254" s="7">
        <v>0</v>
      </c>
      <c r="L254" s="6">
        <v>13.93</v>
      </c>
      <c r="M254" s="6">
        <f t="shared" si="12"/>
        <v>35.39</v>
      </c>
      <c r="N254" s="6">
        <f t="shared" si="13"/>
        <v>13.93</v>
      </c>
      <c r="O254" s="6">
        <f t="shared" si="14"/>
        <v>21.46</v>
      </c>
      <c r="P254" s="8">
        <f t="shared" si="15"/>
        <v>0.60638598474145244</v>
      </c>
      <c r="Q254" s="5">
        <f>YEAR(SalesDataTable[[#This Row],[Order Date]])</f>
        <v>2026</v>
      </c>
      <c r="R254" s="8" t="str">
        <f>"Q"&amp;ROUNDUP(MONTH(SalesDataTable[[#This Row],[Order Date]])/3,0)</f>
        <v>Q1</v>
      </c>
      <c r="S254" s="9">
        <f>MONTH(SalesDataTable[[#This Row],[Order Date]])</f>
        <v>2</v>
      </c>
      <c r="T254" s="8" t="str">
        <f>TEXT(SalesDataTable[[#This Row],[Order Date]],"mmm")</f>
        <v>Feb</v>
      </c>
    </row>
    <row r="255" spans="1:20" ht="15.6">
      <c r="A255" s="2" t="s">
        <v>306</v>
      </c>
      <c r="B255" s="3">
        <v>46078</v>
      </c>
      <c r="C255" s="4" t="s">
        <v>1</v>
      </c>
      <c r="D255" s="4" t="s">
        <v>2</v>
      </c>
      <c r="E255" s="4" t="s">
        <v>3</v>
      </c>
      <c r="F255" s="4" t="s">
        <v>20</v>
      </c>
      <c r="G255" s="4" t="s">
        <v>5</v>
      </c>
      <c r="H255" s="4" t="s">
        <v>29</v>
      </c>
      <c r="I255" s="9">
        <v>5</v>
      </c>
      <c r="J255" s="6">
        <v>50.58</v>
      </c>
      <c r="K255" s="7">
        <v>0.1</v>
      </c>
      <c r="L255" s="6">
        <v>22.42</v>
      </c>
      <c r="M255" s="6">
        <f t="shared" si="12"/>
        <v>227.60999999999999</v>
      </c>
      <c r="N255" s="6">
        <f t="shared" si="13"/>
        <v>112.10000000000001</v>
      </c>
      <c r="O255" s="6">
        <f t="shared" si="14"/>
        <v>115.50999999999998</v>
      </c>
      <c r="P255" s="8">
        <f t="shared" si="15"/>
        <v>0.50749088352884308</v>
      </c>
      <c r="Q255" s="5">
        <f>YEAR(SalesDataTable[[#This Row],[Order Date]])</f>
        <v>2026</v>
      </c>
      <c r="R255" s="8" t="str">
        <f>"Q"&amp;ROUNDUP(MONTH(SalesDataTable[[#This Row],[Order Date]])/3,0)</f>
        <v>Q1</v>
      </c>
      <c r="S255" s="9">
        <f>MONTH(SalesDataTable[[#This Row],[Order Date]])</f>
        <v>2</v>
      </c>
      <c r="T255" s="8" t="str">
        <f>TEXT(SalesDataTable[[#This Row],[Order Date]],"mmm")</f>
        <v>Feb</v>
      </c>
    </row>
    <row r="256" spans="1:20" ht="15.6">
      <c r="A256" s="2" t="s">
        <v>307</v>
      </c>
      <c r="B256" s="3">
        <v>46078</v>
      </c>
      <c r="C256" s="4" t="s">
        <v>8</v>
      </c>
      <c r="D256" s="4" t="s">
        <v>66</v>
      </c>
      <c r="E256" s="4" t="s">
        <v>39</v>
      </c>
      <c r="F256" s="4" t="s">
        <v>20</v>
      </c>
      <c r="G256" s="4" t="s">
        <v>49</v>
      </c>
      <c r="H256" s="4" t="s">
        <v>74</v>
      </c>
      <c r="I256" s="9">
        <v>2</v>
      </c>
      <c r="J256" s="6">
        <v>49.48</v>
      </c>
      <c r="K256" s="7">
        <v>0</v>
      </c>
      <c r="L256" s="6">
        <v>21.37</v>
      </c>
      <c r="M256" s="6">
        <f t="shared" si="12"/>
        <v>98.96</v>
      </c>
      <c r="N256" s="6">
        <f t="shared" si="13"/>
        <v>42.74</v>
      </c>
      <c r="O256" s="6">
        <f t="shared" si="14"/>
        <v>56.219999999999992</v>
      </c>
      <c r="P256" s="8">
        <f t="shared" si="15"/>
        <v>0.5681083265966046</v>
      </c>
      <c r="Q256" s="5">
        <f>YEAR(SalesDataTable[[#This Row],[Order Date]])</f>
        <v>2026</v>
      </c>
      <c r="R256" s="8" t="str">
        <f>"Q"&amp;ROUNDUP(MONTH(SalesDataTable[[#This Row],[Order Date]])/3,0)</f>
        <v>Q1</v>
      </c>
      <c r="S256" s="9">
        <f>MONTH(SalesDataTable[[#This Row],[Order Date]])</f>
        <v>2</v>
      </c>
      <c r="T256" s="8" t="str">
        <f>TEXT(SalesDataTable[[#This Row],[Order Date]],"mmm")</f>
        <v>Feb</v>
      </c>
    </row>
    <row r="257" spans="1:20" ht="15.6">
      <c r="A257" s="2" t="s">
        <v>308</v>
      </c>
      <c r="B257" s="3">
        <v>46078</v>
      </c>
      <c r="C257" s="4" t="s">
        <v>27</v>
      </c>
      <c r="D257" s="4" t="s">
        <v>82</v>
      </c>
      <c r="E257" s="4" t="s">
        <v>25</v>
      </c>
      <c r="F257" s="4" t="s">
        <v>16</v>
      </c>
      <c r="G257" s="4" t="s">
        <v>49</v>
      </c>
      <c r="H257" s="4" t="s">
        <v>74</v>
      </c>
      <c r="I257" s="9">
        <v>1</v>
      </c>
      <c r="J257" s="6">
        <v>50.51</v>
      </c>
      <c r="K257" s="7">
        <v>0</v>
      </c>
      <c r="L257" s="6">
        <v>21.4</v>
      </c>
      <c r="M257" s="6">
        <f t="shared" si="12"/>
        <v>50.51</v>
      </c>
      <c r="N257" s="6">
        <f t="shared" si="13"/>
        <v>21.4</v>
      </c>
      <c r="O257" s="6">
        <f t="shared" si="14"/>
        <v>29.11</v>
      </c>
      <c r="P257" s="8">
        <f t="shared" si="15"/>
        <v>0.57632152049099195</v>
      </c>
      <c r="Q257" s="5">
        <f>YEAR(SalesDataTable[[#This Row],[Order Date]])</f>
        <v>2026</v>
      </c>
      <c r="R257" s="8" t="str">
        <f>"Q"&amp;ROUNDUP(MONTH(SalesDataTable[[#This Row],[Order Date]])/3,0)</f>
        <v>Q1</v>
      </c>
      <c r="S257" s="9">
        <f>MONTH(SalesDataTable[[#This Row],[Order Date]])</f>
        <v>2</v>
      </c>
      <c r="T257" s="8" t="str">
        <f>TEXT(SalesDataTable[[#This Row],[Order Date]],"mmm")</f>
        <v>Feb</v>
      </c>
    </row>
    <row r="258" spans="1:20" ht="15.6">
      <c r="A258" s="2" t="s">
        <v>309</v>
      </c>
      <c r="B258" s="3">
        <v>46079</v>
      </c>
      <c r="C258" s="4" t="s">
        <v>1</v>
      </c>
      <c r="D258" s="4" t="s">
        <v>88</v>
      </c>
      <c r="E258" s="4" t="s">
        <v>3</v>
      </c>
      <c r="F258" s="4" t="s">
        <v>16</v>
      </c>
      <c r="G258" s="4" t="s">
        <v>31</v>
      </c>
      <c r="H258" s="4" t="s">
        <v>90</v>
      </c>
      <c r="I258" s="9">
        <v>2</v>
      </c>
      <c r="J258" s="6">
        <v>122.16</v>
      </c>
      <c r="K258" s="7">
        <v>0</v>
      </c>
      <c r="L258" s="6">
        <v>61.31</v>
      </c>
      <c r="M258" s="6">
        <f t="shared" ref="M258:M321" si="16">I258*J258*(1-K258)</f>
        <v>244.32</v>
      </c>
      <c r="N258" s="6">
        <f t="shared" ref="N258:N321" si="17">I258*L258</f>
        <v>122.62</v>
      </c>
      <c r="O258" s="6">
        <f t="shared" ref="O258:O321" si="18">M258-N258</f>
        <v>121.69999999999999</v>
      </c>
      <c r="P258" s="8">
        <f t="shared" ref="P258:P321" si="19">IFERROR(O258/M258,0)</f>
        <v>0.49811722331368691</v>
      </c>
      <c r="Q258" s="5">
        <f>YEAR(SalesDataTable[[#This Row],[Order Date]])</f>
        <v>2026</v>
      </c>
      <c r="R258" s="8" t="str">
        <f>"Q"&amp;ROUNDUP(MONTH(SalesDataTable[[#This Row],[Order Date]])/3,0)</f>
        <v>Q1</v>
      </c>
      <c r="S258" s="9">
        <f>MONTH(SalesDataTable[[#This Row],[Order Date]])</f>
        <v>2</v>
      </c>
      <c r="T258" s="8" t="str">
        <f>TEXT(SalesDataTable[[#This Row],[Order Date]],"mmm")</f>
        <v>Feb</v>
      </c>
    </row>
    <row r="259" spans="1:20" ht="15.6">
      <c r="A259" s="2" t="s">
        <v>310</v>
      </c>
      <c r="B259" s="3">
        <v>46079</v>
      </c>
      <c r="C259" s="4" t="s">
        <v>27</v>
      </c>
      <c r="D259" s="4" t="s">
        <v>45</v>
      </c>
      <c r="E259" s="4" t="s">
        <v>25</v>
      </c>
      <c r="F259" s="4" t="s">
        <v>4</v>
      </c>
      <c r="G259" s="4" t="s">
        <v>5</v>
      </c>
      <c r="H259" s="4" t="s">
        <v>29</v>
      </c>
      <c r="I259" s="9">
        <v>3</v>
      </c>
      <c r="J259" s="6">
        <v>51.32</v>
      </c>
      <c r="K259" s="7">
        <v>0.1</v>
      </c>
      <c r="L259" s="6">
        <v>22.62</v>
      </c>
      <c r="M259" s="6">
        <f t="shared" si="16"/>
        <v>138.56400000000002</v>
      </c>
      <c r="N259" s="6">
        <f t="shared" si="17"/>
        <v>67.86</v>
      </c>
      <c r="O259" s="6">
        <f t="shared" si="18"/>
        <v>70.704000000000022</v>
      </c>
      <c r="P259" s="8">
        <f t="shared" si="19"/>
        <v>0.51026240581969351</v>
      </c>
      <c r="Q259" s="5">
        <f>YEAR(SalesDataTable[[#This Row],[Order Date]])</f>
        <v>2026</v>
      </c>
      <c r="R259" s="8" t="str">
        <f>"Q"&amp;ROUNDUP(MONTH(SalesDataTable[[#This Row],[Order Date]])/3,0)</f>
        <v>Q1</v>
      </c>
      <c r="S259" s="9">
        <f>MONTH(SalesDataTable[[#This Row],[Order Date]])</f>
        <v>2</v>
      </c>
      <c r="T259" s="8" t="str">
        <f>TEXT(SalesDataTable[[#This Row],[Order Date]],"mmm")</f>
        <v>Feb</v>
      </c>
    </row>
    <row r="260" spans="1:20" ht="15.6">
      <c r="A260" s="2" t="s">
        <v>311</v>
      </c>
      <c r="B260" s="3">
        <v>46079</v>
      </c>
      <c r="C260" s="4" t="s">
        <v>14</v>
      </c>
      <c r="D260" s="4" t="s">
        <v>61</v>
      </c>
      <c r="E260" s="4" t="s">
        <v>3</v>
      </c>
      <c r="F260" s="4" t="s">
        <v>4</v>
      </c>
      <c r="G260" s="4" t="s">
        <v>31</v>
      </c>
      <c r="H260" s="4" t="s">
        <v>41</v>
      </c>
      <c r="I260" s="9">
        <v>2</v>
      </c>
      <c r="J260" s="6">
        <v>195.92</v>
      </c>
      <c r="K260" s="7">
        <v>0.05</v>
      </c>
      <c r="L260" s="6">
        <v>104.13</v>
      </c>
      <c r="M260" s="6">
        <f t="shared" si="16"/>
        <v>372.24799999999993</v>
      </c>
      <c r="N260" s="6">
        <f t="shared" si="17"/>
        <v>208.26</v>
      </c>
      <c r="O260" s="6">
        <f t="shared" si="18"/>
        <v>163.98799999999994</v>
      </c>
      <c r="P260" s="8">
        <f t="shared" si="19"/>
        <v>0.4405342674775955</v>
      </c>
      <c r="Q260" s="5">
        <f>YEAR(SalesDataTable[[#This Row],[Order Date]])</f>
        <v>2026</v>
      </c>
      <c r="R260" s="8" t="str">
        <f>"Q"&amp;ROUNDUP(MONTH(SalesDataTable[[#This Row],[Order Date]])/3,0)</f>
        <v>Q1</v>
      </c>
      <c r="S260" s="9">
        <f>MONTH(SalesDataTable[[#This Row],[Order Date]])</f>
        <v>2</v>
      </c>
      <c r="T260" s="8" t="str">
        <f>TEXT(SalesDataTable[[#This Row],[Order Date]],"mmm")</f>
        <v>Feb</v>
      </c>
    </row>
    <row r="261" spans="1:20" ht="15.6">
      <c r="A261" s="2" t="s">
        <v>312</v>
      </c>
      <c r="B261" s="3">
        <v>46079</v>
      </c>
      <c r="C261" s="4" t="s">
        <v>1</v>
      </c>
      <c r="D261" s="4" t="s">
        <v>88</v>
      </c>
      <c r="E261" s="4" t="s">
        <v>3</v>
      </c>
      <c r="F261" s="4" t="s">
        <v>4</v>
      </c>
      <c r="G261" s="4" t="s">
        <v>17</v>
      </c>
      <c r="H261" s="4" t="s">
        <v>18</v>
      </c>
      <c r="I261" s="9">
        <v>1</v>
      </c>
      <c r="J261" s="6">
        <v>36.19</v>
      </c>
      <c r="K261" s="7">
        <v>0.1</v>
      </c>
      <c r="L261" s="6">
        <v>13.62</v>
      </c>
      <c r="M261" s="6">
        <f t="shared" si="16"/>
        <v>32.570999999999998</v>
      </c>
      <c r="N261" s="6">
        <f t="shared" si="17"/>
        <v>13.62</v>
      </c>
      <c r="O261" s="6">
        <f t="shared" si="18"/>
        <v>18.951000000000001</v>
      </c>
      <c r="P261" s="8">
        <f t="shared" si="19"/>
        <v>0.58183660311319896</v>
      </c>
      <c r="Q261" s="5">
        <f>YEAR(SalesDataTable[[#This Row],[Order Date]])</f>
        <v>2026</v>
      </c>
      <c r="R261" s="8" t="str">
        <f>"Q"&amp;ROUNDUP(MONTH(SalesDataTable[[#This Row],[Order Date]])/3,0)</f>
        <v>Q1</v>
      </c>
      <c r="S261" s="9">
        <f>MONTH(SalesDataTable[[#This Row],[Order Date]])</f>
        <v>2</v>
      </c>
      <c r="T261" s="8" t="str">
        <f>TEXT(SalesDataTable[[#This Row],[Order Date]],"mmm")</f>
        <v>Feb</v>
      </c>
    </row>
    <row r="262" spans="1:20" ht="15.6">
      <c r="A262" s="2" t="s">
        <v>313</v>
      </c>
      <c r="B262" s="3">
        <v>46080</v>
      </c>
      <c r="C262" s="4" t="s">
        <v>14</v>
      </c>
      <c r="D262" s="4" t="s">
        <v>15</v>
      </c>
      <c r="E262" s="4" t="s">
        <v>3</v>
      </c>
      <c r="F262" s="4" t="s">
        <v>16</v>
      </c>
      <c r="G262" s="4" t="s">
        <v>11</v>
      </c>
      <c r="H262" s="4" t="s">
        <v>79</v>
      </c>
      <c r="I262" s="9">
        <v>1</v>
      </c>
      <c r="J262" s="6">
        <v>72.97</v>
      </c>
      <c r="K262" s="7">
        <v>0</v>
      </c>
      <c r="L262" s="6">
        <v>32.43</v>
      </c>
      <c r="M262" s="6">
        <f t="shared" si="16"/>
        <v>72.97</v>
      </c>
      <c r="N262" s="6">
        <f t="shared" si="17"/>
        <v>32.43</v>
      </c>
      <c r="O262" s="6">
        <f t="shared" si="18"/>
        <v>40.54</v>
      </c>
      <c r="P262" s="8">
        <f t="shared" si="19"/>
        <v>0.55557078251336167</v>
      </c>
      <c r="Q262" s="5">
        <f>YEAR(SalesDataTable[[#This Row],[Order Date]])</f>
        <v>2026</v>
      </c>
      <c r="R262" s="8" t="str">
        <f>"Q"&amp;ROUNDUP(MONTH(SalesDataTable[[#This Row],[Order Date]])/3,0)</f>
        <v>Q1</v>
      </c>
      <c r="S262" s="9">
        <f>MONTH(SalesDataTable[[#This Row],[Order Date]])</f>
        <v>2</v>
      </c>
      <c r="T262" s="8" t="str">
        <f>TEXT(SalesDataTable[[#This Row],[Order Date]],"mmm")</f>
        <v>Feb</v>
      </c>
    </row>
    <row r="263" spans="1:20" ht="15.6">
      <c r="A263" s="2" t="s">
        <v>314</v>
      </c>
      <c r="B263" s="3">
        <v>46080</v>
      </c>
      <c r="C263" s="4" t="s">
        <v>27</v>
      </c>
      <c r="D263" s="4" t="s">
        <v>45</v>
      </c>
      <c r="E263" s="4" t="s">
        <v>10</v>
      </c>
      <c r="F263" s="4" t="s">
        <v>20</v>
      </c>
      <c r="G263" s="4" t="s">
        <v>17</v>
      </c>
      <c r="H263" s="4" t="s">
        <v>46</v>
      </c>
      <c r="I263" s="9">
        <v>12</v>
      </c>
      <c r="J263" s="6">
        <v>47.15</v>
      </c>
      <c r="K263" s="7">
        <v>0.1</v>
      </c>
      <c r="L263" s="6">
        <v>17.829999999999998</v>
      </c>
      <c r="M263" s="6">
        <f t="shared" si="16"/>
        <v>509.21999999999997</v>
      </c>
      <c r="N263" s="6">
        <f t="shared" si="17"/>
        <v>213.95999999999998</v>
      </c>
      <c r="O263" s="6">
        <f t="shared" si="18"/>
        <v>295.26</v>
      </c>
      <c r="P263" s="8">
        <f t="shared" si="19"/>
        <v>0.57982797219276538</v>
      </c>
      <c r="Q263" s="5">
        <f>YEAR(SalesDataTable[[#This Row],[Order Date]])</f>
        <v>2026</v>
      </c>
      <c r="R263" s="8" t="str">
        <f>"Q"&amp;ROUNDUP(MONTH(SalesDataTable[[#This Row],[Order Date]])/3,0)</f>
        <v>Q1</v>
      </c>
      <c r="S263" s="9">
        <f>MONTH(SalesDataTable[[#This Row],[Order Date]])</f>
        <v>2</v>
      </c>
      <c r="T263" s="8" t="str">
        <f>TEXT(SalesDataTable[[#This Row],[Order Date]],"mmm")</f>
        <v>Feb</v>
      </c>
    </row>
    <row r="264" spans="1:20" ht="15.6">
      <c r="A264" s="2" t="s">
        <v>315</v>
      </c>
      <c r="B264" s="3">
        <v>46080</v>
      </c>
      <c r="C264" s="4" t="s">
        <v>1</v>
      </c>
      <c r="D264" s="4" t="s">
        <v>2</v>
      </c>
      <c r="E264" s="4" t="s">
        <v>25</v>
      </c>
      <c r="F264" s="4" t="s">
        <v>20</v>
      </c>
      <c r="G264" s="4" t="s">
        <v>17</v>
      </c>
      <c r="H264" s="4" t="s">
        <v>83</v>
      </c>
      <c r="I264" s="9">
        <v>3</v>
      </c>
      <c r="J264" s="6">
        <v>161.19999999999999</v>
      </c>
      <c r="K264" s="7">
        <v>0.1</v>
      </c>
      <c r="L264" s="6">
        <v>87.37</v>
      </c>
      <c r="M264" s="6">
        <f t="shared" si="16"/>
        <v>435.23999999999995</v>
      </c>
      <c r="N264" s="6">
        <f t="shared" si="17"/>
        <v>262.11</v>
      </c>
      <c r="O264" s="6">
        <f t="shared" si="18"/>
        <v>173.12999999999994</v>
      </c>
      <c r="P264" s="8">
        <f t="shared" si="19"/>
        <v>0.39778053487730897</v>
      </c>
      <c r="Q264" s="5">
        <f>YEAR(SalesDataTable[[#This Row],[Order Date]])</f>
        <v>2026</v>
      </c>
      <c r="R264" s="8" t="str">
        <f>"Q"&amp;ROUNDUP(MONTH(SalesDataTable[[#This Row],[Order Date]])/3,0)</f>
        <v>Q1</v>
      </c>
      <c r="S264" s="9">
        <f>MONTH(SalesDataTable[[#This Row],[Order Date]])</f>
        <v>2</v>
      </c>
      <c r="T264" s="8" t="str">
        <f>TEXT(SalesDataTable[[#This Row],[Order Date]],"mmm")</f>
        <v>Feb</v>
      </c>
    </row>
    <row r="265" spans="1:20" ht="15.6">
      <c r="A265" s="2" t="s">
        <v>316</v>
      </c>
      <c r="B265" s="3">
        <v>46080</v>
      </c>
      <c r="C265" s="4" t="s">
        <v>1</v>
      </c>
      <c r="D265" s="4" t="s">
        <v>52</v>
      </c>
      <c r="E265" s="4" t="s">
        <v>25</v>
      </c>
      <c r="F265" s="4" t="s">
        <v>20</v>
      </c>
      <c r="G265" s="4" t="s">
        <v>5</v>
      </c>
      <c r="H265" s="4" t="s">
        <v>29</v>
      </c>
      <c r="I265" s="9">
        <v>1</v>
      </c>
      <c r="J265" s="6">
        <v>49.73</v>
      </c>
      <c r="K265" s="7">
        <v>0</v>
      </c>
      <c r="L265" s="6">
        <v>22</v>
      </c>
      <c r="M265" s="6">
        <f t="shared" si="16"/>
        <v>49.73</v>
      </c>
      <c r="N265" s="6">
        <f t="shared" si="17"/>
        <v>22</v>
      </c>
      <c r="O265" s="6">
        <f t="shared" si="18"/>
        <v>27.729999999999997</v>
      </c>
      <c r="P265" s="8">
        <f t="shared" si="19"/>
        <v>0.55761109993967417</v>
      </c>
      <c r="Q265" s="5">
        <f>YEAR(SalesDataTable[[#This Row],[Order Date]])</f>
        <v>2026</v>
      </c>
      <c r="R265" s="8" t="str">
        <f>"Q"&amp;ROUNDUP(MONTH(SalesDataTable[[#This Row],[Order Date]])/3,0)</f>
        <v>Q1</v>
      </c>
      <c r="S265" s="9">
        <f>MONTH(SalesDataTable[[#This Row],[Order Date]])</f>
        <v>2</v>
      </c>
      <c r="T265" s="8" t="str">
        <f>TEXT(SalesDataTable[[#This Row],[Order Date]],"mmm")</f>
        <v>Feb</v>
      </c>
    </row>
    <row r="266" spans="1:20" ht="15.6">
      <c r="A266" s="2" t="s">
        <v>317</v>
      </c>
      <c r="B266" s="3">
        <v>46080</v>
      </c>
      <c r="C266" s="4" t="s">
        <v>14</v>
      </c>
      <c r="D266" s="4" t="s">
        <v>126</v>
      </c>
      <c r="E266" s="4" t="s">
        <v>3</v>
      </c>
      <c r="F266" s="4" t="s">
        <v>4</v>
      </c>
      <c r="G266" s="4" t="s">
        <v>31</v>
      </c>
      <c r="H266" s="4" t="s">
        <v>90</v>
      </c>
      <c r="I266" s="9">
        <v>2</v>
      </c>
      <c r="J266" s="6">
        <v>126.19</v>
      </c>
      <c r="K266" s="7">
        <v>0</v>
      </c>
      <c r="L266" s="6">
        <v>58.99</v>
      </c>
      <c r="M266" s="6">
        <f t="shared" si="16"/>
        <v>252.38</v>
      </c>
      <c r="N266" s="6">
        <f t="shared" si="17"/>
        <v>117.98</v>
      </c>
      <c r="O266" s="6">
        <f t="shared" si="18"/>
        <v>134.39999999999998</v>
      </c>
      <c r="P266" s="8">
        <f t="shared" si="19"/>
        <v>0.5325303114351374</v>
      </c>
      <c r="Q266" s="5">
        <f>YEAR(SalesDataTable[[#This Row],[Order Date]])</f>
        <v>2026</v>
      </c>
      <c r="R266" s="8" t="str">
        <f>"Q"&amp;ROUNDUP(MONTH(SalesDataTable[[#This Row],[Order Date]])/3,0)</f>
        <v>Q1</v>
      </c>
      <c r="S266" s="9">
        <f>MONTH(SalesDataTable[[#This Row],[Order Date]])</f>
        <v>2</v>
      </c>
      <c r="T266" s="8" t="str">
        <f>TEXT(SalesDataTable[[#This Row],[Order Date]],"mmm")</f>
        <v>Feb</v>
      </c>
    </row>
    <row r="267" spans="1:20" ht="15.6">
      <c r="A267" s="2" t="s">
        <v>318</v>
      </c>
      <c r="B267" s="3">
        <v>46080</v>
      </c>
      <c r="C267" s="4" t="s">
        <v>8</v>
      </c>
      <c r="D267" s="4" t="s">
        <v>69</v>
      </c>
      <c r="E267" s="4" t="s">
        <v>3</v>
      </c>
      <c r="F267" s="4" t="s">
        <v>4</v>
      </c>
      <c r="G267" s="4" t="s">
        <v>17</v>
      </c>
      <c r="H267" s="4" t="s">
        <v>71</v>
      </c>
      <c r="I267" s="9">
        <v>2</v>
      </c>
      <c r="J267" s="6">
        <v>135.38999999999999</v>
      </c>
      <c r="K267" s="7">
        <v>0.05</v>
      </c>
      <c r="L267" s="6">
        <v>65.69</v>
      </c>
      <c r="M267" s="6">
        <f t="shared" si="16"/>
        <v>257.24099999999999</v>
      </c>
      <c r="N267" s="6">
        <f t="shared" si="17"/>
        <v>131.38</v>
      </c>
      <c r="O267" s="6">
        <f t="shared" si="18"/>
        <v>125.86099999999999</v>
      </c>
      <c r="P267" s="8">
        <f t="shared" si="19"/>
        <v>0.48927270536189799</v>
      </c>
      <c r="Q267" s="5">
        <f>YEAR(SalesDataTable[[#This Row],[Order Date]])</f>
        <v>2026</v>
      </c>
      <c r="R267" s="8" t="str">
        <f>"Q"&amp;ROUNDUP(MONTH(SalesDataTable[[#This Row],[Order Date]])/3,0)</f>
        <v>Q1</v>
      </c>
      <c r="S267" s="9">
        <f>MONTH(SalesDataTable[[#This Row],[Order Date]])</f>
        <v>2</v>
      </c>
      <c r="T267" s="8" t="str">
        <f>TEXT(SalesDataTable[[#This Row],[Order Date]],"mmm")</f>
        <v>Feb</v>
      </c>
    </row>
    <row r="268" spans="1:20" ht="15.6">
      <c r="A268" s="2" t="s">
        <v>319</v>
      </c>
      <c r="B268" s="3">
        <v>46080</v>
      </c>
      <c r="C268" s="4" t="s">
        <v>8</v>
      </c>
      <c r="D268" s="4" t="s">
        <v>86</v>
      </c>
      <c r="E268" s="4" t="s">
        <v>10</v>
      </c>
      <c r="F268" s="4" t="s">
        <v>20</v>
      </c>
      <c r="G268" s="4" t="s">
        <v>49</v>
      </c>
      <c r="H268" s="4" t="s">
        <v>50</v>
      </c>
      <c r="I268" s="9">
        <v>12</v>
      </c>
      <c r="J268" s="6">
        <v>41.27</v>
      </c>
      <c r="K268" s="7">
        <v>0.1</v>
      </c>
      <c r="L268" s="6">
        <v>14.71</v>
      </c>
      <c r="M268" s="6">
        <f t="shared" si="16"/>
        <v>445.71600000000001</v>
      </c>
      <c r="N268" s="6">
        <f t="shared" si="17"/>
        <v>176.52</v>
      </c>
      <c r="O268" s="6">
        <f t="shared" si="18"/>
        <v>269.19600000000003</v>
      </c>
      <c r="P268" s="8">
        <f t="shared" si="19"/>
        <v>0.60396306168053204</v>
      </c>
      <c r="Q268" s="5">
        <f>YEAR(SalesDataTable[[#This Row],[Order Date]])</f>
        <v>2026</v>
      </c>
      <c r="R268" s="8" t="str">
        <f>"Q"&amp;ROUNDUP(MONTH(SalesDataTable[[#This Row],[Order Date]])/3,0)</f>
        <v>Q1</v>
      </c>
      <c r="S268" s="9">
        <f>MONTH(SalesDataTable[[#This Row],[Order Date]])</f>
        <v>2</v>
      </c>
      <c r="T268" s="8" t="str">
        <f>TEXT(SalesDataTable[[#This Row],[Order Date]],"mmm")</f>
        <v>Feb</v>
      </c>
    </row>
    <row r="269" spans="1:20" ht="15.6">
      <c r="A269" s="2" t="s">
        <v>320</v>
      </c>
      <c r="B269" s="3">
        <v>46080</v>
      </c>
      <c r="C269" s="4" t="s">
        <v>1</v>
      </c>
      <c r="D269" s="4" t="s">
        <v>2</v>
      </c>
      <c r="E269" s="4" t="s">
        <v>25</v>
      </c>
      <c r="F269" s="4" t="s">
        <v>4</v>
      </c>
      <c r="G269" s="4" t="s">
        <v>5</v>
      </c>
      <c r="H269" s="4" t="s">
        <v>6</v>
      </c>
      <c r="I269" s="9">
        <v>1</v>
      </c>
      <c r="J269" s="6">
        <v>82.04</v>
      </c>
      <c r="K269" s="7">
        <v>0.1</v>
      </c>
      <c r="L269" s="6">
        <v>41.46</v>
      </c>
      <c r="M269" s="6">
        <f t="shared" si="16"/>
        <v>73.836000000000013</v>
      </c>
      <c r="N269" s="6">
        <f t="shared" si="17"/>
        <v>41.46</v>
      </c>
      <c r="O269" s="6">
        <f t="shared" si="18"/>
        <v>32.376000000000012</v>
      </c>
      <c r="P269" s="8">
        <f t="shared" si="19"/>
        <v>0.43848529172761264</v>
      </c>
      <c r="Q269" s="5">
        <f>YEAR(SalesDataTable[[#This Row],[Order Date]])</f>
        <v>2026</v>
      </c>
      <c r="R269" s="8" t="str">
        <f>"Q"&amp;ROUNDUP(MONTH(SalesDataTable[[#This Row],[Order Date]])/3,0)</f>
        <v>Q1</v>
      </c>
      <c r="S269" s="9">
        <f>MONTH(SalesDataTable[[#This Row],[Order Date]])</f>
        <v>2</v>
      </c>
      <c r="T269" s="8" t="str">
        <f>TEXT(SalesDataTable[[#This Row],[Order Date]],"mmm")</f>
        <v>Feb</v>
      </c>
    </row>
    <row r="270" spans="1:20" ht="15.6">
      <c r="A270" s="2" t="s">
        <v>321</v>
      </c>
      <c r="B270" s="3">
        <v>46080</v>
      </c>
      <c r="C270" s="4" t="s">
        <v>27</v>
      </c>
      <c r="D270" s="4" t="s">
        <v>28</v>
      </c>
      <c r="E270" s="4" t="s">
        <v>3</v>
      </c>
      <c r="F270" s="4" t="s">
        <v>4</v>
      </c>
      <c r="G270" s="4" t="s">
        <v>17</v>
      </c>
      <c r="H270" s="4" t="s">
        <v>18</v>
      </c>
      <c r="I270" s="9">
        <v>3</v>
      </c>
      <c r="J270" s="6">
        <v>36.630000000000003</v>
      </c>
      <c r="K270" s="7">
        <v>0</v>
      </c>
      <c r="L270" s="6">
        <v>13.26</v>
      </c>
      <c r="M270" s="6">
        <f t="shared" si="16"/>
        <v>109.89000000000001</v>
      </c>
      <c r="N270" s="6">
        <f t="shared" si="17"/>
        <v>39.78</v>
      </c>
      <c r="O270" s="6">
        <f t="shared" si="18"/>
        <v>70.110000000000014</v>
      </c>
      <c r="P270" s="8">
        <f t="shared" si="19"/>
        <v>0.63800163800163801</v>
      </c>
      <c r="Q270" s="5">
        <f>YEAR(SalesDataTable[[#This Row],[Order Date]])</f>
        <v>2026</v>
      </c>
      <c r="R270" s="8" t="str">
        <f>"Q"&amp;ROUNDUP(MONTH(SalesDataTable[[#This Row],[Order Date]])/3,0)</f>
        <v>Q1</v>
      </c>
      <c r="S270" s="9">
        <f>MONTH(SalesDataTable[[#This Row],[Order Date]])</f>
        <v>2</v>
      </c>
      <c r="T270" s="8" t="str">
        <f>TEXT(SalesDataTable[[#This Row],[Order Date]],"mmm")</f>
        <v>Feb</v>
      </c>
    </row>
    <row r="271" spans="1:20" ht="15.6">
      <c r="A271" s="2" t="s">
        <v>322</v>
      </c>
      <c r="B271" s="3">
        <v>46080</v>
      </c>
      <c r="C271" s="4" t="s">
        <v>27</v>
      </c>
      <c r="D271" s="4" t="s">
        <v>45</v>
      </c>
      <c r="E271" s="4" t="s">
        <v>25</v>
      </c>
      <c r="F271" s="4" t="s">
        <v>4</v>
      </c>
      <c r="G271" s="4" t="s">
        <v>11</v>
      </c>
      <c r="H271" s="4" t="s">
        <v>12</v>
      </c>
      <c r="I271" s="9">
        <v>5</v>
      </c>
      <c r="J271" s="6">
        <v>92.94</v>
      </c>
      <c r="K271" s="7">
        <v>0.05</v>
      </c>
      <c r="L271" s="6">
        <v>46.47</v>
      </c>
      <c r="M271" s="6">
        <f t="shared" si="16"/>
        <v>441.46499999999997</v>
      </c>
      <c r="N271" s="6">
        <f t="shared" si="17"/>
        <v>232.35</v>
      </c>
      <c r="O271" s="6">
        <f t="shared" si="18"/>
        <v>209.11499999999998</v>
      </c>
      <c r="P271" s="8">
        <f t="shared" si="19"/>
        <v>0.47368421052631576</v>
      </c>
      <c r="Q271" s="5">
        <f>YEAR(SalesDataTable[[#This Row],[Order Date]])</f>
        <v>2026</v>
      </c>
      <c r="R271" s="8" t="str">
        <f>"Q"&amp;ROUNDUP(MONTH(SalesDataTable[[#This Row],[Order Date]])/3,0)</f>
        <v>Q1</v>
      </c>
      <c r="S271" s="9">
        <f>MONTH(SalesDataTable[[#This Row],[Order Date]])</f>
        <v>2</v>
      </c>
      <c r="T271" s="8" t="str">
        <f>TEXT(SalesDataTable[[#This Row],[Order Date]],"mmm")</f>
        <v>Feb</v>
      </c>
    </row>
    <row r="272" spans="1:20" ht="15.6">
      <c r="A272" s="2" t="s">
        <v>323</v>
      </c>
      <c r="B272" s="3">
        <v>46080</v>
      </c>
      <c r="C272" s="4" t="s">
        <v>8</v>
      </c>
      <c r="D272" s="4" t="s">
        <v>69</v>
      </c>
      <c r="E272" s="4" t="s">
        <v>25</v>
      </c>
      <c r="F272" s="4" t="s">
        <v>4</v>
      </c>
      <c r="G272" s="4" t="s">
        <v>49</v>
      </c>
      <c r="H272" s="4" t="s">
        <v>55</v>
      </c>
      <c r="I272" s="9">
        <v>2</v>
      </c>
      <c r="J272" s="6">
        <v>120.44</v>
      </c>
      <c r="K272" s="7">
        <v>0.05</v>
      </c>
      <c r="L272" s="6">
        <v>68.98</v>
      </c>
      <c r="M272" s="6">
        <f t="shared" si="16"/>
        <v>228.83599999999998</v>
      </c>
      <c r="N272" s="6">
        <f t="shared" si="17"/>
        <v>137.96</v>
      </c>
      <c r="O272" s="6">
        <f t="shared" si="18"/>
        <v>90.875999999999976</v>
      </c>
      <c r="P272" s="8">
        <f t="shared" si="19"/>
        <v>0.3971228303239</v>
      </c>
      <c r="Q272" s="5">
        <f>YEAR(SalesDataTable[[#This Row],[Order Date]])</f>
        <v>2026</v>
      </c>
      <c r="R272" s="8" t="str">
        <f>"Q"&amp;ROUNDUP(MONTH(SalesDataTable[[#This Row],[Order Date]])/3,0)</f>
        <v>Q1</v>
      </c>
      <c r="S272" s="9">
        <f>MONTH(SalesDataTable[[#This Row],[Order Date]])</f>
        <v>2</v>
      </c>
      <c r="T272" s="8" t="str">
        <f>TEXT(SalesDataTable[[#This Row],[Order Date]],"mmm")</f>
        <v>Feb</v>
      </c>
    </row>
    <row r="273" spans="1:20" ht="15.6">
      <c r="A273" s="2" t="s">
        <v>324</v>
      </c>
      <c r="B273" s="3">
        <v>46080</v>
      </c>
      <c r="C273" s="4" t="s">
        <v>8</v>
      </c>
      <c r="D273" s="4" t="s">
        <v>38</v>
      </c>
      <c r="E273" s="4" t="s">
        <v>39</v>
      </c>
      <c r="F273" s="4" t="s">
        <v>16</v>
      </c>
      <c r="G273" s="4" t="s">
        <v>17</v>
      </c>
      <c r="H273" s="4" t="s">
        <v>18</v>
      </c>
      <c r="I273" s="9">
        <v>2</v>
      </c>
      <c r="J273" s="6">
        <v>36.130000000000003</v>
      </c>
      <c r="K273" s="7">
        <v>0</v>
      </c>
      <c r="L273" s="6">
        <v>13.72</v>
      </c>
      <c r="M273" s="6">
        <f t="shared" si="16"/>
        <v>72.260000000000005</v>
      </c>
      <c r="N273" s="6">
        <f t="shared" si="17"/>
        <v>27.44</v>
      </c>
      <c r="O273" s="6">
        <f t="shared" si="18"/>
        <v>44.820000000000007</v>
      </c>
      <c r="P273" s="8">
        <f t="shared" si="19"/>
        <v>0.62026017160254643</v>
      </c>
      <c r="Q273" s="5">
        <f>YEAR(SalesDataTable[[#This Row],[Order Date]])</f>
        <v>2026</v>
      </c>
      <c r="R273" s="8" t="str">
        <f>"Q"&amp;ROUNDUP(MONTH(SalesDataTable[[#This Row],[Order Date]])/3,0)</f>
        <v>Q1</v>
      </c>
      <c r="S273" s="9">
        <f>MONTH(SalesDataTable[[#This Row],[Order Date]])</f>
        <v>2</v>
      </c>
      <c r="T273" s="8" t="str">
        <f>TEXT(SalesDataTable[[#This Row],[Order Date]],"mmm")</f>
        <v>Feb</v>
      </c>
    </row>
    <row r="274" spans="1:20" ht="15.6">
      <c r="A274" s="2" t="s">
        <v>325</v>
      </c>
      <c r="B274" s="3">
        <v>46081</v>
      </c>
      <c r="C274" s="4" t="s">
        <v>8</v>
      </c>
      <c r="D274" s="4" t="s">
        <v>9</v>
      </c>
      <c r="E274" s="4" t="s">
        <v>25</v>
      </c>
      <c r="F274" s="4" t="s">
        <v>4</v>
      </c>
      <c r="G274" s="4" t="s">
        <v>49</v>
      </c>
      <c r="H274" s="4" t="s">
        <v>55</v>
      </c>
      <c r="I274" s="9">
        <v>1</v>
      </c>
      <c r="J274" s="6">
        <v>124.97</v>
      </c>
      <c r="K274" s="7">
        <v>0.1</v>
      </c>
      <c r="L274" s="6">
        <v>69.790000000000006</v>
      </c>
      <c r="M274" s="6">
        <f t="shared" si="16"/>
        <v>112.473</v>
      </c>
      <c r="N274" s="6">
        <f t="shared" si="17"/>
        <v>69.790000000000006</v>
      </c>
      <c r="O274" s="6">
        <f t="shared" si="18"/>
        <v>42.682999999999993</v>
      </c>
      <c r="P274" s="8">
        <f t="shared" si="19"/>
        <v>0.37949552337005321</v>
      </c>
      <c r="Q274" s="5">
        <f>YEAR(SalesDataTable[[#This Row],[Order Date]])</f>
        <v>2026</v>
      </c>
      <c r="R274" s="8" t="str">
        <f>"Q"&amp;ROUNDUP(MONTH(SalesDataTable[[#This Row],[Order Date]])/3,0)</f>
        <v>Q1</v>
      </c>
      <c r="S274" s="9">
        <f>MONTH(SalesDataTable[[#This Row],[Order Date]])</f>
        <v>2</v>
      </c>
      <c r="T274" s="8" t="str">
        <f>TEXT(SalesDataTable[[#This Row],[Order Date]],"mmm")</f>
        <v>Feb</v>
      </c>
    </row>
    <row r="275" spans="1:20" ht="15.6">
      <c r="A275" s="2" t="s">
        <v>326</v>
      </c>
      <c r="B275" s="3">
        <v>46081</v>
      </c>
      <c r="C275" s="4" t="s">
        <v>27</v>
      </c>
      <c r="D275" s="4" t="s">
        <v>82</v>
      </c>
      <c r="E275" s="4" t="s">
        <v>3</v>
      </c>
      <c r="F275" s="4" t="s">
        <v>4</v>
      </c>
      <c r="G275" s="4" t="s">
        <v>17</v>
      </c>
      <c r="H275" s="4" t="s">
        <v>83</v>
      </c>
      <c r="I275" s="9">
        <v>1</v>
      </c>
      <c r="J275" s="6">
        <v>163.31</v>
      </c>
      <c r="K275" s="7">
        <v>0.05</v>
      </c>
      <c r="L275" s="6">
        <v>87.22</v>
      </c>
      <c r="M275" s="6">
        <f t="shared" si="16"/>
        <v>155.14449999999999</v>
      </c>
      <c r="N275" s="6">
        <f t="shared" si="17"/>
        <v>87.22</v>
      </c>
      <c r="O275" s="6">
        <f t="shared" si="18"/>
        <v>67.924499999999995</v>
      </c>
      <c r="P275" s="8">
        <f t="shared" si="19"/>
        <v>0.43781442461705056</v>
      </c>
      <c r="Q275" s="5">
        <f>YEAR(SalesDataTable[[#This Row],[Order Date]])</f>
        <v>2026</v>
      </c>
      <c r="R275" s="8" t="str">
        <f>"Q"&amp;ROUNDUP(MONTH(SalesDataTable[[#This Row],[Order Date]])/3,0)</f>
        <v>Q1</v>
      </c>
      <c r="S275" s="9">
        <f>MONTH(SalesDataTable[[#This Row],[Order Date]])</f>
        <v>2</v>
      </c>
      <c r="T275" s="8" t="str">
        <f>TEXT(SalesDataTable[[#This Row],[Order Date]],"mmm")</f>
        <v>Feb</v>
      </c>
    </row>
    <row r="276" spans="1:20" ht="15.6">
      <c r="A276" s="2" t="s">
        <v>327</v>
      </c>
      <c r="B276" s="3">
        <v>46082</v>
      </c>
      <c r="C276" s="4" t="s">
        <v>14</v>
      </c>
      <c r="D276" s="4" t="s">
        <v>15</v>
      </c>
      <c r="E276" s="4" t="s">
        <v>25</v>
      </c>
      <c r="F276" s="4" t="s">
        <v>4</v>
      </c>
      <c r="G276" s="4" t="s">
        <v>11</v>
      </c>
      <c r="H276" s="4" t="s">
        <v>12</v>
      </c>
      <c r="I276" s="9">
        <v>3</v>
      </c>
      <c r="J276" s="6">
        <v>92.76</v>
      </c>
      <c r="K276" s="7">
        <v>0</v>
      </c>
      <c r="L276" s="6">
        <v>45.84</v>
      </c>
      <c r="M276" s="6">
        <f t="shared" si="16"/>
        <v>278.28000000000003</v>
      </c>
      <c r="N276" s="6">
        <f t="shared" si="17"/>
        <v>137.52000000000001</v>
      </c>
      <c r="O276" s="6">
        <f t="shared" si="18"/>
        <v>140.76000000000002</v>
      </c>
      <c r="P276" s="8">
        <f t="shared" si="19"/>
        <v>0.50582147477360928</v>
      </c>
      <c r="Q276" s="5">
        <f>YEAR(SalesDataTable[[#This Row],[Order Date]])</f>
        <v>2026</v>
      </c>
      <c r="R276" s="8" t="str">
        <f>"Q"&amp;ROUNDUP(MONTH(SalesDataTable[[#This Row],[Order Date]])/3,0)</f>
        <v>Q1</v>
      </c>
      <c r="S276" s="9">
        <f>MONTH(SalesDataTable[[#This Row],[Order Date]])</f>
        <v>3</v>
      </c>
      <c r="T276" s="8" t="str">
        <f>TEXT(SalesDataTable[[#This Row],[Order Date]],"mmm")</f>
        <v>Mar</v>
      </c>
    </row>
    <row r="277" spans="1:20" ht="15.6">
      <c r="A277" s="2" t="s">
        <v>328</v>
      </c>
      <c r="B277" s="3">
        <v>46082</v>
      </c>
      <c r="C277" s="4" t="s">
        <v>1</v>
      </c>
      <c r="D277" s="4" t="s">
        <v>88</v>
      </c>
      <c r="E277" s="4" t="s">
        <v>10</v>
      </c>
      <c r="F277" s="4" t="s">
        <v>20</v>
      </c>
      <c r="G277" s="4" t="s">
        <v>49</v>
      </c>
      <c r="H277" s="4" t="s">
        <v>50</v>
      </c>
      <c r="I277" s="9">
        <v>5</v>
      </c>
      <c r="J277" s="6">
        <v>41.31</v>
      </c>
      <c r="K277" s="7">
        <v>0.1</v>
      </c>
      <c r="L277" s="6">
        <v>15.14</v>
      </c>
      <c r="M277" s="6">
        <f t="shared" si="16"/>
        <v>185.89500000000001</v>
      </c>
      <c r="N277" s="6">
        <f t="shared" si="17"/>
        <v>75.7</v>
      </c>
      <c r="O277" s="6">
        <f t="shared" si="18"/>
        <v>110.19500000000001</v>
      </c>
      <c r="P277" s="8">
        <f t="shared" si="19"/>
        <v>0.59278087092175691</v>
      </c>
      <c r="Q277" s="5">
        <f>YEAR(SalesDataTable[[#This Row],[Order Date]])</f>
        <v>2026</v>
      </c>
      <c r="R277" s="8" t="str">
        <f>"Q"&amp;ROUNDUP(MONTH(SalesDataTable[[#This Row],[Order Date]])/3,0)</f>
        <v>Q1</v>
      </c>
      <c r="S277" s="9">
        <f>MONTH(SalesDataTable[[#This Row],[Order Date]])</f>
        <v>3</v>
      </c>
      <c r="T277" s="8" t="str">
        <f>TEXT(SalesDataTable[[#This Row],[Order Date]],"mmm")</f>
        <v>Mar</v>
      </c>
    </row>
    <row r="278" spans="1:20" ht="15.6">
      <c r="A278" s="2" t="s">
        <v>329</v>
      </c>
      <c r="B278" s="3">
        <v>46082</v>
      </c>
      <c r="C278" s="4" t="s">
        <v>8</v>
      </c>
      <c r="D278" s="4" t="s">
        <v>86</v>
      </c>
      <c r="E278" s="4" t="s">
        <v>39</v>
      </c>
      <c r="F278" s="4" t="s">
        <v>16</v>
      </c>
      <c r="G278" s="4" t="s">
        <v>49</v>
      </c>
      <c r="H278" s="4" t="s">
        <v>50</v>
      </c>
      <c r="I278" s="9">
        <v>2</v>
      </c>
      <c r="J278" s="6">
        <v>41.23</v>
      </c>
      <c r="K278" s="7">
        <v>0</v>
      </c>
      <c r="L278" s="6">
        <v>14.28</v>
      </c>
      <c r="M278" s="6">
        <f t="shared" si="16"/>
        <v>82.46</v>
      </c>
      <c r="N278" s="6">
        <f t="shared" si="17"/>
        <v>28.56</v>
      </c>
      <c r="O278" s="6">
        <f t="shared" si="18"/>
        <v>53.899999999999991</v>
      </c>
      <c r="P278" s="8">
        <f t="shared" si="19"/>
        <v>0.65365025466893034</v>
      </c>
      <c r="Q278" s="5">
        <f>YEAR(SalesDataTable[[#This Row],[Order Date]])</f>
        <v>2026</v>
      </c>
      <c r="R278" s="8" t="str">
        <f>"Q"&amp;ROUNDUP(MONTH(SalesDataTable[[#This Row],[Order Date]])/3,0)</f>
        <v>Q1</v>
      </c>
      <c r="S278" s="9">
        <f>MONTH(SalesDataTable[[#This Row],[Order Date]])</f>
        <v>3</v>
      </c>
      <c r="T278" s="8" t="str">
        <f>TEXT(SalesDataTable[[#This Row],[Order Date]],"mmm")</f>
        <v>Mar</v>
      </c>
    </row>
    <row r="279" spans="1:20" ht="15.6">
      <c r="A279" s="2" t="s">
        <v>330</v>
      </c>
      <c r="B279" s="3">
        <v>46082</v>
      </c>
      <c r="C279" s="4" t="s">
        <v>8</v>
      </c>
      <c r="D279" s="4" t="s">
        <v>9</v>
      </c>
      <c r="E279" s="4" t="s">
        <v>3</v>
      </c>
      <c r="F279" s="4" t="s">
        <v>16</v>
      </c>
      <c r="G279" s="4" t="s">
        <v>17</v>
      </c>
      <c r="H279" s="4" t="s">
        <v>18</v>
      </c>
      <c r="I279" s="9">
        <v>1</v>
      </c>
      <c r="J279" s="6">
        <v>36.47</v>
      </c>
      <c r="K279" s="7">
        <v>0.05</v>
      </c>
      <c r="L279" s="6">
        <v>13.21</v>
      </c>
      <c r="M279" s="6">
        <f t="shared" si="16"/>
        <v>34.646499999999996</v>
      </c>
      <c r="N279" s="6">
        <f t="shared" si="17"/>
        <v>13.21</v>
      </c>
      <c r="O279" s="6">
        <f t="shared" si="18"/>
        <v>21.436499999999995</v>
      </c>
      <c r="P279" s="8">
        <f t="shared" si="19"/>
        <v>0.61872050567878423</v>
      </c>
      <c r="Q279" s="5">
        <f>YEAR(SalesDataTable[[#This Row],[Order Date]])</f>
        <v>2026</v>
      </c>
      <c r="R279" s="8" t="str">
        <f>"Q"&amp;ROUNDUP(MONTH(SalesDataTable[[#This Row],[Order Date]])/3,0)</f>
        <v>Q1</v>
      </c>
      <c r="S279" s="9">
        <f>MONTH(SalesDataTable[[#This Row],[Order Date]])</f>
        <v>3</v>
      </c>
      <c r="T279" s="8" t="str">
        <f>TEXT(SalesDataTable[[#This Row],[Order Date]],"mmm")</f>
        <v>Mar</v>
      </c>
    </row>
    <row r="280" spans="1:20" ht="15.6">
      <c r="A280" s="2" t="s">
        <v>331</v>
      </c>
      <c r="B280" s="3">
        <v>46082</v>
      </c>
      <c r="C280" s="4" t="s">
        <v>1</v>
      </c>
      <c r="D280" s="4" t="s">
        <v>88</v>
      </c>
      <c r="E280" s="4" t="s">
        <v>39</v>
      </c>
      <c r="F280" s="4" t="s">
        <v>16</v>
      </c>
      <c r="G280" s="4" t="s">
        <v>49</v>
      </c>
      <c r="H280" s="4" t="s">
        <v>67</v>
      </c>
      <c r="I280" s="9">
        <v>1</v>
      </c>
      <c r="J280" s="6">
        <v>36.67</v>
      </c>
      <c r="K280" s="7">
        <v>0</v>
      </c>
      <c r="L280" s="6">
        <v>13.97</v>
      </c>
      <c r="M280" s="6">
        <f t="shared" si="16"/>
        <v>36.67</v>
      </c>
      <c r="N280" s="6">
        <f t="shared" si="17"/>
        <v>13.97</v>
      </c>
      <c r="O280" s="6">
        <f t="shared" si="18"/>
        <v>22.700000000000003</v>
      </c>
      <c r="P280" s="8">
        <f t="shared" si="19"/>
        <v>0.61903463321516228</v>
      </c>
      <c r="Q280" s="5">
        <f>YEAR(SalesDataTable[[#This Row],[Order Date]])</f>
        <v>2026</v>
      </c>
      <c r="R280" s="8" t="str">
        <f>"Q"&amp;ROUNDUP(MONTH(SalesDataTable[[#This Row],[Order Date]])/3,0)</f>
        <v>Q1</v>
      </c>
      <c r="S280" s="9">
        <f>MONTH(SalesDataTable[[#This Row],[Order Date]])</f>
        <v>3</v>
      </c>
      <c r="T280" s="8" t="str">
        <f>TEXT(SalesDataTable[[#This Row],[Order Date]],"mmm")</f>
        <v>Mar</v>
      </c>
    </row>
    <row r="281" spans="1:20" ht="15.6">
      <c r="A281" s="2" t="s">
        <v>332</v>
      </c>
      <c r="B281" s="3">
        <v>46082</v>
      </c>
      <c r="C281" s="4" t="s">
        <v>8</v>
      </c>
      <c r="D281" s="4" t="s">
        <v>66</v>
      </c>
      <c r="E281" s="4" t="s">
        <v>3</v>
      </c>
      <c r="F281" s="4" t="s">
        <v>20</v>
      </c>
      <c r="G281" s="4" t="s">
        <v>5</v>
      </c>
      <c r="H281" s="4" t="s">
        <v>29</v>
      </c>
      <c r="I281" s="9">
        <v>2</v>
      </c>
      <c r="J281" s="6">
        <v>51.87</v>
      </c>
      <c r="K281" s="7">
        <v>0.1</v>
      </c>
      <c r="L281" s="6">
        <v>22.95</v>
      </c>
      <c r="M281" s="6">
        <f t="shared" si="16"/>
        <v>93.366</v>
      </c>
      <c r="N281" s="6">
        <f t="shared" si="17"/>
        <v>45.9</v>
      </c>
      <c r="O281" s="6">
        <f t="shared" si="18"/>
        <v>47.466000000000001</v>
      </c>
      <c r="P281" s="8">
        <f t="shared" si="19"/>
        <v>0.50838635049161363</v>
      </c>
      <c r="Q281" s="5">
        <f>YEAR(SalesDataTable[[#This Row],[Order Date]])</f>
        <v>2026</v>
      </c>
      <c r="R281" s="8" t="str">
        <f>"Q"&amp;ROUNDUP(MONTH(SalesDataTable[[#This Row],[Order Date]])/3,0)</f>
        <v>Q1</v>
      </c>
      <c r="S281" s="9">
        <f>MONTH(SalesDataTable[[#This Row],[Order Date]])</f>
        <v>3</v>
      </c>
      <c r="T281" s="8" t="str">
        <f>TEXT(SalesDataTable[[#This Row],[Order Date]],"mmm")</f>
        <v>Mar</v>
      </c>
    </row>
    <row r="282" spans="1:20" ht="15.6">
      <c r="A282" s="2" t="s">
        <v>333</v>
      </c>
      <c r="B282" s="3">
        <v>46082</v>
      </c>
      <c r="C282" s="4" t="s">
        <v>14</v>
      </c>
      <c r="D282" s="4" t="s">
        <v>15</v>
      </c>
      <c r="E282" s="4" t="s">
        <v>25</v>
      </c>
      <c r="F282" s="4" t="s">
        <v>20</v>
      </c>
      <c r="G282" s="4" t="s">
        <v>31</v>
      </c>
      <c r="H282" s="4" t="s">
        <v>41</v>
      </c>
      <c r="I282" s="9">
        <v>1</v>
      </c>
      <c r="J282" s="6">
        <v>195.06</v>
      </c>
      <c r="K282" s="7">
        <v>0.1</v>
      </c>
      <c r="L282" s="6">
        <v>106.68</v>
      </c>
      <c r="M282" s="6">
        <f t="shared" si="16"/>
        <v>175.554</v>
      </c>
      <c r="N282" s="6">
        <f t="shared" si="17"/>
        <v>106.68</v>
      </c>
      <c r="O282" s="6">
        <f t="shared" si="18"/>
        <v>68.873999999999995</v>
      </c>
      <c r="P282" s="8">
        <f t="shared" si="19"/>
        <v>0.39232372945076727</v>
      </c>
      <c r="Q282" s="5">
        <f>YEAR(SalesDataTable[[#This Row],[Order Date]])</f>
        <v>2026</v>
      </c>
      <c r="R282" s="8" t="str">
        <f>"Q"&amp;ROUNDUP(MONTH(SalesDataTable[[#This Row],[Order Date]])/3,0)</f>
        <v>Q1</v>
      </c>
      <c r="S282" s="9">
        <f>MONTH(SalesDataTable[[#This Row],[Order Date]])</f>
        <v>3</v>
      </c>
      <c r="T282" s="8" t="str">
        <f>TEXT(SalesDataTable[[#This Row],[Order Date]],"mmm")</f>
        <v>Mar</v>
      </c>
    </row>
    <row r="283" spans="1:20" ht="15.6">
      <c r="A283" s="2" t="s">
        <v>334</v>
      </c>
      <c r="B283" s="3">
        <v>46082</v>
      </c>
      <c r="C283" s="4" t="s">
        <v>8</v>
      </c>
      <c r="D283" s="4" t="s">
        <v>66</v>
      </c>
      <c r="E283" s="4" t="s">
        <v>39</v>
      </c>
      <c r="F283" s="4" t="s">
        <v>4</v>
      </c>
      <c r="G283" s="4" t="s">
        <v>5</v>
      </c>
      <c r="H283" s="4" t="s">
        <v>43</v>
      </c>
      <c r="I283" s="9">
        <v>2</v>
      </c>
      <c r="J283" s="6">
        <v>100.79</v>
      </c>
      <c r="K283" s="7">
        <v>0.05</v>
      </c>
      <c r="L283" s="6">
        <v>49</v>
      </c>
      <c r="M283" s="6">
        <f t="shared" si="16"/>
        <v>191.501</v>
      </c>
      <c r="N283" s="6">
        <f t="shared" si="17"/>
        <v>98</v>
      </c>
      <c r="O283" s="6">
        <f t="shared" si="18"/>
        <v>93.501000000000005</v>
      </c>
      <c r="P283" s="8">
        <f t="shared" si="19"/>
        <v>0.48825332504791097</v>
      </c>
      <c r="Q283" s="5">
        <f>YEAR(SalesDataTable[[#This Row],[Order Date]])</f>
        <v>2026</v>
      </c>
      <c r="R283" s="8" t="str">
        <f>"Q"&amp;ROUNDUP(MONTH(SalesDataTable[[#This Row],[Order Date]])/3,0)</f>
        <v>Q1</v>
      </c>
      <c r="S283" s="9">
        <f>MONTH(SalesDataTable[[#This Row],[Order Date]])</f>
        <v>3</v>
      </c>
      <c r="T283" s="8" t="str">
        <f>TEXT(SalesDataTable[[#This Row],[Order Date]],"mmm")</f>
        <v>Mar</v>
      </c>
    </row>
    <row r="284" spans="1:20" ht="15.6">
      <c r="A284" s="2" t="s">
        <v>335</v>
      </c>
      <c r="B284" s="3">
        <v>46082</v>
      </c>
      <c r="C284" s="4" t="s">
        <v>27</v>
      </c>
      <c r="D284" s="4" t="s">
        <v>48</v>
      </c>
      <c r="E284" s="4" t="s">
        <v>3</v>
      </c>
      <c r="F284" s="4" t="s">
        <v>16</v>
      </c>
      <c r="G284" s="4" t="s">
        <v>5</v>
      </c>
      <c r="H284" s="4" t="s">
        <v>29</v>
      </c>
      <c r="I284" s="9">
        <v>5</v>
      </c>
      <c r="J284" s="6">
        <v>51.92</v>
      </c>
      <c r="K284" s="7">
        <v>0.15</v>
      </c>
      <c r="L284" s="6">
        <v>22.24</v>
      </c>
      <c r="M284" s="6">
        <f t="shared" si="16"/>
        <v>220.66000000000003</v>
      </c>
      <c r="N284" s="6">
        <f t="shared" si="17"/>
        <v>111.19999999999999</v>
      </c>
      <c r="O284" s="6">
        <f t="shared" si="18"/>
        <v>109.46000000000004</v>
      </c>
      <c r="P284" s="8">
        <f t="shared" si="19"/>
        <v>0.49605728269736254</v>
      </c>
      <c r="Q284" s="5">
        <f>YEAR(SalesDataTable[[#This Row],[Order Date]])</f>
        <v>2026</v>
      </c>
      <c r="R284" s="8" t="str">
        <f>"Q"&amp;ROUNDUP(MONTH(SalesDataTable[[#This Row],[Order Date]])/3,0)</f>
        <v>Q1</v>
      </c>
      <c r="S284" s="9">
        <f>MONTH(SalesDataTable[[#This Row],[Order Date]])</f>
        <v>3</v>
      </c>
      <c r="T284" s="8" t="str">
        <f>TEXT(SalesDataTable[[#This Row],[Order Date]],"mmm")</f>
        <v>Mar</v>
      </c>
    </row>
    <row r="285" spans="1:20" ht="15.6">
      <c r="A285" s="2" t="s">
        <v>336</v>
      </c>
      <c r="B285" s="3">
        <v>46082</v>
      </c>
      <c r="C285" s="4" t="s">
        <v>27</v>
      </c>
      <c r="D285" s="4" t="s">
        <v>45</v>
      </c>
      <c r="E285" s="4" t="s">
        <v>3</v>
      </c>
      <c r="F285" s="4" t="s">
        <v>16</v>
      </c>
      <c r="G285" s="4" t="s">
        <v>31</v>
      </c>
      <c r="H285" s="4" t="s">
        <v>90</v>
      </c>
      <c r="I285" s="9">
        <v>1</v>
      </c>
      <c r="J285" s="6">
        <v>123.99</v>
      </c>
      <c r="K285" s="7">
        <v>0.05</v>
      </c>
      <c r="L285" s="6">
        <v>61.67</v>
      </c>
      <c r="M285" s="6">
        <f t="shared" si="16"/>
        <v>117.79049999999999</v>
      </c>
      <c r="N285" s="6">
        <f t="shared" si="17"/>
        <v>61.67</v>
      </c>
      <c r="O285" s="6">
        <f t="shared" si="18"/>
        <v>56.120499999999993</v>
      </c>
      <c r="P285" s="8">
        <f t="shared" si="19"/>
        <v>0.47644334644984099</v>
      </c>
      <c r="Q285" s="5">
        <f>YEAR(SalesDataTable[[#This Row],[Order Date]])</f>
        <v>2026</v>
      </c>
      <c r="R285" s="8" t="str">
        <f>"Q"&amp;ROUNDUP(MONTH(SalesDataTable[[#This Row],[Order Date]])/3,0)</f>
        <v>Q1</v>
      </c>
      <c r="S285" s="9">
        <f>MONTH(SalesDataTable[[#This Row],[Order Date]])</f>
        <v>3</v>
      </c>
      <c r="T285" s="8" t="str">
        <f>TEXT(SalesDataTable[[#This Row],[Order Date]],"mmm")</f>
        <v>Mar</v>
      </c>
    </row>
    <row r="286" spans="1:20" ht="15.6">
      <c r="A286" s="2" t="s">
        <v>337</v>
      </c>
      <c r="B286" s="3">
        <v>46082</v>
      </c>
      <c r="C286" s="4" t="s">
        <v>8</v>
      </c>
      <c r="D286" s="4" t="s">
        <v>86</v>
      </c>
      <c r="E286" s="4" t="s">
        <v>3</v>
      </c>
      <c r="F286" s="4" t="s">
        <v>16</v>
      </c>
      <c r="G286" s="4" t="s">
        <v>31</v>
      </c>
      <c r="H286" s="4" t="s">
        <v>32</v>
      </c>
      <c r="I286" s="9">
        <v>1</v>
      </c>
      <c r="J286" s="6">
        <v>344.8</v>
      </c>
      <c r="K286" s="7">
        <v>0.05</v>
      </c>
      <c r="L286" s="6">
        <v>196.14</v>
      </c>
      <c r="M286" s="6">
        <f t="shared" si="16"/>
        <v>327.56</v>
      </c>
      <c r="N286" s="6">
        <f t="shared" si="17"/>
        <v>196.14</v>
      </c>
      <c r="O286" s="6">
        <f t="shared" si="18"/>
        <v>131.42000000000002</v>
      </c>
      <c r="P286" s="8">
        <f t="shared" si="19"/>
        <v>0.40120893882036884</v>
      </c>
      <c r="Q286" s="5">
        <f>YEAR(SalesDataTable[[#This Row],[Order Date]])</f>
        <v>2026</v>
      </c>
      <c r="R286" s="8" t="str">
        <f>"Q"&amp;ROUNDUP(MONTH(SalesDataTable[[#This Row],[Order Date]])/3,0)</f>
        <v>Q1</v>
      </c>
      <c r="S286" s="9">
        <f>MONTH(SalesDataTable[[#This Row],[Order Date]])</f>
        <v>3</v>
      </c>
      <c r="T286" s="8" t="str">
        <f>TEXT(SalesDataTable[[#This Row],[Order Date]],"mmm")</f>
        <v>Mar</v>
      </c>
    </row>
    <row r="287" spans="1:20" ht="15.6">
      <c r="A287" s="2" t="s">
        <v>338</v>
      </c>
      <c r="B287" s="3">
        <v>46083</v>
      </c>
      <c r="C287" s="4" t="s">
        <v>27</v>
      </c>
      <c r="D287" s="4" t="s">
        <v>48</v>
      </c>
      <c r="E287" s="4" t="s">
        <v>39</v>
      </c>
      <c r="F287" s="4" t="s">
        <v>4</v>
      </c>
      <c r="G287" s="4" t="s">
        <v>17</v>
      </c>
      <c r="H287" s="4" t="s">
        <v>71</v>
      </c>
      <c r="I287" s="9">
        <v>3</v>
      </c>
      <c r="J287" s="6">
        <v>131.91999999999999</v>
      </c>
      <c r="K287" s="7">
        <v>0.05</v>
      </c>
      <c r="L287" s="6">
        <v>67.47</v>
      </c>
      <c r="M287" s="6">
        <f t="shared" si="16"/>
        <v>375.97199999999998</v>
      </c>
      <c r="N287" s="6">
        <f t="shared" si="17"/>
        <v>202.41</v>
      </c>
      <c r="O287" s="6">
        <f t="shared" si="18"/>
        <v>173.56199999999998</v>
      </c>
      <c r="P287" s="8">
        <f t="shared" si="19"/>
        <v>0.46163544093709102</v>
      </c>
      <c r="Q287" s="5">
        <f>YEAR(SalesDataTable[[#This Row],[Order Date]])</f>
        <v>2026</v>
      </c>
      <c r="R287" s="8" t="str">
        <f>"Q"&amp;ROUNDUP(MONTH(SalesDataTable[[#This Row],[Order Date]])/3,0)</f>
        <v>Q1</v>
      </c>
      <c r="S287" s="9">
        <f>MONTH(SalesDataTable[[#This Row],[Order Date]])</f>
        <v>3</v>
      </c>
      <c r="T287" s="8" t="str">
        <f>TEXT(SalesDataTable[[#This Row],[Order Date]],"mmm")</f>
        <v>Mar</v>
      </c>
    </row>
    <row r="288" spans="1:20" ht="15.6">
      <c r="A288" s="2" t="s">
        <v>339</v>
      </c>
      <c r="B288" s="3">
        <v>46083</v>
      </c>
      <c r="C288" s="4" t="s">
        <v>14</v>
      </c>
      <c r="D288" s="4" t="s">
        <v>126</v>
      </c>
      <c r="E288" s="4" t="s">
        <v>3</v>
      </c>
      <c r="F288" s="4" t="s">
        <v>20</v>
      </c>
      <c r="G288" s="4" t="s">
        <v>11</v>
      </c>
      <c r="H288" s="4" t="s">
        <v>21</v>
      </c>
      <c r="I288" s="9">
        <v>3</v>
      </c>
      <c r="J288" s="6">
        <v>146.99</v>
      </c>
      <c r="K288" s="7">
        <v>0</v>
      </c>
      <c r="L288" s="6">
        <v>80.069999999999993</v>
      </c>
      <c r="M288" s="6">
        <f t="shared" si="16"/>
        <v>440.97</v>
      </c>
      <c r="N288" s="6">
        <f t="shared" si="17"/>
        <v>240.20999999999998</v>
      </c>
      <c r="O288" s="6">
        <f t="shared" si="18"/>
        <v>200.76000000000005</v>
      </c>
      <c r="P288" s="8">
        <f t="shared" si="19"/>
        <v>0.45526906592285199</v>
      </c>
      <c r="Q288" s="5">
        <f>YEAR(SalesDataTable[[#This Row],[Order Date]])</f>
        <v>2026</v>
      </c>
      <c r="R288" s="8" t="str">
        <f>"Q"&amp;ROUNDUP(MONTH(SalesDataTable[[#This Row],[Order Date]])/3,0)</f>
        <v>Q1</v>
      </c>
      <c r="S288" s="9">
        <f>MONTH(SalesDataTable[[#This Row],[Order Date]])</f>
        <v>3</v>
      </c>
      <c r="T288" s="8" t="str">
        <f>TEXT(SalesDataTable[[#This Row],[Order Date]],"mmm")</f>
        <v>Mar</v>
      </c>
    </row>
    <row r="289" spans="1:20" ht="15.6">
      <c r="A289" s="2" t="s">
        <v>340</v>
      </c>
      <c r="B289" s="3">
        <v>46083</v>
      </c>
      <c r="C289" s="4" t="s">
        <v>27</v>
      </c>
      <c r="D289" s="4" t="s">
        <v>45</v>
      </c>
      <c r="E289" s="4" t="s">
        <v>3</v>
      </c>
      <c r="F289" s="4" t="s">
        <v>20</v>
      </c>
      <c r="G289" s="4" t="s">
        <v>17</v>
      </c>
      <c r="H289" s="4" t="s">
        <v>83</v>
      </c>
      <c r="I289" s="9">
        <v>2</v>
      </c>
      <c r="J289" s="6">
        <v>164.74</v>
      </c>
      <c r="K289" s="7">
        <v>0.05</v>
      </c>
      <c r="L289" s="6">
        <v>89.9</v>
      </c>
      <c r="M289" s="6">
        <f t="shared" si="16"/>
        <v>313.00600000000003</v>
      </c>
      <c r="N289" s="6">
        <f t="shared" si="17"/>
        <v>179.8</v>
      </c>
      <c r="O289" s="6">
        <f t="shared" si="18"/>
        <v>133.20600000000002</v>
      </c>
      <c r="P289" s="8">
        <f t="shared" si="19"/>
        <v>0.42557011686676932</v>
      </c>
      <c r="Q289" s="5">
        <f>YEAR(SalesDataTable[[#This Row],[Order Date]])</f>
        <v>2026</v>
      </c>
      <c r="R289" s="8" t="str">
        <f>"Q"&amp;ROUNDUP(MONTH(SalesDataTable[[#This Row],[Order Date]])/3,0)</f>
        <v>Q1</v>
      </c>
      <c r="S289" s="9">
        <f>MONTH(SalesDataTable[[#This Row],[Order Date]])</f>
        <v>3</v>
      </c>
      <c r="T289" s="8" t="str">
        <f>TEXT(SalesDataTable[[#This Row],[Order Date]],"mmm")</f>
        <v>Mar</v>
      </c>
    </row>
    <row r="290" spans="1:20" ht="15.6">
      <c r="A290" s="2" t="s">
        <v>341</v>
      </c>
      <c r="B290" s="3">
        <v>46083</v>
      </c>
      <c r="C290" s="4" t="s">
        <v>27</v>
      </c>
      <c r="D290" s="4" t="s">
        <v>45</v>
      </c>
      <c r="E290" s="4" t="s">
        <v>3</v>
      </c>
      <c r="F290" s="4" t="s">
        <v>4</v>
      </c>
      <c r="G290" s="4" t="s">
        <v>11</v>
      </c>
      <c r="H290" s="4" t="s">
        <v>12</v>
      </c>
      <c r="I290" s="9">
        <v>2</v>
      </c>
      <c r="J290" s="6">
        <v>89.81</v>
      </c>
      <c r="K290" s="7">
        <v>0</v>
      </c>
      <c r="L290" s="6">
        <v>46.44</v>
      </c>
      <c r="M290" s="6">
        <f t="shared" si="16"/>
        <v>179.62</v>
      </c>
      <c r="N290" s="6">
        <f t="shared" si="17"/>
        <v>92.88</v>
      </c>
      <c r="O290" s="6">
        <f t="shared" si="18"/>
        <v>86.740000000000009</v>
      </c>
      <c r="P290" s="8">
        <f t="shared" si="19"/>
        <v>0.482908362097762</v>
      </c>
      <c r="Q290" s="5">
        <f>YEAR(SalesDataTable[[#This Row],[Order Date]])</f>
        <v>2026</v>
      </c>
      <c r="R290" s="8" t="str">
        <f>"Q"&amp;ROUNDUP(MONTH(SalesDataTable[[#This Row],[Order Date]])/3,0)</f>
        <v>Q1</v>
      </c>
      <c r="S290" s="9">
        <f>MONTH(SalesDataTable[[#This Row],[Order Date]])</f>
        <v>3</v>
      </c>
      <c r="T290" s="8" t="str">
        <f>TEXT(SalesDataTable[[#This Row],[Order Date]],"mmm")</f>
        <v>Mar</v>
      </c>
    </row>
    <row r="291" spans="1:20" ht="15.6">
      <c r="A291" s="2" t="s">
        <v>342</v>
      </c>
      <c r="B291" s="3">
        <v>46084</v>
      </c>
      <c r="C291" s="4" t="s">
        <v>14</v>
      </c>
      <c r="D291" s="4" t="s">
        <v>126</v>
      </c>
      <c r="E291" s="4" t="s">
        <v>25</v>
      </c>
      <c r="F291" s="4" t="s">
        <v>4</v>
      </c>
      <c r="G291" s="4" t="s">
        <v>49</v>
      </c>
      <c r="H291" s="4" t="s">
        <v>67</v>
      </c>
      <c r="I291" s="9">
        <v>1</v>
      </c>
      <c r="J291" s="6">
        <v>35.369999999999997</v>
      </c>
      <c r="K291" s="7">
        <v>0</v>
      </c>
      <c r="L291" s="6">
        <v>13.88</v>
      </c>
      <c r="M291" s="6">
        <f t="shared" si="16"/>
        <v>35.369999999999997</v>
      </c>
      <c r="N291" s="6">
        <f t="shared" si="17"/>
        <v>13.88</v>
      </c>
      <c r="O291" s="6">
        <f t="shared" si="18"/>
        <v>21.489999999999995</v>
      </c>
      <c r="P291" s="8">
        <f t="shared" si="19"/>
        <v>0.60757704269154644</v>
      </c>
      <c r="Q291" s="5">
        <f>YEAR(SalesDataTable[[#This Row],[Order Date]])</f>
        <v>2026</v>
      </c>
      <c r="R291" s="8" t="str">
        <f>"Q"&amp;ROUNDUP(MONTH(SalesDataTable[[#This Row],[Order Date]])/3,0)</f>
        <v>Q1</v>
      </c>
      <c r="S291" s="9">
        <f>MONTH(SalesDataTable[[#This Row],[Order Date]])</f>
        <v>3</v>
      </c>
      <c r="T291" s="8" t="str">
        <f>TEXT(SalesDataTable[[#This Row],[Order Date]],"mmm")</f>
        <v>Mar</v>
      </c>
    </row>
    <row r="292" spans="1:20" ht="15.6">
      <c r="A292" s="2" t="s">
        <v>343</v>
      </c>
      <c r="B292" s="3">
        <v>46084</v>
      </c>
      <c r="C292" s="4" t="s">
        <v>8</v>
      </c>
      <c r="D292" s="4" t="s">
        <v>69</v>
      </c>
      <c r="E292" s="4" t="s">
        <v>39</v>
      </c>
      <c r="F292" s="4" t="s">
        <v>16</v>
      </c>
      <c r="G292" s="4" t="s">
        <v>5</v>
      </c>
      <c r="H292" s="4" t="s">
        <v>29</v>
      </c>
      <c r="I292" s="9">
        <v>4</v>
      </c>
      <c r="J292" s="6">
        <v>50.64</v>
      </c>
      <c r="K292" s="7">
        <v>0</v>
      </c>
      <c r="L292" s="6">
        <v>23.09</v>
      </c>
      <c r="M292" s="6">
        <f t="shared" si="16"/>
        <v>202.56</v>
      </c>
      <c r="N292" s="6">
        <f t="shared" si="17"/>
        <v>92.36</v>
      </c>
      <c r="O292" s="6">
        <f t="shared" si="18"/>
        <v>110.2</v>
      </c>
      <c r="P292" s="8">
        <f t="shared" si="19"/>
        <v>0.54403633491311221</v>
      </c>
      <c r="Q292" s="5">
        <f>YEAR(SalesDataTable[[#This Row],[Order Date]])</f>
        <v>2026</v>
      </c>
      <c r="R292" s="8" t="str">
        <f>"Q"&amp;ROUNDUP(MONTH(SalesDataTable[[#This Row],[Order Date]])/3,0)</f>
        <v>Q1</v>
      </c>
      <c r="S292" s="9">
        <f>MONTH(SalesDataTable[[#This Row],[Order Date]])</f>
        <v>3</v>
      </c>
      <c r="T292" s="8" t="str">
        <f>TEXT(SalesDataTable[[#This Row],[Order Date]],"mmm")</f>
        <v>Mar</v>
      </c>
    </row>
    <row r="293" spans="1:20" ht="15.6">
      <c r="A293" s="2" t="s">
        <v>344</v>
      </c>
      <c r="B293" s="3">
        <v>46084</v>
      </c>
      <c r="C293" s="4" t="s">
        <v>27</v>
      </c>
      <c r="D293" s="4" t="s">
        <v>45</v>
      </c>
      <c r="E293" s="4" t="s">
        <v>25</v>
      </c>
      <c r="F293" s="4" t="s">
        <v>4</v>
      </c>
      <c r="G293" s="4" t="s">
        <v>11</v>
      </c>
      <c r="H293" s="4" t="s">
        <v>21</v>
      </c>
      <c r="I293" s="9">
        <v>1</v>
      </c>
      <c r="J293" s="6">
        <v>146.37</v>
      </c>
      <c r="K293" s="7">
        <v>0</v>
      </c>
      <c r="L293" s="6">
        <v>78.3</v>
      </c>
      <c r="M293" s="6">
        <f t="shared" si="16"/>
        <v>146.37</v>
      </c>
      <c r="N293" s="6">
        <f t="shared" si="17"/>
        <v>78.3</v>
      </c>
      <c r="O293" s="6">
        <f t="shared" si="18"/>
        <v>68.070000000000007</v>
      </c>
      <c r="P293" s="8">
        <f t="shared" si="19"/>
        <v>0.46505431440869033</v>
      </c>
      <c r="Q293" s="5">
        <f>YEAR(SalesDataTable[[#This Row],[Order Date]])</f>
        <v>2026</v>
      </c>
      <c r="R293" s="8" t="str">
        <f>"Q"&amp;ROUNDUP(MONTH(SalesDataTable[[#This Row],[Order Date]])/3,0)</f>
        <v>Q1</v>
      </c>
      <c r="S293" s="9">
        <f>MONTH(SalesDataTable[[#This Row],[Order Date]])</f>
        <v>3</v>
      </c>
      <c r="T293" s="8" t="str">
        <f>TEXT(SalesDataTable[[#This Row],[Order Date]],"mmm")</f>
        <v>Mar</v>
      </c>
    </row>
    <row r="294" spans="1:20" ht="15.6">
      <c r="A294" s="2" t="s">
        <v>345</v>
      </c>
      <c r="B294" s="3">
        <v>46084</v>
      </c>
      <c r="C294" s="4" t="s">
        <v>14</v>
      </c>
      <c r="D294" s="4" t="s">
        <v>15</v>
      </c>
      <c r="E294" s="4" t="s">
        <v>3</v>
      </c>
      <c r="F294" s="4" t="s">
        <v>4</v>
      </c>
      <c r="G294" s="4" t="s">
        <v>11</v>
      </c>
      <c r="H294" s="4" t="s">
        <v>21</v>
      </c>
      <c r="I294" s="9">
        <v>3</v>
      </c>
      <c r="J294" s="6">
        <v>143.74</v>
      </c>
      <c r="K294" s="7">
        <v>0</v>
      </c>
      <c r="L294" s="6">
        <v>81.58</v>
      </c>
      <c r="M294" s="6">
        <f t="shared" si="16"/>
        <v>431.22</v>
      </c>
      <c r="N294" s="6">
        <f t="shared" si="17"/>
        <v>244.74</v>
      </c>
      <c r="O294" s="6">
        <f t="shared" si="18"/>
        <v>186.48000000000002</v>
      </c>
      <c r="P294" s="8">
        <f t="shared" si="19"/>
        <v>0.43244747460692917</v>
      </c>
      <c r="Q294" s="5">
        <f>YEAR(SalesDataTable[[#This Row],[Order Date]])</f>
        <v>2026</v>
      </c>
      <c r="R294" s="8" t="str">
        <f>"Q"&amp;ROUNDUP(MONTH(SalesDataTable[[#This Row],[Order Date]])/3,0)</f>
        <v>Q1</v>
      </c>
      <c r="S294" s="9">
        <f>MONTH(SalesDataTable[[#This Row],[Order Date]])</f>
        <v>3</v>
      </c>
      <c r="T294" s="8" t="str">
        <f>TEXT(SalesDataTable[[#This Row],[Order Date]],"mmm")</f>
        <v>Mar</v>
      </c>
    </row>
    <row r="295" spans="1:20" ht="15.6">
      <c r="A295" s="2" t="s">
        <v>346</v>
      </c>
      <c r="B295" s="3">
        <v>46084</v>
      </c>
      <c r="C295" s="4" t="s">
        <v>27</v>
      </c>
      <c r="D295" s="4" t="s">
        <v>45</v>
      </c>
      <c r="E295" s="4" t="s">
        <v>39</v>
      </c>
      <c r="F295" s="4" t="s">
        <v>16</v>
      </c>
      <c r="G295" s="4" t="s">
        <v>31</v>
      </c>
      <c r="H295" s="4" t="s">
        <v>64</v>
      </c>
      <c r="I295" s="9">
        <v>2</v>
      </c>
      <c r="J295" s="6">
        <v>81.94</v>
      </c>
      <c r="K295" s="7">
        <v>0.1</v>
      </c>
      <c r="L295" s="6">
        <v>39.9</v>
      </c>
      <c r="M295" s="6">
        <f t="shared" si="16"/>
        <v>147.49199999999999</v>
      </c>
      <c r="N295" s="6">
        <f t="shared" si="17"/>
        <v>79.8</v>
      </c>
      <c r="O295" s="6">
        <f t="shared" si="18"/>
        <v>67.691999999999993</v>
      </c>
      <c r="P295" s="8">
        <f t="shared" si="19"/>
        <v>0.45895370596371327</v>
      </c>
      <c r="Q295" s="5">
        <f>YEAR(SalesDataTable[[#This Row],[Order Date]])</f>
        <v>2026</v>
      </c>
      <c r="R295" s="8" t="str">
        <f>"Q"&amp;ROUNDUP(MONTH(SalesDataTable[[#This Row],[Order Date]])/3,0)</f>
        <v>Q1</v>
      </c>
      <c r="S295" s="9">
        <f>MONTH(SalesDataTable[[#This Row],[Order Date]])</f>
        <v>3</v>
      </c>
      <c r="T295" s="8" t="str">
        <f>TEXT(SalesDataTable[[#This Row],[Order Date]],"mmm")</f>
        <v>Mar</v>
      </c>
    </row>
    <row r="296" spans="1:20" ht="15.6">
      <c r="A296" s="2" t="s">
        <v>347</v>
      </c>
      <c r="B296" s="3">
        <v>46084</v>
      </c>
      <c r="C296" s="4" t="s">
        <v>14</v>
      </c>
      <c r="D296" s="4" t="s">
        <v>34</v>
      </c>
      <c r="E296" s="4" t="s">
        <v>3</v>
      </c>
      <c r="F296" s="4" t="s">
        <v>16</v>
      </c>
      <c r="G296" s="4" t="s">
        <v>17</v>
      </c>
      <c r="H296" s="4" t="s">
        <v>46</v>
      </c>
      <c r="I296" s="9">
        <v>1</v>
      </c>
      <c r="J296" s="6">
        <v>46.46</v>
      </c>
      <c r="K296" s="7">
        <v>0.1</v>
      </c>
      <c r="L296" s="6">
        <v>17.989999999999998</v>
      </c>
      <c r="M296" s="6">
        <f t="shared" si="16"/>
        <v>41.814</v>
      </c>
      <c r="N296" s="6">
        <f t="shared" si="17"/>
        <v>17.989999999999998</v>
      </c>
      <c r="O296" s="6">
        <f t="shared" si="18"/>
        <v>23.824000000000002</v>
      </c>
      <c r="P296" s="8">
        <f t="shared" si="19"/>
        <v>0.56976132395848289</v>
      </c>
      <c r="Q296" s="5">
        <f>YEAR(SalesDataTable[[#This Row],[Order Date]])</f>
        <v>2026</v>
      </c>
      <c r="R296" s="8" t="str">
        <f>"Q"&amp;ROUNDUP(MONTH(SalesDataTable[[#This Row],[Order Date]])/3,0)</f>
        <v>Q1</v>
      </c>
      <c r="S296" s="9">
        <f>MONTH(SalesDataTable[[#This Row],[Order Date]])</f>
        <v>3</v>
      </c>
      <c r="T296" s="8" t="str">
        <f>TEXT(SalesDataTable[[#This Row],[Order Date]],"mmm")</f>
        <v>Mar</v>
      </c>
    </row>
    <row r="297" spans="1:20" ht="15.6">
      <c r="A297" s="2" t="s">
        <v>348</v>
      </c>
      <c r="B297" s="3">
        <v>46085</v>
      </c>
      <c r="C297" s="4" t="s">
        <v>8</v>
      </c>
      <c r="D297" s="4" t="s">
        <v>66</v>
      </c>
      <c r="E297" s="4" t="s">
        <v>3</v>
      </c>
      <c r="F297" s="4" t="s">
        <v>16</v>
      </c>
      <c r="G297" s="4" t="s">
        <v>5</v>
      </c>
      <c r="H297" s="4" t="s">
        <v>35</v>
      </c>
      <c r="I297" s="9">
        <v>3</v>
      </c>
      <c r="J297" s="6">
        <v>39.49</v>
      </c>
      <c r="K297" s="7">
        <v>0</v>
      </c>
      <c r="L297" s="6">
        <v>16.420000000000002</v>
      </c>
      <c r="M297" s="6">
        <f t="shared" si="16"/>
        <v>118.47</v>
      </c>
      <c r="N297" s="6">
        <f t="shared" si="17"/>
        <v>49.260000000000005</v>
      </c>
      <c r="O297" s="6">
        <f t="shared" si="18"/>
        <v>69.209999999999994</v>
      </c>
      <c r="P297" s="8">
        <f t="shared" si="19"/>
        <v>0.58419853127374011</v>
      </c>
      <c r="Q297" s="5">
        <f>YEAR(SalesDataTable[[#This Row],[Order Date]])</f>
        <v>2026</v>
      </c>
      <c r="R297" s="8" t="str">
        <f>"Q"&amp;ROUNDUP(MONTH(SalesDataTable[[#This Row],[Order Date]])/3,0)</f>
        <v>Q1</v>
      </c>
      <c r="S297" s="9">
        <f>MONTH(SalesDataTable[[#This Row],[Order Date]])</f>
        <v>3</v>
      </c>
      <c r="T297" s="8" t="str">
        <f>TEXT(SalesDataTable[[#This Row],[Order Date]],"mmm")</f>
        <v>Mar</v>
      </c>
    </row>
    <row r="298" spans="1:20" ht="15.6">
      <c r="A298" s="2" t="s">
        <v>349</v>
      </c>
      <c r="B298" s="3">
        <v>46085</v>
      </c>
      <c r="C298" s="4" t="s">
        <v>27</v>
      </c>
      <c r="D298" s="4" t="s">
        <v>82</v>
      </c>
      <c r="E298" s="4" t="s">
        <v>3</v>
      </c>
      <c r="F298" s="4" t="s">
        <v>4</v>
      </c>
      <c r="G298" s="4" t="s">
        <v>49</v>
      </c>
      <c r="H298" s="4" t="s">
        <v>50</v>
      </c>
      <c r="I298" s="9">
        <v>1</v>
      </c>
      <c r="J298" s="6">
        <v>40.909999999999997</v>
      </c>
      <c r="K298" s="7">
        <v>0</v>
      </c>
      <c r="L298" s="6">
        <v>14.89</v>
      </c>
      <c r="M298" s="6">
        <f t="shared" si="16"/>
        <v>40.909999999999997</v>
      </c>
      <c r="N298" s="6">
        <f t="shared" si="17"/>
        <v>14.89</v>
      </c>
      <c r="O298" s="6">
        <f t="shared" si="18"/>
        <v>26.019999999999996</v>
      </c>
      <c r="P298" s="8">
        <f t="shared" si="19"/>
        <v>0.63603031043754577</v>
      </c>
      <c r="Q298" s="5">
        <f>YEAR(SalesDataTable[[#This Row],[Order Date]])</f>
        <v>2026</v>
      </c>
      <c r="R298" s="8" t="str">
        <f>"Q"&amp;ROUNDUP(MONTH(SalesDataTable[[#This Row],[Order Date]])/3,0)</f>
        <v>Q1</v>
      </c>
      <c r="S298" s="9">
        <f>MONTH(SalesDataTable[[#This Row],[Order Date]])</f>
        <v>3</v>
      </c>
      <c r="T298" s="8" t="str">
        <f>TEXT(SalesDataTable[[#This Row],[Order Date]],"mmm")</f>
        <v>Mar</v>
      </c>
    </row>
    <row r="299" spans="1:20" ht="15.6">
      <c r="A299" s="2" t="s">
        <v>350</v>
      </c>
      <c r="B299" s="3">
        <v>46085</v>
      </c>
      <c r="C299" s="4" t="s">
        <v>27</v>
      </c>
      <c r="D299" s="4" t="s">
        <v>48</v>
      </c>
      <c r="E299" s="4" t="s">
        <v>39</v>
      </c>
      <c r="F299" s="4" t="s">
        <v>16</v>
      </c>
      <c r="G299" s="4" t="s">
        <v>5</v>
      </c>
      <c r="H299" s="4" t="s">
        <v>29</v>
      </c>
      <c r="I299" s="9">
        <v>1</v>
      </c>
      <c r="J299" s="6">
        <v>49.94</v>
      </c>
      <c r="K299" s="7">
        <v>0.1</v>
      </c>
      <c r="L299" s="6">
        <v>21.84</v>
      </c>
      <c r="M299" s="6">
        <f t="shared" si="16"/>
        <v>44.945999999999998</v>
      </c>
      <c r="N299" s="6">
        <f t="shared" si="17"/>
        <v>21.84</v>
      </c>
      <c r="O299" s="6">
        <f t="shared" si="18"/>
        <v>23.105999999999998</v>
      </c>
      <c r="P299" s="8">
        <f t="shared" si="19"/>
        <v>0.51408356694700308</v>
      </c>
      <c r="Q299" s="5">
        <f>YEAR(SalesDataTable[[#This Row],[Order Date]])</f>
        <v>2026</v>
      </c>
      <c r="R299" s="8" t="str">
        <f>"Q"&amp;ROUNDUP(MONTH(SalesDataTable[[#This Row],[Order Date]])/3,0)</f>
        <v>Q1</v>
      </c>
      <c r="S299" s="9">
        <f>MONTH(SalesDataTable[[#This Row],[Order Date]])</f>
        <v>3</v>
      </c>
      <c r="T299" s="8" t="str">
        <f>TEXT(SalesDataTable[[#This Row],[Order Date]],"mmm")</f>
        <v>Mar</v>
      </c>
    </row>
    <row r="300" spans="1:20" ht="15.6">
      <c r="A300" s="2" t="s">
        <v>351</v>
      </c>
      <c r="B300" s="3">
        <v>46085</v>
      </c>
      <c r="C300" s="4" t="s">
        <v>14</v>
      </c>
      <c r="D300" s="4" t="s">
        <v>34</v>
      </c>
      <c r="E300" s="4" t="s">
        <v>3</v>
      </c>
      <c r="F300" s="4" t="s">
        <v>20</v>
      </c>
      <c r="G300" s="4" t="s">
        <v>17</v>
      </c>
      <c r="H300" s="4" t="s">
        <v>18</v>
      </c>
      <c r="I300" s="9">
        <v>1</v>
      </c>
      <c r="J300" s="6">
        <v>35.520000000000003</v>
      </c>
      <c r="K300" s="7">
        <v>0</v>
      </c>
      <c r="L300" s="6">
        <v>13.21</v>
      </c>
      <c r="M300" s="6">
        <f t="shared" si="16"/>
        <v>35.520000000000003</v>
      </c>
      <c r="N300" s="6">
        <f t="shared" si="17"/>
        <v>13.21</v>
      </c>
      <c r="O300" s="6">
        <f t="shared" si="18"/>
        <v>22.310000000000002</v>
      </c>
      <c r="P300" s="8">
        <f t="shared" si="19"/>
        <v>0.62809684684684686</v>
      </c>
      <c r="Q300" s="5">
        <f>YEAR(SalesDataTable[[#This Row],[Order Date]])</f>
        <v>2026</v>
      </c>
      <c r="R300" s="8" t="str">
        <f>"Q"&amp;ROUNDUP(MONTH(SalesDataTable[[#This Row],[Order Date]])/3,0)</f>
        <v>Q1</v>
      </c>
      <c r="S300" s="9">
        <f>MONTH(SalesDataTable[[#This Row],[Order Date]])</f>
        <v>3</v>
      </c>
      <c r="T300" s="8" t="str">
        <f>TEXT(SalesDataTable[[#This Row],[Order Date]],"mmm")</f>
        <v>Mar</v>
      </c>
    </row>
    <row r="301" spans="1:20" ht="15.6">
      <c r="A301" s="2" t="s">
        <v>352</v>
      </c>
      <c r="B301" s="3">
        <v>46085</v>
      </c>
      <c r="C301" s="4" t="s">
        <v>27</v>
      </c>
      <c r="D301" s="4" t="s">
        <v>45</v>
      </c>
      <c r="E301" s="4" t="s">
        <v>25</v>
      </c>
      <c r="F301" s="4" t="s">
        <v>16</v>
      </c>
      <c r="G301" s="4" t="s">
        <v>31</v>
      </c>
      <c r="H301" s="4" t="s">
        <v>32</v>
      </c>
      <c r="I301" s="9">
        <v>2</v>
      </c>
      <c r="J301" s="6">
        <v>341.1</v>
      </c>
      <c r="K301" s="7">
        <v>0</v>
      </c>
      <c r="L301" s="6">
        <v>200.19</v>
      </c>
      <c r="M301" s="6">
        <f t="shared" si="16"/>
        <v>682.2</v>
      </c>
      <c r="N301" s="6">
        <f t="shared" si="17"/>
        <v>400.38</v>
      </c>
      <c r="O301" s="6">
        <f t="shared" si="18"/>
        <v>281.82000000000005</v>
      </c>
      <c r="P301" s="8">
        <f t="shared" si="19"/>
        <v>0.41310466138962187</v>
      </c>
      <c r="Q301" s="5">
        <f>YEAR(SalesDataTable[[#This Row],[Order Date]])</f>
        <v>2026</v>
      </c>
      <c r="R301" s="8" t="str">
        <f>"Q"&amp;ROUNDUP(MONTH(SalesDataTable[[#This Row],[Order Date]])/3,0)</f>
        <v>Q1</v>
      </c>
      <c r="S301" s="9">
        <f>MONTH(SalesDataTable[[#This Row],[Order Date]])</f>
        <v>3</v>
      </c>
      <c r="T301" s="8" t="str">
        <f>TEXT(SalesDataTable[[#This Row],[Order Date]],"mmm")</f>
        <v>Mar</v>
      </c>
    </row>
    <row r="302" spans="1:20" ht="15.6">
      <c r="A302" s="2" t="s">
        <v>353</v>
      </c>
      <c r="B302" s="3">
        <v>46085</v>
      </c>
      <c r="C302" s="4" t="s">
        <v>14</v>
      </c>
      <c r="D302" s="4" t="s">
        <v>126</v>
      </c>
      <c r="E302" s="4" t="s">
        <v>39</v>
      </c>
      <c r="F302" s="4" t="s">
        <v>16</v>
      </c>
      <c r="G302" s="4" t="s">
        <v>49</v>
      </c>
      <c r="H302" s="4" t="s">
        <v>67</v>
      </c>
      <c r="I302" s="9">
        <v>4</v>
      </c>
      <c r="J302" s="6">
        <v>36.08</v>
      </c>
      <c r="K302" s="7">
        <v>0</v>
      </c>
      <c r="L302" s="6">
        <v>13.89</v>
      </c>
      <c r="M302" s="6">
        <f t="shared" si="16"/>
        <v>144.32</v>
      </c>
      <c r="N302" s="6">
        <f t="shared" si="17"/>
        <v>55.56</v>
      </c>
      <c r="O302" s="6">
        <f t="shared" si="18"/>
        <v>88.759999999999991</v>
      </c>
      <c r="P302" s="8">
        <f t="shared" si="19"/>
        <v>0.61502217294900219</v>
      </c>
      <c r="Q302" s="5">
        <f>YEAR(SalesDataTable[[#This Row],[Order Date]])</f>
        <v>2026</v>
      </c>
      <c r="R302" s="8" t="str">
        <f>"Q"&amp;ROUNDUP(MONTH(SalesDataTable[[#This Row],[Order Date]])/3,0)</f>
        <v>Q1</v>
      </c>
      <c r="S302" s="9">
        <f>MONTH(SalesDataTable[[#This Row],[Order Date]])</f>
        <v>3</v>
      </c>
      <c r="T302" s="8" t="str">
        <f>TEXT(SalesDataTable[[#This Row],[Order Date]],"mmm")</f>
        <v>Mar</v>
      </c>
    </row>
    <row r="303" spans="1:20" ht="15.6">
      <c r="A303" s="2" t="s">
        <v>354</v>
      </c>
      <c r="B303" s="3">
        <v>46085</v>
      </c>
      <c r="C303" s="4" t="s">
        <v>27</v>
      </c>
      <c r="D303" s="4" t="s">
        <v>28</v>
      </c>
      <c r="E303" s="4" t="s">
        <v>3</v>
      </c>
      <c r="F303" s="4" t="s">
        <v>20</v>
      </c>
      <c r="G303" s="4" t="s">
        <v>11</v>
      </c>
      <c r="H303" s="4" t="s">
        <v>53</v>
      </c>
      <c r="I303" s="9">
        <v>2</v>
      </c>
      <c r="J303" s="6">
        <v>151.69999999999999</v>
      </c>
      <c r="K303" s="7">
        <v>0</v>
      </c>
      <c r="L303" s="6">
        <v>80.44</v>
      </c>
      <c r="M303" s="6">
        <f t="shared" si="16"/>
        <v>303.39999999999998</v>
      </c>
      <c r="N303" s="6">
        <f t="shared" si="17"/>
        <v>160.88</v>
      </c>
      <c r="O303" s="6">
        <f t="shared" si="18"/>
        <v>142.51999999999998</v>
      </c>
      <c r="P303" s="8">
        <f t="shared" si="19"/>
        <v>0.46974291364535264</v>
      </c>
      <c r="Q303" s="5">
        <f>YEAR(SalesDataTable[[#This Row],[Order Date]])</f>
        <v>2026</v>
      </c>
      <c r="R303" s="8" t="str">
        <f>"Q"&amp;ROUNDUP(MONTH(SalesDataTable[[#This Row],[Order Date]])/3,0)</f>
        <v>Q1</v>
      </c>
      <c r="S303" s="9">
        <f>MONTH(SalesDataTable[[#This Row],[Order Date]])</f>
        <v>3</v>
      </c>
      <c r="T303" s="8" t="str">
        <f>TEXT(SalesDataTable[[#This Row],[Order Date]],"mmm")</f>
        <v>Mar</v>
      </c>
    </row>
    <row r="304" spans="1:20" ht="15.6">
      <c r="A304" s="2" t="s">
        <v>355</v>
      </c>
      <c r="B304" s="3">
        <v>46085</v>
      </c>
      <c r="C304" s="4" t="s">
        <v>8</v>
      </c>
      <c r="D304" s="4" t="s">
        <v>38</v>
      </c>
      <c r="E304" s="4" t="s">
        <v>39</v>
      </c>
      <c r="F304" s="4" t="s">
        <v>16</v>
      </c>
      <c r="G304" s="4" t="s">
        <v>11</v>
      </c>
      <c r="H304" s="4" t="s">
        <v>53</v>
      </c>
      <c r="I304" s="9">
        <v>2</v>
      </c>
      <c r="J304" s="6">
        <v>151.55000000000001</v>
      </c>
      <c r="K304" s="7">
        <v>0.1</v>
      </c>
      <c r="L304" s="6">
        <v>80.680000000000007</v>
      </c>
      <c r="M304" s="6">
        <f t="shared" si="16"/>
        <v>272.79000000000002</v>
      </c>
      <c r="N304" s="6">
        <f t="shared" si="17"/>
        <v>161.36000000000001</v>
      </c>
      <c r="O304" s="6">
        <f t="shared" si="18"/>
        <v>111.43</v>
      </c>
      <c r="P304" s="8">
        <f t="shared" si="19"/>
        <v>0.40848271564206901</v>
      </c>
      <c r="Q304" s="5">
        <f>YEAR(SalesDataTable[[#This Row],[Order Date]])</f>
        <v>2026</v>
      </c>
      <c r="R304" s="8" t="str">
        <f>"Q"&amp;ROUNDUP(MONTH(SalesDataTable[[#This Row],[Order Date]])/3,0)</f>
        <v>Q1</v>
      </c>
      <c r="S304" s="9">
        <f>MONTH(SalesDataTable[[#This Row],[Order Date]])</f>
        <v>3</v>
      </c>
      <c r="T304" s="8" t="str">
        <f>TEXT(SalesDataTable[[#This Row],[Order Date]],"mmm")</f>
        <v>Mar</v>
      </c>
    </row>
    <row r="305" spans="1:20" ht="15.6">
      <c r="A305" s="2" t="s">
        <v>356</v>
      </c>
      <c r="B305" s="3">
        <v>46085</v>
      </c>
      <c r="C305" s="4" t="s">
        <v>14</v>
      </c>
      <c r="D305" s="4" t="s">
        <v>15</v>
      </c>
      <c r="E305" s="4" t="s">
        <v>10</v>
      </c>
      <c r="F305" s="4" t="s">
        <v>20</v>
      </c>
      <c r="G305" s="4" t="s">
        <v>5</v>
      </c>
      <c r="H305" s="4" t="s">
        <v>6</v>
      </c>
      <c r="I305" s="9">
        <v>5</v>
      </c>
      <c r="J305" s="6">
        <v>82.44</v>
      </c>
      <c r="K305" s="7">
        <v>0.1</v>
      </c>
      <c r="L305" s="6">
        <v>41.57</v>
      </c>
      <c r="M305" s="6">
        <f t="shared" si="16"/>
        <v>370.98</v>
      </c>
      <c r="N305" s="6">
        <f t="shared" si="17"/>
        <v>207.85</v>
      </c>
      <c r="O305" s="6">
        <f t="shared" si="18"/>
        <v>163.13000000000002</v>
      </c>
      <c r="P305" s="8">
        <f t="shared" si="19"/>
        <v>0.43972720901396306</v>
      </c>
      <c r="Q305" s="5">
        <f>YEAR(SalesDataTable[[#This Row],[Order Date]])</f>
        <v>2026</v>
      </c>
      <c r="R305" s="8" t="str">
        <f>"Q"&amp;ROUNDUP(MONTH(SalesDataTable[[#This Row],[Order Date]])/3,0)</f>
        <v>Q1</v>
      </c>
      <c r="S305" s="9">
        <f>MONTH(SalesDataTable[[#This Row],[Order Date]])</f>
        <v>3</v>
      </c>
      <c r="T305" s="8" t="str">
        <f>TEXT(SalesDataTable[[#This Row],[Order Date]],"mmm")</f>
        <v>Mar</v>
      </c>
    </row>
    <row r="306" spans="1:20" ht="15.6">
      <c r="A306" s="2" t="s">
        <v>357</v>
      </c>
      <c r="B306" s="3">
        <v>46086</v>
      </c>
      <c r="C306" s="4" t="s">
        <v>27</v>
      </c>
      <c r="D306" s="4" t="s">
        <v>48</v>
      </c>
      <c r="E306" s="4" t="s">
        <v>3</v>
      </c>
      <c r="F306" s="4" t="s">
        <v>4</v>
      </c>
      <c r="G306" s="4" t="s">
        <v>49</v>
      </c>
      <c r="H306" s="4" t="s">
        <v>67</v>
      </c>
      <c r="I306" s="9">
        <v>1</v>
      </c>
      <c r="J306" s="6">
        <v>35.61</v>
      </c>
      <c r="K306" s="7">
        <v>0.05</v>
      </c>
      <c r="L306" s="6">
        <v>13.8</v>
      </c>
      <c r="M306" s="6">
        <f t="shared" si="16"/>
        <v>33.829499999999996</v>
      </c>
      <c r="N306" s="6">
        <f t="shared" si="17"/>
        <v>13.8</v>
      </c>
      <c r="O306" s="6">
        <f t="shared" si="18"/>
        <v>20.029499999999995</v>
      </c>
      <c r="P306" s="8">
        <f t="shared" si="19"/>
        <v>0.59207200815855976</v>
      </c>
      <c r="Q306" s="5">
        <f>YEAR(SalesDataTable[[#This Row],[Order Date]])</f>
        <v>2026</v>
      </c>
      <c r="R306" s="8" t="str">
        <f>"Q"&amp;ROUNDUP(MONTH(SalesDataTable[[#This Row],[Order Date]])/3,0)</f>
        <v>Q1</v>
      </c>
      <c r="S306" s="9">
        <f>MONTH(SalesDataTable[[#This Row],[Order Date]])</f>
        <v>3</v>
      </c>
      <c r="T306" s="8" t="str">
        <f>TEXT(SalesDataTable[[#This Row],[Order Date]],"mmm")</f>
        <v>Mar</v>
      </c>
    </row>
    <row r="307" spans="1:20" ht="15.6">
      <c r="A307" s="2" t="s">
        <v>358</v>
      </c>
      <c r="B307" s="3">
        <v>46086</v>
      </c>
      <c r="C307" s="4" t="s">
        <v>1</v>
      </c>
      <c r="D307" s="4" t="s">
        <v>2</v>
      </c>
      <c r="E307" s="4" t="s">
        <v>39</v>
      </c>
      <c r="F307" s="4" t="s">
        <v>16</v>
      </c>
      <c r="G307" s="4" t="s">
        <v>11</v>
      </c>
      <c r="H307" s="4" t="s">
        <v>53</v>
      </c>
      <c r="I307" s="9">
        <v>5</v>
      </c>
      <c r="J307" s="6">
        <v>156.13</v>
      </c>
      <c r="K307" s="7">
        <v>0</v>
      </c>
      <c r="L307" s="6">
        <v>77.03</v>
      </c>
      <c r="M307" s="6">
        <f t="shared" si="16"/>
        <v>780.65</v>
      </c>
      <c r="N307" s="6">
        <f t="shared" si="17"/>
        <v>385.15</v>
      </c>
      <c r="O307" s="6">
        <f t="shared" si="18"/>
        <v>395.5</v>
      </c>
      <c r="P307" s="8">
        <f t="shared" si="19"/>
        <v>0.50662909114199706</v>
      </c>
      <c r="Q307" s="5">
        <f>YEAR(SalesDataTable[[#This Row],[Order Date]])</f>
        <v>2026</v>
      </c>
      <c r="R307" s="8" t="str">
        <f>"Q"&amp;ROUNDUP(MONTH(SalesDataTable[[#This Row],[Order Date]])/3,0)</f>
        <v>Q1</v>
      </c>
      <c r="S307" s="9">
        <f>MONTH(SalesDataTable[[#This Row],[Order Date]])</f>
        <v>3</v>
      </c>
      <c r="T307" s="8" t="str">
        <f>TEXT(SalesDataTable[[#This Row],[Order Date]],"mmm")</f>
        <v>Mar</v>
      </c>
    </row>
    <row r="308" spans="1:20" ht="15.6">
      <c r="A308" s="2" t="s">
        <v>359</v>
      </c>
      <c r="B308" s="3">
        <v>46086</v>
      </c>
      <c r="C308" s="4" t="s">
        <v>1</v>
      </c>
      <c r="D308" s="4" t="s">
        <v>88</v>
      </c>
      <c r="E308" s="4" t="s">
        <v>3</v>
      </c>
      <c r="F308" s="4" t="s">
        <v>4</v>
      </c>
      <c r="G308" s="4" t="s">
        <v>31</v>
      </c>
      <c r="H308" s="4" t="s">
        <v>90</v>
      </c>
      <c r="I308" s="9">
        <v>1</v>
      </c>
      <c r="J308" s="6">
        <v>124.31</v>
      </c>
      <c r="K308" s="7">
        <v>0</v>
      </c>
      <c r="L308" s="6">
        <v>61.16</v>
      </c>
      <c r="M308" s="6">
        <f t="shared" si="16"/>
        <v>124.31</v>
      </c>
      <c r="N308" s="6">
        <f t="shared" si="17"/>
        <v>61.16</v>
      </c>
      <c r="O308" s="6">
        <f t="shared" si="18"/>
        <v>63.150000000000006</v>
      </c>
      <c r="P308" s="8">
        <f t="shared" si="19"/>
        <v>0.50800418309066053</v>
      </c>
      <c r="Q308" s="5">
        <f>YEAR(SalesDataTable[[#This Row],[Order Date]])</f>
        <v>2026</v>
      </c>
      <c r="R308" s="8" t="str">
        <f>"Q"&amp;ROUNDUP(MONTH(SalesDataTable[[#This Row],[Order Date]])/3,0)</f>
        <v>Q1</v>
      </c>
      <c r="S308" s="9">
        <f>MONTH(SalesDataTable[[#This Row],[Order Date]])</f>
        <v>3</v>
      </c>
      <c r="T308" s="8" t="str">
        <f>TEXT(SalesDataTable[[#This Row],[Order Date]],"mmm")</f>
        <v>Mar</v>
      </c>
    </row>
    <row r="309" spans="1:20" ht="15.6">
      <c r="A309" s="2" t="s">
        <v>360</v>
      </c>
      <c r="B309" s="3">
        <v>46086</v>
      </c>
      <c r="C309" s="4" t="s">
        <v>8</v>
      </c>
      <c r="D309" s="4" t="s">
        <v>86</v>
      </c>
      <c r="E309" s="4" t="s">
        <v>25</v>
      </c>
      <c r="F309" s="4" t="s">
        <v>20</v>
      </c>
      <c r="G309" s="4" t="s">
        <v>31</v>
      </c>
      <c r="H309" s="4" t="s">
        <v>64</v>
      </c>
      <c r="I309" s="9">
        <v>3</v>
      </c>
      <c r="J309" s="6">
        <v>82.9</v>
      </c>
      <c r="K309" s="7">
        <v>0.1</v>
      </c>
      <c r="L309" s="6">
        <v>38.31</v>
      </c>
      <c r="M309" s="6">
        <f t="shared" si="16"/>
        <v>223.83</v>
      </c>
      <c r="N309" s="6">
        <f t="shared" si="17"/>
        <v>114.93</v>
      </c>
      <c r="O309" s="6">
        <f t="shared" si="18"/>
        <v>108.9</v>
      </c>
      <c r="P309" s="8">
        <f t="shared" si="19"/>
        <v>0.48652995577000402</v>
      </c>
      <c r="Q309" s="5">
        <f>YEAR(SalesDataTable[[#This Row],[Order Date]])</f>
        <v>2026</v>
      </c>
      <c r="R309" s="8" t="str">
        <f>"Q"&amp;ROUNDUP(MONTH(SalesDataTable[[#This Row],[Order Date]])/3,0)</f>
        <v>Q1</v>
      </c>
      <c r="S309" s="9">
        <f>MONTH(SalesDataTable[[#This Row],[Order Date]])</f>
        <v>3</v>
      </c>
      <c r="T309" s="8" t="str">
        <f>TEXT(SalesDataTable[[#This Row],[Order Date]],"mmm")</f>
        <v>Mar</v>
      </c>
    </row>
    <row r="310" spans="1:20" ht="15.6">
      <c r="A310" s="2" t="s">
        <v>361</v>
      </c>
      <c r="B310" s="3">
        <v>46086</v>
      </c>
      <c r="C310" s="4" t="s">
        <v>8</v>
      </c>
      <c r="D310" s="4" t="s">
        <v>66</v>
      </c>
      <c r="E310" s="4" t="s">
        <v>25</v>
      </c>
      <c r="F310" s="4" t="s">
        <v>20</v>
      </c>
      <c r="G310" s="4" t="s">
        <v>5</v>
      </c>
      <c r="H310" s="4" t="s">
        <v>35</v>
      </c>
      <c r="I310" s="9">
        <v>1</v>
      </c>
      <c r="J310" s="6">
        <v>41.1</v>
      </c>
      <c r="K310" s="7">
        <v>0</v>
      </c>
      <c r="L310" s="6">
        <v>16.34</v>
      </c>
      <c r="M310" s="6">
        <f t="shared" si="16"/>
        <v>41.1</v>
      </c>
      <c r="N310" s="6">
        <f t="shared" si="17"/>
        <v>16.34</v>
      </c>
      <c r="O310" s="6">
        <f t="shared" si="18"/>
        <v>24.76</v>
      </c>
      <c r="P310" s="8">
        <f t="shared" si="19"/>
        <v>0.60243309002433088</v>
      </c>
      <c r="Q310" s="5">
        <f>YEAR(SalesDataTable[[#This Row],[Order Date]])</f>
        <v>2026</v>
      </c>
      <c r="R310" s="8" t="str">
        <f>"Q"&amp;ROUNDUP(MONTH(SalesDataTable[[#This Row],[Order Date]])/3,0)</f>
        <v>Q1</v>
      </c>
      <c r="S310" s="9">
        <f>MONTH(SalesDataTable[[#This Row],[Order Date]])</f>
        <v>3</v>
      </c>
      <c r="T310" s="8" t="str">
        <f>TEXT(SalesDataTable[[#This Row],[Order Date]],"mmm")</f>
        <v>Mar</v>
      </c>
    </row>
    <row r="311" spans="1:20" ht="15.6">
      <c r="A311" s="2" t="s">
        <v>362</v>
      </c>
      <c r="B311" s="3">
        <v>46087</v>
      </c>
      <c r="C311" s="4" t="s">
        <v>1</v>
      </c>
      <c r="D311" s="4" t="s">
        <v>2</v>
      </c>
      <c r="E311" s="4" t="s">
        <v>3</v>
      </c>
      <c r="F311" s="4" t="s">
        <v>20</v>
      </c>
      <c r="G311" s="4" t="s">
        <v>5</v>
      </c>
      <c r="H311" s="4" t="s">
        <v>35</v>
      </c>
      <c r="I311" s="9">
        <v>1</v>
      </c>
      <c r="J311" s="6">
        <v>40.380000000000003</v>
      </c>
      <c r="K311" s="7">
        <v>0</v>
      </c>
      <c r="L311" s="6">
        <v>16.41</v>
      </c>
      <c r="M311" s="6">
        <f t="shared" si="16"/>
        <v>40.380000000000003</v>
      </c>
      <c r="N311" s="6">
        <f t="shared" si="17"/>
        <v>16.41</v>
      </c>
      <c r="O311" s="6">
        <f t="shared" si="18"/>
        <v>23.970000000000002</v>
      </c>
      <c r="P311" s="8">
        <f t="shared" si="19"/>
        <v>0.59361069836552749</v>
      </c>
      <c r="Q311" s="5">
        <f>YEAR(SalesDataTable[[#This Row],[Order Date]])</f>
        <v>2026</v>
      </c>
      <c r="R311" s="8" t="str">
        <f>"Q"&amp;ROUNDUP(MONTH(SalesDataTable[[#This Row],[Order Date]])/3,0)</f>
        <v>Q1</v>
      </c>
      <c r="S311" s="9">
        <f>MONTH(SalesDataTable[[#This Row],[Order Date]])</f>
        <v>3</v>
      </c>
      <c r="T311" s="8" t="str">
        <f>TEXT(SalesDataTable[[#This Row],[Order Date]],"mmm")</f>
        <v>Mar</v>
      </c>
    </row>
    <row r="312" spans="1:20" ht="15.6">
      <c r="A312" s="2" t="s">
        <v>363</v>
      </c>
      <c r="B312" s="3">
        <v>46087</v>
      </c>
      <c r="C312" s="4" t="s">
        <v>14</v>
      </c>
      <c r="D312" s="4" t="s">
        <v>15</v>
      </c>
      <c r="E312" s="4" t="s">
        <v>3</v>
      </c>
      <c r="F312" s="4" t="s">
        <v>4</v>
      </c>
      <c r="G312" s="4" t="s">
        <v>5</v>
      </c>
      <c r="H312" s="4" t="s">
        <v>6</v>
      </c>
      <c r="I312" s="9">
        <v>1</v>
      </c>
      <c r="J312" s="6">
        <v>80.349999999999994</v>
      </c>
      <c r="K312" s="7">
        <v>0.1</v>
      </c>
      <c r="L312" s="6">
        <v>42.43</v>
      </c>
      <c r="M312" s="6">
        <f t="shared" si="16"/>
        <v>72.314999999999998</v>
      </c>
      <c r="N312" s="6">
        <f t="shared" si="17"/>
        <v>42.43</v>
      </c>
      <c r="O312" s="6">
        <f t="shared" si="18"/>
        <v>29.884999999999998</v>
      </c>
      <c r="P312" s="8">
        <f t="shared" si="19"/>
        <v>0.41326142570697638</v>
      </c>
      <c r="Q312" s="5">
        <f>YEAR(SalesDataTable[[#This Row],[Order Date]])</f>
        <v>2026</v>
      </c>
      <c r="R312" s="8" t="str">
        <f>"Q"&amp;ROUNDUP(MONTH(SalesDataTable[[#This Row],[Order Date]])/3,0)</f>
        <v>Q1</v>
      </c>
      <c r="S312" s="9">
        <f>MONTH(SalesDataTable[[#This Row],[Order Date]])</f>
        <v>3</v>
      </c>
      <c r="T312" s="8" t="str">
        <f>TEXT(SalesDataTable[[#This Row],[Order Date]],"mmm")</f>
        <v>Mar</v>
      </c>
    </row>
    <row r="313" spans="1:20" ht="15.6">
      <c r="A313" s="2" t="s">
        <v>364</v>
      </c>
      <c r="B313" s="3">
        <v>46087</v>
      </c>
      <c r="C313" s="4" t="s">
        <v>27</v>
      </c>
      <c r="D313" s="4" t="s">
        <v>82</v>
      </c>
      <c r="E313" s="4" t="s">
        <v>3</v>
      </c>
      <c r="F313" s="4" t="s">
        <v>4</v>
      </c>
      <c r="G313" s="4" t="s">
        <v>5</v>
      </c>
      <c r="H313" s="4" t="s">
        <v>35</v>
      </c>
      <c r="I313" s="9">
        <v>1</v>
      </c>
      <c r="J313" s="6">
        <v>40.44</v>
      </c>
      <c r="K313" s="7">
        <v>0.05</v>
      </c>
      <c r="L313" s="6">
        <v>16.829999999999998</v>
      </c>
      <c r="M313" s="6">
        <f t="shared" si="16"/>
        <v>38.417999999999999</v>
      </c>
      <c r="N313" s="6">
        <f t="shared" si="17"/>
        <v>16.829999999999998</v>
      </c>
      <c r="O313" s="6">
        <f t="shared" si="18"/>
        <v>21.588000000000001</v>
      </c>
      <c r="P313" s="8">
        <f t="shared" si="19"/>
        <v>0.56192409807902555</v>
      </c>
      <c r="Q313" s="5">
        <f>YEAR(SalesDataTable[[#This Row],[Order Date]])</f>
        <v>2026</v>
      </c>
      <c r="R313" s="8" t="str">
        <f>"Q"&amp;ROUNDUP(MONTH(SalesDataTable[[#This Row],[Order Date]])/3,0)</f>
        <v>Q1</v>
      </c>
      <c r="S313" s="9">
        <f>MONTH(SalesDataTable[[#This Row],[Order Date]])</f>
        <v>3</v>
      </c>
      <c r="T313" s="8" t="str">
        <f>TEXT(SalesDataTable[[#This Row],[Order Date]],"mmm")</f>
        <v>Mar</v>
      </c>
    </row>
    <row r="314" spans="1:20" ht="15.6">
      <c r="A314" s="2" t="s">
        <v>365</v>
      </c>
      <c r="B314" s="3">
        <v>46087</v>
      </c>
      <c r="C314" s="4" t="s">
        <v>14</v>
      </c>
      <c r="D314" s="4" t="s">
        <v>126</v>
      </c>
      <c r="E314" s="4" t="s">
        <v>3</v>
      </c>
      <c r="F314" s="4" t="s">
        <v>4</v>
      </c>
      <c r="G314" s="4" t="s">
        <v>17</v>
      </c>
      <c r="H314" s="4" t="s">
        <v>18</v>
      </c>
      <c r="I314" s="9">
        <v>3</v>
      </c>
      <c r="J314" s="6">
        <v>35.89</v>
      </c>
      <c r="K314" s="7">
        <v>0</v>
      </c>
      <c r="L314" s="6">
        <v>13.25</v>
      </c>
      <c r="M314" s="6">
        <f t="shared" si="16"/>
        <v>107.67</v>
      </c>
      <c r="N314" s="6">
        <f t="shared" si="17"/>
        <v>39.75</v>
      </c>
      <c r="O314" s="6">
        <f t="shared" si="18"/>
        <v>67.92</v>
      </c>
      <c r="P314" s="8">
        <f t="shared" si="19"/>
        <v>0.63081638339370294</v>
      </c>
      <c r="Q314" s="5">
        <f>YEAR(SalesDataTable[[#This Row],[Order Date]])</f>
        <v>2026</v>
      </c>
      <c r="R314" s="8" t="str">
        <f>"Q"&amp;ROUNDUP(MONTH(SalesDataTable[[#This Row],[Order Date]])/3,0)</f>
        <v>Q1</v>
      </c>
      <c r="S314" s="9">
        <f>MONTH(SalesDataTable[[#This Row],[Order Date]])</f>
        <v>3</v>
      </c>
      <c r="T314" s="8" t="str">
        <f>TEXT(SalesDataTable[[#This Row],[Order Date]],"mmm")</f>
        <v>Mar</v>
      </c>
    </row>
    <row r="315" spans="1:20" ht="15.6">
      <c r="A315" s="2" t="s">
        <v>366</v>
      </c>
      <c r="B315" s="3">
        <v>46087</v>
      </c>
      <c r="C315" s="4" t="s">
        <v>8</v>
      </c>
      <c r="D315" s="4" t="s">
        <v>69</v>
      </c>
      <c r="E315" s="4" t="s">
        <v>39</v>
      </c>
      <c r="F315" s="4" t="s">
        <v>4</v>
      </c>
      <c r="G315" s="4" t="s">
        <v>17</v>
      </c>
      <c r="H315" s="4" t="s">
        <v>83</v>
      </c>
      <c r="I315" s="9">
        <v>3</v>
      </c>
      <c r="J315" s="6">
        <v>163.44999999999999</v>
      </c>
      <c r="K315" s="7">
        <v>0</v>
      </c>
      <c r="L315" s="6">
        <v>86.88</v>
      </c>
      <c r="M315" s="6">
        <f t="shared" si="16"/>
        <v>490.34999999999997</v>
      </c>
      <c r="N315" s="6">
        <f t="shared" si="17"/>
        <v>260.64</v>
      </c>
      <c r="O315" s="6">
        <f t="shared" si="18"/>
        <v>229.70999999999998</v>
      </c>
      <c r="P315" s="8">
        <f t="shared" si="19"/>
        <v>0.46846130315081064</v>
      </c>
      <c r="Q315" s="5">
        <f>YEAR(SalesDataTable[[#This Row],[Order Date]])</f>
        <v>2026</v>
      </c>
      <c r="R315" s="8" t="str">
        <f>"Q"&amp;ROUNDUP(MONTH(SalesDataTable[[#This Row],[Order Date]])/3,0)</f>
        <v>Q1</v>
      </c>
      <c r="S315" s="9">
        <f>MONTH(SalesDataTable[[#This Row],[Order Date]])</f>
        <v>3</v>
      </c>
      <c r="T315" s="8" t="str">
        <f>TEXT(SalesDataTable[[#This Row],[Order Date]],"mmm")</f>
        <v>Mar</v>
      </c>
    </row>
    <row r="316" spans="1:20" ht="15.6">
      <c r="A316" s="2" t="s">
        <v>367</v>
      </c>
      <c r="B316" s="3">
        <v>46088</v>
      </c>
      <c r="C316" s="4" t="s">
        <v>8</v>
      </c>
      <c r="D316" s="4" t="s">
        <v>9</v>
      </c>
      <c r="E316" s="4" t="s">
        <v>25</v>
      </c>
      <c r="F316" s="4" t="s">
        <v>4</v>
      </c>
      <c r="G316" s="4" t="s">
        <v>49</v>
      </c>
      <c r="H316" s="4" t="s">
        <v>50</v>
      </c>
      <c r="I316" s="9">
        <v>2</v>
      </c>
      <c r="J316" s="6">
        <v>40.020000000000003</v>
      </c>
      <c r="K316" s="7">
        <v>0</v>
      </c>
      <c r="L316" s="6">
        <v>14.38</v>
      </c>
      <c r="M316" s="6">
        <f t="shared" si="16"/>
        <v>80.040000000000006</v>
      </c>
      <c r="N316" s="6">
        <f t="shared" si="17"/>
        <v>28.76</v>
      </c>
      <c r="O316" s="6">
        <f t="shared" si="18"/>
        <v>51.28</v>
      </c>
      <c r="P316" s="8">
        <f t="shared" si="19"/>
        <v>0.64067966016991496</v>
      </c>
      <c r="Q316" s="5">
        <f>YEAR(SalesDataTable[[#This Row],[Order Date]])</f>
        <v>2026</v>
      </c>
      <c r="R316" s="8" t="str">
        <f>"Q"&amp;ROUNDUP(MONTH(SalesDataTable[[#This Row],[Order Date]])/3,0)</f>
        <v>Q1</v>
      </c>
      <c r="S316" s="9">
        <f>MONTH(SalesDataTable[[#This Row],[Order Date]])</f>
        <v>3</v>
      </c>
      <c r="T316" s="8" t="str">
        <f>TEXT(SalesDataTable[[#This Row],[Order Date]],"mmm")</f>
        <v>Mar</v>
      </c>
    </row>
    <row r="317" spans="1:20" ht="15.6">
      <c r="A317" s="2" t="s">
        <v>368</v>
      </c>
      <c r="B317" s="3">
        <v>46088</v>
      </c>
      <c r="C317" s="4" t="s">
        <v>1</v>
      </c>
      <c r="D317" s="4" t="s">
        <v>88</v>
      </c>
      <c r="E317" s="4" t="s">
        <v>3</v>
      </c>
      <c r="F317" s="4" t="s">
        <v>16</v>
      </c>
      <c r="G317" s="4" t="s">
        <v>49</v>
      </c>
      <c r="H317" s="4" t="s">
        <v>50</v>
      </c>
      <c r="I317" s="9">
        <v>1</v>
      </c>
      <c r="J317" s="6">
        <v>40.01</v>
      </c>
      <c r="K317" s="7">
        <v>0.05</v>
      </c>
      <c r="L317" s="6">
        <v>14.35</v>
      </c>
      <c r="M317" s="6">
        <f t="shared" si="16"/>
        <v>38.009499999999996</v>
      </c>
      <c r="N317" s="6">
        <f t="shared" si="17"/>
        <v>14.35</v>
      </c>
      <c r="O317" s="6">
        <f t="shared" si="18"/>
        <v>23.659499999999994</v>
      </c>
      <c r="P317" s="8">
        <f t="shared" si="19"/>
        <v>0.62246280535129372</v>
      </c>
      <c r="Q317" s="5">
        <f>YEAR(SalesDataTable[[#This Row],[Order Date]])</f>
        <v>2026</v>
      </c>
      <c r="R317" s="8" t="str">
        <f>"Q"&amp;ROUNDUP(MONTH(SalesDataTable[[#This Row],[Order Date]])/3,0)</f>
        <v>Q1</v>
      </c>
      <c r="S317" s="9">
        <f>MONTH(SalesDataTable[[#This Row],[Order Date]])</f>
        <v>3</v>
      </c>
      <c r="T317" s="8" t="str">
        <f>TEXT(SalesDataTable[[#This Row],[Order Date]],"mmm")</f>
        <v>Mar</v>
      </c>
    </row>
    <row r="318" spans="1:20" ht="15.6">
      <c r="A318" s="2" t="s">
        <v>369</v>
      </c>
      <c r="B318" s="3">
        <v>46088</v>
      </c>
      <c r="C318" s="4" t="s">
        <v>8</v>
      </c>
      <c r="D318" s="4" t="s">
        <v>69</v>
      </c>
      <c r="E318" s="4" t="s">
        <v>3</v>
      </c>
      <c r="F318" s="4" t="s">
        <v>4</v>
      </c>
      <c r="G318" s="4" t="s">
        <v>11</v>
      </c>
      <c r="H318" s="4" t="s">
        <v>53</v>
      </c>
      <c r="I318" s="9">
        <v>3</v>
      </c>
      <c r="J318" s="6">
        <v>155.16</v>
      </c>
      <c r="K318" s="7">
        <v>0</v>
      </c>
      <c r="L318" s="6">
        <v>76.849999999999994</v>
      </c>
      <c r="M318" s="6">
        <f t="shared" si="16"/>
        <v>465.48</v>
      </c>
      <c r="N318" s="6">
        <f t="shared" si="17"/>
        <v>230.54999999999998</v>
      </c>
      <c r="O318" s="6">
        <f t="shared" si="18"/>
        <v>234.93000000000004</v>
      </c>
      <c r="P318" s="8">
        <f t="shared" si="19"/>
        <v>0.50470482083011092</v>
      </c>
      <c r="Q318" s="5">
        <f>YEAR(SalesDataTable[[#This Row],[Order Date]])</f>
        <v>2026</v>
      </c>
      <c r="R318" s="8" t="str">
        <f>"Q"&amp;ROUNDUP(MONTH(SalesDataTable[[#This Row],[Order Date]])/3,0)</f>
        <v>Q1</v>
      </c>
      <c r="S318" s="9">
        <f>MONTH(SalesDataTable[[#This Row],[Order Date]])</f>
        <v>3</v>
      </c>
      <c r="T318" s="8" t="str">
        <f>TEXT(SalesDataTable[[#This Row],[Order Date]],"mmm")</f>
        <v>Mar</v>
      </c>
    </row>
    <row r="319" spans="1:20" ht="15.6">
      <c r="A319" s="2" t="s">
        <v>370</v>
      </c>
      <c r="B319" s="3">
        <v>46088</v>
      </c>
      <c r="C319" s="4" t="s">
        <v>8</v>
      </c>
      <c r="D319" s="4" t="s">
        <v>86</v>
      </c>
      <c r="E319" s="4" t="s">
        <v>39</v>
      </c>
      <c r="F319" s="4" t="s">
        <v>16</v>
      </c>
      <c r="G319" s="4" t="s">
        <v>49</v>
      </c>
      <c r="H319" s="4" t="s">
        <v>50</v>
      </c>
      <c r="I319" s="9">
        <v>1</v>
      </c>
      <c r="J319" s="6">
        <v>39.96</v>
      </c>
      <c r="K319" s="7">
        <v>0</v>
      </c>
      <c r="L319" s="6">
        <v>14.5</v>
      </c>
      <c r="M319" s="6">
        <f t="shared" si="16"/>
        <v>39.96</v>
      </c>
      <c r="N319" s="6">
        <f t="shared" si="17"/>
        <v>14.5</v>
      </c>
      <c r="O319" s="6">
        <f t="shared" si="18"/>
        <v>25.46</v>
      </c>
      <c r="P319" s="8">
        <f t="shared" si="19"/>
        <v>0.63713713713713716</v>
      </c>
      <c r="Q319" s="5">
        <f>YEAR(SalesDataTable[[#This Row],[Order Date]])</f>
        <v>2026</v>
      </c>
      <c r="R319" s="8" t="str">
        <f>"Q"&amp;ROUNDUP(MONTH(SalesDataTable[[#This Row],[Order Date]])/3,0)</f>
        <v>Q1</v>
      </c>
      <c r="S319" s="9">
        <f>MONTH(SalesDataTable[[#This Row],[Order Date]])</f>
        <v>3</v>
      </c>
      <c r="T319" s="8" t="str">
        <f>TEXT(SalesDataTable[[#This Row],[Order Date]],"mmm")</f>
        <v>Mar</v>
      </c>
    </row>
    <row r="320" spans="1:20" ht="15.6">
      <c r="A320" s="2" t="s">
        <v>371</v>
      </c>
      <c r="B320" s="3">
        <v>46089</v>
      </c>
      <c r="C320" s="4" t="s">
        <v>8</v>
      </c>
      <c r="D320" s="4" t="s">
        <v>9</v>
      </c>
      <c r="E320" s="4" t="s">
        <v>3</v>
      </c>
      <c r="F320" s="4" t="s">
        <v>16</v>
      </c>
      <c r="G320" s="4" t="s">
        <v>11</v>
      </c>
      <c r="H320" s="4" t="s">
        <v>21</v>
      </c>
      <c r="I320" s="9">
        <v>1</v>
      </c>
      <c r="J320" s="6">
        <v>146.6</v>
      </c>
      <c r="K320" s="7">
        <v>0</v>
      </c>
      <c r="L320" s="6">
        <v>78.92</v>
      </c>
      <c r="M320" s="6">
        <f t="shared" si="16"/>
        <v>146.6</v>
      </c>
      <c r="N320" s="6">
        <f t="shared" si="17"/>
        <v>78.92</v>
      </c>
      <c r="O320" s="6">
        <f t="shared" si="18"/>
        <v>67.679999999999993</v>
      </c>
      <c r="P320" s="8">
        <f t="shared" si="19"/>
        <v>0.46166439290586625</v>
      </c>
      <c r="Q320" s="5">
        <f>YEAR(SalesDataTable[[#This Row],[Order Date]])</f>
        <v>2026</v>
      </c>
      <c r="R320" s="8" t="str">
        <f>"Q"&amp;ROUNDUP(MONTH(SalesDataTable[[#This Row],[Order Date]])/3,0)</f>
        <v>Q1</v>
      </c>
      <c r="S320" s="9">
        <f>MONTH(SalesDataTable[[#This Row],[Order Date]])</f>
        <v>3</v>
      </c>
      <c r="T320" s="8" t="str">
        <f>TEXT(SalesDataTable[[#This Row],[Order Date]],"mmm")</f>
        <v>Mar</v>
      </c>
    </row>
    <row r="321" spans="1:20" ht="15.6">
      <c r="A321" s="2" t="s">
        <v>372</v>
      </c>
      <c r="B321" s="3">
        <v>46089</v>
      </c>
      <c r="C321" s="4" t="s">
        <v>8</v>
      </c>
      <c r="D321" s="4" t="s">
        <v>86</v>
      </c>
      <c r="E321" s="4" t="s">
        <v>25</v>
      </c>
      <c r="F321" s="4" t="s">
        <v>4</v>
      </c>
      <c r="G321" s="4" t="s">
        <v>11</v>
      </c>
      <c r="H321" s="4" t="s">
        <v>12</v>
      </c>
      <c r="I321" s="9">
        <v>1</v>
      </c>
      <c r="J321" s="6">
        <v>94.38</v>
      </c>
      <c r="K321" s="7">
        <v>0</v>
      </c>
      <c r="L321" s="6">
        <v>44.78</v>
      </c>
      <c r="M321" s="6">
        <f t="shared" si="16"/>
        <v>94.38</v>
      </c>
      <c r="N321" s="6">
        <f t="shared" si="17"/>
        <v>44.78</v>
      </c>
      <c r="O321" s="6">
        <f t="shared" si="18"/>
        <v>49.599999999999994</v>
      </c>
      <c r="P321" s="8">
        <f t="shared" si="19"/>
        <v>0.52553507098961638</v>
      </c>
      <c r="Q321" s="5">
        <f>YEAR(SalesDataTable[[#This Row],[Order Date]])</f>
        <v>2026</v>
      </c>
      <c r="R321" s="8" t="str">
        <f>"Q"&amp;ROUNDUP(MONTH(SalesDataTable[[#This Row],[Order Date]])/3,0)</f>
        <v>Q1</v>
      </c>
      <c r="S321" s="9">
        <f>MONTH(SalesDataTable[[#This Row],[Order Date]])</f>
        <v>3</v>
      </c>
      <c r="T321" s="8" t="str">
        <f>TEXT(SalesDataTable[[#This Row],[Order Date]],"mmm")</f>
        <v>Mar</v>
      </c>
    </row>
    <row r="322" spans="1:20" ht="15.6">
      <c r="A322" s="2" t="s">
        <v>373</v>
      </c>
      <c r="B322" s="3">
        <v>46089</v>
      </c>
      <c r="C322" s="4" t="s">
        <v>8</v>
      </c>
      <c r="D322" s="4" t="s">
        <v>69</v>
      </c>
      <c r="E322" s="4" t="s">
        <v>25</v>
      </c>
      <c r="F322" s="4" t="s">
        <v>4</v>
      </c>
      <c r="G322" s="4" t="s">
        <v>49</v>
      </c>
      <c r="H322" s="4" t="s">
        <v>55</v>
      </c>
      <c r="I322" s="9">
        <v>1</v>
      </c>
      <c r="J322" s="6">
        <v>121.77</v>
      </c>
      <c r="K322" s="7">
        <v>0</v>
      </c>
      <c r="L322" s="6">
        <v>67.52</v>
      </c>
      <c r="M322" s="6">
        <f t="shared" ref="M322:M385" si="20">I322*J322*(1-K322)</f>
        <v>121.77</v>
      </c>
      <c r="N322" s="6">
        <f t="shared" ref="N322:N385" si="21">I322*L322</f>
        <v>67.52</v>
      </c>
      <c r="O322" s="6">
        <f t="shared" ref="O322:O385" si="22">M322-N322</f>
        <v>54.25</v>
      </c>
      <c r="P322" s="8">
        <f t="shared" ref="P322:P385" si="23">IFERROR(O322/M322,0)</f>
        <v>0.44551203087788455</v>
      </c>
      <c r="Q322" s="5">
        <f>YEAR(SalesDataTable[[#This Row],[Order Date]])</f>
        <v>2026</v>
      </c>
      <c r="R322" s="8" t="str">
        <f>"Q"&amp;ROUNDUP(MONTH(SalesDataTable[[#This Row],[Order Date]])/3,0)</f>
        <v>Q1</v>
      </c>
      <c r="S322" s="9">
        <f>MONTH(SalesDataTable[[#This Row],[Order Date]])</f>
        <v>3</v>
      </c>
      <c r="T322" s="8" t="str">
        <f>TEXT(SalesDataTable[[#This Row],[Order Date]],"mmm")</f>
        <v>Mar</v>
      </c>
    </row>
    <row r="323" spans="1:20" ht="15.6">
      <c r="A323" s="2" t="s">
        <v>374</v>
      </c>
      <c r="B323" s="3">
        <v>46089</v>
      </c>
      <c r="C323" s="4" t="s">
        <v>27</v>
      </c>
      <c r="D323" s="4" t="s">
        <v>48</v>
      </c>
      <c r="E323" s="4" t="s">
        <v>39</v>
      </c>
      <c r="F323" s="4" t="s">
        <v>4</v>
      </c>
      <c r="G323" s="4" t="s">
        <v>31</v>
      </c>
      <c r="H323" s="4" t="s">
        <v>90</v>
      </c>
      <c r="I323" s="9">
        <v>5</v>
      </c>
      <c r="J323" s="6">
        <v>123.29</v>
      </c>
      <c r="K323" s="7">
        <v>0</v>
      </c>
      <c r="L323" s="6">
        <v>61.34</v>
      </c>
      <c r="M323" s="6">
        <f t="shared" si="20"/>
        <v>616.45000000000005</v>
      </c>
      <c r="N323" s="6">
        <f t="shared" si="21"/>
        <v>306.70000000000005</v>
      </c>
      <c r="O323" s="6">
        <f t="shared" si="22"/>
        <v>309.75</v>
      </c>
      <c r="P323" s="8">
        <f t="shared" si="23"/>
        <v>0.50247384216075919</v>
      </c>
      <c r="Q323" s="5">
        <f>YEAR(SalesDataTable[[#This Row],[Order Date]])</f>
        <v>2026</v>
      </c>
      <c r="R323" s="8" t="str">
        <f>"Q"&amp;ROUNDUP(MONTH(SalesDataTable[[#This Row],[Order Date]])/3,0)</f>
        <v>Q1</v>
      </c>
      <c r="S323" s="9">
        <f>MONTH(SalesDataTable[[#This Row],[Order Date]])</f>
        <v>3</v>
      </c>
      <c r="T323" s="8" t="str">
        <f>TEXT(SalesDataTable[[#This Row],[Order Date]],"mmm")</f>
        <v>Mar</v>
      </c>
    </row>
    <row r="324" spans="1:20" ht="15.6">
      <c r="A324" s="2" t="s">
        <v>375</v>
      </c>
      <c r="B324" s="3">
        <v>46090</v>
      </c>
      <c r="C324" s="4" t="s">
        <v>8</v>
      </c>
      <c r="D324" s="4" t="s">
        <v>69</v>
      </c>
      <c r="E324" s="4" t="s">
        <v>3</v>
      </c>
      <c r="F324" s="4" t="s">
        <v>16</v>
      </c>
      <c r="G324" s="4" t="s">
        <v>49</v>
      </c>
      <c r="H324" s="4" t="s">
        <v>50</v>
      </c>
      <c r="I324" s="9">
        <v>1</v>
      </c>
      <c r="J324" s="6">
        <v>41.15</v>
      </c>
      <c r="K324" s="7">
        <v>0.05</v>
      </c>
      <c r="L324" s="6">
        <v>14.4</v>
      </c>
      <c r="M324" s="6">
        <f t="shared" si="20"/>
        <v>39.092499999999994</v>
      </c>
      <c r="N324" s="6">
        <f t="shared" si="21"/>
        <v>14.4</v>
      </c>
      <c r="O324" s="6">
        <f t="shared" si="22"/>
        <v>24.692499999999995</v>
      </c>
      <c r="P324" s="8">
        <f t="shared" si="23"/>
        <v>0.63164289825414077</v>
      </c>
      <c r="Q324" s="5">
        <f>YEAR(SalesDataTable[[#This Row],[Order Date]])</f>
        <v>2026</v>
      </c>
      <c r="R324" s="8" t="str">
        <f>"Q"&amp;ROUNDUP(MONTH(SalesDataTable[[#This Row],[Order Date]])/3,0)</f>
        <v>Q1</v>
      </c>
      <c r="S324" s="9">
        <f>MONTH(SalesDataTable[[#This Row],[Order Date]])</f>
        <v>3</v>
      </c>
      <c r="T324" s="8" t="str">
        <f>TEXT(SalesDataTable[[#This Row],[Order Date]],"mmm")</f>
        <v>Mar</v>
      </c>
    </row>
    <row r="325" spans="1:20" ht="15.6">
      <c r="A325" s="2" t="s">
        <v>376</v>
      </c>
      <c r="B325" s="3">
        <v>46090</v>
      </c>
      <c r="C325" s="4" t="s">
        <v>27</v>
      </c>
      <c r="D325" s="4" t="s">
        <v>28</v>
      </c>
      <c r="E325" s="4" t="s">
        <v>39</v>
      </c>
      <c r="F325" s="4" t="s">
        <v>16</v>
      </c>
      <c r="G325" s="4" t="s">
        <v>17</v>
      </c>
      <c r="H325" s="4" t="s">
        <v>18</v>
      </c>
      <c r="I325" s="9">
        <v>4</v>
      </c>
      <c r="J325" s="6">
        <v>35.42</v>
      </c>
      <c r="K325" s="7">
        <v>0</v>
      </c>
      <c r="L325" s="6">
        <v>13.31</v>
      </c>
      <c r="M325" s="6">
        <f t="shared" si="20"/>
        <v>141.68</v>
      </c>
      <c r="N325" s="6">
        <f t="shared" si="21"/>
        <v>53.24</v>
      </c>
      <c r="O325" s="6">
        <f t="shared" si="22"/>
        <v>88.44</v>
      </c>
      <c r="P325" s="8">
        <f t="shared" si="23"/>
        <v>0.62422360248447195</v>
      </c>
      <c r="Q325" s="5">
        <f>YEAR(SalesDataTable[[#This Row],[Order Date]])</f>
        <v>2026</v>
      </c>
      <c r="R325" s="8" t="str">
        <f>"Q"&amp;ROUNDUP(MONTH(SalesDataTable[[#This Row],[Order Date]])/3,0)</f>
        <v>Q1</v>
      </c>
      <c r="S325" s="9">
        <f>MONTH(SalesDataTable[[#This Row],[Order Date]])</f>
        <v>3</v>
      </c>
      <c r="T325" s="8" t="str">
        <f>TEXT(SalesDataTable[[#This Row],[Order Date]],"mmm")</f>
        <v>Mar</v>
      </c>
    </row>
    <row r="326" spans="1:20" ht="15.6">
      <c r="A326" s="2" t="s">
        <v>377</v>
      </c>
      <c r="B326" s="3">
        <v>46090</v>
      </c>
      <c r="C326" s="4" t="s">
        <v>8</v>
      </c>
      <c r="D326" s="4" t="s">
        <v>69</v>
      </c>
      <c r="E326" s="4" t="s">
        <v>3</v>
      </c>
      <c r="F326" s="4" t="s">
        <v>20</v>
      </c>
      <c r="G326" s="4" t="s">
        <v>5</v>
      </c>
      <c r="H326" s="4" t="s">
        <v>43</v>
      </c>
      <c r="I326" s="9">
        <v>1</v>
      </c>
      <c r="J326" s="6">
        <v>103.74</v>
      </c>
      <c r="K326" s="7">
        <v>0.1</v>
      </c>
      <c r="L326" s="6">
        <v>51.32</v>
      </c>
      <c r="M326" s="6">
        <f t="shared" si="20"/>
        <v>93.366</v>
      </c>
      <c r="N326" s="6">
        <f t="shared" si="21"/>
        <v>51.32</v>
      </c>
      <c r="O326" s="6">
        <f t="shared" si="22"/>
        <v>42.045999999999999</v>
      </c>
      <c r="P326" s="8">
        <f t="shared" si="23"/>
        <v>0.45033523980892404</v>
      </c>
      <c r="Q326" s="5">
        <f>YEAR(SalesDataTable[[#This Row],[Order Date]])</f>
        <v>2026</v>
      </c>
      <c r="R326" s="8" t="str">
        <f>"Q"&amp;ROUNDUP(MONTH(SalesDataTable[[#This Row],[Order Date]])/3,0)</f>
        <v>Q1</v>
      </c>
      <c r="S326" s="9">
        <f>MONTH(SalesDataTable[[#This Row],[Order Date]])</f>
        <v>3</v>
      </c>
      <c r="T326" s="8" t="str">
        <f>TEXT(SalesDataTable[[#This Row],[Order Date]],"mmm")</f>
        <v>Mar</v>
      </c>
    </row>
    <row r="327" spans="1:20" ht="15.6">
      <c r="A327" s="2" t="s">
        <v>378</v>
      </c>
      <c r="B327" s="3">
        <v>46090</v>
      </c>
      <c r="C327" s="4" t="s">
        <v>14</v>
      </c>
      <c r="D327" s="4" t="s">
        <v>126</v>
      </c>
      <c r="E327" s="4" t="s">
        <v>39</v>
      </c>
      <c r="F327" s="4" t="s">
        <v>20</v>
      </c>
      <c r="G327" s="4" t="s">
        <v>17</v>
      </c>
      <c r="H327" s="4" t="s">
        <v>83</v>
      </c>
      <c r="I327" s="9">
        <v>2</v>
      </c>
      <c r="J327" s="6">
        <v>165.49</v>
      </c>
      <c r="K327" s="7">
        <v>0.05</v>
      </c>
      <c r="L327" s="6">
        <v>89.82</v>
      </c>
      <c r="M327" s="6">
        <f t="shared" si="20"/>
        <v>314.43099999999998</v>
      </c>
      <c r="N327" s="6">
        <f t="shared" si="21"/>
        <v>179.64</v>
      </c>
      <c r="O327" s="6">
        <f t="shared" si="22"/>
        <v>134.791</v>
      </c>
      <c r="P327" s="8">
        <f t="shared" si="23"/>
        <v>0.4286822864157796</v>
      </c>
      <c r="Q327" s="5">
        <f>YEAR(SalesDataTable[[#This Row],[Order Date]])</f>
        <v>2026</v>
      </c>
      <c r="R327" s="8" t="str">
        <f>"Q"&amp;ROUNDUP(MONTH(SalesDataTable[[#This Row],[Order Date]])/3,0)</f>
        <v>Q1</v>
      </c>
      <c r="S327" s="9">
        <f>MONTH(SalesDataTable[[#This Row],[Order Date]])</f>
        <v>3</v>
      </c>
      <c r="T327" s="8" t="str">
        <f>TEXT(SalesDataTable[[#This Row],[Order Date]],"mmm")</f>
        <v>Mar</v>
      </c>
    </row>
    <row r="328" spans="1:20" ht="15.6">
      <c r="A328" s="2" t="s">
        <v>379</v>
      </c>
      <c r="B328" s="3">
        <v>46090</v>
      </c>
      <c r="C328" s="4" t="s">
        <v>8</v>
      </c>
      <c r="D328" s="4" t="s">
        <v>38</v>
      </c>
      <c r="E328" s="4" t="s">
        <v>39</v>
      </c>
      <c r="F328" s="4" t="s">
        <v>16</v>
      </c>
      <c r="G328" s="4" t="s">
        <v>11</v>
      </c>
      <c r="H328" s="4" t="s">
        <v>79</v>
      </c>
      <c r="I328" s="9">
        <v>1</v>
      </c>
      <c r="J328" s="6">
        <v>72.87</v>
      </c>
      <c r="K328" s="7">
        <v>0.05</v>
      </c>
      <c r="L328" s="6">
        <v>32</v>
      </c>
      <c r="M328" s="6">
        <f t="shared" si="20"/>
        <v>69.226500000000001</v>
      </c>
      <c r="N328" s="6">
        <f t="shared" si="21"/>
        <v>32</v>
      </c>
      <c r="O328" s="6">
        <f t="shared" si="22"/>
        <v>37.226500000000001</v>
      </c>
      <c r="P328" s="8">
        <f t="shared" si="23"/>
        <v>0.53774927231623726</v>
      </c>
      <c r="Q328" s="5">
        <f>YEAR(SalesDataTable[[#This Row],[Order Date]])</f>
        <v>2026</v>
      </c>
      <c r="R328" s="8" t="str">
        <f>"Q"&amp;ROUNDUP(MONTH(SalesDataTable[[#This Row],[Order Date]])/3,0)</f>
        <v>Q1</v>
      </c>
      <c r="S328" s="9">
        <f>MONTH(SalesDataTable[[#This Row],[Order Date]])</f>
        <v>3</v>
      </c>
      <c r="T328" s="8" t="str">
        <f>TEXT(SalesDataTable[[#This Row],[Order Date]],"mmm")</f>
        <v>Mar</v>
      </c>
    </row>
    <row r="329" spans="1:20" ht="15.6">
      <c r="A329" s="2" t="s">
        <v>380</v>
      </c>
      <c r="B329" s="3">
        <v>46090</v>
      </c>
      <c r="C329" s="4" t="s">
        <v>27</v>
      </c>
      <c r="D329" s="4" t="s">
        <v>82</v>
      </c>
      <c r="E329" s="4" t="s">
        <v>25</v>
      </c>
      <c r="F329" s="4" t="s">
        <v>4</v>
      </c>
      <c r="G329" s="4" t="s">
        <v>17</v>
      </c>
      <c r="H329" s="4" t="s">
        <v>83</v>
      </c>
      <c r="I329" s="9">
        <v>1</v>
      </c>
      <c r="J329" s="6">
        <v>161.04</v>
      </c>
      <c r="K329" s="7">
        <v>0</v>
      </c>
      <c r="L329" s="6">
        <v>85.83</v>
      </c>
      <c r="M329" s="6">
        <f t="shared" si="20"/>
        <v>161.04</v>
      </c>
      <c r="N329" s="6">
        <f t="shared" si="21"/>
        <v>85.83</v>
      </c>
      <c r="O329" s="6">
        <f t="shared" si="22"/>
        <v>75.209999999999994</v>
      </c>
      <c r="P329" s="8">
        <f t="shared" si="23"/>
        <v>0.46702682563338299</v>
      </c>
      <c r="Q329" s="5">
        <f>YEAR(SalesDataTable[[#This Row],[Order Date]])</f>
        <v>2026</v>
      </c>
      <c r="R329" s="8" t="str">
        <f>"Q"&amp;ROUNDUP(MONTH(SalesDataTable[[#This Row],[Order Date]])/3,0)</f>
        <v>Q1</v>
      </c>
      <c r="S329" s="9">
        <f>MONTH(SalesDataTable[[#This Row],[Order Date]])</f>
        <v>3</v>
      </c>
      <c r="T329" s="8" t="str">
        <f>TEXT(SalesDataTable[[#This Row],[Order Date]],"mmm")</f>
        <v>Mar</v>
      </c>
    </row>
    <row r="330" spans="1:20" ht="15.6">
      <c r="A330" s="2" t="s">
        <v>381</v>
      </c>
      <c r="B330" s="3">
        <v>46091</v>
      </c>
      <c r="C330" s="4" t="s">
        <v>1</v>
      </c>
      <c r="D330" s="4" t="s">
        <v>2</v>
      </c>
      <c r="E330" s="4" t="s">
        <v>3</v>
      </c>
      <c r="F330" s="4" t="s">
        <v>16</v>
      </c>
      <c r="G330" s="4" t="s">
        <v>17</v>
      </c>
      <c r="H330" s="4" t="s">
        <v>71</v>
      </c>
      <c r="I330" s="9">
        <v>3</v>
      </c>
      <c r="J330" s="6">
        <v>130.6</v>
      </c>
      <c r="K330" s="7">
        <v>0.05</v>
      </c>
      <c r="L330" s="6">
        <v>65.62</v>
      </c>
      <c r="M330" s="6">
        <f t="shared" si="20"/>
        <v>372.20999999999992</v>
      </c>
      <c r="N330" s="6">
        <f t="shared" si="21"/>
        <v>196.86</v>
      </c>
      <c r="O330" s="6">
        <f t="shared" si="22"/>
        <v>175.34999999999991</v>
      </c>
      <c r="P330" s="8">
        <f t="shared" si="23"/>
        <v>0.47110502135891014</v>
      </c>
      <c r="Q330" s="5">
        <f>YEAR(SalesDataTable[[#This Row],[Order Date]])</f>
        <v>2026</v>
      </c>
      <c r="R330" s="8" t="str">
        <f>"Q"&amp;ROUNDUP(MONTH(SalesDataTable[[#This Row],[Order Date]])/3,0)</f>
        <v>Q1</v>
      </c>
      <c r="S330" s="9">
        <f>MONTH(SalesDataTable[[#This Row],[Order Date]])</f>
        <v>3</v>
      </c>
      <c r="T330" s="8" t="str">
        <f>TEXT(SalesDataTable[[#This Row],[Order Date]],"mmm")</f>
        <v>Mar</v>
      </c>
    </row>
    <row r="331" spans="1:20" ht="15.6">
      <c r="A331" s="2" t="s">
        <v>382</v>
      </c>
      <c r="B331" s="3">
        <v>46091</v>
      </c>
      <c r="C331" s="4" t="s">
        <v>14</v>
      </c>
      <c r="D331" s="4" t="s">
        <v>61</v>
      </c>
      <c r="E331" s="4" t="s">
        <v>39</v>
      </c>
      <c r="F331" s="4" t="s">
        <v>4</v>
      </c>
      <c r="G331" s="4" t="s">
        <v>5</v>
      </c>
      <c r="H331" s="4" t="s">
        <v>6</v>
      </c>
      <c r="I331" s="9">
        <v>2</v>
      </c>
      <c r="J331" s="6">
        <v>81.290000000000006</v>
      </c>
      <c r="K331" s="7">
        <v>0</v>
      </c>
      <c r="L331" s="6">
        <v>43.9</v>
      </c>
      <c r="M331" s="6">
        <f t="shared" si="20"/>
        <v>162.58000000000001</v>
      </c>
      <c r="N331" s="6">
        <f t="shared" si="21"/>
        <v>87.8</v>
      </c>
      <c r="O331" s="6">
        <f t="shared" si="22"/>
        <v>74.780000000000015</v>
      </c>
      <c r="P331" s="8">
        <f t="shared" si="23"/>
        <v>0.45995817443720022</v>
      </c>
      <c r="Q331" s="5">
        <f>YEAR(SalesDataTable[[#This Row],[Order Date]])</f>
        <v>2026</v>
      </c>
      <c r="R331" s="8" t="str">
        <f>"Q"&amp;ROUNDUP(MONTH(SalesDataTable[[#This Row],[Order Date]])/3,0)</f>
        <v>Q1</v>
      </c>
      <c r="S331" s="9">
        <f>MONTH(SalesDataTable[[#This Row],[Order Date]])</f>
        <v>3</v>
      </c>
      <c r="T331" s="8" t="str">
        <f>TEXT(SalesDataTable[[#This Row],[Order Date]],"mmm")</f>
        <v>Mar</v>
      </c>
    </row>
    <row r="332" spans="1:20" ht="15.6">
      <c r="A332" s="2" t="s">
        <v>383</v>
      </c>
      <c r="B332" s="3">
        <v>46091</v>
      </c>
      <c r="C332" s="4" t="s">
        <v>8</v>
      </c>
      <c r="D332" s="4" t="s">
        <v>69</v>
      </c>
      <c r="E332" s="4" t="s">
        <v>39</v>
      </c>
      <c r="F332" s="4" t="s">
        <v>16</v>
      </c>
      <c r="G332" s="4" t="s">
        <v>5</v>
      </c>
      <c r="H332" s="4" t="s">
        <v>43</v>
      </c>
      <c r="I332" s="9">
        <v>2</v>
      </c>
      <c r="J332" s="6">
        <v>103.33</v>
      </c>
      <c r="K332" s="7">
        <v>0.05</v>
      </c>
      <c r="L332" s="6">
        <v>51.58</v>
      </c>
      <c r="M332" s="6">
        <f t="shared" si="20"/>
        <v>196.327</v>
      </c>
      <c r="N332" s="6">
        <f t="shared" si="21"/>
        <v>103.16</v>
      </c>
      <c r="O332" s="6">
        <f t="shared" si="22"/>
        <v>93.167000000000002</v>
      </c>
      <c r="P332" s="8">
        <f t="shared" si="23"/>
        <v>0.47455011282197557</v>
      </c>
      <c r="Q332" s="5">
        <f>YEAR(SalesDataTable[[#This Row],[Order Date]])</f>
        <v>2026</v>
      </c>
      <c r="R332" s="8" t="str">
        <f>"Q"&amp;ROUNDUP(MONTH(SalesDataTable[[#This Row],[Order Date]])/3,0)</f>
        <v>Q1</v>
      </c>
      <c r="S332" s="9">
        <f>MONTH(SalesDataTable[[#This Row],[Order Date]])</f>
        <v>3</v>
      </c>
      <c r="T332" s="8" t="str">
        <f>TEXT(SalesDataTable[[#This Row],[Order Date]],"mmm")</f>
        <v>Mar</v>
      </c>
    </row>
    <row r="333" spans="1:20" ht="15.6">
      <c r="A333" s="2" t="s">
        <v>384</v>
      </c>
      <c r="B333" s="3">
        <v>46091</v>
      </c>
      <c r="C333" s="4" t="s">
        <v>27</v>
      </c>
      <c r="D333" s="4" t="s">
        <v>45</v>
      </c>
      <c r="E333" s="4" t="s">
        <v>25</v>
      </c>
      <c r="F333" s="4" t="s">
        <v>20</v>
      </c>
      <c r="G333" s="4" t="s">
        <v>49</v>
      </c>
      <c r="H333" s="4" t="s">
        <v>74</v>
      </c>
      <c r="I333" s="9">
        <v>2</v>
      </c>
      <c r="J333" s="6">
        <v>51.14</v>
      </c>
      <c r="K333" s="7">
        <v>0</v>
      </c>
      <c r="L333" s="6">
        <v>21.58</v>
      </c>
      <c r="M333" s="6">
        <f t="shared" si="20"/>
        <v>102.28</v>
      </c>
      <c r="N333" s="6">
        <f t="shared" si="21"/>
        <v>43.16</v>
      </c>
      <c r="O333" s="6">
        <f t="shared" si="22"/>
        <v>59.120000000000005</v>
      </c>
      <c r="P333" s="8">
        <f t="shared" si="23"/>
        <v>0.57802111849824012</v>
      </c>
      <c r="Q333" s="5">
        <f>YEAR(SalesDataTable[[#This Row],[Order Date]])</f>
        <v>2026</v>
      </c>
      <c r="R333" s="8" t="str">
        <f>"Q"&amp;ROUNDUP(MONTH(SalesDataTable[[#This Row],[Order Date]])/3,0)</f>
        <v>Q1</v>
      </c>
      <c r="S333" s="9">
        <f>MONTH(SalesDataTable[[#This Row],[Order Date]])</f>
        <v>3</v>
      </c>
      <c r="T333" s="8" t="str">
        <f>TEXT(SalesDataTable[[#This Row],[Order Date]],"mmm")</f>
        <v>Mar</v>
      </c>
    </row>
    <row r="334" spans="1:20" ht="15.6">
      <c r="A334" s="2" t="s">
        <v>385</v>
      </c>
      <c r="B334" s="3">
        <v>46091</v>
      </c>
      <c r="C334" s="4" t="s">
        <v>8</v>
      </c>
      <c r="D334" s="4" t="s">
        <v>69</v>
      </c>
      <c r="E334" s="4" t="s">
        <v>39</v>
      </c>
      <c r="F334" s="4" t="s">
        <v>4</v>
      </c>
      <c r="G334" s="4" t="s">
        <v>5</v>
      </c>
      <c r="H334" s="4" t="s">
        <v>29</v>
      </c>
      <c r="I334" s="9">
        <v>2</v>
      </c>
      <c r="J334" s="6">
        <v>49.7</v>
      </c>
      <c r="K334" s="7">
        <v>0</v>
      </c>
      <c r="L334" s="6">
        <v>23.14</v>
      </c>
      <c r="M334" s="6">
        <f t="shared" si="20"/>
        <v>99.4</v>
      </c>
      <c r="N334" s="6">
        <f t="shared" si="21"/>
        <v>46.28</v>
      </c>
      <c r="O334" s="6">
        <f t="shared" si="22"/>
        <v>53.120000000000005</v>
      </c>
      <c r="P334" s="8">
        <f t="shared" si="23"/>
        <v>0.53440643863179071</v>
      </c>
      <c r="Q334" s="5">
        <f>YEAR(SalesDataTable[[#This Row],[Order Date]])</f>
        <v>2026</v>
      </c>
      <c r="R334" s="8" t="str">
        <f>"Q"&amp;ROUNDUP(MONTH(SalesDataTable[[#This Row],[Order Date]])/3,0)</f>
        <v>Q1</v>
      </c>
      <c r="S334" s="9">
        <f>MONTH(SalesDataTable[[#This Row],[Order Date]])</f>
        <v>3</v>
      </c>
      <c r="T334" s="8" t="str">
        <f>TEXT(SalesDataTable[[#This Row],[Order Date]],"mmm")</f>
        <v>Mar</v>
      </c>
    </row>
    <row r="335" spans="1:20" ht="15.6">
      <c r="A335" s="2" t="s">
        <v>386</v>
      </c>
      <c r="B335" s="3">
        <v>46091</v>
      </c>
      <c r="C335" s="4" t="s">
        <v>27</v>
      </c>
      <c r="D335" s="4" t="s">
        <v>28</v>
      </c>
      <c r="E335" s="4" t="s">
        <v>3</v>
      </c>
      <c r="F335" s="4" t="s">
        <v>4</v>
      </c>
      <c r="G335" s="4" t="s">
        <v>5</v>
      </c>
      <c r="H335" s="4" t="s">
        <v>35</v>
      </c>
      <c r="I335" s="9">
        <v>1</v>
      </c>
      <c r="J335" s="6">
        <v>39.659999999999997</v>
      </c>
      <c r="K335" s="7">
        <v>0.05</v>
      </c>
      <c r="L335" s="6">
        <v>16.93</v>
      </c>
      <c r="M335" s="6">
        <f t="shared" si="20"/>
        <v>37.676999999999992</v>
      </c>
      <c r="N335" s="6">
        <f t="shared" si="21"/>
        <v>16.93</v>
      </c>
      <c r="O335" s="6">
        <f t="shared" si="22"/>
        <v>20.746999999999993</v>
      </c>
      <c r="P335" s="8">
        <f t="shared" si="23"/>
        <v>0.5506542452955383</v>
      </c>
      <c r="Q335" s="5">
        <f>YEAR(SalesDataTable[[#This Row],[Order Date]])</f>
        <v>2026</v>
      </c>
      <c r="R335" s="8" t="str">
        <f>"Q"&amp;ROUNDUP(MONTH(SalesDataTable[[#This Row],[Order Date]])/3,0)</f>
        <v>Q1</v>
      </c>
      <c r="S335" s="9">
        <f>MONTH(SalesDataTable[[#This Row],[Order Date]])</f>
        <v>3</v>
      </c>
      <c r="T335" s="8" t="str">
        <f>TEXT(SalesDataTable[[#This Row],[Order Date]],"mmm")</f>
        <v>Mar</v>
      </c>
    </row>
    <row r="336" spans="1:20" ht="15.6">
      <c r="A336" s="2" t="s">
        <v>387</v>
      </c>
      <c r="B336" s="3">
        <v>46092</v>
      </c>
      <c r="C336" s="4" t="s">
        <v>8</v>
      </c>
      <c r="D336" s="4" t="s">
        <v>69</v>
      </c>
      <c r="E336" s="4" t="s">
        <v>10</v>
      </c>
      <c r="F336" s="4" t="s">
        <v>20</v>
      </c>
      <c r="G336" s="4" t="s">
        <v>49</v>
      </c>
      <c r="H336" s="4" t="s">
        <v>74</v>
      </c>
      <c r="I336" s="9">
        <v>4</v>
      </c>
      <c r="J336" s="6">
        <v>50.65</v>
      </c>
      <c r="K336" s="7">
        <v>0.15</v>
      </c>
      <c r="L336" s="6">
        <v>22</v>
      </c>
      <c r="M336" s="6">
        <f t="shared" si="20"/>
        <v>172.20999999999998</v>
      </c>
      <c r="N336" s="6">
        <f t="shared" si="21"/>
        <v>88</v>
      </c>
      <c r="O336" s="6">
        <f t="shared" si="22"/>
        <v>84.20999999999998</v>
      </c>
      <c r="P336" s="8">
        <f t="shared" si="23"/>
        <v>0.48899599326403803</v>
      </c>
      <c r="Q336" s="5">
        <f>YEAR(SalesDataTable[[#This Row],[Order Date]])</f>
        <v>2026</v>
      </c>
      <c r="R336" s="8" t="str">
        <f>"Q"&amp;ROUNDUP(MONTH(SalesDataTable[[#This Row],[Order Date]])/3,0)</f>
        <v>Q1</v>
      </c>
      <c r="S336" s="9">
        <f>MONTH(SalesDataTable[[#This Row],[Order Date]])</f>
        <v>3</v>
      </c>
      <c r="T336" s="8" t="str">
        <f>TEXT(SalesDataTable[[#This Row],[Order Date]],"mmm")</f>
        <v>Mar</v>
      </c>
    </row>
    <row r="337" spans="1:20" ht="15.6">
      <c r="A337" s="2" t="s">
        <v>388</v>
      </c>
      <c r="B337" s="3">
        <v>46092</v>
      </c>
      <c r="C337" s="4" t="s">
        <v>14</v>
      </c>
      <c r="D337" s="4" t="s">
        <v>15</v>
      </c>
      <c r="E337" s="4" t="s">
        <v>39</v>
      </c>
      <c r="F337" s="4" t="s">
        <v>4</v>
      </c>
      <c r="G337" s="4" t="s">
        <v>49</v>
      </c>
      <c r="H337" s="4" t="s">
        <v>74</v>
      </c>
      <c r="I337" s="9">
        <v>2</v>
      </c>
      <c r="J337" s="6">
        <v>50.72</v>
      </c>
      <c r="K337" s="7">
        <v>0</v>
      </c>
      <c r="L337" s="6">
        <v>21.88</v>
      </c>
      <c r="M337" s="6">
        <f t="shared" si="20"/>
        <v>101.44</v>
      </c>
      <c r="N337" s="6">
        <f t="shared" si="21"/>
        <v>43.76</v>
      </c>
      <c r="O337" s="6">
        <f t="shared" si="22"/>
        <v>57.68</v>
      </c>
      <c r="P337" s="8">
        <f t="shared" si="23"/>
        <v>0.56861198738170349</v>
      </c>
      <c r="Q337" s="5">
        <f>YEAR(SalesDataTable[[#This Row],[Order Date]])</f>
        <v>2026</v>
      </c>
      <c r="R337" s="8" t="str">
        <f>"Q"&amp;ROUNDUP(MONTH(SalesDataTable[[#This Row],[Order Date]])/3,0)</f>
        <v>Q1</v>
      </c>
      <c r="S337" s="9">
        <f>MONTH(SalesDataTable[[#This Row],[Order Date]])</f>
        <v>3</v>
      </c>
      <c r="T337" s="8" t="str">
        <f>TEXT(SalesDataTable[[#This Row],[Order Date]],"mmm")</f>
        <v>Mar</v>
      </c>
    </row>
    <row r="338" spans="1:20" ht="15.6">
      <c r="A338" s="2" t="s">
        <v>389</v>
      </c>
      <c r="B338" s="3">
        <v>46092</v>
      </c>
      <c r="C338" s="4" t="s">
        <v>8</v>
      </c>
      <c r="D338" s="4" t="s">
        <v>69</v>
      </c>
      <c r="E338" s="4" t="s">
        <v>25</v>
      </c>
      <c r="F338" s="4" t="s">
        <v>16</v>
      </c>
      <c r="G338" s="4" t="s">
        <v>17</v>
      </c>
      <c r="H338" s="4" t="s">
        <v>18</v>
      </c>
      <c r="I338" s="9">
        <v>2</v>
      </c>
      <c r="J338" s="6">
        <v>36.08</v>
      </c>
      <c r="K338" s="7">
        <v>0.05</v>
      </c>
      <c r="L338" s="6">
        <v>13.19</v>
      </c>
      <c r="M338" s="6">
        <f t="shared" si="20"/>
        <v>68.551999999999992</v>
      </c>
      <c r="N338" s="6">
        <f t="shared" si="21"/>
        <v>26.38</v>
      </c>
      <c r="O338" s="6">
        <f t="shared" si="22"/>
        <v>42.171999999999997</v>
      </c>
      <c r="P338" s="8">
        <f t="shared" si="23"/>
        <v>0.61518263507993931</v>
      </c>
      <c r="Q338" s="5">
        <f>YEAR(SalesDataTable[[#This Row],[Order Date]])</f>
        <v>2026</v>
      </c>
      <c r="R338" s="8" t="str">
        <f>"Q"&amp;ROUNDUP(MONTH(SalesDataTable[[#This Row],[Order Date]])/3,0)</f>
        <v>Q1</v>
      </c>
      <c r="S338" s="9">
        <f>MONTH(SalesDataTable[[#This Row],[Order Date]])</f>
        <v>3</v>
      </c>
      <c r="T338" s="8" t="str">
        <f>TEXT(SalesDataTable[[#This Row],[Order Date]],"mmm")</f>
        <v>Mar</v>
      </c>
    </row>
    <row r="339" spans="1:20" ht="15.6">
      <c r="A339" s="2" t="s">
        <v>390</v>
      </c>
      <c r="B339" s="3">
        <v>46092</v>
      </c>
      <c r="C339" s="4" t="s">
        <v>27</v>
      </c>
      <c r="D339" s="4" t="s">
        <v>48</v>
      </c>
      <c r="E339" s="4" t="s">
        <v>3</v>
      </c>
      <c r="F339" s="4" t="s">
        <v>4</v>
      </c>
      <c r="G339" s="4" t="s">
        <v>31</v>
      </c>
      <c r="H339" s="4" t="s">
        <v>90</v>
      </c>
      <c r="I339" s="9">
        <v>6</v>
      </c>
      <c r="J339" s="6">
        <v>124.04</v>
      </c>
      <c r="K339" s="7">
        <v>0.05</v>
      </c>
      <c r="L339" s="6">
        <v>61.17</v>
      </c>
      <c r="M339" s="6">
        <f t="shared" si="20"/>
        <v>707.02800000000002</v>
      </c>
      <c r="N339" s="6">
        <f t="shared" si="21"/>
        <v>367.02</v>
      </c>
      <c r="O339" s="6">
        <f t="shared" si="22"/>
        <v>340.00800000000004</v>
      </c>
      <c r="P339" s="8">
        <f t="shared" si="23"/>
        <v>0.48089750335205966</v>
      </c>
      <c r="Q339" s="5">
        <f>YEAR(SalesDataTable[[#This Row],[Order Date]])</f>
        <v>2026</v>
      </c>
      <c r="R339" s="8" t="str">
        <f>"Q"&amp;ROUNDUP(MONTH(SalesDataTable[[#This Row],[Order Date]])/3,0)</f>
        <v>Q1</v>
      </c>
      <c r="S339" s="9">
        <f>MONTH(SalesDataTable[[#This Row],[Order Date]])</f>
        <v>3</v>
      </c>
      <c r="T339" s="8" t="str">
        <f>TEXT(SalesDataTable[[#This Row],[Order Date]],"mmm")</f>
        <v>Mar</v>
      </c>
    </row>
    <row r="340" spans="1:20" ht="15.6">
      <c r="A340" s="2" t="s">
        <v>391</v>
      </c>
      <c r="B340" s="3">
        <v>46092</v>
      </c>
      <c r="C340" s="4" t="s">
        <v>8</v>
      </c>
      <c r="D340" s="4" t="s">
        <v>69</v>
      </c>
      <c r="E340" s="4" t="s">
        <v>39</v>
      </c>
      <c r="F340" s="4" t="s">
        <v>16</v>
      </c>
      <c r="G340" s="4" t="s">
        <v>11</v>
      </c>
      <c r="H340" s="4" t="s">
        <v>12</v>
      </c>
      <c r="I340" s="9">
        <v>3</v>
      </c>
      <c r="J340" s="6">
        <v>90.31</v>
      </c>
      <c r="K340" s="7">
        <v>0</v>
      </c>
      <c r="L340" s="6">
        <v>44.58</v>
      </c>
      <c r="M340" s="6">
        <f t="shared" si="20"/>
        <v>270.93</v>
      </c>
      <c r="N340" s="6">
        <f t="shared" si="21"/>
        <v>133.74</v>
      </c>
      <c r="O340" s="6">
        <f t="shared" si="22"/>
        <v>137.19</v>
      </c>
      <c r="P340" s="8">
        <f t="shared" si="23"/>
        <v>0.50636695825489975</v>
      </c>
      <c r="Q340" s="5">
        <f>YEAR(SalesDataTable[[#This Row],[Order Date]])</f>
        <v>2026</v>
      </c>
      <c r="R340" s="8" t="str">
        <f>"Q"&amp;ROUNDUP(MONTH(SalesDataTable[[#This Row],[Order Date]])/3,0)</f>
        <v>Q1</v>
      </c>
      <c r="S340" s="9">
        <f>MONTH(SalesDataTable[[#This Row],[Order Date]])</f>
        <v>3</v>
      </c>
      <c r="T340" s="8" t="str">
        <f>TEXT(SalesDataTable[[#This Row],[Order Date]],"mmm")</f>
        <v>Mar</v>
      </c>
    </row>
    <row r="341" spans="1:20" ht="15.6">
      <c r="A341" s="2" t="s">
        <v>392</v>
      </c>
      <c r="B341" s="3">
        <v>46093</v>
      </c>
      <c r="C341" s="4" t="s">
        <v>27</v>
      </c>
      <c r="D341" s="4" t="s">
        <v>45</v>
      </c>
      <c r="E341" s="4" t="s">
        <v>3</v>
      </c>
      <c r="F341" s="4" t="s">
        <v>4</v>
      </c>
      <c r="G341" s="4" t="s">
        <v>11</v>
      </c>
      <c r="H341" s="4" t="s">
        <v>79</v>
      </c>
      <c r="I341" s="9">
        <v>4</v>
      </c>
      <c r="J341" s="6">
        <v>72.63</v>
      </c>
      <c r="K341" s="7">
        <v>0.1</v>
      </c>
      <c r="L341" s="6">
        <v>31.45</v>
      </c>
      <c r="M341" s="6">
        <f t="shared" si="20"/>
        <v>261.46800000000002</v>
      </c>
      <c r="N341" s="6">
        <f t="shared" si="21"/>
        <v>125.8</v>
      </c>
      <c r="O341" s="6">
        <f t="shared" si="22"/>
        <v>135.66800000000001</v>
      </c>
      <c r="P341" s="8">
        <f t="shared" si="23"/>
        <v>0.51887037801948999</v>
      </c>
      <c r="Q341" s="5">
        <f>YEAR(SalesDataTable[[#This Row],[Order Date]])</f>
        <v>2026</v>
      </c>
      <c r="R341" s="8" t="str">
        <f>"Q"&amp;ROUNDUP(MONTH(SalesDataTable[[#This Row],[Order Date]])/3,0)</f>
        <v>Q1</v>
      </c>
      <c r="S341" s="9">
        <f>MONTH(SalesDataTable[[#This Row],[Order Date]])</f>
        <v>3</v>
      </c>
      <c r="T341" s="8" t="str">
        <f>TEXT(SalesDataTable[[#This Row],[Order Date]],"mmm")</f>
        <v>Mar</v>
      </c>
    </row>
    <row r="342" spans="1:20" ht="15.6">
      <c r="A342" s="2" t="s">
        <v>393</v>
      </c>
      <c r="B342" s="3">
        <v>46093</v>
      </c>
      <c r="C342" s="4" t="s">
        <v>8</v>
      </c>
      <c r="D342" s="4" t="s">
        <v>86</v>
      </c>
      <c r="E342" s="4" t="s">
        <v>3</v>
      </c>
      <c r="F342" s="4" t="s">
        <v>4</v>
      </c>
      <c r="G342" s="4" t="s">
        <v>49</v>
      </c>
      <c r="H342" s="4" t="s">
        <v>50</v>
      </c>
      <c r="I342" s="9">
        <v>3</v>
      </c>
      <c r="J342" s="6">
        <v>39.9</v>
      </c>
      <c r="K342" s="7">
        <v>0</v>
      </c>
      <c r="L342" s="6">
        <v>14.49</v>
      </c>
      <c r="M342" s="6">
        <f t="shared" si="20"/>
        <v>119.69999999999999</v>
      </c>
      <c r="N342" s="6">
        <f t="shared" si="21"/>
        <v>43.47</v>
      </c>
      <c r="O342" s="6">
        <f t="shared" si="22"/>
        <v>76.22999999999999</v>
      </c>
      <c r="P342" s="8">
        <f t="shared" si="23"/>
        <v>0.63684210526315788</v>
      </c>
      <c r="Q342" s="5">
        <f>YEAR(SalesDataTable[[#This Row],[Order Date]])</f>
        <v>2026</v>
      </c>
      <c r="R342" s="8" t="str">
        <f>"Q"&amp;ROUNDUP(MONTH(SalesDataTable[[#This Row],[Order Date]])/3,0)</f>
        <v>Q1</v>
      </c>
      <c r="S342" s="9">
        <f>MONTH(SalesDataTable[[#This Row],[Order Date]])</f>
        <v>3</v>
      </c>
      <c r="T342" s="8" t="str">
        <f>TEXT(SalesDataTable[[#This Row],[Order Date]],"mmm")</f>
        <v>Mar</v>
      </c>
    </row>
    <row r="343" spans="1:20" ht="15.6">
      <c r="A343" s="2" t="s">
        <v>394</v>
      </c>
      <c r="B343" s="3">
        <v>46093</v>
      </c>
      <c r="C343" s="4" t="s">
        <v>8</v>
      </c>
      <c r="D343" s="4" t="s">
        <v>69</v>
      </c>
      <c r="E343" s="4" t="s">
        <v>3</v>
      </c>
      <c r="F343" s="4" t="s">
        <v>16</v>
      </c>
      <c r="G343" s="4" t="s">
        <v>49</v>
      </c>
      <c r="H343" s="4" t="s">
        <v>74</v>
      </c>
      <c r="I343" s="9">
        <v>1</v>
      </c>
      <c r="J343" s="6">
        <v>49.79</v>
      </c>
      <c r="K343" s="7">
        <v>0.1</v>
      </c>
      <c r="L343" s="6">
        <v>22.29</v>
      </c>
      <c r="M343" s="6">
        <f t="shared" si="20"/>
        <v>44.811</v>
      </c>
      <c r="N343" s="6">
        <f t="shared" si="21"/>
        <v>22.29</v>
      </c>
      <c r="O343" s="6">
        <f t="shared" si="22"/>
        <v>22.521000000000001</v>
      </c>
      <c r="P343" s="8">
        <f t="shared" si="23"/>
        <v>0.5025774921336279</v>
      </c>
      <c r="Q343" s="5">
        <f>YEAR(SalesDataTable[[#This Row],[Order Date]])</f>
        <v>2026</v>
      </c>
      <c r="R343" s="8" t="str">
        <f>"Q"&amp;ROUNDUP(MONTH(SalesDataTable[[#This Row],[Order Date]])/3,0)</f>
        <v>Q1</v>
      </c>
      <c r="S343" s="9">
        <f>MONTH(SalesDataTable[[#This Row],[Order Date]])</f>
        <v>3</v>
      </c>
      <c r="T343" s="8" t="str">
        <f>TEXT(SalesDataTable[[#This Row],[Order Date]],"mmm")</f>
        <v>Mar</v>
      </c>
    </row>
    <row r="344" spans="1:20" ht="15.6">
      <c r="A344" s="2" t="s">
        <v>395</v>
      </c>
      <c r="B344" s="3">
        <v>46093</v>
      </c>
      <c r="C344" s="4" t="s">
        <v>14</v>
      </c>
      <c r="D344" s="4" t="s">
        <v>15</v>
      </c>
      <c r="E344" s="4" t="s">
        <v>39</v>
      </c>
      <c r="F344" s="4" t="s">
        <v>16</v>
      </c>
      <c r="G344" s="4" t="s">
        <v>5</v>
      </c>
      <c r="H344" s="4" t="s">
        <v>35</v>
      </c>
      <c r="I344" s="9">
        <v>1</v>
      </c>
      <c r="J344" s="6">
        <v>41.24</v>
      </c>
      <c r="K344" s="7">
        <v>0.05</v>
      </c>
      <c r="L344" s="6">
        <v>16.64</v>
      </c>
      <c r="M344" s="6">
        <f t="shared" si="20"/>
        <v>39.177999999999997</v>
      </c>
      <c r="N344" s="6">
        <f t="shared" si="21"/>
        <v>16.64</v>
      </c>
      <c r="O344" s="6">
        <f t="shared" si="22"/>
        <v>22.537999999999997</v>
      </c>
      <c r="P344" s="8">
        <f t="shared" si="23"/>
        <v>0.57527183623462141</v>
      </c>
      <c r="Q344" s="5">
        <f>YEAR(SalesDataTable[[#This Row],[Order Date]])</f>
        <v>2026</v>
      </c>
      <c r="R344" s="8" t="str">
        <f>"Q"&amp;ROUNDUP(MONTH(SalesDataTable[[#This Row],[Order Date]])/3,0)</f>
        <v>Q1</v>
      </c>
      <c r="S344" s="9">
        <f>MONTH(SalesDataTable[[#This Row],[Order Date]])</f>
        <v>3</v>
      </c>
      <c r="T344" s="8" t="str">
        <f>TEXT(SalesDataTable[[#This Row],[Order Date]],"mmm")</f>
        <v>Mar</v>
      </c>
    </row>
    <row r="345" spans="1:20" ht="15.6">
      <c r="A345" s="2" t="s">
        <v>396</v>
      </c>
      <c r="B345" s="3">
        <v>46093</v>
      </c>
      <c r="C345" s="4" t="s">
        <v>1</v>
      </c>
      <c r="D345" s="4" t="s">
        <v>52</v>
      </c>
      <c r="E345" s="4" t="s">
        <v>3</v>
      </c>
      <c r="F345" s="4" t="s">
        <v>16</v>
      </c>
      <c r="G345" s="4" t="s">
        <v>11</v>
      </c>
      <c r="H345" s="4" t="s">
        <v>21</v>
      </c>
      <c r="I345" s="9">
        <v>1</v>
      </c>
      <c r="J345" s="6">
        <v>142.88999999999999</v>
      </c>
      <c r="K345" s="7">
        <v>0</v>
      </c>
      <c r="L345" s="6">
        <v>81.099999999999994</v>
      </c>
      <c r="M345" s="6">
        <f t="shared" si="20"/>
        <v>142.88999999999999</v>
      </c>
      <c r="N345" s="6">
        <f t="shared" si="21"/>
        <v>81.099999999999994</v>
      </c>
      <c r="O345" s="6">
        <f t="shared" si="22"/>
        <v>61.789999999999992</v>
      </c>
      <c r="P345" s="8">
        <f t="shared" si="23"/>
        <v>0.43243054097557559</v>
      </c>
      <c r="Q345" s="5">
        <f>YEAR(SalesDataTable[[#This Row],[Order Date]])</f>
        <v>2026</v>
      </c>
      <c r="R345" s="8" t="str">
        <f>"Q"&amp;ROUNDUP(MONTH(SalesDataTable[[#This Row],[Order Date]])/3,0)</f>
        <v>Q1</v>
      </c>
      <c r="S345" s="9">
        <f>MONTH(SalesDataTable[[#This Row],[Order Date]])</f>
        <v>3</v>
      </c>
      <c r="T345" s="8" t="str">
        <f>TEXT(SalesDataTable[[#This Row],[Order Date]],"mmm")</f>
        <v>Mar</v>
      </c>
    </row>
    <row r="346" spans="1:20" ht="15.6">
      <c r="A346" s="2" t="s">
        <v>397</v>
      </c>
      <c r="B346" s="3">
        <v>46093</v>
      </c>
      <c r="C346" s="4" t="s">
        <v>8</v>
      </c>
      <c r="D346" s="4" t="s">
        <v>9</v>
      </c>
      <c r="E346" s="4" t="s">
        <v>3</v>
      </c>
      <c r="F346" s="4" t="s">
        <v>16</v>
      </c>
      <c r="G346" s="4" t="s">
        <v>31</v>
      </c>
      <c r="H346" s="4" t="s">
        <v>41</v>
      </c>
      <c r="I346" s="9">
        <v>2</v>
      </c>
      <c r="J346" s="6">
        <v>192.76</v>
      </c>
      <c r="K346" s="7">
        <v>0</v>
      </c>
      <c r="L346" s="6">
        <v>103.08</v>
      </c>
      <c r="M346" s="6">
        <f t="shared" si="20"/>
        <v>385.52</v>
      </c>
      <c r="N346" s="6">
        <f t="shared" si="21"/>
        <v>206.16</v>
      </c>
      <c r="O346" s="6">
        <f t="shared" si="22"/>
        <v>179.35999999999999</v>
      </c>
      <c r="P346" s="8">
        <f t="shared" si="23"/>
        <v>0.46524175140070551</v>
      </c>
      <c r="Q346" s="5">
        <f>YEAR(SalesDataTable[[#This Row],[Order Date]])</f>
        <v>2026</v>
      </c>
      <c r="R346" s="8" t="str">
        <f>"Q"&amp;ROUNDUP(MONTH(SalesDataTable[[#This Row],[Order Date]])/3,0)</f>
        <v>Q1</v>
      </c>
      <c r="S346" s="9">
        <f>MONTH(SalesDataTable[[#This Row],[Order Date]])</f>
        <v>3</v>
      </c>
      <c r="T346" s="8" t="str">
        <f>TEXT(SalesDataTable[[#This Row],[Order Date]],"mmm")</f>
        <v>Mar</v>
      </c>
    </row>
    <row r="347" spans="1:20" ht="15.6">
      <c r="A347" s="2" t="s">
        <v>398</v>
      </c>
      <c r="B347" s="3">
        <v>46093</v>
      </c>
      <c r="C347" s="4" t="s">
        <v>14</v>
      </c>
      <c r="D347" s="4" t="s">
        <v>34</v>
      </c>
      <c r="E347" s="4" t="s">
        <v>3</v>
      </c>
      <c r="F347" s="4" t="s">
        <v>16</v>
      </c>
      <c r="G347" s="4" t="s">
        <v>17</v>
      </c>
      <c r="H347" s="4" t="s">
        <v>83</v>
      </c>
      <c r="I347" s="9">
        <v>1</v>
      </c>
      <c r="J347" s="6">
        <v>165.72</v>
      </c>
      <c r="K347" s="7">
        <v>0</v>
      </c>
      <c r="L347" s="6">
        <v>89.31</v>
      </c>
      <c r="M347" s="6">
        <f t="shared" si="20"/>
        <v>165.72</v>
      </c>
      <c r="N347" s="6">
        <f t="shared" si="21"/>
        <v>89.31</v>
      </c>
      <c r="O347" s="6">
        <f t="shared" si="22"/>
        <v>76.41</v>
      </c>
      <c r="P347" s="8">
        <f t="shared" si="23"/>
        <v>0.46107892831281677</v>
      </c>
      <c r="Q347" s="5">
        <f>YEAR(SalesDataTable[[#This Row],[Order Date]])</f>
        <v>2026</v>
      </c>
      <c r="R347" s="8" t="str">
        <f>"Q"&amp;ROUNDUP(MONTH(SalesDataTable[[#This Row],[Order Date]])/3,0)</f>
        <v>Q1</v>
      </c>
      <c r="S347" s="9">
        <f>MONTH(SalesDataTable[[#This Row],[Order Date]])</f>
        <v>3</v>
      </c>
      <c r="T347" s="8" t="str">
        <f>TEXT(SalesDataTable[[#This Row],[Order Date]],"mmm")</f>
        <v>Mar</v>
      </c>
    </row>
    <row r="348" spans="1:20" ht="15.6">
      <c r="A348" s="2" t="s">
        <v>399</v>
      </c>
      <c r="B348" s="3">
        <v>46093</v>
      </c>
      <c r="C348" s="4" t="s">
        <v>27</v>
      </c>
      <c r="D348" s="4" t="s">
        <v>45</v>
      </c>
      <c r="E348" s="4" t="s">
        <v>25</v>
      </c>
      <c r="F348" s="4" t="s">
        <v>20</v>
      </c>
      <c r="G348" s="4" t="s">
        <v>17</v>
      </c>
      <c r="H348" s="4" t="s">
        <v>83</v>
      </c>
      <c r="I348" s="9">
        <v>2</v>
      </c>
      <c r="J348" s="6">
        <v>164.33</v>
      </c>
      <c r="K348" s="7">
        <v>0</v>
      </c>
      <c r="L348" s="6">
        <v>86.07</v>
      </c>
      <c r="M348" s="6">
        <f t="shared" si="20"/>
        <v>328.66</v>
      </c>
      <c r="N348" s="6">
        <f t="shared" si="21"/>
        <v>172.14</v>
      </c>
      <c r="O348" s="6">
        <f t="shared" si="22"/>
        <v>156.52000000000004</v>
      </c>
      <c r="P348" s="8">
        <f t="shared" si="23"/>
        <v>0.47623684050386428</v>
      </c>
      <c r="Q348" s="5">
        <f>YEAR(SalesDataTable[[#This Row],[Order Date]])</f>
        <v>2026</v>
      </c>
      <c r="R348" s="8" t="str">
        <f>"Q"&amp;ROUNDUP(MONTH(SalesDataTable[[#This Row],[Order Date]])/3,0)</f>
        <v>Q1</v>
      </c>
      <c r="S348" s="9">
        <f>MONTH(SalesDataTable[[#This Row],[Order Date]])</f>
        <v>3</v>
      </c>
      <c r="T348" s="8" t="str">
        <f>TEXT(SalesDataTable[[#This Row],[Order Date]],"mmm")</f>
        <v>Mar</v>
      </c>
    </row>
    <row r="349" spans="1:20" ht="15.6">
      <c r="A349" s="2" t="s">
        <v>400</v>
      </c>
      <c r="B349" s="3">
        <v>46093</v>
      </c>
      <c r="C349" s="4" t="s">
        <v>27</v>
      </c>
      <c r="D349" s="4" t="s">
        <v>48</v>
      </c>
      <c r="E349" s="4" t="s">
        <v>10</v>
      </c>
      <c r="F349" s="4" t="s">
        <v>20</v>
      </c>
      <c r="G349" s="4" t="s">
        <v>17</v>
      </c>
      <c r="H349" s="4" t="s">
        <v>46</v>
      </c>
      <c r="I349" s="9">
        <v>3</v>
      </c>
      <c r="J349" s="6">
        <v>45.8</v>
      </c>
      <c r="K349" s="7">
        <v>0.15</v>
      </c>
      <c r="L349" s="6">
        <v>18.47</v>
      </c>
      <c r="M349" s="6">
        <f t="shared" si="20"/>
        <v>116.78999999999998</v>
      </c>
      <c r="N349" s="6">
        <f t="shared" si="21"/>
        <v>55.41</v>
      </c>
      <c r="O349" s="6">
        <f t="shared" si="22"/>
        <v>61.379999999999981</v>
      </c>
      <c r="P349" s="8">
        <f t="shared" si="23"/>
        <v>0.52555869509375797</v>
      </c>
      <c r="Q349" s="5">
        <f>YEAR(SalesDataTable[[#This Row],[Order Date]])</f>
        <v>2026</v>
      </c>
      <c r="R349" s="8" t="str">
        <f>"Q"&amp;ROUNDUP(MONTH(SalesDataTable[[#This Row],[Order Date]])/3,0)</f>
        <v>Q1</v>
      </c>
      <c r="S349" s="9">
        <f>MONTH(SalesDataTable[[#This Row],[Order Date]])</f>
        <v>3</v>
      </c>
      <c r="T349" s="8" t="str">
        <f>TEXT(SalesDataTable[[#This Row],[Order Date]],"mmm")</f>
        <v>Mar</v>
      </c>
    </row>
    <row r="350" spans="1:20" ht="15.6">
      <c r="A350" s="2" t="s">
        <v>401</v>
      </c>
      <c r="B350" s="3">
        <v>46093</v>
      </c>
      <c r="C350" s="4" t="s">
        <v>8</v>
      </c>
      <c r="D350" s="4" t="s">
        <v>9</v>
      </c>
      <c r="E350" s="4" t="s">
        <v>3</v>
      </c>
      <c r="F350" s="4" t="s">
        <v>16</v>
      </c>
      <c r="G350" s="4" t="s">
        <v>5</v>
      </c>
      <c r="H350" s="4" t="s">
        <v>43</v>
      </c>
      <c r="I350" s="9">
        <v>2</v>
      </c>
      <c r="J350" s="6">
        <v>103.08</v>
      </c>
      <c r="K350" s="7">
        <v>0.05</v>
      </c>
      <c r="L350" s="6">
        <v>49.27</v>
      </c>
      <c r="M350" s="6">
        <f t="shared" si="20"/>
        <v>195.85199999999998</v>
      </c>
      <c r="N350" s="6">
        <f t="shared" si="21"/>
        <v>98.54</v>
      </c>
      <c r="O350" s="6">
        <f t="shared" si="22"/>
        <v>97.311999999999969</v>
      </c>
      <c r="P350" s="8">
        <f t="shared" si="23"/>
        <v>0.49686497967853266</v>
      </c>
      <c r="Q350" s="5">
        <f>YEAR(SalesDataTable[[#This Row],[Order Date]])</f>
        <v>2026</v>
      </c>
      <c r="R350" s="8" t="str">
        <f>"Q"&amp;ROUNDUP(MONTH(SalesDataTable[[#This Row],[Order Date]])/3,0)</f>
        <v>Q1</v>
      </c>
      <c r="S350" s="9">
        <f>MONTH(SalesDataTable[[#This Row],[Order Date]])</f>
        <v>3</v>
      </c>
      <c r="T350" s="8" t="str">
        <f>TEXT(SalesDataTable[[#This Row],[Order Date]],"mmm")</f>
        <v>Mar</v>
      </c>
    </row>
    <row r="351" spans="1:20" ht="15.6">
      <c r="A351" s="2" t="s">
        <v>402</v>
      </c>
      <c r="B351" s="3">
        <v>46094</v>
      </c>
      <c r="C351" s="4" t="s">
        <v>1</v>
      </c>
      <c r="D351" s="4" t="s">
        <v>2</v>
      </c>
      <c r="E351" s="4" t="s">
        <v>3</v>
      </c>
      <c r="F351" s="4" t="s">
        <v>20</v>
      </c>
      <c r="G351" s="4" t="s">
        <v>17</v>
      </c>
      <c r="H351" s="4" t="s">
        <v>46</v>
      </c>
      <c r="I351" s="9">
        <v>4</v>
      </c>
      <c r="J351" s="6">
        <v>47.33</v>
      </c>
      <c r="K351" s="7">
        <v>0</v>
      </c>
      <c r="L351" s="6">
        <v>18.739999999999998</v>
      </c>
      <c r="M351" s="6">
        <f t="shared" si="20"/>
        <v>189.32</v>
      </c>
      <c r="N351" s="6">
        <f t="shared" si="21"/>
        <v>74.959999999999994</v>
      </c>
      <c r="O351" s="6">
        <f t="shared" si="22"/>
        <v>114.36</v>
      </c>
      <c r="P351" s="8">
        <f t="shared" si="23"/>
        <v>0.60405662370589475</v>
      </c>
      <c r="Q351" s="5">
        <f>YEAR(SalesDataTable[[#This Row],[Order Date]])</f>
        <v>2026</v>
      </c>
      <c r="R351" s="8" t="str">
        <f>"Q"&amp;ROUNDUP(MONTH(SalesDataTable[[#This Row],[Order Date]])/3,0)</f>
        <v>Q1</v>
      </c>
      <c r="S351" s="9">
        <f>MONTH(SalesDataTable[[#This Row],[Order Date]])</f>
        <v>3</v>
      </c>
      <c r="T351" s="8" t="str">
        <f>TEXT(SalesDataTable[[#This Row],[Order Date]],"mmm")</f>
        <v>Mar</v>
      </c>
    </row>
    <row r="352" spans="1:20" ht="15.6">
      <c r="A352" s="2" t="s">
        <v>403</v>
      </c>
      <c r="B352" s="3">
        <v>46094</v>
      </c>
      <c r="C352" s="4" t="s">
        <v>14</v>
      </c>
      <c r="D352" s="4" t="s">
        <v>24</v>
      </c>
      <c r="E352" s="4" t="s">
        <v>25</v>
      </c>
      <c r="F352" s="4" t="s">
        <v>16</v>
      </c>
      <c r="G352" s="4" t="s">
        <v>5</v>
      </c>
      <c r="H352" s="4" t="s">
        <v>29</v>
      </c>
      <c r="I352" s="9">
        <v>1</v>
      </c>
      <c r="J352" s="6">
        <v>50.04</v>
      </c>
      <c r="K352" s="7">
        <v>0</v>
      </c>
      <c r="L352" s="6">
        <v>22.64</v>
      </c>
      <c r="M352" s="6">
        <f t="shared" si="20"/>
        <v>50.04</v>
      </c>
      <c r="N352" s="6">
        <f t="shared" si="21"/>
        <v>22.64</v>
      </c>
      <c r="O352" s="6">
        <f t="shared" si="22"/>
        <v>27.4</v>
      </c>
      <c r="P352" s="8">
        <f t="shared" si="23"/>
        <v>0.54756195043964828</v>
      </c>
      <c r="Q352" s="5">
        <f>YEAR(SalesDataTable[[#This Row],[Order Date]])</f>
        <v>2026</v>
      </c>
      <c r="R352" s="8" t="str">
        <f>"Q"&amp;ROUNDUP(MONTH(SalesDataTable[[#This Row],[Order Date]])/3,0)</f>
        <v>Q1</v>
      </c>
      <c r="S352" s="9">
        <f>MONTH(SalesDataTable[[#This Row],[Order Date]])</f>
        <v>3</v>
      </c>
      <c r="T352" s="8" t="str">
        <f>TEXT(SalesDataTable[[#This Row],[Order Date]],"mmm")</f>
        <v>Mar</v>
      </c>
    </row>
    <row r="353" spans="1:20" ht="15.6">
      <c r="A353" s="2" t="s">
        <v>404</v>
      </c>
      <c r="B353" s="3">
        <v>46094</v>
      </c>
      <c r="C353" s="4" t="s">
        <v>27</v>
      </c>
      <c r="D353" s="4" t="s">
        <v>82</v>
      </c>
      <c r="E353" s="4" t="s">
        <v>3</v>
      </c>
      <c r="F353" s="4" t="s">
        <v>16</v>
      </c>
      <c r="G353" s="4" t="s">
        <v>49</v>
      </c>
      <c r="H353" s="4" t="s">
        <v>55</v>
      </c>
      <c r="I353" s="9">
        <v>1</v>
      </c>
      <c r="J353" s="6">
        <v>125.69</v>
      </c>
      <c r="K353" s="7">
        <v>0</v>
      </c>
      <c r="L353" s="6">
        <v>67.150000000000006</v>
      </c>
      <c r="M353" s="6">
        <f t="shared" si="20"/>
        <v>125.69</v>
      </c>
      <c r="N353" s="6">
        <f t="shared" si="21"/>
        <v>67.150000000000006</v>
      </c>
      <c r="O353" s="6">
        <f t="shared" si="22"/>
        <v>58.539999999999992</v>
      </c>
      <c r="P353" s="8">
        <f t="shared" si="23"/>
        <v>0.465749065160315</v>
      </c>
      <c r="Q353" s="5">
        <f>YEAR(SalesDataTable[[#This Row],[Order Date]])</f>
        <v>2026</v>
      </c>
      <c r="R353" s="8" t="str">
        <f>"Q"&amp;ROUNDUP(MONTH(SalesDataTable[[#This Row],[Order Date]])/3,0)</f>
        <v>Q1</v>
      </c>
      <c r="S353" s="9">
        <f>MONTH(SalesDataTable[[#This Row],[Order Date]])</f>
        <v>3</v>
      </c>
      <c r="T353" s="8" t="str">
        <f>TEXT(SalesDataTable[[#This Row],[Order Date]],"mmm")</f>
        <v>Mar</v>
      </c>
    </row>
    <row r="354" spans="1:20" ht="15.6">
      <c r="A354" s="2" t="s">
        <v>405</v>
      </c>
      <c r="B354" s="3">
        <v>46094</v>
      </c>
      <c r="C354" s="4" t="s">
        <v>27</v>
      </c>
      <c r="D354" s="4" t="s">
        <v>82</v>
      </c>
      <c r="E354" s="4" t="s">
        <v>39</v>
      </c>
      <c r="F354" s="4" t="s">
        <v>16</v>
      </c>
      <c r="G354" s="4" t="s">
        <v>11</v>
      </c>
      <c r="H354" s="4" t="s">
        <v>21</v>
      </c>
      <c r="I354" s="9">
        <v>2</v>
      </c>
      <c r="J354" s="6">
        <v>142.72999999999999</v>
      </c>
      <c r="K354" s="7">
        <v>0.1</v>
      </c>
      <c r="L354" s="6">
        <v>77.28</v>
      </c>
      <c r="M354" s="6">
        <f t="shared" si="20"/>
        <v>256.91399999999999</v>
      </c>
      <c r="N354" s="6">
        <f t="shared" si="21"/>
        <v>154.56</v>
      </c>
      <c r="O354" s="6">
        <f t="shared" si="22"/>
        <v>102.35399999999998</v>
      </c>
      <c r="P354" s="8">
        <f t="shared" si="23"/>
        <v>0.39839790747098247</v>
      </c>
      <c r="Q354" s="5">
        <f>YEAR(SalesDataTable[[#This Row],[Order Date]])</f>
        <v>2026</v>
      </c>
      <c r="R354" s="8" t="str">
        <f>"Q"&amp;ROUNDUP(MONTH(SalesDataTable[[#This Row],[Order Date]])/3,0)</f>
        <v>Q1</v>
      </c>
      <c r="S354" s="9">
        <f>MONTH(SalesDataTable[[#This Row],[Order Date]])</f>
        <v>3</v>
      </c>
      <c r="T354" s="8" t="str">
        <f>TEXT(SalesDataTable[[#This Row],[Order Date]],"mmm")</f>
        <v>Mar</v>
      </c>
    </row>
    <row r="355" spans="1:20" ht="15.6">
      <c r="A355" s="2" t="s">
        <v>406</v>
      </c>
      <c r="B355" s="3">
        <v>46094</v>
      </c>
      <c r="C355" s="4" t="s">
        <v>8</v>
      </c>
      <c r="D355" s="4" t="s">
        <v>69</v>
      </c>
      <c r="E355" s="4" t="s">
        <v>3</v>
      </c>
      <c r="F355" s="4" t="s">
        <v>4</v>
      </c>
      <c r="G355" s="4" t="s">
        <v>49</v>
      </c>
      <c r="H355" s="4" t="s">
        <v>55</v>
      </c>
      <c r="I355" s="9">
        <v>4</v>
      </c>
      <c r="J355" s="6">
        <v>124.36</v>
      </c>
      <c r="K355" s="7">
        <v>0</v>
      </c>
      <c r="L355" s="6">
        <v>68.790000000000006</v>
      </c>
      <c r="M355" s="6">
        <f t="shared" si="20"/>
        <v>497.44</v>
      </c>
      <c r="N355" s="6">
        <f t="shared" si="21"/>
        <v>275.16000000000003</v>
      </c>
      <c r="O355" s="6">
        <f t="shared" si="22"/>
        <v>222.27999999999997</v>
      </c>
      <c r="P355" s="8">
        <f t="shared" si="23"/>
        <v>0.44684786104856861</v>
      </c>
      <c r="Q355" s="5">
        <f>YEAR(SalesDataTable[[#This Row],[Order Date]])</f>
        <v>2026</v>
      </c>
      <c r="R355" s="8" t="str">
        <f>"Q"&amp;ROUNDUP(MONTH(SalesDataTable[[#This Row],[Order Date]])/3,0)</f>
        <v>Q1</v>
      </c>
      <c r="S355" s="9">
        <f>MONTH(SalesDataTable[[#This Row],[Order Date]])</f>
        <v>3</v>
      </c>
      <c r="T355" s="8" t="str">
        <f>TEXT(SalesDataTable[[#This Row],[Order Date]],"mmm")</f>
        <v>Mar</v>
      </c>
    </row>
    <row r="356" spans="1:20" ht="15.6">
      <c r="A356" s="2" t="s">
        <v>407</v>
      </c>
      <c r="B356" s="3">
        <v>46095</v>
      </c>
      <c r="C356" s="4" t="s">
        <v>27</v>
      </c>
      <c r="D356" s="4" t="s">
        <v>48</v>
      </c>
      <c r="E356" s="4" t="s">
        <v>3</v>
      </c>
      <c r="F356" s="4" t="s">
        <v>16</v>
      </c>
      <c r="G356" s="4" t="s">
        <v>5</v>
      </c>
      <c r="H356" s="4" t="s">
        <v>35</v>
      </c>
      <c r="I356" s="9">
        <v>4</v>
      </c>
      <c r="J356" s="6">
        <v>40.42</v>
      </c>
      <c r="K356" s="7">
        <v>0.1</v>
      </c>
      <c r="L356" s="6">
        <v>16.25</v>
      </c>
      <c r="M356" s="6">
        <f t="shared" si="20"/>
        <v>145.512</v>
      </c>
      <c r="N356" s="6">
        <f t="shared" si="21"/>
        <v>65</v>
      </c>
      <c r="O356" s="6">
        <f t="shared" si="22"/>
        <v>80.512</v>
      </c>
      <c r="P356" s="8">
        <f t="shared" si="23"/>
        <v>0.5533014459288581</v>
      </c>
      <c r="Q356" s="5">
        <f>YEAR(SalesDataTable[[#This Row],[Order Date]])</f>
        <v>2026</v>
      </c>
      <c r="R356" s="8" t="str">
        <f>"Q"&amp;ROUNDUP(MONTH(SalesDataTable[[#This Row],[Order Date]])/3,0)</f>
        <v>Q1</v>
      </c>
      <c r="S356" s="9">
        <f>MONTH(SalesDataTable[[#This Row],[Order Date]])</f>
        <v>3</v>
      </c>
      <c r="T356" s="8" t="str">
        <f>TEXT(SalesDataTable[[#This Row],[Order Date]],"mmm")</f>
        <v>Mar</v>
      </c>
    </row>
    <row r="357" spans="1:20" ht="15.6">
      <c r="A357" s="2" t="s">
        <v>408</v>
      </c>
      <c r="B357" s="3">
        <v>46095</v>
      </c>
      <c r="C357" s="4" t="s">
        <v>1</v>
      </c>
      <c r="D357" s="4" t="s">
        <v>88</v>
      </c>
      <c r="E357" s="4" t="s">
        <v>3</v>
      </c>
      <c r="F357" s="4" t="s">
        <v>4</v>
      </c>
      <c r="G357" s="4" t="s">
        <v>31</v>
      </c>
      <c r="H357" s="4" t="s">
        <v>41</v>
      </c>
      <c r="I357" s="9">
        <v>1</v>
      </c>
      <c r="J357" s="6">
        <v>192.86</v>
      </c>
      <c r="K357" s="7">
        <v>0</v>
      </c>
      <c r="L357" s="6">
        <v>101.13</v>
      </c>
      <c r="M357" s="6">
        <f t="shared" si="20"/>
        <v>192.86</v>
      </c>
      <c r="N357" s="6">
        <f t="shared" si="21"/>
        <v>101.13</v>
      </c>
      <c r="O357" s="6">
        <f t="shared" si="22"/>
        <v>91.730000000000018</v>
      </c>
      <c r="P357" s="8">
        <f t="shared" si="23"/>
        <v>0.475629990666805</v>
      </c>
      <c r="Q357" s="5">
        <f>YEAR(SalesDataTable[[#This Row],[Order Date]])</f>
        <v>2026</v>
      </c>
      <c r="R357" s="8" t="str">
        <f>"Q"&amp;ROUNDUP(MONTH(SalesDataTable[[#This Row],[Order Date]])/3,0)</f>
        <v>Q1</v>
      </c>
      <c r="S357" s="9">
        <f>MONTH(SalesDataTable[[#This Row],[Order Date]])</f>
        <v>3</v>
      </c>
      <c r="T357" s="8" t="str">
        <f>TEXT(SalesDataTable[[#This Row],[Order Date]],"mmm")</f>
        <v>Mar</v>
      </c>
    </row>
    <row r="358" spans="1:20" ht="15.6">
      <c r="A358" s="2" t="s">
        <v>409</v>
      </c>
      <c r="B358" s="3">
        <v>46095</v>
      </c>
      <c r="C358" s="4" t="s">
        <v>27</v>
      </c>
      <c r="D358" s="4" t="s">
        <v>28</v>
      </c>
      <c r="E358" s="4" t="s">
        <v>39</v>
      </c>
      <c r="F358" s="4" t="s">
        <v>16</v>
      </c>
      <c r="G358" s="4" t="s">
        <v>11</v>
      </c>
      <c r="H358" s="4" t="s">
        <v>79</v>
      </c>
      <c r="I358" s="9">
        <v>2</v>
      </c>
      <c r="J358" s="6">
        <v>72.34</v>
      </c>
      <c r="K358" s="7">
        <v>0</v>
      </c>
      <c r="L358" s="6">
        <v>33.29</v>
      </c>
      <c r="M358" s="6">
        <f t="shared" si="20"/>
        <v>144.68</v>
      </c>
      <c r="N358" s="6">
        <f t="shared" si="21"/>
        <v>66.58</v>
      </c>
      <c r="O358" s="6">
        <f t="shared" si="22"/>
        <v>78.100000000000009</v>
      </c>
      <c r="P358" s="8">
        <f t="shared" si="23"/>
        <v>0.53981199889411113</v>
      </c>
      <c r="Q358" s="5">
        <f>YEAR(SalesDataTable[[#This Row],[Order Date]])</f>
        <v>2026</v>
      </c>
      <c r="R358" s="8" t="str">
        <f>"Q"&amp;ROUNDUP(MONTH(SalesDataTable[[#This Row],[Order Date]])/3,0)</f>
        <v>Q1</v>
      </c>
      <c r="S358" s="9">
        <f>MONTH(SalesDataTable[[#This Row],[Order Date]])</f>
        <v>3</v>
      </c>
      <c r="T358" s="8" t="str">
        <f>TEXT(SalesDataTable[[#This Row],[Order Date]],"mmm")</f>
        <v>Mar</v>
      </c>
    </row>
    <row r="359" spans="1:20" ht="15.6">
      <c r="A359" s="2" t="s">
        <v>410</v>
      </c>
      <c r="B359" s="3">
        <v>46095</v>
      </c>
      <c r="C359" s="4" t="s">
        <v>27</v>
      </c>
      <c r="D359" s="4" t="s">
        <v>82</v>
      </c>
      <c r="E359" s="4" t="s">
        <v>3</v>
      </c>
      <c r="F359" s="4" t="s">
        <v>16</v>
      </c>
      <c r="G359" s="4" t="s">
        <v>17</v>
      </c>
      <c r="H359" s="4" t="s">
        <v>18</v>
      </c>
      <c r="I359" s="9">
        <v>2</v>
      </c>
      <c r="J359" s="6">
        <v>35.409999999999997</v>
      </c>
      <c r="K359" s="7">
        <v>0</v>
      </c>
      <c r="L359" s="6">
        <v>13.89</v>
      </c>
      <c r="M359" s="6">
        <f t="shared" si="20"/>
        <v>70.819999999999993</v>
      </c>
      <c r="N359" s="6">
        <f t="shared" si="21"/>
        <v>27.78</v>
      </c>
      <c r="O359" s="6">
        <f t="shared" si="22"/>
        <v>43.039999999999992</v>
      </c>
      <c r="P359" s="8">
        <f t="shared" si="23"/>
        <v>0.60773792713922614</v>
      </c>
      <c r="Q359" s="5">
        <f>YEAR(SalesDataTable[[#This Row],[Order Date]])</f>
        <v>2026</v>
      </c>
      <c r="R359" s="8" t="str">
        <f>"Q"&amp;ROUNDUP(MONTH(SalesDataTable[[#This Row],[Order Date]])/3,0)</f>
        <v>Q1</v>
      </c>
      <c r="S359" s="9">
        <f>MONTH(SalesDataTable[[#This Row],[Order Date]])</f>
        <v>3</v>
      </c>
      <c r="T359" s="8" t="str">
        <f>TEXT(SalesDataTable[[#This Row],[Order Date]],"mmm")</f>
        <v>Mar</v>
      </c>
    </row>
    <row r="360" spans="1:20" ht="15.6">
      <c r="A360" s="2" t="s">
        <v>411</v>
      </c>
      <c r="B360" s="3">
        <v>46095</v>
      </c>
      <c r="C360" s="4" t="s">
        <v>27</v>
      </c>
      <c r="D360" s="4" t="s">
        <v>48</v>
      </c>
      <c r="E360" s="4" t="s">
        <v>10</v>
      </c>
      <c r="F360" s="4" t="s">
        <v>20</v>
      </c>
      <c r="G360" s="4" t="s">
        <v>5</v>
      </c>
      <c r="H360" s="4" t="s">
        <v>43</v>
      </c>
      <c r="I360" s="9">
        <v>12</v>
      </c>
      <c r="J360" s="6">
        <v>102.25</v>
      </c>
      <c r="K360" s="7">
        <v>0.1</v>
      </c>
      <c r="L360" s="6">
        <v>51.07</v>
      </c>
      <c r="M360" s="6">
        <f t="shared" si="20"/>
        <v>1104.3</v>
      </c>
      <c r="N360" s="6">
        <f t="shared" si="21"/>
        <v>612.84</v>
      </c>
      <c r="O360" s="6">
        <f t="shared" si="22"/>
        <v>491.45999999999992</v>
      </c>
      <c r="P360" s="8">
        <f t="shared" si="23"/>
        <v>0.44504210812279266</v>
      </c>
      <c r="Q360" s="5">
        <f>YEAR(SalesDataTable[[#This Row],[Order Date]])</f>
        <v>2026</v>
      </c>
      <c r="R360" s="8" t="str">
        <f>"Q"&amp;ROUNDUP(MONTH(SalesDataTable[[#This Row],[Order Date]])/3,0)</f>
        <v>Q1</v>
      </c>
      <c r="S360" s="9">
        <f>MONTH(SalesDataTable[[#This Row],[Order Date]])</f>
        <v>3</v>
      </c>
      <c r="T360" s="8" t="str">
        <f>TEXT(SalesDataTable[[#This Row],[Order Date]],"mmm")</f>
        <v>Mar</v>
      </c>
    </row>
    <row r="361" spans="1:20" ht="15.6">
      <c r="A361" s="2" t="s">
        <v>412</v>
      </c>
      <c r="B361" s="3">
        <v>46095</v>
      </c>
      <c r="C361" s="4" t="s">
        <v>8</v>
      </c>
      <c r="D361" s="4" t="s">
        <v>9</v>
      </c>
      <c r="E361" s="4" t="s">
        <v>3</v>
      </c>
      <c r="F361" s="4" t="s">
        <v>16</v>
      </c>
      <c r="G361" s="4" t="s">
        <v>5</v>
      </c>
      <c r="H361" s="4" t="s">
        <v>29</v>
      </c>
      <c r="I361" s="9">
        <v>1</v>
      </c>
      <c r="J361" s="6">
        <v>51.86</v>
      </c>
      <c r="K361" s="7">
        <v>0.1</v>
      </c>
      <c r="L361" s="6">
        <v>22.34</v>
      </c>
      <c r="M361" s="6">
        <f t="shared" si="20"/>
        <v>46.673999999999999</v>
      </c>
      <c r="N361" s="6">
        <f t="shared" si="21"/>
        <v>22.34</v>
      </c>
      <c r="O361" s="6">
        <f t="shared" si="22"/>
        <v>24.334</v>
      </c>
      <c r="P361" s="8">
        <f t="shared" si="23"/>
        <v>0.52136092899687192</v>
      </c>
      <c r="Q361" s="5">
        <f>YEAR(SalesDataTable[[#This Row],[Order Date]])</f>
        <v>2026</v>
      </c>
      <c r="R361" s="8" t="str">
        <f>"Q"&amp;ROUNDUP(MONTH(SalesDataTable[[#This Row],[Order Date]])/3,0)</f>
        <v>Q1</v>
      </c>
      <c r="S361" s="9">
        <f>MONTH(SalesDataTable[[#This Row],[Order Date]])</f>
        <v>3</v>
      </c>
      <c r="T361" s="8" t="str">
        <f>TEXT(SalesDataTable[[#This Row],[Order Date]],"mmm")</f>
        <v>Mar</v>
      </c>
    </row>
    <row r="362" spans="1:20" ht="15.6">
      <c r="A362" s="2" t="s">
        <v>413</v>
      </c>
      <c r="B362" s="3">
        <v>46095</v>
      </c>
      <c r="C362" s="4" t="s">
        <v>27</v>
      </c>
      <c r="D362" s="4" t="s">
        <v>48</v>
      </c>
      <c r="E362" s="4" t="s">
        <v>3</v>
      </c>
      <c r="F362" s="4" t="s">
        <v>4</v>
      </c>
      <c r="G362" s="4" t="s">
        <v>17</v>
      </c>
      <c r="H362" s="4" t="s">
        <v>18</v>
      </c>
      <c r="I362" s="9">
        <v>1</v>
      </c>
      <c r="J362" s="6">
        <v>36.520000000000003</v>
      </c>
      <c r="K362" s="7">
        <v>0.05</v>
      </c>
      <c r="L362" s="6">
        <v>13.23</v>
      </c>
      <c r="M362" s="6">
        <f t="shared" si="20"/>
        <v>34.694000000000003</v>
      </c>
      <c r="N362" s="6">
        <f t="shared" si="21"/>
        <v>13.23</v>
      </c>
      <c r="O362" s="6">
        <f t="shared" si="22"/>
        <v>21.464000000000002</v>
      </c>
      <c r="P362" s="8">
        <f t="shared" si="23"/>
        <v>0.61866605176687617</v>
      </c>
      <c r="Q362" s="5">
        <f>YEAR(SalesDataTable[[#This Row],[Order Date]])</f>
        <v>2026</v>
      </c>
      <c r="R362" s="8" t="str">
        <f>"Q"&amp;ROUNDUP(MONTH(SalesDataTable[[#This Row],[Order Date]])/3,0)</f>
        <v>Q1</v>
      </c>
      <c r="S362" s="9">
        <f>MONTH(SalesDataTable[[#This Row],[Order Date]])</f>
        <v>3</v>
      </c>
      <c r="T362" s="8" t="str">
        <f>TEXT(SalesDataTable[[#This Row],[Order Date]],"mmm")</f>
        <v>Mar</v>
      </c>
    </row>
    <row r="363" spans="1:20" ht="15.6">
      <c r="A363" s="2" t="s">
        <v>414</v>
      </c>
      <c r="B363" s="3">
        <v>46095</v>
      </c>
      <c r="C363" s="4" t="s">
        <v>14</v>
      </c>
      <c r="D363" s="4" t="s">
        <v>61</v>
      </c>
      <c r="E363" s="4" t="s">
        <v>3</v>
      </c>
      <c r="F363" s="4" t="s">
        <v>16</v>
      </c>
      <c r="G363" s="4" t="s">
        <v>11</v>
      </c>
      <c r="H363" s="4" t="s">
        <v>53</v>
      </c>
      <c r="I363" s="9">
        <v>2</v>
      </c>
      <c r="J363" s="6">
        <v>153.66</v>
      </c>
      <c r="K363" s="7">
        <v>0.1</v>
      </c>
      <c r="L363" s="6">
        <v>78.430000000000007</v>
      </c>
      <c r="M363" s="6">
        <f t="shared" si="20"/>
        <v>276.58800000000002</v>
      </c>
      <c r="N363" s="6">
        <f t="shared" si="21"/>
        <v>156.86000000000001</v>
      </c>
      <c r="O363" s="6">
        <f t="shared" si="22"/>
        <v>119.72800000000001</v>
      </c>
      <c r="P363" s="8">
        <f t="shared" si="23"/>
        <v>0.43287488972768162</v>
      </c>
      <c r="Q363" s="5">
        <f>YEAR(SalesDataTable[[#This Row],[Order Date]])</f>
        <v>2026</v>
      </c>
      <c r="R363" s="8" t="str">
        <f>"Q"&amp;ROUNDUP(MONTH(SalesDataTable[[#This Row],[Order Date]])/3,0)</f>
        <v>Q1</v>
      </c>
      <c r="S363" s="9">
        <f>MONTH(SalesDataTable[[#This Row],[Order Date]])</f>
        <v>3</v>
      </c>
      <c r="T363" s="8" t="str">
        <f>TEXT(SalesDataTable[[#This Row],[Order Date]],"mmm")</f>
        <v>Mar</v>
      </c>
    </row>
    <row r="364" spans="1:20" ht="15.6">
      <c r="A364" s="2" t="s">
        <v>415</v>
      </c>
      <c r="B364" s="3">
        <v>46095</v>
      </c>
      <c r="C364" s="4" t="s">
        <v>8</v>
      </c>
      <c r="D364" s="4" t="s">
        <v>86</v>
      </c>
      <c r="E364" s="4" t="s">
        <v>39</v>
      </c>
      <c r="F364" s="4" t="s">
        <v>4</v>
      </c>
      <c r="G364" s="4" t="s">
        <v>49</v>
      </c>
      <c r="H364" s="4" t="s">
        <v>50</v>
      </c>
      <c r="I364" s="9">
        <v>1</v>
      </c>
      <c r="J364" s="6">
        <v>41.05</v>
      </c>
      <c r="K364" s="7">
        <v>0.1</v>
      </c>
      <c r="L364" s="6">
        <v>14.94</v>
      </c>
      <c r="M364" s="6">
        <f t="shared" si="20"/>
        <v>36.945</v>
      </c>
      <c r="N364" s="6">
        <f t="shared" si="21"/>
        <v>14.94</v>
      </c>
      <c r="O364" s="6">
        <f t="shared" si="22"/>
        <v>22.005000000000003</v>
      </c>
      <c r="P364" s="8">
        <f t="shared" si="23"/>
        <v>0.59561510353227776</v>
      </c>
      <c r="Q364" s="5">
        <f>YEAR(SalesDataTable[[#This Row],[Order Date]])</f>
        <v>2026</v>
      </c>
      <c r="R364" s="8" t="str">
        <f>"Q"&amp;ROUNDUP(MONTH(SalesDataTable[[#This Row],[Order Date]])/3,0)</f>
        <v>Q1</v>
      </c>
      <c r="S364" s="9">
        <f>MONTH(SalesDataTable[[#This Row],[Order Date]])</f>
        <v>3</v>
      </c>
      <c r="T364" s="8" t="str">
        <f>TEXT(SalesDataTable[[#This Row],[Order Date]],"mmm")</f>
        <v>Mar</v>
      </c>
    </row>
    <row r="365" spans="1:20" ht="15.6">
      <c r="A365" s="2" t="s">
        <v>416</v>
      </c>
      <c r="B365" s="3">
        <v>46096</v>
      </c>
      <c r="C365" s="4" t="s">
        <v>14</v>
      </c>
      <c r="D365" s="4" t="s">
        <v>15</v>
      </c>
      <c r="E365" s="4" t="s">
        <v>3</v>
      </c>
      <c r="F365" s="4" t="s">
        <v>4</v>
      </c>
      <c r="G365" s="4" t="s">
        <v>17</v>
      </c>
      <c r="H365" s="4" t="s">
        <v>71</v>
      </c>
      <c r="I365" s="9">
        <v>4</v>
      </c>
      <c r="J365" s="6">
        <v>136.21</v>
      </c>
      <c r="K365" s="7">
        <v>0.05</v>
      </c>
      <c r="L365" s="6">
        <v>68.55</v>
      </c>
      <c r="M365" s="6">
        <f t="shared" si="20"/>
        <v>517.59799999999996</v>
      </c>
      <c r="N365" s="6">
        <f t="shared" si="21"/>
        <v>274.2</v>
      </c>
      <c r="O365" s="6">
        <f t="shared" si="22"/>
        <v>243.39799999999997</v>
      </c>
      <c r="P365" s="8">
        <f t="shared" si="23"/>
        <v>0.4702452482428448</v>
      </c>
      <c r="Q365" s="5">
        <f>YEAR(SalesDataTable[[#This Row],[Order Date]])</f>
        <v>2026</v>
      </c>
      <c r="R365" s="8" t="str">
        <f>"Q"&amp;ROUNDUP(MONTH(SalesDataTable[[#This Row],[Order Date]])/3,0)</f>
        <v>Q1</v>
      </c>
      <c r="S365" s="9">
        <f>MONTH(SalesDataTable[[#This Row],[Order Date]])</f>
        <v>3</v>
      </c>
      <c r="T365" s="8" t="str">
        <f>TEXT(SalesDataTable[[#This Row],[Order Date]],"mmm")</f>
        <v>Mar</v>
      </c>
    </row>
    <row r="366" spans="1:20" ht="15.6">
      <c r="A366" s="2" t="s">
        <v>417</v>
      </c>
      <c r="B366" s="3">
        <v>46096</v>
      </c>
      <c r="C366" s="4" t="s">
        <v>27</v>
      </c>
      <c r="D366" s="4" t="s">
        <v>28</v>
      </c>
      <c r="E366" s="4" t="s">
        <v>3</v>
      </c>
      <c r="F366" s="4" t="s">
        <v>4</v>
      </c>
      <c r="G366" s="4" t="s">
        <v>17</v>
      </c>
      <c r="H366" s="4" t="s">
        <v>46</v>
      </c>
      <c r="I366" s="9">
        <v>3</v>
      </c>
      <c r="J366" s="6">
        <v>46.68</v>
      </c>
      <c r="K366" s="7">
        <v>0</v>
      </c>
      <c r="L366" s="6">
        <v>18.760000000000002</v>
      </c>
      <c r="M366" s="6">
        <f t="shared" si="20"/>
        <v>140.04</v>
      </c>
      <c r="N366" s="6">
        <f t="shared" si="21"/>
        <v>56.28</v>
      </c>
      <c r="O366" s="6">
        <f t="shared" si="22"/>
        <v>83.759999999999991</v>
      </c>
      <c r="P366" s="8">
        <f t="shared" si="23"/>
        <v>0.59811482433590402</v>
      </c>
      <c r="Q366" s="5">
        <f>YEAR(SalesDataTable[[#This Row],[Order Date]])</f>
        <v>2026</v>
      </c>
      <c r="R366" s="8" t="str">
        <f>"Q"&amp;ROUNDUP(MONTH(SalesDataTable[[#This Row],[Order Date]])/3,0)</f>
        <v>Q1</v>
      </c>
      <c r="S366" s="9">
        <f>MONTH(SalesDataTable[[#This Row],[Order Date]])</f>
        <v>3</v>
      </c>
      <c r="T366" s="8" t="str">
        <f>TEXT(SalesDataTable[[#This Row],[Order Date]],"mmm")</f>
        <v>Mar</v>
      </c>
    </row>
    <row r="367" spans="1:20" ht="15.6">
      <c r="A367" s="2" t="s">
        <v>418</v>
      </c>
      <c r="B367" s="3">
        <v>46096</v>
      </c>
      <c r="C367" s="4" t="s">
        <v>8</v>
      </c>
      <c r="D367" s="4" t="s">
        <v>69</v>
      </c>
      <c r="E367" s="4" t="s">
        <v>25</v>
      </c>
      <c r="F367" s="4" t="s">
        <v>16</v>
      </c>
      <c r="G367" s="4" t="s">
        <v>17</v>
      </c>
      <c r="H367" s="4" t="s">
        <v>18</v>
      </c>
      <c r="I367" s="9">
        <v>1</v>
      </c>
      <c r="J367" s="6">
        <v>35.340000000000003</v>
      </c>
      <c r="K367" s="7">
        <v>0.05</v>
      </c>
      <c r="L367" s="6">
        <v>13.37</v>
      </c>
      <c r="M367" s="6">
        <f t="shared" si="20"/>
        <v>33.573</v>
      </c>
      <c r="N367" s="6">
        <f t="shared" si="21"/>
        <v>13.37</v>
      </c>
      <c r="O367" s="6">
        <f t="shared" si="22"/>
        <v>20.203000000000003</v>
      </c>
      <c r="P367" s="8">
        <f t="shared" si="23"/>
        <v>0.60176332171685587</v>
      </c>
      <c r="Q367" s="5">
        <f>YEAR(SalesDataTable[[#This Row],[Order Date]])</f>
        <v>2026</v>
      </c>
      <c r="R367" s="8" t="str">
        <f>"Q"&amp;ROUNDUP(MONTH(SalesDataTable[[#This Row],[Order Date]])/3,0)</f>
        <v>Q1</v>
      </c>
      <c r="S367" s="9">
        <f>MONTH(SalesDataTable[[#This Row],[Order Date]])</f>
        <v>3</v>
      </c>
      <c r="T367" s="8" t="str">
        <f>TEXT(SalesDataTable[[#This Row],[Order Date]],"mmm")</f>
        <v>Mar</v>
      </c>
    </row>
    <row r="368" spans="1:20" ht="15.6">
      <c r="A368" s="2" t="s">
        <v>419</v>
      </c>
      <c r="B368" s="3">
        <v>46097</v>
      </c>
      <c r="C368" s="4" t="s">
        <v>27</v>
      </c>
      <c r="D368" s="4" t="s">
        <v>45</v>
      </c>
      <c r="E368" s="4" t="s">
        <v>25</v>
      </c>
      <c r="F368" s="4" t="s">
        <v>4</v>
      </c>
      <c r="G368" s="4" t="s">
        <v>49</v>
      </c>
      <c r="H368" s="4" t="s">
        <v>50</v>
      </c>
      <c r="I368" s="9">
        <v>2</v>
      </c>
      <c r="J368" s="6">
        <v>40.19</v>
      </c>
      <c r="K368" s="7">
        <v>0</v>
      </c>
      <c r="L368" s="6">
        <v>14.92</v>
      </c>
      <c r="M368" s="6">
        <f t="shared" si="20"/>
        <v>80.38</v>
      </c>
      <c r="N368" s="6">
        <f t="shared" si="21"/>
        <v>29.84</v>
      </c>
      <c r="O368" s="6">
        <f t="shared" si="22"/>
        <v>50.539999999999992</v>
      </c>
      <c r="P368" s="8">
        <f t="shared" si="23"/>
        <v>0.62876337397362525</v>
      </c>
      <c r="Q368" s="5">
        <f>YEAR(SalesDataTable[[#This Row],[Order Date]])</f>
        <v>2026</v>
      </c>
      <c r="R368" s="8" t="str">
        <f>"Q"&amp;ROUNDUP(MONTH(SalesDataTable[[#This Row],[Order Date]])/3,0)</f>
        <v>Q1</v>
      </c>
      <c r="S368" s="9">
        <f>MONTH(SalesDataTable[[#This Row],[Order Date]])</f>
        <v>3</v>
      </c>
      <c r="T368" s="8" t="str">
        <f>TEXT(SalesDataTable[[#This Row],[Order Date]],"mmm")</f>
        <v>Mar</v>
      </c>
    </row>
    <row r="369" spans="1:20" ht="15.6">
      <c r="A369" s="2" t="s">
        <v>420</v>
      </c>
      <c r="B369" s="3">
        <v>46097</v>
      </c>
      <c r="C369" s="4" t="s">
        <v>8</v>
      </c>
      <c r="D369" s="4" t="s">
        <v>69</v>
      </c>
      <c r="E369" s="4" t="s">
        <v>3</v>
      </c>
      <c r="F369" s="4" t="s">
        <v>16</v>
      </c>
      <c r="G369" s="4" t="s">
        <v>5</v>
      </c>
      <c r="H369" s="4" t="s">
        <v>43</v>
      </c>
      <c r="I369" s="9">
        <v>2</v>
      </c>
      <c r="J369" s="6">
        <v>101.73</v>
      </c>
      <c r="K369" s="7">
        <v>0.05</v>
      </c>
      <c r="L369" s="6">
        <v>51.56</v>
      </c>
      <c r="M369" s="6">
        <f t="shared" si="20"/>
        <v>193.28700000000001</v>
      </c>
      <c r="N369" s="6">
        <f t="shared" si="21"/>
        <v>103.12</v>
      </c>
      <c r="O369" s="6">
        <f t="shared" si="22"/>
        <v>90.167000000000002</v>
      </c>
      <c r="P369" s="8">
        <f t="shared" si="23"/>
        <v>0.46649283190281809</v>
      </c>
      <c r="Q369" s="5">
        <f>YEAR(SalesDataTable[[#This Row],[Order Date]])</f>
        <v>2026</v>
      </c>
      <c r="R369" s="8" t="str">
        <f>"Q"&amp;ROUNDUP(MONTH(SalesDataTable[[#This Row],[Order Date]])/3,0)</f>
        <v>Q1</v>
      </c>
      <c r="S369" s="9">
        <f>MONTH(SalesDataTable[[#This Row],[Order Date]])</f>
        <v>3</v>
      </c>
      <c r="T369" s="8" t="str">
        <f>TEXT(SalesDataTable[[#This Row],[Order Date]],"mmm")</f>
        <v>Mar</v>
      </c>
    </row>
    <row r="370" spans="1:20" ht="15.6">
      <c r="A370" s="2" t="s">
        <v>421</v>
      </c>
      <c r="B370" s="3">
        <v>46097</v>
      </c>
      <c r="C370" s="4" t="s">
        <v>14</v>
      </c>
      <c r="D370" s="4" t="s">
        <v>24</v>
      </c>
      <c r="E370" s="4" t="s">
        <v>25</v>
      </c>
      <c r="F370" s="4" t="s">
        <v>20</v>
      </c>
      <c r="G370" s="4" t="s">
        <v>31</v>
      </c>
      <c r="H370" s="4" t="s">
        <v>41</v>
      </c>
      <c r="I370" s="9">
        <v>1</v>
      </c>
      <c r="J370" s="6">
        <v>200.05</v>
      </c>
      <c r="K370" s="7">
        <v>0</v>
      </c>
      <c r="L370" s="6">
        <v>102.69</v>
      </c>
      <c r="M370" s="6">
        <f t="shared" si="20"/>
        <v>200.05</v>
      </c>
      <c r="N370" s="6">
        <f t="shared" si="21"/>
        <v>102.69</v>
      </c>
      <c r="O370" s="6">
        <f t="shared" si="22"/>
        <v>97.360000000000014</v>
      </c>
      <c r="P370" s="8">
        <f t="shared" si="23"/>
        <v>0.48667833041739567</v>
      </c>
      <c r="Q370" s="5">
        <f>YEAR(SalesDataTable[[#This Row],[Order Date]])</f>
        <v>2026</v>
      </c>
      <c r="R370" s="8" t="str">
        <f>"Q"&amp;ROUNDUP(MONTH(SalesDataTable[[#This Row],[Order Date]])/3,0)</f>
        <v>Q1</v>
      </c>
      <c r="S370" s="9">
        <f>MONTH(SalesDataTable[[#This Row],[Order Date]])</f>
        <v>3</v>
      </c>
      <c r="T370" s="8" t="str">
        <f>TEXT(SalesDataTable[[#This Row],[Order Date]],"mmm")</f>
        <v>Mar</v>
      </c>
    </row>
    <row r="371" spans="1:20" ht="15.6">
      <c r="A371" s="2" t="s">
        <v>422</v>
      </c>
      <c r="B371" s="3">
        <v>46097</v>
      </c>
      <c r="C371" s="4" t="s">
        <v>27</v>
      </c>
      <c r="D371" s="4" t="s">
        <v>45</v>
      </c>
      <c r="E371" s="4" t="s">
        <v>3</v>
      </c>
      <c r="F371" s="4" t="s">
        <v>16</v>
      </c>
      <c r="G371" s="4" t="s">
        <v>11</v>
      </c>
      <c r="H371" s="4" t="s">
        <v>12</v>
      </c>
      <c r="I371" s="9">
        <v>1</v>
      </c>
      <c r="J371" s="6">
        <v>90.06</v>
      </c>
      <c r="K371" s="7">
        <v>0</v>
      </c>
      <c r="L371" s="6">
        <v>44.49</v>
      </c>
      <c r="M371" s="6">
        <f t="shared" si="20"/>
        <v>90.06</v>
      </c>
      <c r="N371" s="6">
        <f t="shared" si="21"/>
        <v>44.49</v>
      </c>
      <c r="O371" s="6">
        <f t="shared" si="22"/>
        <v>45.57</v>
      </c>
      <c r="P371" s="8">
        <f t="shared" si="23"/>
        <v>0.50599600266489009</v>
      </c>
      <c r="Q371" s="5">
        <f>YEAR(SalesDataTable[[#This Row],[Order Date]])</f>
        <v>2026</v>
      </c>
      <c r="R371" s="8" t="str">
        <f>"Q"&amp;ROUNDUP(MONTH(SalesDataTable[[#This Row],[Order Date]])/3,0)</f>
        <v>Q1</v>
      </c>
      <c r="S371" s="9">
        <f>MONTH(SalesDataTable[[#This Row],[Order Date]])</f>
        <v>3</v>
      </c>
      <c r="T371" s="8" t="str">
        <f>TEXT(SalesDataTable[[#This Row],[Order Date]],"mmm")</f>
        <v>Mar</v>
      </c>
    </row>
    <row r="372" spans="1:20" ht="15.6">
      <c r="A372" s="2" t="s">
        <v>423</v>
      </c>
      <c r="B372" s="3">
        <v>46097</v>
      </c>
      <c r="C372" s="4" t="s">
        <v>8</v>
      </c>
      <c r="D372" s="4" t="s">
        <v>66</v>
      </c>
      <c r="E372" s="4" t="s">
        <v>3</v>
      </c>
      <c r="F372" s="4" t="s">
        <v>16</v>
      </c>
      <c r="G372" s="4" t="s">
        <v>17</v>
      </c>
      <c r="H372" s="4" t="s">
        <v>18</v>
      </c>
      <c r="I372" s="9">
        <v>1</v>
      </c>
      <c r="J372" s="6">
        <v>37.119999999999997</v>
      </c>
      <c r="K372" s="7">
        <v>0.1</v>
      </c>
      <c r="L372" s="6">
        <v>13.39</v>
      </c>
      <c r="M372" s="6">
        <f t="shared" si="20"/>
        <v>33.408000000000001</v>
      </c>
      <c r="N372" s="6">
        <f t="shared" si="21"/>
        <v>13.39</v>
      </c>
      <c r="O372" s="6">
        <f t="shared" si="22"/>
        <v>20.018000000000001</v>
      </c>
      <c r="P372" s="8">
        <f t="shared" si="23"/>
        <v>0.59919779693486586</v>
      </c>
      <c r="Q372" s="5">
        <f>YEAR(SalesDataTable[[#This Row],[Order Date]])</f>
        <v>2026</v>
      </c>
      <c r="R372" s="8" t="str">
        <f>"Q"&amp;ROUNDUP(MONTH(SalesDataTable[[#This Row],[Order Date]])/3,0)</f>
        <v>Q1</v>
      </c>
      <c r="S372" s="9">
        <f>MONTH(SalesDataTable[[#This Row],[Order Date]])</f>
        <v>3</v>
      </c>
      <c r="T372" s="8" t="str">
        <f>TEXT(SalesDataTable[[#This Row],[Order Date]],"mmm")</f>
        <v>Mar</v>
      </c>
    </row>
    <row r="373" spans="1:20" ht="15.6">
      <c r="A373" s="2" t="s">
        <v>424</v>
      </c>
      <c r="B373" s="3">
        <v>46097</v>
      </c>
      <c r="C373" s="4" t="s">
        <v>1</v>
      </c>
      <c r="D373" s="4" t="s">
        <v>2</v>
      </c>
      <c r="E373" s="4" t="s">
        <v>25</v>
      </c>
      <c r="F373" s="4" t="s">
        <v>4</v>
      </c>
      <c r="G373" s="4" t="s">
        <v>11</v>
      </c>
      <c r="H373" s="4" t="s">
        <v>53</v>
      </c>
      <c r="I373" s="9">
        <v>2</v>
      </c>
      <c r="J373" s="6">
        <v>156.09</v>
      </c>
      <c r="K373" s="7">
        <v>0.1</v>
      </c>
      <c r="L373" s="6">
        <v>79.72</v>
      </c>
      <c r="M373" s="6">
        <f t="shared" si="20"/>
        <v>280.96199999999999</v>
      </c>
      <c r="N373" s="6">
        <f t="shared" si="21"/>
        <v>159.44</v>
      </c>
      <c r="O373" s="6">
        <f t="shared" si="22"/>
        <v>121.52199999999999</v>
      </c>
      <c r="P373" s="8">
        <f t="shared" si="23"/>
        <v>0.43252112385304775</v>
      </c>
      <c r="Q373" s="5">
        <f>YEAR(SalesDataTable[[#This Row],[Order Date]])</f>
        <v>2026</v>
      </c>
      <c r="R373" s="8" t="str">
        <f>"Q"&amp;ROUNDUP(MONTH(SalesDataTable[[#This Row],[Order Date]])/3,0)</f>
        <v>Q1</v>
      </c>
      <c r="S373" s="9">
        <f>MONTH(SalesDataTable[[#This Row],[Order Date]])</f>
        <v>3</v>
      </c>
      <c r="T373" s="8" t="str">
        <f>TEXT(SalesDataTable[[#This Row],[Order Date]],"mmm")</f>
        <v>Mar</v>
      </c>
    </row>
    <row r="374" spans="1:20" ht="15.6">
      <c r="A374" s="2" t="s">
        <v>425</v>
      </c>
      <c r="B374" s="3">
        <v>46097</v>
      </c>
      <c r="C374" s="4" t="s">
        <v>1</v>
      </c>
      <c r="D374" s="4" t="s">
        <v>2</v>
      </c>
      <c r="E374" s="4" t="s">
        <v>10</v>
      </c>
      <c r="F374" s="4" t="s">
        <v>20</v>
      </c>
      <c r="G374" s="4" t="s">
        <v>49</v>
      </c>
      <c r="H374" s="4" t="s">
        <v>67</v>
      </c>
      <c r="I374" s="9">
        <v>12</v>
      </c>
      <c r="J374" s="6">
        <v>36.44</v>
      </c>
      <c r="K374" s="7">
        <v>0.05</v>
      </c>
      <c r="L374" s="6">
        <v>13.65</v>
      </c>
      <c r="M374" s="6">
        <f t="shared" si="20"/>
        <v>415.41599999999994</v>
      </c>
      <c r="N374" s="6">
        <f t="shared" si="21"/>
        <v>163.80000000000001</v>
      </c>
      <c r="O374" s="6">
        <f t="shared" si="22"/>
        <v>251.61599999999993</v>
      </c>
      <c r="P374" s="8">
        <f t="shared" si="23"/>
        <v>0.60569645848980291</v>
      </c>
      <c r="Q374" s="5">
        <f>YEAR(SalesDataTable[[#This Row],[Order Date]])</f>
        <v>2026</v>
      </c>
      <c r="R374" s="8" t="str">
        <f>"Q"&amp;ROUNDUP(MONTH(SalesDataTable[[#This Row],[Order Date]])/3,0)</f>
        <v>Q1</v>
      </c>
      <c r="S374" s="9">
        <f>MONTH(SalesDataTable[[#This Row],[Order Date]])</f>
        <v>3</v>
      </c>
      <c r="T374" s="8" t="str">
        <f>TEXT(SalesDataTable[[#This Row],[Order Date]],"mmm")</f>
        <v>Mar</v>
      </c>
    </row>
    <row r="375" spans="1:20" ht="15.6">
      <c r="A375" s="2" t="s">
        <v>426</v>
      </c>
      <c r="B375" s="3">
        <v>46098</v>
      </c>
      <c r="C375" s="4" t="s">
        <v>1</v>
      </c>
      <c r="D375" s="4" t="s">
        <v>88</v>
      </c>
      <c r="E375" s="4" t="s">
        <v>39</v>
      </c>
      <c r="F375" s="4" t="s">
        <v>20</v>
      </c>
      <c r="G375" s="4" t="s">
        <v>31</v>
      </c>
      <c r="H375" s="4" t="s">
        <v>90</v>
      </c>
      <c r="I375" s="9">
        <v>5</v>
      </c>
      <c r="J375" s="6">
        <v>123.95</v>
      </c>
      <c r="K375" s="7">
        <v>0.05</v>
      </c>
      <c r="L375" s="6">
        <v>59.23</v>
      </c>
      <c r="M375" s="6">
        <f t="shared" si="20"/>
        <v>588.76249999999993</v>
      </c>
      <c r="N375" s="6">
        <f t="shared" si="21"/>
        <v>296.14999999999998</v>
      </c>
      <c r="O375" s="6">
        <f t="shared" si="22"/>
        <v>292.61249999999995</v>
      </c>
      <c r="P375" s="8">
        <f t="shared" si="23"/>
        <v>0.49699581749856692</v>
      </c>
      <c r="Q375" s="5">
        <f>YEAR(SalesDataTable[[#This Row],[Order Date]])</f>
        <v>2026</v>
      </c>
      <c r="R375" s="8" t="str">
        <f>"Q"&amp;ROUNDUP(MONTH(SalesDataTable[[#This Row],[Order Date]])/3,0)</f>
        <v>Q1</v>
      </c>
      <c r="S375" s="9">
        <f>MONTH(SalesDataTable[[#This Row],[Order Date]])</f>
        <v>3</v>
      </c>
      <c r="T375" s="8" t="str">
        <f>TEXT(SalesDataTable[[#This Row],[Order Date]],"mmm")</f>
        <v>Mar</v>
      </c>
    </row>
    <row r="376" spans="1:20" ht="15.6">
      <c r="A376" s="2" t="s">
        <v>427</v>
      </c>
      <c r="B376" s="3">
        <v>46098</v>
      </c>
      <c r="C376" s="4" t="s">
        <v>14</v>
      </c>
      <c r="D376" s="4" t="s">
        <v>126</v>
      </c>
      <c r="E376" s="4" t="s">
        <v>39</v>
      </c>
      <c r="F376" s="4" t="s">
        <v>20</v>
      </c>
      <c r="G376" s="4" t="s">
        <v>31</v>
      </c>
      <c r="H376" s="4" t="s">
        <v>41</v>
      </c>
      <c r="I376" s="9">
        <v>1</v>
      </c>
      <c r="J376" s="6">
        <v>192.84</v>
      </c>
      <c r="K376" s="7">
        <v>0.15</v>
      </c>
      <c r="L376" s="6">
        <v>101.42</v>
      </c>
      <c r="M376" s="6">
        <f t="shared" si="20"/>
        <v>163.91399999999999</v>
      </c>
      <c r="N376" s="6">
        <f t="shared" si="21"/>
        <v>101.42</v>
      </c>
      <c r="O376" s="6">
        <f t="shared" si="22"/>
        <v>62.493999999999986</v>
      </c>
      <c r="P376" s="8">
        <f t="shared" si="23"/>
        <v>0.38126090510877647</v>
      </c>
      <c r="Q376" s="5">
        <f>YEAR(SalesDataTable[[#This Row],[Order Date]])</f>
        <v>2026</v>
      </c>
      <c r="R376" s="8" t="str">
        <f>"Q"&amp;ROUNDUP(MONTH(SalesDataTable[[#This Row],[Order Date]])/3,0)</f>
        <v>Q1</v>
      </c>
      <c r="S376" s="9">
        <f>MONTH(SalesDataTable[[#This Row],[Order Date]])</f>
        <v>3</v>
      </c>
      <c r="T376" s="8" t="str">
        <f>TEXT(SalesDataTable[[#This Row],[Order Date]],"mmm")</f>
        <v>Mar</v>
      </c>
    </row>
    <row r="377" spans="1:20" ht="15.6">
      <c r="A377" s="2" t="s">
        <v>428</v>
      </c>
      <c r="B377" s="3">
        <v>46098</v>
      </c>
      <c r="C377" s="4" t="s">
        <v>8</v>
      </c>
      <c r="D377" s="4" t="s">
        <v>66</v>
      </c>
      <c r="E377" s="4" t="s">
        <v>3</v>
      </c>
      <c r="F377" s="4" t="s">
        <v>16</v>
      </c>
      <c r="G377" s="4" t="s">
        <v>11</v>
      </c>
      <c r="H377" s="4" t="s">
        <v>53</v>
      </c>
      <c r="I377" s="9">
        <v>1</v>
      </c>
      <c r="J377" s="6">
        <v>152.57</v>
      </c>
      <c r="K377" s="7">
        <v>0.1</v>
      </c>
      <c r="L377" s="6">
        <v>80.319999999999993</v>
      </c>
      <c r="M377" s="6">
        <f t="shared" si="20"/>
        <v>137.31299999999999</v>
      </c>
      <c r="N377" s="6">
        <f t="shared" si="21"/>
        <v>80.319999999999993</v>
      </c>
      <c r="O377" s="6">
        <f t="shared" si="22"/>
        <v>56.992999999999995</v>
      </c>
      <c r="P377" s="8">
        <f t="shared" si="23"/>
        <v>0.41505902572953762</v>
      </c>
      <c r="Q377" s="5">
        <f>YEAR(SalesDataTable[[#This Row],[Order Date]])</f>
        <v>2026</v>
      </c>
      <c r="R377" s="8" t="str">
        <f>"Q"&amp;ROUNDUP(MONTH(SalesDataTable[[#This Row],[Order Date]])/3,0)</f>
        <v>Q1</v>
      </c>
      <c r="S377" s="9">
        <f>MONTH(SalesDataTable[[#This Row],[Order Date]])</f>
        <v>3</v>
      </c>
      <c r="T377" s="8" t="str">
        <f>TEXT(SalesDataTable[[#This Row],[Order Date]],"mmm")</f>
        <v>Mar</v>
      </c>
    </row>
    <row r="378" spans="1:20" ht="15.6">
      <c r="A378" s="2" t="s">
        <v>429</v>
      </c>
      <c r="B378" s="3">
        <v>46099</v>
      </c>
      <c r="C378" s="4" t="s">
        <v>27</v>
      </c>
      <c r="D378" s="4" t="s">
        <v>28</v>
      </c>
      <c r="E378" s="4" t="s">
        <v>3</v>
      </c>
      <c r="F378" s="4" t="s">
        <v>20</v>
      </c>
      <c r="G378" s="4" t="s">
        <v>17</v>
      </c>
      <c r="H378" s="4" t="s">
        <v>71</v>
      </c>
      <c r="I378" s="9">
        <v>2</v>
      </c>
      <c r="J378" s="6">
        <v>130.4</v>
      </c>
      <c r="K378" s="7">
        <v>0</v>
      </c>
      <c r="L378" s="6">
        <v>67.599999999999994</v>
      </c>
      <c r="M378" s="6">
        <f t="shared" si="20"/>
        <v>260.8</v>
      </c>
      <c r="N378" s="6">
        <f t="shared" si="21"/>
        <v>135.19999999999999</v>
      </c>
      <c r="O378" s="6">
        <f t="shared" si="22"/>
        <v>125.60000000000002</v>
      </c>
      <c r="P378" s="8">
        <f t="shared" si="23"/>
        <v>0.48159509202453993</v>
      </c>
      <c r="Q378" s="5">
        <f>YEAR(SalesDataTable[[#This Row],[Order Date]])</f>
        <v>2026</v>
      </c>
      <c r="R378" s="8" t="str">
        <f>"Q"&amp;ROUNDUP(MONTH(SalesDataTable[[#This Row],[Order Date]])/3,0)</f>
        <v>Q1</v>
      </c>
      <c r="S378" s="9">
        <f>MONTH(SalesDataTable[[#This Row],[Order Date]])</f>
        <v>3</v>
      </c>
      <c r="T378" s="8" t="str">
        <f>TEXT(SalesDataTable[[#This Row],[Order Date]],"mmm")</f>
        <v>Mar</v>
      </c>
    </row>
    <row r="379" spans="1:20" ht="15.6">
      <c r="A379" s="2" t="s">
        <v>430</v>
      </c>
      <c r="B379" s="3">
        <v>46099</v>
      </c>
      <c r="C379" s="4" t="s">
        <v>14</v>
      </c>
      <c r="D379" s="4" t="s">
        <v>24</v>
      </c>
      <c r="E379" s="4" t="s">
        <v>3</v>
      </c>
      <c r="F379" s="4" t="s">
        <v>16</v>
      </c>
      <c r="G379" s="4" t="s">
        <v>11</v>
      </c>
      <c r="H379" s="4" t="s">
        <v>12</v>
      </c>
      <c r="I379" s="9">
        <v>2</v>
      </c>
      <c r="J379" s="6">
        <v>94.25</v>
      </c>
      <c r="K379" s="7">
        <v>0.1</v>
      </c>
      <c r="L379" s="6">
        <v>44.99</v>
      </c>
      <c r="M379" s="6">
        <f t="shared" si="20"/>
        <v>169.65</v>
      </c>
      <c r="N379" s="6">
        <f t="shared" si="21"/>
        <v>89.98</v>
      </c>
      <c r="O379" s="6">
        <f t="shared" si="22"/>
        <v>79.67</v>
      </c>
      <c r="P379" s="8">
        <f t="shared" si="23"/>
        <v>0.46961391099322131</v>
      </c>
      <c r="Q379" s="5">
        <f>YEAR(SalesDataTable[[#This Row],[Order Date]])</f>
        <v>2026</v>
      </c>
      <c r="R379" s="8" t="str">
        <f>"Q"&amp;ROUNDUP(MONTH(SalesDataTable[[#This Row],[Order Date]])/3,0)</f>
        <v>Q1</v>
      </c>
      <c r="S379" s="9">
        <f>MONTH(SalesDataTable[[#This Row],[Order Date]])</f>
        <v>3</v>
      </c>
      <c r="T379" s="8" t="str">
        <f>TEXT(SalesDataTable[[#This Row],[Order Date]],"mmm")</f>
        <v>Mar</v>
      </c>
    </row>
    <row r="380" spans="1:20" ht="15.6">
      <c r="A380" s="2" t="s">
        <v>431</v>
      </c>
      <c r="B380" s="3">
        <v>46099</v>
      </c>
      <c r="C380" s="4" t="s">
        <v>8</v>
      </c>
      <c r="D380" s="4" t="s">
        <v>69</v>
      </c>
      <c r="E380" s="4" t="s">
        <v>3</v>
      </c>
      <c r="F380" s="4" t="s">
        <v>20</v>
      </c>
      <c r="G380" s="4" t="s">
        <v>31</v>
      </c>
      <c r="H380" s="4" t="s">
        <v>90</v>
      </c>
      <c r="I380" s="9">
        <v>5</v>
      </c>
      <c r="J380" s="6">
        <v>125.91</v>
      </c>
      <c r="K380" s="7">
        <v>0</v>
      </c>
      <c r="L380" s="6">
        <v>59.36</v>
      </c>
      <c r="M380" s="6">
        <f t="shared" si="20"/>
        <v>629.54999999999995</v>
      </c>
      <c r="N380" s="6">
        <f t="shared" si="21"/>
        <v>296.8</v>
      </c>
      <c r="O380" s="6">
        <f t="shared" si="22"/>
        <v>332.74999999999994</v>
      </c>
      <c r="P380" s="8">
        <f t="shared" si="23"/>
        <v>0.52855214041775866</v>
      </c>
      <c r="Q380" s="5">
        <f>YEAR(SalesDataTable[[#This Row],[Order Date]])</f>
        <v>2026</v>
      </c>
      <c r="R380" s="8" t="str">
        <f>"Q"&amp;ROUNDUP(MONTH(SalesDataTable[[#This Row],[Order Date]])/3,0)</f>
        <v>Q1</v>
      </c>
      <c r="S380" s="9">
        <f>MONTH(SalesDataTable[[#This Row],[Order Date]])</f>
        <v>3</v>
      </c>
      <c r="T380" s="8" t="str">
        <f>TEXT(SalesDataTable[[#This Row],[Order Date]],"mmm")</f>
        <v>Mar</v>
      </c>
    </row>
    <row r="381" spans="1:20" ht="15.6">
      <c r="A381" s="2" t="s">
        <v>432</v>
      </c>
      <c r="B381" s="3">
        <v>46099</v>
      </c>
      <c r="C381" s="4" t="s">
        <v>27</v>
      </c>
      <c r="D381" s="4" t="s">
        <v>45</v>
      </c>
      <c r="E381" s="4" t="s">
        <v>25</v>
      </c>
      <c r="F381" s="4" t="s">
        <v>4</v>
      </c>
      <c r="G381" s="4" t="s">
        <v>49</v>
      </c>
      <c r="H381" s="4" t="s">
        <v>50</v>
      </c>
      <c r="I381" s="9">
        <v>2</v>
      </c>
      <c r="J381" s="6">
        <v>39.619999999999997</v>
      </c>
      <c r="K381" s="7">
        <v>0</v>
      </c>
      <c r="L381" s="6">
        <v>14.78</v>
      </c>
      <c r="M381" s="6">
        <f t="shared" si="20"/>
        <v>79.239999999999995</v>
      </c>
      <c r="N381" s="6">
        <f t="shared" si="21"/>
        <v>29.56</v>
      </c>
      <c r="O381" s="6">
        <f t="shared" si="22"/>
        <v>49.679999999999993</v>
      </c>
      <c r="P381" s="8">
        <f t="shared" si="23"/>
        <v>0.62695608278647141</v>
      </c>
      <c r="Q381" s="5">
        <f>YEAR(SalesDataTable[[#This Row],[Order Date]])</f>
        <v>2026</v>
      </c>
      <c r="R381" s="8" t="str">
        <f>"Q"&amp;ROUNDUP(MONTH(SalesDataTable[[#This Row],[Order Date]])/3,0)</f>
        <v>Q1</v>
      </c>
      <c r="S381" s="9">
        <f>MONTH(SalesDataTable[[#This Row],[Order Date]])</f>
        <v>3</v>
      </c>
      <c r="T381" s="8" t="str">
        <f>TEXT(SalesDataTable[[#This Row],[Order Date]],"mmm")</f>
        <v>Mar</v>
      </c>
    </row>
    <row r="382" spans="1:20" ht="15.6">
      <c r="A382" s="2" t="s">
        <v>433</v>
      </c>
      <c r="B382" s="3">
        <v>46099</v>
      </c>
      <c r="C382" s="4" t="s">
        <v>1</v>
      </c>
      <c r="D382" s="4" t="s">
        <v>52</v>
      </c>
      <c r="E382" s="4" t="s">
        <v>3</v>
      </c>
      <c r="F382" s="4" t="s">
        <v>20</v>
      </c>
      <c r="G382" s="4" t="s">
        <v>49</v>
      </c>
      <c r="H382" s="4" t="s">
        <v>67</v>
      </c>
      <c r="I382" s="9">
        <v>3</v>
      </c>
      <c r="J382" s="6">
        <v>36.32</v>
      </c>
      <c r="K382" s="7">
        <v>0</v>
      </c>
      <c r="L382" s="6">
        <v>14.18</v>
      </c>
      <c r="M382" s="6">
        <f t="shared" si="20"/>
        <v>108.96000000000001</v>
      </c>
      <c r="N382" s="6">
        <f t="shared" si="21"/>
        <v>42.54</v>
      </c>
      <c r="O382" s="6">
        <f t="shared" si="22"/>
        <v>66.420000000000016</v>
      </c>
      <c r="P382" s="8">
        <f t="shared" si="23"/>
        <v>0.60958149779735693</v>
      </c>
      <c r="Q382" s="5">
        <f>YEAR(SalesDataTable[[#This Row],[Order Date]])</f>
        <v>2026</v>
      </c>
      <c r="R382" s="8" t="str">
        <f>"Q"&amp;ROUNDUP(MONTH(SalesDataTable[[#This Row],[Order Date]])/3,0)</f>
        <v>Q1</v>
      </c>
      <c r="S382" s="9">
        <f>MONTH(SalesDataTable[[#This Row],[Order Date]])</f>
        <v>3</v>
      </c>
      <c r="T382" s="8" t="str">
        <f>TEXT(SalesDataTable[[#This Row],[Order Date]],"mmm")</f>
        <v>Mar</v>
      </c>
    </row>
    <row r="383" spans="1:20" ht="15.6">
      <c r="A383" s="2" t="s">
        <v>434</v>
      </c>
      <c r="B383" s="3">
        <v>46099</v>
      </c>
      <c r="C383" s="4" t="s">
        <v>1</v>
      </c>
      <c r="D383" s="4" t="s">
        <v>88</v>
      </c>
      <c r="E383" s="4" t="s">
        <v>25</v>
      </c>
      <c r="F383" s="4" t="s">
        <v>16</v>
      </c>
      <c r="G383" s="4" t="s">
        <v>49</v>
      </c>
      <c r="H383" s="4" t="s">
        <v>74</v>
      </c>
      <c r="I383" s="9">
        <v>1</v>
      </c>
      <c r="J383" s="6">
        <v>51.16</v>
      </c>
      <c r="K383" s="7">
        <v>0</v>
      </c>
      <c r="L383" s="6">
        <v>22.39</v>
      </c>
      <c r="M383" s="6">
        <f t="shared" si="20"/>
        <v>51.16</v>
      </c>
      <c r="N383" s="6">
        <f t="shared" si="21"/>
        <v>22.39</v>
      </c>
      <c r="O383" s="6">
        <f t="shared" si="22"/>
        <v>28.769999999999996</v>
      </c>
      <c r="P383" s="8">
        <f t="shared" si="23"/>
        <v>0.56235340109460508</v>
      </c>
      <c r="Q383" s="5">
        <f>YEAR(SalesDataTable[[#This Row],[Order Date]])</f>
        <v>2026</v>
      </c>
      <c r="R383" s="8" t="str">
        <f>"Q"&amp;ROUNDUP(MONTH(SalesDataTable[[#This Row],[Order Date]])/3,0)</f>
        <v>Q1</v>
      </c>
      <c r="S383" s="9">
        <f>MONTH(SalesDataTable[[#This Row],[Order Date]])</f>
        <v>3</v>
      </c>
      <c r="T383" s="8" t="str">
        <f>TEXT(SalesDataTable[[#This Row],[Order Date]],"mmm")</f>
        <v>Mar</v>
      </c>
    </row>
    <row r="384" spans="1:20" ht="15.6">
      <c r="A384" s="2" t="s">
        <v>435</v>
      </c>
      <c r="B384" s="3">
        <v>46100</v>
      </c>
      <c r="C384" s="4" t="s">
        <v>27</v>
      </c>
      <c r="D384" s="4" t="s">
        <v>82</v>
      </c>
      <c r="E384" s="4" t="s">
        <v>10</v>
      </c>
      <c r="F384" s="4" t="s">
        <v>20</v>
      </c>
      <c r="G384" s="4" t="s">
        <v>49</v>
      </c>
      <c r="H384" s="4" t="s">
        <v>67</v>
      </c>
      <c r="I384" s="9">
        <v>5</v>
      </c>
      <c r="J384" s="6">
        <v>35.65</v>
      </c>
      <c r="K384" s="7">
        <v>0.1</v>
      </c>
      <c r="L384" s="6">
        <v>13.64</v>
      </c>
      <c r="M384" s="6">
        <f t="shared" si="20"/>
        <v>160.42500000000001</v>
      </c>
      <c r="N384" s="6">
        <f t="shared" si="21"/>
        <v>68.2</v>
      </c>
      <c r="O384" s="6">
        <f t="shared" si="22"/>
        <v>92.225000000000009</v>
      </c>
      <c r="P384" s="8">
        <f t="shared" si="23"/>
        <v>0.5748792270531401</v>
      </c>
      <c r="Q384" s="5">
        <f>YEAR(SalesDataTable[[#This Row],[Order Date]])</f>
        <v>2026</v>
      </c>
      <c r="R384" s="8" t="str">
        <f>"Q"&amp;ROUNDUP(MONTH(SalesDataTable[[#This Row],[Order Date]])/3,0)</f>
        <v>Q1</v>
      </c>
      <c r="S384" s="9">
        <f>MONTH(SalesDataTable[[#This Row],[Order Date]])</f>
        <v>3</v>
      </c>
      <c r="T384" s="8" t="str">
        <f>TEXT(SalesDataTable[[#This Row],[Order Date]],"mmm")</f>
        <v>Mar</v>
      </c>
    </row>
    <row r="385" spans="1:20" ht="15.6">
      <c r="A385" s="2" t="s">
        <v>436</v>
      </c>
      <c r="B385" s="3">
        <v>46100</v>
      </c>
      <c r="C385" s="4" t="s">
        <v>27</v>
      </c>
      <c r="D385" s="4" t="s">
        <v>48</v>
      </c>
      <c r="E385" s="4" t="s">
        <v>3</v>
      </c>
      <c r="F385" s="4" t="s">
        <v>16</v>
      </c>
      <c r="G385" s="4" t="s">
        <v>11</v>
      </c>
      <c r="H385" s="4" t="s">
        <v>21</v>
      </c>
      <c r="I385" s="9">
        <v>1</v>
      </c>
      <c r="J385" s="6">
        <v>145.19</v>
      </c>
      <c r="K385" s="7">
        <v>0</v>
      </c>
      <c r="L385" s="6">
        <v>80.67</v>
      </c>
      <c r="M385" s="6">
        <f t="shared" si="20"/>
        <v>145.19</v>
      </c>
      <c r="N385" s="6">
        <f t="shared" si="21"/>
        <v>80.67</v>
      </c>
      <c r="O385" s="6">
        <f t="shared" si="22"/>
        <v>64.52</v>
      </c>
      <c r="P385" s="8">
        <f t="shared" si="23"/>
        <v>0.44438322198498514</v>
      </c>
      <c r="Q385" s="5">
        <f>YEAR(SalesDataTable[[#This Row],[Order Date]])</f>
        <v>2026</v>
      </c>
      <c r="R385" s="8" t="str">
        <f>"Q"&amp;ROUNDUP(MONTH(SalesDataTable[[#This Row],[Order Date]])/3,0)</f>
        <v>Q1</v>
      </c>
      <c r="S385" s="9">
        <f>MONTH(SalesDataTable[[#This Row],[Order Date]])</f>
        <v>3</v>
      </c>
      <c r="T385" s="8" t="str">
        <f>TEXT(SalesDataTable[[#This Row],[Order Date]],"mmm")</f>
        <v>Mar</v>
      </c>
    </row>
    <row r="386" spans="1:20" ht="15.6">
      <c r="A386" s="2" t="s">
        <v>437</v>
      </c>
      <c r="B386" s="3">
        <v>46100</v>
      </c>
      <c r="C386" s="4" t="s">
        <v>27</v>
      </c>
      <c r="D386" s="4" t="s">
        <v>48</v>
      </c>
      <c r="E386" s="4" t="s">
        <v>3</v>
      </c>
      <c r="F386" s="4" t="s">
        <v>4</v>
      </c>
      <c r="G386" s="4" t="s">
        <v>5</v>
      </c>
      <c r="H386" s="4" t="s">
        <v>35</v>
      </c>
      <c r="I386" s="9">
        <v>2</v>
      </c>
      <c r="J386" s="6">
        <v>40.090000000000003</v>
      </c>
      <c r="K386" s="7">
        <v>0</v>
      </c>
      <c r="L386" s="6">
        <v>17.2</v>
      </c>
      <c r="M386" s="6">
        <f t="shared" ref="M386:M449" si="24">I386*J386*(1-K386)</f>
        <v>80.180000000000007</v>
      </c>
      <c r="N386" s="6">
        <f t="shared" ref="N386:N449" si="25">I386*L386</f>
        <v>34.4</v>
      </c>
      <c r="O386" s="6">
        <f t="shared" ref="O386:O449" si="26">M386-N386</f>
        <v>45.780000000000008</v>
      </c>
      <c r="P386" s="8">
        <f t="shared" ref="P386:P449" si="27">IFERROR(O386/M386,0)</f>
        <v>0.57096532801197308</v>
      </c>
      <c r="Q386" s="5">
        <f>YEAR(SalesDataTable[[#This Row],[Order Date]])</f>
        <v>2026</v>
      </c>
      <c r="R386" s="8" t="str">
        <f>"Q"&amp;ROUNDUP(MONTH(SalesDataTable[[#This Row],[Order Date]])/3,0)</f>
        <v>Q1</v>
      </c>
      <c r="S386" s="9">
        <f>MONTH(SalesDataTable[[#This Row],[Order Date]])</f>
        <v>3</v>
      </c>
      <c r="T386" s="8" t="str">
        <f>TEXT(SalesDataTable[[#This Row],[Order Date]],"mmm")</f>
        <v>Mar</v>
      </c>
    </row>
    <row r="387" spans="1:20" ht="15.6">
      <c r="A387" s="2" t="s">
        <v>438</v>
      </c>
      <c r="B387" s="3">
        <v>46100</v>
      </c>
      <c r="C387" s="4" t="s">
        <v>27</v>
      </c>
      <c r="D387" s="4" t="s">
        <v>45</v>
      </c>
      <c r="E387" s="4" t="s">
        <v>3</v>
      </c>
      <c r="F387" s="4" t="s">
        <v>4</v>
      </c>
      <c r="G387" s="4" t="s">
        <v>49</v>
      </c>
      <c r="H387" s="4" t="s">
        <v>50</v>
      </c>
      <c r="I387" s="9">
        <v>1</v>
      </c>
      <c r="J387" s="6">
        <v>39.47</v>
      </c>
      <c r="K387" s="7">
        <v>0</v>
      </c>
      <c r="L387" s="6">
        <v>15.02</v>
      </c>
      <c r="M387" s="6">
        <f t="shared" si="24"/>
        <v>39.47</v>
      </c>
      <c r="N387" s="6">
        <f t="shared" si="25"/>
        <v>15.02</v>
      </c>
      <c r="O387" s="6">
        <f t="shared" si="26"/>
        <v>24.45</v>
      </c>
      <c r="P387" s="8">
        <f t="shared" si="27"/>
        <v>0.61945781606283257</v>
      </c>
      <c r="Q387" s="5">
        <f>YEAR(SalesDataTable[[#This Row],[Order Date]])</f>
        <v>2026</v>
      </c>
      <c r="R387" s="8" t="str">
        <f>"Q"&amp;ROUNDUP(MONTH(SalesDataTable[[#This Row],[Order Date]])/3,0)</f>
        <v>Q1</v>
      </c>
      <c r="S387" s="9">
        <f>MONTH(SalesDataTable[[#This Row],[Order Date]])</f>
        <v>3</v>
      </c>
      <c r="T387" s="8" t="str">
        <f>TEXT(SalesDataTable[[#This Row],[Order Date]],"mmm")</f>
        <v>Mar</v>
      </c>
    </row>
    <row r="388" spans="1:20" ht="15.6">
      <c r="A388" s="2" t="s">
        <v>439</v>
      </c>
      <c r="B388" s="3">
        <v>46100</v>
      </c>
      <c r="C388" s="4" t="s">
        <v>1</v>
      </c>
      <c r="D388" s="4" t="s">
        <v>2</v>
      </c>
      <c r="E388" s="4" t="s">
        <v>3</v>
      </c>
      <c r="F388" s="4" t="s">
        <v>4</v>
      </c>
      <c r="G388" s="4" t="s">
        <v>5</v>
      </c>
      <c r="H388" s="4" t="s">
        <v>43</v>
      </c>
      <c r="I388" s="9">
        <v>2</v>
      </c>
      <c r="J388" s="6">
        <v>103.42</v>
      </c>
      <c r="K388" s="7">
        <v>0</v>
      </c>
      <c r="L388" s="6">
        <v>49.51</v>
      </c>
      <c r="M388" s="6">
        <f t="shared" si="24"/>
        <v>206.84</v>
      </c>
      <c r="N388" s="6">
        <f t="shared" si="25"/>
        <v>99.02</v>
      </c>
      <c r="O388" s="6">
        <f t="shared" si="26"/>
        <v>107.82000000000001</v>
      </c>
      <c r="P388" s="8">
        <f t="shared" si="27"/>
        <v>0.52127248114484626</v>
      </c>
      <c r="Q388" s="5">
        <f>YEAR(SalesDataTable[[#This Row],[Order Date]])</f>
        <v>2026</v>
      </c>
      <c r="R388" s="8" t="str">
        <f>"Q"&amp;ROUNDUP(MONTH(SalesDataTable[[#This Row],[Order Date]])/3,0)</f>
        <v>Q1</v>
      </c>
      <c r="S388" s="9">
        <f>MONTH(SalesDataTable[[#This Row],[Order Date]])</f>
        <v>3</v>
      </c>
      <c r="T388" s="8" t="str">
        <f>TEXT(SalesDataTable[[#This Row],[Order Date]],"mmm")</f>
        <v>Mar</v>
      </c>
    </row>
    <row r="389" spans="1:20" ht="15.6">
      <c r="A389" s="2" t="s">
        <v>440</v>
      </c>
      <c r="B389" s="3">
        <v>46100</v>
      </c>
      <c r="C389" s="4" t="s">
        <v>1</v>
      </c>
      <c r="D389" s="4" t="s">
        <v>2</v>
      </c>
      <c r="E389" s="4" t="s">
        <v>3</v>
      </c>
      <c r="F389" s="4" t="s">
        <v>4</v>
      </c>
      <c r="G389" s="4" t="s">
        <v>17</v>
      </c>
      <c r="H389" s="4" t="s">
        <v>83</v>
      </c>
      <c r="I389" s="9">
        <v>4</v>
      </c>
      <c r="J389" s="6">
        <v>161.93</v>
      </c>
      <c r="K389" s="7">
        <v>0.15</v>
      </c>
      <c r="L389" s="6">
        <v>88</v>
      </c>
      <c r="M389" s="6">
        <f t="shared" si="24"/>
        <v>550.56200000000001</v>
      </c>
      <c r="N389" s="6">
        <f t="shared" si="25"/>
        <v>352</v>
      </c>
      <c r="O389" s="6">
        <f t="shared" si="26"/>
        <v>198.56200000000001</v>
      </c>
      <c r="P389" s="8">
        <f t="shared" si="27"/>
        <v>0.36065329608654428</v>
      </c>
      <c r="Q389" s="5">
        <f>YEAR(SalesDataTable[[#This Row],[Order Date]])</f>
        <v>2026</v>
      </c>
      <c r="R389" s="8" t="str">
        <f>"Q"&amp;ROUNDUP(MONTH(SalesDataTable[[#This Row],[Order Date]])/3,0)</f>
        <v>Q1</v>
      </c>
      <c r="S389" s="9">
        <f>MONTH(SalesDataTable[[#This Row],[Order Date]])</f>
        <v>3</v>
      </c>
      <c r="T389" s="8" t="str">
        <f>TEXT(SalesDataTable[[#This Row],[Order Date]],"mmm")</f>
        <v>Mar</v>
      </c>
    </row>
    <row r="390" spans="1:20" ht="15.6">
      <c r="A390" s="2" t="s">
        <v>441</v>
      </c>
      <c r="B390" s="3">
        <v>46101</v>
      </c>
      <c r="C390" s="4" t="s">
        <v>1</v>
      </c>
      <c r="D390" s="4" t="s">
        <v>2</v>
      </c>
      <c r="E390" s="4" t="s">
        <v>3</v>
      </c>
      <c r="F390" s="4" t="s">
        <v>4</v>
      </c>
      <c r="G390" s="4" t="s">
        <v>17</v>
      </c>
      <c r="H390" s="4" t="s">
        <v>46</v>
      </c>
      <c r="I390" s="9">
        <v>2</v>
      </c>
      <c r="J390" s="6">
        <v>46.21</v>
      </c>
      <c r="K390" s="7">
        <v>0.05</v>
      </c>
      <c r="L390" s="6">
        <v>18.37</v>
      </c>
      <c r="M390" s="6">
        <f t="shared" si="24"/>
        <v>87.798999999999992</v>
      </c>
      <c r="N390" s="6">
        <f t="shared" si="25"/>
        <v>36.74</v>
      </c>
      <c r="O390" s="6">
        <f t="shared" si="26"/>
        <v>51.05899999999999</v>
      </c>
      <c r="P390" s="8">
        <f t="shared" si="27"/>
        <v>0.58154420893176451</v>
      </c>
      <c r="Q390" s="5">
        <f>YEAR(SalesDataTable[[#This Row],[Order Date]])</f>
        <v>2026</v>
      </c>
      <c r="R390" s="8" t="str">
        <f>"Q"&amp;ROUNDUP(MONTH(SalesDataTable[[#This Row],[Order Date]])/3,0)</f>
        <v>Q1</v>
      </c>
      <c r="S390" s="9">
        <f>MONTH(SalesDataTable[[#This Row],[Order Date]])</f>
        <v>3</v>
      </c>
      <c r="T390" s="8" t="str">
        <f>TEXT(SalesDataTable[[#This Row],[Order Date]],"mmm")</f>
        <v>Mar</v>
      </c>
    </row>
    <row r="391" spans="1:20" ht="15.6">
      <c r="A391" s="2" t="s">
        <v>442</v>
      </c>
      <c r="B391" s="3">
        <v>46101</v>
      </c>
      <c r="C391" s="4" t="s">
        <v>8</v>
      </c>
      <c r="D391" s="4" t="s">
        <v>66</v>
      </c>
      <c r="E391" s="4" t="s">
        <v>3</v>
      </c>
      <c r="F391" s="4" t="s">
        <v>16</v>
      </c>
      <c r="G391" s="4" t="s">
        <v>31</v>
      </c>
      <c r="H391" s="4" t="s">
        <v>90</v>
      </c>
      <c r="I391" s="9">
        <v>3</v>
      </c>
      <c r="J391" s="6">
        <v>125.85</v>
      </c>
      <c r="K391" s="7">
        <v>0</v>
      </c>
      <c r="L391" s="6">
        <v>59.19</v>
      </c>
      <c r="M391" s="6">
        <f t="shared" si="24"/>
        <v>377.54999999999995</v>
      </c>
      <c r="N391" s="6">
        <f t="shared" si="25"/>
        <v>177.57</v>
      </c>
      <c r="O391" s="6">
        <f t="shared" si="26"/>
        <v>199.97999999999996</v>
      </c>
      <c r="P391" s="8">
        <f t="shared" si="27"/>
        <v>0.52967818831942781</v>
      </c>
      <c r="Q391" s="5">
        <f>YEAR(SalesDataTable[[#This Row],[Order Date]])</f>
        <v>2026</v>
      </c>
      <c r="R391" s="8" t="str">
        <f>"Q"&amp;ROUNDUP(MONTH(SalesDataTable[[#This Row],[Order Date]])/3,0)</f>
        <v>Q1</v>
      </c>
      <c r="S391" s="9">
        <f>MONTH(SalesDataTable[[#This Row],[Order Date]])</f>
        <v>3</v>
      </c>
      <c r="T391" s="8" t="str">
        <f>TEXT(SalesDataTable[[#This Row],[Order Date]],"mmm")</f>
        <v>Mar</v>
      </c>
    </row>
    <row r="392" spans="1:20" ht="15.6">
      <c r="A392" s="2" t="s">
        <v>443</v>
      </c>
      <c r="B392" s="3">
        <v>46101</v>
      </c>
      <c r="C392" s="4" t="s">
        <v>27</v>
      </c>
      <c r="D392" s="4" t="s">
        <v>82</v>
      </c>
      <c r="E392" s="4" t="s">
        <v>25</v>
      </c>
      <c r="F392" s="4" t="s">
        <v>16</v>
      </c>
      <c r="G392" s="4" t="s">
        <v>17</v>
      </c>
      <c r="H392" s="4" t="s">
        <v>18</v>
      </c>
      <c r="I392" s="9">
        <v>2</v>
      </c>
      <c r="J392" s="6">
        <v>36.340000000000003</v>
      </c>
      <c r="K392" s="7">
        <v>0</v>
      </c>
      <c r="L392" s="6">
        <v>13.8</v>
      </c>
      <c r="M392" s="6">
        <f t="shared" si="24"/>
        <v>72.680000000000007</v>
      </c>
      <c r="N392" s="6">
        <f t="shared" si="25"/>
        <v>27.6</v>
      </c>
      <c r="O392" s="6">
        <f t="shared" si="26"/>
        <v>45.080000000000005</v>
      </c>
      <c r="P392" s="8">
        <f t="shared" si="27"/>
        <v>0.620253164556962</v>
      </c>
      <c r="Q392" s="5">
        <f>YEAR(SalesDataTable[[#This Row],[Order Date]])</f>
        <v>2026</v>
      </c>
      <c r="R392" s="8" t="str">
        <f>"Q"&amp;ROUNDUP(MONTH(SalesDataTable[[#This Row],[Order Date]])/3,0)</f>
        <v>Q1</v>
      </c>
      <c r="S392" s="9">
        <f>MONTH(SalesDataTable[[#This Row],[Order Date]])</f>
        <v>3</v>
      </c>
      <c r="T392" s="8" t="str">
        <f>TEXT(SalesDataTable[[#This Row],[Order Date]],"mmm")</f>
        <v>Mar</v>
      </c>
    </row>
    <row r="393" spans="1:20" ht="15.6">
      <c r="A393" s="2" t="s">
        <v>444</v>
      </c>
      <c r="B393" s="3">
        <v>46101</v>
      </c>
      <c r="C393" s="4" t="s">
        <v>8</v>
      </c>
      <c r="D393" s="4" t="s">
        <v>69</v>
      </c>
      <c r="E393" s="4" t="s">
        <v>39</v>
      </c>
      <c r="F393" s="4" t="s">
        <v>16</v>
      </c>
      <c r="G393" s="4" t="s">
        <v>5</v>
      </c>
      <c r="H393" s="4" t="s">
        <v>29</v>
      </c>
      <c r="I393" s="9">
        <v>2</v>
      </c>
      <c r="J393" s="6">
        <v>51.29</v>
      </c>
      <c r="K393" s="7">
        <v>0</v>
      </c>
      <c r="L393" s="6">
        <v>23.15</v>
      </c>
      <c r="M393" s="6">
        <f t="shared" si="24"/>
        <v>102.58</v>
      </c>
      <c r="N393" s="6">
        <f t="shared" si="25"/>
        <v>46.3</v>
      </c>
      <c r="O393" s="6">
        <f t="shared" si="26"/>
        <v>56.28</v>
      </c>
      <c r="P393" s="8">
        <f t="shared" si="27"/>
        <v>0.54864496003119523</v>
      </c>
      <c r="Q393" s="5">
        <f>YEAR(SalesDataTable[[#This Row],[Order Date]])</f>
        <v>2026</v>
      </c>
      <c r="R393" s="8" t="str">
        <f>"Q"&amp;ROUNDUP(MONTH(SalesDataTable[[#This Row],[Order Date]])/3,0)</f>
        <v>Q1</v>
      </c>
      <c r="S393" s="9">
        <f>MONTH(SalesDataTable[[#This Row],[Order Date]])</f>
        <v>3</v>
      </c>
      <c r="T393" s="8" t="str">
        <f>TEXT(SalesDataTable[[#This Row],[Order Date]],"mmm")</f>
        <v>Mar</v>
      </c>
    </row>
    <row r="394" spans="1:20" ht="15.6">
      <c r="A394" s="2" t="s">
        <v>445</v>
      </c>
      <c r="B394" s="3">
        <v>46101</v>
      </c>
      <c r="C394" s="4" t="s">
        <v>8</v>
      </c>
      <c r="D394" s="4" t="s">
        <v>9</v>
      </c>
      <c r="E394" s="4" t="s">
        <v>10</v>
      </c>
      <c r="F394" s="4" t="s">
        <v>20</v>
      </c>
      <c r="G394" s="4" t="s">
        <v>5</v>
      </c>
      <c r="H394" s="4" t="s">
        <v>35</v>
      </c>
      <c r="I394" s="9">
        <v>6</v>
      </c>
      <c r="J394" s="6">
        <v>40.89</v>
      </c>
      <c r="K394" s="7">
        <v>0.1</v>
      </c>
      <c r="L394" s="6">
        <v>16.84</v>
      </c>
      <c r="M394" s="6">
        <f t="shared" si="24"/>
        <v>220.80600000000001</v>
      </c>
      <c r="N394" s="6">
        <f t="shared" si="25"/>
        <v>101.03999999999999</v>
      </c>
      <c r="O394" s="6">
        <f t="shared" si="26"/>
        <v>119.76600000000002</v>
      </c>
      <c r="P394" s="8">
        <f t="shared" si="27"/>
        <v>0.54240373902883077</v>
      </c>
      <c r="Q394" s="5">
        <f>YEAR(SalesDataTable[[#This Row],[Order Date]])</f>
        <v>2026</v>
      </c>
      <c r="R394" s="8" t="str">
        <f>"Q"&amp;ROUNDUP(MONTH(SalesDataTable[[#This Row],[Order Date]])/3,0)</f>
        <v>Q1</v>
      </c>
      <c r="S394" s="9">
        <f>MONTH(SalesDataTable[[#This Row],[Order Date]])</f>
        <v>3</v>
      </c>
      <c r="T394" s="8" t="str">
        <f>TEXT(SalesDataTable[[#This Row],[Order Date]],"mmm")</f>
        <v>Mar</v>
      </c>
    </row>
    <row r="395" spans="1:20" ht="15.6">
      <c r="A395" s="2" t="s">
        <v>446</v>
      </c>
      <c r="B395" s="3">
        <v>46101</v>
      </c>
      <c r="C395" s="4" t="s">
        <v>8</v>
      </c>
      <c r="D395" s="4" t="s">
        <v>86</v>
      </c>
      <c r="E395" s="4" t="s">
        <v>3</v>
      </c>
      <c r="F395" s="4" t="s">
        <v>16</v>
      </c>
      <c r="G395" s="4" t="s">
        <v>49</v>
      </c>
      <c r="H395" s="4" t="s">
        <v>55</v>
      </c>
      <c r="I395" s="9">
        <v>1</v>
      </c>
      <c r="J395" s="6">
        <v>120.63</v>
      </c>
      <c r="K395" s="7">
        <v>0</v>
      </c>
      <c r="L395" s="6">
        <v>70.28</v>
      </c>
      <c r="M395" s="6">
        <f t="shared" si="24"/>
        <v>120.63</v>
      </c>
      <c r="N395" s="6">
        <f t="shared" si="25"/>
        <v>70.28</v>
      </c>
      <c r="O395" s="6">
        <f t="shared" si="26"/>
        <v>50.349999999999994</v>
      </c>
      <c r="P395" s="8">
        <f t="shared" si="27"/>
        <v>0.41739202520102792</v>
      </c>
      <c r="Q395" s="5">
        <f>YEAR(SalesDataTable[[#This Row],[Order Date]])</f>
        <v>2026</v>
      </c>
      <c r="R395" s="8" t="str">
        <f>"Q"&amp;ROUNDUP(MONTH(SalesDataTable[[#This Row],[Order Date]])/3,0)</f>
        <v>Q1</v>
      </c>
      <c r="S395" s="9">
        <f>MONTH(SalesDataTable[[#This Row],[Order Date]])</f>
        <v>3</v>
      </c>
      <c r="T395" s="8" t="str">
        <f>TEXT(SalesDataTable[[#This Row],[Order Date]],"mmm")</f>
        <v>Mar</v>
      </c>
    </row>
    <row r="396" spans="1:20" ht="15.6">
      <c r="A396" s="2" t="s">
        <v>447</v>
      </c>
      <c r="B396" s="3">
        <v>46101</v>
      </c>
      <c r="C396" s="4" t="s">
        <v>27</v>
      </c>
      <c r="D396" s="4" t="s">
        <v>82</v>
      </c>
      <c r="E396" s="4" t="s">
        <v>10</v>
      </c>
      <c r="F396" s="4" t="s">
        <v>16</v>
      </c>
      <c r="G396" s="4" t="s">
        <v>5</v>
      </c>
      <c r="H396" s="4" t="s">
        <v>6</v>
      </c>
      <c r="I396" s="9">
        <v>5</v>
      </c>
      <c r="J396" s="6">
        <v>82.64</v>
      </c>
      <c r="K396" s="7">
        <v>0.1</v>
      </c>
      <c r="L396" s="6">
        <v>43.52</v>
      </c>
      <c r="M396" s="6">
        <f t="shared" si="24"/>
        <v>371.88</v>
      </c>
      <c r="N396" s="6">
        <f t="shared" si="25"/>
        <v>217.60000000000002</v>
      </c>
      <c r="O396" s="6">
        <f t="shared" si="26"/>
        <v>154.27999999999997</v>
      </c>
      <c r="P396" s="8">
        <f t="shared" si="27"/>
        <v>0.41486501021834993</v>
      </c>
      <c r="Q396" s="5">
        <f>YEAR(SalesDataTable[[#This Row],[Order Date]])</f>
        <v>2026</v>
      </c>
      <c r="R396" s="8" t="str">
        <f>"Q"&amp;ROUNDUP(MONTH(SalesDataTable[[#This Row],[Order Date]])/3,0)</f>
        <v>Q1</v>
      </c>
      <c r="S396" s="9">
        <f>MONTH(SalesDataTable[[#This Row],[Order Date]])</f>
        <v>3</v>
      </c>
      <c r="T396" s="8" t="str">
        <f>TEXT(SalesDataTable[[#This Row],[Order Date]],"mmm")</f>
        <v>Mar</v>
      </c>
    </row>
    <row r="397" spans="1:20" ht="15.6">
      <c r="A397" s="2" t="s">
        <v>448</v>
      </c>
      <c r="B397" s="3">
        <v>46101</v>
      </c>
      <c r="C397" s="4" t="s">
        <v>8</v>
      </c>
      <c r="D397" s="4" t="s">
        <v>38</v>
      </c>
      <c r="E397" s="4" t="s">
        <v>3</v>
      </c>
      <c r="F397" s="4" t="s">
        <v>20</v>
      </c>
      <c r="G397" s="4" t="s">
        <v>11</v>
      </c>
      <c r="H397" s="4" t="s">
        <v>79</v>
      </c>
      <c r="I397" s="9">
        <v>2</v>
      </c>
      <c r="J397" s="6">
        <v>72.459999999999994</v>
      </c>
      <c r="K397" s="7">
        <v>0</v>
      </c>
      <c r="L397" s="6">
        <v>33.31</v>
      </c>
      <c r="M397" s="6">
        <f t="shared" si="24"/>
        <v>144.91999999999999</v>
      </c>
      <c r="N397" s="6">
        <f t="shared" si="25"/>
        <v>66.62</v>
      </c>
      <c r="O397" s="6">
        <f t="shared" si="26"/>
        <v>78.299999999999983</v>
      </c>
      <c r="P397" s="8">
        <f t="shared" si="27"/>
        <v>0.54029809550096597</v>
      </c>
      <c r="Q397" s="5">
        <f>YEAR(SalesDataTable[[#This Row],[Order Date]])</f>
        <v>2026</v>
      </c>
      <c r="R397" s="8" t="str">
        <f>"Q"&amp;ROUNDUP(MONTH(SalesDataTable[[#This Row],[Order Date]])/3,0)</f>
        <v>Q1</v>
      </c>
      <c r="S397" s="9">
        <f>MONTH(SalesDataTable[[#This Row],[Order Date]])</f>
        <v>3</v>
      </c>
      <c r="T397" s="8" t="str">
        <f>TEXT(SalesDataTable[[#This Row],[Order Date]],"mmm")</f>
        <v>Mar</v>
      </c>
    </row>
    <row r="398" spans="1:20" ht="15.6">
      <c r="A398" s="2" t="s">
        <v>449</v>
      </c>
      <c r="B398" s="3">
        <v>46101</v>
      </c>
      <c r="C398" s="4" t="s">
        <v>8</v>
      </c>
      <c r="D398" s="4" t="s">
        <v>69</v>
      </c>
      <c r="E398" s="4" t="s">
        <v>39</v>
      </c>
      <c r="F398" s="4" t="s">
        <v>16</v>
      </c>
      <c r="G398" s="4" t="s">
        <v>49</v>
      </c>
      <c r="H398" s="4" t="s">
        <v>50</v>
      </c>
      <c r="I398" s="9">
        <v>2</v>
      </c>
      <c r="J398" s="6">
        <v>40.659999999999997</v>
      </c>
      <c r="K398" s="7">
        <v>0.1</v>
      </c>
      <c r="L398" s="6">
        <v>14.63</v>
      </c>
      <c r="M398" s="6">
        <f t="shared" si="24"/>
        <v>73.188000000000002</v>
      </c>
      <c r="N398" s="6">
        <f t="shared" si="25"/>
        <v>29.26</v>
      </c>
      <c r="O398" s="6">
        <f t="shared" si="26"/>
        <v>43.927999999999997</v>
      </c>
      <c r="P398" s="8">
        <f t="shared" si="27"/>
        <v>0.60020768431983385</v>
      </c>
      <c r="Q398" s="5">
        <f>YEAR(SalesDataTable[[#This Row],[Order Date]])</f>
        <v>2026</v>
      </c>
      <c r="R398" s="8" t="str">
        <f>"Q"&amp;ROUNDUP(MONTH(SalesDataTable[[#This Row],[Order Date]])/3,0)</f>
        <v>Q1</v>
      </c>
      <c r="S398" s="9">
        <f>MONTH(SalesDataTable[[#This Row],[Order Date]])</f>
        <v>3</v>
      </c>
      <c r="T398" s="8" t="str">
        <f>TEXT(SalesDataTable[[#This Row],[Order Date]],"mmm")</f>
        <v>Mar</v>
      </c>
    </row>
    <row r="399" spans="1:20" ht="15.6">
      <c r="A399" s="2" t="s">
        <v>450</v>
      </c>
      <c r="B399" s="3">
        <v>46102</v>
      </c>
      <c r="C399" s="4" t="s">
        <v>8</v>
      </c>
      <c r="D399" s="4" t="s">
        <v>69</v>
      </c>
      <c r="E399" s="4" t="s">
        <v>39</v>
      </c>
      <c r="F399" s="4" t="s">
        <v>16</v>
      </c>
      <c r="G399" s="4" t="s">
        <v>5</v>
      </c>
      <c r="H399" s="4" t="s">
        <v>35</v>
      </c>
      <c r="I399" s="9">
        <v>1</v>
      </c>
      <c r="J399" s="6">
        <v>40.5</v>
      </c>
      <c r="K399" s="7">
        <v>0.05</v>
      </c>
      <c r="L399" s="6">
        <v>17.16</v>
      </c>
      <c r="M399" s="6">
        <f t="shared" si="24"/>
        <v>38.475000000000001</v>
      </c>
      <c r="N399" s="6">
        <f t="shared" si="25"/>
        <v>17.16</v>
      </c>
      <c r="O399" s="6">
        <f t="shared" si="26"/>
        <v>21.315000000000001</v>
      </c>
      <c r="P399" s="8">
        <f t="shared" si="27"/>
        <v>0.55399610136452238</v>
      </c>
      <c r="Q399" s="5">
        <f>YEAR(SalesDataTable[[#This Row],[Order Date]])</f>
        <v>2026</v>
      </c>
      <c r="R399" s="8" t="str">
        <f>"Q"&amp;ROUNDUP(MONTH(SalesDataTable[[#This Row],[Order Date]])/3,0)</f>
        <v>Q1</v>
      </c>
      <c r="S399" s="9">
        <f>MONTH(SalesDataTable[[#This Row],[Order Date]])</f>
        <v>3</v>
      </c>
      <c r="T399" s="8" t="str">
        <f>TEXT(SalesDataTable[[#This Row],[Order Date]],"mmm")</f>
        <v>Mar</v>
      </c>
    </row>
    <row r="400" spans="1:20" ht="15.6">
      <c r="A400" s="2" t="s">
        <v>451</v>
      </c>
      <c r="B400" s="3">
        <v>46102</v>
      </c>
      <c r="C400" s="4" t="s">
        <v>14</v>
      </c>
      <c r="D400" s="4" t="s">
        <v>15</v>
      </c>
      <c r="E400" s="4" t="s">
        <v>3</v>
      </c>
      <c r="F400" s="4" t="s">
        <v>20</v>
      </c>
      <c r="G400" s="4" t="s">
        <v>11</v>
      </c>
      <c r="H400" s="4" t="s">
        <v>79</v>
      </c>
      <c r="I400" s="9">
        <v>1</v>
      </c>
      <c r="J400" s="6">
        <v>72.16</v>
      </c>
      <c r="K400" s="7">
        <v>0</v>
      </c>
      <c r="L400" s="6">
        <v>33.11</v>
      </c>
      <c r="M400" s="6">
        <f t="shared" si="24"/>
        <v>72.16</v>
      </c>
      <c r="N400" s="6">
        <f t="shared" si="25"/>
        <v>33.11</v>
      </c>
      <c r="O400" s="6">
        <f t="shared" si="26"/>
        <v>39.049999999999997</v>
      </c>
      <c r="P400" s="8">
        <f t="shared" si="27"/>
        <v>0.54115853658536583</v>
      </c>
      <c r="Q400" s="5">
        <f>YEAR(SalesDataTable[[#This Row],[Order Date]])</f>
        <v>2026</v>
      </c>
      <c r="R400" s="8" t="str">
        <f>"Q"&amp;ROUNDUP(MONTH(SalesDataTable[[#This Row],[Order Date]])/3,0)</f>
        <v>Q1</v>
      </c>
      <c r="S400" s="9">
        <f>MONTH(SalesDataTable[[#This Row],[Order Date]])</f>
        <v>3</v>
      </c>
      <c r="T400" s="8" t="str">
        <f>TEXT(SalesDataTable[[#This Row],[Order Date]],"mmm")</f>
        <v>Mar</v>
      </c>
    </row>
    <row r="401" spans="1:20" ht="15.6">
      <c r="A401" s="2" t="s">
        <v>452</v>
      </c>
      <c r="B401" s="3">
        <v>46102</v>
      </c>
      <c r="C401" s="4" t="s">
        <v>14</v>
      </c>
      <c r="D401" s="4" t="s">
        <v>34</v>
      </c>
      <c r="E401" s="4" t="s">
        <v>39</v>
      </c>
      <c r="F401" s="4" t="s">
        <v>20</v>
      </c>
      <c r="G401" s="4" t="s">
        <v>17</v>
      </c>
      <c r="H401" s="4" t="s">
        <v>83</v>
      </c>
      <c r="I401" s="9">
        <v>1</v>
      </c>
      <c r="J401" s="6">
        <v>161.93</v>
      </c>
      <c r="K401" s="7">
        <v>0.15</v>
      </c>
      <c r="L401" s="6">
        <v>87.5</v>
      </c>
      <c r="M401" s="6">
        <f t="shared" si="24"/>
        <v>137.6405</v>
      </c>
      <c r="N401" s="6">
        <f t="shared" si="25"/>
        <v>87.5</v>
      </c>
      <c r="O401" s="6">
        <f t="shared" si="26"/>
        <v>50.140500000000003</v>
      </c>
      <c r="P401" s="8">
        <f t="shared" si="27"/>
        <v>0.36428594781332529</v>
      </c>
      <c r="Q401" s="5">
        <f>YEAR(SalesDataTable[[#This Row],[Order Date]])</f>
        <v>2026</v>
      </c>
      <c r="R401" s="8" t="str">
        <f>"Q"&amp;ROUNDUP(MONTH(SalesDataTable[[#This Row],[Order Date]])/3,0)</f>
        <v>Q1</v>
      </c>
      <c r="S401" s="9">
        <f>MONTH(SalesDataTable[[#This Row],[Order Date]])</f>
        <v>3</v>
      </c>
      <c r="T401" s="8" t="str">
        <f>TEXT(SalesDataTable[[#This Row],[Order Date]],"mmm")</f>
        <v>Mar</v>
      </c>
    </row>
    <row r="402" spans="1:20" ht="15.6">
      <c r="A402" s="2" t="s">
        <v>453</v>
      </c>
      <c r="B402" s="3">
        <v>46102</v>
      </c>
      <c r="C402" s="4" t="s">
        <v>1</v>
      </c>
      <c r="D402" s="4" t="s">
        <v>52</v>
      </c>
      <c r="E402" s="4" t="s">
        <v>3</v>
      </c>
      <c r="F402" s="4" t="s">
        <v>4</v>
      </c>
      <c r="G402" s="4" t="s">
        <v>31</v>
      </c>
      <c r="H402" s="4" t="s">
        <v>32</v>
      </c>
      <c r="I402" s="9">
        <v>3</v>
      </c>
      <c r="J402" s="6">
        <v>348.54</v>
      </c>
      <c r="K402" s="7">
        <v>0.1</v>
      </c>
      <c r="L402" s="6">
        <v>200.3</v>
      </c>
      <c r="M402" s="6">
        <f t="shared" si="24"/>
        <v>941.05800000000011</v>
      </c>
      <c r="N402" s="6">
        <f t="shared" si="25"/>
        <v>600.90000000000009</v>
      </c>
      <c r="O402" s="6">
        <f t="shared" si="26"/>
        <v>340.15800000000002</v>
      </c>
      <c r="P402" s="8">
        <f t="shared" si="27"/>
        <v>0.36146337420222768</v>
      </c>
      <c r="Q402" s="5">
        <f>YEAR(SalesDataTable[[#This Row],[Order Date]])</f>
        <v>2026</v>
      </c>
      <c r="R402" s="8" t="str">
        <f>"Q"&amp;ROUNDUP(MONTH(SalesDataTable[[#This Row],[Order Date]])/3,0)</f>
        <v>Q1</v>
      </c>
      <c r="S402" s="9">
        <f>MONTH(SalesDataTable[[#This Row],[Order Date]])</f>
        <v>3</v>
      </c>
      <c r="T402" s="8" t="str">
        <f>TEXT(SalesDataTable[[#This Row],[Order Date]],"mmm")</f>
        <v>Mar</v>
      </c>
    </row>
    <row r="403" spans="1:20" ht="15.6">
      <c r="A403" s="2" t="s">
        <v>454</v>
      </c>
      <c r="B403" s="3">
        <v>46102</v>
      </c>
      <c r="C403" s="4" t="s">
        <v>14</v>
      </c>
      <c r="D403" s="4" t="s">
        <v>126</v>
      </c>
      <c r="E403" s="4" t="s">
        <v>3</v>
      </c>
      <c r="F403" s="4" t="s">
        <v>4</v>
      </c>
      <c r="G403" s="4" t="s">
        <v>49</v>
      </c>
      <c r="H403" s="4" t="s">
        <v>74</v>
      </c>
      <c r="I403" s="9">
        <v>3</v>
      </c>
      <c r="J403" s="6">
        <v>50.46</v>
      </c>
      <c r="K403" s="7">
        <v>0.1</v>
      </c>
      <c r="L403" s="6">
        <v>21.9</v>
      </c>
      <c r="M403" s="6">
        <f t="shared" si="24"/>
        <v>136.24199999999999</v>
      </c>
      <c r="N403" s="6">
        <f t="shared" si="25"/>
        <v>65.699999999999989</v>
      </c>
      <c r="O403" s="6">
        <f t="shared" si="26"/>
        <v>70.542000000000002</v>
      </c>
      <c r="P403" s="8">
        <f t="shared" si="27"/>
        <v>0.51776985070683057</v>
      </c>
      <c r="Q403" s="5">
        <f>YEAR(SalesDataTable[[#This Row],[Order Date]])</f>
        <v>2026</v>
      </c>
      <c r="R403" s="8" t="str">
        <f>"Q"&amp;ROUNDUP(MONTH(SalesDataTable[[#This Row],[Order Date]])/3,0)</f>
        <v>Q1</v>
      </c>
      <c r="S403" s="9">
        <f>MONTH(SalesDataTable[[#This Row],[Order Date]])</f>
        <v>3</v>
      </c>
      <c r="T403" s="8" t="str">
        <f>TEXT(SalesDataTable[[#This Row],[Order Date]],"mmm")</f>
        <v>Mar</v>
      </c>
    </row>
    <row r="404" spans="1:20" ht="15.6">
      <c r="A404" s="2" t="s">
        <v>455</v>
      </c>
      <c r="B404" s="3">
        <v>46102</v>
      </c>
      <c r="C404" s="4" t="s">
        <v>27</v>
      </c>
      <c r="D404" s="4" t="s">
        <v>82</v>
      </c>
      <c r="E404" s="4" t="s">
        <v>39</v>
      </c>
      <c r="F404" s="4" t="s">
        <v>16</v>
      </c>
      <c r="G404" s="4" t="s">
        <v>31</v>
      </c>
      <c r="H404" s="4" t="s">
        <v>64</v>
      </c>
      <c r="I404" s="9">
        <v>1</v>
      </c>
      <c r="J404" s="6">
        <v>83.62</v>
      </c>
      <c r="K404" s="7">
        <v>0</v>
      </c>
      <c r="L404" s="6">
        <v>39.15</v>
      </c>
      <c r="M404" s="6">
        <f t="shared" si="24"/>
        <v>83.62</v>
      </c>
      <c r="N404" s="6">
        <f t="shared" si="25"/>
        <v>39.15</v>
      </c>
      <c r="O404" s="6">
        <f t="shared" si="26"/>
        <v>44.470000000000006</v>
      </c>
      <c r="P404" s="8">
        <f t="shared" si="27"/>
        <v>0.53181057163358048</v>
      </c>
      <c r="Q404" s="5">
        <f>YEAR(SalesDataTable[[#This Row],[Order Date]])</f>
        <v>2026</v>
      </c>
      <c r="R404" s="8" t="str">
        <f>"Q"&amp;ROUNDUP(MONTH(SalesDataTable[[#This Row],[Order Date]])/3,0)</f>
        <v>Q1</v>
      </c>
      <c r="S404" s="9">
        <f>MONTH(SalesDataTable[[#This Row],[Order Date]])</f>
        <v>3</v>
      </c>
      <c r="T404" s="8" t="str">
        <f>TEXT(SalesDataTable[[#This Row],[Order Date]],"mmm")</f>
        <v>Mar</v>
      </c>
    </row>
    <row r="405" spans="1:20" ht="15.6">
      <c r="A405" s="2" t="s">
        <v>456</v>
      </c>
      <c r="B405" s="3">
        <v>46102</v>
      </c>
      <c r="C405" s="4" t="s">
        <v>8</v>
      </c>
      <c r="D405" s="4" t="s">
        <v>69</v>
      </c>
      <c r="E405" s="4" t="s">
        <v>10</v>
      </c>
      <c r="F405" s="4" t="s">
        <v>20</v>
      </c>
      <c r="G405" s="4" t="s">
        <v>5</v>
      </c>
      <c r="H405" s="4" t="s">
        <v>29</v>
      </c>
      <c r="I405" s="9">
        <v>6</v>
      </c>
      <c r="J405" s="6">
        <v>51.07</v>
      </c>
      <c r="K405" s="7">
        <v>0.1</v>
      </c>
      <c r="L405" s="6">
        <v>22.68</v>
      </c>
      <c r="M405" s="6">
        <f t="shared" si="24"/>
        <v>275.77800000000002</v>
      </c>
      <c r="N405" s="6">
        <f t="shared" si="25"/>
        <v>136.07999999999998</v>
      </c>
      <c r="O405" s="6">
        <f t="shared" si="26"/>
        <v>139.69800000000004</v>
      </c>
      <c r="P405" s="8">
        <f t="shared" si="27"/>
        <v>0.50655962404542798</v>
      </c>
      <c r="Q405" s="5">
        <f>YEAR(SalesDataTable[[#This Row],[Order Date]])</f>
        <v>2026</v>
      </c>
      <c r="R405" s="8" t="str">
        <f>"Q"&amp;ROUNDUP(MONTH(SalesDataTable[[#This Row],[Order Date]])/3,0)</f>
        <v>Q1</v>
      </c>
      <c r="S405" s="9">
        <f>MONTH(SalesDataTable[[#This Row],[Order Date]])</f>
        <v>3</v>
      </c>
      <c r="T405" s="8" t="str">
        <f>TEXT(SalesDataTable[[#This Row],[Order Date]],"mmm")</f>
        <v>Mar</v>
      </c>
    </row>
    <row r="406" spans="1:20" ht="15.6">
      <c r="A406" s="2" t="s">
        <v>457</v>
      </c>
      <c r="B406" s="3">
        <v>46103</v>
      </c>
      <c r="C406" s="4" t="s">
        <v>8</v>
      </c>
      <c r="D406" s="4" t="s">
        <v>66</v>
      </c>
      <c r="E406" s="4" t="s">
        <v>3</v>
      </c>
      <c r="F406" s="4" t="s">
        <v>16</v>
      </c>
      <c r="G406" s="4" t="s">
        <v>17</v>
      </c>
      <c r="H406" s="4" t="s">
        <v>46</v>
      </c>
      <c r="I406" s="9">
        <v>3</v>
      </c>
      <c r="J406" s="6">
        <v>47.02</v>
      </c>
      <c r="K406" s="7">
        <v>0.1</v>
      </c>
      <c r="L406" s="6">
        <v>17.989999999999998</v>
      </c>
      <c r="M406" s="6">
        <f t="shared" si="24"/>
        <v>126.95400000000001</v>
      </c>
      <c r="N406" s="6">
        <f t="shared" si="25"/>
        <v>53.97</v>
      </c>
      <c r="O406" s="6">
        <f t="shared" si="26"/>
        <v>72.984000000000009</v>
      </c>
      <c r="P406" s="8">
        <f t="shared" si="27"/>
        <v>0.57488539155914742</v>
      </c>
      <c r="Q406" s="5">
        <f>YEAR(SalesDataTable[[#This Row],[Order Date]])</f>
        <v>2026</v>
      </c>
      <c r="R406" s="8" t="str">
        <f>"Q"&amp;ROUNDUP(MONTH(SalesDataTable[[#This Row],[Order Date]])/3,0)</f>
        <v>Q1</v>
      </c>
      <c r="S406" s="9">
        <f>MONTH(SalesDataTable[[#This Row],[Order Date]])</f>
        <v>3</v>
      </c>
      <c r="T406" s="8" t="str">
        <f>TEXT(SalesDataTable[[#This Row],[Order Date]],"mmm")</f>
        <v>Mar</v>
      </c>
    </row>
    <row r="407" spans="1:20" ht="15.6">
      <c r="A407" s="2" t="s">
        <v>458</v>
      </c>
      <c r="B407" s="3">
        <v>46103</v>
      </c>
      <c r="C407" s="4" t="s">
        <v>14</v>
      </c>
      <c r="D407" s="4" t="s">
        <v>34</v>
      </c>
      <c r="E407" s="4" t="s">
        <v>39</v>
      </c>
      <c r="F407" s="4" t="s">
        <v>4</v>
      </c>
      <c r="G407" s="4" t="s">
        <v>17</v>
      </c>
      <c r="H407" s="4" t="s">
        <v>46</v>
      </c>
      <c r="I407" s="9">
        <v>1</v>
      </c>
      <c r="J407" s="6">
        <v>47.1</v>
      </c>
      <c r="K407" s="7">
        <v>0.05</v>
      </c>
      <c r="L407" s="6">
        <v>18.48</v>
      </c>
      <c r="M407" s="6">
        <f t="shared" si="24"/>
        <v>44.744999999999997</v>
      </c>
      <c r="N407" s="6">
        <f t="shared" si="25"/>
        <v>18.48</v>
      </c>
      <c r="O407" s="6">
        <f t="shared" si="26"/>
        <v>26.264999999999997</v>
      </c>
      <c r="P407" s="8">
        <f t="shared" si="27"/>
        <v>0.58699296010727453</v>
      </c>
      <c r="Q407" s="5">
        <f>YEAR(SalesDataTable[[#This Row],[Order Date]])</f>
        <v>2026</v>
      </c>
      <c r="R407" s="8" t="str">
        <f>"Q"&amp;ROUNDUP(MONTH(SalesDataTable[[#This Row],[Order Date]])/3,0)</f>
        <v>Q1</v>
      </c>
      <c r="S407" s="9">
        <f>MONTH(SalesDataTable[[#This Row],[Order Date]])</f>
        <v>3</v>
      </c>
      <c r="T407" s="8" t="str">
        <f>TEXT(SalesDataTable[[#This Row],[Order Date]],"mmm")</f>
        <v>Mar</v>
      </c>
    </row>
    <row r="408" spans="1:20" ht="15.6">
      <c r="A408" s="2" t="s">
        <v>459</v>
      </c>
      <c r="B408" s="3">
        <v>46103</v>
      </c>
      <c r="C408" s="4" t="s">
        <v>27</v>
      </c>
      <c r="D408" s="4" t="s">
        <v>82</v>
      </c>
      <c r="E408" s="4" t="s">
        <v>3</v>
      </c>
      <c r="F408" s="4" t="s">
        <v>4</v>
      </c>
      <c r="G408" s="4" t="s">
        <v>17</v>
      </c>
      <c r="H408" s="4" t="s">
        <v>71</v>
      </c>
      <c r="I408" s="9">
        <v>2</v>
      </c>
      <c r="J408" s="6">
        <v>131.38999999999999</v>
      </c>
      <c r="K408" s="7">
        <v>0</v>
      </c>
      <c r="L408" s="6">
        <v>66.91</v>
      </c>
      <c r="M408" s="6">
        <f t="shared" si="24"/>
        <v>262.77999999999997</v>
      </c>
      <c r="N408" s="6">
        <f t="shared" si="25"/>
        <v>133.82</v>
      </c>
      <c r="O408" s="6">
        <f t="shared" si="26"/>
        <v>128.95999999999998</v>
      </c>
      <c r="P408" s="8">
        <f t="shared" si="27"/>
        <v>0.49075272090722277</v>
      </c>
      <c r="Q408" s="5">
        <f>YEAR(SalesDataTable[[#This Row],[Order Date]])</f>
        <v>2026</v>
      </c>
      <c r="R408" s="8" t="str">
        <f>"Q"&amp;ROUNDUP(MONTH(SalesDataTable[[#This Row],[Order Date]])/3,0)</f>
        <v>Q1</v>
      </c>
      <c r="S408" s="9">
        <f>MONTH(SalesDataTable[[#This Row],[Order Date]])</f>
        <v>3</v>
      </c>
      <c r="T408" s="8" t="str">
        <f>TEXT(SalesDataTable[[#This Row],[Order Date]],"mmm")</f>
        <v>Mar</v>
      </c>
    </row>
    <row r="409" spans="1:20" ht="15.6">
      <c r="A409" s="2" t="s">
        <v>460</v>
      </c>
      <c r="B409" s="3">
        <v>46103</v>
      </c>
      <c r="C409" s="4" t="s">
        <v>8</v>
      </c>
      <c r="D409" s="4" t="s">
        <v>9</v>
      </c>
      <c r="E409" s="4" t="s">
        <v>39</v>
      </c>
      <c r="F409" s="4" t="s">
        <v>16</v>
      </c>
      <c r="G409" s="4" t="s">
        <v>49</v>
      </c>
      <c r="H409" s="4" t="s">
        <v>55</v>
      </c>
      <c r="I409" s="9">
        <v>1</v>
      </c>
      <c r="J409" s="6">
        <v>120.16</v>
      </c>
      <c r="K409" s="7">
        <v>0.15</v>
      </c>
      <c r="L409" s="6">
        <v>68.33</v>
      </c>
      <c r="M409" s="6">
        <f t="shared" si="24"/>
        <v>102.136</v>
      </c>
      <c r="N409" s="6">
        <f t="shared" si="25"/>
        <v>68.33</v>
      </c>
      <c r="O409" s="6">
        <f t="shared" si="26"/>
        <v>33.805999999999997</v>
      </c>
      <c r="P409" s="8">
        <f t="shared" si="27"/>
        <v>0.33099005247904756</v>
      </c>
      <c r="Q409" s="5">
        <f>YEAR(SalesDataTable[[#This Row],[Order Date]])</f>
        <v>2026</v>
      </c>
      <c r="R409" s="8" t="str">
        <f>"Q"&amp;ROUNDUP(MONTH(SalesDataTable[[#This Row],[Order Date]])/3,0)</f>
        <v>Q1</v>
      </c>
      <c r="S409" s="9">
        <f>MONTH(SalesDataTable[[#This Row],[Order Date]])</f>
        <v>3</v>
      </c>
      <c r="T409" s="8" t="str">
        <f>TEXT(SalesDataTable[[#This Row],[Order Date]],"mmm")</f>
        <v>Mar</v>
      </c>
    </row>
    <row r="410" spans="1:20" ht="15.6">
      <c r="A410" s="2" t="s">
        <v>461</v>
      </c>
      <c r="B410" s="3">
        <v>46103</v>
      </c>
      <c r="C410" s="4" t="s">
        <v>27</v>
      </c>
      <c r="D410" s="4" t="s">
        <v>48</v>
      </c>
      <c r="E410" s="4" t="s">
        <v>25</v>
      </c>
      <c r="F410" s="4" t="s">
        <v>4</v>
      </c>
      <c r="G410" s="4" t="s">
        <v>31</v>
      </c>
      <c r="H410" s="4" t="s">
        <v>41</v>
      </c>
      <c r="I410" s="9">
        <v>1</v>
      </c>
      <c r="J410" s="6">
        <v>196.48</v>
      </c>
      <c r="K410" s="7">
        <v>0</v>
      </c>
      <c r="L410" s="6">
        <v>101.29</v>
      </c>
      <c r="M410" s="6">
        <f t="shared" si="24"/>
        <v>196.48</v>
      </c>
      <c r="N410" s="6">
        <f t="shared" si="25"/>
        <v>101.29</v>
      </c>
      <c r="O410" s="6">
        <f t="shared" si="26"/>
        <v>95.189999999999984</v>
      </c>
      <c r="P410" s="8">
        <f t="shared" si="27"/>
        <v>0.48447679153094458</v>
      </c>
      <c r="Q410" s="5">
        <f>YEAR(SalesDataTable[[#This Row],[Order Date]])</f>
        <v>2026</v>
      </c>
      <c r="R410" s="8" t="str">
        <f>"Q"&amp;ROUNDUP(MONTH(SalesDataTable[[#This Row],[Order Date]])/3,0)</f>
        <v>Q1</v>
      </c>
      <c r="S410" s="9">
        <f>MONTH(SalesDataTable[[#This Row],[Order Date]])</f>
        <v>3</v>
      </c>
      <c r="T410" s="8" t="str">
        <f>TEXT(SalesDataTable[[#This Row],[Order Date]],"mmm")</f>
        <v>Mar</v>
      </c>
    </row>
    <row r="411" spans="1:20" ht="15.6">
      <c r="A411" s="2" t="s">
        <v>462</v>
      </c>
      <c r="B411" s="3">
        <v>46103</v>
      </c>
      <c r="C411" s="4" t="s">
        <v>8</v>
      </c>
      <c r="D411" s="4" t="s">
        <v>66</v>
      </c>
      <c r="E411" s="4" t="s">
        <v>39</v>
      </c>
      <c r="F411" s="4" t="s">
        <v>20</v>
      </c>
      <c r="G411" s="4" t="s">
        <v>17</v>
      </c>
      <c r="H411" s="4" t="s">
        <v>18</v>
      </c>
      <c r="I411" s="9">
        <v>1</v>
      </c>
      <c r="J411" s="6">
        <v>36.520000000000003</v>
      </c>
      <c r="K411" s="7">
        <v>0</v>
      </c>
      <c r="L411" s="6">
        <v>13.96</v>
      </c>
      <c r="M411" s="6">
        <f t="shared" si="24"/>
        <v>36.520000000000003</v>
      </c>
      <c r="N411" s="6">
        <f t="shared" si="25"/>
        <v>13.96</v>
      </c>
      <c r="O411" s="6">
        <f t="shared" si="26"/>
        <v>22.560000000000002</v>
      </c>
      <c r="P411" s="8">
        <f t="shared" si="27"/>
        <v>0.61774370208105145</v>
      </c>
      <c r="Q411" s="5">
        <f>YEAR(SalesDataTable[[#This Row],[Order Date]])</f>
        <v>2026</v>
      </c>
      <c r="R411" s="8" t="str">
        <f>"Q"&amp;ROUNDUP(MONTH(SalesDataTable[[#This Row],[Order Date]])/3,0)</f>
        <v>Q1</v>
      </c>
      <c r="S411" s="9">
        <f>MONTH(SalesDataTable[[#This Row],[Order Date]])</f>
        <v>3</v>
      </c>
      <c r="T411" s="8" t="str">
        <f>TEXT(SalesDataTable[[#This Row],[Order Date]],"mmm")</f>
        <v>Mar</v>
      </c>
    </row>
    <row r="412" spans="1:20" ht="15.6">
      <c r="A412" s="2" t="s">
        <v>463</v>
      </c>
      <c r="B412" s="3">
        <v>46103</v>
      </c>
      <c r="C412" s="4" t="s">
        <v>8</v>
      </c>
      <c r="D412" s="4" t="s">
        <v>69</v>
      </c>
      <c r="E412" s="4" t="s">
        <v>25</v>
      </c>
      <c r="F412" s="4" t="s">
        <v>20</v>
      </c>
      <c r="G412" s="4" t="s">
        <v>49</v>
      </c>
      <c r="H412" s="4" t="s">
        <v>74</v>
      </c>
      <c r="I412" s="9">
        <v>4</v>
      </c>
      <c r="J412" s="6">
        <v>49.71</v>
      </c>
      <c r="K412" s="7">
        <v>0.1</v>
      </c>
      <c r="L412" s="6">
        <v>22.46</v>
      </c>
      <c r="M412" s="6">
        <f t="shared" si="24"/>
        <v>178.95600000000002</v>
      </c>
      <c r="N412" s="6">
        <f t="shared" si="25"/>
        <v>89.84</v>
      </c>
      <c r="O412" s="6">
        <f t="shared" si="26"/>
        <v>89.116000000000014</v>
      </c>
      <c r="P412" s="8">
        <f t="shared" si="27"/>
        <v>0.49797715639598561</v>
      </c>
      <c r="Q412" s="5">
        <f>YEAR(SalesDataTable[[#This Row],[Order Date]])</f>
        <v>2026</v>
      </c>
      <c r="R412" s="8" t="str">
        <f>"Q"&amp;ROUNDUP(MONTH(SalesDataTable[[#This Row],[Order Date]])/3,0)</f>
        <v>Q1</v>
      </c>
      <c r="S412" s="9">
        <f>MONTH(SalesDataTable[[#This Row],[Order Date]])</f>
        <v>3</v>
      </c>
      <c r="T412" s="8" t="str">
        <f>TEXT(SalesDataTable[[#This Row],[Order Date]],"mmm")</f>
        <v>Mar</v>
      </c>
    </row>
    <row r="413" spans="1:20" ht="15.6">
      <c r="A413" s="2" t="s">
        <v>464</v>
      </c>
      <c r="B413" s="3">
        <v>46103</v>
      </c>
      <c r="C413" s="4" t="s">
        <v>1</v>
      </c>
      <c r="D413" s="4" t="s">
        <v>2</v>
      </c>
      <c r="E413" s="4" t="s">
        <v>3</v>
      </c>
      <c r="F413" s="4" t="s">
        <v>4</v>
      </c>
      <c r="G413" s="4" t="s">
        <v>31</v>
      </c>
      <c r="H413" s="4" t="s">
        <v>64</v>
      </c>
      <c r="I413" s="9">
        <v>1</v>
      </c>
      <c r="J413" s="6">
        <v>81.209999999999994</v>
      </c>
      <c r="K413" s="7">
        <v>0.05</v>
      </c>
      <c r="L413" s="6">
        <v>40.44</v>
      </c>
      <c r="M413" s="6">
        <f t="shared" si="24"/>
        <v>77.149499999999989</v>
      </c>
      <c r="N413" s="6">
        <f t="shared" si="25"/>
        <v>40.44</v>
      </c>
      <c r="O413" s="6">
        <f t="shared" si="26"/>
        <v>36.709499999999991</v>
      </c>
      <c r="P413" s="8">
        <f t="shared" si="27"/>
        <v>0.47582291524896464</v>
      </c>
      <c r="Q413" s="5">
        <f>YEAR(SalesDataTable[[#This Row],[Order Date]])</f>
        <v>2026</v>
      </c>
      <c r="R413" s="8" t="str">
        <f>"Q"&amp;ROUNDUP(MONTH(SalesDataTable[[#This Row],[Order Date]])/3,0)</f>
        <v>Q1</v>
      </c>
      <c r="S413" s="9">
        <f>MONTH(SalesDataTable[[#This Row],[Order Date]])</f>
        <v>3</v>
      </c>
      <c r="T413" s="8" t="str">
        <f>TEXT(SalesDataTable[[#This Row],[Order Date]],"mmm")</f>
        <v>Mar</v>
      </c>
    </row>
    <row r="414" spans="1:20" ht="15.6">
      <c r="A414" s="2" t="s">
        <v>465</v>
      </c>
      <c r="B414" s="3">
        <v>46104</v>
      </c>
      <c r="C414" s="4" t="s">
        <v>27</v>
      </c>
      <c r="D414" s="4" t="s">
        <v>82</v>
      </c>
      <c r="E414" s="4" t="s">
        <v>3</v>
      </c>
      <c r="F414" s="4" t="s">
        <v>16</v>
      </c>
      <c r="G414" s="4" t="s">
        <v>5</v>
      </c>
      <c r="H414" s="4" t="s">
        <v>43</v>
      </c>
      <c r="I414" s="9">
        <v>2</v>
      </c>
      <c r="J414" s="6">
        <v>103.22</v>
      </c>
      <c r="K414" s="7">
        <v>0</v>
      </c>
      <c r="L414" s="6">
        <v>51.33</v>
      </c>
      <c r="M414" s="6">
        <f t="shared" si="24"/>
        <v>206.44</v>
      </c>
      <c r="N414" s="6">
        <f t="shared" si="25"/>
        <v>102.66</v>
      </c>
      <c r="O414" s="6">
        <f t="shared" si="26"/>
        <v>103.78</v>
      </c>
      <c r="P414" s="8">
        <f t="shared" si="27"/>
        <v>0.50271265258670805</v>
      </c>
      <c r="Q414" s="5">
        <f>YEAR(SalesDataTable[[#This Row],[Order Date]])</f>
        <v>2026</v>
      </c>
      <c r="R414" s="8" t="str">
        <f>"Q"&amp;ROUNDUP(MONTH(SalesDataTable[[#This Row],[Order Date]])/3,0)</f>
        <v>Q1</v>
      </c>
      <c r="S414" s="9">
        <f>MONTH(SalesDataTable[[#This Row],[Order Date]])</f>
        <v>3</v>
      </c>
      <c r="T414" s="8" t="str">
        <f>TEXT(SalesDataTable[[#This Row],[Order Date]],"mmm")</f>
        <v>Mar</v>
      </c>
    </row>
    <row r="415" spans="1:20" ht="15.6">
      <c r="A415" s="2" t="s">
        <v>466</v>
      </c>
      <c r="B415" s="3">
        <v>46104</v>
      </c>
      <c r="C415" s="4" t="s">
        <v>1</v>
      </c>
      <c r="D415" s="4" t="s">
        <v>88</v>
      </c>
      <c r="E415" s="4" t="s">
        <v>39</v>
      </c>
      <c r="F415" s="4" t="s">
        <v>16</v>
      </c>
      <c r="G415" s="4" t="s">
        <v>11</v>
      </c>
      <c r="H415" s="4" t="s">
        <v>53</v>
      </c>
      <c r="I415" s="9">
        <v>1</v>
      </c>
      <c r="J415" s="6">
        <v>153.47</v>
      </c>
      <c r="K415" s="7">
        <v>0</v>
      </c>
      <c r="L415" s="6">
        <v>78.19</v>
      </c>
      <c r="M415" s="6">
        <f t="shared" si="24"/>
        <v>153.47</v>
      </c>
      <c r="N415" s="6">
        <f t="shared" si="25"/>
        <v>78.19</v>
      </c>
      <c r="O415" s="6">
        <f t="shared" si="26"/>
        <v>75.28</v>
      </c>
      <c r="P415" s="8">
        <f t="shared" si="27"/>
        <v>0.49051931973675639</v>
      </c>
      <c r="Q415" s="5">
        <f>YEAR(SalesDataTable[[#This Row],[Order Date]])</f>
        <v>2026</v>
      </c>
      <c r="R415" s="8" t="str">
        <f>"Q"&amp;ROUNDUP(MONTH(SalesDataTable[[#This Row],[Order Date]])/3,0)</f>
        <v>Q1</v>
      </c>
      <c r="S415" s="9">
        <f>MONTH(SalesDataTable[[#This Row],[Order Date]])</f>
        <v>3</v>
      </c>
      <c r="T415" s="8" t="str">
        <f>TEXT(SalesDataTable[[#This Row],[Order Date]],"mmm")</f>
        <v>Mar</v>
      </c>
    </row>
    <row r="416" spans="1:20" ht="15.6">
      <c r="A416" s="2" t="s">
        <v>467</v>
      </c>
      <c r="B416" s="3">
        <v>46104</v>
      </c>
      <c r="C416" s="4" t="s">
        <v>27</v>
      </c>
      <c r="D416" s="4" t="s">
        <v>45</v>
      </c>
      <c r="E416" s="4" t="s">
        <v>3</v>
      </c>
      <c r="F416" s="4" t="s">
        <v>4</v>
      </c>
      <c r="G416" s="4" t="s">
        <v>31</v>
      </c>
      <c r="H416" s="4" t="s">
        <v>41</v>
      </c>
      <c r="I416" s="9">
        <v>6</v>
      </c>
      <c r="J416" s="6">
        <v>199.75</v>
      </c>
      <c r="K416" s="7">
        <v>0</v>
      </c>
      <c r="L416" s="6">
        <v>105.84</v>
      </c>
      <c r="M416" s="6">
        <f t="shared" si="24"/>
        <v>1198.5</v>
      </c>
      <c r="N416" s="6">
        <f t="shared" si="25"/>
        <v>635.04</v>
      </c>
      <c r="O416" s="6">
        <f t="shared" si="26"/>
        <v>563.46</v>
      </c>
      <c r="P416" s="8">
        <f t="shared" si="27"/>
        <v>0.47013767209011265</v>
      </c>
      <c r="Q416" s="5">
        <f>YEAR(SalesDataTable[[#This Row],[Order Date]])</f>
        <v>2026</v>
      </c>
      <c r="R416" s="8" t="str">
        <f>"Q"&amp;ROUNDUP(MONTH(SalesDataTable[[#This Row],[Order Date]])/3,0)</f>
        <v>Q1</v>
      </c>
      <c r="S416" s="9">
        <f>MONTH(SalesDataTable[[#This Row],[Order Date]])</f>
        <v>3</v>
      </c>
      <c r="T416" s="8" t="str">
        <f>TEXT(SalesDataTable[[#This Row],[Order Date]],"mmm")</f>
        <v>Mar</v>
      </c>
    </row>
    <row r="417" spans="1:20" ht="15.6">
      <c r="A417" s="2" t="s">
        <v>468</v>
      </c>
      <c r="B417" s="3">
        <v>46104</v>
      </c>
      <c r="C417" s="4" t="s">
        <v>8</v>
      </c>
      <c r="D417" s="4" t="s">
        <v>69</v>
      </c>
      <c r="E417" s="4" t="s">
        <v>39</v>
      </c>
      <c r="F417" s="4" t="s">
        <v>16</v>
      </c>
      <c r="G417" s="4" t="s">
        <v>17</v>
      </c>
      <c r="H417" s="4" t="s">
        <v>46</v>
      </c>
      <c r="I417" s="9">
        <v>1</v>
      </c>
      <c r="J417" s="6">
        <v>45.84</v>
      </c>
      <c r="K417" s="7">
        <v>0</v>
      </c>
      <c r="L417" s="6">
        <v>18.079999999999998</v>
      </c>
      <c r="M417" s="6">
        <f t="shared" si="24"/>
        <v>45.84</v>
      </c>
      <c r="N417" s="6">
        <f t="shared" si="25"/>
        <v>18.079999999999998</v>
      </c>
      <c r="O417" s="6">
        <f t="shared" si="26"/>
        <v>27.760000000000005</v>
      </c>
      <c r="P417" s="8">
        <f t="shared" si="27"/>
        <v>0.605584642233857</v>
      </c>
      <c r="Q417" s="5">
        <f>YEAR(SalesDataTable[[#This Row],[Order Date]])</f>
        <v>2026</v>
      </c>
      <c r="R417" s="8" t="str">
        <f>"Q"&amp;ROUNDUP(MONTH(SalesDataTable[[#This Row],[Order Date]])/3,0)</f>
        <v>Q1</v>
      </c>
      <c r="S417" s="9">
        <f>MONTH(SalesDataTable[[#This Row],[Order Date]])</f>
        <v>3</v>
      </c>
      <c r="T417" s="8" t="str">
        <f>TEXT(SalesDataTable[[#This Row],[Order Date]],"mmm")</f>
        <v>Mar</v>
      </c>
    </row>
    <row r="418" spans="1:20" ht="15.6">
      <c r="A418" s="2" t="s">
        <v>469</v>
      </c>
      <c r="B418" s="3">
        <v>46104</v>
      </c>
      <c r="C418" s="4" t="s">
        <v>8</v>
      </c>
      <c r="D418" s="4" t="s">
        <v>69</v>
      </c>
      <c r="E418" s="4" t="s">
        <v>39</v>
      </c>
      <c r="F418" s="4" t="s">
        <v>16</v>
      </c>
      <c r="G418" s="4" t="s">
        <v>31</v>
      </c>
      <c r="H418" s="4" t="s">
        <v>90</v>
      </c>
      <c r="I418" s="9">
        <v>2</v>
      </c>
      <c r="J418" s="6">
        <v>122.07</v>
      </c>
      <c r="K418" s="7">
        <v>0.05</v>
      </c>
      <c r="L418" s="6">
        <v>59.16</v>
      </c>
      <c r="M418" s="6">
        <f t="shared" si="24"/>
        <v>231.93299999999996</v>
      </c>
      <c r="N418" s="6">
        <f t="shared" si="25"/>
        <v>118.32</v>
      </c>
      <c r="O418" s="6">
        <f t="shared" si="26"/>
        <v>113.61299999999997</v>
      </c>
      <c r="P418" s="8">
        <f t="shared" si="27"/>
        <v>0.48985267297021118</v>
      </c>
      <c r="Q418" s="5">
        <f>YEAR(SalesDataTable[[#This Row],[Order Date]])</f>
        <v>2026</v>
      </c>
      <c r="R418" s="8" t="str">
        <f>"Q"&amp;ROUNDUP(MONTH(SalesDataTable[[#This Row],[Order Date]])/3,0)</f>
        <v>Q1</v>
      </c>
      <c r="S418" s="9">
        <f>MONTH(SalesDataTable[[#This Row],[Order Date]])</f>
        <v>3</v>
      </c>
      <c r="T418" s="8" t="str">
        <f>TEXT(SalesDataTable[[#This Row],[Order Date]],"mmm")</f>
        <v>Mar</v>
      </c>
    </row>
    <row r="419" spans="1:20" ht="15.6">
      <c r="A419" s="2" t="s">
        <v>470</v>
      </c>
      <c r="B419" s="3">
        <v>46104</v>
      </c>
      <c r="C419" s="4" t="s">
        <v>8</v>
      </c>
      <c r="D419" s="4" t="s">
        <v>86</v>
      </c>
      <c r="E419" s="4" t="s">
        <v>39</v>
      </c>
      <c r="F419" s="4" t="s">
        <v>16</v>
      </c>
      <c r="G419" s="4" t="s">
        <v>49</v>
      </c>
      <c r="H419" s="4" t="s">
        <v>55</v>
      </c>
      <c r="I419" s="9">
        <v>3</v>
      </c>
      <c r="J419" s="6">
        <v>122.4</v>
      </c>
      <c r="K419" s="7">
        <v>0.15</v>
      </c>
      <c r="L419" s="6">
        <v>71.150000000000006</v>
      </c>
      <c r="M419" s="6">
        <f t="shared" si="24"/>
        <v>312.12</v>
      </c>
      <c r="N419" s="6">
        <f t="shared" si="25"/>
        <v>213.45000000000002</v>
      </c>
      <c r="O419" s="6">
        <f t="shared" si="26"/>
        <v>98.669999999999987</v>
      </c>
      <c r="P419" s="8">
        <f t="shared" si="27"/>
        <v>0.31612841214917337</v>
      </c>
      <c r="Q419" s="5">
        <f>YEAR(SalesDataTable[[#This Row],[Order Date]])</f>
        <v>2026</v>
      </c>
      <c r="R419" s="8" t="str">
        <f>"Q"&amp;ROUNDUP(MONTH(SalesDataTable[[#This Row],[Order Date]])/3,0)</f>
        <v>Q1</v>
      </c>
      <c r="S419" s="9">
        <f>MONTH(SalesDataTable[[#This Row],[Order Date]])</f>
        <v>3</v>
      </c>
      <c r="T419" s="8" t="str">
        <f>TEXT(SalesDataTable[[#This Row],[Order Date]],"mmm")</f>
        <v>Mar</v>
      </c>
    </row>
    <row r="420" spans="1:20" ht="15.6">
      <c r="A420" s="2" t="s">
        <v>471</v>
      </c>
      <c r="B420" s="3">
        <v>46104</v>
      </c>
      <c r="C420" s="4" t="s">
        <v>1</v>
      </c>
      <c r="D420" s="4" t="s">
        <v>88</v>
      </c>
      <c r="E420" s="4" t="s">
        <v>3</v>
      </c>
      <c r="F420" s="4" t="s">
        <v>16</v>
      </c>
      <c r="G420" s="4" t="s">
        <v>5</v>
      </c>
      <c r="H420" s="4" t="s">
        <v>43</v>
      </c>
      <c r="I420" s="9">
        <v>1</v>
      </c>
      <c r="J420" s="6">
        <v>101.43</v>
      </c>
      <c r="K420" s="7">
        <v>0</v>
      </c>
      <c r="L420" s="6">
        <v>51.78</v>
      </c>
      <c r="M420" s="6">
        <f t="shared" si="24"/>
        <v>101.43</v>
      </c>
      <c r="N420" s="6">
        <f t="shared" si="25"/>
        <v>51.78</v>
      </c>
      <c r="O420" s="6">
        <f t="shared" si="26"/>
        <v>49.650000000000006</v>
      </c>
      <c r="P420" s="8">
        <f t="shared" si="27"/>
        <v>0.4895001478852411</v>
      </c>
      <c r="Q420" s="5">
        <f>YEAR(SalesDataTable[[#This Row],[Order Date]])</f>
        <v>2026</v>
      </c>
      <c r="R420" s="8" t="str">
        <f>"Q"&amp;ROUNDUP(MONTH(SalesDataTable[[#This Row],[Order Date]])/3,0)</f>
        <v>Q1</v>
      </c>
      <c r="S420" s="9">
        <f>MONTH(SalesDataTable[[#This Row],[Order Date]])</f>
        <v>3</v>
      </c>
      <c r="T420" s="8" t="str">
        <f>TEXT(SalesDataTable[[#This Row],[Order Date]],"mmm")</f>
        <v>Mar</v>
      </c>
    </row>
    <row r="421" spans="1:20" ht="15.6">
      <c r="A421" s="2" t="s">
        <v>472</v>
      </c>
      <c r="B421" s="3">
        <v>46105</v>
      </c>
      <c r="C421" s="4" t="s">
        <v>8</v>
      </c>
      <c r="D421" s="4" t="s">
        <v>69</v>
      </c>
      <c r="E421" s="4" t="s">
        <v>10</v>
      </c>
      <c r="F421" s="4" t="s">
        <v>20</v>
      </c>
      <c r="G421" s="4" t="s">
        <v>5</v>
      </c>
      <c r="H421" s="4" t="s">
        <v>43</v>
      </c>
      <c r="I421" s="9">
        <v>8</v>
      </c>
      <c r="J421" s="6">
        <v>104.7</v>
      </c>
      <c r="K421" s="7">
        <v>0.05</v>
      </c>
      <c r="L421" s="6">
        <v>49.91</v>
      </c>
      <c r="M421" s="6">
        <f t="shared" si="24"/>
        <v>795.72</v>
      </c>
      <c r="N421" s="6">
        <f t="shared" si="25"/>
        <v>399.28</v>
      </c>
      <c r="O421" s="6">
        <f t="shared" si="26"/>
        <v>396.44000000000005</v>
      </c>
      <c r="P421" s="8">
        <f t="shared" si="27"/>
        <v>0.49821545267179412</v>
      </c>
      <c r="Q421" s="5">
        <f>YEAR(SalesDataTable[[#This Row],[Order Date]])</f>
        <v>2026</v>
      </c>
      <c r="R421" s="8" t="str">
        <f>"Q"&amp;ROUNDUP(MONTH(SalesDataTable[[#This Row],[Order Date]])/3,0)</f>
        <v>Q1</v>
      </c>
      <c r="S421" s="9">
        <f>MONTH(SalesDataTable[[#This Row],[Order Date]])</f>
        <v>3</v>
      </c>
      <c r="T421" s="8" t="str">
        <f>TEXT(SalesDataTable[[#This Row],[Order Date]],"mmm")</f>
        <v>Mar</v>
      </c>
    </row>
    <row r="422" spans="1:20" ht="15.6">
      <c r="A422" s="2" t="s">
        <v>473</v>
      </c>
      <c r="B422" s="3">
        <v>46105</v>
      </c>
      <c r="C422" s="4" t="s">
        <v>1</v>
      </c>
      <c r="D422" s="4" t="s">
        <v>2</v>
      </c>
      <c r="E422" s="4" t="s">
        <v>25</v>
      </c>
      <c r="F422" s="4" t="s">
        <v>4</v>
      </c>
      <c r="G422" s="4" t="s">
        <v>11</v>
      </c>
      <c r="H422" s="4" t="s">
        <v>21</v>
      </c>
      <c r="I422" s="9">
        <v>4</v>
      </c>
      <c r="J422" s="6">
        <v>146.34</v>
      </c>
      <c r="K422" s="7">
        <v>0</v>
      </c>
      <c r="L422" s="6">
        <v>79.37</v>
      </c>
      <c r="M422" s="6">
        <f t="shared" si="24"/>
        <v>585.36</v>
      </c>
      <c r="N422" s="6">
        <f t="shared" si="25"/>
        <v>317.48</v>
      </c>
      <c r="O422" s="6">
        <f t="shared" si="26"/>
        <v>267.88</v>
      </c>
      <c r="P422" s="8">
        <f t="shared" si="27"/>
        <v>0.45763290966242992</v>
      </c>
      <c r="Q422" s="5">
        <f>YEAR(SalesDataTable[[#This Row],[Order Date]])</f>
        <v>2026</v>
      </c>
      <c r="R422" s="8" t="str">
        <f>"Q"&amp;ROUNDUP(MONTH(SalesDataTable[[#This Row],[Order Date]])/3,0)</f>
        <v>Q1</v>
      </c>
      <c r="S422" s="9">
        <f>MONTH(SalesDataTable[[#This Row],[Order Date]])</f>
        <v>3</v>
      </c>
      <c r="T422" s="8" t="str">
        <f>TEXT(SalesDataTable[[#This Row],[Order Date]],"mmm")</f>
        <v>Mar</v>
      </c>
    </row>
    <row r="423" spans="1:20" ht="15.6">
      <c r="A423" s="2" t="s">
        <v>474</v>
      </c>
      <c r="B423" s="3">
        <v>46105</v>
      </c>
      <c r="C423" s="4" t="s">
        <v>8</v>
      </c>
      <c r="D423" s="4" t="s">
        <v>38</v>
      </c>
      <c r="E423" s="4" t="s">
        <v>3</v>
      </c>
      <c r="F423" s="4" t="s">
        <v>4</v>
      </c>
      <c r="G423" s="4" t="s">
        <v>49</v>
      </c>
      <c r="H423" s="4" t="s">
        <v>55</v>
      </c>
      <c r="I423" s="9">
        <v>2</v>
      </c>
      <c r="J423" s="6">
        <v>122.92</v>
      </c>
      <c r="K423" s="7">
        <v>0.05</v>
      </c>
      <c r="L423" s="6">
        <v>70.31</v>
      </c>
      <c r="M423" s="6">
        <f t="shared" si="24"/>
        <v>233.548</v>
      </c>
      <c r="N423" s="6">
        <f t="shared" si="25"/>
        <v>140.62</v>
      </c>
      <c r="O423" s="6">
        <f t="shared" si="26"/>
        <v>92.927999999999997</v>
      </c>
      <c r="P423" s="8">
        <f t="shared" si="27"/>
        <v>0.39789679209413054</v>
      </c>
      <c r="Q423" s="5">
        <f>YEAR(SalesDataTable[[#This Row],[Order Date]])</f>
        <v>2026</v>
      </c>
      <c r="R423" s="8" t="str">
        <f>"Q"&amp;ROUNDUP(MONTH(SalesDataTable[[#This Row],[Order Date]])/3,0)</f>
        <v>Q1</v>
      </c>
      <c r="S423" s="9">
        <f>MONTH(SalesDataTable[[#This Row],[Order Date]])</f>
        <v>3</v>
      </c>
      <c r="T423" s="8" t="str">
        <f>TEXT(SalesDataTable[[#This Row],[Order Date]],"mmm")</f>
        <v>Mar</v>
      </c>
    </row>
    <row r="424" spans="1:20" ht="15.6">
      <c r="A424" s="2" t="s">
        <v>475</v>
      </c>
      <c r="B424" s="3">
        <v>46105</v>
      </c>
      <c r="C424" s="4" t="s">
        <v>14</v>
      </c>
      <c r="D424" s="4" t="s">
        <v>15</v>
      </c>
      <c r="E424" s="4" t="s">
        <v>3</v>
      </c>
      <c r="F424" s="4" t="s">
        <v>16</v>
      </c>
      <c r="G424" s="4" t="s">
        <v>11</v>
      </c>
      <c r="H424" s="4" t="s">
        <v>12</v>
      </c>
      <c r="I424" s="9">
        <v>1</v>
      </c>
      <c r="J424" s="6">
        <v>91.35</v>
      </c>
      <c r="K424" s="7">
        <v>0.05</v>
      </c>
      <c r="L424" s="6">
        <v>45.24</v>
      </c>
      <c r="M424" s="6">
        <f t="shared" si="24"/>
        <v>86.782499999999985</v>
      </c>
      <c r="N424" s="6">
        <f t="shared" si="25"/>
        <v>45.24</v>
      </c>
      <c r="O424" s="6">
        <f t="shared" si="26"/>
        <v>41.542499999999983</v>
      </c>
      <c r="P424" s="8">
        <f t="shared" si="27"/>
        <v>0.47869674185463645</v>
      </c>
      <c r="Q424" s="5">
        <f>YEAR(SalesDataTable[[#This Row],[Order Date]])</f>
        <v>2026</v>
      </c>
      <c r="R424" s="8" t="str">
        <f>"Q"&amp;ROUNDUP(MONTH(SalesDataTable[[#This Row],[Order Date]])/3,0)</f>
        <v>Q1</v>
      </c>
      <c r="S424" s="9">
        <f>MONTH(SalesDataTable[[#This Row],[Order Date]])</f>
        <v>3</v>
      </c>
      <c r="T424" s="8" t="str">
        <f>TEXT(SalesDataTable[[#This Row],[Order Date]],"mmm")</f>
        <v>Mar</v>
      </c>
    </row>
    <row r="425" spans="1:20" ht="15.6">
      <c r="A425" s="2" t="s">
        <v>476</v>
      </c>
      <c r="B425" s="3">
        <v>46105</v>
      </c>
      <c r="C425" s="4" t="s">
        <v>8</v>
      </c>
      <c r="D425" s="4" t="s">
        <v>69</v>
      </c>
      <c r="E425" s="4" t="s">
        <v>3</v>
      </c>
      <c r="F425" s="4" t="s">
        <v>16</v>
      </c>
      <c r="G425" s="4" t="s">
        <v>5</v>
      </c>
      <c r="H425" s="4" t="s">
        <v>29</v>
      </c>
      <c r="I425" s="9">
        <v>3</v>
      </c>
      <c r="J425" s="6">
        <v>51.01</v>
      </c>
      <c r="K425" s="7">
        <v>0.15</v>
      </c>
      <c r="L425" s="6">
        <v>22.84</v>
      </c>
      <c r="M425" s="6">
        <f t="shared" si="24"/>
        <v>130.07550000000001</v>
      </c>
      <c r="N425" s="6">
        <f t="shared" si="25"/>
        <v>68.52</v>
      </c>
      <c r="O425" s="6">
        <f t="shared" si="26"/>
        <v>61.555500000000009</v>
      </c>
      <c r="P425" s="8">
        <f t="shared" si="27"/>
        <v>0.47322900930613382</v>
      </c>
      <c r="Q425" s="5">
        <f>YEAR(SalesDataTable[[#This Row],[Order Date]])</f>
        <v>2026</v>
      </c>
      <c r="R425" s="8" t="str">
        <f>"Q"&amp;ROUNDUP(MONTH(SalesDataTable[[#This Row],[Order Date]])/3,0)</f>
        <v>Q1</v>
      </c>
      <c r="S425" s="9">
        <f>MONTH(SalesDataTable[[#This Row],[Order Date]])</f>
        <v>3</v>
      </c>
      <c r="T425" s="8" t="str">
        <f>TEXT(SalesDataTable[[#This Row],[Order Date]],"mmm")</f>
        <v>Mar</v>
      </c>
    </row>
    <row r="426" spans="1:20" ht="15.6">
      <c r="A426" s="2" t="s">
        <v>477</v>
      </c>
      <c r="B426" s="3">
        <v>46106</v>
      </c>
      <c r="C426" s="4" t="s">
        <v>27</v>
      </c>
      <c r="D426" s="4" t="s">
        <v>48</v>
      </c>
      <c r="E426" s="4" t="s">
        <v>3</v>
      </c>
      <c r="F426" s="4" t="s">
        <v>16</v>
      </c>
      <c r="G426" s="4" t="s">
        <v>49</v>
      </c>
      <c r="H426" s="4" t="s">
        <v>55</v>
      </c>
      <c r="I426" s="9">
        <v>2</v>
      </c>
      <c r="J426" s="6">
        <v>125.04</v>
      </c>
      <c r="K426" s="7">
        <v>0.05</v>
      </c>
      <c r="L426" s="6">
        <v>67.680000000000007</v>
      </c>
      <c r="M426" s="6">
        <f t="shared" si="24"/>
        <v>237.57599999999999</v>
      </c>
      <c r="N426" s="6">
        <f t="shared" si="25"/>
        <v>135.36000000000001</v>
      </c>
      <c r="O426" s="6">
        <f t="shared" si="26"/>
        <v>102.21599999999998</v>
      </c>
      <c r="P426" s="8">
        <f t="shared" si="27"/>
        <v>0.43024547934134755</v>
      </c>
      <c r="Q426" s="5">
        <f>YEAR(SalesDataTable[[#This Row],[Order Date]])</f>
        <v>2026</v>
      </c>
      <c r="R426" s="8" t="str">
        <f>"Q"&amp;ROUNDUP(MONTH(SalesDataTable[[#This Row],[Order Date]])/3,0)</f>
        <v>Q1</v>
      </c>
      <c r="S426" s="9">
        <f>MONTH(SalesDataTable[[#This Row],[Order Date]])</f>
        <v>3</v>
      </c>
      <c r="T426" s="8" t="str">
        <f>TEXT(SalesDataTable[[#This Row],[Order Date]],"mmm")</f>
        <v>Mar</v>
      </c>
    </row>
    <row r="427" spans="1:20" ht="15.6">
      <c r="A427" s="2" t="s">
        <v>478</v>
      </c>
      <c r="B427" s="3">
        <v>46106</v>
      </c>
      <c r="C427" s="4" t="s">
        <v>14</v>
      </c>
      <c r="D427" s="4" t="s">
        <v>34</v>
      </c>
      <c r="E427" s="4" t="s">
        <v>39</v>
      </c>
      <c r="F427" s="4" t="s">
        <v>4</v>
      </c>
      <c r="G427" s="4" t="s">
        <v>5</v>
      </c>
      <c r="H427" s="4" t="s">
        <v>29</v>
      </c>
      <c r="I427" s="9">
        <v>2</v>
      </c>
      <c r="J427" s="6">
        <v>50.22</v>
      </c>
      <c r="K427" s="7">
        <v>0.05</v>
      </c>
      <c r="L427" s="6">
        <v>23.16</v>
      </c>
      <c r="M427" s="6">
        <f t="shared" si="24"/>
        <v>95.417999999999992</v>
      </c>
      <c r="N427" s="6">
        <f t="shared" si="25"/>
        <v>46.32</v>
      </c>
      <c r="O427" s="6">
        <f t="shared" si="26"/>
        <v>49.097999999999992</v>
      </c>
      <c r="P427" s="8">
        <f t="shared" si="27"/>
        <v>0.51455700182355524</v>
      </c>
      <c r="Q427" s="5">
        <f>YEAR(SalesDataTable[[#This Row],[Order Date]])</f>
        <v>2026</v>
      </c>
      <c r="R427" s="8" t="str">
        <f>"Q"&amp;ROUNDUP(MONTH(SalesDataTable[[#This Row],[Order Date]])/3,0)</f>
        <v>Q1</v>
      </c>
      <c r="S427" s="9">
        <f>MONTH(SalesDataTable[[#This Row],[Order Date]])</f>
        <v>3</v>
      </c>
      <c r="T427" s="8" t="str">
        <f>TEXT(SalesDataTable[[#This Row],[Order Date]],"mmm")</f>
        <v>Mar</v>
      </c>
    </row>
    <row r="428" spans="1:20" ht="15.6">
      <c r="A428" s="2" t="s">
        <v>479</v>
      </c>
      <c r="B428" s="3">
        <v>46106</v>
      </c>
      <c r="C428" s="4" t="s">
        <v>8</v>
      </c>
      <c r="D428" s="4" t="s">
        <v>9</v>
      </c>
      <c r="E428" s="4" t="s">
        <v>3</v>
      </c>
      <c r="F428" s="4" t="s">
        <v>20</v>
      </c>
      <c r="G428" s="4" t="s">
        <v>49</v>
      </c>
      <c r="H428" s="4" t="s">
        <v>67</v>
      </c>
      <c r="I428" s="9">
        <v>5</v>
      </c>
      <c r="J428" s="6">
        <v>36.369999999999997</v>
      </c>
      <c r="K428" s="7">
        <v>0.05</v>
      </c>
      <c r="L428" s="6">
        <v>13.81</v>
      </c>
      <c r="M428" s="6">
        <f t="shared" si="24"/>
        <v>172.75749999999999</v>
      </c>
      <c r="N428" s="6">
        <f t="shared" si="25"/>
        <v>69.05</v>
      </c>
      <c r="O428" s="6">
        <f t="shared" si="26"/>
        <v>103.7075</v>
      </c>
      <c r="P428" s="8">
        <f t="shared" si="27"/>
        <v>0.60030678841729013</v>
      </c>
      <c r="Q428" s="5">
        <f>YEAR(SalesDataTable[[#This Row],[Order Date]])</f>
        <v>2026</v>
      </c>
      <c r="R428" s="8" t="str">
        <f>"Q"&amp;ROUNDUP(MONTH(SalesDataTable[[#This Row],[Order Date]])/3,0)</f>
        <v>Q1</v>
      </c>
      <c r="S428" s="9">
        <f>MONTH(SalesDataTable[[#This Row],[Order Date]])</f>
        <v>3</v>
      </c>
      <c r="T428" s="8" t="str">
        <f>TEXT(SalesDataTable[[#This Row],[Order Date]],"mmm")</f>
        <v>Mar</v>
      </c>
    </row>
    <row r="429" spans="1:20" ht="15.6">
      <c r="A429" s="2" t="s">
        <v>480</v>
      </c>
      <c r="B429" s="3">
        <v>46106</v>
      </c>
      <c r="C429" s="4" t="s">
        <v>27</v>
      </c>
      <c r="D429" s="4" t="s">
        <v>45</v>
      </c>
      <c r="E429" s="4" t="s">
        <v>10</v>
      </c>
      <c r="F429" s="4" t="s">
        <v>16</v>
      </c>
      <c r="G429" s="4" t="s">
        <v>17</v>
      </c>
      <c r="H429" s="4" t="s">
        <v>18</v>
      </c>
      <c r="I429" s="9">
        <v>3</v>
      </c>
      <c r="J429" s="6">
        <v>36.43</v>
      </c>
      <c r="K429" s="7">
        <v>0.1</v>
      </c>
      <c r="L429" s="6">
        <v>13.23</v>
      </c>
      <c r="M429" s="6">
        <f t="shared" si="24"/>
        <v>98.36099999999999</v>
      </c>
      <c r="N429" s="6">
        <f t="shared" si="25"/>
        <v>39.69</v>
      </c>
      <c r="O429" s="6">
        <f t="shared" si="26"/>
        <v>58.670999999999992</v>
      </c>
      <c r="P429" s="8">
        <f t="shared" si="27"/>
        <v>0.59648641229755694</v>
      </c>
      <c r="Q429" s="5">
        <f>YEAR(SalesDataTable[[#This Row],[Order Date]])</f>
        <v>2026</v>
      </c>
      <c r="R429" s="8" t="str">
        <f>"Q"&amp;ROUNDUP(MONTH(SalesDataTable[[#This Row],[Order Date]])/3,0)</f>
        <v>Q1</v>
      </c>
      <c r="S429" s="9">
        <f>MONTH(SalesDataTable[[#This Row],[Order Date]])</f>
        <v>3</v>
      </c>
      <c r="T429" s="8" t="str">
        <f>TEXT(SalesDataTable[[#This Row],[Order Date]],"mmm")</f>
        <v>Mar</v>
      </c>
    </row>
    <row r="430" spans="1:20" ht="15.6">
      <c r="A430" s="2" t="s">
        <v>481</v>
      </c>
      <c r="B430" s="3">
        <v>46106</v>
      </c>
      <c r="C430" s="4" t="s">
        <v>8</v>
      </c>
      <c r="D430" s="4" t="s">
        <v>69</v>
      </c>
      <c r="E430" s="4" t="s">
        <v>10</v>
      </c>
      <c r="F430" s="4" t="s">
        <v>20</v>
      </c>
      <c r="G430" s="4" t="s">
        <v>5</v>
      </c>
      <c r="H430" s="4" t="s">
        <v>29</v>
      </c>
      <c r="I430" s="9">
        <v>10</v>
      </c>
      <c r="J430" s="6">
        <v>49.7</v>
      </c>
      <c r="K430" s="7">
        <v>0.1</v>
      </c>
      <c r="L430" s="6">
        <v>21.96</v>
      </c>
      <c r="M430" s="6">
        <f t="shared" si="24"/>
        <v>447.3</v>
      </c>
      <c r="N430" s="6">
        <f t="shared" si="25"/>
        <v>219.60000000000002</v>
      </c>
      <c r="O430" s="6">
        <f t="shared" si="26"/>
        <v>227.7</v>
      </c>
      <c r="P430" s="8">
        <f t="shared" si="27"/>
        <v>0.50905432595573441</v>
      </c>
      <c r="Q430" s="5">
        <f>YEAR(SalesDataTable[[#This Row],[Order Date]])</f>
        <v>2026</v>
      </c>
      <c r="R430" s="8" t="str">
        <f>"Q"&amp;ROUNDUP(MONTH(SalesDataTable[[#This Row],[Order Date]])/3,0)</f>
        <v>Q1</v>
      </c>
      <c r="S430" s="9">
        <f>MONTH(SalesDataTable[[#This Row],[Order Date]])</f>
        <v>3</v>
      </c>
      <c r="T430" s="8" t="str">
        <f>TEXT(SalesDataTable[[#This Row],[Order Date]],"mmm")</f>
        <v>Mar</v>
      </c>
    </row>
    <row r="431" spans="1:20" ht="15.6">
      <c r="A431" s="2" t="s">
        <v>482</v>
      </c>
      <c r="B431" s="3">
        <v>46106</v>
      </c>
      <c r="C431" s="4" t="s">
        <v>8</v>
      </c>
      <c r="D431" s="4" t="s">
        <v>69</v>
      </c>
      <c r="E431" s="4" t="s">
        <v>3</v>
      </c>
      <c r="F431" s="4" t="s">
        <v>4</v>
      </c>
      <c r="G431" s="4" t="s">
        <v>17</v>
      </c>
      <c r="H431" s="4" t="s">
        <v>46</v>
      </c>
      <c r="I431" s="9">
        <v>2</v>
      </c>
      <c r="J431" s="6">
        <v>46.61</v>
      </c>
      <c r="K431" s="7">
        <v>0</v>
      </c>
      <c r="L431" s="6">
        <v>17.97</v>
      </c>
      <c r="M431" s="6">
        <f t="shared" si="24"/>
        <v>93.22</v>
      </c>
      <c r="N431" s="6">
        <f t="shared" si="25"/>
        <v>35.94</v>
      </c>
      <c r="O431" s="6">
        <f t="shared" si="26"/>
        <v>57.28</v>
      </c>
      <c r="P431" s="8">
        <f t="shared" si="27"/>
        <v>0.61446041621969538</v>
      </c>
      <c r="Q431" s="5">
        <f>YEAR(SalesDataTable[[#This Row],[Order Date]])</f>
        <v>2026</v>
      </c>
      <c r="R431" s="8" t="str">
        <f>"Q"&amp;ROUNDUP(MONTH(SalesDataTable[[#This Row],[Order Date]])/3,0)</f>
        <v>Q1</v>
      </c>
      <c r="S431" s="9">
        <f>MONTH(SalesDataTable[[#This Row],[Order Date]])</f>
        <v>3</v>
      </c>
      <c r="T431" s="8" t="str">
        <f>TEXT(SalesDataTable[[#This Row],[Order Date]],"mmm")</f>
        <v>Mar</v>
      </c>
    </row>
    <row r="432" spans="1:20" ht="15.6">
      <c r="A432" s="2" t="s">
        <v>483</v>
      </c>
      <c r="B432" s="3">
        <v>46106</v>
      </c>
      <c r="C432" s="4" t="s">
        <v>14</v>
      </c>
      <c r="D432" s="4" t="s">
        <v>34</v>
      </c>
      <c r="E432" s="4" t="s">
        <v>3</v>
      </c>
      <c r="F432" s="4" t="s">
        <v>16</v>
      </c>
      <c r="G432" s="4" t="s">
        <v>17</v>
      </c>
      <c r="H432" s="4" t="s">
        <v>46</v>
      </c>
      <c r="I432" s="9">
        <v>1</v>
      </c>
      <c r="J432" s="6">
        <v>47.61</v>
      </c>
      <c r="K432" s="7">
        <v>0</v>
      </c>
      <c r="L432" s="6">
        <v>18.89</v>
      </c>
      <c r="M432" s="6">
        <f t="shared" si="24"/>
        <v>47.61</v>
      </c>
      <c r="N432" s="6">
        <f t="shared" si="25"/>
        <v>18.89</v>
      </c>
      <c r="O432" s="6">
        <f t="shared" si="26"/>
        <v>28.72</v>
      </c>
      <c r="P432" s="8">
        <f t="shared" si="27"/>
        <v>0.60323461457676952</v>
      </c>
      <c r="Q432" s="5">
        <f>YEAR(SalesDataTable[[#This Row],[Order Date]])</f>
        <v>2026</v>
      </c>
      <c r="R432" s="8" t="str">
        <f>"Q"&amp;ROUNDUP(MONTH(SalesDataTable[[#This Row],[Order Date]])/3,0)</f>
        <v>Q1</v>
      </c>
      <c r="S432" s="9">
        <f>MONTH(SalesDataTable[[#This Row],[Order Date]])</f>
        <v>3</v>
      </c>
      <c r="T432" s="8" t="str">
        <f>TEXT(SalesDataTable[[#This Row],[Order Date]],"mmm")</f>
        <v>Mar</v>
      </c>
    </row>
    <row r="433" spans="1:20" ht="15.6">
      <c r="A433" s="2" t="s">
        <v>484</v>
      </c>
      <c r="B433" s="3">
        <v>46106</v>
      </c>
      <c r="C433" s="4" t="s">
        <v>14</v>
      </c>
      <c r="D433" s="4" t="s">
        <v>15</v>
      </c>
      <c r="E433" s="4" t="s">
        <v>3</v>
      </c>
      <c r="F433" s="4" t="s">
        <v>16</v>
      </c>
      <c r="G433" s="4" t="s">
        <v>5</v>
      </c>
      <c r="H433" s="4" t="s">
        <v>35</v>
      </c>
      <c r="I433" s="9">
        <v>2</v>
      </c>
      <c r="J433" s="6">
        <v>40.880000000000003</v>
      </c>
      <c r="K433" s="7">
        <v>0.05</v>
      </c>
      <c r="L433" s="6">
        <v>16.39</v>
      </c>
      <c r="M433" s="6">
        <f t="shared" si="24"/>
        <v>77.671999999999997</v>
      </c>
      <c r="N433" s="6">
        <f t="shared" si="25"/>
        <v>32.78</v>
      </c>
      <c r="O433" s="6">
        <f t="shared" si="26"/>
        <v>44.891999999999996</v>
      </c>
      <c r="P433" s="8">
        <f t="shared" si="27"/>
        <v>0.57796889483983926</v>
      </c>
      <c r="Q433" s="5">
        <f>YEAR(SalesDataTable[[#This Row],[Order Date]])</f>
        <v>2026</v>
      </c>
      <c r="R433" s="8" t="str">
        <f>"Q"&amp;ROUNDUP(MONTH(SalesDataTable[[#This Row],[Order Date]])/3,0)</f>
        <v>Q1</v>
      </c>
      <c r="S433" s="9">
        <f>MONTH(SalesDataTable[[#This Row],[Order Date]])</f>
        <v>3</v>
      </c>
      <c r="T433" s="8" t="str">
        <f>TEXT(SalesDataTable[[#This Row],[Order Date]],"mmm")</f>
        <v>Mar</v>
      </c>
    </row>
    <row r="434" spans="1:20" ht="15.6">
      <c r="A434" s="2" t="s">
        <v>485</v>
      </c>
      <c r="B434" s="3">
        <v>46106</v>
      </c>
      <c r="C434" s="4" t="s">
        <v>8</v>
      </c>
      <c r="D434" s="4" t="s">
        <v>69</v>
      </c>
      <c r="E434" s="4" t="s">
        <v>3</v>
      </c>
      <c r="F434" s="4" t="s">
        <v>16</v>
      </c>
      <c r="G434" s="4" t="s">
        <v>49</v>
      </c>
      <c r="H434" s="4" t="s">
        <v>50</v>
      </c>
      <c r="I434" s="9">
        <v>2</v>
      </c>
      <c r="J434" s="6">
        <v>39.409999999999997</v>
      </c>
      <c r="K434" s="7">
        <v>0.15</v>
      </c>
      <c r="L434" s="6">
        <v>14.91</v>
      </c>
      <c r="M434" s="6">
        <f t="shared" si="24"/>
        <v>66.996999999999986</v>
      </c>
      <c r="N434" s="6">
        <f t="shared" si="25"/>
        <v>29.82</v>
      </c>
      <c r="O434" s="6">
        <f t="shared" si="26"/>
        <v>37.176999999999985</v>
      </c>
      <c r="P434" s="8">
        <f t="shared" si="27"/>
        <v>0.55490544352732207</v>
      </c>
      <c r="Q434" s="5">
        <f>YEAR(SalesDataTable[[#This Row],[Order Date]])</f>
        <v>2026</v>
      </c>
      <c r="R434" s="8" t="str">
        <f>"Q"&amp;ROUNDUP(MONTH(SalesDataTable[[#This Row],[Order Date]])/3,0)</f>
        <v>Q1</v>
      </c>
      <c r="S434" s="9">
        <f>MONTH(SalesDataTable[[#This Row],[Order Date]])</f>
        <v>3</v>
      </c>
      <c r="T434" s="8" t="str">
        <f>TEXT(SalesDataTable[[#This Row],[Order Date]],"mmm")</f>
        <v>Mar</v>
      </c>
    </row>
    <row r="435" spans="1:20" ht="15.6">
      <c r="A435" s="2" t="s">
        <v>486</v>
      </c>
      <c r="B435" s="3">
        <v>46107</v>
      </c>
      <c r="C435" s="4" t="s">
        <v>14</v>
      </c>
      <c r="D435" s="4" t="s">
        <v>61</v>
      </c>
      <c r="E435" s="4" t="s">
        <v>3</v>
      </c>
      <c r="F435" s="4" t="s">
        <v>4</v>
      </c>
      <c r="G435" s="4" t="s">
        <v>5</v>
      </c>
      <c r="H435" s="4" t="s">
        <v>35</v>
      </c>
      <c r="I435" s="9">
        <v>1</v>
      </c>
      <c r="J435" s="6">
        <v>40.82</v>
      </c>
      <c r="K435" s="7">
        <v>0.05</v>
      </c>
      <c r="L435" s="6">
        <v>16.940000000000001</v>
      </c>
      <c r="M435" s="6">
        <f t="shared" si="24"/>
        <v>38.778999999999996</v>
      </c>
      <c r="N435" s="6">
        <f t="shared" si="25"/>
        <v>16.940000000000001</v>
      </c>
      <c r="O435" s="6">
        <f t="shared" si="26"/>
        <v>21.838999999999995</v>
      </c>
      <c r="P435" s="8">
        <f t="shared" si="27"/>
        <v>0.56316563088269411</v>
      </c>
      <c r="Q435" s="5">
        <f>YEAR(SalesDataTable[[#This Row],[Order Date]])</f>
        <v>2026</v>
      </c>
      <c r="R435" s="8" t="str">
        <f>"Q"&amp;ROUNDUP(MONTH(SalesDataTable[[#This Row],[Order Date]])/3,0)</f>
        <v>Q1</v>
      </c>
      <c r="S435" s="9">
        <f>MONTH(SalesDataTable[[#This Row],[Order Date]])</f>
        <v>3</v>
      </c>
      <c r="T435" s="8" t="str">
        <f>TEXT(SalesDataTable[[#This Row],[Order Date]],"mmm")</f>
        <v>Mar</v>
      </c>
    </row>
    <row r="436" spans="1:20" ht="15.6">
      <c r="A436" s="2" t="s">
        <v>487</v>
      </c>
      <c r="B436" s="3">
        <v>46107</v>
      </c>
      <c r="C436" s="4" t="s">
        <v>27</v>
      </c>
      <c r="D436" s="4" t="s">
        <v>48</v>
      </c>
      <c r="E436" s="4" t="s">
        <v>25</v>
      </c>
      <c r="F436" s="4" t="s">
        <v>20</v>
      </c>
      <c r="G436" s="4" t="s">
        <v>17</v>
      </c>
      <c r="H436" s="4" t="s">
        <v>18</v>
      </c>
      <c r="I436" s="9">
        <v>3</v>
      </c>
      <c r="J436" s="6">
        <v>36.979999999999997</v>
      </c>
      <c r="K436" s="7">
        <v>0.1</v>
      </c>
      <c r="L436" s="6">
        <v>13.65</v>
      </c>
      <c r="M436" s="6">
        <f t="shared" si="24"/>
        <v>99.846000000000004</v>
      </c>
      <c r="N436" s="6">
        <f t="shared" si="25"/>
        <v>40.950000000000003</v>
      </c>
      <c r="O436" s="6">
        <f t="shared" si="26"/>
        <v>58.896000000000001</v>
      </c>
      <c r="P436" s="8">
        <f t="shared" si="27"/>
        <v>0.58986839733189111</v>
      </c>
      <c r="Q436" s="5">
        <f>YEAR(SalesDataTable[[#This Row],[Order Date]])</f>
        <v>2026</v>
      </c>
      <c r="R436" s="8" t="str">
        <f>"Q"&amp;ROUNDUP(MONTH(SalesDataTable[[#This Row],[Order Date]])/3,0)</f>
        <v>Q1</v>
      </c>
      <c r="S436" s="9">
        <f>MONTH(SalesDataTable[[#This Row],[Order Date]])</f>
        <v>3</v>
      </c>
      <c r="T436" s="8" t="str">
        <f>TEXT(SalesDataTable[[#This Row],[Order Date]],"mmm")</f>
        <v>Mar</v>
      </c>
    </row>
    <row r="437" spans="1:20" ht="15.6">
      <c r="A437" s="2" t="s">
        <v>488</v>
      </c>
      <c r="B437" s="3">
        <v>46107</v>
      </c>
      <c r="C437" s="4" t="s">
        <v>8</v>
      </c>
      <c r="D437" s="4" t="s">
        <v>69</v>
      </c>
      <c r="E437" s="4" t="s">
        <v>39</v>
      </c>
      <c r="F437" s="4" t="s">
        <v>16</v>
      </c>
      <c r="G437" s="4" t="s">
        <v>17</v>
      </c>
      <c r="H437" s="4" t="s">
        <v>18</v>
      </c>
      <c r="I437" s="9">
        <v>1</v>
      </c>
      <c r="J437" s="6">
        <v>35.700000000000003</v>
      </c>
      <c r="K437" s="7">
        <v>0.05</v>
      </c>
      <c r="L437" s="6">
        <v>13.91</v>
      </c>
      <c r="M437" s="6">
        <f t="shared" si="24"/>
        <v>33.914999999999999</v>
      </c>
      <c r="N437" s="6">
        <f t="shared" si="25"/>
        <v>13.91</v>
      </c>
      <c r="O437" s="6">
        <f t="shared" si="26"/>
        <v>20.004999999999999</v>
      </c>
      <c r="P437" s="8">
        <f t="shared" si="27"/>
        <v>0.58985699542975079</v>
      </c>
      <c r="Q437" s="5">
        <f>YEAR(SalesDataTable[[#This Row],[Order Date]])</f>
        <v>2026</v>
      </c>
      <c r="R437" s="8" t="str">
        <f>"Q"&amp;ROUNDUP(MONTH(SalesDataTable[[#This Row],[Order Date]])/3,0)</f>
        <v>Q1</v>
      </c>
      <c r="S437" s="9">
        <f>MONTH(SalesDataTable[[#This Row],[Order Date]])</f>
        <v>3</v>
      </c>
      <c r="T437" s="8" t="str">
        <f>TEXT(SalesDataTable[[#This Row],[Order Date]],"mmm")</f>
        <v>Mar</v>
      </c>
    </row>
    <row r="438" spans="1:20" ht="15.6">
      <c r="A438" s="2" t="s">
        <v>489</v>
      </c>
      <c r="B438" s="3">
        <v>46107</v>
      </c>
      <c r="C438" s="4" t="s">
        <v>27</v>
      </c>
      <c r="D438" s="4" t="s">
        <v>48</v>
      </c>
      <c r="E438" s="4" t="s">
        <v>25</v>
      </c>
      <c r="F438" s="4" t="s">
        <v>4</v>
      </c>
      <c r="G438" s="4" t="s">
        <v>5</v>
      </c>
      <c r="H438" s="4" t="s">
        <v>35</v>
      </c>
      <c r="I438" s="9">
        <v>1</v>
      </c>
      <c r="J438" s="6">
        <v>39.53</v>
      </c>
      <c r="K438" s="7">
        <v>0.05</v>
      </c>
      <c r="L438" s="6">
        <v>17.170000000000002</v>
      </c>
      <c r="M438" s="6">
        <f t="shared" si="24"/>
        <v>37.5535</v>
      </c>
      <c r="N438" s="6">
        <f t="shared" si="25"/>
        <v>17.170000000000002</v>
      </c>
      <c r="O438" s="6">
        <f t="shared" si="26"/>
        <v>20.383499999999998</v>
      </c>
      <c r="P438" s="8">
        <f t="shared" si="27"/>
        <v>0.54278562584046752</v>
      </c>
      <c r="Q438" s="5">
        <f>YEAR(SalesDataTable[[#This Row],[Order Date]])</f>
        <v>2026</v>
      </c>
      <c r="R438" s="8" t="str">
        <f>"Q"&amp;ROUNDUP(MONTH(SalesDataTable[[#This Row],[Order Date]])/3,0)</f>
        <v>Q1</v>
      </c>
      <c r="S438" s="9">
        <f>MONTH(SalesDataTable[[#This Row],[Order Date]])</f>
        <v>3</v>
      </c>
      <c r="T438" s="8" t="str">
        <f>TEXT(SalesDataTable[[#This Row],[Order Date]],"mmm")</f>
        <v>Mar</v>
      </c>
    </row>
    <row r="439" spans="1:20" ht="15.6">
      <c r="A439" s="2" t="s">
        <v>490</v>
      </c>
      <c r="B439" s="3">
        <v>46107</v>
      </c>
      <c r="C439" s="4" t="s">
        <v>14</v>
      </c>
      <c r="D439" s="4" t="s">
        <v>24</v>
      </c>
      <c r="E439" s="4" t="s">
        <v>25</v>
      </c>
      <c r="F439" s="4" t="s">
        <v>4</v>
      </c>
      <c r="G439" s="4" t="s">
        <v>17</v>
      </c>
      <c r="H439" s="4" t="s">
        <v>18</v>
      </c>
      <c r="I439" s="9">
        <v>2</v>
      </c>
      <c r="J439" s="6">
        <v>35.75</v>
      </c>
      <c r="K439" s="7">
        <v>0</v>
      </c>
      <c r="L439" s="6">
        <v>13.28</v>
      </c>
      <c r="M439" s="6">
        <f t="shared" si="24"/>
        <v>71.5</v>
      </c>
      <c r="N439" s="6">
        <f t="shared" si="25"/>
        <v>26.56</v>
      </c>
      <c r="O439" s="6">
        <f t="shared" si="26"/>
        <v>44.94</v>
      </c>
      <c r="P439" s="8">
        <f t="shared" si="27"/>
        <v>0.62853146853146846</v>
      </c>
      <c r="Q439" s="5">
        <f>YEAR(SalesDataTable[[#This Row],[Order Date]])</f>
        <v>2026</v>
      </c>
      <c r="R439" s="8" t="str">
        <f>"Q"&amp;ROUNDUP(MONTH(SalesDataTable[[#This Row],[Order Date]])/3,0)</f>
        <v>Q1</v>
      </c>
      <c r="S439" s="9">
        <f>MONTH(SalesDataTable[[#This Row],[Order Date]])</f>
        <v>3</v>
      </c>
      <c r="T439" s="8" t="str">
        <f>TEXT(SalesDataTable[[#This Row],[Order Date]],"mmm")</f>
        <v>Mar</v>
      </c>
    </row>
    <row r="440" spans="1:20" ht="15.6">
      <c r="A440" s="2" t="s">
        <v>491</v>
      </c>
      <c r="B440" s="3">
        <v>46107</v>
      </c>
      <c r="C440" s="4" t="s">
        <v>14</v>
      </c>
      <c r="D440" s="4" t="s">
        <v>15</v>
      </c>
      <c r="E440" s="4" t="s">
        <v>3</v>
      </c>
      <c r="F440" s="4" t="s">
        <v>20</v>
      </c>
      <c r="G440" s="4" t="s">
        <v>49</v>
      </c>
      <c r="H440" s="4" t="s">
        <v>74</v>
      </c>
      <c r="I440" s="9">
        <v>2</v>
      </c>
      <c r="J440" s="6">
        <v>50.17</v>
      </c>
      <c r="K440" s="7">
        <v>0</v>
      </c>
      <c r="L440" s="6">
        <v>22.37</v>
      </c>
      <c r="M440" s="6">
        <f t="shared" si="24"/>
        <v>100.34</v>
      </c>
      <c r="N440" s="6">
        <f t="shared" si="25"/>
        <v>44.74</v>
      </c>
      <c r="O440" s="6">
        <f t="shared" si="26"/>
        <v>55.6</v>
      </c>
      <c r="P440" s="8">
        <f t="shared" si="27"/>
        <v>0.55411600558102447</v>
      </c>
      <c r="Q440" s="5">
        <f>YEAR(SalesDataTable[[#This Row],[Order Date]])</f>
        <v>2026</v>
      </c>
      <c r="R440" s="8" t="str">
        <f>"Q"&amp;ROUNDUP(MONTH(SalesDataTable[[#This Row],[Order Date]])/3,0)</f>
        <v>Q1</v>
      </c>
      <c r="S440" s="9">
        <f>MONTH(SalesDataTable[[#This Row],[Order Date]])</f>
        <v>3</v>
      </c>
      <c r="T440" s="8" t="str">
        <f>TEXT(SalesDataTable[[#This Row],[Order Date]],"mmm")</f>
        <v>Mar</v>
      </c>
    </row>
    <row r="441" spans="1:20" ht="15.6">
      <c r="A441" s="2" t="s">
        <v>492</v>
      </c>
      <c r="B441" s="3">
        <v>46107</v>
      </c>
      <c r="C441" s="4" t="s">
        <v>1</v>
      </c>
      <c r="D441" s="4" t="s">
        <v>52</v>
      </c>
      <c r="E441" s="4" t="s">
        <v>3</v>
      </c>
      <c r="F441" s="4" t="s">
        <v>16</v>
      </c>
      <c r="G441" s="4" t="s">
        <v>49</v>
      </c>
      <c r="H441" s="4" t="s">
        <v>50</v>
      </c>
      <c r="I441" s="9">
        <v>5</v>
      </c>
      <c r="J441" s="6">
        <v>41.32</v>
      </c>
      <c r="K441" s="7">
        <v>0</v>
      </c>
      <c r="L441" s="6">
        <v>15.09</v>
      </c>
      <c r="M441" s="6">
        <f t="shared" si="24"/>
        <v>206.6</v>
      </c>
      <c r="N441" s="6">
        <f t="shared" si="25"/>
        <v>75.45</v>
      </c>
      <c r="O441" s="6">
        <f t="shared" si="26"/>
        <v>131.14999999999998</v>
      </c>
      <c r="P441" s="8">
        <f t="shared" si="27"/>
        <v>0.63480154888673757</v>
      </c>
      <c r="Q441" s="5">
        <f>YEAR(SalesDataTable[[#This Row],[Order Date]])</f>
        <v>2026</v>
      </c>
      <c r="R441" s="8" t="str">
        <f>"Q"&amp;ROUNDUP(MONTH(SalesDataTable[[#This Row],[Order Date]])/3,0)</f>
        <v>Q1</v>
      </c>
      <c r="S441" s="9">
        <f>MONTH(SalesDataTable[[#This Row],[Order Date]])</f>
        <v>3</v>
      </c>
      <c r="T441" s="8" t="str">
        <f>TEXT(SalesDataTable[[#This Row],[Order Date]],"mmm")</f>
        <v>Mar</v>
      </c>
    </row>
    <row r="442" spans="1:20" ht="15.6">
      <c r="A442" s="2" t="s">
        <v>493</v>
      </c>
      <c r="B442" s="3">
        <v>46108</v>
      </c>
      <c r="C442" s="4" t="s">
        <v>27</v>
      </c>
      <c r="D442" s="4" t="s">
        <v>45</v>
      </c>
      <c r="E442" s="4" t="s">
        <v>39</v>
      </c>
      <c r="F442" s="4" t="s">
        <v>16</v>
      </c>
      <c r="G442" s="4" t="s">
        <v>11</v>
      </c>
      <c r="H442" s="4" t="s">
        <v>53</v>
      </c>
      <c r="I442" s="9">
        <v>3</v>
      </c>
      <c r="J442" s="6">
        <v>152.4</v>
      </c>
      <c r="K442" s="7">
        <v>0.05</v>
      </c>
      <c r="L442" s="6">
        <v>79.97</v>
      </c>
      <c r="M442" s="6">
        <f t="shared" si="24"/>
        <v>434.34000000000003</v>
      </c>
      <c r="N442" s="6">
        <f t="shared" si="25"/>
        <v>239.91</v>
      </c>
      <c r="O442" s="6">
        <f t="shared" si="26"/>
        <v>194.43000000000004</v>
      </c>
      <c r="P442" s="8">
        <f t="shared" si="27"/>
        <v>0.44764470230694853</v>
      </c>
      <c r="Q442" s="5">
        <f>YEAR(SalesDataTable[[#This Row],[Order Date]])</f>
        <v>2026</v>
      </c>
      <c r="R442" s="8" t="str">
        <f>"Q"&amp;ROUNDUP(MONTH(SalesDataTable[[#This Row],[Order Date]])/3,0)</f>
        <v>Q1</v>
      </c>
      <c r="S442" s="9">
        <f>MONTH(SalesDataTable[[#This Row],[Order Date]])</f>
        <v>3</v>
      </c>
      <c r="T442" s="8" t="str">
        <f>TEXT(SalesDataTable[[#This Row],[Order Date]],"mmm")</f>
        <v>Mar</v>
      </c>
    </row>
    <row r="443" spans="1:20" ht="15.6">
      <c r="A443" s="2" t="s">
        <v>494</v>
      </c>
      <c r="B443" s="3">
        <v>46108</v>
      </c>
      <c r="C443" s="4" t="s">
        <v>1</v>
      </c>
      <c r="D443" s="4" t="s">
        <v>2</v>
      </c>
      <c r="E443" s="4" t="s">
        <v>3</v>
      </c>
      <c r="F443" s="4" t="s">
        <v>16</v>
      </c>
      <c r="G443" s="4" t="s">
        <v>49</v>
      </c>
      <c r="H443" s="4" t="s">
        <v>67</v>
      </c>
      <c r="I443" s="9">
        <v>1</v>
      </c>
      <c r="J443" s="6">
        <v>36.299999999999997</v>
      </c>
      <c r="K443" s="7">
        <v>0</v>
      </c>
      <c r="L443" s="6">
        <v>14.1</v>
      </c>
      <c r="M443" s="6">
        <f t="shared" si="24"/>
        <v>36.299999999999997</v>
      </c>
      <c r="N443" s="6">
        <f t="shared" si="25"/>
        <v>14.1</v>
      </c>
      <c r="O443" s="6">
        <f t="shared" si="26"/>
        <v>22.199999999999996</v>
      </c>
      <c r="P443" s="8">
        <f t="shared" si="27"/>
        <v>0.61157024793388426</v>
      </c>
      <c r="Q443" s="5">
        <f>YEAR(SalesDataTable[[#This Row],[Order Date]])</f>
        <v>2026</v>
      </c>
      <c r="R443" s="8" t="str">
        <f>"Q"&amp;ROUNDUP(MONTH(SalesDataTable[[#This Row],[Order Date]])/3,0)</f>
        <v>Q1</v>
      </c>
      <c r="S443" s="9">
        <f>MONTH(SalesDataTable[[#This Row],[Order Date]])</f>
        <v>3</v>
      </c>
      <c r="T443" s="8" t="str">
        <f>TEXT(SalesDataTable[[#This Row],[Order Date]],"mmm")</f>
        <v>Mar</v>
      </c>
    </row>
    <row r="444" spans="1:20" ht="15.6">
      <c r="A444" s="2" t="s">
        <v>495</v>
      </c>
      <c r="B444" s="3">
        <v>46108</v>
      </c>
      <c r="C444" s="4" t="s">
        <v>14</v>
      </c>
      <c r="D444" s="4" t="s">
        <v>34</v>
      </c>
      <c r="E444" s="4" t="s">
        <v>3</v>
      </c>
      <c r="F444" s="4" t="s">
        <v>4</v>
      </c>
      <c r="G444" s="4" t="s">
        <v>17</v>
      </c>
      <c r="H444" s="4" t="s">
        <v>46</v>
      </c>
      <c r="I444" s="9">
        <v>3</v>
      </c>
      <c r="J444" s="6">
        <v>46.24</v>
      </c>
      <c r="K444" s="7">
        <v>0.1</v>
      </c>
      <c r="L444" s="6">
        <v>18.2</v>
      </c>
      <c r="M444" s="6">
        <f t="shared" si="24"/>
        <v>124.848</v>
      </c>
      <c r="N444" s="6">
        <f t="shared" si="25"/>
        <v>54.599999999999994</v>
      </c>
      <c r="O444" s="6">
        <f t="shared" si="26"/>
        <v>70.248000000000005</v>
      </c>
      <c r="P444" s="8">
        <f t="shared" si="27"/>
        <v>0.56266820453671673</v>
      </c>
      <c r="Q444" s="5">
        <f>YEAR(SalesDataTable[[#This Row],[Order Date]])</f>
        <v>2026</v>
      </c>
      <c r="R444" s="8" t="str">
        <f>"Q"&amp;ROUNDUP(MONTH(SalesDataTable[[#This Row],[Order Date]])/3,0)</f>
        <v>Q1</v>
      </c>
      <c r="S444" s="9">
        <f>MONTH(SalesDataTable[[#This Row],[Order Date]])</f>
        <v>3</v>
      </c>
      <c r="T444" s="8" t="str">
        <f>TEXT(SalesDataTable[[#This Row],[Order Date]],"mmm")</f>
        <v>Mar</v>
      </c>
    </row>
    <row r="445" spans="1:20" ht="15.6">
      <c r="A445" s="2" t="s">
        <v>496</v>
      </c>
      <c r="B445" s="3">
        <v>46108</v>
      </c>
      <c r="C445" s="4" t="s">
        <v>1</v>
      </c>
      <c r="D445" s="4" t="s">
        <v>2</v>
      </c>
      <c r="E445" s="4" t="s">
        <v>25</v>
      </c>
      <c r="F445" s="4" t="s">
        <v>4</v>
      </c>
      <c r="G445" s="4" t="s">
        <v>17</v>
      </c>
      <c r="H445" s="4" t="s">
        <v>83</v>
      </c>
      <c r="I445" s="9">
        <v>2</v>
      </c>
      <c r="J445" s="6">
        <v>165.58</v>
      </c>
      <c r="K445" s="7">
        <v>0</v>
      </c>
      <c r="L445" s="6">
        <v>86.16</v>
      </c>
      <c r="M445" s="6">
        <f t="shared" si="24"/>
        <v>331.16</v>
      </c>
      <c r="N445" s="6">
        <f t="shared" si="25"/>
        <v>172.32</v>
      </c>
      <c r="O445" s="6">
        <f t="shared" si="26"/>
        <v>158.84000000000003</v>
      </c>
      <c r="P445" s="8">
        <f t="shared" si="27"/>
        <v>0.47964730039859893</v>
      </c>
      <c r="Q445" s="5">
        <f>YEAR(SalesDataTable[[#This Row],[Order Date]])</f>
        <v>2026</v>
      </c>
      <c r="R445" s="8" t="str">
        <f>"Q"&amp;ROUNDUP(MONTH(SalesDataTable[[#This Row],[Order Date]])/3,0)</f>
        <v>Q1</v>
      </c>
      <c r="S445" s="9">
        <f>MONTH(SalesDataTable[[#This Row],[Order Date]])</f>
        <v>3</v>
      </c>
      <c r="T445" s="8" t="str">
        <f>TEXT(SalesDataTable[[#This Row],[Order Date]],"mmm")</f>
        <v>Mar</v>
      </c>
    </row>
    <row r="446" spans="1:20" ht="15.6">
      <c r="A446" s="2" t="s">
        <v>497</v>
      </c>
      <c r="B446" s="3">
        <v>46108</v>
      </c>
      <c r="C446" s="4" t="s">
        <v>1</v>
      </c>
      <c r="D446" s="4" t="s">
        <v>52</v>
      </c>
      <c r="E446" s="4" t="s">
        <v>3</v>
      </c>
      <c r="F446" s="4" t="s">
        <v>4</v>
      </c>
      <c r="G446" s="4" t="s">
        <v>31</v>
      </c>
      <c r="H446" s="4" t="s">
        <v>90</v>
      </c>
      <c r="I446" s="9">
        <v>4</v>
      </c>
      <c r="J446" s="6">
        <v>121.49</v>
      </c>
      <c r="K446" s="7">
        <v>0</v>
      </c>
      <c r="L446" s="6">
        <v>62.01</v>
      </c>
      <c r="M446" s="6">
        <f t="shared" si="24"/>
        <v>485.96</v>
      </c>
      <c r="N446" s="6">
        <f t="shared" si="25"/>
        <v>248.04</v>
      </c>
      <c r="O446" s="6">
        <f t="shared" si="26"/>
        <v>237.92</v>
      </c>
      <c r="P446" s="8">
        <f t="shared" si="27"/>
        <v>0.4895876203802782</v>
      </c>
      <c r="Q446" s="5">
        <f>YEAR(SalesDataTable[[#This Row],[Order Date]])</f>
        <v>2026</v>
      </c>
      <c r="R446" s="8" t="str">
        <f>"Q"&amp;ROUNDUP(MONTH(SalesDataTable[[#This Row],[Order Date]])/3,0)</f>
        <v>Q1</v>
      </c>
      <c r="S446" s="9">
        <f>MONTH(SalesDataTable[[#This Row],[Order Date]])</f>
        <v>3</v>
      </c>
      <c r="T446" s="8" t="str">
        <f>TEXT(SalesDataTable[[#This Row],[Order Date]],"mmm")</f>
        <v>Mar</v>
      </c>
    </row>
    <row r="447" spans="1:20" ht="15.6">
      <c r="A447" s="2" t="s">
        <v>498</v>
      </c>
      <c r="B447" s="3">
        <v>46108</v>
      </c>
      <c r="C447" s="4" t="s">
        <v>8</v>
      </c>
      <c r="D447" s="4" t="s">
        <v>69</v>
      </c>
      <c r="E447" s="4" t="s">
        <v>25</v>
      </c>
      <c r="F447" s="4" t="s">
        <v>16</v>
      </c>
      <c r="G447" s="4" t="s">
        <v>5</v>
      </c>
      <c r="H447" s="4" t="s">
        <v>6</v>
      </c>
      <c r="I447" s="9">
        <v>5</v>
      </c>
      <c r="J447" s="6">
        <v>81.84</v>
      </c>
      <c r="K447" s="7">
        <v>0.1</v>
      </c>
      <c r="L447" s="6">
        <v>42.7</v>
      </c>
      <c r="M447" s="6">
        <f t="shared" si="24"/>
        <v>368.28000000000003</v>
      </c>
      <c r="N447" s="6">
        <f t="shared" si="25"/>
        <v>213.5</v>
      </c>
      <c r="O447" s="6">
        <f t="shared" si="26"/>
        <v>154.78000000000003</v>
      </c>
      <c r="P447" s="8">
        <f t="shared" si="27"/>
        <v>0.42027804931030743</v>
      </c>
      <c r="Q447" s="5">
        <f>YEAR(SalesDataTable[[#This Row],[Order Date]])</f>
        <v>2026</v>
      </c>
      <c r="R447" s="8" t="str">
        <f>"Q"&amp;ROUNDUP(MONTH(SalesDataTable[[#This Row],[Order Date]])/3,0)</f>
        <v>Q1</v>
      </c>
      <c r="S447" s="9">
        <f>MONTH(SalesDataTable[[#This Row],[Order Date]])</f>
        <v>3</v>
      </c>
      <c r="T447" s="8" t="str">
        <f>TEXT(SalesDataTable[[#This Row],[Order Date]],"mmm")</f>
        <v>Mar</v>
      </c>
    </row>
    <row r="448" spans="1:20" ht="15.6">
      <c r="A448" s="2" t="s">
        <v>499</v>
      </c>
      <c r="B448" s="3">
        <v>46108</v>
      </c>
      <c r="C448" s="4" t="s">
        <v>8</v>
      </c>
      <c r="D448" s="4" t="s">
        <v>66</v>
      </c>
      <c r="E448" s="4" t="s">
        <v>3</v>
      </c>
      <c r="F448" s="4" t="s">
        <v>16</v>
      </c>
      <c r="G448" s="4" t="s">
        <v>11</v>
      </c>
      <c r="H448" s="4" t="s">
        <v>53</v>
      </c>
      <c r="I448" s="9">
        <v>1</v>
      </c>
      <c r="J448" s="6">
        <v>151.47999999999999</v>
      </c>
      <c r="K448" s="7">
        <v>0</v>
      </c>
      <c r="L448" s="6">
        <v>79.41</v>
      </c>
      <c r="M448" s="6">
        <f t="shared" si="24"/>
        <v>151.47999999999999</v>
      </c>
      <c r="N448" s="6">
        <f t="shared" si="25"/>
        <v>79.41</v>
      </c>
      <c r="O448" s="6">
        <f t="shared" si="26"/>
        <v>72.069999999999993</v>
      </c>
      <c r="P448" s="8">
        <f t="shared" si="27"/>
        <v>0.47577237919197252</v>
      </c>
      <c r="Q448" s="5">
        <f>YEAR(SalesDataTable[[#This Row],[Order Date]])</f>
        <v>2026</v>
      </c>
      <c r="R448" s="8" t="str">
        <f>"Q"&amp;ROUNDUP(MONTH(SalesDataTable[[#This Row],[Order Date]])/3,0)</f>
        <v>Q1</v>
      </c>
      <c r="S448" s="9">
        <f>MONTH(SalesDataTable[[#This Row],[Order Date]])</f>
        <v>3</v>
      </c>
      <c r="T448" s="8" t="str">
        <f>TEXT(SalesDataTable[[#This Row],[Order Date]],"mmm")</f>
        <v>Mar</v>
      </c>
    </row>
    <row r="449" spans="1:20" ht="15.6">
      <c r="A449" s="2" t="s">
        <v>500</v>
      </c>
      <c r="B449" s="3">
        <v>46109</v>
      </c>
      <c r="C449" s="4" t="s">
        <v>1</v>
      </c>
      <c r="D449" s="4" t="s">
        <v>88</v>
      </c>
      <c r="E449" s="4" t="s">
        <v>25</v>
      </c>
      <c r="F449" s="4" t="s">
        <v>16</v>
      </c>
      <c r="G449" s="4" t="s">
        <v>49</v>
      </c>
      <c r="H449" s="4" t="s">
        <v>74</v>
      </c>
      <c r="I449" s="9">
        <v>1</v>
      </c>
      <c r="J449" s="6">
        <v>51.02</v>
      </c>
      <c r="K449" s="7">
        <v>0.05</v>
      </c>
      <c r="L449" s="6">
        <v>21.94</v>
      </c>
      <c r="M449" s="6">
        <f t="shared" si="24"/>
        <v>48.469000000000001</v>
      </c>
      <c r="N449" s="6">
        <f t="shared" si="25"/>
        <v>21.94</v>
      </c>
      <c r="O449" s="6">
        <f t="shared" si="26"/>
        <v>26.529</v>
      </c>
      <c r="P449" s="8">
        <f t="shared" si="27"/>
        <v>0.54733953661102974</v>
      </c>
      <c r="Q449" s="5">
        <f>YEAR(SalesDataTable[[#This Row],[Order Date]])</f>
        <v>2026</v>
      </c>
      <c r="R449" s="8" t="str">
        <f>"Q"&amp;ROUNDUP(MONTH(SalesDataTable[[#This Row],[Order Date]])/3,0)</f>
        <v>Q1</v>
      </c>
      <c r="S449" s="9">
        <f>MONTH(SalesDataTable[[#This Row],[Order Date]])</f>
        <v>3</v>
      </c>
      <c r="T449" s="8" t="str">
        <f>TEXT(SalesDataTable[[#This Row],[Order Date]],"mmm")</f>
        <v>Mar</v>
      </c>
    </row>
    <row r="450" spans="1:20" ht="15.6">
      <c r="A450" s="2" t="s">
        <v>501</v>
      </c>
      <c r="B450" s="3">
        <v>46109</v>
      </c>
      <c r="C450" s="4" t="s">
        <v>14</v>
      </c>
      <c r="D450" s="4" t="s">
        <v>15</v>
      </c>
      <c r="E450" s="4" t="s">
        <v>10</v>
      </c>
      <c r="F450" s="4" t="s">
        <v>20</v>
      </c>
      <c r="G450" s="4" t="s">
        <v>5</v>
      </c>
      <c r="H450" s="4" t="s">
        <v>35</v>
      </c>
      <c r="I450" s="9">
        <v>8</v>
      </c>
      <c r="J450" s="6">
        <v>40.86</v>
      </c>
      <c r="K450" s="7">
        <v>0.1</v>
      </c>
      <c r="L450" s="6">
        <v>16.34</v>
      </c>
      <c r="M450" s="6">
        <f t="shared" ref="M450:M513" si="28">I450*J450*(1-K450)</f>
        <v>294.19200000000001</v>
      </c>
      <c r="N450" s="6">
        <f t="shared" ref="N450:N513" si="29">I450*L450</f>
        <v>130.72</v>
      </c>
      <c r="O450" s="6">
        <f t="shared" ref="O450:O513" si="30">M450-N450</f>
        <v>163.47200000000001</v>
      </c>
      <c r="P450" s="8">
        <f t="shared" ref="P450:P513" si="31">IFERROR(O450/M450,0)</f>
        <v>0.55566432805786703</v>
      </c>
      <c r="Q450" s="5">
        <f>YEAR(SalesDataTable[[#This Row],[Order Date]])</f>
        <v>2026</v>
      </c>
      <c r="R450" s="8" t="str">
        <f>"Q"&amp;ROUNDUP(MONTH(SalesDataTable[[#This Row],[Order Date]])/3,0)</f>
        <v>Q1</v>
      </c>
      <c r="S450" s="9">
        <f>MONTH(SalesDataTable[[#This Row],[Order Date]])</f>
        <v>3</v>
      </c>
      <c r="T450" s="8" t="str">
        <f>TEXT(SalesDataTable[[#This Row],[Order Date]],"mmm")</f>
        <v>Mar</v>
      </c>
    </row>
    <row r="451" spans="1:20" ht="15.6">
      <c r="A451" s="2" t="s">
        <v>502</v>
      </c>
      <c r="B451" s="3">
        <v>46109</v>
      </c>
      <c r="C451" s="4" t="s">
        <v>1</v>
      </c>
      <c r="D451" s="4" t="s">
        <v>52</v>
      </c>
      <c r="E451" s="4" t="s">
        <v>3</v>
      </c>
      <c r="F451" s="4" t="s">
        <v>16</v>
      </c>
      <c r="G451" s="4" t="s">
        <v>17</v>
      </c>
      <c r="H451" s="4" t="s">
        <v>83</v>
      </c>
      <c r="I451" s="9">
        <v>5</v>
      </c>
      <c r="J451" s="6">
        <v>163.33000000000001</v>
      </c>
      <c r="K451" s="7">
        <v>0</v>
      </c>
      <c r="L451" s="6">
        <v>87.05</v>
      </c>
      <c r="M451" s="6">
        <f t="shared" si="28"/>
        <v>816.65000000000009</v>
      </c>
      <c r="N451" s="6">
        <f t="shared" si="29"/>
        <v>435.25</v>
      </c>
      <c r="O451" s="6">
        <f t="shared" si="30"/>
        <v>381.40000000000009</v>
      </c>
      <c r="P451" s="8">
        <f t="shared" si="31"/>
        <v>0.46702993938651816</v>
      </c>
      <c r="Q451" s="5">
        <f>YEAR(SalesDataTable[[#This Row],[Order Date]])</f>
        <v>2026</v>
      </c>
      <c r="R451" s="8" t="str">
        <f>"Q"&amp;ROUNDUP(MONTH(SalesDataTable[[#This Row],[Order Date]])/3,0)</f>
        <v>Q1</v>
      </c>
      <c r="S451" s="9">
        <f>MONTH(SalesDataTable[[#This Row],[Order Date]])</f>
        <v>3</v>
      </c>
      <c r="T451" s="8" t="str">
        <f>TEXT(SalesDataTable[[#This Row],[Order Date]],"mmm")</f>
        <v>Mar</v>
      </c>
    </row>
    <row r="452" spans="1:20" ht="15.6">
      <c r="A452" s="2" t="s">
        <v>503</v>
      </c>
      <c r="B452" s="3">
        <v>46110</v>
      </c>
      <c r="C452" s="4" t="s">
        <v>8</v>
      </c>
      <c r="D452" s="4" t="s">
        <v>86</v>
      </c>
      <c r="E452" s="4" t="s">
        <v>39</v>
      </c>
      <c r="F452" s="4" t="s">
        <v>16</v>
      </c>
      <c r="G452" s="4" t="s">
        <v>11</v>
      </c>
      <c r="H452" s="4" t="s">
        <v>12</v>
      </c>
      <c r="I452" s="9">
        <v>1</v>
      </c>
      <c r="J452" s="6">
        <v>90.27</v>
      </c>
      <c r="K452" s="7">
        <v>0</v>
      </c>
      <c r="L452" s="6">
        <v>46.38</v>
      </c>
      <c r="M452" s="6">
        <f t="shared" si="28"/>
        <v>90.27</v>
      </c>
      <c r="N452" s="6">
        <f t="shared" si="29"/>
        <v>46.38</v>
      </c>
      <c r="O452" s="6">
        <f t="shared" si="30"/>
        <v>43.889999999999993</v>
      </c>
      <c r="P452" s="8">
        <f t="shared" si="31"/>
        <v>0.48620804253904948</v>
      </c>
      <c r="Q452" s="5">
        <f>YEAR(SalesDataTable[[#This Row],[Order Date]])</f>
        <v>2026</v>
      </c>
      <c r="R452" s="8" t="str">
        <f>"Q"&amp;ROUNDUP(MONTH(SalesDataTable[[#This Row],[Order Date]])/3,0)</f>
        <v>Q1</v>
      </c>
      <c r="S452" s="9">
        <f>MONTH(SalesDataTable[[#This Row],[Order Date]])</f>
        <v>3</v>
      </c>
      <c r="T452" s="8" t="str">
        <f>TEXT(SalesDataTable[[#This Row],[Order Date]],"mmm")</f>
        <v>Mar</v>
      </c>
    </row>
    <row r="453" spans="1:20" ht="15.6">
      <c r="A453" s="2" t="s">
        <v>504</v>
      </c>
      <c r="B453" s="3">
        <v>46110</v>
      </c>
      <c r="C453" s="4" t="s">
        <v>1</v>
      </c>
      <c r="D453" s="4" t="s">
        <v>52</v>
      </c>
      <c r="E453" s="4" t="s">
        <v>10</v>
      </c>
      <c r="F453" s="4" t="s">
        <v>20</v>
      </c>
      <c r="G453" s="4" t="s">
        <v>17</v>
      </c>
      <c r="H453" s="4" t="s">
        <v>71</v>
      </c>
      <c r="I453" s="9">
        <v>12</v>
      </c>
      <c r="J453" s="6">
        <v>131.31</v>
      </c>
      <c r="K453" s="7">
        <v>0.05</v>
      </c>
      <c r="L453" s="6">
        <v>68.459999999999994</v>
      </c>
      <c r="M453" s="6">
        <f t="shared" si="28"/>
        <v>1496.934</v>
      </c>
      <c r="N453" s="6">
        <f t="shared" si="29"/>
        <v>821.52</v>
      </c>
      <c r="O453" s="6">
        <f t="shared" si="30"/>
        <v>675.41399999999999</v>
      </c>
      <c r="P453" s="8">
        <f t="shared" si="31"/>
        <v>0.45119824922140855</v>
      </c>
      <c r="Q453" s="5">
        <f>YEAR(SalesDataTable[[#This Row],[Order Date]])</f>
        <v>2026</v>
      </c>
      <c r="R453" s="8" t="str">
        <f>"Q"&amp;ROUNDUP(MONTH(SalesDataTable[[#This Row],[Order Date]])/3,0)</f>
        <v>Q1</v>
      </c>
      <c r="S453" s="9">
        <f>MONTH(SalesDataTable[[#This Row],[Order Date]])</f>
        <v>3</v>
      </c>
      <c r="T453" s="8" t="str">
        <f>TEXT(SalesDataTable[[#This Row],[Order Date]],"mmm")</f>
        <v>Mar</v>
      </c>
    </row>
    <row r="454" spans="1:20" ht="15.6">
      <c r="A454" s="2" t="s">
        <v>505</v>
      </c>
      <c r="B454" s="3">
        <v>46110</v>
      </c>
      <c r="C454" s="4" t="s">
        <v>8</v>
      </c>
      <c r="D454" s="4" t="s">
        <v>69</v>
      </c>
      <c r="E454" s="4" t="s">
        <v>39</v>
      </c>
      <c r="F454" s="4" t="s">
        <v>16</v>
      </c>
      <c r="G454" s="4" t="s">
        <v>17</v>
      </c>
      <c r="H454" s="4" t="s">
        <v>83</v>
      </c>
      <c r="I454" s="9">
        <v>1</v>
      </c>
      <c r="J454" s="6">
        <v>167.27</v>
      </c>
      <c r="K454" s="7">
        <v>0.05</v>
      </c>
      <c r="L454" s="6">
        <v>88.19</v>
      </c>
      <c r="M454" s="6">
        <f t="shared" si="28"/>
        <v>158.90649999999999</v>
      </c>
      <c r="N454" s="6">
        <f t="shared" si="29"/>
        <v>88.19</v>
      </c>
      <c r="O454" s="6">
        <f t="shared" si="30"/>
        <v>70.716499999999996</v>
      </c>
      <c r="P454" s="8">
        <f t="shared" si="31"/>
        <v>0.44501955552478972</v>
      </c>
      <c r="Q454" s="5">
        <f>YEAR(SalesDataTable[[#This Row],[Order Date]])</f>
        <v>2026</v>
      </c>
      <c r="R454" s="8" t="str">
        <f>"Q"&amp;ROUNDUP(MONTH(SalesDataTable[[#This Row],[Order Date]])/3,0)</f>
        <v>Q1</v>
      </c>
      <c r="S454" s="9">
        <f>MONTH(SalesDataTable[[#This Row],[Order Date]])</f>
        <v>3</v>
      </c>
      <c r="T454" s="8" t="str">
        <f>TEXT(SalesDataTable[[#This Row],[Order Date]],"mmm")</f>
        <v>Mar</v>
      </c>
    </row>
    <row r="455" spans="1:20" ht="15.6">
      <c r="A455" s="2" t="s">
        <v>506</v>
      </c>
      <c r="B455" s="3">
        <v>46110</v>
      </c>
      <c r="C455" s="4" t="s">
        <v>8</v>
      </c>
      <c r="D455" s="4" t="s">
        <v>69</v>
      </c>
      <c r="E455" s="4" t="s">
        <v>39</v>
      </c>
      <c r="F455" s="4" t="s">
        <v>4</v>
      </c>
      <c r="G455" s="4" t="s">
        <v>11</v>
      </c>
      <c r="H455" s="4" t="s">
        <v>79</v>
      </c>
      <c r="I455" s="9">
        <v>4</v>
      </c>
      <c r="J455" s="6">
        <v>70.510000000000005</v>
      </c>
      <c r="K455" s="7">
        <v>0</v>
      </c>
      <c r="L455" s="6">
        <v>31.93</v>
      </c>
      <c r="M455" s="6">
        <f t="shared" si="28"/>
        <v>282.04000000000002</v>
      </c>
      <c r="N455" s="6">
        <f t="shared" si="29"/>
        <v>127.72</v>
      </c>
      <c r="O455" s="6">
        <f t="shared" si="30"/>
        <v>154.32000000000002</v>
      </c>
      <c r="P455" s="8">
        <f t="shared" si="31"/>
        <v>0.54715643171181394</v>
      </c>
      <c r="Q455" s="5">
        <f>YEAR(SalesDataTable[[#This Row],[Order Date]])</f>
        <v>2026</v>
      </c>
      <c r="R455" s="8" t="str">
        <f>"Q"&amp;ROUNDUP(MONTH(SalesDataTable[[#This Row],[Order Date]])/3,0)</f>
        <v>Q1</v>
      </c>
      <c r="S455" s="9">
        <f>MONTH(SalesDataTable[[#This Row],[Order Date]])</f>
        <v>3</v>
      </c>
      <c r="T455" s="8" t="str">
        <f>TEXT(SalesDataTable[[#This Row],[Order Date]],"mmm")</f>
        <v>Mar</v>
      </c>
    </row>
    <row r="456" spans="1:20" ht="15.6">
      <c r="A456" s="2" t="s">
        <v>507</v>
      </c>
      <c r="B456" s="3">
        <v>46110</v>
      </c>
      <c r="C456" s="4" t="s">
        <v>8</v>
      </c>
      <c r="D456" s="4" t="s">
        <v>38</v>
      </c>
      <c r="E456" s="4" t="s">
        <v>10</v>
      </c>
      <c r="F456" s="4" t="s">
        <v>16</v>
      </c>
      <c r="G456" s="4" t="s">
        <v>5</v>
      </c>
      <c r="H456" s="4" t="s">
        <v>43</v>
      </c>
      <c r="I456" s="9">
        <v>12</v>
      </c>
      <c r="J456" s="6">
        <v>101.06</v>
      </c>
      <c r="K456" s="7">
        <v>0.1</v>
      </c>
      <c r="L456" s="6">
        <v>50.59</v>
      </c>
      <c r="M456" s="6">
        <f t="shared" si="28"/>
        <v>1091.4480000000001</v>
      </c>
      <c r="N456" s="6">
        <f t="shared" si="29"/>
        <v>607.08000000000004</v>
      </c>
      <c r="O456" s="6">
        <f t="shared" si="30"/>
        <v>484.36800000000005</v>
      </c>
      <c r="P456" s="8">
        <f t="shared" si="31"/>
        <v>0.4437847703234602</v>
      </c>
      <c r="Q456" s="5">
        <f>YEAR(SalesDataTable[[#This Row],[Order Date]])</f>
        <v>2026</v>
      </c>
      <c r="R456" s="8" t="str">
        <f>"Q"&amp;ROUNDUP(MONTH(SalesDataTable[[#This Row],[Order Date]])/3,0)</f>
        <v>Q1</v>
      </c>
      <c r="S456" s="9">
        <f>MONTH(SalesDataTable[[#This Row],[Order Date]])</f>
        <v>3</v>
      </c>
      <c r="T456" s="8" t="str">
        <f>TEXT(SalesDataTable[[#This Row],[Order Date]],"mmm")</f>
        <v>Mar</v>
      </c>
    </row>
    <row r="457" spans="1:20" ht="15.6">
      <c r="A457" s="2" t="s">
        <v>508</v>
      </c>
      <c r="B457" s="3">
        <v>46110</v>
      </c>
      <c r="C457" s="4" t="s">
        <v>27</v>
      </c>
      <c r="D457" s="4" t="s">
        <v>48</v>
      </c>
      <c r="E457" s="4" t="s">
        <v>3</v>
      </c>
      <c r="F457" s="4" t="s">
        <v>20</v>
      </c>
      <c r="G457" s="4" t="s">
        <v>5</v>
      </c>
      <c r="H457" s="4" t="s">
        <v>6</v>
      </c>
      <c r="I457" s="9">
        <v>2</v>
      </c>
      <c r="J457" s="6">
        <v>79.849999999999994</v>
      </c>
      <c r="K457" s="7">
        <v>0.05</v>
      </c>
      <c r="L457" s="6">
        <v>43.78</v>
      </c>
      <c r="M457" s="6">
        <f t="shared" si="28"/>
        <v>151.71499999999997</v>
      </c>
      <c r="N457" s="6">
        <f t="shared" si="29"/>
        <v>87.56</v>
      </c>
      <c r="O457" s="6">
        <f t="shared" si="30"/>
        <v>64.154999999999973</v>
      </c>
      <c r="P457" s="8">
        <f t="shared" si="31"/>
        <v>0.42286524074745402</v>
      </c>
      <c r="Q457" s="5">
        <f>YEAR(SalesDataTable[[#This Row],[Order Date]])</f>
        <v>2026</v>
      </c>
      <c r="R457" s="8" t="str">
        <f>"Q"&amp;ROUNDUP(MONTH(SalesDataTable[[#This Row],[Order Date]])/3,0)</f>
        <v>Q1</v>
      </c>
      <c r="S457" s="9">
        <f>MONTH(SalesDataTable[[#This Row],[Order Date]])</f>
        <v>3</v>
      </c>
      <c r="T457" s="8" t="str">
        <f>TEXT(SalesDataTable[[#This Row],[Order Date]],"mmm")</f>
        <v>Mar</v>
      </c>
    </row>
    <row r="458" spans="1:20" ht="15.6">
      <c r="A458" s="2" t="s">
        <v>509</v>
      </c>
      <c r="B458" s="3">
        <v>46110</v>
      </c>
      <c r="C458" s="4" t="s">
        <v>14</v>
      </c>
      <c r="D458" s="4" t="s">
        <v>34</v>
      </c>
      <c r="E458" s="4" t="s">
        <v>25</v>
      </c>
      <c r="F458" s="4" t="s">
        <v>16</v>
      </c>
      <c r="G458" s="4" t="s">
        <v>31</v>
      </c>
      <c r="H458" s="4" t="s">
        <v>41</v>
      </c>
      <c r="I458" s="9">
        <v>4</v>
      </c>
      <c r="J458" s="6">
        <v>191.99</v>
      </c>
      <c r="K458" s="7">
        <v>0</v>
      </c>
      <c r="L458" s="6">
        <v>104.44</v>
      </c>
      <c r="M458" s="6">
        <f t="shared" si="28"/>
        <v>767.96</v>
      </c>
      <c r="N458" s="6">
        <f t="shared" si="29"/>
        <v>417.76</v>
      </c>
      <c r="O458" s="6">
        <f t="shared" si="30"/>
        <v>350.20000000000005</v>
      </c>
      <c r="P458" s="8">
        <f t="shared" si="31"/>
        <v>0.45601333402781397</v>
      </c>
      <c r="Q458" s="5">
        <f>YEAR(SalesDataTable[[#This Row],[Order Date]])</f>
        <v>2026</v>
      </c>
      <c r="R458" s="8" t="str">
        <f>"Q"&amp;ROUNDUP(MONTH(SalesDataTable[[#This Row],[Order Date]])/3,0)</f>
        <v>Q1</v>
      </c>
      <c r="S458" s="9">
        <f>MONTH(SalesDataTable[[#This Row],[Order Date]])</f>
        <v>3</v>
      </c>
      <c r="T458" s="8" t="str">
        <f>TEXT(SalesDataTable[[#This Row],[Order Date]],"mmm")</f>
        <v>Mar</v>
      </c>
    </row>
    <row r="459" spans="1:20" ht="15.6">
      <c r="A459" s="2" t="s">
        <v>510</v>
      </c>
      <c r="B459" s="3">
        <v>46110</v>
      </c>
      <c r="C459" s="4" t="s">
        <v>8</v>
      </c>
      <c r="D459" s="4" t="s">
        <v>66</v>
      </c>
      <c r="E459" s="4" t="s">
        <v>3</v>
      </c>
      <c r="F459" s="4" t="s">
        <v>16</v>
      </c>
      <c r="G459" s="4" t="s">
        <v>5</v>
      </c>
      <c r="H459" s="4" t="s">
        <v>29</v>
      </c>
      <c r="I459" s="9">
        <v>1</v>
      </c>
      <c r="J459" s="6">
        <v>49.81</v>
      </c>
      <c r="K459" s="7">
        <v>0.05</v>
      </c>
      <c r="L459" s="6">
        <v>23.12</v>
      </c>
      <c r="M459" s="6">
        <f t="shared" si="28"/>
        <v>47.319499999999998</v>
      </c>
      <c r="N459" s="6">
        <f t="shared" si="29"/>
        <v>23.12</v>
      </c>
      <c r="O459" s="6">
        <f t="shared" si="30"/>
        <v>24.199499999999997</v>
      </c>
      <c r="P459" s="8">
        <f t="shared" si="31"/>
        <v>0.51140650260463438</v>
      </c>
      <c r="Q459" s="5">
        <f>YEAR(SalesDataTable[[#This Row],[Order Date]])</f>
        <v>2026</v>
      </c>
      <c r="R459" s="8" t="str">
        <f>"Q"&amp;ROUNDUP(MONTH(SalesDataTable[[#This Row],[Order Date]])/3,0)</f>
        <v>Q1</v>
      </c>
      <c r="S459" s="9">
        <f>MONTH(SalesDataTable[[#This Row],[Order Date]])</f>
        <v>3</v>
      </c>
      <c r="T459" s="8" t="str">
        <f>TEXT(SalesDataTable[[#This Row],[Order Date]],"mmm")</f>
        <v>Mar</v>
      </c>
    </row>
    <row r="460" spans="1:20" ht="15.6">
      <c r="A460" s="2" t="s">
        <v>511</v>
      </c>
      <c r="B460" s="3">
        <v>46110</v>
      </c>
      <c r="C460" s="4" t="s">
        <v>1</v>
      </c>
      <c r="D460" s="4" t="s">
        <v>88</v>
      </c>
      <c r="E460" s="4" t="s">
        <v>25</v>
      </c>
      <c r="F460" s="4" t="s">
        <v>16</v>
      </c>
      <c r="G460" s="4" t="s">
        <v>49</v>
      </c>
      <c r="H460" s="4" t="s">
        <v>50</v>
      </c>
      <c r="I460" s="9">
        <v>1</v>
      </c>
      <c r="J460" s="6">
        <v>40.39</v>
      </c>
      <c r="K460" s="7">
        <v>0.1</v>
      </c>
      <c r="L460" s="6">
        <v>14.97</v>
      </c>
      <c r="M460" s="6">
        <f t="shared" si="28"/>
        <v>36.350999999999999</v>
      </c>
      <c r="N460" s="6">
        <f t="shared" si="29"/>
        <v>14.97</v>
      </c>
      <c r="O460" s="6">
        <f t="shared" si="30"/>
        <v>21.381</v>
      </c>
      <c r="P460" s="8">
        <f t="shared" si="31"/>
        <v>0.58818189320788972</v>
      </c>
      <c r="Q460" s="5">
        <f>YEAR(SalesDataTable[[#This Row],[Order Date]])</f>
        <v>2026</v>
      </c>
      <c r="R460" s="8" t="str">
        <f>"Q"&amp;ROUNDUP(MONTH(SalesDataTable[[#This Row],[Order Date]])/3,0)</f>
        <v>Q1</v>
      </c>
      <c r="S460" s="9">
        <f>MONTH(SalesDataTable[[#This Row],[Order Date]])</f>
        <v>3</v>
      </c>
      <c r="T460" s="8" t="str">
        <f>TEXT(SalesDataTable[[#This Row],[Order Date]],"mmm")</f>
        <v>Mar</v>
      </c>
    </row>
    <row r="461" spans="1:20" ht="15.6">
      <c r="A461" s="2" t="s">
        <v>512</v>
      </c>
      <c r="B461" s="3">
        <v>46110</v>
      </c>
      <c r="C461" s="4" t="s">
        <v>1</v>
      </c>
      <c r="D461" s="4" t="s">
        <v>2</v>
      </c>
      <c r="E461" s="4" t="s">
        <v>3</v>
      </c>
      <c r="F461" s="4" t="s">
        <v>4</v>
      </c>
      <c r="G461" s="4" t="s">
        <v>17</v>
      </c>
      <c r="H461" s="4" t="s">
        <v>18</v>
      </c>
      <c r="I461" s="9">
        <v>1</v>
      </c>
      <c r="J461" s="6">
        <v>35.700000000000003</v>
      </c>
      <c r="K461" s="7">
        <v>0.05</v>
      </c>
      <c r="L461" s="6">
        <v>13.85</v>
      </c>
      <c r="M461" s="6">
        <f t="shared" si="28"/>
        <v>33.914999999999999</v>
      </c>
      <c r="N461" s="6">
        <f t="shared" si="29"/>
        <v>13.85</v>
      </c>
      <c r="O461" s="6">
        <f t="shared" si="30"/>
        <v>20.064999999999998</v>
      </c>
      <c r="P461" s="8">
        <f t="shared" si="31"/>
        <v>0.59162612413386406</v>
      </c>
      <c r="Q461" s="5">
        <f>YEAR(SalesDataTable[[#This Row],[Order Date]])</f>
        <v>2026</v>
      </c>
      <c r="R461" s="8" t="str">
        <f>"Q"&amp;ROUNDUP(MONTH(SalesDataTable[[#This Row],[Order Date]])/3,0)</f>
        <v>Q1</v>
      </c>
      <c r="S461" s="9">
        <f>MONTH(SalesDataTable[[#This Row],[Order Date]])</f>
        <v>3</v>
      </c>
      <c r="T461" s="8" t="str">
        <f>TEXT(SalesDataTable[[#This Row],[Order Date]],"mmm")</f>
        <v>Mar</v>
      </c>
    </row>
    <row r="462" spans="1:20" ht="15.6">
      <c r="A462" s="2" t="s">
        <v>513</v>
      </c>
      <c r="B462" s="3">
        <v>46110</v>
      </c>
      <c r="C462" s="4" t="s">
        <v>14</v>
      </c>
      <c r="D462" s="4" t="s">
        <v>61</v>
      </c>
      <c r="E462" s="4" t="s">
        <v>39</v>
      </c>
      <c r="F462" s="4" t="s">
        <v>4</v>
      </c>
      <c r="G462" s="4" t="s">
        <v>31</v>
      </c>
      <c r="H462" s="4" t="s">
        <v>64</v>
      </c>
      <c r="I462" s="9">
        <v>1</v>
      </c>
      <c r="J462" s="6">
        <v>80.09</v>
      </c>
      <c r="K462" s="7">
        <v>0</v>
      </c>
      <c r="L462" s="6">
        <v>40.61</v>
      </c>
      <c r="M462" s="6">
        <f t="shared" si="28"/>
        <v>80.09</v>
      </c>
      <c r="N462" s="6">
        <f t="shared" si="29"/>
        <v>40.61</v>
      </c>
      <c r="O462" s="6">
        <f t="shared" si="30"/>
        <v>39.480000000000004</v>
      </c>
      <c r="P462" s="8">
        <f t="shared" si="31"/>
        <v>0.49294543638406796</v>
      </c>
      <c r="Q462" s="5">
        <f>YEAR(SalesDataTable[[#This Row],[Order Date]])</f>
        <v>2026</v>
      </c>
      <c r="R462" s="8" t="str">
        <f>"Q"&amp;ROUNDUP(MONTH(SalesDataTable[[#This Row],[Order Date]])/3,0)</f>
        <v>Q1</v>
      </c>
      <c r="S462" s="9">
        <f>MONTH(SalesDataTable[[#This Row],[Order Date]])</f>
        <v>3</v>
      </c>
      <c r="T462" s="8" t="str">
        <f>TEXT(SalesDataTable[[#This Row],[Order Date]],"mmm")</f>
        <v>Mar</v>
      </c>
    </row>
    <row r="463" spans="1:20" ht="15.6">
      <c r="A463" s="2" t="s">
        <v>514</v>
      </c>
      <c r="B463" s="3">
        <v>46110</v>
      </c>
      <c r="C463" s="4" t="s">
        <v>27</v>
      </c>
      <c r="D463" s="4" t="s">
        <v>82</v>
      </c>
      <c r="E463" s="4" t="s">
        <v>39</v>
      </c>
      <c r="F463" s="4" t="s">
        <v>16</v>
      </c>
      <c r="G463" s="4" t="s">
        <v>11</v>
      </c>
      <c r="H463" s="4" t="s">
        <v>21</v>
      </c>
      <c r="I463" s="9">
        <v>1</v>
      </c>
      <c r="J463" s="6">
        <v>142.87</v>
      </c>
      <c r="K463" s="7">
        <v>0.1</v>
      </c>
      <c r="L463" s="6">
        <v>77.33</v>
      </c>
      <c r="M463" s="6">
        <f t="shared" si="28"/>
        <v>128.583</v>
      </c>
      <c r="N463" s="6">
        <f t="shared" si="29"/>
        <v>77.33</v>
      </c>
      <c r="O463" s="6">
        <f t="shared" si="30"/>
        <v>51.253</v>
      </c>
      <c r="P463" s="8">
        <f t="shared" si="31"/>
        <v>0.39859857057309289</v>
      </c>
      <c r="Q463" s="5">
        <f>YEAR(SalesDataTable[[#This Row],[Order Date]])</f>
        <v>2026</v>
      </c>
      <c r="R463" s="8" t="str">
        <f>"Q"&amp;ROUNDUP(MONTH(SalesDataTable[[#This Row],[Order Date]])/3,0)</f>
        <v>Q1</v>
      </c>
      <c r="S463" s="9">
        <f>MONTH(SalesDataTable[[#This Row],[Order Date]])</f>
        <v>3</v>
      </c>
      <c r="T463" s="8" t="str">
        <f>TEXT(SalesDataTable[[#This Row],[Order Date]],"mmm")</f>
        <v>Mar</v>
      </c>
    </row>
    <row r="464" spans="1:20" ht="15.6">
      <c r="A464" s="2" t="s">
        <v>515</v>
      </c>
      <c r="B464" s="3">
        <v>46111</v>
      </c>
      <c r="C464" s="4" t="s">
        <v>27</v>
      </c>
      <c r="D464" s="4" t="s">
        <v>48</v>
      </c>
      <c r="E464" s="4" t="s">
        <v>3</v>
      </c>
      <c r="F464" s="4" t="s">
        <v>4</v>
      </c>
      <c r="G464" s="4" t="s">
        <v>49</v>
      </c>
      <c r="H464" s="4" t="s">
        <v>50</v>
      </c>
      <c r="I464" s="9">
        <v>1</v>
      </c>
      <c r="J464" s="6">
        <v>40.53</v>
      </c>
      <c r="K464" s="7">
        <v>0</v>
      </c>
      <c r="L464" s="6">
        <v>14.32</v>
      </c>
      <c r="M464" s="6">
        <f t="shared" si="28"/>
        <v>40.53</v>
      </c>
      <c r="N464" s="6">
        <f t="shared" si="29"/>
        <v>14.32</v>
      </c>
      <c r="O464" s="6">
        <f t="shared" si="30"/>
        <v>26.21</v>
      </c>
      <c r="P464" s="8">
        <f t="shared" si="31"/>
        <v>0.64668147051566738</v>
      </c>
      <c r="Q464" s="5">
        <f>YEAR(SalesDataTable[[#This Row],[Order Date]])</f>
        <v>2026</v>
      </c>
      <c r="R464" s="8" t="str">
        <f>"Q"&amp;ROUNDUP(MONTH(SalesDataTable[[#This Row],[Order Date]])/3,0)</f>
        <v>Q1</v>
      </c>
      <c r="S464" s="9">
        <f>MONTH(SalesDataTable[[#This Row],[Order Date]])</f>
        <v>3</v>
      </c>
      <c r="T464" s="8" t="str">
        <f>TEXT(SalesDataTable[[#This Row],[Order Date]],"mmm")</f>
        <v>Mar</v>
      </c>
    </row>
    <row r="465" spans="1:20" ht="15.6">
      <c r="A465" s="2" t="s">
        <v>516</v>
      </c>
      <c r="B465" s="3">
        <v>46111</v>
      </c>
      <c r="C465" s="4" t="s">
        <v>27</v>
      </c>
      <c r="D465" s="4" t="s">
        <v>48</v>
      </c>
      <c r="E465" s="4" t="s">
        <v>3</v>
      </c>
      <c r="F465" s="4" t="s">
        <v>4</v>
      </c>
      <c r="G465" s="4" t="s">
        <v>5</v>
      </c>
      <c r="H465" s="4" t="s">
        <v>29</v>
      </c>
      <c r="I465" s="9">
        <v>1</v>
      </c>
      <c r="J465" s="6">
        <v>49.46</v>
      </c>
      <c r="K465" s="7">
        <v>0</v>
      </c>
      <c r="L465" s="6">
        <v>23.04</v>
      </c>
      <c r="M465" s="6">
        <f t="shared" si="28"/>
        <v>49.46</v>
      </c>
      <c r="N465" s="6">
        <f t="shared" si="29"/>
        <v>23.04</v>
      </c>
      <c r="O465" s="6">
        <f t="shared" si="30"/>
        <v>26.42</v>
      </c>
      <c r="P465" s="8">
        <f t="shared" si="31"/>
        <v>0.53416902547513145</v>
      </c>
      <c r="Q465" s="5">
        <f>YEAR(SalesDataTable[[#This Row],[Order Date]])</f>
        <v>2026</v>
      </c>
      <c r="R465" s="8" t="str">
        <f>"Q"&amp;ROUNDUP(MONTH(SalesDataTable[[#This Row],[Order Date]])/3,0)</f>
        <v>Q1</v>
      </c>
      <c r="S465" s="9">
        <f>MONTH(SalesDataTable[[#This Row],[Order Date]])</f>
        <v>3</v>
      </c>
      <c r="T465" s="8" t="str">
        <f>TEXT(SalesDataTable[[#This Row],[Order Date]],"mmm")</f>
        <v>Mar</v>
      </c>
    </row>
    <row r="466" spans="1:20" ht="15.6">
      <c r="A466" s="2" t="s">
        <v>517</v>
      </c>
      <c r="B466" s="3">
        <v>46111</v>
      </c>
      <c r="C466" s="4" t="s">
        <v>8</v>
      </c>
      <c r="D466" s="4" t="s">
        <v>86</v>
      </c>
      <c r="E466" s="4" t="s">
        <v>39</v>
      </c>
      <c r="F466" s="4" t="s">
        <v>20</v>
      </c>
      <c r="G466" s="4" t="s">
        <v>11</v>
      </c>
      <c r="H466" s="4" t="s">
        <v>21</v>
      </c>
      <c r="I466" s="9">
        <v>3</v>
      </c>
      <c r="J466" s="6">
        <v>142.46</v>
      </c>
      <c r="K466" s="7">
        <v>0</v>
      </c>
      <c r="L466" s="6">
        <v>79.650000000000006</v>
      </c>
      <c r="M466" s="6">
        <f t="shared" si="28"/>
        <v>427.38</v>
      </c>
      <c r="N466" s="6">
        <f t="shared" si="29"/>
        <v>238.95000000000002</v>
      </c>
      <c r="O466" s="6">
        <f t="shared" si="30"/>
        <v>188.42999999999998</v>
      </c>
      <c r="P466" s="8">
        <f t="shared" si="31"/>
        <v>0.44089569001825069</v>
      </c>
      <c r="Q466" s="5">
        <f>YEAR(SalesDataTable[[#This Row],[Order Date]])</f>
        <v>2026</v>
      </c>
      <c r="R466" s="8" t="str">
        <f>"Q"&amp;ROUNDUP(MONTH(SalesDataTable[[#This Row],[Order Date]])/3,0)</f>
        <v>Q1</v>
      </c>
      <c r="S466" s="9">
        <f>MONTH(SalesDataTable[[#This Row],[Order Date]])</f>
        <v>3</v>
      </c>
      <c r="T466" s="8" t="str">
        <f>TEXT(SalesDataTable[[#This Row],[Order Date]],"mmm")</f>
        <v>Mar</v>
      </c>
    </row>
    <row r="467" spans="1:20" ht="15.6">
      <c r="A467" s="2" t="s">
        <v>518</v>
      </c>
      <c r="B467" s="3">
        <v>46111</v>
      </c>
      <c r="C467" s="4" t="s">
        <v>27</v>
      </c>
      <c r="D467" s="4" t="s">
        <v>82</v>
      </c>
      <c r="E467" s="4" t="s">
        <v>10</v>
      </c>
      <c r="F467" s="4" t="s">
        <v>20</v>
      </c>
      <c r="G467" s="4" t="s">
        <v>11</v>
      </c>
      <c r="H467" s="4" t="s">
        <v>21</v>
      </c>
      <c r="I467" s="9">
        <v>6</v>
      </c>
      <c r="J467" s="6">
        <v>142.18</v>
      </c>
      <c r="K467" s="7">
        <v>0.05</v>
      </c>
      <c r="L467" s="6">
        <v>80.94</v>
      </c>
      <c r="M467" s="6">
        <f t="shared" si="28"/>
        <v>810.42600000000004</v>
      </c>
      <c r="N467" s="6">
        <f t="shared" si="29"/>
        <v>485.64</v>
      </c>
      <c r="O467" s="6">
        <f t="shared" si="30"/>
        <v>324.78600000000006</v>
      </c>
      <c r="P467" s="8">
        <f t="shared" si="31"/>
        <v>0.40075960050640036</v>
      </c>
      <c r="Q467" s="5">
        <f>YEAR(SalesDataTable[[#This Row],[Order Date]])</f>
        <v>2026</v>
      </c>
      <c r="R467" s="8" t="str">
        <f>"Q"&amp;ROUNDUP(MONTH(SalesDataTable[[#This Row],[Order Date]])/3,0)</f>
        <v>Q1</v>
      </c>
      <c r="S467" s="9">
        <f>MONTH(SalesDataTable[[#This Row],[Order Date]])</f>
        <v>3</v>
      </c>
      <c r="T467" s="8" t="str">
        <f>TEXT(SalesDataTable[[#This Row],[Order Date]],"mmm")</f>
        <v>Mar</v>
      </c>
    </row>
    <row r="468" spans="1:20" ht="15.6">
      <c r="A468" s="2" t="s">
        <v>519</v>
      </c>
      <c r="B468" s="3">
        <v>46111</v>
      </c>
      <c r="C468" s="4" t="s">
        <v>8</v>
      </c>
      <c r="D468" s="4" t="s">
        <v>86</v>
      </c>
      <c r="E468" s="4" t="s">
        <v>3</v>
      </c>
      <c r="F468" s="4" t="s">
        <v>16</v>
      </c>
      <c r="G468" s="4" t="s">
        <v>49</v>
      </c>
      <c r="H468" s="4" t="s">
        <v>50</v>
      </c>
      <c r="I468" s="9">
        <v>2</v>
      </c>
      <c r="J468" s="6">
        <v>41.04</v>
      </c>
      <c r="K468" s="7">
        <v>0</v>
      </c>
      <c r="L468" s="6">
        <v>15.03</v>
      </c>
      <c r="M468" s="6">
        <f t="shared" si="28"/>
        <v>82.08</v>
      </c>
      <c r="N468" s="6">
        <f t="shared" si="29"/>
        <v>30.06</v>
      </c>
      <c r="O468" s="6">
        <f t="shared" si="30"/>
        <v>52.019999999999996</v>
      </c>
      <c r="P468" s="8">
        <f t="shared" si="31"/>
        <v>0.63377192982456132</v>
      </c>
      <c r="Q468" s="5">
        <f>YEAR(SalesDataTable[[#This Row],[Order Date]])</f>
        <v>2026</v>
      </c>
      <c r="R468" s="8" t="str">
        <f>"Q"&amp;ROUNDUP(MONTH(SalesDataTable[[#This Row],[Order Date]])/3,0)</f>
        <v>Q1</v>
      </c>
      <c r="S468" s="9">
        <f>MONTH(SalesDataTable[[#This Row],[Order Date]])</f>
        <v>3</v>
      </c>
      <c r="T468" s="8" t="str">
        <f>TEXT(SalesDataTable[[#This Row],[Order Date]],"mmm")</f>
        <v>Mar</v>
      </c>
    </row>
    <row r="469" spans="1:20" ht="15.6">
      <c r="A469" s="2" t="s">
        <v>520</v>
      </c>
      <c r="B469" s="3">
        <v>46111</v>
      </c>
      <c r="C469" s="4" t="s">
        <v>8</v>
      </c>
      <c r="D469" s="4" t="s">
        <v>69</v>
      </c>
      <c r="E469" s="4" t="s">
        <v>3</v>
      </c>
      <c r="F469" s="4" t="s">
        <v>4</v>
      </c>
      <c r="G469" s="4" t="s">
        <v>11</v>
      </c>
      <c r="H469" s="4" t="s">
        <v>21</v>
      </c>
      <c r="I469" s="9">
        <v>2</v>
      </c>
      <c r="J469" s="6">
        <v>145.06</v>
      </c>
      <c r="K469" s="7">
        <v>0.15</v>
      </c>
      <c r="L469" s="6">
        <v>77.08</v>
      </c>
      <c r="M469" s="6">
        <f t="shared" si="28"/>
        <v>246.602</v>
      </c>
      <c r="N469" s="6">
        <f t="shared" si="29"/>
        <v>154.16</v>
      </c>
      <c r="O469" s="6">
        <f t="shared" si="30"/>
        <v>92.442000000000007</v>
      </c>
      <c r="P469" s="8">
        <f t="shared" si="31"/>
        <v>0.37486313979610875</v>
      </c>
      <c r="Q469" s="5">
        <f>YEAR(SalesDataTable[[#This Row],[Order Date]])</f>
        <v>2026</v>
      </c>
      <c r="R469" s="8" t="str">
        <f>"Q"&amp;ROUNDUP(MONTH(SalesDataTable[[#This Row],[Order Date]])/3,0)</f>
        <v>Q1</v>
      </c>
      <c r="S469" s="9">
        <f>MONTH(SalesDataTable[[#This Row],[Order Date]])</f>
        <v>3</v>
      </c>
      <c r="T469" s="8" t="str">
        <f>TEXT(SalesDataTable[[#This Row],[Order Date]],"mmm")</f>
        <v>Mar</v>
      </c>
    </row>
    <row r="470" spans="1:20" ht="15.6">
      <c r="A470" s="2" t="s">
        <v>521</v>
      </c>
      <c r="B470" s="3">
        <v>46111</v>
      </c>
      <c r="C470" s="4" t="s">
        <v>8</v>
      </c>
      <c r="D470" s="4" t="s">
        <v>66</v>
      </c>
      <c r="E470" s="4" t="s">
        <v>3</v>
      </c>
      <c r="F470" s="4" t="s">
        <v>4</v>
      </c>
      <c r="G470" s="4" t="s">
        <v>17</v>
      </c>
      <c r="H470" s="4" t="s">
        <v>71</v>
      </c>
      <c r="I470" s="9">
        <v>1</v>
      </c>
      <c r="J470" s="6">
        <v>130.72999999999999</v>
      </c>
      <c r="K470" s="7">
        <v>0</v>
      </c>
      <c r="L470" s="6">
        <v>66.17</v>
      </c>
      <c r="M470" s="6">
        <f t="shared" si="28"/>
        <v>130.72999999999999</v>
      </c>
      <c r="N470" s="6">
        <f t="shared" si="29"/>
        <v>66.17</v>
      </c>
      <c r="O470" s="6">
        <f t="shared" si="30"/>
        <v>64.559999999999988</v>
      </c>
      <c r="P470" s="8">
        <f t="shared" si="31"/>
        <v>0.4938422703281572</v>
      </c>
      <c r="Q470" s="5">
        <f>YEAR(SalesDataTable[[#This Row],[Order Date]])</f>
        <v>2026</v>
      </c>
      <c r="R470" s="8" t="str">
        <f>"Q"&amp;ROUNDUP(MONTH(SalesDataTable[[#This Row],[Order Date]])/3,0)</f>
        <v>Q1</v>
      </c>
      <c r="S470" s="9">
        <f>MONTH(SalesDataTable[[#This Row],[Order Date]])</f>
        <v>3</v>
      </c>
      <c r="T470" s="8" t="str">
        <f>TEXT(SalesDataTable[[#This Row],[Order Date]],"mmm")</f>
        <v>Mar</v>
      </c>
    </row>
    <row r="471" spans="1:20" ht="15.6">
      <c r="A471" s="2" t="s">
        <v>522</v>
      </c>
      <c r="B471" s="3">
        <v>46111</v>
      </c>
      <c r="C471" s="4" t="s">
        <v>27</v>
      </c>
      <c r="D471" s="4" t="s">
        <v>82</v>
      </c>
      <c r="E471" s="4" t="s">
        <v>3</v>
      </c>
      <c r="F471" s="4" t="s">
        <v>20</v>
      </c>
      <c r="G471" s="4" t="s">
        <v>49</v>
      </c>
      <c r="H471" s="4" t="s">
        <v>67</v>
      </c>
      <c r="I471" s="9">
        <v>2</v>
      </c>
      <c r="J471" s="6">
        <v>36.630000000000003</v>
      </c>
      <c r="K471" s="7">
        <v>0</v>
      </c>
      <c r="L471" s="6">
        <v>14.31</v>
      </c>
      <c r="M471" s="6">
        <f t="shared" si="28"/>
        <v>73.260000000000005</v>
      </c>
      <c r="N471" s="6">
        <f t="shared" si="29"/>
        <v>28.62</v>
      </c>
      <c r="O471" s="6">
        <f t="shared" si="30"/>
        <v>44.64</v>
      </c>
      <c r="P471" s="8">
        <f t="shared" si="31"/>
        <v>0.60933660933660927</v>
      </c>
      <c r="Q471" s="5">
        <f>YEAR(SalesDataTable[[#This Row],[Order Date]])</f>
        <v>2026</v>
      </c>
      <c r="R471" s="8" t="str">
        <f>"Q"&amp;ROUNDUP(MONTH(SalesDataTable[[#This Row],[Order Date]])/3,0)</f>
        <v>Q1</v>
      </c>
      <c r="S471" s="9">
        <f>MONTH(SalesDataTable[[#This Row],[Order Date]])</f>
        <v>3</v>
      </c>
      <c r="T471" s="8" t="str">
        <f>TEXT(SalesDataTable[[#This Row],[Order Date]],"mmm")</f>
        <v>Mar</v>
      </c>
    </row>
    <row r="472" spans="1:20" ht="15.6">
      <c r="A472" s="2" t="s">
        <v>523</v>
      </c>
      <c r="B472" s="3">
        <v>46112</v>
      </c>
      <c r="C472" s="4" t="s">
        <v>27</v>
      </c>
      <c r="D472" s="4" t="s">
        <v>82</v>
      </c>
      <c r="E472" s="4" t="s">
        <v>39</v>
      </c>
      <c r="F472" s="4" t="s">
        <v>16</v>
      </c>
      <c r="G472" s="4" t="s">
        <v>5</v>
      </c>
      <c r="H472" s="4" t="s">
        <v>29</v>
      </c>
      <c r="I472" s="9">
        <v>1</v>
      </c>
      <c r="J472" s="6">
        <v>50.99</v>
      </c>
      <c r="K472" s="7">
        <v>0.1</v>
      </c>
      <c r="L472" s="6">
        <v>21.86</v>
      </c>
      <c r="M472" s="6">
        <f t="shared" si="28"/>
        <v>45.891000000000005</v>
      </c>
      <c r="N472" s="6">
        <f t="shared" si="29"/>
        <v>21.86</v>
      </c>
      <c r="O472" s="6">
        <f t="shared" si="30"/>
        <v>24.031000000000006</v>
      </c>
      <c r="P472" s="8">
        <f t="shared" si="31"/>
        <v>0.52365387548756848</v>
      </c>
      <c r="Q472" s="5">
        <f>YEAR(SalesDataTable[[#This Row],[Order Date]])</f>
        <v>2026</v>
      </c>
      <c r="R472" s="8" t="str">
        <f>"Q"&amp;ROUNDUP(MONTH(SalesDataTable[[#This Row],[Order Date]])/3,0)</f>
        <v>Q1</v>
      </c>
      <c r="S472" s="9">
        <f>MONTH(SalesDataTable[[#This Row],[Order Date]])</f>
        <v>3</v>
      </c>
      <c r="T472" s="8" t="str">
        <f>TEXT(SalesDataTable[[#This Row],[Order Date]],"mmm")</f>
        <v>Mar</v>
      </c>
    </row>
    <row r="473" spans="1:20" ht="15.6">
      <c r="A473" s="2" t="s">
        <v>524</v>
      </c>
      <c r="B473" s="3">
        <v>46112</v>
      </c>
      <c r="C473" s="4" t="s">
        <v>8</v>
      </c>
      <c r="D473" s="4" t="s">
        <v>38</v>
      </c>
      <c r="E473" s="4" t="s">
        <v>3</v>
      </c>
      <c r="F473" s="4" t="s">
        <v>4</v>
      </c>
      <c r="G473" s="4" t="s">
        <v>17</v>
      </c>
      <c r="H473" s="4" t="s">
        <v>71</v>
      </c>
      <c r="I473" s="9">
        <v>4</v>
      </c>
      <c r="J473" s="6">
        <v>134.18</v>
      </c>
      <c r="K473" s="7">
        <v>0</v>
      </c>
      <c r="L473" s="6">
        <v>66.430000000000007</v>
      </c>
      <c r="M473" s="6">
        <f t="shared" si="28"/>
        <v>536.72</v>
      </c>
      <c r="N473" s="6">
        <f t="shared" si="29"/>
        <v>265.72000000000003</v>
      </c>
      <c r="O473" s="6">
        <f t="shared" si="30"/>
        <v>271</v>
      </c>
      <c r="P473" s="8">
        <f t="shared" si="31"/>
        <v>0.5049187658369354</v>
      </c>
      <c r="Q473" s="5">
        <f>YEAR(SalesDataTable[[#This Row],[Order Date]])</f>
        <v>2026</v>
      </c>
      <c r="R473" s="8" t="str">
        <f>"Q"&amp;ROUNDUP(MONTH(SalesDataTable[[#This Row],[Order Date]])/3,0)</f>
        <v>Q1</v>
      </c>
      <c r="S473" s="9">
        <f>MONTH(SalesDataTable[[#This Row],[Order Date]])</f>
        <v>3</v>
      </c>
      <c r="T473" s="8" t="str">
        <f>TEXT(SalesDataTable[[#This Row],[Order Date]],"mmm")</f>
        <v>Mar</v>
      </c>
    </row>
    <row r="474" spans="1:20" ht="15.6">
      <c r="A474" s="2" t="s">
        <v>525</v>
      </c>
      <c r="B474" s="3">
        <v>46112</v>
      </c>
      <c r="C474" s="4" t="s">
        <v>8</v>
      </c>
      <c r="D474" s="4" t="s">
        <v>69</v>
      </c>
      <c r="E474" s="4" t="s">
        <v>25</v>
      </c>
      <c r="F474" s="4" t="s">
        <v>20</v>
      </c>
      <c r="G474" s="4" t="s">
        <v>49</v>
      </c>
      <c r="H474" s="4" t="s">
        <v>74</v>
      </c>
      <c r="I474" s="9">
        <v>2</v>
      </c>
      <c r="J474" s="6">
        <v>50.86</v>
      </c>
      <c r="K474" s="7">
        <v>0.1</v>
      </c>
      <c r="L474" s="6">
        <v>21.76</v>
      </c>
      <c r="M474" s="6">
        <f t="shared" si="28"/>
        <v>91.548000000000002</v>
      </c>
      <c r="N474" s="6">
        <f t="shared" si="29"/>
        <v>43.52</v>
      </c>
      <c r="O474" s="6">
        <f t="shared" si="30"/>
        <v>48.027999999999999</v>
      </c>
      <c r="P474" s="8">
        <f t="shared" si="31"/>
        <v>0.52462096386595003</v>
      </c>
      <c r="Q474" s="5">
        <f>YEAR(SalesDataTable[[#This Row],[Order Date]])</f>
        <v>2026</v>
      </c>
      <c r="R474" s="8" t="str">
        <f>"Q"&amp;ROUNDUP(MONTH(SalesDataTable[[#This Row],[Order Date]])/3,0)</f>
        <v>Q1</v>
      </c>
      <c r="S474" s="9">
        <f>MONTH(SalesDataTable[[#This Row],[Order Date]])</f>
        <v>3</v>
      </c>
      <c r="T474" s="8" t="str">
        <f>TEXT(SalesDataTable[[#This Row],[Order Date]],"mmm")</f>
        <v>Mar</v>
      </c>
    </row>
    <row r="475" spans="1:20" ht="15.6">
      <c r="A475" s="2" t="s">
        <v>526</v>
      </c>
      <c r="B475" s="3">
        <v>46112</v>
      </c>
      <c r="C475" s="4" t="s">
        <v>8</v>
      </c>
      <c r="D475" s="4" t="s">
        <v>69</v>
      </c>
      <c r="E475" s="4" t="s">
        <v>10</v>
      </c>
      <c r="F475" s="4" t="s">
        <v>20</v>
      </c>
      <c r="G475" s="4" t="s">
        <v>31</v>
      </c>
      <c r="H475" s="4" t="s">
        <v>90</v>
      </c>
      <c r="I475" s="9">
        <v>12</v>
      </c>
      <c r="J475" s="6">
        <v>124.86</v>
      </c>
      <c r="K475" s="7">
        <v>0.1</v>
      </c>
      <c r="L475" s="6">
        <v>60.82</v>
      </c>
      <c r="M475" s="6">
        <f t="shared" si="28"/>
        <v>1348.4880000000001</v>
      </c>
      <c r="N475" s="6">
        <f t="shared" si="29"/>
        <v>729.84</v>
      </c>
      <c r="O475" s="6">
        <f t="shared" si="30"/>
        <v>618.64800000000002</v>
      </c>
      <c r="P475" s="8">
        <f t="shared" si="31"/>
        <v>0.45877160197198641</v>
      </c>
      <c r="Q475" s="5">
        <f>YEAR(SalesDataTable[[#This Row],[Order Date]])</f>
        <v>2026</v>
      </c>
      <c r="R475" s="8" t="str">
        <f>"Q"&amp;ROUNDUP(MONTH(SalesDataTable[[#This Row],[Order Date]])/3,0)</f>
        <v>Q1</v>
      </c>
      <c r="S475" s="9">
        <f>MONTH(SalesDataTable[[#This Row],[Order Date]])</f>
        <v>3</v>
      </c>
      <c r="T475" s="8" t="str">
        <f>TEXT(SalesDataTable[[#This Row],[Order Date]],"mmm")</f>
        <v>Mar</v>
      </c>
    </row>
    <row r="476" spans="1:20" ht="15.6">
      <c r="A476" s="2" t="s">
        <v>527</v>
      </c>
      <c r="B476" s="3">
        <v>46113</v>
      </c>
      <c r="C476" s="4" t="s">
        <v>27</v>
      </c>
      <c r="D476" s="4" t="s">
        <v>28</v>
      </c>
      <c r="E476" s="4" t="s">
        <v>3</v>
      </c>
      <c r="F476" s="4" t="s">
        <v>20</v>
      </c>
      <c r="G476" s="4" t="s">
        <v>5</v>
      </c>
      <c r="H476" s="4" t="s">
        <v>6</v>
      </c>
      <c r="I476" s="9">
        <v>1</v>
      </c>
      <c r="J476" s="6">
        <v>81.760000000000005</v>
      </c>
      <c r="K476" s="7">
        <v>0.1</v>
      </c>
      <c r="L476" s="6">
        <v>42.78</v>
      </c>
      <c r="M476" s="6">
        <f t="shared" si="28"/>
        <v>73.584000000000003</v>
      </c>
      <c r="N476" s="6">
        <f t="shared" si="29"/>
        <v>42.78</v>
      </c>
      <c r="O476" s="6">
        <f t="shared" si="30"/>
        <v>30.804000000000002</v>
      </c>
      <c r="P476" s="8">
        <f t="shared" si="31"/>
        <v>0.4186236138290933</v>
      </c>
      <c r="Q476" s="5">
        <f>YEAR(SalesDataTable[[#This Row],[Order Date]])</f>
        <v>2026</v>
      </c>
      <c r="R476" s="8" t="str">
        <f>"Q"&amp;ROUNDUP(MONTH(SalesDataTable[[#This Row],[Order Date]])/3,0)</f>
        <v>Q2</v>
      </c>
      <c r="S476" s="9">
        <f>MONTH(SalesDataTable[[#This Row],[Order Date]])</f>
        <v>4</v>
      </c>
      <c r="T476" s="8" t="str">
        <f>TEXT(SalesDataTable[[#This Row],[Order Date]],"mmm")</f>
        <v>Apr</v>
      </c>
    </row>
    <row r="477" spans="1:20" ht="15.6">
      <c r="A477" s="2" t="s">
        <v>528</v>
      </c>
      <c r="B477" s="3">
        <v>46113</v>
      </c>
      <c r="C477" s="4" t="s">
        <v>8</v>
      </c>
      <c r="D477" s="4" t="s">
        <v>86</v>
      </c>
      <c r="E477" s="4" t="s">
        <v>25</v>
      </c>
      <c r="F477" s="4" t="s">
        <v>20</v>
      </c>
      <c r="G477" s="4" t="s">
        <v>17</v>
      </c>
      <c r="H477" s="4" t="s">
        <v>71</v>
      </c>
      <c r="I477" s="9">
        <v>1</v>
      </c>
      <c r="J477" s="6">
        <v>134.65</v>
      </c>
      <c r="K477" s="7">
        <v>0</v>
      </c>
      <c r="L477" s="6">
        <v>68.19</v>
      </c>
      <c r="M477" s="6">
        <f t="shared" si="28"/>
        <v>134.65</v>
      </c>
      <c r="N477" s="6">
        <f t="shared" si="29"/>
        <v>68.19</v>
      </c>
      <c r="O477" s="6">
        <f t="shared" si="30"/>
        <v>66.460000000000008</v>
      </c>
      <c r="P477" s="8">
        <f t="shared" si="31"/>
        <v>0.49357593761604163</v>
      </c>
      <c r="Q477" s="5">
        <f>YEAR(SalesDataTable[[#This Row],[Order Date]])</f>
        <v>2026</v>
      </c>
      <c r="R477" s="8" t="str">
        <f>"Q"&amp;ROUNDUP(MONTH(SalesDataTable[[#This Row],[Order Date]])/3,0)</f>
        <v>Q2</v>
      </c>
      <c r="S477" s="9">
        <f>MONTH(SalesDataTable[[#This Row],[Order Date]])</f>
        <v>4</v>
      </c>
      <c r="T477" s="8" t="str">
        <f>TEXT(SalesDataTable[[#This Row],[Order Date]],"mmm")</f>
        <v>Apr</v>
      </c>
    </row>
    <row r="478" spans="1:20" ht="15.6">
      <c r="A478" s="2" t="s">
        <v>529</v>
      </c>
      <c r="B478" s="3">
        <v>46113</v>
      </c>
      <c r="C478" s="4" t="s">
        <v>14</v>
      </c>
      <c r="D478" s="4" t="s">
        <v>126</v>
      </c>
      <c r="E478" s="4" t="s">
        <v>3</v>
      </c>
      <c r="F478" s="4" t="s">
        <v>20</v>
      </c>
      <c r="G478" s="4" t="s">
        <v>5</v>
      </c>
      <c r="H478" s="4" t="s">
        <v>35</v>
      </c>
      <c r="I478" s="9">
        <v>1</v>
      </c>
      <c r="J478" s="6">
        <v>41.21</v>
      </c>
      <c r="K478" s="7">
        <v>0</v>
      </c>
      <c r="L478" s="6">
        <v>16.34</v>
      </c>
      <c r="M478" s="6">
        <f t="shared" si="28"/>
        <v>41.21</v>
      </c>
      <c r="N478" s="6">
        <f t="shared" si="29"/>
        <v>16.34</v>
      </c>
      <c r="O478" s="6">
        <f t="shared" si="30"/>
        <v>24.87</v>
      </c>
      <c r="P478" s="8">
        <f t="shared" si="31"/>
        <v>0.60349429750060668</v>
      </c>
      <c r="Q478" s="5">
        <f>YEAR(SalesDataTable[[#This Row],[Order Date]])</f>
        <v>2026</v>
      </c>
      <c r="R478" s="8" t="str">
        <f>"Q"&amp;ROUNDUP(MONTH(SalesDataTable[[#This Row],[Order Date]])/3,0)</f>
        <v>Q2</v>
      </c>
      <c r="S478" s="9">
        <f>MONTH(SalesDataTable[[#This Row],[Order Date]])</f>
        <v>4</v>
      </c>
      <c r="T478" s="8" t="str">
        <f>TEXT(SalesDataTable[[#This Row],[Order Date]],"mmm")</f>
        <v>Apr</v>
      </c>
    </row>
    <row r="479" spans="1:20" ht="15.6">
      <c r="A479" s="2" t="s">
        <v>530</v>
      </c>
      <c r="B479" s="3">
        <v>46113</v>
      </c>
      <c r="C479" s="4" t="s">
        <v>8</v>
      </c>
      <c r="D479" s="4" t="s">
        <v>69</v>
      </c>
      <c r="E479" s="4" t="s">
        <v>3</v>
      </c>
      <c r="F479" s="4" t="s">
        <v>4</v>
      </c>
      <c r="G479" s="4" t="s">
        <v>49</v>
      </c>
      <c r="H479" s="4" t="s">
        <v>50</v>
      </c>
      <c r="I479" s="9">
        <v>2</v>
      </c>
      <c r="J479" s="6">
        <v>40.590000000000003</v>
      </c>
      <c r="K479" s="7">
        <v>0</v>
      </c>
      <c r="L479" s="6">
        <v>15.01</v>
      </c>
      <c r="M479" s="6">
        <f t="shared" si="28"/>
        <v>81.180000000000007</v>
      </c>
      <c r="N479" s="6">
        <f t="shared" si="29"/>
        <v>30.02</v>
      </c>
      <c r="O479" s="6">
        <f t="shared" si="30"/>
        <v>51.160000000000011</v>
      </c>
      <c r="P479" s="8">
        <f t="shared" si="31"/>
        <v>0.63020448386302053</v>
      </c>
      <c r="Q479" s="5">
        <f>YEAR(SalesDataTable[[#This Row],[Order Date]])</f>
        <v>2026</v>
      </c>
      <c r="R479" s="8" t="str">
        <f>"Q"&amp;ROUNDUP(MONTH(SalesDataTable[[#This Row],[Order Date]])/3,0)</f>
        <v>Q2</v>
      </c>
      <c r="S479" s="9">
        <f>MONTH(SalesDataTable[[#This Row],[Order Date]])</f>
        <v>4</v>
      </c>
      <c r="T479" s="8" t="str">
        <f>TEXT(SalesDataTable[[#This Row],[Order Date]],"mmm")</f>
        <v>Apr</v>
      </c>
    </row>
    <row r="480" spans="1:20" ht="15.6">
      <c r="A480" s="2" t="s">
        <v>531</v>
      </c>
      <c r="B480" s="3">
        <v>46113</v>
      </c>
      <c r="C480" s="4" t="s">
        <v>1</v>
      </c>
      <c r="D480" s="4" t="s">
        <v>88</v>
      </c>
      <c r="E480" s="4" t="s">
        <v>3</v>
      </c>
      <c r="F480" s="4" t="s">
        <v>16</v>
      </c>
      <c r="G480" s="4" t="s">
        <v>31</v>
      </c>
      <c r="H480" s="4" t="s">
        <v>90</v>
      </c>
      <c r="I480" s="9">
        <v>3</v>
      </c>
      <c r="J480" s="6">
        <v>124.08</v>
      </c>
      <c r="K480" s="7">
        <v>0.05</v>
      </c>
      <c r="L480" s="6">
        <v>62.41</v>
      </c>
      <c r="M480" s="6">
        <f t="shared" si="28"/>
        <v>353.62799999999999</v>
      </c>
      <c r="N480" s="6">
        <f t="shared" si="29"/>
        <v>187.23</v>
      </c>
      <c r="O480" s="6">
        <f t="shared" si="30"/>
        <v>166.398</v>
      </c>
      <c r="P480" s="8">
        <f t="shared" si="31"/>
        <v>0.47054531880959655</v>
      </c>
      <c r="Q480" s="5">
        <f>YEAR(SalesDataTable[[#This Row],[Order Date]])</f>
        <v>2026</v>
      </c>
      <c r="R480" s="8" t="str">
        <f>"Q"&amp;ROUNDUP(MONTH(SalesDataTable[[#This Row],[Order Date]])/3,0)</f>
        <v>Q2</v>
      </c>
      <c r="S480" s="9">
        <f>MONTH(SalesDataTable[[#This Row],[Order Date]])</f>
        <v>4</v>
      </c>
      <c r="T480" s="8" t="str">
        <f>TEXT(SalesDataTable[[#This Row],[Order Date]],"mmm")</f>
        <v>Apr</v>
      </c>
    </row>
    <row r="481" spans="1:20" ht="15.6">
      <c r="A481" s="2" t="s">
        <v>532</v>
      </c>
      <c r="B481" s="3">
        <v>46113</v>
      </c>
      <c r="C481" s="4" t="s">
        <v>8</v>
      </c>
      <c r="D481" s="4" t="s">
        <v>9</v>
      </c>
      <c r="E481" s="4" t="s">
        <v>3</v>
      </c>
      <c r="F481" s="4" t="s">
        <v>4</v>
      </c>
      <c r="G481" s="4" t="s">
        <v>31</v>
      </c>
      <c r="H481" s="4" t="s">
        <v>90</v>
      </c>
      <c r="I481" s="9">
        <v>2</v>
      </c>
      <c r="J481" s="6">
        <v>125.35</v>
      </c>
      <c r="K481" s="7">
        <v>0.15</v>
      </c>
      <c r="L481" s="6">
        <v>60.73</v>
      </c>
      <c r="M481" s="6">
        <f t="shared" si="28"/>
        <v>213.095</v>
      </c>
      <c r="N481" s="6">
        <f t="shared" si="29"/>
        <v>121.46</v>
      </c>
      <c r="O481" s="6">
        <f t="shared" si="30"/>
        <v>91.635000000000005</v>
      </c>
      <c r="P481" s="8">
        <f t="shared" si="31"/>
        <v>0.43001947488209485</v>
      </c>
      <c r="Q481" s="5">
        <f>YEAR(SalesDataTable[[#This Row],[Order Date]])</f>
        <v>2026</v>
      </c>
      <c r="R481" s="8" t="str">
        <f>"Q"&amp;ROUNDUP(MONTH(SalesDataTable[[#This Row],[Order Date]])/3,0)</f>
        <v>Q2</v>
      </c>
      <c r="S481" s="9">
        <f>MONTH(SalesDataTable[[#This Row],[Order Date]])</f>
        <v>4</v>
      </c>
      <c r="T481" s="8" t="str">
        <f>TEXT(SalesDataTable[[#This Row],[Order Date]],"mmm")</f>
        <v>Apr</v>
      </c>
    </row>
    <row r="482" spans="1:20" ht="15.6">
      <c r="A482" s="2" t="s">
        <v>533</v>
      </c>
      <c r="B482" s="3">
        <v>46113</v>
      </c>
      <c r="C482" s="4" t="s">
        <v>8</v>
      </c>
      <c r="D482" s="4" t="s">
        <v>86</v>
      </c>
      <c r="E482" s="4" t="s">
        <v>39</v>
      </c>
      <c r="F482" s="4" t="s">
        <v>16</v>
      </c>
      <c r="G482" s="4" t="s">
        <v>49</v>
      </c>
      <c r="H482" s="4" t="s">
        <v>67</v>
      </c>
      <c r="I482" s="9">
        <v>3</v>
      </c>
      <c r="J482" s="6">
        <v>36.090000000000003</v>
      </c>
      <c r="K482" s="7">
        <v>0</v>
      </c>
      <c r="L482" s="6">
        <v>14.03</v>
      </c>
      <c r="M482" s="6">
        <f t="shared" si="28"/>
        <v>108.27000000000001</v>
      </c>
      <c r="N482" s="6">
        <f t="shared" si="29"/>
        <v>42.089999999999996</v>
      </c>
      <c r="O482" s="6">
        <f t="shared" si="30"/>
        <v>66.180000000000007</v>
      </c>
      <c r="P482" s="8">
        <f t="shared" si="31"/>
        <v>0.61124965364366857</v>
      </c>
      <c r="Q482" s="5">
        <f>YEAR(SalesDataTable[[#This Row],[Order Date]])</f>
        <v>2026</v>
      </c>
      <c r="R482" s="8" t="str">
        <f>"Q"&amp;ROUNDUP(MONTH(SalesDataTable[[#This Row],[Order Date]])/3,0)</f>
        <v>Q2</v>
      </c>
      <c r="S482" s="9">
        <f>MONTH(SalesDataTable[[#This Row],[Order Date]])</f>
        <v>4</v>
      </c>
      <c r="T482" s="8" t="str">
        <f>TEXT(SalesDataTable[[#This Row],[Order Date]],"mmm")</f>
        <v>Apr</v>
      </c>
    </row>
    <row r="483" spans="1:20" ht="15.6">
      <c r="A483" s="2" t="s">
        <v>534</v>
      </c>
      <c r="B483" s="3">
        <v>46113</v>
      </c>
      <c r="C483" s="4" t="s">
        <v>8</v>
      </c>
      <c r="D483" s="4" t="s">
        <v>69</v>
      </c>
      <c r="E483" s="4" t="s">
        <v>10</v>
      </c>
      <c r="F483" s="4" t="s">
        <v>20</v>
      </c>
      <c r="G483" s="4" t="s">
        <v>11</v>
      </c>
      <c r="H483" s="4" t="s">
        <v>12</v>
      </c>
      <c r="I483" s="9">
        <v>15</v>
      </c>
      <c r="J483" s="6">
        <v>94.33</v>
      </c>
      <c r="K483" s="7">
        <v>0.1</v>
      </c>
      <c r="L483" s="6">
        <v>44.38</v>
      </c>
      <c r="M483" s="6">
        <f t="shared" si="28"/>
        <v>1273.4550000000002</v>
      </c>
      <c r="N483" s="6">
        <f t="shared" si="29"/>
        <v>665.7</v>
      </c>
      <c r="O483" s="6">
        <f t="shared" si="30"/>
        <v>607.75500000000011</v>
      </c>
      <c r="P483" s="8">
        <f t="shared" si="31"/>
        <v>0.47724890161018652</v>
      </c>
      <c r="Q483" s="5">
        <f>YEAR(SalesDataTable[[#This Row],[Order Date]])</f>
        <v>2026</v>
      </c>
      <c r="R483" s="8" t="str">
        <f>"Q"&amp;ROUNDUP(MONTH(SalesDataTable[[#This Row],[Order Date]])/3,0)</f>
        <v>Q2</v>
      </c>
      <c r="S483" s="9">
        <f>MONTH(SalesDataTable[[#This Row],[Order Date]])</f>
        <v>4</v>
      </c>
      <c r="T483" s="8" t="str">
        <f>TEXT(SalesDataTable[[#This Row],[Order Date]],"mmm")</f>
        <v>Apr</v>
      </c>
    </row>
    <row r="484" spans="1:20" ht="15.6">
      <c r="A484" s="2" t="s">
        <v>535</v>
      </c>
      <c r="B484" s="3">
        <v>46114</v>
      </c>
      <c r="C484" s="4" t="s">
        <v>27</v>
      </c>
      <c r="D484" s="4" t="s">
        <v>28</v>
      </c>
      <c r="E484" s="4" t="s">
        <v>25</v>
      </c>
      <c r="F484" s="4" t="s">
        <v>4</v>
      </c>
      <c r="G484" s="4" t="s">
        <v>17</v>
      </c>
      <c r="H484" s="4" t="s">
        <v>18</v>
      </c>
      <c r="I484" s="9">
        <v>1</v>
      </c>
      <c r="J484" s="6">
        <v>35.6</v>
      </c>
      <c r="K484" s="7">
        <v>0.1</v>
      </c>
      <c r="L484" s="6">
        <v>13.39</v>
      </c>
      <c r="M484" s="6">
        <f t="shared" si="28"/>
        <v>32.04</v>
      </c>
      <c r="N484" s="6">
        <f t="shared" si="29"/>
        <v>13.39</v>
      </c>
      <c r="O484" s="6">
        <f t="shared" si="30"/>
        <v>18.649999999999999</v>
      </c>
      <c r="P484" s="8">
        <f t="shared" si="31"/>
        <v>0.58208489388264661</v>
      </c>
      <c r="Q484" s="5">
        <f>YEAR(SalesDataTable[[#This Row],[Order Date]])</f>
        <v>2026</v>
      </c>
      <c r="R484" s="8" t="str">
        <f>"Q"&amp;ROUNDUP(MONTH(SalesDataTable[[#This Row],[Order Date]])/3,0)</f>
        <v>Q2</v>
      </c>
      <c r="S484" s="9">
        <f>MONTH(SalesDataTable[[#This Row],[Order Date]])</f>
        <v>4</v>
      </c>
      <c r="T484" s="8" t="str">
        <f>TEXT(SalesDataTable[[#This Row],[Order Date]],"mmm")</f>
        <v>Apr</v>
      </c>
    </row>
    <row r="485" spans="1:20" ht="15.6">
      <c r="A485" s="2" t="s">
        <v>536</v>
      </c>
      <c r="B485" s="3">
        <v>46114</v>
      </c>
      <c r="C485" s="4" t="s">
        <v>8</v>
      </c>
      <c r="D485" s="4" t="s">
        <v>69</v>
      </c>
      <c r="E485" s="4" t="s">
        <v>39</v>
      </c>
      <c r="F485" s="4" t="s">
        <v>4</v>
      </c>
      <c r="G485" s="4" t="s">
        <v>5</v>
      </c>
      <c r="H485" s="4" t="s">
        <v>29</v>
      </c>
      <c r="I485" s="9">
        <v>1</v>
      </c>
      <c r="J485" s="6">
        <v>50.17</v>
      </c>
      <c r="K485" s="7">
        <v>0</v>
      </c>
      <c r="L485" s="6">
        <v>21.95</v>
      </c>
      <c r="M485" s="6">
        <f t="shared" si="28"/>
        <v>50.17</v>
      </c>
      <c r="N485" s="6">
        <f t="shared" si="29"/>
        <v>21.95</v>
      </c>
      <c r="O485" s="6">
        <f t="shared" si="30"/>
        <v>28.220000000000002</v>
      </c>
      <c r="P485" s="8">
        <f t="shared" si="31"/>
        <v>0.56248754235598963</v>
      </c>
      <c r="Q485" s="5">
        <f>YEAR(SalesDataTable[[#This Row],[Order Date]])</f>
        <v>2026</v>
      </c>
      <c r="R485" s="8" t="str">
        <f>"Q"&amp;ROUNDUP(MONTH(SalesDataTable[[#This Row],[Order Date]])/3,0)</f>
        <v>Q2</v>
      </c>
      <c r="S485" s="9">
        <f>MONTH(SalesDataTable[[#This Row],[Order Date]])</f>
        <v>4</v>
      </c>
      <c r="T485" s="8" t="str">
        <f>TEXT(SalesDataTable[[#This Row],[Order Date]],"mmm")</f>
        <v>Apr</v>
      </c>
    </row>
    <row r="486" spans="1:20" ht="15.6">
      <c r="A486" s="2" t="s">
        <v>537</v>
      </c>
      <c r="B486" s="3">
        <v>46114</v>
      </c>
      <c r="C486" s="4" t="s">
        <v>27</v>
      </c>
      <c r="D486" s="4" t="s">
        <v>48</v>
      </c>
      <c r="E486" s="4" t="s">
        <v>3</v>
      </c>
      <c r="F486" s="4" t="s">
        <v>4</v>
      </c>
      <c r="G486" s="4" t="s">
        <v>11</v>
      </c>
      <c r="H486" s="4" t="s">
        <v>79</v>
      </c>
      <c r="I486" s="9">
        <v>2</v>
      </c>
      <c r="J486" s="6">
        <v>72.900000000000006</v>
      </c>
      <c r="K486" s="7">
        <v>0</v>
      </c>
      <c r="L486" s="6">
        <v>31.52</v>
      </c>
      <c r="M486" s="6">
        <f t="shared" si="28"/>
        <v>145.80000000000001</v>
      </c>
      <c r="N486" s="6">
        <f t="shared" si="29"/>
        <v>63.04</v>
      </c>
      <c r="O486" s="6">
        <f t="shared" si="30"/>
        <v>82.760000000000019</v>
      </c>
      <c r="P486" s="8">
        <f t="shared" si="31"/>
        <v>0.5676268861454048</v>
      </c>
      <c r="Q486" s="5">
        <f>YEAR(SalesDataTable[[#This Row],[Order Date]])</f>
        <v>2026</v>
      </c>
      <c r="R486" s="8" t="str">
        <f>"Q"&amp;ROUNDUP(MONTH(SalesDataTable[[#This Row],[Order Date]])/3,0)</f>
        <v>Q2</v>
      </c>
      <c r="S486" s="9">
        <f>MONTH(SalesDataTable[[#This Row],[Order Date]])</f>
        <v>4</v>
      </c>
      <c r="T486" s="8" t="str">
        <f>TEXT(SalesDataTable[[#This Row],[Order Date]],"mmm")</f>
        <v>Apr</v>
      </c>
    </row>
    <row r="487" spans="1:20" ht="15.6">
      <c r="A487" s="2" t="s">
        <v>538</v>
      </c>
      <c r="B487" s="3">
        <v>46115</v>
      </c>
      <c r="C487" s="4" t="s">
        <v>14</v>
      </c>
      <c r="D487" s="4" t="s">
        <v>126</v>
      </c>
      <c r="E487" s="4" t="s">
        <v>3</v>
      </c>
      <c r="F487" s="4" t="s">
        <v>16</v>
      </c>
      <c r="G487" s="4" t="s">
        <v>11</v>
      </c>
      <c r="H487" s="4" t="s">
        <v>12</v>
      </c>
      <c r="I487" s="9">
        <v>2</v>
      </c>
      <c r="J487" s="6">
        <v>93.48</v>
      </c>
      <c r="K487" s="7">
        <v>0</v>
      </c>
      <c r="L487" s="6">
        <v>45.15</v>
      </c>
      <c r="M487" s="6">
        <f t="shared" si="28"/>
        <v>186.96</v>
      </c>
      <c r="N487" s="6">
        <f t="shared" si="29"/>
        <v>90.3</v>
      </c>
      <c r="O487" s="6">
        <f t="shared" si="30"/>
        <v>96.660000000000011</v>
      </c>
      <c r="P487" s="8">
        <f t="shared" si="31"/>
        <v>0.51700898587933253</v>
      </c>
      <c r="Q487" s="5">
        <f>YEAR(SalesDataTable[[#This Row],[Order Date]])</f>
        <v>2026</v>
      </c>
      <c r="R487" s="8" t="str">
        <f>"Q"&amp;ROUNDUP(MONTH(SalesDataTable[[#This Row],[Order Date]])/3,0)</f>
        <v>Q2</v>
      </c>
      <c r="S487" s="9">
        <f>MONTH(SalesDataTable[[#This Row],[Order Date]])</f>
        <v>4</v>
      </c>
      <c r="T487" s="8" t="str">
        <f>TEXT(SalesDataTable[[#This Row],[Order Date]],"mmm")</f>
        <v>Apr</v>
      </c>
    </row>
    <row r="488" spans="1:20" ht="15.6">
      <c r="A488" s="2" t="s">
        <v>539</v>
      </c>
      <c r="B488" s="3">
        <v>46115</v>
      </c>
      <c r="C488" s="4" t="s">
        <v>8</v>
      </c>
      <c r="D488" s="4" t="s">
        <v>69</v>
      </c>
      <c r="E488" s="4" t="s">
        <v>3</v>
      </c>
      <c r="F488" s="4" t="s">
        <v>16</v>
      </c>
      <c r="G488" s="4" t="s">
        <v>31</v>
      </c>
      <c r="H488" s="4" t="s">
        <v>90</v>
      </c>
      <c r="I488" s="9">
        <v>1</v>
      </c>
      <c r="J488" s="6">
        <v>123.63</v>
      </c>
      <c r="K488" s="7">
        <v>0</v>
      </c>
      <c r="L488" s="6">
        <v>58.88</v>
      </c>
      <c r="M488" s="6">
        <f t="shared" si="28"/>
        <v>123.63</v>
      </c>
      <c r="N488" s="6">
        <f t="shared" si="29"/>
        <v>58.88</v>
      </c>
      <c r="O488" s="6">
        <f t="shared" si="30"/>
        <v>64.75</v>
      </c>
      <c r="P488" s="8">
        <f t="shared" si="31"/>
        <v>0.52374019250990866</v>
      </c>
      <c r="Q488" s="5">
        <f>YEAR(SalesDataTable[[#This Row],[Order Date]])</f>
        <v>2026</v>
      </c>
      <c r="R488" s="8" t="str">
        <f>"Q"&amp;ROUNDUP(MONTH(SalesDataTable[[#This Row],[Order Date]])/3,0)</f>
        <v>Q2</v>
      </c>
      <c r="S488" s="9">
        <f>MONTH(SalesDataTable[[#This Row],[Order Date]])</f>
        <v>4</v>
      </c>
      <c r="T488" s="8" t="str">
        <f>TEXT(SalesDataTable[[#This Row],[Order Date]],"mmm")</f>
        <v>Apr</v>
      </c>
    </row>
    <row r="489" spans="1:20" ht="15.6">
      <c r="A489" s="2" t="s">
        <v>540</v>
      </c>
      <c r="B489" s="3">
        <v>46115</v>
      </c>
      <c r="C489" s="4" t="s">
        <v>8</v>
      </c>
      <c r="D489" s="4" t="s">
        <v>69</v>
      </c>
      <c r="E489" s="4" t="s">
        <v>3</v>
      </c>
      <c r="F489" s="4" t="s">
        <v>16</v>
      </c>
      <c r="G489" s="4" t="s">
        <v>17</v>
      </c>
      <c r="H489" s="4" t="s">
        <v>83</v>
      </c>
      <c r="I489" s="9">
        <v>3</v>
      </c>
      <c r="J489" s="6">
        <v>168.37</v>
      </c>
      <c r="K489" s="7">
        <v>0</v>
      </c>
      <c r="L489" s="6">
        <v>87.15</v>
      </c>
      <c r="M489" s="6">
        <f t="shared" si="28"/>
        <v>505.11</v>
      </c>
      <c r="N489" s="6">
        <f t="shared" si="29"/>
        <v>261.45000000000005</v>
      </c>
      <c r="O489" s="6">
        <f t="shared" si="30"/>
        <v>243.65999999999997</v>
      </c>
      <c r="P489" s="8">
        <f t="shared" si="31"/>
        <v>0.4823899744610084</v>
      </c>
      <c r="Q489" s="5">
        <f>YEAR(SalesDataTable[[#This Row],[Order Date]])</f>
        <v>2026</v>
      </c>
      <c r="R489" s="8" t="str">
        <f>"Q"&amp;ROUNDUP(MONTH(SalesDataTable[[#This Row],[Order Date]])/3,0)</f>
        <v>Q2</v>
      </c>
      <c r="S489" s="9">
        <f>MONTH(SalesDataTable[[#This Row],[Order Date]])</f>
        <v>4</v>
      </c>
      <c r="T489" s="8" t="str">
        <f>TEXT(SalesDataTable[[#This Row],[Order Date]],"mmm")</f>
        <v>Apr</v>
      </c>
    </row>
    <row r="490" spans="1:20" ht="15.6">
      <c r="A490" s="2" t="s">
        <v>541</v>
      </c>
      <c r="B490" s="3">
        <v>46115</v>
      </c>
      <c r="C490" s="4" t="s">
        <v>1</v>
      </c>
      <c r="D490" s="4" t="s">
        <v>52</v>
      </c>
      <c r="E490" s="4" t="s">
        <v>39</v>
      </c>
      <c r="F490" s="4" t="s">
        <v>16</v>
      </c>
      <c r="G490" s="4" t="s">
        <v>5</v>
      </c>
      <c r="H490" s="4" t="s">
        <v>29</v>
      </c>
      <c r="I490" s="9">
        <v>4</v>
      </c>
      <c r="J490" s="6">
        <v>51.68</v>
      </c>
      <c r="K490" s="7">
        <v>0.05</v>
      </c>
      <c r="L490" s="6">
        <v>23.09</v>
      </c>
      <c r="M490" s="6">
        <f t="shared" si="28"/>
        <v>196.38399999999999</v>
      </c>
      <c r="N490" s="6">
        <f t="shared" si="29"/>
        <v>92.36</v>
      </c>
      <c r="O490" s="6">
        <f t="shared" si="30"/>
        <v>104.02399999999999</v>
      </c>
      <c r="P490" s="8">
        <f t="shared" si="31"/>
        <v>0.52969692031937421</v>
      </c>
      <c r="Q490" s="5">
        <f>YEAR(SalesDataTable[[#This Row],[Order Date]])</f>
        <v>2026</v>
      </c>
      <c r="R490" s="8" t="str">
        <f>"Q"&amp;ROUNDUP(MONTH(SalesDataTable[[#This Row],[Order Date]])/3,0)</f>
        <v>Q2</v>
      </c>
      <c r="S490" s="9">
        <f>MONTH(SalesDataTable[[#This Row],[Order Date]])</f>
        <v>4</v>
      </c>
      <c r="T490" s="8" t="str">
        <f>TEXT(SalesDataTable[[#This Row],[Order Date]],"mmm")</f>
        <v>Apr</v>
      </c>
    </row>
    <row r="491" spans="1:20" ht="15.6">
      <c r="A491" s="2" t="s">
        <v>542</v>
      </c>
      <c r="B491" s="3">
        <v>46115</v>
      </c>
      <c r="C491" s="4" t="s">
        <v>8</v>
      </c>
      <c r="D491" s="4" t="s">
        <v>69</v>
      </c>
      <c r="E491" s="4" t="s">
        <v>39</v>
      </c>
      <c r="F491" s="4" t="s">
        <v>16</v>
      </c>
      <c r="G491" s="4" t="s">
        <v>5</v>
      </c>
      <c r="H491" s="4" t="s">
        <v>35</v>
      </c>
      <c r="I491" s="9">
        <v>1</v>
      </c>
      <c r="J491" s="6">
        <v>40.159999999999997</v>
      </c>
      <c r="K491" s="7">
        <v>0</v>
      </c>
      <c r="L491" s="6">
        <v>16.77</v>
      </c>
      <c r="M491" s="6">
        <f t="shared" si="28"/>
        <v>40.159999999999997</v>
      </c>
      <c r="N491" s="6">
        <f t="shared" si="29"/>
        <v>16.77</v>
      </c>
      <c r="O491" s="6">
        <f t="shared" si="30"/>
        <v>23.389999999999997</v>
      </c>
      <c r="P491" s="8">
        <f t="shared" si="31"/>
        <v>0.58242031872509958</v>
      </c>
      <c r="Q491" s="5">
        <f>YEAR(SalesDataTable[[#This Row],[Order Date]])</f>
        <v>2026</v>
      </c>
      <c r="R491" s="8" t="str">
        <f>"Q"&amp;ROUNDUP(MONTH(SalesDataTable[[#This Row],[Order Date]])/3,0)</f>
        <v>Q2</v>
      </c>
      <c r="S491" s="9">
        <f>MONTH(SalesDataTable[[#This Row],[Order Date]])</f>
        <v>4</v>
      </c>
      <c r="T491" s="8" t="str">
        <f>TEXT(SalesDataTable[[#This Row],[Order Date]],"mmm")</f>
        <v>Apr</v>
      </c>
    </row>
    <row r="492" spans="1:20" ht="15.6">
      <c r="A492" s="2" t="s">
        <v>543</v>
      </c>
      <c r="B492" s="3">
        <v>46115</v>
      </c>
      <c r="C492" s="4" t="s">
        <v>27</v>
      </c>
      <c r="D492" s="4" t="s">
        <v>82</v>
      </c>
      <c r="E492" s="4" t="s">
        <v>25</v>
      </c>
      <c r="F492" s="4" t="s">
        <v>4</v>
      </c>
      <c r="G492" s="4" t="s">
        <v>17</v>
      </c>
      <c r="H492" s="4" t="s">
        <v>18</v>
      </c>
      <c r="I492" s="9">
        <v>3</v>
      </c>
      <c r="J492" s="6">
        <v>36.17</v>
      </c>
      <c r="K492" s="7">
        <v>0.1</v>
      </c>
      <c r="L492" s="6">
        <v>13.65</v>
      </c>
      <c r="M492" s="6">
        <f t="shared" si="28"/>
        <v>97.659000000000006</v>
      </c>
      <c r="N492" s="6">
        <f t="shared" si="29"/>
        <v>40.950000000000003</v>
      </c>
      <c r="O492" s="6">
        <f t="shared" si="30"/>
        <v>56.709000000000003</v>
      </c>
      <c r="P492" s="8">
        <f t="shared" si="31"/>
        <v>0.58068380794396834</v>
      </c>
      <c r="Q492" s="5">
        <f>YEAR(SalesDataTable[[#This Row],[Order Date]])</f>
        <v>2026</v>
      </c>
      <c r="R492" s="8" t="str">
        <f>"Q"&amp;ROUNDUP(MONTH(SalesDataTable[[#This Row],[Order Date]])/3,0)</f>
        <v>Q2</v>
      </c>
      <c r="S492" s="9">
        <f>MONTH(SalesDataTable[[#This Row],[Order Date]])</f>
        <v>4</v>
      </c>
      <c r="T492" s="8" t="str">
        <f>TEXT(SalesDataTable[[#This Row],[Order Date]],"mmm")</f>
        <v>Apr</v>
      </c>
    </row>
    <row r="493" spans="1:20" ht="15.6">
      <c r="A493" s="2" t="s">
        <v>544</v>
      </c>
      <c r="B493" s="3">
        <v>46115</v>
      </c>
      <c r="C493" s="4" t="s">
        <v>14</v>
      </c>
      <c r="D493" s="4" t="s">
        <v>61</v>
      </c>
      <c r="E493" s="4" t="s">
        <v>3</v>
      </c>
      <c r="F493" s="4" t="s">
        <v>16</v>
      </c>
      <c r="G493" s="4" t="s">
        <v>17</v>
      </c>
      <c r="H493" s="4" t="s">
        <v>71</v>
      </c>
      <c r="I493" s="9">
        <v>4</v>
      </c>
      <c r="J493" s="6">
        <v>130.55000000000001</v>
      </c>
      <c r="K493" s="7">
        <v>0</v>
      </c>
      <c r="L493" s="6">
        <v>67.66</v>
      </c>
      <c r="M493" s="6">
        <f t="shared" si="28"/>
        <v>522.20000000000005</v>
      </c>
      <c r="N493" s="6">
        <f t="shared" si="29"/>
        <v>270.64</v>
      </c>
      <c r="O493" s="6">
        <f t="shared" si="30"/>
        <v>251.56000000000006</v>
      </c>
      <c r="P493" s="8">
        <f t="shared" si="31"/>
        <v>0.48173113749521262</v>
      </c>
      <c r="Q493" s="5">
        <f>YEAR(SalesDataTable[[#This Row],[Order Date]])</f>
        <v>2026</v>
      </c>
      <c r="R493" s="8" t="str">
        <f>"Q"&amp;ROUNDUP(MONTH(SalesDataTable[[#This Row],[Order Date]])/3,0)</f>
        <v>Q2</v>
      </c>
      <c r="S493" s="9">
        <f>MONTH(SalesDataTable[[#This Row],[Order Date]])</f>
        <v>4</v>
      </c>
      <c r="T493" s="8" t="str">
        <f>TEXT(SalesDataTable[[#This Row],[Order Date]],"mmm")</f>
        <v>Apr</v>
      </c>
    </row>
    <row r="494" spans="1:20" ht="15.6">
      <c r="A494" s="2" t="s">
        <v>545</v>
      </c>
      <c r="B494" s="3">
        <v>46115</v>
      </c>
      <c r="C494" s="4" t="s">
        <v>27</v>
      </c>
      <c r="D494" s="4" t="s">
        <v>48</v>
      </c>
      <c r="E494" s="4" t="s">
        <v>3</v>
      </c>
      <c r="F494" s="4" t="s">
        <v>16</v>
      </c>
      <c r="G494" s="4" t="s">
        <v>5</v>
      </c>
      <c r="H494" s="4" t="s">
        <v>43</v>
      </c>
      <c r="I494" s="9">
        <v>2</v>
      </c>
      <c r="J494" s="6">
        <v>102.63</v>
      </c>
      <c r="K494" s="7">
        <v>0</v>
      </c>
      <c r="L494" s="6">
        <v>50.19</v>
      </c>
      <c r="M494" s="6">
        <f t="shared" si="28"/>
        <v>205.26</v>
      </c>
      <c r="N494" s="6">
        <f t="shared" si="29"/>
        <v>100.38</v>
      </c>
      <c r="O494" s="6">
        <f t="shared" si="30"/>
        <v>104.88</v>
      </c>
      <c r="P494" s="8">
        <f t="shared" si="31"/>
        <v>0.51096170710318622</v>
      </c>
      <c r="Q494" s="5">
        <f>YEAR(SalesDataTable[[#This Row],[Order Date]])</f>
        <v>2026</v>
      </c>
      <c r="R494" s="8" t="str">
        <f>"Q"&amp;ROUNDUP(MONTH(SalesDataTable[[#This Row],[Order Date]])/3,0)</f>
        <v>Q2</v>
      </c>
      <c r="S494" s="9">
        <f>MONTH(SalesDataTable[[#This Row],[Order Date]])</f>
        <v>4</v>
      </c>
      <c r="T494" s="8" t="str">
        <f>TEXT(SalesDataTable[[#This Row],[Order Date]],"mmm")</f>
        <v>Apr</v>
      </c>
    </row>
    <row r="495" spans="1:20" ht="15.6">
      <c r="A495" s="2" t="s">
        <v>546</v>
      </c>
      <c r="B495" s="3">
        <v>46115</v>
      </c>
      <c r="C495" s="4" t="s">
        <v>27</v>
      </c>
      <c r="D495" s="4" t="s">
        <v>82</v>
      </c>
      <c r="E495" s="4" t="s">
        <v>39</v>
      </c>
      <c r="F495" s="4" t="s">
        <v>4</v>
      </c>
      <c r="G495" s="4" t="s">
        <v>5</v>
      </c>
      <c r="H495" s="4" t="s">
        <v>6</v>
      </c>
      <c r="I495" s="9">
        <v>6</v>
      </c>
      <c r="J495" s="6">
        <v>81.239999999999995</v>
      </c>
      <c r="K495" s="7">
        <v>0</v>
      </c>
      <c r="L495" s="6">
        <v>43.28</v>
      </c>
      <c r="M495" s="6">
        <f t="shared" si="28"/>
        <v>487.43999999999994</v>
      </c>
      <c r="N495" s="6">
        <f t="shared" si="29"/>
        <v>259.68</v>
      </c>
      <c r="O495" s="6">
        <f t="shared" si="30"/>
        <v>227.75999999999993</v>
      </c>
      <c r="P495" s="8">
        <f t="shared" si="31"/>
        <v>0.46725750861644505</v>
      </c>
      <c r="Q495" s="5">
        <f>YEAR(SalesDataTable[[#This Row],[Order Date]])</f>
        <v>2026</v>
      </c>
      <c r="R495" s="8" t="str">
        <f>"Q"&amp;ROUNDUP(MONTH(SalesDataTable[[#This Row],[Order Date]])/3,0)</f>
        <v>Q2</v>
      </c>
      <c r="S495" s="9">
        <f>MONTH(SalesDataTable[[#This Row],[Order Date]])</f>
        <v>4</v>
      </c>
      <c r="T495" s="8" t="str">
        <f>TEXT(SalesDataTable[[#This Row],[Order Date]],"mmm")</f>
        <v>Apr</v>
      </c>
    </row>
    <row r="496" spans="1:20" ht="15.6">
      <c r="A496" s="2" t="s">
        <v>547</v>
      </c>
      <c r="B496" s="3">
        <v>46115</v>
      </c>
      <c r="C496" s="4" t="s">
        <v>27</v>
      </c>
      <c r="D496" s="4" t="s">
        <v>48</v>
      </c>
      <c r="E496" s="4" t="s">
        <v>3</v>
      </c>
      <c r="F496" s="4" t="s">
        <v>16</v>
      </c>
      <c r="G496" s="4" t="s">
        <v>11</v>
      </c>
      <c r="H496" s="4" t="s">
        <v>79</v>
      </c>
      <c r="I496" s="9">
        <v>3</v>
      </c>
      <c r="J496" s="6">
        <v>72.11</v>
      </c>
      <c r="K496" s="7">
        <v>0.05</v>
      </c>
      <c r="L496" s="6">
        <v>31.63</v>
      </c>
      <c r="M496" s="6">
        <f t="shared" si="28"/>
        <v>205.51349999999996</v>
      </c>
      <c r="N496" s="6">
        <f t="shared" si="29"/>
        <v>94.89</v>
      </c>
      <c r="O496" s="6">
        <f t="shared" si="30"/>
        <v>110.62349999999996</v>
      </c>
      <c r="P496" s="8">
        <f t="shared" si="31"/>
        <v>0.5382785072513484</v>
      </c>
      <c r="Q496" s="5">
        <f>YEAR(SalesDataTable[[#This Row],[Order Date]])</f>
        <v>2026</v>
      </c>
      <c r="R496" s="8" t="str">
        <f>"Q"&amp;ROUNDUP(MONTH(SalesDataTable[[#This Row],[Order Date]])/3,0)</f>
        <v>Q2</v>
      </c>
      <c r="S496" s="9">
        <f>MONTH(SalesDataTable[[#This Row],[Order Date]])</f>
        <v>4</v>
      </c>
      <c r="T496" s="8" t="str">
        <f>TEXT(SalesDataTable[[#This Row],[Order Date]],"mmm")</f>
        <v>Apr</v>
      </c>
    </row>
    <row r="497" spans="1:20" ht="15.6">
      <c r="A497" s="2" t="s">
        <v>548</v>
      </c>
      <c r="B497" s="3">
        <v>46116</v>
      </c>
      <c r="C497" s="4" t="s">
        <v>14</v>
      </c>
      <c r="D497" s="4" t="s">
        <v>126</v>
      </c>
      <c r="E497" s="4" t="s">
        <v>25</v>
      </c>
      <c r="F497" s="4" t="s">
        <v>16</v>
      </c>
      <c r="G497" s="4" t="s">
        <v>11</v>
      </c>
      <c r="H497" s="4" t="s">
        <v>12</v>
      </c>
      <c r="I497" s="9">
        <v>4</v>
      </c>
      <c r="J497" s="6">
        <v>90.15</v>
      </c>
      <c r="K497" s="7">
        <v>0</v>
      </c>
      <c r="L497" s="6">
        <v>44.9</v>
      </c>
      <c r="M497" s="6">
        <f t="shared" si="28"/>
        <v>360.6</v>
      </c>
      <c r="N497" s="6">
        <f t="shared" si="29"/>
        <v>179.6</v>
      </c>
      <c r="O497" s="6">
        <f t="shared" si="30"/>
        <v>181.00000000000003</v>
      </c>
      <c r="P497" s="8">
        <f t="shared" si="31"/>
        <v>0.50194120909595119</v>
      </c>
      <c r="Q497" s="5">
        <f>YEAR(SalesDataTable[[#This Row],[Order Date]])</f>
        <v>2026</v>
      </c>
      <c r="R497" s="8" t="str">
        <f>"Q"&amp;ROUNDUP(MONTH(SalesDataTable[[#This Row],[Order Date]])/3,0)</f>
        <v>Q2</v>
      </c>
      <c r="S497" s="9">
        <f>MONTH(SalesDataTable[[#This Row],[Order Date]])</f>
        <v>4</v>
      </c>
      <c r="T497" s="8" t="str">
        <f>TEXT(SalesDataTable[[#This Row],[Order Date]],"mmm")</f>
        <v>Apr</v>
      </c>
    </row>
    <row r="498" spans="1:20" ht="15.6">
      <c r="A498" s="2" t="s">
        <v>549</v>
      </c>
      <c r="B498" s="3">
        <v>46116</v>
      </c>
      <c r="C498" s="4" t="s">
        <v>27</v>
      </c>
      <c r="D498" s="4" t="s">
        <v>28</v>
      </c>
      <c r="E498" s="4" t="s">
        <v>25</v>
      </c>
      <c r="F498" s="4" t="s">
        <v>4</v>
      </c>
      <c r="G498" s="4" t="s">
        <v>5</v>
      </c>
      <c r="H498" s="4" t="s">
        <v>29</v>
      </c>
      <c r="I498" s="9">
        <v>1</v>
      </c>
      <c r="J498" s="6">
        <v>50.7</v>
      </c>
      <c r="K498" s="7">
        <v>0.05</v>
      </c>
      <c r="L498" s="6">
        <v>21.85</v>
      </c>
      <c r="M498" s="6">
        <f t="shared" si="28"/>
        <v>48.164999999999999</v>
      </c>
      <c r="N498" s="6">
        <f t="shared" si="29"/>
        <v>21.85</v>
      </c>
      <c r="O498" s="6">
        <f t="shared" si="30"/>
        <v>26.314999999999998</v>
      </c>
      <c r="P498" s="8">
        <f t="shared" si="31"/>
        <v>0.54635108481262329</v>
      </c>
      <c r="Q498" s="5">
        <f>YEAR(SalesDataTable[[#This Row],[Order Date]])</f>
        <v>2026</v>
      </c>
      <c r="R498" s="8" t="str">
        <f>"Q"&amp;ROUNDUP(MONTH(SalesDataTable[[#This Row],[Order Date]])/3,0)</f>
        <v>Q2</v>
      </c>
      <c r="S498" s="9">
        <f>MONTH(SalesDataTable[[#This Row],[Order Date]])</f>
        <v>4</v>
      </c>
      <c r="T498" s="8" t="str">
        <f>TEXT(SalesDataTable[[#This Row],[Order Date]],"mmm")</f>
        <v>Apr</v>
      </c>
    </row>
    <row r="499" spans="1:20" ht="15.6">
      <c r="A499" s="2" t="s">
        <v>550</v>
      </c>
      <c r="B499" s="3">
        <v>46116</v>
      </c>
      <c r="C499" s="4" t="s">
        <v>1</v>
      </c>
      <c r="D499" s="4" t="s">
        <v>2</v>
      </c>
      <c r="E499" s="4" t="s">
        <v>3</v>
      </c>
      <c r="F499" s="4" t="s">
        <v>4</v>
      </c>
      <c r="G499" s="4" t="s">
        <v>49</v>
      </c>
      <c r="H499" s="4" t="s">
        <v>50</v>
      </c>
      <c r="I499" s="9">
        <v>1</v>
      </c>
      <c r="J499" s="6">
        <v>41.13</v>
      </c>
      <c r="K499" s="7">
        <v>0</v>
      </c>
      <c r="L499" s="6">
        <v>15.04</v>
      </c>
      <c r="M499" s="6">
        <f t="shared" si="28"/>
        <v>41.13</v>
      </c>
      <c r="N499" s="6">
        <f t="shared" si="29"/>
        <v>15.04</v>
      </c>
      <c r="O499" s="6">
        <f t="shared" si="30"/>
        <v>26.090000000000003</v>
      </c>
      <c r="P499" s="8">
        <f t="shared" si="31"/>
        <v>0.63433017262338931</v>
      </c>
      <c r="Q499" s="5">
        <f>YEAR(SalesDataTable[[#This Row],[Order Date]])</f>
        <v>2026</v>
      </c>
      <c r="R499" s="8" t="str">
        <f>"Q"&amp;ROUNDUP(MONTH(SalesDataTable[[#This Row],[Order Date]])/3,0)</f>
        <v>Q2</v>
      </c>
      <c r="S499" s="9">
        <f>MONTH(SalesDataTable[[#This Row],[Order Date]])</f>
        <v>4</v>
      </c>
      <c r="T499" s="8" t="str">
        <f>TEXT(SalesDataTable[[#This Row],[Order Date]],"mmm")</f>
        <v>Apr</v>
      </c>
    </row>
    <row r="500" spans="1:20" ht="15.6">
      <c r="A500" s="2" t="s">
        <v>551</v>
      </c>
      <c r="B500" s="3">
        <v>46116</v>
      </c>
      <c r="C500" s="4" t="s">
        <v>8</v>
      </c>
      <c r="D500" s="4" t="s">
        <v>9</v>
      </c>
      <c r="E500" s="4" t="s">
        <v>25</v>
      </c>
      <c r="F500" s="4" t="s">
        <v>4</v>
      </c>
      <c r="G500" s="4" t="s">
        <v>31</v>
      </c>
      <c r="H500" s="4" t="s">
        <v>90</v>
      </c>
      <c r="I500" s="9">
        <v>1</v>
      </c>
      <c r="J500" s="6">
        <v>121.66</v>
      </c>
      <c r="K500" s="7">
        <v>0</v>
      </c>
      <c r="L500" s="6">
        <v>61.37</v>
      </c>
      <c r="M500" s="6">
        <f t="shared" si="28"/>
        <v>121.66</v>
      </c>
      <c r="N500" s="6">
        <f t="shared" si="29"/>
        <v>61.37</v>
      </c>
      <c r="O500" s="6">
        <f t="shared" si="30"/>
        <v>60.29</v>
      </c>
      <c r="P500" s="8">
        <f t="shared" si="31"/>
        <v>0.49556140062469178</v>
      </c>
      <c r="Q500" s="5">
        <f>YEAR(SalesDataTable[[#This Row],[Order Date]])</f>
        <v>2026</v>
      </c>
      <c r="R500" s="8" t="str">
        <f>"Q"&amp;ROUNDUP(MONTH(SalesDataTable[[#This Row],[Order Date]])/3,0)</f>
        <v>Q2</v>
      </c>
      <c r="S500" s="9">
        <f>MONTH(SalesDataTable[[#This Row],[Order Date]])</f>
        <v>4</v>
      </c>
      <c r="T500" s="8" t="str">
        <f>TEXT(SalesDataTable[[#This Row],[Order Date]],"mmm")</f>
        <v>Apr</v>
      </c>
    </row>
    <row r="501" spans="1:20" ht="15.6">
      <c r="A501" s="2" t="s">
        <v>552</v>
      </c>
      <c r="B501" s="3">
        <v>46116</v>
      </c>
      <c r="C501" s="4" t="s">
        <v>14</v>
      </c>
      <c r="D501" s="4" t="s">
        <v>126</v>
      </c>
      <c r="E501" s="4" t="s">
        <v>25</v>
      </c>
      <c r="F501" s="4" t="s">
        <v>16</v>
      </c>
      <c r="G501" s="4" t="s">
        <v>49</v>
      </c>
      <c r="H501" s="4" t="s">
        <v>55</v>
      </c>
      <c r="I501" s="9">
        <v>1</v>
      </c>
      <c r="J501" s="6">
        <v>122.77</v>
      </c>
      <c r="K501" s="7">
        <v>0.1</v>
      </c>
      <c r="L501" s="6">
        <v>70.59</v>
      </c>
      <c r="M501" s="6">
        <f t="shared" si="28"/>
        <v>110.49299999999999</v>
      </c>
      <c r="N501" s="6">
        <f t="shared" si="29"/>
        <v>70.59</v>
      </c>
      <c r="O501" s="6">
        <f t="shared" si="30"/>
        <v>39.902999999999992</v>
      </c>
      <c r="P501" s="8">
        <f t="shared" si="31"/>
        <v>0.36113599956558329</v>
      </c>
      <c r="Q501" s="5">
        <f>YEAR(SalesDataTable[[#This Row],[Order Date]])</f>
        <v>2026</v>
      </c>
      <c r="R501" s="8" t="str">
        <f>"Q"&amp;ROUNDUP(MONTH(SalesDataTable[[#This Row],[Order Date]])/3,0)</f>
        <v>Q2</v>
      </c>
      <c r="S501" s="9">
        <f>MONTH(SalesDataTable[[#This Row],[Order Date]])</f>
        <v>4</v>
      </c>
      <c r="T501" s="8" t="str">
        <f>TEXT(SalesDataTable[[#This Row],[Order Date]],"mmm")</f>
        <v>Apr</v>
      </c>
    </row>
    <row r="502" spans="1:20" ht="15.6">
      <c r="A502" s="2" t="s">
        <v>553</v>
      </c>
      <c r="B502" s="3">
        <v>46116</v>
      </c>
      <c r="C502" s="4" t="s">
        <v>27</v>
      </c>
      <c r="D502" s="4" t="s">
        <v>82</v>
      </c>
      <c r="E502" s="4" t="s">
        <v>3</v>
      </c>
      <c r="F502" s="4" t="s">
        <v>4</v>
      </c>
      <c r="G502" s="4" t="s">
        <v>5</v>
      </c>
      <c r="H502" s="4" t="s">
        <v>29</v>
      </c>
      <c r="I502" s="9">
        <v>1</v>
      </c>
      <c r="J502" s="6">
        <v>49.96</v>
      </c>
      <c r="K502" s="7">
        <v>0</v>
      </c>
      <c r="L502" s="6">
        <v>22.13</v>
      </c>
      <c r="M502" s="6">
        <f t="shared" si="28"/>
        <v>49.96</v>
      </c>
      <c r="N502" s="6">
        <f t="shared" si="29"/>
        <v>22.13</v>
      </c>
      <c r="O502" s="6">
        <f t="shared" si="30"/>
        <v>27.830000000000002</v>
      </c>
      <c r="P502" s="8">
        <f t="shared" si="31"/>
        <v>0.55704563650920735</v>
      </c>
      <c r="Q502" s="5">
        <f>YEAR(SalesDataTable[[#This Row],[Order Date]])</f>
        <v>2026</v>
      </c>
      <c r="R502" s="8" t="str">
        <f>"Q"&amp;ROUNDUP(MONTH(SalesDataTable[[#This Row],[Order Date]])/3,0)</f>
        <v>Q2</v>
      </c>
      <c r="S502" s="9">
        <f>MONTH(SalesDataTable[[#This Row],[Order Date]])</f>
        <v>4</v>
      </c>
      <c r="T502" s="8" t="str">
        <f>TEXT(SalesDataTable[[#This Row],[Order Date]],"mmm")</f>
        <v>Apr</v>
      </c>
    </row>
    <row r="503" spans="1:20" ht="15.6">
      <c r="A503" s="2" t="s">
        <v>554</v>
      </c>
      <c r="B503" s="3">
        <v>46117</v>
      </c>
      <c r="C503" s="4" t="s">
        <v>27</v>
      </c>
      <c r="D503" s="4" t="s">
        <v>48</v>
      </c>
      <c r="E503" s="4" t="s">
        <v>39</v>
      </c>
      <c r="F503" s="4" t="s">
        <v>4</v>
      </c>
      <c r="G503" s="4" t="s">
        <v>11</v>
      </c>
      <c r="H503" s="4" t="s">
        <v>53</v>
      </c>
      <c r="I503" s="9">
        <v>2</v>
      </c>
      <c r="J503" s="6">
        <v>155.13</v>
      </c>
      <c r="K503" s="7">
        <v>0.15</v>
      </c>
      <c r="L503" s="6">
        <v>80.959999999999994</v>
      </c>
      <c r="M503" s="6">
        <f t="shared" si="28"/>
        <v>263.721</v>
      </c>
      <c r="N503" s="6">
        <f t="shared" si="29"/>
        <v>161.91999999999999</v>
      </c>
      <c r="O503" s="6">
        <f t="shared" si="30"/>
        <v>101.80100000000002</v>
      </c>
      <c r="P503" s="8">
        <f t="shared" si="31"/>
        <v>0.38601779911345707</v>
      </c>
      <c r="Q503" s="5">
        <f>YEAR(SalesDataTable[[#This Row],[Order Date]])</f>
        <v>2026</v>
      </c>
      <c r="R503" s="8" t="str">
        <f>"Q"&amp;ROUNDUP(MONTH(SalesDataTable[[#This Row],[Order Date]])/3,0)</f>
        <v>Q2</v>
      </c>
      <c r="S503" s="9">
        <f>MONTH(SalesDataTable[[#This Row],[Order Date]])</f>
        <v>4</v>
      </c>
      <c r="T503" s="8" t="str">
        <f>TEXT(SalesDataTable[[#This Row],[Order Date]],"mmm")</f>
        <v>Apr</v>
      </c>
    </row>
    <row r="504" spans="1:20" ht="15.6">
      <c r="A504" s="2" t="s">
        <v>555</v>
      </c>
      <c r="B504" s="3">
        <v>46117</v>
      </c>
      <c r="C504" s="4" t="s">
        <v>27</v>
      </c>
      <c r="D504" s="4" t="s">
        <v>82</v>
      </c>
      <c r="E504" s="4" t="s">
        <v>3</v>
      </c>
      <c r="F504" s="4" t="s">
        <v>16</v>
      </c>
      <c r="G504" s="4" t="s">
        <v>11</v>
      </c>
      <c r="H504" s="4" t="s">
        <v>79</v>
      </c>
      <c r="I504" s="9">
        <v>3</v>
      </c>
      <c r="J504" s="6">
        <v>69.83</v>
      </c>
      <c r="K504" s="7">
        <v>0.05</v>
      </c>
      <c r="L504" s="6">
        <v>31.53</v>
      </c>
      <c r="M504" s="6">
        <f t="shared" si="28"/>
        <v>199.0155</v>
      </c>
      <c r="N504" s="6">
        <f t="shared" si="29"/>
        <v>94.59</v>
      </c>
      <c r="O504" s="6">
        <f t="shared" si="30"/>
        <v>104.4255</v>
      </c>
      <c r="P504" s="8">
        <f t="shared" si="31"/>
        <v>0.52471038687941396</v>
      </c>
      <c r="Q504" s="5">
        <f>YEAR(SalesDataTable[[#This Row],[Order Date]])</f>
        <v>2026</v>
      </c>
      <c r="R504" s="8" t="str">
        <f>"Q"&amp;ROUNDUP(MONTH(SalesDataTable[[#This Row],[Order Date]])/3,0)</f>
        <v>Q2</v>
      </c>
      <c r="S504" s="9">
        <f>MONTH(SalesDataTable[[#This Row],[Order Date]])</f>
        <v>4</v>
      </c>
      <c r="T504" s="8" t="str">
        <f>TEXT(SalesDataTable[[#This Row],[Order Date]],"mmm")</f>
        <v>Apr</v>
      </c>
    </row>
    <row r="505" spans="1:20" ht="15.6">
      <c r="A505" s="2" t="s">
        <v>556</v>
      </c>
      <c r="B505" s="3">
        <v>46117</v>
      </c>
      <c r="C505" s="4" t="s">
        <v>8</v>
      </c>
      <c r="D505" s="4" t="s">
        <v>38</v>
      </c>
      <c r="E505" s="4" t="s">
        <v>25</v>
      </c>
      <c r="F505" s="4" t="s">
        <v>4</v>
      </c>
      <c r="G505" s="4" t="s">
        <v>17</v>
      </c>
      <c r="H505" s="4" t="s">
        <v>18</v>
      </c>
      <c r="I505" s="9">
        <v>1</v>
      </c>
      <c r="J505" s="6">
        <v>35.4</v>
      </c>
      <c r="K505" s="7">
        <v>0</v>
      </c>
      <c r="L505" s="6">
        <v>13.37</v>
      </c>
      <c r="M505" s="6">
        <f t="shared" si="28"/>
        <v>35.4</v>
      </c>
      <c r="N505" s="6">
        <f t="shared" si="29"/>
        <v>13.37</v>
      </c>
      <c r="O505" s="6">
        <f t="shared" si="30"/>
        <v>22.03</v>
      </c>
      <c r="P505" s="8">
        <f t="shared" si="31"/>
        <v>0.62231638418079105</v>
      </c>
      <c r="Q505" s="5">
        <f>YEAR(SalesDataTable[[#This Row],[Order Date]])</f>
        <v>2026</v>
      </c>
      <c r="R505" s="8" t="str">
        <f>"Q"&amp;ROUNDUP(MONTH(SalesDataTable[[#This Row],[Order Date]])/3,0)</f>
        <v>Q2</v>
      </c>
      <c r="S505" s="9">
        <f>MONTH(SalesDataTable[[#This Row],[Order Date]])</f>
        <v>4</v>
      </c>
      <c r="T505" s="8" t="str">
        <f>TEXT(SalesDataTable[[#This Row],[Order Date]],"mmm")</f>
        <v>Apr</v>
      </c>
    </row>
    <row r="506" spans="1:20" ht="15.6">
      <c r="A506" s="2" t="s">
        <v>557</v>
      </c>
      <c r="B506" s="3">
        <v>46117</v>
      </c>
      <c r="C506" s="4" t="s">
        <v>27</v>
      </c>
      <c r="D506" s="4" t="s">
        <v>45</v>
      </c>
      <c r="E506" s="4" t="s">
        <v>3</v>
      </c>
      <c r="F506" s="4" t="s">
        <v>16</v>
      </c>
      <c r="G506" s="4" t="s">
        <v>49</v>
      </c>
      <c r="H506" s="4" t="s">
        <v>74</v>
      </c>
      <c r="I506" s="9">
        <v>1</v>
      </c>
      <c r="J506" s="6">
        <v>51.75</v>
      </c>
      <c r="K506" s="7">
        <v>0.1</v>
      </c>
      <c r="L506" s="6">
        <v>22.1</v>
      </c>
      <c r="M506" s="6">
        <f t="shared" si="28"/>
        <v>46.575000000000003</v>
      </c>
      <c r="N506" s="6">
        <f t="shared" si="29"/>
        <v>22.1</v>
      </c>
      <c r="O506" s="6">
        <f t="shared" si="30"/>
        <v>24.475000000000001</v>
      </c>
      <c r="P506" s="8">
        <f t="shared" si="31"/>
        <v>0.52549651100375738</v>
      </c>
      <c r="Q506" s="5">
        <f>YEAR(SalesDataTable[[#This Row],[Order Date]])</f>
        <v>2026</v>
      </c>
      <c r="R506" s="8" t="str">
        <f>"Q"&amp;ROUNDUP(MONTH(SalesDataTable[[#This Row],[Order Date]])/3,0)</f>
        <v>Q2</v>
      </c>
      <c r="S506" s="9">
        <f>MONTH(SalesDataTable[[#This Row],[Order Date]])</f>
        <v>4</v>
      </c>
      <c r="T506" s="8" t="str">
        <f>TEXT(SalesDataTable[[#This Row],[Order Date]],"mmm")</f>
        <v>Apr</v>
      </c>
    </row>
    <row r="507" spans="1:20" ht="15.6">
      <c r="A507" s="2" t="s">
        <v>558</v>
      </c>
      <c r="B507" s="3">
        <v>46117</v>
      </c>
      <c r="C507" s="4" t="s">
        <v>27</v>
      </c>
      <c r="D507" s="4" t="s">
        <v>82</v>
      </c>
      <c r="E507" s="4" t="s">
        <v>39</v>
      </c>
      <c r="F507" s="4" t="s">
        <v>16</v>
      </c>
      <c r="G507" s="4" t="s">
        <v>5</v>
      </c>
      <c r="H507" s="4" t="s">
        <v>35</v>
      </c>
      <c r="I507" s="9">
        <v>6</v>
      </c>
      <c r="J507" s="6">
        <v>39.6</v>
      </c>
      <c r="K507" s="7">
        <v>0.15</v>
      </c>
      <c r="L507" s="6">
        <v>17.010000000000002</v>
      </c>
      <c r="M507" s="6">
        <f t="shared" si="28"/>
        <v>201.96</v>
      </c>
      <c r="N507" s="6">
        <f t="shared" si="29"/>
        <v>102.06</v>
      </c>
      <c r="O507" s="6">
        <f t="shared" si="30"/>
        <v>99.9</v>
      </c>
      <c r="P507" s="8">
        <f t="shared" si="31"/>
        <v>0.49465240641711233</v>
      </c>
      <c r="Q507" s="5">
        <f>YEAR(SalesDataTable[[#This Row],[Order Date]])</f>
        <v>2026</v>
      </c>
      <c r="R507" s="8" t="str">
        <f>"Q"&amp;ROUNDUP(MONTH(SalesDataTable[[#This Row],[Order Date]])/3,0)</f>
        <v>Q2</v>
      </c>
      <c r="S507" s="9">
        <f>MONTH(SalesDataTable[[#This Row],[Order Date]])</f>
        <v>4</v>
      </c>
      <c r="T507" s="8" t="str">
        <f>TEXT(SalesDataTable[[#This Row],[Order Date]],"mmm")</f>
        <v>Apr</v>
      </c>
    </row>
    <row r="508" spans="1:20" ht="15.6">
      <c r="A508" s="2" t="s">
        <v>559</v>
      </c>
      <c r="B508" s="3">
        <v>46118</v>
      </c>
      <c r="C508" s="4" t="s">
        <v>8</v>
      </c>
      <c r="D508" s="4" t="s">
        <v>38</v>
      </c>
      <c r="E508" s="4" t="s">
        <v>25</v>
      </c>
      <c r="F508" s="4" t="s">
        <v>16</v>
      </c>
      <c r="G508" s="4" t="s">
        <v>49</v>
      </c>
      <c r="H508" s="4" t="s">
        <v>55</v>
      </c>
      <c r="I508" s="9">
        <v>2</v>
      </c>
      <c r="J508" s="6">
        <v>125.94</v>
      </c>
      <c r="K508" s="7">
        <v>0.05</v>
      </c>
      <c r="L508" s="6">
        <v>70.94</v>
      </c>
      <c r="M508" s="6">
        <f t="shared" si="28"/>
        <v>239.28599999999997</v>
      </c>
      <c r="N508" s="6">
        <f t="shared" si="29"/>
        <v>141.88</v>
      </c>
      <c r="O508" s="6">
        <f t="shared" si="30"/>
        <v>97.405999999999977</v>
      </c>
      <c r="P508" s="8">
        <f t="shared" si="31"/>
        <v>0.40706936469329585</v>
      </c>
      <c r="Q508" s="5">
        <f>YEAR(SalesDataTable[[#This Row],[Order Date]])</f>
        <v>2026</v>
      </c>
      <c r="R508" s="8" t="str">
        <f>"Q"&amp;ROUNDUP(MONTH(SalesDataTable[[#This Row],[Order Date]])/3,0)</f>
        <v>Q2</v>
      </c>
      <c r="S508" s="9">
        <f>MONTH(SalesDataTable[[#This Row],[Order Date]])</f>
        <v>4</v>
      </c>
      <c r="T508" s="8" t="str">
        <f>TEXT(SalesDataTable[[#This Row],[Order Date]],"mmm")</f>
        <v>Apr</v>
      </c>
    </row>
    <row r="509" spans="1:20" ht="15.6">
      <c r="A509" s="2" t="s">
        <v>560</v>
      </c>
      <c r="B509" s="3">
        <v>46118</v>
      </c>
      <c r="C509" s="4" t="s">
        <v>8</v>
      </c>
      <c r="D509" s="4" t="s">
        <v>9</v>
      </c>
      <c r="E509" s="4" t="s">
        <v>3</v>
      </c>
      <c r="F509" s="4" t="s">
        <v>4</v>
      </c>
      <c r="G509" s="4" t="s">
        <v>31</v>
      </c>
      <c r="H509" s="4" t="s">
        <v>90</v>
      </c>
      <c r="I509" s="9">
        <v>3</v>
      </c>
      <c r="J509" s="6">
        <v>124.67</v>
      </c>
      <c r="K509" s="7">
        <v>0</v>
      </c>
      <c r="L509" s="6">
        <v>61.46</v>
      </c>
      <c r="M509" s="6">
        <f t="shared" si="28"/>
        <v>374.01</v>
      </c>
      <c r="N509" s="6">
        <f t="shared" si="29"/>
        <v>184.38</v>
      </c>
      <c r="O509" s="6">
        <f t="shared" si="30"/>
        <v>189.63</v>
      </c>
      <c r="P509" s="8">
        <f t="shared" si="31"/>
        <v>0.50701852891633914</v>
      </c>
      <c r="Q509" s="5">
        <f>YEAR(SalesDataTable[[#This Row],[Order Date]])</f>
        <v>2026</v>
      </c>
      <c r="R509" s="8" t="str">
        <f>"Q"&amp;ROUNDUP(MONTH(SalesDataTable[[#This Row],[Order Date]])/3,0)</f>
        <v>Q2</v>
      </c>
      <c r="S509" s="9">
        <f>MONTH(SalesDataTable[[#This Row],[Order Date]])</f>
        <v>4</v>
      </c>
      <c r="T509" s="8" t="str">
        <f>TEXT(SalesDataTable[[#This Row],[Order Date]],"mmm")</f>
        <v>Apr</v>
      </c>
    </row>
    <row r="510" spans="1:20" ht="15.6">
      <c r="A510" s="2" t="s">
        <v>561</v>
      </c>
      <c r="B510" s="3">
        <v>46118</v>
      </c>
      <c r="C510" s="4" t="s">
        <v>27</v>
      </c>
      <c r="D510" s="4" t="s">
        <v>48</v>
      </c>
      <c r="E510" s="4" t="s">
        <v>3</v>
      </c>
      <c r="F510" s="4" t="s">
        <v>4</v>
      </c>
      <c r="G510" s="4" t="s">
        <v>11</v>
      </c>
      <c r="H510" s="4" t="s">
        <v>79</v>
      </c>
      <c r="I510" s="9">
        <v>2</v>
      </c>
      <c r="J510" s="6">
        <v>72.260000000000005</v>
      </c>
      <c r="K510" s="7">
        <v>0</v>
      </c>
      <c r="L510" s="6">
        <v>33.21</v>
      </c>
      <c r="M510" s="6">
        <f t="shared" si="28"/>
        <v>144.52000000000001</v>
      </c>
      <c r="N510" s="6">
        <f t="shared" si="29"/>
        <v>66.42</v>
      </c>
      <c r="O510" s="6">
        <f t="shared" si="30"/>
        <v>78.100000000000009</v>
      </c>
      <c r="P510" s="8">
        <f t="shared" si="31"/>
        <v>0.54040963188486024</v>
      </c>
      <c r="Q510" s="5">
        <f>YEAR(SalesDataTable[[#This Row],[Order Date]])</f>
        <v>2026</v>
      </c>
      <c r="R510" s="8" t="str">
        <f>"Q"&amp;ROUNDUP(MONTH(SalesDataTable[[#This Row],[Order Date]])/3,0)</f>
        <v>Q2</v>
      </c>
      <c r="S510" s="9">
        <f>MONTH(SalesDataTable[[#This Row],[Order Date]])</f>
        <v>4</v>
      </c>
      <c r="T510" s="8" t="str">
        <f>TEXT(SalesDataTable[[#This Row],[Order Date]],"mmm")</f>
        <v>Apr</v>
      </c>
    </row>
    <row r="511" spans="1:20" ht="15.6">
      <c r="A511" s="2" t="s">
        <v>562</v>
      </c>
      <c r="B511" s="3">
        <v>46118</v>
      </c>
      <c r="C511" s="4" t="s">
        <v>8</v>
      </c>
      <c r="D511" s="4" t="s">
        <v>69</v>
      </c>
      <c r="E511" s="4" t="s">
        <v>10</v>
      </c>
      <c r="F511" s="4" t="s">
        <v>20</v>
      </c>
      <c r="G511" s="4" t="s">
        <v>5</v>
      </c>
      <c r="H511" s="4" t="s">
        <v>29</v>
      </c>
      <c r="I511" s="9">
        <v>10</v>
      </c>
      <c r="J511" s="6">
        <v>50.64</v>
      </c>
      <c r="K511" s="7">
        <v>0.2</v>
      </c>
      <c r="L511" s="6">
        <v>22.99</v>
      </c>
      <c r="M511" s="6">
        <f t="shared" si="28"/>
        <v>405.12</v>
      </c>
      <c r="N511" s="6">
        <f t="shared" si="29"/>
        <v>229.89999999999998</v>
      </c>
      <c r="O511" s="6">
        <f t="shared" si="30"/>
        <v>175.22000000000003</v>
      </c>
      <c r="P511" s="8">
        <f t="shared" si="31"/>
        <v>0.43251382306477099</v>
      </c>
      <c r="Q511" s="5">
        <f>YEAR(SalesDataTable[[#This Row],[Order Date]])</f>
        <v>2026</v>
      </c>
      <c r="R511" s="8" t="str">
        <f>"Q"&amp;ROUNDUP(MONTH(SalesDataTable[[#This Row],[Order Date]])/3,0)</f>
        <v>Q2</v>
      </c>
      <c r="S511" s="9">
        <f>MONTH(SalesDataTable[[#This Row],[Order Date]])</f>
        <v>4</v>
      </c>
      <c r="T511" s="8" t="str">
        <f>TEXT(SalesDataTable[[#This Row],[Order Date]],"mmm")</f>
        <v>Apr</v>
      </c>
    </row>
    <row r="512" spans="1:20" ht="15.6">
      <c r="A512" s="2" t="s">
        <v>563</v>
      </c>
      <c r="B512" s="3">
        <v>46118</v>
      </c>
      <c r="C512" s="4" t="s">
        <v>1</v>
      </c>
      <c r="D512" s="4" t="s">
        <v>52</v>
      </c>
      <c r="E512" s="4" t="s">
        <v>3</v>
      </c>
      <c r="F512" s="4" t="s">
        <v>16</v>
      </c>
      <c r="G512" s="4" t="s">
        <v>11</v>
      </c>
      <c r="H512" s="4" t="s">
        <v>79</v>
      </c>
      <c r="I512" s="9">
        <v>1</v>
      </c>
      <c r="J512" s="6">
        <v>73</v>
      </c>
      <c r="K512" s="7">
        <v>0</v>
      </c>
      <c r="L512" s="6">
        <v>32.4</v>
      </c>
      <c r="M512" s="6">
        <f t="shared" si="28"/>
        <v>73</v>
      </c>
      <c r="N512" s="6">
        <f t="shared" si="29"/>
        <v>32.4</v>
      </c>
      <c r="O512" s="6">
        <f t="shared" si="30"/>
        <v>40.6</v>
      </c>
      <c r="P512" s="8">
        <f t="shared" si="31"/>
        <v>0.55616438356164388</v>
      </c>
      <c r="Q512" s="5">
        <f>YEAR(SalesDataTable[[#This Row],[Order Date]])</f>
        <v>2026</v>
      </c>
      <c r="R512" s="8" t="str">
        <f>"Q"&amp;ROUNDUP(MONTH(SalesDataTable[[#This Row],[Order Date]])/3,0)</f>
        <v>Q2</v>
      </c>
      <c r="S512" s="9">
        <f>MONTH(SalesDataTable[[#This Row],[Order Date]])</f>
        <v>4</v>
      </c>
      <c r="T512" s="8" t="str">
        <f>TEXT(SalesDataTable[[#This Row],[Order Date]],"mmm")</f>
        <v>Apr</v>
      </c>
    </row>
    <row r="513" spans="1:20" ht="15.6">
      <c r="A513" s="2" t="s">
        <v>564</v>
      </c>
      <c r="B513" s="3">
        <v>46118</v>
      </c>
      <c r="C513" s="4" t="s">
        <v>1</v>
      </c>
      <c r="D513" s="4" t="s">
        <v>88</v>
      </c>
      <c r="E513" s="4" t="s">
        <v>3</v>
      </c>
      <c r="F513" s="4" t="s">
        <v>4</v>
      </c>
      <c r="G513" s="4" t="s">
        <v>17</v>
      </c>
      <c r="H513" s="4" t="s">
        <v>18</v>
      </c>
      <c r="I513" s="9">
        <v>1</v>
      </c>
      <c r="J513" s="6">
        <v>35.700000000000003</v>
      </c>
      <c r="K513" s="7">
        <v>0</v>
      </c>
      <c r="L513" s="6">
        <v>13.8</v>
      </c>
      <c r="M513" s="6">
        <f t="shared" si="28"/>
        <v>35.700000000000003</v>
      </c>
      <c r="N513" s="6">
        <f t="shared" si="29"/>
        <v>13.8</v>
      </c>
      <c r="O513" s="6">
        <f t="shared" si="30"/>
        <v>21.900000000000002</v>
      </c>
      <c r="P513" s="8">
        <f t="shared" si="31"/>
        <v>0.61344537815126055</v>
      </c>
      <c r="Q513" s="5">
        <f>YEAR(SalesDataTable[[#This Row],[Order Date]])</f>
        <v>2026</v>
      </c>
      <c r="R513" s="8" t="str">
        <f>"Q"&amp;ROUNDUP(MONTH(SalesDataTable[[#This Row],[Order Date]])/3,0)</f>
        <v>Q2</v>
      </c>
      <c r="S513" s="9">
        <f>MONTH(SalesDataTable[[#This Row],[Order Date]])</f>
        <v>4</v>
      </c>
      <c r="T513" s="8" t="str">
        <f>TEXT(SalesDataTable[[#This Row],[Order Date]],"mmm")</f>
        <v>Apr</v>
      </c>
    </row>
    <row r="514" spans="1:20" ht="15.6">
      <c r="A514" s="2" t="s">
        <v>565</v>
      </c>
      <c r="B514" s="3">
        <v>46118</v>
      </c>
      <c r="C514" s="4" t="s">
        <v>14</v>
      </c>
      <c r="D514" s="4" t="s">
        <v>126</v>
      </c>
      <c r="E514" s="4" t="s">
        <v>10</v>
      </c>
      <c r="F514" s="4" t="s">
        <v>16</v>
      </c>
      <c r="G514" s="4" t="s">
        <v>11</v>
      </c>
      <c r="H514" s="4" t="s">
        <v>53</v>
      </c>
      <c r="I514" s="9">
        <v>8</v>
      </c>
      <c r="J514" s="6">
        <v>152.41999999999999</v>
      </c>
      <c r="K514" s="7">
        <v>0.05</v>
      </c>
      <c r="L514" s="6">
        <v>80.11</v>
      </c>
      <c r="M514" s="6">
        <f t="shared" ref="M514:M577" si="32">I514*J514*(1-K514)</f>
        <v>1158.3919999999998</v>
      </c>
      <c r="N514" s="6">
        <f t="shared" ref="N514:N577" si="33">I514*L514</f>
        <v>640.88</v>
      </c>
      <c r="O514" s="6">
        <f t="shared" ref="O514:O577" si="34">M514-N514</f>
        <v>517.51199999999983</v>
      </c>
      <c r="P514" s="8">
        <f t="shared" ref="P514:P577" si="35">IFERROR(O514/M514,0)</f>
        <v>0.44675032286134564</v>
      </c>
      <c r="Q514" s="5">
        <f>YEAR(SalesDataTable[[#This Row],[Order Date]])</f>
        <v>2026</v>
      </c>
      <c r="R514" s="8" t="str">
        <f>"Q"&amp;ROUNDUP(MONTH(SalesDataTable[[#This Row],[Order Date]])/3,0)</f>
        <v>Q2</v>
      </c>
      <c r="S514" s="9">
        <f>MONTH(SalesDataTable[[#This Row],[Order Date]])</f>
        <v>4</v>
      </c>
      <c r="T514" s="8" t="str">
        <f>TEXT(SalesDataTable[[#This Row],[Order Date]],"mmm")</f>
        <v>Apr</v>
      </c>
    </row>
    <row r="515" spans="1:20" ht="15.6">
      <c r="A515" s="2" t="s">
        <v>566</v>
      </c>
      <c r="B515" s="3">
        <v>46118</v>
      </c>
      <c r="C515" s="4" t="s">
        <v>27</v>
      </c>
      <c r="D515" s="4" t="s">
        <v>48</v>
      </c>
      <c r="E515" s="4" t="s">
        <v>3</v>
      </c>
      <c r="F515" s="4" t="s">
        <v>4</v>
      </c>
      <c r="G515" s="4" t="s">
        <v>5</v>
      </c>
      <c r="H515" s="4" t="s">
        <v>6</v>
      </c>
      <c r="I515" s="9">
        <v>1</v>
      </c>
      <c r="J515" s="6">
        <v>81.78</v>
      </c>
      <c r="K515" s="7">
        <v>0</v>
      </c>
      <c r="L515" s="6">
        <v>42.82</v>
      </c>
      <c r="M515" s="6">
        <f t="shared" si="32"/>
        <v>81.78</v>
      </c>
      <c r="N515" s="6">
        <f t="shared" si="33"/>
        <v>42.82</v>
      </c>
      <c r="O515" s="6">
        <f t="shared" si="34"/>
        <v>38.96</v>
      </c>
      <c r="P515" s="8">
        <f t="shared" si="35"/>
        <v>0.47640009782342874</v>
      </c>
      <c r="Q515" s="5">
        <f>YEAR(SalesDataTable[[#This Row],[Order Date]])</f>
        <v>2026</v>
      </c>
      <c r="R515" s="8" t="str">
        <f>"Q"&amp;ROUNDUP(MONTH(SalesDataTable[[#This Row],[Order Date]])/3,0)</f>
        <v>Q2</v>
      </c>
      <c r="S515" s="9">
        <f>MONTH(SalesDataTable[[#This Row],[Order Date]])</f>
        <v>4</v>
      </c>
      <c r="T515" s="8" t="str">
        <f>TEXT(SalesDataTable[[#This Row],[Order Date]],"mmm")</f>
        <v>Apr</v>
      </c>
    </row>
    <row r="516" spans="1:20" ht="15.6">
      <c r="A516" s="2" t="s">
        <v>567</v>
      </c>
      <c r="B516" s="3">
        <v>46118</v>
      </c>
      <c r="C516" s="4" t="s">
        <v>8</v>
      </c>
      <c r="D516" s="4" t="s">
        <v>38</v>
      </c>
      <c r="E516" s="4" t="s">
        <v>3</v>
      </c>
      <c r="F516" s="4" t="s">
        <v>20</v>
      </c>
      <c r="G516" s="4" t="s">
        <v>5</v>
      </c>
      <c r="H516" s="4" t="s">
        <v>43</v>
      </c>
      <c r="I516" s="9">
        <v>6</v>
      </c>
      <c r="J516" s="6">
        <v>102.59</v>
      </c>
      <c r="K516" s="7">
        <v>0.1</v>
      </c>
      <c r="L516" s="6">
        <v>49.6</v>
      </c>
      <c r="M516" s="6">
        <f t="shared" si="32"/>
        <v>553.98599999999999</v>
      </c>
      <c r="N516" s="6">
        <f t="shared" si="33"/>
        <v>297.60000000000002</v>
      </c>
      <c r="O516" s="6">
        <f t="shared" si="34"/>
        <v>256.38599999999997</v>
      </c>
      <c r="P516" s="8">
        <f t="shared" si="35"/>
        <v>0.46280230908362302</v>
      </c>
      <c r="Q516" s="5">
        <f>YEAR(SalesDataTable[[#This Row],[Order Date]])</f>
        <v>2026</v>
      </c>
      <c r="R516" s="8" t="str">
        <f>"Q"&amp;ROUNDUP(MONTH(SalesDataTable[[#This Row],[Order Date]])/3,0)</f>
        <v>Q2</v>
      </c>
      <c r="S516" s="9">
        <f>MONTH(SalesDataTable[[#This Row],[Order Date]])</f>
        <v>4</v>
      </c>
      <c r="T516" s="8" t="str">
        <f>TEXT(SalesDataTable[[#This Row],[Order Date]],"mmm")</f>
        <v>Apr</v>
      </c>
    </row>
    <row r="517" spans="1:20" ht="15.6">
      <c r="A517" s="2" t="s">
        <v>568</v>
      </c>
      <c r="B517" s="3">
        <v>46118</v>
      </c>
      <c r="C517" s="4" t="s">
        <v>27</v>
      </c>
      <c r="D517" s="4" t="s">
        <v>48</v>
      </c>
      <c r="E517" s="4" t="s">
        <v>25</v>
      </c>
      <c r="F517" s="4" t="s">
        <v>4</v>
      </c>
      <c r="G517" s="4" t="s">
        <v>11</v>
      </c>
      <c r="H517" s="4" t="s">
        <v>53</v>
      </c>
      <c r="I517" s="9">
        <v>2</v>
      </c>
      <c r="J517" s="6">
        <v>152.44</v>
      </c>
      <c r="K517" s="7">
        <v>0.15</v>
      </c>
      <c r="L517" s="6">
        <v>76.680000000000007</v>
      </c>
      <c r="M517" s="6">
        <f t="shared" si="32"/>
        <v>259.14799999999997</v>
      </c>
      <c r="N517" s="6">
        <f t="shared" si="33"/>
        <v>153.36000000000001</v>
      </c>
      <c r="O517" s="6">
        <f t="shared" si="34"/>
        <v>105.78799999999995</v>
      </c>
      <c r="P517" s="8">
        <f t="shared" si="35"/>
        <v>0.4082146109559015</v>
      </c>
      <c r="Q517" s="5">
        <f>YEAR(SalesDataTable[[#This Row],[Order Date]])</f>
        <v>2026</v>
      </c>
      <c r="R517" s="8" t="str">
        <f>"Q"&amp;ROUNDUP(MONTH(SalesDataTable[[#This Row],[Order Date]])/3,0)</f>
        <v>Q2</v>
      </c>
      <c r="S517" s="9">
        <f>MONTH(SalesDataTable[[#This Row],[Order Date]])</f>
        <v>4</v>
      </c>
      <c r="T517" s="8" t="str">
        <f>TEXT(SalesDataTable[[#This Row],[Order Date]],"mmm")</f>
        <v>Apr</v>
      </c>
    </row>
    <row r="518" spans="1:20" ht="15.6">
      <c r="A518" s="2" t="s">
        <v>569</v>
      </c>
      <c r="B518" s="3">
        <v>46118</v>
      </c>
      <c r="C518" s="4" t="s">
        <v>8</v>
      </c>
      <c r="D518" s="4" t="s">
        <v>9</v>
      </c>
      <c r="E518" s="4" t="s">
        <v>3</v>
      </c>
      <c r="F518" s="4" t="s">
        <v>16</v>
      </c>
      <c r="G518" s="4" t="s">
        <v>17</v>
      </c>
      <c r="H518" s="4" t="s">
        <v>71</v>
      </c>
      <c r="I518" s="9">
        <v>6</v>
      </c>
      <c r="J518" s="6">
        <v>136.29</v>
      </c>
      <c r="K518" s="7">
        <v>0</v>
      </c>
      <c r="L518" s="6">
        <v>68.209999999999994</v>
      </c>
      <c r="M518" s="6">
        <f t="shared" si="32"/>
        <v>817.74</v>
      </c>
      <c r="N518" s="6">
        <f t="shared" si="33"/>
        <v>409.26</v>
      </c>
      <c r="O518" s="6">
        <f t="shared" si="34"/>
        <v>408.48</v>
      </c>
      <c r="P518" s="8">
        <f t="shared" si="35"/>
        <v>0.49952307579426225</v>
      </c>
      <c r="Q518" s="5">
        <f>YEAR(SalesDataTable[[#This Row],[Order Date]])</f>
        <v>2026</v>
      </c>
      <c r="R518" s="8" t="str">
        <f>"Q"&amp;ROUNDUP(MONTH(SalesDataTable[[#This Row],[Order Date]])/3,0)</f>
        <v>Q2</v>
      </c>
      <c r="S518" s="9">
        <f>MONTH(SalesDataTable[[#This Row],[Order Date]])</f>
        <v>4</v>
      </c>
      <c r="T518" s="8" t="str">
        <f>TEXT(SalesDataTable[[#This Row],[Order Date]],"mmm")</f>
        <v>Apr</v>
      </c>
    </row>
    <row r="519" spans="1:20" ht="15.6">
      <c r="A519" s="2" t="s">
        <v>570</v>
      </c>
      <c r="B519" s="3">
        <v>46118</v>
      </c>
      <c r="C519" s="4" t="s">
        <v>1</v>
      </c>
      <c r="D519" s="4" t="s">
        <v>52</v>
      </c>
      <c r="E519" s="4" t="s">
        <v>10</v>
      </c>
      <c r="F519" s="4" t="s">
        <v>20</v>
      </c>
      <c r="G519" s="4" t="s">
        <v>11</v>
      </c>
      <c r="H519" s="4" t="s">
        <v>53</v>
      </c>
      <c r="I519" s="9">
        <v>4</v>
      </c>
      <c r="J519" s="6">
        <v>157.51</v>
      </c>
      <c r="K519" s="7">
        <v>0.2</v>
      </c>
      <c r="L519" s="6">
        <v>79.209999999999994</v>
      </c>
      <c r="M519" s="6">
        <f t="shared" si="32"/>
        <v>504.03199999999998</v>
      </c>
      <c r="N519" s="6">
        <f t="shared" si="33"/>
        <v>316.83999999999997</v>
      </c>
      <c r="O519" s="6">
        <f t="shared" si="34"/>
        <v>187.19200000000001</v>
      </c>
      <c r="P519" s="8">
        <f t="shared" si="35"/>
        <v>0.37138911815122855</v>
      </c>
      <c r="Q519" s="5">
        <f>YEAR(SalesDataTable[[#This Row],[Order Date]])</f>
        <v>2026</v>
      </c>
      <c r="R519" s="8" t="str">
        <f>"Q"&amp;ROUNDUP(MONTH(SalesDataTable[[#This Row],[Order Date]])/3,0)</f>
        <v>Q2</v>
      </c>
      <c r="S519" s="9">
        <f>MONTH(SalesDataTable[[#This Row],[Order Date]])</f>
        <v>4</v>
      </c>
      <c r="T519" s="8" t="str">
        <f>TEXT(SalesDataTable[[#This Row],[Order Date]],"mmm")</f>
        <v>Apr</v>
      </c>
    </row>
    <row r="520" spans="1:20" ht="15.6">
      <c r="A520" s="2" t="s">
        <v>571</v>
      </c>
      <c r="B520" s="3">
        <v>46119</v>
      </c>
      <c r="C520" s="4" t="s">
        <v>14</v>
      </c>
      <c r="D520" s="4" t="s">
        <v>24</v>
      </c>
      <c r="E520" s="4" t="s">
        <v>3</v>
      </c>
      <c r="F520" s="4" t="s">
        <v>16</v>
      </c>
      <c r="G520" s="4" t="s">
        <v>31</v>
      </c>
      <c r="H520" s="4" t="s">
        <v>90</v>
      </c>
      <c r="I520" s="9">
        <v>2</v>
      </c>
      <c r="J520" s="6">
        <v>120.5</v>
      </c>
      <c r="K520" s="7">
        <v>0</v>
      </c>
      <c r="L520" s="6">
        <v>61.42</v>
      </c>
      <c r="M520" s="6">
        <f t="shared" si="32"/>
        <v>241</v>
      </c>
      <c r="N520" s="6">
        <f t="shared" si="33"/>
        <v>122.84</v>
      </c>
      <c r="O520" s="6">
        <f t="shared" si="34"/>
        <v>118.16</v>
      </c>
      <c r="P520" s="8">
        <f t="shared" si="35"/>
        <v>0.49029045643153524</v>
      </c>
      <c r="Q520" s="5">
        <f>YEAR(SalesDataTable[[#This Row],[Order Date]])</f>
        <v>2026</v>
      </c>
      <c r="R520" s="8" t="str">
        <f>"Q"&amp;ROUNDUP(MONTH(SalesDataTable[[#This Row],[Order Date]])/3,0)</f>
        <v>Q2</v>
      </c>
      <c r="S520" s="9">
        <f>MONTH(SalesDataTable[[#This Row],[Order Date]])</f>
        <v>4</v>
      </c>
      <c r="T520" s="8" t="str">
        <f>TEXT(SalesDataTable[[#This Row],[Order Date]],"mmm")</f>
        <v>Apr</v>
      </c>
    </row>
    <row r="521" spans="1:20" ht="15.6">
      <c r="A521" s="2" t="s">
        <v>572</v>
      </c>
      <c r="B521" s="3">
        <v>46119</v>
      </c>
      <c r="C521" s="4" t="s">
        <v>1</v>
      </c>
      <c r="D521" s="4" t="s">
        <v>2</v>
      </c>
      <c r="E521" s="4" t="s">
        <v>3</v>
      </c>
      <c r="F521" s="4" t="s">
        <v>4</v>
      </c>
      <c r="G521" s="4" t="s">
        <v>11</v>
      </c>
      <c r="H521" s="4" t="s">
        <v>53</v>
      </c>
      <c r="I521" s="9">
        <v>3</v>
      </c>
      <c r="J521" s="6">
        <v>152.62</v>
      </c>
      <c r="K521" s="7">
        <v>0.05</v>
      </c>
      <c r="L521" s="6">
        <v>77.75</v>
      </c>
      <c r="M521" s="6">
        <f t="shared" si="32"/>
        <v>434.96699999999998</v>
      </c>
      <c r="N521" s="6">
        <f t="shared" si="33"/>
        <v>233.25</v>
      </c>
      <c r="O521" s="6">
        <f t="shared" si="34"/>
        <v>201.71699999999998</v>
      </c>
      <c r="P521" s="8">
        <f t="shared" si="35"/>
        <v>0.46375242259757637</v>
      </c>
      <c r="Q521" s="5">
        <f>YEAR(SalesDataTable[[#This Row],[Order Date]])</f>
        <v>2026</v>
      </c>
      <c r="R521" s="8" t="str">
        <f>"Q"&amp;ROUNDUP(MONTH(SalesDataTable[[#This Row],[Order Date]])/3,0)</f>
        <v>Q2</v>
      </c>
      <c r="S521" s="9">
        <f>MONTH(SalesDataTable[[#This Row],[Order Date]])</f>
        <v>4</v>
      </c>
      <c r="T521" s="8" t="str">
        <f>TEXT(SalesDataTable[[#This Row],[Order Date]],"mmm")</f>
        <v>Apr</v>
      </c>
    </row>
    <row r="522" spans="1:20" ht="15.6">
      <c r="A522" s="2" t="s">
        <v>573</v>
      </c>
      <c r="B522" s="3">
        <v>46119</v>
      </c>
      <c r="C522" s="4" t="s">
        <v>8</v>
      </c>
      <c r="D522" s="4" t="s">
        <v>66</v>
      </c>
      <c r="E522" s="4" t="s">
        <v>3</v>
      </c>
      <c r="F522" s="4" t="s">
        <v>4</v>
      </c>
      <c r="G522" s="4" t="s">
        <v>17</v>
      </c>
      <c r="H522" s="4" t="s">
        <v>71</v>
      </c>
      <c r="I522" s="9">
        <v>2</v>
      </c>
      <c r="J522" s="6">
        <v>134.16</v>
      </c>
      <c r="K522" s="7">
        <v>0.05</v>
      </c>
      <c r="L522" s="6">
        <v>67.08</v>
      </c>
      <c r="M522" s="6">
        <f t="shared" si="32"/>
        <v>254.90399999999997</v>
      </c>
      <c r="N522" s="6">
        <f t="shared" si="33"/>
        <v>134.16</v>
      </c>
      <c r="O522" s="6">
        <f t="shared" si="34"/>
        <v>120.74399999999997</v>
      </c>
      <c r="P522" s="8">
        <f t="shared" si="35"/>
        <v>0.47368421052631576</v>
      </c>
      <c r="Q522" s="5">
        <f>YEAR(SalesDataTable[[#This Row],[Order Date]])</f>
        <v>2026</v>
      </c>
      <c r="R522" s="8" t="str">
        <f>"Q"&amp;ROUNDUP(MONTH(SalesDataTable[[#This Row],[Order Date]])/3,0)</f>
        <v>Q2</v>
      </c>
      <c r="S522" s="9">
        <f>MONTH(SalesDataTable[[#This Row],[Order Date]])</f>
        <v>4</v>
      </c>
      <c r="T522" s="8" t="str">
        <f>TEXT(SalesDataTable[[#This Row],[Order Date]],"mmm")</f>
        <v>Apr</v>
      </c>
    </row>
    <row r="523" spans="1:20" ht="15.6">
      <c r="A523" s="2" t="s">
        <v>574</v>
      </c>
      <c r="B523" s="3">
        <v>46119</v>
      </c>
      <c r="C523" s="4" t="s">
        <v>27</v>
      </c>
      <c r="D523" s="4" t="s">
        <v>82</v>
      </c>
      <c r="E523" s="4" t="s">
        <v>25</v>
      </c>
      <c r="F523" s="4" t="s">
        <v>20</v>
      </c>
      <c r="G523" s="4" t="s">
        <v>5</v>
      </c>
      <c r="H523" s="4" t="s">
        <v>43</v>
      </c>
      <c r="I523" s="9">
        <v>1</v>
      </c>
      <c r="J523" s="6">
        <v>101.13</v>
      </c>
      <c r="K523" s="7">
        <v>0</v>
      </c>
      <c r="L523" s="6">
        <v>50.8</v>
      </c>
      <c r="M523" s="6">
        <f t="shared" si="32"/>
        <v>101.13</v>
      </c>
      <c r="N523" s="6">
        <f t="shared" si="33"/>
        <v>50.8</v>
      </c>
      <c r="O523" s="6">
        <f t="shared" si="34"/>
        <v>50.33</v>
      </c>
      <c r="P523" s="8">
        <f t="shared" si="35"/>
        <v>0.49767625828141998</v>
      </c>
      <c r="Q523" s="5">
        <f>YEAR(SalesDataTable[[#This Row],[Order Date]])</f>
        <v>2026</v>
      </c>
      <c r="R523" s="8" t="str">
        <f>"Q"&amp;ROUNDUP(MONTH(SalesDataTable[[#This Row],[Order Date]])/3,0)</f>
        <v>Q2</v>
      </c>
      <c r="S523" s="9">
        <f>MONTH(SalesDataTable[[#This Row],[Order Date]])</f>
        <v>4</v>
      </c>
      <c r="T523" s="8" t="str">
        <f>TEXT(SalesDataTable[[#This Row],[Order Date]],"mmm")</f>
        <v>Apr</v>
      </c>
    </row>
    <row r="524" spans="1:20" ht="15.6">
      <c r="A524" s="2" t="s">
        <v>575</v>
      </c>
      <c r="B524" s="3">
        <v>46119</v>
      </c>
      <c r="C524" s="4" t="s">
        <v>8</v>
      </c>
      <c r="D524" s="4" t="s">
        <v>86</v>
      </c>
      <c r="E524" s="4" t="s">
        <v>25</v>
      </c>
      <c r="F524" s="4" t="s">
        <v>16</v>
      </c>
      <c r="G524" s="4" t="s">
        <v>49</v>
      </c>
      <c r="H524" s="4" t="s">
        <v>74</v>
      </c>
      <c r="I524" s="9">
        <v>1</v>
      </c>
      <c r="J524" s="6">
        <v>51.36</v>
      </c>
      <c r="K524" s="7">
        <v>0</v>
      </c>
      <c r="L524" s="6">
        <v>22.21</v>
      </c>
      <c r="M524" s="6">
        <f t="shared" si="32"/>
        <v>51.36</v>
      </c>
      <c r="N524" s="6">
        <f t="shared" si="33"/>
        <v>22.21</v>
      </c>
      <c r="O524" s="6">
        <f t="shared" si="34"/>
        <v>29.15</v>
      </c>
      <c r="P524" s="8">
        <f t="shared" si="35"/>
        <v>0.56756230529595009</v>
      </c>
      <c r="Q524" s="5">
        <f>YEAR(SalesDataTable[[#This Row],[Order Date]])</f>
        <v>2026</v>
      </c>
      <c r="R524" s="8" t="str">
        <f>"Q"&amp;ROUNDUP(MONTH(SalesDataTable[[#This Row],[Order Date]])/3,0)</f>
        <v>Q2</v>
      </c>
      <c r="S524" s="9">
        <f>MONTH(SalesDataTable[[#This Row],[Order Date]])</f>
        <v>4</v>
      </c>
      <c r="T524" s="8" t="str">
        <f>TEXT(SalesDataTable[[#This Row],[Order Date]],"mmm")</f>
        <v>Apr</v>
      </c>
    </row>
    <row r="525" spans="1:20" ht="15.6">
      <c r="A525" s="2" t="s">
        <v>576</v>
      </c>
      <c r="B525" s="3">
        <v>46119</v>
      </c>
      <c r="C525" s="4" t="s">
        <v>14</v>
      </c>
      <c r="D525" s="4" t="s">
        <v>126</v>
      </c>
      <c r="E525" s="4" t="s">
        <v>3</v>
      </c>
      <c r="F525" s="4" t="s">
        <v>20</v>
      </c>
      <c r="G525" s="4" t="s">
        <v>11</v>
      </c>
      <c r="H525" s="4" t="s">
        <v>53</v>
      </c>
      <c r="I525" s="9">
        <v>5</v>
      </c>
      <c r="J525" s="6">
        <v>151.88</v>
      </c>
      <c r="K525" s="7">
        <v>0</v>
      </c>
      <c r="L525" s="6">
        <v>80.56</v>
      </c>
      <c r="M525" s="6">
        <f t="shared" si="32"/>
        <v>759.4</v>
      </c>
      <c r="N525" s="6">
        <f t="shared" si="33"/>
        <v>402.8</v>
      </c>
      <c r="O525" s="6">
        <f t="shared" si="34"/>
        <v>356.59999999999997</v>
      </c>
      <c r="P525" s="8">
        <f t="shared" si="35"/>
        <v>0.46958124835396364</v>
      </c>
      <c r="Q525" s="5">
        <f>YEAR(SalesDataTable[[#This Row],[Order Date]])</f>
        <v>2026</v>
      </c>
      <c r="R525" s="8" t="str">
        <f>"Q"&amp;ROUNDUP(MONTH(SalesDataTable[[#This Row],[Order Date]])/3,0)</f>
        <v>Q2</v>
      </c>
      <c r="S525" s="9">
        <f>MONTH(SalesDataTable[[#This Row],[Order Date]])</f>
        <v>4</v>
      </c>
      <c r="T525" s="8" t="str">
        <f>TEXT(SalesDataTable[[#This Row],[Order Date]],"mmm")</f>
        <v>Apr</v>
      </c>
    </row>
    <row r="526" spans="1:20" ht="15.6">
      <c r="A526" s="2" t="s">
        <v>577</v>
      </c>
      <c r="B526" s="3">
        <v>46120</v>
      </c>
      <c r="C526" s="4" t="s">
        <v>8</v>
      </c>
      <c r="D526" s="4" t="s">
        <v>69</v>
      </c>
      <c r="E526" s="4" t="s">
        <v>3</v>
      </c>
      <c r="F526" s="4" t="s">
        <v>16</v>
      </c>
      <c r="G526" s="4" t="s">
        <v>17</v>
      </c>
      <c r="H526" s="4" t="s">
        <v>71</v>
      </c>
      <c r="I526" s="9">
        <v>2</v>
      </c>
      <c r="J526" s="6">
        <v>133.59</v>
      </c>
      <c r="K526" s="7">
        <v>0</v>
      </c>
      <c r="L526" s="6">
        <v>66.83</v>
      </c>
      <c r="M526" s="6">
        <f t="shared" si="32"/>
        <v>267.18</v>
      </c>
      <c r="N526" s="6">
        <f t="shared" si="33"/>
        <v>133.66</v>
      </c>
      <c r="O526" s="6">
        <f t="shared" si="34"/>
        <v>133.52000000000001</v>
      </c>
      <c r="P526" s="8">
        <f t="shared" si="35"/>
        <v>0.49973800434164234</v>
      </c>
      <c r="Q526" s="5">
        <f>YEAR(SalesDataTable[[#This Row],[Order Date]])</f>
        <v>2026</v>
      </c>
      <c r="R526" s="8" t="str">
        <f>"Q"&amp;ROUNDUP(MONTH(SalesDataTable[[#This Row],[Order Date]])/3,0)</f>
        <v>Q2</v>
      </c>
      <c r="S526" s="9">
        <f>MONTH(SalesDataTable[[#This Row],[Order Date]])</f>
        <v>4</v>
      </c>
      <c r="T526" s="8" t="str">
        <f>TEXT(SalesDataTable[[#This Row],[Order Date]],"mmm")</f>
        <v>Apr</v>
      </c>
    </row>
    <row r="527" spans="1:20" ht="15.6">
      <c r="A527" s="2" t="s">
        <v>578</v>
      </c>
      <c r="B527" s="3">
        <v>46120</v>
      </c>
      <c r="C527" s="4" t="s">
        <v>27</v>
      </c>
      <c r="D527" s="4" t="s">
        <v>48</v>
      </c>
      <c r="E527" s="4" t="s">
        <v>3</v>
      </c>
      <c r="F527" s="4" t="s">
        <v>16</v>
      </c>
      <c r="G527" s="4" t="s">
        <v>31</v>
      </c>
      <c r="H527" s="4" t="s">
        <v>90</v>
      </c>
      <c r="I527" s="9">
        <v>2</v>
      </c>
      <c r="J527" s="6">
        <v>124.39</v>
      </c>
      <c r="K527" s="7">
        <v>0</v>
      </c>
      <c r="L527" s="6">
        <v>61.27</v>
      </c>
      <c r="M527" s="6">
        <f t="shared" si="32"/>
        <v>248.78</v>
      </c>
      <c r="N527" s="6">
        <f t="shared" si="33"/>
        <v>122.54</v>
      </c>
      <c r="O527" s="6">
        <f t="shared" si="34"/>
        <v>126.24</v>
      </c>
      <c r="P527" s="8">
        <f t="shared" si="35"/>
        <v>0.50743628909076288</v>
      </c>
      <c r="Q527" s="5">
        <f>YEAR(SalesDataTable[[#This Row],[Order Date]])</f>
        <v>2026</v>
      </c>
      <c r="R527" s="8" t="str">
        <f>"Q"&amp;ROUNDUP(MONTH(SalesDataTable[[#This Row],[Order Date]])/3,0)</f>
        <v>Q2</v>
      </c>
      <c r="S527" s="9">
        <f>MONTH(SalesDataTable[[#This Row],[Order Date]])</f>
        <v>4</v>
      </c>
      <c r="T527" s="8" t="str">
        <f>TEXT(SalesDataTable[[#This Row],[Order Date]],"mmm")</f>
        <v>Apr</v>
      </c>
    </row>
    <row r="528" spans="1:20" ht="15.6">
      <c r="A528" s="2" t="s">
        <v>579</v>
      </c>
      <c r="B528" s="3">
        <v>46120</v>
      </c>
      <c r="C528" s="4" t="s">
        <v>1</v>
      </c>
      <c r="D528" s="4" t="s">
        <v>88</v>
      </c>
      <c r="E528" s="4" t="s">
        <v>3</v>
      </c>
      <c r="F528" s="4" t="s">
        <v>16</v>
      </c>
      <c r="G528" s="4" t="s">
        <v>5</v>
      </c>
      <c r="H528" s="4" t="s">
        <v>29</v>
      </c>
      <c r="I528" s="9">
        <v>5</v>
      </c>
      <c r="J528" s="6">
        <v>50.22</v>
      </c>
      <c r="K528" s="7">
        <v>0.1</v>
      </c>
      <c r="L528" s="6">
        <v>22.31</v>
      </c>
      <c r="M528" s="6">
        <f t="shared" si="32"/>
        <v>225.99</v>
      </c>
      <c r="N528" s="6">
        <f t="shared" si="33"/>
        <v>111.55</v>
      </c>
      <c r="O528" s="6">
        <f t="shared" si="34"/>
        <v>114.44000000000001</v>
      </c>
      <c r="P528" s="8">
        <f t="shared" si="35"/>
        <v>0.50639408823399268</v>
      </c>
      <c r="Q528" s="5">
        <f>YEAR(SalesDataTable[[#This Row],[Order Date]])</f>
        <v>2026</v>
      </c>
      <c r="R528" s="8" t="str">
        <f>"Q"&amp;ROUNDUP(MONTH(SalesDataTable[[#This Row],[Order Date]])/3,0)</f>
        <v>Q2</v>
      </c>
      <c r="S528" s="9">
        <f>MONTH(SalesDataTable[[#This Row],[Order Date]])</f>
        <v>4</v>
      </c>
      <c r="T528" s="8" t="str">
        <f>TEXT(SalesDataTable[[#This Row],[Order Date]],"mmm")</f>
        <v>Apr</v>
      </c>
    </row>
    <row r="529" spans="1:20" ht="15.6">
      <c r="A529" s="2" t="s">
        <v>580</v>
      </c>
      <c r="B529" s="3">
        <v>46120</v>
      </c>
      <c r="C529" s="4" t="s">
        <v>8</v>
      </c>
      <c r="D529" s="4" t="s">
        <v>86</v>
      </c>
      <c r="E529" s="4" t="s">
        <v>3</v>
      </c>
      <c r="F529" s="4" t="s">
        <v>4</v>
      </c>
      <c r="G529" s="4" t="s">
        <v>5</v>
      </c>
      <c r="H529" s="4" t="s">
        <v>35</v>
      </c>
      <c r="I529" s="9">
        <v>2</v>
      </c>
      <c r="J529" s="6">
        <v>41.08</v>
      </c>
      <c r="K529" s="7">
        <v>0</v>
      </c>
      <c r="L529" s="6">
        <v>16.79</v>
      </c>
      <c r="M529" s="6">
        <f t="shared" si="32"/>
        <v>82.16</v>
      </c>
      <c r="N529" s="6">
        <f t="shared" si="33"/>
        <v>33.58</v>
      </c>
      <c r="O529" s="6">
        <f t="shared" si="34"/>
        <v>48.58</v>
      </c>
      <c r="P529" s="8">
        <f t="shared" si="35"/>
        <v>0.59128529698149956</v>
      </c>
      <c r="Q529" s="5">
        <f>YEAR(SalesDataTable[[#This Row],[Order Date]])</f>
        <v>2026</v>
      </c>
      <c r="R529" s="8" t="str">
        <f>"Q"&amp;ROUNDUP(MONTH(SalesDataTable[[#This Row],[Order Date]])/3,0)</f>
        <v>Q2</v>
      </c>
      <c r="S529" s="9">
        <f>MONTH(SalesDataTable[[#This Row],[Order Date]])</f>
        <v>4</v>
      </c>
      <c r="T529" s="8" t="str">
        <f>TEXT(SalesDataTable[[#This Row],[Order Date]],"mmm")</f>
        <v>Apr</v>
      </c>
    </row>
    <row r="530" spans="1:20" ht="15.6">
      <c r="A530" s="2" t="s">
        <v>581</v>
      </c>
      <c r="B530" s="3">
        <v>46120</v>
      </c>
      <c r="C530" s="4" t="s">
        <v>27</v>
      </c>
      <c r="D530" s="4" t="s">
        <v>48</v>
      </c>
      <c r="E530" s="4" t="s">
        <v>25</v>
      </c>
      <c r="F530" s="4" t="s">
        <v>16</v>
      </c>
      <c r="G530" s="4" t="s">
        <v>17</v>
      </c>
      <c r="H530" s="4" t="s">
        <v>46</v>
      </c>
      <c r="I530" s="9">
        <v>5</v>
      </c>
      <c r="J530" s="6">
        <v>46.11</v>
      </c>
      <c r="K530" s="7">
        <v>0</v>
      </c>
      <c r="L530" s="6">
        <v>18.88</v>
      </c>
      <c r="M530" s="6">
        <f t="shared" si="32"/>
        <v>230.55</v>
      </c>
      <c r="N530" s="6">
        <f t="shared" si="33"/>
        <v>94.399999999999991</v>
      </c>
      <c r="O530" s="6">
        <f t="shared" si="34"/>
        <v>136.15000000000003</v>
      </c>
      <c r="P530" s="8">
        <f t="shared" si="35"/>
        <v>0.5905443504662764</v>
      </c>
      <c r="Q530" s="5">
        <f>YEAR(SalesDataTable[[#This Row],[Order Date]])</f>
        <v>2026</v>
      </c>
      <c r="R530" s="8" t="str">
        <f>"Q"&amp;ROUNDUP(MONTH(SalesDataTable[[#This Row],[Order Date]])/3,0)</f>
        <v>Q2</v>
      </c>
      <c r="S530" s="9">
        <f>MONTH(SalesDataTable[[#This Row],[Order Date]])</f>
        <v>4</v>
      </c>
      <c r="T530" s="8" t="str">
        <f>TEXT(SalesDataTable[[#This Row],[Order Date]],"mmm")</f>
        <v>Apr</v>
      </c>
    </row>
    <row r="531" spans="1:20" ht="15.6">
      <c r="A531" s="2" t="s">
        <v>582</v>
      </c>
      <c r="B531" s="3">
        <v>46120</v>
      </c>
      <c r="C531" s="4" t="s">
        <v>27</v>
      </c>
      <c r="D531" s="4" t="s">
        <v>48</v>
      </c>
      <c r="E531" s="4" t="s">
        <v>3</v>
      </c>
      <c r="F531" s="4" t="s">
        <v>4</v>
      </c>
      <c r="G531" s="4" t="s">
        <v>17</v>
      </c>
      <c r="H531" s="4" t="s">
        <v>46</v>
      </c>
      <c r="I531" s="9">
        <v>1</v>
      </c>
      <c r="J531" s="6">
        <v>45.54</v>
      </c>
      <c r="K531" s="7">
        <v>0</v>
      </c>
      <c r="L531" s="6">
        <v>18.36</v>
      </c>
      <c r="M531" s="6">
        <f t="shared" si="32"/>
        <v>45.54</v>
      </c>
      <c r="N531" s="6">
        <f t="shared" si="33"/>
        <v>18.36</v>
      </c>
      <c r="O531" s="6">
        <f t="shared" si="34"/>
        <v>27.18</v>
      </c>
      <c r="P531" s="8">
        <f t="shared" si="35"/>
        <v>0.59683794466403162</v>
      </c>
      <c r="Q531" s="5">
        <f>YEAR(SalesDataTable[[#This Row],[Order Date]])</f>
        <v>2026</v>
      </c>
      <c r="R531" s="8" t="str">
        <f>"Q"&amp;ROUNDUP(MONTH(SalesDataTable[[#This Row],[Order Date]])/3,0)</f>
        <v>Q2</v>
      </c>
      <c r="S531" s="9">
        <f>MONTH(SalesDataTable[[#This Row],[Order Date]])</f>
        <v>4</v>
      </c>
      <c r="T531" s="8" t="str">
        <f>TEXT(SalesDataTable[[#This Row],[Order Date]],"mmm")</f>
        <v>Apr</v>
      </c>
    </row>
    <row r="532" spans="1:20" ht="15.6">
      <c r="A532" s="2" t="s">
        <v>583</v>
      </c>
      <c r="B532" s="3">
        <v>46120</v>
      </c>
      <c r="C532" s="4" t="s">
        <v>8</v>
      </c>
      <c r="D532" s="4" t="s">
        <v>86</v>
      </c>
      <c r="E532" s="4" t="s">
        <v>25</v>
      </c>
      <c r="F532" s="4" t="s">
        <v>16</v>
      </c>
      <c r="G532" s="4" t="s">
        <v>49</v>
      </c>
      <c r="H532" s="4" t="s">
        <v>67</v>
      </c>
      <c r="I532" s="9">
        <v>2</v>
      </c>
      <c r="J532" s="6">
        <v>37.1</v>
      </c>
      <c r="K532" s="7">
        <v>0.1</v>
      </c>
      <c r="L532" s="6">
        <v>14.17</v>
      </c>
      <c r="M532" s="6">
        <f t="shared" si="32"/>
        <v>66.78</v>
      </c>
      <c r="N532" s="6">
        <f t="shared" si="33"/>
        <v>28.34</v>
      </c>
      <c r="O532" s="6">
        <f t="shared" si="34"/>
        <v>38.44</v>
      </c>
      <c r="P532" s="8">
        <f t="shared" si="35"/>
        <v>0.57562144354597178</v>
      </c>
      <c r="Q532" s="5">
        <f>YEAR(SalesDataTable[[#This Row],[Order Date]])</f>
        <v>2026</v>
      </c>
      <c r="R532" s="8" t="str">
        <f>"Q"&amp;ROUNDUP(MONTH(SalesDataTable[[#This Row],[Order Date]])/3,0)</f>
        <v>Q2</v>
      </c>
      <c r="S532" s="9">
        <f>MONTH(SalesDataTable[[#This Row],[Order Date]])</f>
        <v>4</v>
      </c>
      <c r="T532" s="8" t="str">
        <f>TEXT(SalesDataTable[[#This Row],[Order Date]],"mmm")</f>
        <v>Apr</v>
      </c>
    </row>
    <row r="533" spans="1:20" ht="15.6">
      <c r="A533" s="2" t="s">
        <v>584</v>
      </c>
      <c r="B533" s="3">
        <v>46120</v>
      </c>
      <c r="C533" s="4" t="s">
        <v>27</v>
      </c>
      <c r="D533" s="4" t="s">
        <v>48</v>
      </c>
      <c r="E533" s="4" t="s">
        <v>10</v>
      </c>
      <c r="F533" s="4" t="s">
        <v>20</v>
      </c>
      <c r="G533" s="4" t="s">
        <v>11</v>
      </c>
      <c r="H533" s="4" t="s">
        <v>53</v>
      </c>
      <c r="I533" s="9">
        <v>5</v>
      </c>
      <c r="J533" s="6">
        <v>156.57</v>
      </c>
      <c r="K533" s="7">
        <v>0.15</v>
      </c>
      <c r="L533" s="6">
        <v>80.849999999999994</v>
      </c>
      <c r="M533" s="6">
        <f t="shared" si="32"/>
        <v>665.4224999999999</v>
      </c>
      <c r="N533" s="6">
        <f t="shared" si="33"/>
        <v>404.25</v>
      </c>
      <c r="O533" s="6">
        <f t="shared" si="34"/>
        <v>261.1724999999999</v>
      </c>
      <c r="P533" s="8">
        <f t="shared" si="35"/>
        <v>0.39249123677062309</v>
      </c>
      <c r="Q533" s="5">
        <f>YEAR(SalesDataTable[[#This Row],[Order Date]])</f>
        <v>2026</v>
      </c>
      <c r="R533" s="8" t="str">
        <f>"Q"&amp;ROUNDUP(MONTH(SalesDataTable[[#This Row],[Order Date]])/3,0)</f>
        <v>Q2</v>
      </c>
      <c r="S533" s="9">
        <f>MONTH(SalesDataTable[[#This Row],[Order Date]])</f>
        <v>4</v>
      </c>
      <c r="T533" s="8" t="str">
        <f>TEXT(SalesDataTable[[#This Row],[Order Date]],"mmm")</f>
        <v>Apr</v>
      </c>
    </row>
    <row r="534" spans="1:20" ht="15.6">
      <c r="A534" s="2" t="s">
        <v>585</v>
      </c>
      <c r="B534" s="3">
        <v>46120</v>
      </c>
      <c r="C534" s="4" t="s">
        <v>1</v>
      </c>
      <c r="D534" s="4" t="s">
        <v>88</v>
      </c>
      <c r="E534" s="4" t="s">
        <v>3</v>
      </c>
      <c r="F534" s="4" t="s">
        <v>4</v>
      </c>
      <c r="G534" s="4" t="s">
        <v>49</v>
      </c>
      <c r="H534" s="4" t="s">
        <v>74</v>
      </c>
      <c r="I534" s="9">
        <v>2</v>
      </c>
      <c r="J534" s="6">
        <v>51.4</v>
      </c>
      <c r="K534" s="7">
        <v>0</v>
      </c>
      <c r="L534" s="6">
        <v>21.99</v>
      </c>
      <c r="M534" s="6">
        <f t="shared" si="32"/>
        <v>102.8</v>
      </c>
      <c r="N534" s="6">
        <f t="shared" si="33"/>
        <v>43.98</v>
      </c>
      <c r="O534" s="6">
        <f t="shared" si="34"/>
        <v>58.82</v>
      </c>
      <c r="P534" s="8">
        <f t="shared" si="35"/>
        <v>0.57217898832684821</v>
      </c>
      <c r="Q534" s="5">
        <f>YEAR(SalesDataTable[[#This Row],[Order Date]])</f>
        <v>2026</v>
      </c>
      <c r="R534" s="8" t="str">
        <f>"Q"&amp;ROUNDUP(MONTH(SalesDataTable[[#This Row],[Order Date]])/3,0)</f>
        <v>Q2</v>
      </c>
      <c r="S534" s="9">
        <f>MONTH(SalesDataTable[[#This Row],[Order Date]])</f>
        <v>4</v>
      </c>
      <c r="T534" s="8" t="str">
        <f>TEXT(SalesDataTable[[#This Row],[Order Date]],"mmm")</f>
        <v>Apr</v>
      </c>
    </row>
    <row r="535" spans="1:20" ht="15.6">
      <c r="A535" s="2" t="s">
        <v>586</v>
      </c>
      <c r="B535" s="3">
        <v>46121</v>
      </c>
      <c r="C535" s="4" t="s">
        <v>1</v>
      </c>
      <c r="D535" s="4" t="s">
        <v>2</v>
      </c>
      <c r="E535" s="4" t="s">
        <v>3</v>
      </c>
      <c r="F535" s="4" t="s">
        <v>16</v>
      </c>
      <c r="G535" s="4" t="s">
        <v>17</v>
      </c>
      <c r="H535" s="4" t="s">
        <v>46</v>
      </c>
      <c r="I535" s="9">
        <v>2</v>
      </c>
      <c r="J535" s="6">
        <v>46.42</v>
      </c>
      <c r="K535" s="7">
        <v>0.1</v>
      </c>
      <c r="L535" s="6">
        <v>18.73</v>
      </c>
      <c r="M535" s="6">
        <f t="shared" si="32"/>
        <v>83.556000000000012</v>
      </c>
      <c r="N535" s="6">
        <f t="shared" si="33"/>
        <v>37.46</v>
      </c>
      <c r="O535" s="6">
        <f t="shared" si="34"/>
        <v>46.096000000000011</v>
      </c>
      <c r="P535" s="8">
        <f t="shared" si="35"/>
        <v>0.55167791660682663</v>
      </c>
      <c r="Q535" s="5">
        <f>YEAR(SalesDataTable[[#This Row],[Order Date]])</f>
        <v>2026</v>
      </c>
      <c r="R535" s="8" t="str">
        <f>"Q"&amp;ROUNDUP(MONTH(SalesDataTable[[#This Row],[Order Date]])/3,0)</f>
        <v>Q2</v>
      </c>
      <c r="S535" s="9">
        <f>MONTH(SalesDataTable[[#This Row],[Order Date]])</f>
        <v>4</v>
      </c>
      <c r="T535" s="8" t="str">
        <f>TEXT(SalesDataTable[[#This Row],[Order Date]],"mmm")</f>
        <v>Apr</v>
      </c>
    </row>
    <row r="536" spans="1:20" ht="15.6">
      <c r="A536" s="2" t="s">
        <v>587</v>
      </c>
      <c r="B536" s="3">
        <v>46121</v>
      </c>
      <c r="C536" s="4" t="s">
        <v>27</v>
      </c>
      <c r="D536" s="4" t="s">
        <v>28</v>
      </c>
      <c r="E536" s="4" t="s">
        <v>39</v>
      </c>
      <c r="F536" s="4" t="s">
        <v>4</v>
      </c>
      <c r="G536" s="4" t="s">
        <v>31</v>
      </c>
      <c r="H536" s="4" t="s">
        <v>90</v>
      </c>
      <c r="I536" s="9">
        <v>2</v>
      </c>
      <c r="J536" s="6">
        <v>120.75</v>
      </c>
      <c r="K536" s="7">
        <v>0.05</v>
      </c>
      <c r="L536" s="6">
        <v>60.31</v>
      </c>
      <c r="M536" s="6">
        <f t="shared" si="32"/>
        <v>229.42499999999998</v>
      </c>
      <c r="N536" s="6">
        <f t="shared" si="33"/>
        <v>120.62</v>
      </c>
      <c r="O536" s="6">
        <f t="shared" si="34"/>
        <v>108.80499999999998</v>
      </c>
      <c r="P536" s="8">
        <f t="shared" si="35"/>
        <v>0.47425084450256066</v>
      </c>
      <c r="Q536" s="5">
        <f>YEAR(SalesDataTable[[#This Row],[Order Date]])</f>
        <v>2026</v>
      </c>
      <c r="R536" s="8" t="str">
        <f>"Q"&amp;ROUNDUP(MONTH(SalesDataTable[[#This Row],[Order Date]])/3,0)</f>
        <v>Q2</v>
      </c>
      <c r="S536" s="9">
        <f>MONTH(SalesDataTable[[#This Row],[Order Date]])</f>
        <v>4</v>
      </c>
      <c r="T536" s="8" t="str">
        <f>TEXT(SalesDataTable[[#This Row],[Order Date]],"mmm")</f>
        <v>Apr</v>
      </c>
    </row>
    <row r="537" spans="1:20" ht="15.6">
      <c r="A537" s="2" t="s">
        <v>588</v>
      </c>
      <c r="B537" s="3">
        <v>46121</v>
      </c>
      <c r="C537" s="4" t="s">
        <v>8</v>
      </c>
      <c r="D537" s="4" t="s">
        <v>66</v>
      </c>
      <c r="E537" s="4" t="s">
        <v>10</v>
      </c>
      <c r="F537" s="4" t="s">
        <v>20</v>
      </c>
      <c r="G537" s="4" t="s">
        <v>11</v>
      </c>
      <c r="H537" s="4" t="s">
        <v>53</v>
      </c>
      <c r="I537" s="9">
        <v>6</v>
      </c>
      <c r="J537" s="6">
        <v>157.38999999999999</v>
      </c>
      <c r="K537" s="7">
        <v>0.05</v>
      </c>
      <c r="L537" s="6">
        <v>79.239999999999995</v>
      </c>
      <c r="M537" s="6">
        <f t="shared" si="32"/>
        <v>897.12299999999993</v>
      </c>
      <c r="N537" s="6">
        <f t="shared" si="33"/>
        <v>475.43999999999994</v>
      </c>
      <c r="O537" s="6">
        <f t="shared" si="34"/>
        <v>421.68299999999999</v>
      </c>
      <c r="P537" s="8">
        <f t="shared" si="35"/>
        <v>0.47003922539049831</v>
      </c>
      <c r="Q537" s="5">
        <f>YEAR(SalesDataTable[[#This Row],[Order Date]])</f>
        <v>2026</v>
      </c>
      <c r="R537" s="8" t="str">
        <f>"Q"&amp;ROUNDUP(MONTH(SalesDataTable[[#This Row],[Order Date]])/3,0)</f>
        <v>Q2</v>
      </c>
      <c r="S537" s="9">
        <f>MONTH(SalesDataTable[[#This Row],[Order Date]])</f>
        <v>4</v>
      </c>
      <c r="T537" s="8" t="str">
        <f>TEXT(SalesDataTable[[#This Row],[Order Date]],"mmm")</f>
        <v>Apr</v>
      </c>
    </row>
    <row r="538" spans="1:20" ht="15.6">
      <c r="A538" s="2" t="s">
        <v>589</v>
      </c>
      <c r="B538" s="3">
        <v>46121</v>
      </c>
      <c r="C538" s="4" t="s">
        <v>27</v>
      </c>
      <c r="D538" s="4" t="s">
        <v>45</v>
      </c>
      <c r="E538" s="4" t="s">
        <v>25</v>
      </c>
      <c r="F538" s="4" t="s">
        <v>4</v>
      </c>
      <c r="G538" s="4" t="s">
        <v>31</v>
      </c>
      <c r="H538" s="4" t="s">
        <v>90</v>
      </c>
      <c r="I538" s="9">
        <v>2</v>
      </c>
      <c r="J538" s="6">
        <v>122.36</v>
      </c>
      <c r="K538" s="7">
        <v>0.05</v>
      </c>
      <c r="L538" s="6">
        <v>59.06</v>
      </c>
      <c r="M538" s="6">
        <f t="shared" si="32"/>
        <v>232.48399999999998</v>
      </c>
      <c r="N538" s="6">
        <f t="shared" si="33"/>
        <v>118.12</v>
      </c>
      <c r="O538" s="6">
        <f t="shared" si="34"/>
        <v>114.36399999999998</v>
      </c>
      <c r="P538" s="8">
        <f t="shared" si="35"/>
        <v>0.49192202474148755</v>
      </c>
      <c r="Q538" s="5">
        <f>YEAR(SalesDataTable[[#This Row],[Order Date]])</f>
        <v>2026</v>
      </c>
      <c r="R538" s="8" t="str">
        <f>"Q"&amp;ROUNDUP(MONTH(SalesDataTable[[#This Row],[Order Date]])/3,0)</f>
        <v>Q2</v>
      </c>
      <c r="S538" s="9">
        <f>MONTH(SalesDataTable[[#This Row],[Order Date]])</f>
        <v>4</v>
      </c>
      <c r="T538" s="8" t="str">
        <f>TEXT(SalesDataTable[[#This Row],[Order Date]],"mmm")</f>
        <v>Apr</v>
      </c>
    </row>
    <row r="539" spans="1:20" ht="15.6">
      <c r="A539" s="2" t="s">
        <v>590</v>
      </c>
      <c r="B539" s="3">
        <v>46121</v>
      </c>
      <c r="C539" s="4" t="s">
        <v>1</v>
      </c>
      <c r="D539" s="4" t="s">
        <v>2</v>
      </c>
      <c r="E539" s="4" t="s">
        <v>25</v>
      </c>
      <c r="F539" s="4" t="s">
        <v>4</v>
      </c>
      <c r="G539" s="4" t="s">
        <v>49</v>
      </c>
      <c r="H539" s="4" t="s">
        <v>50</v>
      </c>
      <c r="I539" s="9">
        <v>2</v>
      </c>
      <c r="J539" s="6">
        <v>39.68</v>
      </c>
      <c r="K539" s="7">
        <v>0.05</v>
      </c>
      <c r="L539" s="6">
        <v>14.98</v>
      </c>
      <c r="M539" s="6">
        <f t="shared" si="32"/>
        <v>75.391999999999996</v>
      </c>
      <c r="N539" s="6">
        <f t="shared" si="33"/>
        <v>29.96</v>
      </c>
      <c r="O539" s="6">
        <f t="shared" si="34"/>
        <v>45.431999999999995</v>
      </c>
      <c r="P539" s="8">
        <f t="shared" si="35"/>
        <v>0.60261035653650252</v>
      </c>
      <c r="Q539" s="5">
        <f>YEAR(SalesDataTable[[#This Row],[Order Date]])</f>
        <v>2026</v>
      </c>
      <c r="R539" s="8" t="str">
        <f>"Q"&amp;ROUNDUP(MONTH(SalesDataTable[[#This Row],[Order Date]])/3,0)</f>
        <v>Q2</v>
      </c>
      <c r="S539" s="9">
        <f>MONTH(SalesDataTable[[#This Row],[Order Date]])</f>
        <v>4</v>
      </c>
      <c r="T539" s="8" t="str">
        <f>TEXT(SalesDataTable[[#This Row],[Order Date]],"mmm")</f>
        <v>Apr</v>
      </c>
    </row>
    <row r="540" spans="1:20" ht="15.6">
      <c r="A540" s="2" t="s">
        <v>591</v>
      </c>
      <c r="B540" s="3">
        <v>46121</v>
      </c>
      <c r="C540" s="4" t="s">
        <v>14</v>
      </c>
      <c r="D540" s="4" t="s">
        <v>34</v>
      </c>
      <c r="E540" s="4" t="s">
        <v>25</v>
      </c>
      <c r="F540" s="4" t="s">
        <v>20</v>
      </c>
      <c r="G540" s="4" t="s">
        <v>31</v>
      </c>
      <c r="H540" s="4" t="s">
        <v>90</v>
      </c>
      <c r="I540" s="9">
        <v>3</v>
      </c>
      <c r="J540" s="6">
        <v>121.56</v>
      </c>
      <c r="K540" s="7">
        <v>0.15</v>
      </c>
      <c r="L540" s="6">
        <v>61.31</v>
      </c>
      <c r="M540" s="6">
        <f t="shared" si="32"/>
        <v>309.97800000000001</v>
      </c>
      <c r="N540" s="6">
        <f t="shared" si="33"/>
        <v>183.93</v>
      </c>
      <c r="O540" s="6">
        <f t="shared" si="34"/>
        <v>126.048</v>
      </c>
      <c r="P540" s="8">
        <f t="shared" si="35"/>
        <v>0.40663530960261696</v>
      </c>
      <c r="Q540" s="5">
        <f>YEAR(SalesDataTable[[#This Row],[Order Date]])</f>
        <v>2026</v>
      </c>
      <c r="R540" s="8" t="str">
        <f>"Q"&amp;ROUNDUP(MONTH(SalesDataTable[[#This Row],[Order Date]])/3,0)</f>
        <v>Q2</v>
      </c>
      <c r="S540" s="9">
        <f>MONTH(SalesDataTable[[#This Row],[Order Date]])</f>
        <v>4</v>
      </c>
      <c r="T540" s="8" t="str">
        <f>TEXT(SalesDataTable[[#This Row],[Order Date]],"mmm")</f>
        <v>Apr</v>
      </c>
    </row>
    <row r="541" spans="1:20" ht="15.6">
      <c r="A541" s="2" t="s">
        <v>592</v>
      </c>
      <c r="B541" s="3">
        <v>46121</v>
      </c>
      <c r="C541" s="4" t="s">
        <v>1</v>
      </c>
      <c r="D541" s="4" t="s">
        <v>2</v>
      </c>
      <c r="E541" s="4" t="s">
        <v>39</v>
      </c>
      <c r="F541" s="4" t="s">
        <v>16</v>
      </c>
      <c r="G541" s="4" t="s">
        <v>5</v>
      </c>
      <c r="H541" s="4" t="s">
        <v>6</v>
      </c>
      <c r="I541" s="9">
        <v>1</v>
      </c>
      <c r="J541" s="6">
        <v>80.19</v>
      </c>
      <c r="K541" s="7">
        <v>0.1</v>
      </c>
      <c r="L541" s="6">
        <v>42.15</v>
      </c>
      <c r="M541" s="6">
        <f t="shared" si="32"/>
        <v>72.171000000000006</v>
      </c>
      <c r="N541" s="6">
        <f t="shared" si="33"/>
        <v>42.15</v>
      </c>
      <c r="O541" s="6">
        <f t="shared" si="34"/>
        <v>30.021000000000008</v>
      </c>
      <c r="P541" s="8">
        <f t="shared" si="35"/>
        <v>0.4159704036247247</v>
      </c>
      <c r="Q541" s="5">
        <f>YEAR(SalesDataTable[[#This Row],[Order Date]])</f>
        <v>2026</v>
      </c>
      <c r="R541" s="8" t="str">
        <f>"Q"&amp;ROUNDUP(MONTH(SalesDataTable[[#This Row],[Order Date]])/3,0)</f>
        <v>Q2</v>
      </c>
      <c r="S541" s="9">
        <f>MONTH(SalesDataTable[[#This Row],[Order Date]])</f>
        <v>4</v>
      </c>
      <c r="T541" s="8" t="str">
        <f>TEXT(SalesDataTable[[#This Row],[Order Date]],"mmm")</f>
        <v>Apr</v>
      </c>
    </row>
    <row r="542" spans="1:20" ht="15.6">
      <c r="A542" s="2" t="s">
        <v>593</v>
      </c>
      <c r="B542" s="3">
        <v>46121</v>
      </c>
      <c r="C542" s="4" t="s">
        <v>27</v>
      </c>
      <c r="D542" s="4" t="s">
        <v>45</v>
      </c>
      <c r="E542" s="4" t="s">
        <v>39</v>
      </c>
      <c r="F542" s="4" t="s">
        <v>20</v>
      </c>
      <c r="G542" s="4" t="s">
        <v>5</v>
      </c>
      <c r="H542" s="4" t="s">
        <v>6</v>
      </c>
      <c r="I542" s="9">
        <v>2</v>
      </c>
      <c r="J542" s="6">
        <v>81.14</v>
      </c>
      <c r="K542" s="7">
        <v>0</v>
      </c>
      <c r="L542" s="6">
        <v>43.43</v>
      </c>
      <c r="M542" s="6">
        <f t="shared" si="32"/>
        <v>162.28</v>
      </c>
      <c r="N542" s="6">
        <f t="shared" si="33"/>
        <v>86.86</v>
      </c>
      <c r="O542" s="6">
        <f t="shared" si="34"/>
        <v>75.42</v>
      </c>
      <c r="P542" s="8">
        <f t="shared" si="35"/>
        <v>0.46475228000985952</v>
      </c>
      <c r="Q542" s="5">
        <f>YEAR(SalesDataTable[[#This Row],[Order Date]])</f>
        <v>2026</v>
      </c>
      <c r="R542" s="8" t="str">
        <f>"Q"&amp;ROUNDUP(MONTH(SalesDataTable[[#This Row],[Order Date]])/3,0)</f>
        <v>Q2</v>
      </c>
      <c r="S542" s="9">
        <f>MONTH(SalesDataTable[[#This Row],[Order Date]])</f>
        <v>4</v>
      </c>
      <c r="T542" s="8" t="str">
        <f>TEXT(SalesDataTable[[#This Row],[Order Date]],"mmm")</f>
        <v>Apr</v>
      </c>
    </row>
    <row r="543" spans="1:20" ht="15.6">
      <c r="A543" s="2" t="s">
        <v>594</v>
      </c>
      <c r="B543" s="3">
        <v>46122</v>
      </c>
      <c r="C543" s="4" t="s">
        <v>27</v>
      </c>
      <c r="D543" s="4" t="s">
        <v>48</v>
      </c>
      <c r="E543" s="4" t="s">
        <v>25</v>
      </c>
      <c r="F543" s="4" t="s">
        <v>16</v>
      </c>
      <c r="G543" s="4" t="s">
        <v>31</v>
      </c>
      <c r="H543" s="4" t="s">
        <v>41</v>
      </c>
      <c r="I543" s="9">
        <v>2</v>
      </c>
      <c r="J543" s="6">
        <v>191.11</v>
      </c>
      <c r="K543" s="7">
        <v>0</v>
      </c>
      <c r="L543" s="6">
        <v>103.58</v>
      </c>
      <c r="M543" s="6">
        <f t="shared" si="32"/>
        <v>382.22</v>
      </c>
      <c r="N543" s="6">
        <f t="shared" si="33"/>
        <v>207.16</v>
      </c>
      <c r="O543" s="6">
        <f t="shared" si="34"/>
        <v>175.06000000000003</v>
      </c>
      <c r="P543" s="8">
        <f t="shared" si="35"/>
        <v>0.45800847679346979</v>
      </c>
      <c r="Q543" s="5">
        <f>YEAR(SalesDataTable[[#This Row],[Order Date]])</f>
        <v>2026</v>
      </c>
      <c r="R543" s="8" t="str">
        <f>"Q"&amp;ROUNDUP(MONTH(SalesDataTable[[#This Row],[Order Date]])/3,0)</f>
        <v>Q2</v>
      </c>
      <c r="S543" s="9">
        <f>MONTH(SalesDataTable[[#This Row],[Order Date]])</f>
        <v>4</v>
      </c>
      <c r="T543" s="8" t="str">
        <f>TEXT(SalesDataTable[[#This Row],[Order Date]],"mmm")</f>
        <v>Apr</v>
      </c>
    </row>
    <row r="544" spans="1:20" ht="15.6">
      <c r="A544" s="2" t="s">
        <v>595</v>
      </c>
      <c r="B544" s="3">
        <v>46122</v>
      </c>
      <c r="C544" s="4" t="s">
        <v>27</v>
      </c>
      <c r="D544" s="4" t="s">
        <v>45</v>
      </c>
      <c r="E544" s="4" t="s">
        <v>25</v>
      </c>
      <c r="F544" s="4" t="s">
        <v>16</v>
      </c>
      <c r="G544" s="4" t="s">
        <v>5</v>
      </c>
      <c r="H544" s="4" t="s">
        <v>35</v>
      </c>
      <c r="I544" s="9">
        <v>2</v>
      </c>
      <c r="J544" s="6">
        <v>40.58</v>
      </c>
      <c r="K544" s="7">
        <v>0.05</v>
      </c>
      <c r="L544" s="6">
        <v>17.149999999999999</v>
      </c>
      <c r="M544" s="6">
        <f t="shared" si="32"/>
        <v>77.10199999999999</v>
      </c>
      <c r="N544" s="6">
        <f t="shared" si="33"/>
        <v>34.299999999999997</v>
      </c>
      <c r="O544" s="6">
        <f t="shared" si="34"/>
        <v>42.801999999999992</v>
      </c>
      <c r="P544" s="8">
        <f t="shared" si="35"/>
        <v>0.55513475655625011</v>
      </c>
      <c r="Q544" s="5">
        <f>YEAR(SalesDataTable[[#This Row],[Order Date]])</f>
        <v>2026</v>
      </c>
      <c r="R544" s="8" t="str">
        <f>"Q"&amp;ROUNDUP(MONTH(SalesDataTable[[#This Row],[Order Date]])/3,0)</f>
        <v>Q2</v>
      </c>
      <c r="S544" s="9">
        <f>MONTH(SalesDataTable[[#This Row],[Order Date]])</f>
        <v>4</v>
      </c>
      <c r="T544" s="8" t="str">
        <f>TEXT(SalesDataTable[[#This Row],[Order Date]],"mmm")</f>
        <v>Apr</v>
      </c>
    </row>
    <row r="545" spans="1:20" ht="15.6">
      <c r="A545" s="2" t="s">
        <v>596</v>
      </c>
      <c r="B545" s="3">
        <v>46122</v>
      </c>
      <c r="C545" s="4" t="s">
        <v>1</v>
      </c>
      <c r="D545" s="4" t="s">
        <v>88</v>
      </c>
      <c r="E545" s="4" t="s">
        <v>39</v>
      </c>
      <c r="F545" s="4" t="s">
        <v>4</v>
      </c>
      <c r="G545" s="4" t="s">
        <v>31</v>
      </c>
      <c r="H545" s="4" t="s">
        <v>64</v>
      </c>
      <c r="I545" s="9">
        <v>1</v>
      </c>
      <c r="J545" s="6">
        <v>83.44</v>
      </c>
      <c r="K545" s="7">
        <v>0</v>
      </c>
      <c r="L545" s="6">
        <v>40.299999999999997</v>
      </c>
      <c r="M545" s="6">
        <f t="shared" si="32"/>
        <v>83.44</v>
      </c>
      <c r="N545" s="6">
        <f t="shared" si="33"/>
        <v>40.299999999999997</v>
      </c>
      <c r="O545" s="6">
        <f t="shared" si="34"/>
        <v>43.14</v>
      </c>
      <c r="P545" s="8">
        <f t="shared" si="35"/>
        <v>0.51701821668264625</v>
      </c>
      <c r="Q545" s="5">
        <f>YEAR(SalesDataTable[[#This Row],[Order Date]])</f>
        <v>2026</v>
      </c>
      <c r="R545" s="8" t="str">
        <f>"Q"&amp;ROUNDUP(MONTH(SalesDataTable[[#This Row],[Order Date]])/3,0)</f>
        <v>Q2</v>
      </c>
      <c r="S545" s="9">
        <f>MONTH(SalesDataTable[[#This Row],[Order Date]])</f>
        <v>4</v>
      </c>
      <c r="T545" s="8" t="str">
        <f>TEXT(SalesDataTable[[#This Row],[Order Date]],"mmm")</f>
        <v>Apr</v>
      </c>
    </row>
    <row r="546" spans="1:20" ht="15.6">
      <c r="A546" s="2" t="s">
        <v>597</v>
      </c>
      <c r="B546" s="3">
        <v>46122</v>
      </c>
      <c r="C546" s="4" t="s">
        <v>27</v>
      </c>
      <c r="D546" s="4" t="s">
        <v>45</v>
      </c>
      <c r="E546" s="4" t="s">
        <v>39</v>
      </c>
      <c r="F546" s="4" t="s">
        <v>16</v>
      </c>
      <c r="G546" s="4" t="s">
        <v>49</v>
      </c>
      <c r="H546" s="4" t="s">
        <v>74</v>
      </c>
      <c r="I546" s="9">
        <v>1</v>
      </c>
      <c r="J546" s="6">
        <v>49.61</v>
      </c>
      <c r="K546" s="7">
        <v>0</v>
      </c>
      <c r="L546" s="6">
        <v>21.92</v>
      </c>
      <c r="M546" s="6">
        <f t="shared" si="32"/>
        <v>49.61</v>
      </c>
      <c r="N546" s="6">
        <f t="shared" si="33"/>
        <v>21.92</v>
      </c>
      <c r="O546" s="6">
        <f t="shared" si="34"/>
        <v>27.689999999999998</v>
      </c>
      <c r="P546" s="8">
        <f t="shared" si="35"/>
        <v>0.55815359806490628</v>
      </c>
      <c r="Q546" s="5">
        <f>YEAR(SalesDataTable[[#This Row],[Order Date]])</f>
        <v>2026</v>
      </c>
      <c r="R546" s="8" t="str">
        <f>"Q"&amp;ROUNDUP(MONTH(SalesDataTable[[#This Row],[Order Date]])/3,0)</f>
        <v>Q2</v>
      </c>
      <c r="S546" s="9">
        <f>MONTH(SalesDataTable[[#This Row],[Order Date]])</f>
        <v>4</v>
      </c>
      <c r="T546" s="8" t="str">
        <f>TEXT(SalesDataTable[[#This Row],[Order Date]],"mmm")</f>
        <v>Apr</v>
      </c>
    </row>
    <row r="547" spans="1:20" ht="15.6">
      <c r="A547" s="2" t="s">
        <v>598</v>
      </c>
      <c r="B547" s="3">
        <v>46122</v>
      </c>
      <c r="C547" s="4" t="s">
        <v>27</v>
      </c>
      <c r="D547" s="4" t="s">
        <v>48</v>
      </c>
      <c r="E547" s="4" t="s">
        <v>3</v>
      </c>
      <c r="F547" s="4" t="s">
        <v>4</v>
      </c>
      <c r="G547" s="4" t="s">
        <v>49</v>
      </c>
      <c r="H547" s="4" t="s">
        <v>55</v>
      </c>
      <c r="I547" s="9">
        <v>2</v>
      </c>
      <c r="J547" s="6">
        <v>123.31</v>
      </c>
      <c r="K547" s="7">
        <v>0</v>
      </c>
      <c r="L547" s="6">
        <v>69.239999999999995</v>
      </c>
      <c r="M547" s="6">
        <f t="shared" si="32"/>
        <v>246.62</v>
      </c>
      <c r="N547" s="6">
        <f t="shared" si="33"/>
        <v>138.47999999999999</v>
      </c>
      <c r="O547" s="6">
        <f t="shared" si="34"/>
        <v>108.14000000000001</v>
      </c>
      <c r="P547" s="8">
        <f t="shared" si="35"/>
        <v>0.43848836266320662</v>
      </c>
      <c r="Q547" s="5">
        <f>YEAR(SalesDataTable[[#This Row],[Order Date]])</f>
        <v>2026</v>
      </c>
      <c r="R547" s="8" t="str">
        <f>"Q"&amp;ROUNDUP(MONTH(SalesDataTable[[#This Row],[Order Date]])/3,0)</f>
        <v>Q2</v>
      </c>
      <c r="S547" s="9">
        <f>MONTH(SalesDataTable[[#This Row],[Order Date]])</f>
        <v>4</v>
      </c>
      <c r="T547" s="8" t="str">
        <f>TEXT(SalesDataTable[[#This Row],[Order Date]],"mmm")</f>
        <v>Apr</v>
      </c>
    </row>
    <row r="548" spans="1:20" ht="15.6">
      <c r="A548" s="2" t="s">
        <v>599</v>
      </c>
      <c r="B548" s="3">
        <v>46122</v>
      </c>
      <c r="C548" s="4" t="s">
        <v>1</v>
      </c>
      <c r="D548" s="4" t="s">
        <v>88</v>
      </c>
      <c r="E548" s="4" t="s">
        <v>25</v>
      </c>
      <c r="F548" s="4" t="s">
        <v>16</v>
      </c>
      <c r="G548" s="4" t="s">
        <v>11</v>
      </c>
      <c r="H548" s="4" t="s">
        <v>12</v>
      </c>
      <c r="I548" s="9">
        <v>1</v>
      </c>
      <c r="J548" s="6">
        <v>93.35</v>
      </c>
      <c r="K548" s="7">
        <v>0.1</v>
      </c>
      <c r="L548" s="6">
        <v>45.54</v>
      </c>
      <c r="M548" s="6">
        <f t="shared" si="32"/>
        <v>84.015000000000001</v>
      </c>
      <c r="N548" s="6">
        <f t="shared" si="33"/>
        <v>45.54</v>
      </c>
      <c r="O548" s="6">
        <f t="shared" si="34"/>
        <v>38.475000000000001</v>
      </c>
      <c r="P548" s="8">
        <f t="shared" si="35"/>
        <v>0.45795393679700053</v>
      </c>
      <c r="Q548" s="5">
        <f>YEAR(SalesDataTable[[#This Row],[Order Date]])</f>
        <v>2026</v>
      </c>
      <c r="R548" s="8" t="str">
        <f>"Q"&amp;ROUNDUP(MONTH(SalesDataTable[[#This Row],[Order Date]])/3,0)</f>
        <v>Q2</v>
      </c>
      <c r="S548" s="9">
        <f>MONTH(SalesDataTable[[#This Row],[Order Date]])</f>
        <v>4</v>
      </c>
      <c r="T548" s="8" t="str">
        <f>TEXT(SalesDataTable[[#This Row],[Order Date]],"mmm")</f>
        <v>Apr</v>
      </c>
    </row>
    <row r="549" spans="1:20" ht="15.6">
      <c r="A549" s="2" t="s">
        <v>600</v>
      </c>
      <c r="B549" s="3">
        <v>46122</v>
      </c>
      <c r="C549" s="4" t="s">
        <v>1</v>
      </c>
      <c r="D549" s="4" t="s">
        <v>2</v>
      </c>
      <c r="E549" s="4" t="s">
        <v>10</v>
      </c>
      <c r="F549" s="4" t="s">
        <v>20</v>
      </c>
      <c r="G549" s="4" t="s">
        <v>11</v>
      </c>
      <c r="H549" s="4" t="s">
        <v>12</v>
      </c>
      <c r="I549" s="9">
        <v>5</v>
      </c>
      <c r="J549" s="6">
        <v>92.63</v>
      </c>
      <c r="K549" s="7">
        <v>0.15</v>
      </c>
      <c r="L549" s="6">
        <v>46.33</v>
      </c>
      <c r="M549" s="6">
        <f t="shared" si="32"/>
        <v>393.67749999999995</v>
      </c>
      <c r="N549" s="6">
        <f t="shared" si="33"/>
        <v>231.64999999999998</v>
      </c>
      <c r="O549" s="6">
        <f t="shared" si="34"/>
        <v>162.02749999999997</v>
      </c>
      <c r="P549" s="8">
        <f t="shared" si="35"/>
        <v>0.41157419461361139</v>
      </c>
      <c r="Q549" s="5">
        <f>YEAR(SalesDataTable[[#This Row],[Order Date]])</f>
        <v>2026</v>
      </c>
      <c r="R549" s="8" t="str">
        <f>"Q"&amp;ROUNDUP(MONTH(SalesDataTable[[#This Row],[Order Date]])/3,0)</f>
        <v>Q2</v>
      </c>
      <c r="S549" s="9">
        <f>MONTH(SalesDataTable[[#This Row],[Order Date]])</f>
        <v>4</v>
      </c>
      <c r="T549" s="8" t="str">
        <f>TEXT(SalesDataTable[[#This Row],[Order Date]],"mmm")</f>
        <v>Apr</v>
      </c>
    </row>
    <row r="550" spans="1:20" ht="15.6">
      <c r="A550" s="2" t="s">
        <v>601</v>
      </c>
      <c r="B550" s="3">
        <v>46123</v>
      </c>
      <c r="C550" s="4" t="s">
        <v>1</v>
      </c>
      <c r="D550" s="4" t="s">
        <v>52</v>
      </c>
      <c r="E550" s="4" t="s">
        <v>3</v>
      </c>
      <c r="F550" s="4" t="s">
        <v>16</v>
      </c>
      <c r="G550" s="4" t="s">
        <v>31</v>
      </c>
      <c r="H550" s="4" t="s">
        <v>90</v>
      </c>
      <c r="I550" s="9">
        <v>4</v>
      </c>
      <c r="J550" s="6">
        <v>124.87</v>
      </c>
      <c r="K550" s="7">
        <v>0.1</v>
      </c>
      <c r="L550" s="6">
        <v>62.03</v>
      </c>
      <c r="M550" s="6">
        <f t="shared" si="32"/>
        <v>449.53200000000004</v>
      </c>
      <c r="N550" s="6">
        <f t="shared" si="33"/>
        <v>248.12</v>
      </c>
      <c r="O550" s="6">
        <f t="shared" si="34"/>
        <v>201.41200000000003</v>
      </c>
      <c r="P550" s="8">
        <f t="shared" si="35"/>
        <v>0.44804819234225823</v>
      </c>
      <c r="Q550" s="5">
        <f>YEAR(SalesDataTable[[#This Row],[Order Date]])</f>
        <v>2026</v>
      </c>
      <c r="R550" s="8" t="str">
        <f>"Q"&amp;ROUNDUP(MONTH(SalesDataTable[[#This Row],[Order Date]])/3,0)</f>
        <v>Q2</v>
      </c>
      <c r="S550" s="9">
        <f>MONTH(SalesDataTable[[#This Row],[Order Date]])</f>
        <v>4</v>
      </c>
      <c r="T550" s="8" t="str">
        <f>TEXT(SalesDataTable[[#This Row],[Order Date]],"mmm")</f>
        <v>Apr</v>
      </c>
    </row>
    <row r="551" spans="1:20" ht="15.6">
      <c r="A551" s="2" t="s">
        <v>602</v>
      </c>
      <c r="B551" s="3">
        <v>46123</v>
      </c>
      <c r="C551" s="4" t="s">
        <v>27</v>
      </c>
      <c r="D551" s="4" t="s">
        <v>28</v>
      </c>
      <c r="E551" s="4" t="s">
        <v>39</v>
      </c>
      <c r="F551" s="4" t="s">
        <v>16</v>
      </c>
      <c r="G551" s="4" t="s">
        <v>31</v>
      </c>
      <c r="H551" s="4" t="s">
        <v>32</v>
      </c>
      <c r="I551" s="9">
        <v>1</v>
      </c>
      <c r="J551" s="6">
        <v>339.64</v>
      </c>
      <c r="K551" s="7">
        <v>0.1</v>
      </c>
      <c r="L551" s="6">
        <v>195.81</v>
      </c>
      <c r="M551" s="6">
        <f t="shared" si="32"/>
        <v>305.67599999999999</v>
      </c>
      <c r="N551" s="6">
        <f t="shared" si="33"/>
        <v>195.81</v>
      </c>
      <c r="O551" s="6">
        <f t="shared" si="34"/>
        <v>109.86599999999999</v>
      </c>
      <c r="P551" s="8">
        <f t="shared" si="35"/>
        <v>0.35941977780394924</v>
      </c>
      <c r="Q551" s="5">
        <f>YEAR(SalesDataTable[[#This Row],[Order Date]])</f>
        <v>2026</v>
      </c>
      <c r="R551" s="8" t="str">
        <f>"Q"&amp;ROUNDUP(MONTH(SalesDataTable[[#This Row],[Order Date]])/3,0)</f>
        <v>Q2</v>
      </c>
      <c r="S551" s="9">
        <f>MONTH(SalesDataTable[[#This Row],[Order Date]])</f>
        <v>4</v>
      </c>
      <c r="T551" s="8" t="str">
        <f>TEXT(SalesDataTable[[#This Row],[Order Date]],"mmm")</f>
        <v>Apr</v>
      </c>
    </row>
    <row r="552" spans="1:20" ht="15.6">
      <c r="A552" s="2" t="s">
        <v>603</v>
      </c>
      <c r="B552" s="3">
        <v>46123</v>
      </c>
      <c r="C552" s="4" t="s">
        <v>14</v>
      </c>
      <c r="D552" s="4" t="s">
        <v>15</v>
      </c>
      <c r="E552" s="4" t="s">
        <v>25</v>
      </c>
      <c r="F552" s="4" t="s">
        <v>16</v>
      </c>
      <c r="G552" s="4" t="s">
        <v>5</v>
      </c>
      <c r="H552" s="4" t="s">
        <v>29</v>
      </c>
      <c r="I552" s="9">
        <v>1</v>
      </c>
      <c r="J552" s="6">
        <v>50.86</v>
      </c>
      <c r="K552" s="7">
        <v>0.05</v>
      </c>
      <c r="L552" s="6">
        <v>22.1</v>
      </c>
      <c r="M552" s="6">
        <f t="shared" si="32"/>
        <v>48.317</v>
      </c>
      <c r="N552" s="6">
        <f t="shared" si="33"/>
        <v>22.1</v>
      </c>
      <c r="O552" s="6">
        <f t="shared" si="34"/>
        <v>26.216999999999999</v>
      </c>
      <c r="P552" s="8">
        <f t="shared" si="35"/>
        <v>0.54260405240391574</v>
      </c>
      <c r="Q552" s="5">
        <f>YEAR(SalesDataTable[[#This Row],[Order Date]])</f>
        <v>2026</v>
      </c>
      <c r="R552" s="8" t="str">
        <f>"Q"&amp;ROUNDUP(MONTH(SalesDataTable[[#This Row],[Order Date]])/3,0)</f>
        <v>Q2</v>
      </c>
      <c r="S552" s="9">
        <f>MONTH(SalesDataTable[[#This Row],[Order Date]])</f>
        <v>4</v>
      </c>
      <c r="T552" s="8" t="str">
        <f>TEXT(SalesDataTable[[#This Row],[Order Date]],"mmm")</f>
        <v>Apr</v>
      </c>
    </row>
    <row r="553" spans="1:20" ht="15.6">
      <c r="A553" s="2" t="s">
        <v>604</v>
      </c>
      <c r="B553" s="3">
        <v>46123</v>
      </c>
      <c r="C553" s="4" t="s">
        <v>27</v>
      </c>
      <c r="D553" s="4" t="s">
        <v>48</v>
      </c>
      <c r="E553" s="4" t="s">
        <v>3</v>
      </c>
      <c r="F553" s="4" t="s">
        <v>16</v>
      </c>
      <c r="G553" s="4" t="s">
        <v>17</v>
      </c>
      <c r="H553" s="4" t="s">
        <v>83</v>
      </c>
      <c r="I553" s="9">
        <v>2</v>
      </c>
      <c r="J553" s="6">
        <v>167.01</v>
      </c>
      <c r="K553" s="7">
        <v>0</v>
      </c>
      <c r="L553" s="6">
        <v>89.8</v>
      </c>
      <c r="M553" s="6">
        <f t="shared" si="32"/>
        <v>334.02</v>
      </c>
      <c r="N553" s="6">
        <f t="shared" si="33"/>
        <v>179.6</v>
      </c>
      <c r="O553" s="6">
        <f t="shared" si="34"/>
        <v>154.41999999999999</v>
      </c>
      <c r="P553" s="8">
        <f t="shared" si="35"/>
        <v>0.46230764624872761</v>
      </c>
      <c r="Q553" s="5">
        <f>YEAR(SalesDataTable[[#This Row],[Order Date]])</f>
        <v>2026</v>
      </c>
      <c r="R553" s="8" t="str">
        <f>"Q"&amp;ROUNDUP(MONTH(SalesDataTable[[#This Row],[Order Date]])/3,0)</f>
        <v>Q2</v>
      </c>
      <c r="S553" s="9">
        <f>MONTH(SalesDataTable[[#This Row],[Order Date]])</f>
        <v>4</v>
      </c>
      <c r="T553" s="8" t="str">
        <f>TEXT(SalesDataTable[[#This Row],[Order Date]],"mmm")</f>
        <v>Apr</v>
      </c>
    </row>
    <row r="554" spans="1:20" ht="15.6">
      <c r="A554" s="2" t="s">
        <v>605</v>
      </c>
      <c r="B554" s="3">
        <v>46123</v>
      </c>
      <c r="C554" s="4" t="s">
        <v>27</v>
      </c>
      <c r="D554" s="4" t="s">
        <v>48</v>
      </c>
      <c r="E554" s="4" t="s">
        <v>39</v>
      </c>
      <c r="F554" s="4" t="s">
        <v>4</v>
      </c>
      <c r="G554" s="4" t="s">
        <v>11</v>
      </c>
      <c r="H554" s="4" t="s">
        <v>12</v>
      </c>
      <c r="I554" s="9">
        <v>2</v>
      </c>
      <c r="J554" s="6">
        <v>92.63</v>
      </c>
      <c r="K554" s="7">
        <v>0.15</v>
      </c>
      <c r="L554" s="6">
        <v>44.96</v>
      </c>
      <c r="M554" s="6">
        <f t="shared" si="32"/>
        <v>157.47099999999998</v>
      </c>
      <c r="N554" s="6">
        <f t="shared" si="33"/>
        <v>89.92</v>
      </c>
      <c r="O554" s="6">
        <f t="shared" si="34"/>
        <v>67.550999999999974</v>
      </c>
      <c r="P554" s="8">
        <f t="shared" si="35"/>
        <v>0.42897422382533917</v>
      </c>
      <c r="Q554" s="5">
        <f>YEAR(SalesDataTable[[#This Row],[Order Date]])</f>
        <v>2026</v>
      </c>
      <c r="R554" s="8" t="str">
        <f>"Q"&amp;ROUNDUP(MONTH(SalesDataTable[[#This Row],[Order Date]])/3,0)</f>
        <v>Q2</v>
      </c>
      <c r="S554" s="9">
        <f>MONTH(SalesDataTable[[#This Row],[Order Date]])</f>
        <v>4</v>
      </c>
      <c r="T554" s="8" t="str">
        <f>TEXT(SalesDataTable[[#This Row],[Order Date]],"mmm")</f>
        <v>Apr</v>
      </c>
    </row>
    <row r="555" spans="1:20" ht="15.6">
      <c r="A555" s="2" t="s">
        <v>606</v>
      </c>
      <c r="B555" s="3">
        <v>46124</v>
      </c>
      <c r="C555" s="4" t="s">
        <v>8</v>
      </c>
      <c r="D555" s="4" t="s">
        <v>69</v>
      </c>
      <c r="E555" s="4" t="s">
        <v>39</v>
      </c>
      <c r="F555" s="4" t="s">
        <v>16</v>
      </c>
      <c r="G555" s="4" t="s">
        <v>11</v>
      </c>
      <c r="H555" s="4" t="s">
        <v>53</v>
      </c>
      <c r="I555" s="9">
        <v>2</v>
      </c>
      <c r="J555" s="6">
        <v>151.01</v>
      </c>
      <c r="K555" s="7">
        <v>0</v>
      </c>
      <c r="L555" s="6">
        <v>80.209999999999994</v>
      </c>
      <c r="M555" s="6">
        <f t="shared" si="32"/>
        <v>302.02</v>
      </c>
      <c r="N555" s="6">
        <f t="shared" si="33"/>
        <v>160.41999999999999</v>
      </c>
      <c r="O555" s="6">
        <f t="shared" si="34"/>
        <v>141.6</v>
      </c>
      <c r="P555" s="8">
        <f t="shared" si="35"/>
        <v>0.4688431229719886</v>
      </c>
      <c r="Q555" s="5">
        <f>YEAR(SalesDataTable[[#This Row],[Order Date]])</f>
        <v>2026</v>
      </c>
      <c r="R555" s="8" t="str">
        <f>"Q"&amp;ROUNDUP(MONTH(SalesDataTable[[#This Row],[Order Date]])/3,0)</f>
        <v>Q2</v>
      </c>
      <c r="S555" s="9">
        <f>MONTH(SalesDataTable[[#This Row],[Order Date]])</f>
        <v>4</v>
      </c>
      <c r="T555" s="8" t="str">
        <f>TEXT(SalesDataTable[[#This Row],[Order Date]],"mmm")</f>
        <v>Apr</v>
      </c>
    </row>
    <row r="556" spans="1:20" ht="15.6">
      <c r="A556" s="2" t="s">
        <v>607</v>
      </c>
      <c r="B556" s="3">
        <v>46124</v>
      </c>
      <c r="C556" s="4" t="s">
        <v>1</v>
      </c>
      <c r="D556" s="4" t="s">
        <v>88</v>
      </c>
      <c r="E556" s="4" t="s">
        <v>3</v>
      </c>
      <c r="F556" s="4" t="s">
        <v>16</v>
      </c>
      <c r="G556" s="4" t="s">
        <v>11</v>
      </c>
      <c r="H556" s="4" t="s">
        <v>12</v>
      </c>
      <c r="I556" s="9">
        <v>2</v>
      </c>
      <c r="J556" s="6">
        <v>92.07</v>
      </c>
      <c r="K556" s="7">
        <v>0</v>
      </c>
      <c r="L556" s="6">
        <v>44.1</v>
      </c>
      <c r="M556" s="6">
        <f t="shared" si="32"/>
        <v>184.14</v>
      </c>
      <c r="N556" s="6">
        <f t="shared" si="33"/>
        <v>88.2</v>
      </c>
      <c r="O556" s="6">
        <f t="shared" si="34"/>
        <v>95.939999999999984</v>
      </c>
      <c r="P556" s="8">
        <f t="shared" si="35"/>
        <v>0.52101661779081132</v>
      </c>
      <c r="Q556" s="5">
        <f>YEAR(SalesDataTable[[#This Row],[Order Date]])</f>
        <v>2026</v>
      </c>
      <c r="R556" s="8" t="str">
        <f>"Q"&amp;ROUNDUP(MONTH(SalesDataTable[[#This Row],[Order Date]])/3,0)</f>
        <v>Q2</v>
      </c>
      <c r="S556" s="9">
        <f>MONTH(SalesDataTable[[#This Row],[Order Date]])</f>
        <v>4</v>
      </c>
      <c r="T556" s="8" t="str">
        <f>TEXT(SalesDataTable[[#This Row],[Order Date]],"mmm")</f>
        <v>Apr</v>
      </c>
    </row>
    <row r="557" spans="1:20" ht="15.6">
      <c r="A557" s="2" t="s">
        <v>608</v>
      </c>
      <c r="B557" s="3">
        <v>46124</v>
      </c>
      <c r="C557" s="4" t="s">
        <v>1</v>
      </c>
      <c r="D557" s="4" t="s">
        <v>88</v>
      </c>
      <c r="E557" s="4" t="s">
        <v>3</v>
      </c>
      <c r="F557" s="4" t="s">
        <v>4</v>
      </c>
      <c r="G557" s="4" t="s">
        <v>49</v>
      </c>
      <c r="H557" s="4" t="s">
        <v>67</v>
      </c>
      <c r="I557" s="9">
        <v>1</v>
      </c>
      <c r="J557" s="6">
        <v>36.840000000000003</v>
      </c>
      <c r="K557" s="7">
        <v>0.1</v>
      </c>
      <c r="L557" s="6">
        <v>13.86</v>
      </c>
      <c r="M557" s="6">
        <f t="shared" si="32"/>
        <v>33.156000000000006</v>
      </c>
      <c r="N557" s="6">
        <f t="shared" si="33"/>
        <v>13.86</v>
      </c>
      <c r="O557" s="6">
        <f t="shared" si="34"/>
        <v>19.296000000000006</v>
      </c>
      <c r="P557" s="8">
        <f t="shared" si="35"/>
        <v>0.58197611292073836</v>
      </c>
      <c r="Q557" s="5">
        <f>YEAR(SalesDataTable[[#This Row],[Order Date]])</f>
        <v>2026</v>
      </c>
      <c r="R557" s="8" t="str">
        <f>"Q"&amp;ROUNDUP(MONTH(SalesDataTable[[#This Row],[Order Date]])/3,0)</f>
        <v>Q2</v>
      </c>
      <c r="S557" s="9">
        <f>MONTH(SalesDataTable[[#This Row],[Order Date]])</f>
        <v>4</v>
      </c>
      <c r="T557" s="8" t="str">
        <f>TEXT(SalesDataTable[[#This Row],[Order Date]],"mmm")</f>
        <v>Apr</v>
      </c>
    </row>
    <row r="558" spans="1:20" ht="15.6">
      <c r="A558" s="2" t="s">
        <v>609</v>
      </c>
      <c r="B558" s="3">
        <v>46124</v>
      </c>
      <c r="C558" s="4" t="s">
        <v>8</v>
      </c>
      <c r="D558" s="4" t="s">
        <v>38</v>
      </c>
      <c r="E558" s="4" t="s">
        <v>3</v>
      </c>
      <c r="F558" s="4" t="s">
        <v>16</v>
      </c>
      <c r="G558" s="4" t="s">
        <v>11</v>
      </c>
      <c r="H558" s="4" t="s">
        <v>79</v>
      </c>
      <c r="I558" s="9">
        <v>1</v>
      </c>
      <c r="J558" s="6">
        <v>71.64</v>
      </c>
      <c r="K558" s="7">
        <v>0.05</v>
      </c>
      <c r="L558" s="6">
        <v>32.729999999999997</v>
      </c>
      <c r="M558" s="6">
        <f t="shared" si="32"/>
        <v>68.057999999999993</v>
      </c>
      <c r="N558" s="6">
        <f t="shared" si="33"/>
        <v>32.729999999999997</v>
      </c>
      <c r="O558" s="6">
        <f t="shared" si="34"/>
        <v>35.327999999999996</v>
      </c>
      <c r="P558" s="8">
        <f t="shared" si="35"/>
        <v>0.51908666137706072</v>
      </c>
      <c r="Q558" s="5">
        <f>YEAR(SalesDataTable[[#This Row],[Order Date]])</f>
        <v>2026</v>
      </c>
      <c r="R558" s="8" t="str">
        <f>"Q"&amp;ROUNDUP(MONTH(SalesDataTable[[#This Row],[Order Date]])/3,0)</f>
        <v>Q2</v>
      </c>
      <c r="S558" s="9">
        <f>MONTH(SalesDataTable[[#This Row],[Order Date]])</f>
        <v>4</v>
      </c>
      <c r="T558" s="8" t="str">
        <f>TEXT(SalesDataTable[[#This Row],[Order Date]],"mmm")</f>
        <v>Apr</v>
      </c>
    </row>
    <row r="559" spans="1:20" ht="15.6">
      <c r="A559" s="2" t="s">
        <v>610</v>
      </c>
      <c r="B559" s="3">
        <v>46124</v>
      </c>
      <c r="C559" s="4" t="s">
        <v>8</v>
      </c>
      <c r="D559" s="4" t="s">
        <v>86</v>
      </c>
      <c r="E559" s="4" t="s">
        <v>3</v>
      </c>
      <c r="F559" s="4" t="s">
        <v>16</v>
      </c>
      <c r="G559" s="4" t="s">
        <v>49</v>
      </c>
      <c r="H559" s="4" t="s">
        <v>55</v>
      </c>
      <c r="I559" s="9">
        <v>1</v>
      </c>
      <c r="J559" s="6">
        <v>124.18</v>
      </c>
      <c r="K559" s="7">
        <v>0</v>
      </c>
      <c r="L559" s="6">
        <v>67.42</v>
      </c>
      <c r="M559" s="6">
        <f t="shared" si="32"/>
        <v>124.18</v>
      </c>
      <c r="N559" s="6">
        <f t="shared" si="33"/>
        <v>67.42</v>
      </c>
      <c r="O559" s="6">
        <f t="shared" si="34"/>
        <v>56.760000000000005</v>
      </c>
      <c r="P559" s="8">
        <f t="shared" si="35"/>
        <v>0.45707843453052022</v>
      </c>
      <c r="Q559" s="5">
        <f>YEAR(SalesDataTable[[#This Row],[Order Date]])</f>
        <v>2026</v>
      </c>
      <c r="R559" s="8" t="str">
        <f>"Q"&amp;ROUNDUP(MONTH(SalesDataTable[[#This Row],[Order Date]])/3,0)</f>
        <v>Q2</v>
      </c>
      <c r="S559" s="9">
        <f>MONTH(SalesDataTable[[#This Row],[Order Date]])</f>
        <v>4</v>
      </c>
      <c r="T559" s="8" t="str">
        <f>TEXT(SalesDataTable[[#This Row],[Order Date]],"mmm")</f>
        <v>Apr</v>
      </c>
    </row>
    <row r="560" spans="1:20" ht="15.6">
      <c r="A560" s="2" t="s">
        <v>611</v>
      </c>
      <c r="B560" s="3">
        <v>46124</v>
      </c>
      <c r="C560" s="4" t="s">
        <v>8</v>
      </c>
      <c r="D560" s="4" t="s">
        <v>69</v>
      </c>
      <c r="E560" s="4" t="s">
        <v>25</v>
      </c>
      <c r="F560" s="4" t="s">
        <v>16</v>
      </c>
      <c r="G560" s="4" t="s">
        <v>17</v>
      </c>
      <c r="H560" s="4" t="s">
        <v>71</v>
      </c>
      <c r="I560" s="9">
        <v>1</v>
      </c>
      <c r="J560" s="6">
        <v>134.94999999999999</v>
      </c>
      <c r="K560" s="7">
        <v>0</v>
      </c>
      <c r="L560" s="6">
        <v>67.849999999999994</v>
      </c>
      <c r="M560" s="6">
        <f t="shared" si="32"/>
        <v>134.94999999999999</v>
      </c>
      <c r="N560" s="6">
        <f t="shared" si="33"/>
        <v>67.849999999999994</v>
      </c>
      <c r="O560" s="6">
        <f t="shared" si="34"/>
        <v>67.099999999999994</v>
      </c>
      <c r="P560" s="8">
        <f t="shared" si="35"/>
        <v>0.49722119303445722</v>
      </c>
      <c r="Q560" s="5">
        <f>YEAR(SalesDataTable[[#This Row],[Order Date]])</f>
        <v>2026</v>
      </c>
      <c r="R560" s="8" t="str">
        <f>"Q"&amp;ROUNDUP(MONTH(SalesDataTable[[#This Row],[Order Date]])/3,0)</f>
        <v>Q2</v>
      </c>
      <c r="S560" s="9">
        <f>MONTH(SalesDataTable[[#This Row],[Order Date]])</f>
        <v>4</v>
      </c>
      <c r="T560" s="8" t="str">
        <f>TEXT(SalesDataTable[[#This Row],[Order Date]],"mmm")</f>
        <v>Apr</v>
      </c>
    </row>
    <row r="561" spans="1:20" ht="15.6">
      <c r="A561" s="2" t="s">
        <v>612</v>
      </c>
      <c r="B561" s="3">
        <v>46125</v>
      </c>
      <c r="C561" s="4" t="s">
        <v>1</v>
      </c>
      <c r="D561" s="4" t="s">
        <v>88</v>
      </c>
      <c r="E561" s="4" t="s">
        <v>3</v>
      </c>
      <c r="F561" s="4" t="s">
        <v>16</v>
      </c>
      <c r="G561" s="4" t="s">
        <v>31</v>
      </c>
      <c r="H561" s="4" t="s">
        <v>90</v>
      </c>
      <c r="I561" s="9">
        <v>2</v>
      </c>
      <c r="J561" s="6">
        <v>124</v>
      </c>
      <c r="K561" s="7">
        <v>0</v>
      </c>
      <c r="L561" s="6">
        <v>60.14</v>
      </c>
      <c r="M561" s="6">
        <f t="shared" si="32"/>
        <v>248</v>
      </c>
      <c r="N561" s="6">
        <f t="shared" si="33"/>
        <v>120.28</v>
      </c>
      <c r="O561" s="6">
        <f t="shared" si="34"/>
        <v>127.72</v>
      </c>
      <c r="P561" s="8">
        <f t="shared" si="35"/>
        <v>0.51500000000000001</v>
      </c>
      <c r="Q561" s="5">
        <f>YEAR(SalesDataTable[[#This Row],[Order Date]])</f>
        <v>2026</v>
      </c>
      <c r="R561" s="8" t="str">
        <f>"Q"&amp;ROUNDUP(MONTH(SalesDataTable[[#This Row],[Order Date]])/3,0)</f>
        <v>Q2</v>
      </c>
      <c r="S561" s="9">
        <f>MONTH(SalesDataTable[[#This Row],[Order Date]])</f>
        <v>4</v>
      </c>
      <c r="T561" s="8" t="str">
        <f>TEXT(SalesDataTable[[#This Row],[Order Date]],"mmm")</f>
        <v>Apr</v>
      </c>
    </row>
    <row r="562" spans="1:20" ht="15.6">
      <c r="A562" s="2" t="s">
        <v>613</v>
      </c>
      <c r="B562" s="3">
        <v>46125</v>
      </c>
      <c r="C562" s="4" t="s">
        <v>27</v>
      </c>
      <c r="D562" s="4" t="s">
        <v>82</v>
      </c>
      <c r="E562" s="4" t="s">
        <v>39</v>
      </c>
      <c r="F562" s="4" t="s">
        <v>4</v>
      </c>
      <c r="G562" s="4" t="s">
        <v>49</v>
      </c>
      <c r="H562" s="4" t="s">
        <v>74</v>
      </c>
      <c r="I562" s="9">
        <v>2</v>
      </c>
      <c r="J562" s="6">
        <v>50.2</v>
      </c>
      <c r="K562" s="7">
        <v>0.1</v>
      </c>
      <c r="L562" s="6">
        <v>21.48</v>
      </c>
      <c r="M562" s="6">
        <f t="shared" si="32"/>
        <v>90.360000000000014</v>
      </c>
      <c r="N562" s="6">
        <f t="shared" si="33"/>
        <v>42.96</v>
      </c>
      <c r="O562" s="6">
        <f t="shared" si="34"/>
        <v>47.400000000000013</v>
      </c>
      <c r="P562" s="8">
        <f t="shared" si="35"/>
        <v>0.5245683930942896</v>
      </c>
      <c r="Q562" s="5">
        <f>YEAR(SalesDataTable[[#This Row],[Order Date]])</f>
        <v>2026</v>
      </c>
      <c r="R562" s="8" t="str">
        <f>"Q"&amp;ROUNDUP(MONTH(SalesDataTable[[#This Row],[Order Date]])/3,0)</f>
        <v>Q2</v>
      </c>
      <c r="S562" s="9">
        <f>MONTH(SalesDataTable[[#This Row],[Order Date]])</f>
        <v>4</v>
      </c>
      <c r="T562" s="8" t="str">
        <f>TEXT(SalesDataTable[[#This Row],[Order Date]],"mmm")</f>
        <v>Apr</v>
      </c>
    </row>
    <row r="563" spans="1:20" ht="15.6">
      <c r="A563" s="2" t="s">
        <v>614</v>
      </c>
      <c r="B563" s="3">
        <v>46125</v>
      </c>
      <c r="C563" s="4" t="s">
        <v>8</v>
      </c>
      <c r="D563" s="4" t="s">
        <v>66</v>
      </c>
      <c r="E563" s="4" t="s">
        <v>3</v>
      </c>
      <c r="F563" s="4" t="s">
        <v>20</v>
      </c>
      <c r="G563" s="4" t="s">
        <v>11</v>
      </c>
      <c r="H563" s="4" t="s">
        <v>12</v>
      </c>
      <c r="I563" s="9">
        <v>1</v>
      </c>
      <c r="J563" s="6">
        <v>93.65</v>
      </c>
      <c r="K563" s="7">
        <v>0</v>
      </c>
      <c r="L563" s="6">
        <v>44.15</v>
      </c>
      <c r="M563" s="6">
        <f t="shared" si="32"/>
        <v>93.65</v>
      </c>
      <c r="N563" s="6">
        <f t="shared" si="33"/>
        <v>44.15</v>
      </c>
      <c r="O563" s="6">
        <f t="shared" si="34"/>
        <v>49.500000000000007</v>
      </c>
      <c r="P563" s="8">
        <f t="shared" si="35"/>
        <v>0.5285638013881474</v>
      </c>
      <c r="Q563" s="5">
        <f>YEAR(SalesDataTable[[#This Row],[Order Date]])</f>
        <v>2026</v>
      </c>
      <c r="R563" s="8" t="str">
        <f>"Q"&amp;ROUNDUP(MONTH(SalesDataTable[[#This Row],[Order Date]])/3,0)</f>
        <v>Q2</v>
      </c>
      <c r="S563" s="9">
        <f>MONTH(SalesDataTable[[#This Row],[Order Date]])</f>
        <v>4</v>
      </c>
      <c r="T563" s="8" t="str">
        <f>TEXT(SalesDataTable[[#This Row],[Order Date]],"mmm")</f>
        <v>Apr</v>
      </c>
    </row>
    <row r="564" spans="1:20" ht="15.6">
      <c r="A564" s="2" t="s">
        <v>615</v>
      </c>
      <c r="B564" s="3">
        <v>46125</v>
      </c>
      <c r="C564" s="4" t="s">
        <v>14</v>
      </c>
      <c r="D564" s="4" t="s">
        <v>126</v>
      </c>
      <c r="E564" s="4" t="s">
        <v>39</v>
      </c>
      <c r="F564" s="4" t="s">
        <v>16</v>
      </c>
      <c r="G564" s="4" t="s">
        <v>17</v>
      </c>
      <c r="H564" s="4" t="s">
        <v>46</v>
      </c>
      <c r="I564" s="9">
        <v>5</v>
      </c>
      <c r="J564" s="6">
        <v>47.25</v>
      </c>
      <c r="K564" s="7">
        <v>0.1</v>
      </c>
      <c r="L564" s="6">
        <v>17.93</v>
      </c>
      <c r="M564" s="6">
        <f t="shared" si="32"/>
        <v>212.625</v>
      </c>
      <c r="N564" s="6">
        <f t="shared" si="33"/>
        <v>89.65</v>
      </c>
      <c r="O564" s="6">
        <f t="shared" si="34"/>
        <v>122.97499999999999</v>
      </c>
      <c r="P564" s="8">
        <f t="shared" si="35"/>
        <v>0.57836566725455607</v>
      </c>
      <c r="Q564" s="5">
        <f>YEAR(SalesDataTable[[#This Row],[Order Date]])</f>
        <v>2026</v>
      </c>
      <c r="R564" s="8" t="str">
        <f>"Q"&amp;ROUNDUP(MONTH(SalesDataTable[[#This Row],[Order Date]])/3,0)</f>
        <v>Q2</v>
      </c>
      <c r="S564" s="9">
        <f>MONTH(SalesDataTable[[#This Row],[Order Date]])</f>
        <v>4</v>
      </c>
      <c r="T564" s="8" t="str">
        <f>TEXT(SalesDataTable[[#This Row],[Order Date]],"mmm")</f>
        <v>Apr</v>
      </c>
    </row>
    <row r="565" spans="1:20" ht="15.6">
      <c r="A565" s="2" t="s">
        <v>616</v>
      </c>
      <c r="B565" s="3">
        <v>46125</v>
      </c>
      <c r="C565" s="4" t="s">
        <v>14</v>
      </c>
      <c r="D565" s="4" t="s">
        <v>34</v>
      </c>
      <c r="E565" s="4" t="s">
        <v>3</v>
      </c>
      <c r="F565" s="4" t="s">
        <v>4</v>
      </c>
      <c r="G565" s="4" t="s">
        <v>49</v>
      </c>
      <c r="H565" s="4" t="s">
        <v>67</v>
      </c>
      <c r="I565" s="9">
        <v>1</v>
      </c>
      <c r="J565" s="6">
        <v>35.69</v>
      </c>
      <c r="K565" s="7">
        <v>0.05</v>
      </c>
      <c r="L565" s="6">
        <v>13.53</v>
      </c>
      <c r="M565" s="6">
        <f t="shared" si="32"/>
        <v>33.905499999999996</v>
      </c>
      <c r="N565" s="6">
        <f t="shared" si="33"/>
        <v>13.53</v>
      </c>
      <c r="O565" s="6">
        <f t="shared" si="34"/>
        <v>20.375499999999995</v>
      </c>
      <c r="P565" s="8">
        <f t="shared" si="35"/>
        <v>0.60094969842650892</v>
      </c>
      <c r="Q565" s="5">
        <f>YEAR(SalesDataTable[[#This Row],[Order Date]])</f>
        <v>2026</v>
      </c>
      <c r="R565" s="8" t="str">
        <f>"Q"&amp;ROUNDUP(MONTH(SalesDataTable[[#This Row],[Order Date]])/3,0)</f>
        <v>Q2</v>
      </c>
      <c r="S565" s="9">
        <f>MONTH(SalesDataTable[[#This Row],[Order Date]])</f>
        <v>4</v>
      </c>
      <c r="T565" s="8" t="str">
        <f>TEXT(SalesDataTable[[#This Row],[Order Date]],"mmm")</f>
        <v>Apr</v>
      </c>
    </row>
    <row r="566" spans="1:20" ht="15.6">
      <c r="A566" s="2" t="s">
        <v>617</v>
      </c>
      <c r="B566" s="3">
        <v>46125</v>
      </c>
      <c r="C566" s="4" t="s">
        <v>27</v>
      </c>
      <c r="D566" s="4" t="s">
        <v>82</v>
      </c>
      <c r="E566" s="4" t="s">
        <v>3</v>
      </c>
      <c r="F566" s="4" t="s">
        <v>4</v>
      </c>
      <c r="G566" s="4" t="s">
        <v>17</v>
      </c>
      <c r="H566" s="4" t="s">
        <v>71</v>
      </c>
      <c r="I566" s="9">
        <v>3</v>
      </c>
      <c r="J566" s="6">
        <v>136.12</v>
      </c>
      <c r="K566" s="7">
        <v>0</v>
      </c>
      <c r="L566" s="6">
        <v>66.58</v>
      </c>
      <c r="M566" s="6">
        <f t="shared" si="32"/>
        <v>408.36</v>
      </c>
      <c r="N566" s="6">
        <f t="shared" si="33"/>
        <v>199.74</v>
      </c>
      <c r="O566" s="6">
        <f t="shared" si="34"/>
        <v>208.62</v>
      </c>
      <c r="P566" s="8">
        <f t="shared" si="35"/>
        <v>0.51087275933000298</v>
      </c>
      <c r="Q566" s="5">
        <f>YEAR(SalesDataTable[[#This Row],[Order Date]])</f>
        <v>2026</v>
      </c>
      <c r="R566" s="8" t="str">
        <f>"Q"&amp;ROUNDUP(MONTH(SalesDataTable[[#This Row],[Order Date]])/3,0)</f>
        <v>Q2</v>
      </c>
      <c r="S566" s="9">
        <f>MONTH(SalesDataTable[[#This Row],[Order Date]])</f>
        <v>4</v>
      </c>
      <c r="T566" s="8" t="str">
        <f>TEXT(SalesDataTable[[#This Row],[Order Date]],"mmm")</f>
        <v>Apr</v>
      </c>
    </row>
    <row r="567" spans="1:20" ht="15.6">
      <c r="A567" s="2" t="s">
        <v>618</v>
      </c>
      <c r="B567" s="3">
        <v>46125</v>
      </c>
      <c r="C567" s="4" t="s">
        <v>27</v>
      </c>
      <c r="D567" s="4" t="s">
        <v>45</v>
      </c>
      <c r="E567" s="4" t="s">
        <v>39</v>
      </c>
      <c r="F567" s="4" t="s">
        <v>16</v>
      </c>
      <c r="G567" s="4" t="s">
        <v>11</v>
      </c>
      <c r="H567" s="4" t="s">
        <v>53</v>
      </c>
      <c r="I567" s="9">
        <v>1</v>
      </c>
      <c r="J567" s="6">
        <v>155.88999999999999</v>
      </c>
      <c r="K567" s="7">
        <v>0</v>
      </c>
      <c r="L567" s="6">
        <v>77.260000000000005</v>
      </c>
      <c r="M567" s="6">
        <f t="shared" si="32"/>
        <v>155.88999999999999</v>
      </c>
      <c r="N567" s="6">
        <f t="shared" si="33"/>
        <v>77.260000000000005</v>
      </c>
      <c r="O567" s="6">
        <f t="shared" si="34"/>
        <v>78.629999999999981</v>
      </c>
      <c r="P567" s="8">
        <f t="shared" si="35"/>
        <v>0.50439412406183837</v>
      </c>
      <c r="Q567" s="5">
        <f>YEAR(SalesDataTable[[#This Row],[Order Date]])</f>
        <v>2026</v>
      </c>
      <c r="R567" s="8" t="str">
        <f>"Q"&amp;ROUNDUP(MONTH(SalesDataTable[[#This Row],[Order Date]])/3,0)</f>
        <v>Q2</v>
      </c>
      <c r="S567" s="9">
        <f>MONTH(SalesDataTable[[#This Row],[Order Date]])</f>
        <v>4</v>
      </c>
      <c r="T567" s="8" t="str">
        <f>TEXT(SalesDataTable[[#This Row],[Order Date]],"mmm")</f>
        <v>Apr</v>
      </c>
    </row>
    <row r="568" spans="1:20" ht="15.6">
      <c r="A568" s="2" t="s">
        <v>619</v>
      </c>
      <c r="B568" s="3">
        <v>46126</v>
      </c>
      <c r="C568" s="4" t="s">
        <v>1</v>
      </c>
      <c r="D568" s="4" t="s">
        <v>88</v>
      </c>
      <c r="E568" s="4" t="s">
        <v>3</v>
      </c>
      <c r="F568" s="4" t="s">
        <v>20</v>
      </c>
      <c r="G568" s="4" t="s">
        <v>17</v>
      </c>
      <c r="H568" s="4" t="s">
        <v>71</v>
      </c>
      <c r="I568" s="9">
        <v>1</v>
      </c>
      <c r="J568" s="6">
        <v>130.81</v>
      </c>
      <c r="K568" s="7">
        <v>0</v>
      </c>
      <c r="L568" s="6">
        <v>67.86</v>
      </c>
      <c r="M568" s="6">
        <f t="shared" si="32"/>
        <v>130.81</v>
      </c>
      <c r="N568" s="6">
        <f t="shared" si="33"/>
        <v>67.86</v>
      </c>
      <c r="O568" s="6">
        <f t="shared" si="34"/>
        <v>62.95</v>
      </c>
      <c r="P568" s="8">
        <f t="shared" si="35"/>
        <v>0.48123232168794439</v>
      </c>
      <c r="Q568" s="5">
        <f>YEAR(SalesDataTable[[#This Row],[Order Date]])</f>
        <v>2026</v>
      </c>
      <c r="R568" s="8" t="str">
        <f>"Q"&amp;ROUNDUP(MONTH(SalesDataTable[[#This Row],[Order Date]])/3,0)</f>
        <v>Q2</v>
      </c>
      <c r="S568" s="9">
        <f>MONTH(SalesDataTable[[#This Row],[Order Date]])</f>
        <v>4</v>
      </c>
      <c r="T568" s="8" t="str">
        <f>TEXT(SalesDataTable[[#This Row],[Order Date]],"mmm")</f>
        <v>Apr</v>
      </c>
    </row>
    <row r="569" spans="1:20" ht="15.6">
      <c r="A569" s="2" t="s">
        <v>620</v>
      </c>
      <c r="B569" s="3">
        <v>46126</v>
      </c>
      <c r="C569" s="4" t="s">
        <v>1</v>
      </c>
      <c r="D569" s="4" t="s">
        <v>2</v>
      </c>
      <c r="E569" s="4" t="s">
        <v>3</v>
      </c>
      <c r="F569" s="4" t="s">
        <v>4</v>
      </c>
      <c r="G569" s="4" t="s">
        <v>17</v>
      </c>
      <c r="H569" s="4" t="s">
        <v>46</v>
      </c>
      <c r="I569" s="9">
        <v>2</v>
      </c>
      <c r="J569" s="6">
        <v>47.56</v>
      </c>
      <c r="K569" s="7">
        <v>0.05</v>
      </c>
      <c r="L569" s="6">
        <v>18.649999999999999</v>
      </c>
      <c r="M569" s="6">
        <f t="shared" si="32"/>
        <v>90.364000000000004</v>
      </c>
      <c r="N569" s="6">
        <f t="shared" si="33"/>
        <v>37.299999999999997</v>
      </c>
      <c r="O569" s="6">
        <f t="shared" si="34"/>
        <v>53.064000000000007</v>
      </c>
      <c r="P569" s="8">
        <f t="shared" si="35"/>
        <v>0.58722500110663545</v>
      </c>
      <c r="Q569" s="5">
        <f>YEAR(SalesDataTable[[#This Row],[Order Date]])</f>
        <v>2026</v>
      </c>
      <c r="R569" s="8" t="str">
        <f>"Q"&amp;ROUNDUP(MONTH(SalesDataTable[[#This Row],[Order Date]])/3,0)</f>
        <v>Q2</v>
      </c>
      <c r="S569" s="9">
        <f>MONTH(SalesDataTable[[#This Row],[Order Date]])</f>
        <v>4</v>
      </c>
      <c r="T569" s="8" t="str">
        <f>TEXT(SalesDataTable[[#This Row],[Order Date]],"mmm")</f>
        <v>Apr</v>
      </c>
    </row>
    <row r="570" spans="1:20" ht="15.6">
      <c r="A570" s="2" t="s">
        <v>621</v>
      </c>
      <c r="B570" s="3">
        <v>46126</v>
      </c>
      <c r="C570" s="4" t="s">
        <v>8</v>
      </c>
      <c r="D570" s="4" t="s">
        <v>86</v>
      </c>
      <c r="E570" s="4" t="s">
        <v>3</v>
      </c>
      <c r="F570" s="4" t="s">
        <v>16</v>
      </c>
      <c r="G570" s="4" t="s">
        <v>11</v>
      </c>
      <c r="H570" s="4" t="s">
        <v>21</v>
      </c>
      <c r="I570" s="9">
        <v>2</v>
      </c>
      <c r="J570" s="6">
        <v>140.65</v>
      </c>
      <c r="K570" s="7">
        <v>0.05</v>
      </c>
      <c r="L570" s="6">
        <v>78.900000000000006</v>
      </c>
      <c r="M570" s="6">
        <f t="shared" si="32"/>
        <v>267.23500000000001</v>
      </c>
      <c r="N570" s="6">
        <f t="shared" si="33"/>
        <v>157.80000000000001</v>
      </c>
      <c r="O570" s="6">
        <f t="shared" si="34"/>
        <v>109.435</v>
      </c>
      <c r="P570" s="8">
        <f t="shared" si="35"/>
        <v>0.40950848504125581</v>
      </c>
      <c r="Q570" s="5">
        <f>YEAR(SalesDataTable[[#This Row],[Order Date]])</f>
        <v>2026</v>
      </c>
      <c r="R570" s="8" t="str">
        <f>"Q"&amp;ROUNDUP(MONTH(SalesDataTable[[#This Row],[Order Date]])/3,0)</f>
        <v>Q2</v>
      </c>
      <c r="S570" s="9">
        <f>MONTH(SalesDataTable[[#This Row],[Order Date]])</f>
        <v>4</v>
      </c>
      <c r="T570" s="8" t="str">
        <f>TEXT(SalesDataTable[[#This Row],[Order Date]],"mmm")</f>
        <v>Apr</v>
      </c>
    </row>
    <row r="571" spans="1:20" ht="15.6">
      <c r="A571" s="2" t="s">
        <v>622</v>
      </c>
      <c r="B571" s="3">
        <v>46126</v>
      </c>
      <c r="C571" s="4" t="s">
        <v>27</v>
      </c>
      <c r="D571" s="4" t="s">
        <v>28</v>
      </c>
      <c r="E571" s="4" t="s">
        <v>25</v>
      </c>
      <c r="F571" s="4" t="s">
        <v>16</v>
      </c>
      <c r="G571" s="4" t="s">
        <v>5</v>
      </c>
      <c r="H571" s="4" t="s">
        <v>6</v>
      </c>
      <c r="I571" s="9">
        <v>1</v>
      </c>
      <c r="J571" s="6">
        <v>82.75</v>
      </c>
      <c r="K571" s="7">
        <v>0</v>
      </c>
      <c r="L571" s="6">
        <v>43.18</v>
      </c>
      <c r="M571" s="6">
        <f t="shared" si="32"/>
        <v>82.75</v>
      </c>
      <c r="N571" s="6">
        <f t="shared" si="33"/>
        <v>43.18</v>
      </c>
      <c r="O571" s="6">
        <f t="shared" si="34"/>
        <v>39.57</v>
      </c>
      <c r="P571" s="8">
        <f t="shared" si="35"/>
        <v>0.47818731117824775</v>
      </c>
      <c r="Q571" s="5">
        <f>YEAR(SalesDataTable[[#This Row],[Order Date]])</f>
        <v>2026</v>
      </c>
      <c r="R571" s="8" t="str">
        <f>"Q"&amp;ROUNDUP(MONTH(SalesDataTable[[#This Row],[Order Date]])/3,0)</f>
        <v>Q2</v>
      </c>
      <c r="S571" s="9">
        <f>MONTH(SalesDataTable[[#This Row],[Order Date]])</f>
        <v>4</v>
      </c>
      <c r="T571" s="8" t="str">
        <f>TEXT(SalesDataTable[[#This Row],[Order Date]],"mmm")</f>
        <v>Apr</v>
      </c>
    </row>
    <row r="572" spans="1:20" ht="15.6">
      <c r="A572" s="2" t="s">
        <v>623</v>
      </c>
      <c r="B572" s="3">
        <v>46126</v>
      </c>
      <c r="C572" s="4" t="s">
        <v>27</v>
      </c>
      <c r="D572" s="4" t="s">
        <v>48</v>
      </c>
      <c r="E572" s="4" t="s">
        <v>3</v>
      </c>
      <c r="F572" s="4" t="s">
        <v>4</v>
      </c>
      <c r="G572" s="4" t="s">
        <v>49</v>
      </c>
      <c r="H572" s="4" t="s">
        <v>50</v>
      </c>
      <c r="I572" s="9">
        <v>2</v>
      </c>
      <c r="J572" s="6">
        <v>40.909999999999997</v>
      </c>
      <c r="K572" s="7">
        <v>0.1</v>
      </c>
      <c r="L572" s="6">
        <v>14.95</v>
      </c>
      <c r="M572" s="6">
        <f t="shared" si="32"/>
        <v>73.637999999999991</v>
      </c>
      <c r="N572" s="6">
        <f t="shared" si="33"/>
        <v>29.9</v>
      </c>
      <c r="O572" s="6">
        <f t="shared" si="34"/>
        <v>43.737999999999992</v>
      </c>
      <c r="P572" s="8">
        <f t="shared" si="35"/>
        <v>0.59395964040305271</v>
      </c>
      <c r="Q572" s="5">
        <f>YEAR(SalesDataTable[[#This Row],[Order Date]])</f>
        <v>2026</v>
      </c>
      <c r="R572" s="8" t="str">
        <f>"Q"&amp;ROUNDUP(MONTH(SalesDataTable[[#This Row],[Order Date]])/3,0)</f>
        <v>Q2</v>
      </c>
      <c r="S572" s="9">
        <f>MONTH(SalesDataTable[[#This Row],[Order Date]])</f>
        <v>4</v>
      </c>
      <c r="T572" s="8" t="str">
        <f>TEXT(SalesDataTable[[#This Row],[Order Date]],"mmm")</f>
        <v>Apr</v>
      </c>
    </row>
    <row r="573" spans="1:20" ht="15.6">
      <c r="A573" s="2" t="s">
        <v>624</v>
      </c>
      <c r="B573" s="3">
        <v>46126</v>
      </c>
      <c r="C573" s="4" t="s">
        <v>1</v>
      </c>
      <c r="D573" s="4" t="s">
        <v>2</v>
      </c>
      <c r="E573" s="4" t="s">
        <v>25</v>
      </c>
      <c r="F573" s="4" t="s">
        <v>4</v>
      </c>
      <c r="G573" s="4" t="s">
        <v>17</v>
      </c>
      <c r="H573" s="4" t="s">
        <v>46</v>
      </c>
      <c r="I573" s="9">
        <v>1</v>
      </c>
      <c r="J573" s="6">
        <v>46.62</v>
      </c>
      <c r="K573" s="7">
        <v>0</v>
      </c>
      <c r="L573" s="6">
        <v>18.86</v>
      </c>
      <c r="M573" s="6">
        <f t="shared" si="32"/>
        <v>46.62</v>
      </c>
      <c r="N573" s="6">
        <f t="shared" si="33"/>
        <v>18.86</v>
      </c>
      <c r="O573" s="6">
        <f t="shared" si="34"/>
        <v>27.759999999999998</v>
      </c>
      <c r="P573" s="8">
        <f t="shared" si="35"/>
        <v>0.59545259545259543</v>
      </c>
      <c r="Q573" s="5">
        <f>YEAR(SalesDataTable[[#This Row],[Order Date]])</f>
        <v>2026</v>
      </c>
      <c r="R573" s="8" t="str">
        <f>"Q"&amp;ROUNDUP(MONTH(SalesDataTable[[#This Row],[Order Date]])/3,0)</f>
        <v>Q2</v>
      </c>
      <c r="S573" s="9">
        <f>MONTH(SalesDataTable[[#This Row],[Order Date]])</f>
        <v>4</v>
      </c>
      <c r="T573" s="8" t="str">
        <f>TEXT(SalesDataTable[[#This Row],[Order Date]],"mmm")</f>
        <v>Apr</v>
      </c>
    </row>
    <row r="574" spans="1:20" ht="15.6">
      <c r="A574" s="2" t="s">
        <v>625</v>
      </c>
      <c r="B574" s="3">
        <v>46127</v>
      </c>
      <c r="C574" s="4" t="s">
        <v>1</v>
      </c>
      <c r="D574" s="4" t="s">
        <v>88</v>
      </c>
      <c r="E574" s="4" t="s">
        <v>3</v>
      </c>
      <c r="F574" s="4" t="s">
        <v>4</v>
      </c>
      <c r="G574" s="4" t="s">
        <v>31</v>
      </c>
      <c r="H574" s="4" t="s">
        <v>41</v>
      </c>
      <c r="I574" s="9">
        <v>2</v>
      </c>
      <c r="J574" s="6">
        <v>196.57</v>
      </c>
      <c r="K574" s="7">
        <v>0.05</v>
      </c>
      <c r="L574" s="6">
        <v>106.2</v>
      </c>
      <c r="M574" s="6">
        <f t="shared" si="32"/>
        <v>373.48299999999995</v>
      </c>
      <c r="N574" s="6">
        <f t="shared" si="33"/>
        <v>212.4</v>
      </c>
      <c r="O574" s="6">
        <f t="shared" si="34"/>
        <v>161.08299999999994</v>
      </c>
      <c r="P574" s="8">
        <f t="shared" si="35"/>
        <v>0.43129941657317727</v>
      </c>
      <c r="Q574" s="5">
        <f>YEAR(SalesDataTable[[#This Row],[Order Date]])</f>
        <v>2026</v>
      </c>
      <c r="R574" s="8" t="str">
        <f>"Q"&amp;ROUNDUP(MONTH(SalesDataTable[[#This Row],[Order Date]])/3,0)</f>
        <v>Q2</v>
      </c>
      <c r="S574" s="9">
        <f>MONTH(SalesDataTable[[#This Row],[Order Date]])</f>
        <v>4</v>
      </c>
      <c r="T574" s="8" t="str">
        <f>TEXT(SalesDataTable[[#This Row],[Order Date]],"mmm")</f>
        <v>Apr</v>
      </c>
    </row>
    <row r="575" spans="1:20" ht="15.6">
      <c r="A575" s="2" t="s">
        <v>626</v>
      </c>
      <c r="B575" s="3">
        <v>46127</v>
      </c>
      <c r="C575" s="4" t="s">
        <v>8</v>
      </c>
      <c r="D575" s="4" t="s">
        <v>9</v>
      </c>
      <c r="E575" s="4" t="s">
        <v>3</v>
      </c>
      <c r="F575" s="4" t="s">
        <v>4</v>
      </c>
      <c r="G575" s="4" t="s">
        <v>11</v>
      </c>
      <c r="H575" s="4" t="s">
        <v>12</v>
      </c>
      <c r="I575" s="9">
        <v>1</v>
      </c>
      <c r="J575" s="6">
        <v>90.52</v>
      </c>
      <c r="K575" s="7">
        <v>0</v>
      </c>
      <c r="L575" s="6">
        <v>46.5</v>
      </c>
      <c r="M575" s="6">
        <f t="shared" si="32"/>
        <v>90.52</v>
      </c>
      <c r="N575" s="6">
        <f t="shared" si="33"/>
        <v>46.5</v>
      </c>
      <c r="O575" s="6">
        <f t="shared" si="34"/>
        <v>44.019999999999996</v>
      </c>
      <c r="P575" s="8">
        <f t="shared" si="35"/>
        <v>0.4863013698630137</v>
      </c>
      <c r="Q575" s="5">
        <f>YEAR(SalesDataTable[[#This Row],[Order Date]])</f>
        <v>2026</v>
      </c>
      <c r="R575" s="8" t="str">
        <f>"Q"&amp;ROUNDUP(MONTH(SalesDataTable[[#This Row],[Order Date]])/3,0)</f>
        <v>Q2</v>
      </c>
      <c r="S575" s="9">
        <f>MONTH(SalesDataTable[[#This Row],[Order Date]])</f>
        <v>4</v>
      </c>
      <c r="T575" s="8" t="str">
        <f>TEXT(SalesDataTable[[#This Row],[Order Date]],"mmm")</f>
        <v>Apr</v>
      </c>
    </row>
    <row r="576" spans="1:20" ht="15.6">
      <c r="A576" s="2" t="s">
        <v>627</v>
      </c>
      <c r="B576" s="3">
        <v>46127</v>
      </c>
      <c r="C576" s="4" t="s">
        <v>1</v>
      </c>
      <c r="D576" s="4" t="s">
        <v>88</v>
      </c>
      <c r="E576" s="4" t="s">
        <v>3</v>
      </c>
      <c r="F576" s="4" t="s">
        <v>4</v>
      </c>
      <c r="G576" s="4" t="s">
        <v>17</v>
      </c>
      <c r="H576" s="4" t="s">
        <v>83</v>
      </c>
      <c r="I576" s="9">
        <v>5</v>
      </c>
      <c r="J576" s="6">
        <v>165.35</v>
      </c>
      <c r="K576" s="7">
        <v>0.05</v>
      </c>
      <c r="L576" s="6">
        <v>89.38</v>
      </c>
      <c r="M576" s="6">
        <f t="shared" si="32"/>
        <v>785.41249999999991</v>
      </c>
      <c r="N576" s="6">
        <f t="shared" si="33"/>
        <v>446.9</v>
      </c>
      <c r="O576" s="6">
        <f t="shared" si="34"/>
        <v>338.51249999999993</v>
      </c>
      <c r="P576" s="8">
        <f t="shared" si="35"/>
        <v>0.43099963395031271</v>
      </c>
      <c r="Q576" s="5">
        <f>YEAR(SalesDataTable[[#This Row],[Order Date]])</f>
        <v>2026</v>
      </c>
      <c r="R576" s="8" t="str">
        <f>"Q"&amp;ROUNDUP(MONTH(SalesDataTable[[#This Row],[Order Date]])/3,0)</f>
        <v>Q2</v>
      </c>
      <c r="S576" s="9">
        <f>MONTH(SalesDataTable[[#This Row],[Order Date]])</f>
        <v>4</v>
      </c>
      <c r="T576" s="8" t="str">
        <f>TEXT(SalesDataTable[[#This Row],[Order Date]],"mmm")</f>
        <v>Apr</v>
      </c>
    </row>
    <row r="577" spans="1:20" ht="15.6">
      <c r="A577" s="2" t="s">
        <v>628</v>
      </c>
      <c r="B577" s="3">
        <v>46127</v>
      </c>
      <c r="C577" s="4" t="s">
        <v>8</v>
      </c>
      <c r="D577" s="4" t="s">
        <v>66</v>
      </c>
      <c r="E577" s="4" t="s">
        <v>25</v>
      </c>
      <c r="F577" s="4" t="s">
        <v>4</v>
      </c>
      <c r="G577" s="4" t="s">
        <v>17</v>
      </c>
      <c r="H577" s="4" t="s">
        <v>18</v>
      </c>
      <c r="I577" s="9">
        <v>2</v>
      </c>
      <c r="J577" s="6">
        <v>36.35</v>
      </c>
      <c r="K577" s="7">
        <v>0</v>
      </c>
      <c r="L577" s="6">
        <v>13.55</v>
      </c>
      <c r="M577" s="6">
        <f t="shared" si="32"/>
        <v>72.7</v>
      </c>
      <c r="N577" s="6">
        <f t="shared" si="33"/>
        <v>27.1</v>
      </c>
      <c r="O577" s="6">
        <f t="shared" si="34"/>
        <v>45.6</v>
      </c>
      <c r="P577" s="8">
        <f t="shared" si="35"/>
        <v>0.6272352132049519</v>
      </c>
      <c r="Q577" s="5">
        <f>YEAR(SalesDataTable[[#This Row],[Order Date]])</f>
        <v>2026</v>
      </c>
      <c r="R577" s="8" t="str">
        <f>"Q"&amp;ROUNDUP(MONTH(SalesDataTable[[#This Row],[Order Date]])/3,0)</f>
        <v>Q2</v>
      </c>
      <c r="S577" s="9">
        <f>MONTH(SalesDataTable[[#This Row],[Order Date]])</f>
        <v>4</v>
      </c>
      <c r="T577" s="8" t="str">
        <f>TEXT(SalesDataTable[[#This Row],[Order Date]],"mmm")</f>
        <v>Apr</v>
      </c>
    </row>
    <row r="578" spans="1:20" ht="15.6">
      <c r="A578" s="2" t="s">
        <v>629</v>
      </c>
      <c r="B578" s="3">
        <v>46127</v>
      </c>
      <c r="C578" s="4" t="s">
        <v>8</v>
      </c>
      <c r="D578" s="4" t="s">
        <v>86</v>
      </c>
      <c r="E578" s="4" t="s">
        <v>25</v>
      </c>
      <c r="F578" s="4" t="s">
        <v>16</v>
      </c>
      <c r="G578" s="4" t="s">
        <v>17</v>
      </c>
      <c r="H578" s="4" t="s">
        <v>46</v>
      </c>
      <c r="I578" s="9">
        <v>1</v>
      </c>
      <c r="J578" s="6">
        <v>47</v>
      </c>
      <c r="K578" s="7">
        <v>0</v>
      </c>
      <c r="L578" s="6">
        <v>18.64</v>
      </c>
      <c r="M578" s="6">
        <f t="shared" ref="M578:M641" si="36">I578*J578*(1-K578)</f>
        <v>47</v>
      </c>
      <c r="N578" s="6">
        <f t="shared" ref="N578:N641" si="37">I578*L578</f>
        <v>18.64</v>
      </c>
      <c r="O578" s="6">
        <f t="shared" ref="O578:O641" si="38">M578-N578</f>
        <v>28.36</v>
      </c>
      <c r="P578" s="8">
        <f t="shared" ref="P578:P641" si="39">IFERROR(O578/M578,0)</f>
        <v>0.60340425531914887</v>
      </c>
      <c r="Q578" s="5">
        <f>YEAR(SalesDataTable[[#This Row],[Order Date]])</f>
        <v>2026</v>
      </c>
      <c r="R578" s="8" t="str">
        <f>"Q"&amp;ROUNDUP(MONTH(SalesDataTable[[#This Row],[Order Date]])/3,0)</f>
        <v>Q2</v>
      </c>
      <c r="S578" s="9">
        <f>MONTH(SalesDataTable[[#This Row],[Order Date]])</f>
        <v>4</v>
      </c>
      <c r="T578" s="8" t="str">
        <f>TEXT(SalesDataTable[[#This Row],[Order Date]],"mmm")</f>
        <v>Apr</v>
      </c>
    </row>
    <row r="579" spans="1:20" ht="15.6">
      <c r="A579" s="2" t="s">
        <v>630</v>
      </c>
      <c r="B579" s="3">
        <v>46127</v>
      </c>
      <c r="C579" s="4" t="s">
        <v>27</v>
      </c>
      <c r="D579" s="4" t="s">
        <v>82</v>
      </c>
      <c r="E579" s="4" t="s">
        <v>39</v>
      </c>
      <c r="F579" s="4" t="s">
        <v>4</v>
      </c>
      <c r="G579" s="4" t="s">
        <v>17</v>
      </c>
      <c r="H579" s="4" t="s">
        <v>46</v>
      </c>
      <c r="I579" s="9">
        <v>1</v>
      </c>
      <c r="J579" s="6">
        <v>46.86</v>
      </c>
      <c r="K579" s="7">
        <v>0</v>
      </c>
      <c r="L579" s="6">
        <v>18.190000000000001</v>
      </c>
      <c r="M579" s="6">
        <f t="shared" si="36"/>
        <v>46.86</v>
      </c>
      <c r="N579" s="6">
        <f t="shared" si="37"/>
        <v>18.190000000000001</v>
      </c>
      <c r="O579" s="6">
        <f t="shared" si="38"/>
        <v>28.669999999999998</v>
      </c>
      <c r="P579" s="8">
        <f t="shared" si="39"/>
        <v>0.61182244985061884</v>
      </c>
      <c r="Q579" s="5">
        <f>YEAR(SalesDataTable[[#This Row],[Order Date]])</f>
        <v>2026</v>
      </c>
      <c r="R579" s="8" t="str">
        <f>"Q"&amp;ROUNDUP(MONTH(SalesDataTable[[#This Row],[Order Date]])/3,0)</f>
        <v>Q2</v>
      </c>
      <c r="S579" s="9">
        <f>MONTH(SalesDataTable[[#This Row],[Order Date]])</f>
        <v>4</v>
      </c>
      <c r="T579" s="8" t="str">
        <f>TEXT(SalesDataTable[[#This Row],[Order Date]],"mmm")</f>
        <v>Apr</v>
      </c>
    </row>
    <row r="580" spans="1:20" ht="15.6">
      <c r="A580" s="2" t="s">
        <v>631</v>
      </c>
      <c r="B580" s="3">
        <v>46127</v>
      </c>
      <c r="C580" s="4" t="s">
        <v>1</v>
      </c>
      <c r="D580" s="4" t="s">
        <v>52</v>
      </c>
      <c r="E580" s="4" t="s">
        <v>3</v>
      </c>
      <c r="F580" s="4" t="s">
        <v>16</v>
      </c>
      <c r="G580" s="4" t="s">
        <v>31</v>
      </c>
      <c r="H580" s="4" t="s">
        <v>64</v>
      </c>
      <c r="I580" s="9">
        <v>2</v>
      </c>
      <c r="J580" s="6">
        <v>82.13</v>
      </c>
      <c r="K580" s="7">
        <v>0.05</v>
      </c>
      <c r="L580" s="6">
        <v>39.909999999999997</v>
      </c>
      <c r="M580" s="6">
        <f t="shared" si="36"/>
        <v>156.047</v>
      </c>
      <c r="N580" s="6">
        <f t="shared" si="37"/>
        <v>79.819999999999993</v>
      </c>
      <c r="O580" s="6">
        <f t="shared" si="38"/>
        <v>76.227000000000004</v>
      </c>
      <c r="P580" s="8">
        <f t="shared" si="39"/>
        <v>0.48848744288579726</v>
      </c>
      <c r="Q580" s="5">
        <f>YEAR(SalesDataTable[[#This Row],[Order Date]])</f>
        <v>2026</v>
      </c>
      <c r="R580" s="8" t="str">
        <f>"Q"&amp;ROUNDUP(MONTH(SalesDataTable[[#This Row],[Order Date]])/3,0)</f>
        <v>Q2</v>
      </c>
      <c r="S580" s="9">
        <f>MONTH(SalesDataTable[[#This Row],[Order Date]])</f>
        <v>4</v>
      </c>
      <c r="T580" s="8" t="str">
        <f>TEXT(SalesDataTable[[#This Row],[Order Date]],"mmm")</f>
        <v>Apr</v>
      </c>
    </row>
    <row r="581" spans="1:20" ht="15.6">
      <c r="A581" s="2" t="s">
        <v>632</v>
      </c>
      <c r="B581" s="3">
        <v>46127</v>
      </c>
      <c r="C581" s="4" t="s">
        <v>8</v>
      </c>
      <c r="D581" s="4" t="s">
        <v>38</v>
      </c>
      <c r="E581" s="4" t="s">
        <v>25</v>
      </c>
      <c r="F581" s="4" t="s">
        <v>20</v>
      </c>
      <c r="G581" s="4" t="s">
        <v>17</v>
      </c>
      <c r="H581" s="4" t="s">
        <v>83</v>
      </c>
      <c r="I581" s="9">
        <v>1</v>
      </c>
      <c r="J581" s="6">
        <v>163.16</v>
      </c>
      <c r="K581" s="7">
        <v>0</v>
      </c>
      <c r="L581" s="6">
        <v>88.78</v>
      </c>
      <c r="M581" s="6">
        <f t="shared" si="36"/>
        <v>163.16</v>
      </c>
      <c r="N581" s="6">
        <f t="shared" si="37"/>
        <v>88.78</v>
      </c>
      <c r="O581" s="6">
        <f t="shared" si="38"/>
        <v>74.38</v>
      </c>
      <c r="P581" s="8">
        <f t="shared" si="39"/>
        <v>0.45587153714145623</v>
      </c>
      <c r="Q581" s="5">
        <f>YEAR(SalesDataTable[[#This Row],[Order Date]])</f>
        <v>2026</v>
      </c>
      <c r="R581" s="8" t="str">
        <f>"Q"&amp;ROUNDUP(MONTH(SalesDataTable[[#This Row],[Order Date]])/3,0)</f>
        <v>Q2</v>
      </c>
      <c r="S581" s="9">
        <f>MONTH(SalesDataTable[[#This Row],[Order Date]])</f>
        <v>4</v>
      </c>
      <c r="T581" s="8" t="str">
        <f>TEXT(SalesDataTable[[#This Row],[Order Date]],"mmm")</f>
        <v>Apr</v>
      </c>
    </row>
    <row r="582" spans="1:20" ht="15.6">
      <c r="A582" s="2" t="s">
        <v>633</v>
      </c>
      <c r="B582" s="3">
        <v>46128</v>
      </c>
      <c r="C582" s="4" t="s">
        <v>1</v>
      </c>
      <c r="D582" s="4" t="s">
        <v>88</v>
      </c>
      <c r="E582" s="4" t="s">
        <v>25</v>
      </c>
      <c r="F582" s="4" t="s">
        <v>16</v>
      </c>
      <c r="G582" s="4" t="s">
        <v>17</v>
      </c>
      <c r="H582" s="4" t="s">
        <v>18</v>
      </c>
      <c r="I582" s="9">
        <v>2</v>
      </c>
      <c r="J582" s="6">
        <v>36.68</v>
      </c>
      <c r="K582" s="7">
        <v>0.1</v>
      </c>
      <c r="L582" s="6">
        <v>13.92</v>
      </c>
      <c r="M582" s="6">
        <f t="shared" si="36"/>
        <v>66.024000000000001</v>
      </c>
      <c r="N582" s="6">
        <f t="shared" si="37"/>
        <v>27.84</v>
      </c>
      <c r="O582" s="6">
        <f t="shared" si="38"/>
        <v>38.183999999999997</v>
      </c>
      <c r="P582" s="8">
        <f t="shared" si="39"/>
        <v>0.57833515085423481</v>
      </c>
      <c r="Q582" s="5">
        <f>YEAR(SalesDataTable[[#This Row],[Order Date]])</f>
        <v>2026</v>
      </c>
      <c r="R582" s="8" t="str">
        <f>"Q"&amp;ROUNDUP(MONTH(SalesDataTable[[#This Row],[Order Date]])/3,0)</f>
        <v>Q2</v>
      </c>
      <c r="S582" s="9">
        <f>MONTH(SalesDataTable[[#This Row],[Order Date]])</f>
        <v>4</v>
      </c>
      <c r="T582" s="8" t="str">
        <f>TEXT(SalesDataTable[[#This Row],[Order Date]],"mmm")</f>
        <v>Apr</v>
      </c>
    </row>
    <row r="583" spans="1:20" ht="15.6">
      <c r="A583" s="2" t="s">
        <v>634</v>
      </c>
      <c r="B583" s="3">
        <v>46128</v>
      </c>
      <c r="C583" s="4" t="s">
        <v>27</v>
      </c>
      <c r="D583" s="4" t="s">
        <v>82</v>
      </c>
      <c r="E583" s="4" t="s">
        <v>3</v>
      </c>
      <c r="F583" s="4" t="s">
        <v>16</v>
      </c>
      <c r="G583" s="4" t="s">
        <v>17</v>
      </c>
      <c r="H583" s="4" t="s">
        <v>46</v>
      </c>
      <c r="I583" s="9">
        <v>1</v>
      </c>
      <c r="J583" s="6">
        <v>45.82</v>
      </c>
      <c r="K583" s="7">
        <v>0.1</v>
      </c>
      <c r="L583" s="6">
        <v>18.48</v>
      </c>
      <c r="M583" s="6">
        <f t="shared" si="36"/>
        <v>41.238</v>
      </c>
      <c r="N583" s="6">
        <f t="shared" si="37"/>
        <v>18.48</v>
      </c>
      <c r="O583" s="6">
        <f t="shared" si="38"/>
        <v>22.757999999999999</v>
      </c>
      <c r="P583" s="8">
        <f t="shared" si="39"/>
        <v>0.55186963480285167</v>
      </c>
      <c r="Q583" s="5">
        <f>YEAR(SalesDataTable[[#This Row],[Order Date]])</f>
        <v>2026</v>
      </c>
      <c r="R583" s="8" t="str">
        <f>"Q"&amp;ROUNDUP(MONTH(SalesDataTable[[#This Row],[Order Date]])/3,0)</f>
        <v>Q2</v>
      </c>
      <c r="S583" s="9">
        <f>MONTH(SalesDataTable[[#This Row],[Order Date]])</f>
        <v>4</v>
      </c>
      <c r="T583" s="8" t="str">
        <f>TEXT(SalesDataTable[[#This Row],[Order Date]],"mmm")</f>
        <v>Apr</v>
      </c>
    </row>
    <row r="584" spans="1:20" ht="15.6">
      <c r="A584" s="2" t="s">
        <v>635</v>
      </c>
      <c r="B584" s="3">
        <v>46128</v>
      </c>
      <c r="C584" s="4" t="s">
        <v>1</v>
      </c>
      <c r="D584" s="4" t="s">
        <v>88</v>
      </c>
      <c r="E584" s="4" t="s">
        <v>3</v>
      </c>
      <c r="F584" s="4" t="s">
        <v>4</v>
      </c>
      <c r="G584" s="4" t="s">
        <v>11</v>
      </c>
      <c r="H584" s="4" t="s">
        <v>79</v>
      </c>
      <c r="I584" s="9">
        <v>1</v>
      </c>
      <c r="J584" s="6">
        <v>70.95</v>
      </c>
      <c r="K584" s="7">
        <v>0</v>
      </c>
      <c r="L584" s="6">
        <v>31.43</v>
      </c>
      <c r="M584" s="6">
        <f t="shared" si="36"/>
        <v>70.95</v>
      </c>
      <c r="N584" s="6">
        <f t="shared" si="37"/>
        <v>31.43</v>
      </c>
      <c r="O584" s="6">
        <f t="shared" si="38"/>
        <v>39.520000000000003</v>
      </c>
      <c r="P584" s="8">
        <f t="shared" si="39"/>
        <v>0.55701198026779419</v>
      </c>
      <c r="Q584" s="5">
        <f>YEAR(SalesDataTable[[#This Row],[Order Date]])</f>
        <v>2026</v>
      </c>
      <c r="R584" s="8" t="str">
        <f>"Q"&amp;ROUNDUP(MONTH(SalesDataTable[[#This Row],[Order Date]])/3,0)</f>
        <v>Q2</v>
      </c>
      <c r="S584" s="9">
        <f>MONTH(SalesDataTable[[#This Row],[Order Date]])</f>
        <v>4</v>
      </c>
      <c r="T584" s="8" t="str">
        <f>TEXT(SalesDataTable[[#This Row],[Order Date]],"mmm")</f>
        <v>Apr</v>
      </c>
    </row>
    <row r="585" spans="1:20" ht="15.6">
      <c r="A585" s="2" t="s">
        <v>636</v>
      </c>
      <c r="B585" s="3">
        <v>46128</v>
      </c>
      <c r="C585" s="4" t="s">
        <v>8</v>
      </c>
      <c r="D585" s="4" t="s">
        <v>66</v>
      </c>
      <c r="E585" s="4" t="s">
        <v>3</v>
      </c>
      <c r="F585" s="4" t="s">
        <v>16</v>
      </c>
      <c r="G585" s="4" t="s">
        <v>17</v>
      </c>
      <c r="H585" s="4" t="s">
        <v>46</v>
      </c>
      <c r="I585" s="9">
        <v>1</v>
      </c>
      <c r="J585" s="6">
        <v>46.68</v>
      </c>
      <c r="K585" s="7">
        <v>0.05</v>
      </c>
      <c r="L585" s="6">
        <v>18.350000000000001</v>
      </c>
      <c r="M585" s="6">
        <f t="shared" si="36"/>
        <v>44.345999999999997</v>
      </c>
      <c r="N585" s="6">
        <f t="shared" si="37"/>
        <v>18.350000000000001</v>
      </c>
      <c r="O585" s="6">
        <f t="shared" si="38"/>
        <v>25.995999999999995</v>
      </c>
      <c r="P585" s="8">
        <f t="shared" si="39"/>
        <v>0.58620845172056102</v>
      </c>
      <c r="Q585" s="5">
        <f>YEAR(SalesDataTable[[#This Row],[Order Date]])</f>
        <v>2026</v>
      </c>
      <c r="R585" s="8" t="str">
        <f>"Q"&amp;ROUNDUP(MONTH(SalesDataTable[[#This Row],[Order Date]])/3,0)</f>
        <v>Q2</v>
      </c>
      <c r="S585" s="9">
        <f>MONTH(SalesDataTable[[#This Row],[Order Date]])</f>
        <v>4</v>
      </c>
      <c r="T585" s="8" t="str">
        <f>TEXT(SalesDataTable[[#This Row],[Order Date]],"mmm")</f>
        <v>Apr</v>
      </c>
    </row>
    <row r="586" spans="1:20" ht="15.6">
      <c r="A586" s="2" t="s">
        <v>637</v>
      </c>
      <c r="B586" s="3">
        <v>46128</v>
      </c>
      <c r="C586" s="4" t="s">
        <v>14</v>
      </c>
      <c r="D586" s="4" t="s">
        <v>126</v>
      </c>
      <c r="E586" s="4" t="s">
        <v>3</v>
      </c>
      <c r="F586" s="4" t="s">
        <v>20</v>
      </c>
      <c r="G586" s="4" t="s">
        <v>17</v>
      </c>
      <c r="H586" s="4" t="s">
        <v>83</v>
      </c>
      <c r="I586" s="9">
        <v>5</v>
      </c>
      <c r="J586" s="6">
        <v>164.31</v>
      </c>
      <c r="K586" s="7">
        <v>0.05</v>
      </c>
      <c r="L586" s="6">
        <v>85.41</v>
      </c>
      <c r="M586" s="6">
        <f t="shared" si="36"/>
        <v>780.47249999999997</v>
      </c>
      <c r="N586" s="6">
        <f t="shared" si="37"/>
        <v>427.04999999999995</v>
      </c>
      <c r="O586" s="6">
        <f t="shared" si="38"/>
        <v>353.42250000000001</v>
      </c>
      <c r="P586" s="8">
        <f t="shared" si="39"/>
        <v>0.45283145786686912</v>
      </c>
      <c r="Q586" s="5">
        <f>YEAR(SalesDataTable[[#This Row],[Order Date]])</f>
        <v>2026</v>
      </c>
      <c r="R586" s="8" t="str">
        <f>"Q"&amp;ROUNDUP(MONTH(SalesDataTable[[#This Row],[Order Date]])/3,0)</f>
        <v>Q2</v>
      </c>
      <c r="S586" s="9">
        <f>MONTH(SalesDataTable[[#This Row],[Order Date]])</f>
        <v>4</v>
      </c>
      <c r="T586" s="8" t="str">
        <f>TEXT(SalesDataTable[[#This Row],[Order Date]],"mmm")</f>
        <v>Apr</v>
      </c>
    </row>
    <row r="587" spans="1:20" ht="15.6">
      <c r="A587" s="2" t="s">
        <v>638</v>
      </c>
      <c r="B587" s="3">
        <v>46128</v>
      </c>
      <c r="C587" s="4" t="s">
        <v>8</v>
      </c>
      <c r="D587" s="4" t="s">
        <v>38</v>
      </c>
      <c r="E587" s="4" t="s">
        <v>3</v>
      </c>
      <c r="F587" s="4" t="s">
        <v>20</v>
      </c>
      <c r="G587" s="4" t="s">
        <v>17</v>
      </c>
      <c r="H587" s="4" t="s">
        <v>18</v>
      </c>
      <c r="I587" s="9">
        <v>3</v>
      </c>
      <c r="J587" s="6">
        <v>35.57</v>
      </c>
      <c r="K587" s="7">
        <v>0</v>
      </c>
      <c r="L587" s="6">
        <v>13.67</v>
      </c>
      <c r="M587" s="6">
        <f t="shared" si="36"/>
        <v>106.71000000000001</v>
      </c>
      <c r="N587" s="6">
        <f t="shared" si="37"/>
        <v>41.01</v>
      </c>
      <c r="O587" s="6">
        <f t="shared" si="38"/>
        <v>65.700000000000017</v>
      </c>
      <c r="P587" s="8">
        <f t="shared" si="39"/>
        <v>0.61568737700309262</v>
      </c>
      <c r="Q587" s="5">
        <f>YEAR(SalesDataTable[[#This Row],[Order Date]])</f>
        <v>2026</v>
      </c>
      <c r="R587" s="8" t="str">
        <f>"Q"&amp;ROUNDUP(MONTH(SalesDataTable[[#This Row],[Order Date]])/3,0)</f>
        <v>Q2</v>
      </c>
      <c r="S587" s="9">
        <f>MONTH(SalesDataTable[[#This Row],[Order Date]])</f>
        <v>4</v>
      </c>
      <c r="T587" s="8" t="str">
        <f>TEXT(SalesDataTable[[#This Row],[Order Date]],"mmm")</f>
        <v>Apr</v>
      </c>
    </row>
    <row r="588" spans="1:20" ht="15.6">
      <c r="A588" s="2" t="s">
        <v>639</v>
      </c>
      <c r="B588" s="3">
        <v>46128</v>
      </c>
      <c r="C588" s="4" t="s">
        <v>1</v>
      </c>
      <c r="D588" s="4" t="s">
        <v>2</v>
      </c>
      <c r="E588" s="4" t="s">
        <v>39</v>
      </c>
      <c r="F588" s="4" t="s">
        <v>16</v>
      </c>
      <c r="G588" s="4" t="s">
        <v>17</v>
      </c>
      <c r="H588" s="4" t="s">
        <v>46</v>
      </c>
      <c r="I588" s="9">
        <v>2</v>
      </c>
      <c r="J588" s="6">
        <v>45.51</v>
      </c>
      <c r="K588" s="7">
        <v>0.1</v>
      </c>
      <c r="L588" s="6">
        <v>18.809999999999999</v>
      </c>
      <c r="M588" s="6">
        <f t="shared" si="36"/>
        <v>81.917999999999992</v>
      </c>
      <c r="N588" s="6">
        <f t="shared" si="37"/>
        <v>37.619999999999997</v>
      </c>
      <c r="O588" s="6">
        <f t="shared" si="38"/>
        <v>44.297999999999995</v>
      </c>
      <c r="P588" s="8">
        <f t="shared" si="39"/>
        <v>0.54076027246758951</v>
      </c>
      <c r="Q588" s="5">
        <f>YEAR(SalesDataTable[[#This Row],[Order Date]])</f>
        <v>2026</v>
      </c>
      <c r="R588" s="8" t="str">
        <f>"Q"&amp;ROUNDUP(MONTH(SalesDataTable[[#This Row],[Order Date]])/3,0)</f>
        <v>Q2</v>
      </c>
      <c r="S588" s="9">
        <f>MONTH(SalesDataTable[[#This Row],[Order Date]])</f>
        <v>4</v>
      </c>
      <c r="T588" s="8" t="str">
        <f>TEXT(SalesDataTable[[#This Row],[Order Date]],"mmm")</f>
        <v>Apr</v>
      </c>
    </row>
    <row r="589" spans="1:20" ht="15.6">
      <c r="A589" s="2" t="s">
        <v>640</v>
      </c>
      <c r="B589" s="3">
        <v>46128</v>
      </c>
      <c r="C589" s="4" t="s">
        <v>27</v>
      </c>
      <c r="D589" s="4" t="s">
        <v>48</v>
      </c>
      <c r="E589" s="4" t="s">
        <v>3</v>
      </c>
      <c r="F589" s="4" t="s">
        <v>4</v>
      </c>
      <c r="G589" s="4" t="s">
        <v>31</v>
      </c>
      <c r="H589" s="4" t="s">
        <v>41</v>
      </c>
      <c r="I589" s="9">
        <v>2</v>
      </c>
      <c r="J589" s="6">
        <v>198.32</v>
      </c>
      <c r="K589" s="7">
        <v>0</v>
      </c>
      <c r="L589" s="6">
        <v>106.8</v>
      </c>
      <c r="M589" s="6">
        <f t="shared" si="36"/>
        <v>396.64</v>
      </c>
      <c r="N589" s="6">
        <f t="shared" si="37"/>
        <v>213.6</v>
      </c>
      <c r="O589" s="6">
        <f t="shared" si="38"/>
        <v>183.04</v>
      </c>
      <c r="P589" s="8">
        <f t="shared" si="39"/>
        <v>0.46147640177490923</v>
      </c>
      <c r="Q589" s="5">
        <f>YEAR(SalesDataTable[[#This Row],[Order Date]])</f>
        <v>2026</v>
      </c>
      <c r="R589" s="8" t="str">
        <f>"Q"&amp;ROUNDUP(MONTH(SalesDataTable[[#This Row],[Order Date]])/3,0)</f>
        <v>Q2</v>
      </c>
      <c r="S589" s="9">
        <f>MONTH(SalesDataTable[[#This Row],[Order Date]])</f>
        <v>4</v>
      </c>
      <c r="T589" s="8" t="str">
        <f>TEXT(SalesDataTable[[#This Row],[Order Date]],"mmm")</f>
        <v>Apr</v>
      </c>
    </row>
    <row r="590" spans="1:20" ht="15.6">
      <c r="A590" s="2" t="s">
        <v>641</v>
      </c>
      <c r="B590" s="3">
        <v>46129</v>
      </c>
      <c r="C590" s="4" t="s">
        <v>27</v>
      </c>
      <c r="D590" s="4" t="s">
        <v>48</v>
      </c>
      <c r="E590" s="4" t="s">
        <v>39</v>
      </c>
      <c r="F590" s="4" t="s">
        <v>20</v>
      </c>
      <c r="G590" s="4" t="s">
        <v>17</v>
      </c>
      <c r="H590" s="4" t="s">
        <v>71</v>
      </c>
      <c r="I590" s="9">
        <v>2</v>
      </c>
      <c r="J590" s="6">
        <v>130.94</v>
      </c>
      <c r="K590" s="7">
        <v>0</v>
      </c>
      <c r="L590" s="6">
        <v>67.459999999999994</v>
      </c>
      <c r="M590" s="6">
        <f t="shared" si="36"/>
        <v>261.88</v>
      </c>
      <c r="N590" s="6">
        <f t="shared" si="37"/>
        <v>134.91999999999999</v>
      </c>
      <c r="O590" s="6">
        <f t="shared" si="38"/>
        <v>126.96000000000001</v>
      </c>
      <c r="P590" s="8">
        <f t="shared" si="39"/>
        <v>0.48480219948067821</v>
      </c>
      <c r="Q590" s="5">
        <f>YEAR(SalesDataTable[[#This Row],[Order Date]])</f>
        <v>2026</v>
      </c>
      <c r="R590" s="8" t="str">
        <f>"Q"&amp;ROUNDUP(MONTH(SalesDataTable[[#This Row],[Order Date]])/3,0)</f>
        <v>Q2</v>
      </c>
      <c r="S590" s="9">
        <f>MONTH(SalesDataTable[[#This Row],[Order Date]])</f>
        <v>4</v>
      </c>
      <c r="T590" s="8" t="str">
        <f>TEXT(SalesDataTable[[#This Row],[Order Date]],"mmm")</f>
        <v>Apr</v>
      </c>
    </row>
    <row r="591" spans="1:20" ht="15.6">
      <c r="A591" s="2" t="s">
        <v>642</v>
      </c>
      <c r="B591" s="3">
        <v>46129</v>
      </c>
      <c r="C591" s="4" t="s">
        <v>8</v>
      </c>
      <c r="D591" s="4" t="s">
        <v>66</v>
      </c>
      <c r="E591" s="4" t="s">
        <v>39</v>
      </c>
      <c r="F591" s="4" t="s">
        <v>4</v>
      </c>
      <c r="G591" s="4" t="s">
        <v>17</v>
      </c>
      <c r="H591" s="4" t="s">
        <v>71</v>
      </c>
      <c r="I591" s="9">
        <v>1</v>
      </c>
      <c r="J591" s="6">
        <v>131.62</v>
      </c>
      <c r="K591" s="7">
        <v>0</v>
      </c>
      <c r="L591" s="6">
        <v>66.95</v>
      </c>
      <c r="M591" s="6">
        <f t="shared" si="36"/>
        <v>131.62</v>
      </c>
      <c r="N591" s="6">
        <f t="shared" si="37"/>
        <v>66.95</v>
      </c>
      <c r="O591" s="6">
        <f t="shared" si="38"/>
        <v>64.67</v>
      </c>
      <c r="P591" s="8">
        <f t="shared" si="39"/>
        <v>0.49133870232487464</v>
      </c>
      <c r="Q591" s="5">
        <f>YEAR(SalesDataTable[[#This Row],[Order Date]])</f>
        <v>2026</v>
      </c>
      <c r="R591" s="8" t="str">
        <f>"Q"&amp;ROUNDUP(MONTH(SalesDataTable[[#This Row],[Order Date]])/3,0)</f>
        <v>Q2</v>
      </c>
      <c r="S591" s="9">
        <f>MONTH(SalesDataTable[[#This Row],[Order Date]])</f>
        <v>4</v>
      </c>
      <c r="T591" s="8" t="str">
        <f>TEXT(SalesDataTable[[#This Row],[Order Date]],"mmm")</f>
        <v>Apr</v>
      </c>
    </row>
    <row r="592" spans="1:20" ht="15.6">
      <c r="A592" s="2" t="s">
        <v>643</v>
      </c>
      <c r="B592" s="3">
        <v>46129</v>
      </c>
      <c r="C592" s="4" t="s">
        <v>1</v>
      </c>
      <c r="D592" s="4" t="s">
        <v>2</v>
      </c>
      <c r="E592" s="4" t="s">
        <v>10</v>
      </c>
      <c r="F592" s="4" t="s">
        <v>20</v>
      </c>
      <c r="G592" s="4" t="s">
        <v>17</v>
      </c>
      <c r="H592" s="4" t="s">
        <v>83</v>
      </c>
      <c r="I592" s="9">
        <v>8</v>
      </c>
      <c r="J592" s="6">
        <v>168.34</v>
      </c>
      <c r="K592" s="7">
        <v>0.15</v>
      </c>
      <c r="L592" s="6">
        <v>88.7</v>
      </c>
      <c r="M592" s="6">
        <f t="shared" si="36"/>
        <v>1144.712</v>
      </c>
      <c r="N592" s="6">
        <f t="shared" si="37"/>
        <v>709.6</v>
      </c>
      <c r="O592" s="6">
        <f t="shared" si="38"/>
        <v>435.11199999999997</v>
      </c>
      <c r="P592" s="8">
        <f t="shared" si="39"/>
        <v>0.38010608781946897</v>
      </c>
      <c r="Q592" s="5">
        <f>YEAR(SalesDataTable[[#This Row],[Order Date]])</f>
        <v>2026</v>
      </c>
      <c r="R592" s="8" t="str">
        <f>"Q"&amp;ROUNDUP(MONTH(SalesDataTable[[#This Row],[Order Date]])/3,0)</f>
        <v>Q2</v>
      </c>
      <c r="S592" s="9">
        <f>MONTH(SalesDataTable[[#This Row],[Order Date]])</f>
        <v>4</v>
      </c>
      <c r="T592" s="8" t="str">
        <f>TEXT(SalesDataTable[[#This Row],[Order Date]],"mmm")</f>
        <v>Apr</v>
      </c>
    </row>
    <row r="593" spans="1:20" ht="15.6">
      <c r="A593" s="2" t="s">
        <v>644</v>
      </c>
      <c r="B593" s="3">
        <v>46129</v>
      </c>
      <c r="C593" s="4" t="s">
        <v>8</v>
      </c>
      <c r="D593" s="4" t="s">
        <v>38</v>
      </c>
      <c r="E593" s="4" t="s">
        <v>3</v>
      </c>
      <c r="F593" s="4" t="s">
        <v>4</v>
      </c>
      <c r="G593" s="4" t="s">
        <v>31</v>
      </c>
      <c r="H593" s="4" t="s">
        <v>64</v>
      </c>
      <c r="I593" s="9">
        <v>1</v>
      </c>
      <c r="J593" s="6">
        <v>81.040000000000006</v>
      </c>
      <c r="K593" s="7">
        <v>0</v>
      </c>
      <c r="L593" s="6">
        <v>39.97</v>
      </c>
      <c r="M593" s="6">
        <f t="shared" si="36"/>
        <v>81.040000000000006</v>
      </c>
      <c r="N593" s="6">
        <f t="shared" si="37"/>
        <v>39.97</v>
      </c>
      <c r="O593" s="6">
        <f t="shared" si="38"/>
        <v>41.070000000000007</v>
      </c>
      <c r="P593" s="8">
        <f t="shared" si="39"/>
        <v>0.50678677196446209</v>
      </c>
      <c r="Q593" s="5">
        <f>YEAR(SalesDataTable[[#This Row],[Order Date]])</f>
        <v>2026</v>
      </c>
      <c r="R593" s="8" t="str">
        <f>"Q"&amp;ROUNDUP(MONTH(SalesDataTable[[#This Row],[Order Date]])/3,0)</f>
        <v>Q2</v>
      </c>
      <c r="S593" s="9">
        <f>MONTH(SalesDataTable[[#This Row],[Order Date]])</f>
        <v>4</v>
      </c>
      <c r="T593" s="8" t="str">
        <f>TEXT(SalesDataTable[[#This Row],[Order Date]],"mmm")</f>
        <v>Apr</v>
      </c>
    </row>
    <row r="594" spans="1:20" ht="15.6">
      <c r="A594" s="2" t="s">
        <v>645</v>
      </c>
      <c r="B594" s="3">
        <v>46129</v>
      </c>
      <c r="C594" s="4" t="s">
        <v>27</v>
      </c>
      <c r="D594" s="4" t="s">
        <v>48</v>
      </c>
      <c r="E594" s="4" t="s">
        <v>3</v>
      </c>
      <c r="F594" s="4" t="s">
        <v>20</v>
      </c>
      <c r="G594" s="4" t="s">
        <v>31</v>
      </c>
      <c r="H594" s="4" t="s">
        <v>64</v>
      </c>
      <c r="I594" s="9">
        <v>3</v>
      </c>
      <c r="J594" s="6">
        <v>81.53</v>
      </c>
      <c r="K594" s="7">
        <v>0.05</v>
      </c>
      <c r="L594" s="6">
        <v>38.630000000000003</v>
      </c>
      <c r="M594" s="6">
        <f t="shared" si="36"/>
        <v>232.3605</v>
      </c>
      <c r="N594" s="6">
        <f t="shared" si="37"/>
        <v>115.89000000000001</v>
      </c>
      <c r="O594" s="6">
        <f t="shared" si="38"/>
        <v>116.47049999999999</v>
      </c>
      <c r="P594" s="8">
        <f t="shared" si="39"/>
        <v>0.50124913657872139</v>
      </c>
      <c r="Q594" s="5">
        <f>YEAR(SalesDataTable[[#This Row],[Order Date]])</f>
        <v>2026</v>
      </c>
      <c r="R594" s="8" t="str">
        <f>"Q"&amp;ROUNDUP(MONTH(SalesDataTable[[#This Row],[Order Date]])/3,0)</f>
        <v>Q2</v>
      </c>
      <c r="S594" s="9">
        <f>MONTH(SalesDataTable[[#This Row],[Order Date]])</f>
        <v>4</v>
      </c>
      <c r="T594" s="8" t="str">
        <f>TEXT(SalesDataTable[[#This Row],[Order Date]],"mmm")</f>
        <v>Apr</v>
      </c>
    </row>
    <row r="595" spans="1:20" ht="15.6">
      <c r="A595" s="2" t="s">
        <v>646</v>
      </c>
      <c r="B595" s="3">
        <v>46130</v>
      </c>
      <c r="C595" s="4" t="s">
        <v>14</v>
      </c>
      <c r="D595" s="4" t="s">
        <v>61</v>
      </c>
      <c r="E595" s="4" t="s">
        <v>39</v>
      </c>
      <c r="F595" s="4" t="s">
        <v>4</v>
      </c>
      <c r="G595" s="4" t="s">
        <v>5</v>
      </c>
      <c r="H595" s="4" t="s">
        <v>43</v>
      </c>
      <c r="I595" s="9">
        <v>3</v>
      </c>
      <c r="J595" s="6">
        <v>104.8</v>
      </c>
      <c r="K595" s="7">
        <v>0.1</v>
      </c>
      <c r="L595" s="6">
        <v>50.59</v>
      </c>
      <c r="M595" s="6">
        <f t="shared" si="36"/>
        <v>282.95999999999998</v>
      </c>
      <c r="N595" s="6">
        <f t="shared" si="37"/>
        <v>151.77000000000001</v>
      </c>
      <c r="O595" s="6">
        <f t="shared" si="38"/>
        <v>131.18999999999997</v>
      </c>
      <c r="P595" s="8">
        <f t="shared" si="39"/>
        <v>0.46363443596268017</v>
      </c>
      <c r="Q595" s="5">
        <f>YEAR(SalesDataTable[[#This Row],[Order Date]])</f>
        <v>2026</v>
      </c>
      <c r="R595" s="8" t="str">
        <f>"Q"&amp;ROUNDUP(MONTH(SalesDataTable[[#This Row],[Order Date]])/3,0)</f>
        <v>Q2</v>
      </c>
      <c r="S595" s="9">
        <f>MONTH(SalesDataTable[[#This Row],[Order Date]])</f>
        <v>4</v>
      </c>
      <c r="T595" s="8" t="str">
        <f>TEXT(SalesDataTable[[#This Row],[Order Date]],"mmm")</f>
        <v>Apr</v>
      </c>
    </row>
    <row r="596" spans="1:20" ht="15.6">
      <c r="A596" s="2" t="s">
        <v>647</v>
      </c>
      <c r="B596" s="3">
        <v>46130</v>
      </c>
      <c r="C596" s="4" t="s">
        <v>27</v>
      </c>
      <c r="D596" s="4" t="s">
        <v>48</v>
      </c>
      <c r="E596" s="4" t="s">
        <v>3</v>
      </c>
      <c r="F596" s="4" t="s">
        <v>16</v>
      </c>
      <c r="G596" s="4" t="s">
        <v>49</v>
      </c>
      <c r="H596" s="4" t="s">
        <v>74</v>
      </c>
      <c r="I596" s="9">
        <v>2</v>
      </c>
      <c r="J596" s="6">
        <v>51.24</v>
      </c>
      <c r="K596" s="7">
        <v>0</v>
      </c>
      <c r="L596" s="6">
        <v>22.52</v>
      </c>
      <c r="M596" s="6">
        <f t="shared" si="36"/>
        <v>102.48</v>
      </c>
      <c r="N596" s="6">
        <f t="shared" si="37"/>
        <v>45.04</v>
      </c>
      <c r="O596" s="6">
        <f t="shared" si="38"/>
        <v>57.440000000000005</v>
      </c>
      <c r="P596" s="8">
        <f t="shared" si="39"/>
        <v>0.56049960967993762</v>
      </c>
      <c r="Q596" s="5">
        <f>YEAR(SalesDataTable[[#This Row],[Order Date]])</f>
        <v>2026</v>
      </c>
      <c r="R596" s="8" t="str">
        <f>"Q"&amp;ROUNDUP(MONTH(SalesDataTable[[#This Row],[Order Date]])/3,0)</f>
        <v>Q2</v>
      </c>
      <c r="S596" s="9">
        <f>MONTH(SalesDataTable[[#This Row],[Order Date]])</f>
        <v>4</v>
      </c>
      <c r="T596" s="8" t="str">
        <f>TEXT(SalesDataTable[[#This Row],[Order Date]],"mmm")</f>
        <v>Apr</v>
      </c>
    </row>
    <row r="597" spans="1:20" ht="15.6">
      <c r="A597" s="2" t="s">
        <v>648</v>
      </c>
      <c r="B597" s="3">
        <v>46130</v>
      </c>
      <c r="C597" s="4" t="s">
        <v>14</v>
      </c>
      <c r="D597" s="4" t="s">
        <v>61</v>
      </c>
      <c r="E597" s="4" t="s">
        <v>25</v>
      </c>
      <c r="F597" s="4" t="s">
        <v>4</v>
      </c>
      <c r="G597" s="4" t="s">
        <v>31</v>
      </c>
      <c r="H597" s="4" t="s">
        <v>90</v>
      </c>
      <c r="I597" s="9">
        <v>1</v>
      </c>
      <c r="J597" s="6">
        <v>120.52</v>
      </c>
      <c r="K597" s="7">
        <v>0.1</v>
      </c>
      <c r="L597" s="6">
        <v>59.01</v>
      </c>
      <c r="M597" s="6">
        <f t="shared" si="36"/>
        <v>108.468</v>
      </c>
      <c r="N597" s="6">
        <f t="shared" si="37"/>
        <v>59.01</v>
      </c>
      <c r="O597" s="6">
        <f t="shared" si="38"/>
        <v>49.458000000000006</v>
      </c>
      <c r="P597" s="8">
        <f t="shared" si="39"/>
        <v>0.45596858059519862</v>
      </c>
      <c r="Q597" s="5">
        <f>YEAR(SalesDataTable[[#This Row],[Order Date]])</f>
        <v>2026</v>
      </c>
      <c r="R597" s="8" t="str">
        <f>"Q"&amp;ROUNDUP(MONTH(SalesDataTable[[#This Row],[Order Date]])/3,0)</f>
        <v>Q2</v>
      </c>
      <c r="S597" s="9">
        <f>MONTH(SalesDataTable[[#This Row],[Order Date]])</f>
        <v>4</v>
      </c>
      <c r="T597" s="8" t="str">
        <f>TEXT(SalesDataTable[[#This Row],[Order Date]],"mmm")</f>
        <v>Apr</v>
      </c>
    </row>
    <row r="598" spans="1:20" ht="15.6">
      <c r="A598" s="2" t="s">
        <v>649</v>
      </c>
      <c r="B598" s="3">
        <v>46130</v>
      </c>
      <c r="C598" s="4" t="s">
        <v>27</v>
      </c>
      <c r="D598" s="4" t="s">
        <v>48</v>
      </c>
      <c r="E598" s="4" t="s">
        <v>25</v>
      </c>
      <c r="F598" s="4" t="s">
        <v>4</v>
      </c>
      <c r="G598" s="4" t="s">
        <v>31</v>
      </c>
      <c r="H598" s="4" t="s">
        <v>64</v>
      </c>
      <c r="I598" s="9">
        <v>1</v>
      </c>
      <c r="J598" s="6">
        <v>80.98</v>
      </c>
      <c r="K598" s="7">
        <v>0</v>
      </c>
      <c r="L598" s="6">
        <v>40.19</v>
      </c>
      <c r="M598" s="6">
        <f t="shared" si="36"/>
        <v>80.98</v>
      </c>
      <c r="N598" s="6">
        <f t="shared" si="37"/>
        <v>40.19</v>
      </c>
      <c r="O598" s="6">
        <f t="shared" si="38"/>
        <v>40.790000000000006</v>
      </c>
      <c r="P598" s="8">
        <f t="shared" si="39"/>
        <v>0.50370461842430236</v>
      </c>
      <c r="Q598" s="5">
        <f>YEAR(SalesDataTable[[#This Row],[Order Date]])</f>
        <v>2026</v>
      </c>
      <c r="R598" s="8" t="str">
        <f>"Q"&amp;ROUNDUP(MONTH(SalesDataTable[[#This Row],[Order Date]])/3,0)</f>
        <v>Q2</v>
      </c>
      <c r="S598" s="9">
        <f>MONTH(SalesDataTable[[#This Row],[Order Date]])</f>
        <v>4</v>
      </c>
      <c r="T598" s="8" t="str">
        <f>TEXT(SalesDataTable[[#This Row],[Order Date]],"mmm")</f>
        <v>Apr</v>
      </c>
    </row>
    <row r="599" spans="1:20" ht="15.6">
      <c r="A599" s="2" t="s">
        <v>650</v>
      </c>
      <c r="B599" s="3">
        <v>46130</v>
      </c>
      <c r="C599" s="4" t="s">
        <v>14</v>
      </c>
      <c r="D599" s="4" t="s">
        <v>15</v>
      </c>
      <c r="E599" s="4" t="s">
        <v>3</v>
      </c>
      <c r="F599" s="4" t="s">
        <v>20</v>
      </c>
      <c r="G599" s="4" t="s">
        <v>31</v>
      </c>
      <c r="H599" s="4" t="s">
        <v>64</v>
      </c>
      <c r="I599" s="9">
        <v>2</v>
      </c>
      <c r="J599" s="6">
        <v>82.58</v>
      </c>
      <c r="K599" s="7">
        <v>0.1</v>
      </c>
      <c r="L599" s="6">
        <v>39.93</v>
      </c>
      <c r="M599" s="6">
        <f t="shared" si="36"/>
        <v>148.64400000000001</v>
      </c>
      <c r="N599" s="6">
        <f t="shared" si="37"/>
        <v>79.86</v>
      </c>
      <c r="O599" s="6">
        <f t="shared" si="38"/>
        <v>68.784000000000006</v>
      </c>
      <c r="P599" s="8">
        <f t="shared" si="39"/>
        <v>0.46274319851457174</v>
      </c>
      <c r="Q599" s="5">
        <f>YEAR(SalesDataTable[[#This Row],[Order Date]])</f>
        <v>2026</v>
      </c>
      <c r="R599" s="8" t="str">
        <f>"Q"&amp;ROUNDUP(MONTH(SalesDataTable[[#This Row],[Order Date]])/3,0)</f>
        <v>Q2</v>
      </c>
      <c r="S599" s="9">
        <f>MONTH(SalesDataTable[[#This Row],[Order Date]])</f>
        <v>4</v>
      </c>
      <c r="T599" s="8" t="str">
        <f>TEXT(SalesDataTable[[#This Row],[Order Date]],"mmm")</f>
        <v>Apr</v>
      </c>
    </row>
    <row r="600" spans="1:20" ht="15.6">
      <c r="A600" s="2" t="s">
        <v>651</v>
      </c>
      <c r="B600" s="3">
        <v>46130</v>
      </c>
      <c r="C600" s="4" t="s">
        <v>27</v>
      </c>
      <c r="D600" s="4" t="s">
        <v>48</v>
      </c>
      <c r="E600" s="4" t="s">
        <v>3</v>
      </c>
      <c r="F600" s="4" t="s">
        <v>16</v>
      </c>
      <c r="G600" s="4" t="s">
        <v>31</v>
      </c>
      <c r="H600" s="4" t="s">
        <v>41</v>
      </c>
      <c r="I600" s="9">
        <v>2</v>
      </c>
      <c r="J600" s="6">
        <v>200.36</v>
      </c>
      <c r="K600" s="7">
        <v>0</v>
      </c>
      <c r="L600" s="6">
        <v>105.12</v>
      </c>
      <c r="M600" s="6">
        <f t="shared" si="36"/>
        <v>400.72</v>
      </c>
      <c r="N600" s="6">
        <f t="shared" si="37"/>
        <v>210.24</v>
      </c>
      <c r="O600" s="6">
        <f t="shared" si="38"/>
        <v>190.48000000000002</v>
      </c>
      <c r="P600" s="8">
        <f t="shared" si="39"/>
        <v>0.47534438011579161</v>
      </c>
      <c r="Q600" s="5">
        <f>YEAR(SalesDataTable[[#This Row],[Order Date]])</f>
        <v>2026</v>
      </c>
      <c r="R600" s="8" t="str">
        <f>"Q"&amp;ROUNDUP(MONTH(SalesDataTable[[#This Row],[Order Date]])/3,0)</f>
        <v>Q2</v>
      </c>
      <c r="S600" s="9">
        <f>MONTH(SalesDataTable[[#This Row],[Order Date]])</f>
        <v>4</v>
      </c>
      <c r="T600" s="8" t="str">
        <f>TEXT(SalesDataTable[[#This Row],[Order Date]],"mmm")</f>
        <v>Apr</v>
      </c>
    </row>
    <row r="601" spans="1:20" ht="15.6">
      <c r="A601" s="2" t="s">
        <v>652</v>
      </c>
      <c r="B601" s="3">
        <v>46130</v>
      </c>
      <c r="C601" s="4" t="s">
        <v>14</v>
      </c>
      <c r="D601" s="4" t="s">
        <v>34</v>
      </c>
      <c r="E601" s="4" t="s">
        <v>3</v>
      </c>
      <c r="F601" s="4" t="s">
        <v>4</v>
      </c>
      <c r="G601" s="4" t="s">
        <v>31</v>
      </c>
      <c r="H601" s="4" t="s">
        <v>41</v>
      </c>
      <c r="I601" s="9">
        <v>1</v>
      </c>
      <c r="J601" s="6">
        <v>196.24</v>
      </c>
      <c r="K601" s="7">
        <v>0</v>
      </c>
      <c r="L601" s="6">
        <v>106.34</v>
      </c>
      <c r="M601" s="6">
        <f t="shared" si="36"/>
        <v>196.24</v>
      </c>
      <c r="N601" s="6">
        <f t="shared" si="37"/>
        <v>106.34</v>
      </c>
      <c r="O601" s="6">
        <f t="shared" si="38"/>
        <v>89.9</v>
      </c>
      <c r="P601" s="8">
        <f t="shared" si="39"/>
        <v>0.45811251528740321</v>
      </c>
      <c r="Q601" s="5">
        <f>YEAR(SalesDataTable[[#This Row],[Order Date]])</f>
        <v>2026</v>
      </c>
      <c r="R601" s="8" t="str">
        <f>"Q"&amp;ROUNDUP(MONTH(SalesDataTable[[#This Row],[Order Date]])/3,0)</f>
        <v>Q2</v>
      </c>
      <c r="S601" s="9">
        <f>MONTH(SalesDataTable[[#This Row],[Order Date]])</f>
        <v>4</v>
      </c>
      <c r="T601" s="8" t="str">
        <f>TEXT(SalesDataTable[[#This Row],[Order Date]],"mmm")</f>
        <v>Apr</v>
      </c>
    </row>
    <row r="602" spans="1:20" ht="15.6">
      <c r="A602" s="2" t="s">
        <v>653</v>
      </c>
      <c r="B602" s="3">
        <v>46130</v>
      </c>
      <c r="C602" s="4" t="s">
        <v>1</v>
      </c>
      <c r="D602" s="4" t="s">
        <v>88</v>
      </c>
      <c r="E602" s="4" t="s">
        <v>3</v>
      </c>
      <c r="F602" s="4" t="s">
        <v>20</v>
      </c>
      <c r="G602" s="4" t="s">
        <v>11</v>
      </c>
      <c r="H602" s="4" t="s">
        <v>12</v>
      </c>
      <c r="I602" s="9">
        <v>1</v>
      </c>
      <c r="J602" s="6">
        <v>93.32</v>
      </c>
      <c r="K602" s="7">
        <v>0</v>
      </c>
      <c r="L602" s="6">
        <v>44.82</v>
      </c>
      <c r="M602" s="6">
        <f t="shared" si="36"/>
        <v>93.32</v>
      </c>
      <c r="N602" s="6">
        <f t="shared" si="37"/>
        <v>44.82</v>
      </c>
      <c r="O602" s="6">
        <f t="shared" si="38"/>
        <v>48.499999999999993</v>
      </c>
      <c r="P602" s="8">
        <f t="shared" si="39"/>
        <v>0.51971710244320612</v>
      </c>
      <c r="Q602" s="5">
        <f>YEAR(SalesDataTable[[#This Row],[Order Date]])</f>
        <v>2026</v>
      </c>
      <c r="R602" s="8" t="str">
        <f>"Q"&amp;ROUNDUP(MONTH(SalesDataTable[[#This Row],[Order Date]])/3,0)</f>
        <v>Q2</v>
      </c>
      <c r="S602" s="9">
        <f>MONTH(SalesDataTable[[#This Row],[Order Date]])</f>
        <v>4</v>
      </c>
      <c r="T602" s="8" t="str">
        <f>TEXT(SalesDataTable[[#This Row],[Order Date]],"mmm")</f>
        <v>Apr</v>
      </c>
    </row>
    <row r="603" spans="1:20" ht="15.6">
      <c r="A603" s="2" t="s">
        <v>654</v>
      </c>
      <c r="B603" s="3">
        <v>46131</v>
      </c>
      <c r="C603" s="4" t="s">
        <v>27</v>
      </c>
      <c r="D603" s="4" t="s">
        <v>45</v>
      </c>
      <c r="E603" s="4" t="s">
        <v>3</v>
      </c>
      <c r="F603" s="4" t="s">
        <v>4</v>
      </c>
      <c r="G603" s="4" t="s">
        <v>5</v>
      </c>
      <c r="H603" s="4" t="s">
        <v>43</v>
      </c>
      <c r="I603" s="9">
        <v>2</v>
      </c>
      <c r="J603" s="6">
        <v>101.61</v>
      </c>
      <c r="K603" s="7">
        <v>0</v>
      </c>
      <c r="L603" s="6">
        <v>49.9</v>
      </c>
      <c r="M603" s="6">
        <f t="shared" si="36"/>
        <v>203.22</v>
      </c>
      <c r="N603" s="6">
        <f t="shared" si="37"/>
        <v>99.8</v>
      </c>
      <c r="O603" s="6">
        <f t="shared" si="38"/>
        <v>103.42</v>
      </c>
      <c r="P603" s="8">
        <f t="shared" si="39"/>
        <v>0.50890660368074014</v>
      </c>
      <c r="Q603" s="5">
        <f>YEAR(SalesDataTable[[#This Row],[Order Date]])</f>
        <v>2026</v>
      </c>
      <c r="R603" s="8" t="str">
        <f>"Q"&amp;ROUNDUP(MONTH(SalesDataTable[[#This Row],[Order Date]])/3,0)</f>
        <v>Q2</v>
      </c>
      <c r="S603" s="9">
        <f>MONTH(SalesDataTable[[#This Row],[Order Date]])</f>
        <v>4</v>
      </c>
      <c r="T603" s="8" t="str">
        <f>TEXT(SalesDataTable[[#This Row],[Order Date]],"mmm")</f>
        <v>Apr</v>
      </c>
    </row>
    <row r="604" spans="1:20" ht="15.6">
      <c r="A604" s="2" t="s">
        <v>655</v>
      </c>
      <c r="B604" s="3">
        <v>46131</v>
      </c>
      <c r="C604" s="4" t="s">
        <v>8</v>
      </c>
      <c r="D604" s="4" t="s">
        <v>86</v>
      </c>
      <c r="E604" s="4" t="s">
        <v>3</v>
      </c>
      <c r="F604" s="4" t="s">
        <v>4</v>
      </c>
      <c r="G604" s="4" t="s">
        <v>5</v>
      </c>
      <c r="H604" s="4" t="s">
        <v>43</v>
      </c>
      <c r="I604" s="9">
        <v>1</v>
      </c>
      <c r="J604" s="6">
        <v>104.91</v>
      </c>
      <c r="K604" s="7">
        <v>0</v>
      </c>
      <c r="L604" s="6">
        <v>51.68</v>
      </c>
      <c r="M604" s="6">
        <f t="shared" si="36"/>
        <v>104.91</v>
      </c>
      <c r="N604" s="6">
        <f t="shared" si="37"/>
        <v>51.68</v>
      </c>
      <c r="O604" s="6">
        <f t="shared" si="38"/>
        <v>53.23</v>
      </c>
      <c r="P604" s="8">
        <f t="shared" si="39"/>
        <v>0.50738728433895719</v>
      </c>
      <c r="Q604" s="5">
        <f>YEAR(SalesDataTable[[#This Row],[Order Date]])</f>
        <v>2026</v>
      </c>
      <c r="R604" s="8" t="str">
        <f>"Q"&amp;ROUNDUP(MONTH(SalesDataTable[[#This Row],[Order Date]])/3,0)</f>
        <v>Q2</v>
      </c>
      <c r="S604" s="9">
        <f>MONTH(SalesDataTable[[#This Row],[Order Date]])</f>
        <v>4</v>
      </c>
      <c r="T604" s="8" t="str">
        <f>TEXT(SalesDataTable[[#This Row],[Order Date]],"mmm")</f>
        <v>Apr</v>
      </c>
    </row>
    <row r="605" spans="1:20" ht="15.6">
      <c r="A605" s="2" t="s">
        <v>656</v>
      </c>
      <c r="B605" s="3">
        <v>46131</v>
      </c>
      <c r="C605" s="4" t="s">
        <v>14</v>
      </c>
      <c r="D605" s="4" t="s">
        <v>15</v>
      </c>
      <c r="E605" s="4" t="s">
        <v>10</v>
      </c>
      <c r="F605" s="4" t="s">
        <v>20</v>
      </c>
      <c r="G605" s="4" t="s">
        <v>49</v>
      </c>
      <c r="H605" s="4" t="s">
        <v>50</v>
      </c>
      <c r="I605" s="9">
        <v>8</v>
      </c>
      <c r="J605" s="6">
        <v>39.99</v>
      </c>
      <c r="K605" s="7">
        <v>0.15</v>
      </c>
      <c r="L605" s="6">
        <v>14.92</v>
      </c>
      <c r="M605" s="6">
        <f t="shared" si="36"/>
        <v>271.93200000000002</v>
      </c>
      <c r="N605" s="6">
        <f t="shared" si="37"/>
        <v>119.36</v>
      </c>
      <c r="O605" s="6">
        <f t="shared" si="38"/>
        <v>152.572</v>
      </c>
      <c r="P605" s="8">
        <f t="shared" si="39"/>
        <v>0.56106673727255341</v>
      </c>
      <c r="Q605" s="5">
        <f>YEAR(SalesDataTable[[#This Row],[Order Date]])</f>
        <v>2026</v>
      </c>
      <c r="R605" s="8" t="str">
        <f>"Q"&amp;ROUNDUP(MONTH(SalesDataTable[[#This Row],[Order Date]])/3,0)</f>
        <v>Q2</v>
      </c>
      <c r="S605" s="9">
        <f>MONTH(SalesDataTable[[#This Row],[Order Date]])</f>
        <v>4</v>
      </c>
      <c r="T605" s="8" t="str">
        <f>TEXT(SalesDataTable[[#This Row],[Order Date]],"mmm")</f>
        <v>Apr</v>
      </c>
    </row>
    <row r="606" spans="1:20" ht="15.6">
      <c r="A606" s="2" t="s">
        <v>657</v>
      </c>
      <c r="B606" s="3">
        <v>46131</v>
      </c>
      <c r="C606" s="4" t="s">
        <v>8</v>
      </c>
      <c r="D606" s="4" t="s">
        <v>69</v>
      </c>
      <c r="E606" s="4" t="s">
        <v>25</v>
      </c>
      <c r="F606" s="4" t="s">
        <v>16</v>
      </c>
      <c r="G606" s="4" t="s">
        <v>17</v>
      </c>
      <c r="H606" s="4" t="s">
        <v>71</v>
      </c>
      <c r="I606" s="9">
        <v>1</v>
      </c>
      <c r="J606" s="6">
        <v>136.01</v>
      </c>
      <c r="K606" s="7">
        <v>0</v>
      </c>
      <c r="L606" s="6">
        <v>66.59</v>
      </c>
      <c r="M606" s="6">
        <f t="shared" si="36"/>
        <v>136.01</v>
      </c>
      <c r="N606" s="6">
        <f t="shared" si="37"/>
        <v>66.59</v>
      </c>
      <c r="O606" s="6">
        <f t="shared" si="38"/>
        <v>69.419999999999987</v>
      </c>
      <c r="P606" s="8">
        <f t="shared" si="39"/>
        <v>0.51040364679067707</v>
      </c>
      <c r="Q606" s="5">
        <f>YEAR(SalesDataTable[[#This Row],[Order Date]])</f>
        <v>2026</v>
      </c>
      <c r="R606" s="8" t="str">
        <f>"Q"&amp;ROUNDUP(MONTH(SalesDataTable[[#This Row],[Order Date]])/3,0)</f>
        <v>Q2</v>
      </c>
      <c r="S606" s="9">
        <f>MONTH(SalesDataTable[[#This Row],[Order Date]])</f>
        <v>4</v>
      </c>
      <c r="T606" s="8" t="str">
        <f>TEXT(SalesDataTable[[#This Row],[Order Date]],"mmm")</f>
        <v>Apr</v>
      </c>
    </row>
    <row r="607" spans="1:20" ht="15.6">
      <c r="A607" s="2" t="s">
        <v>658</v>
      </c>
      <c r="B607" s="3">
        <v>46131</v>
      </c>
      <c r="C607" s="4" t="s">
        <v>1</v>
      </c>
      <c r="D607" s="4" t="s">
        <v>2</v>
      </c>
      <c r="E607" s="4" t="s">
        <v>10</v>
      </c>
      <c r="F607" s="4" t="s">
        <v>20</v>
      </c>
      <c r="G607" s="4" t="s">
        <v>31</v>
      </c>
      <c r="H607" s="4" t="s">
        <v>90</v>
      </c>
      <c r="I607" s="9">
        <v>15</v>
      </c>
      <c r="J607" s="6">
        <v>122.1</v>
      </c>
      <c r="K607" s="7">
        <v>0.15</v>
      </c>
      <c r="L607" s="6">
        <v>62.33</v>
      </c>
      <c r="M607" s="6">
        <f t="shared" si="36"/>
        <v>1556.7749999999999</v>
      </c>
      <c r="N607" s="6">
        <f t="shared" si="37"/>
        <v>934.94999999999993</v>
      </c>
      <c r="O607" s="6">
        <f t="shared" si="38"/>
        <v>621.82499999999993</v>
      </c>
      <c r="P607" s="8">
        <f t="shared" si="39"/>
        <v>0.39943151707857588</v>
      </c>
      <c r="Q607" s="5">
        <f>YEAR(SalesDataTable[[#This Row],[Order Date]])</f>
        <v>2026</v>
      </c>
      <c r="R607" s="8" t="str">
        <f>"Q"&amp;ROUNDUP(MONTH(SalesDataTable[[#This Row],[Order Date]])/3,0)</f>
        <v>Q2</v>
      </c>
      <c r="S607" s="9">
        <f>MONTH(SalesDataTable[[#This Row],[Order Date]])</f>
        <v>4</v>
      </c>
      <c r="T607" s="8" t="str">
        <f>TEXT(SalesDataTable[[#This Row],[Order Date]],"mmm")</f>
        <v>Apr</v>
      </c>
    </row>
    <row r="608" spans="1:20" ht="15.6">
      <c r="A608" s="2" t="s">
        <v>659</v>
      </c>
      <c r="B608" s="3">
        <v>46131</v>
      </c>
      <c r="C608" s="4" t="s">
        <v>1</v>
      </c>
      <c r="D608" s="4" t="s">
        <v>88</v>
      </c>
      <c r="E608" s="4" t="s">
        <v>39</v>
      </c>
      <c r="F608" s="4" t="s">
        <v>4</v>
      </c>
      <c r="G608" s="4" t="s">
        <v>31</v>
      </c>
      <c r="H608" s="4" t="s">
        <v>32</v>
      </c>
      <c r="I608" s="9">
        <v>4</v>
      </c>
      <c r="J608" s="6">
        <v>341.75</v>
      </c>
      <c r="K608" s="7">
        <v>0.1</v>
      </c>
      <c r="L608" s="6">
        <v>191.91</v>
      </c>
      <c r="M608" s="6">
        <f t="shared" si="36"/>
        <v>1230.3</v>
      </c>
      <c r="N608" s="6">
        <f t="shared" si="37"/>
        <v>767.64</v>
      </c>
      <c r="O608" s="6">
        <f t="shared" si="38"/>
        <v>462.65999999999997</v>
      </c>
      <c r="P608" s="8">
        <f t="shared" si="39"/>
        <v>0.37605462082418922</v>
      </c>
      <c r="Q608" s="5">
        <f>YEAR(SalesDataTable[[#This Row],[Order Date]])</f>
        <v>2026</v>
      </c>
      <c r="R608" s="8" t="str">
        <f>"Q"&amp;ROUNDUP(MONTH(SalesDataTable[[#This Row],[Order Date]])/3,0)</f>
        <v>Q2</v>
      </c>
      <c r="S608" s="9">
        <f>MONTH(SalesDataTable[[#This Row],[Order Date]])</f>
        <v>4</v>
      </c>
      <c r="T608" s="8" t="str">
        <f>TEXT(SalesDataTable[[#This Row],[Order Date]],"mmm")</f>
        <v>Apr</v>
      </c>
    </row>
    <row r="609" spans="1:20" ht="15.6">
      <c r="A609" s="2" t="s">
        <v>660</v>
      </c>
      <c r="B609" s="3">
        <v>46131</v>
      </c>
      <c r="C609" s="4" t="s">
        <v>27</v>
      </c>
      <c r="D609" s="4" t="s">
        <v>82</v>
      </c>
      <c r="E609" s="4" t="s">
        <v>25</v>
      </c>
      <c r="F609" s="4" t="s">
        <v>4</v>
      </c>
      <c r="G609" s="4" t="s">
        <v>11</v>
      </c>
      <c r="H609" s="4" t="s">
        <v>53</v>
      </c>
      <c r="I609" s="9">
        <v>3</v>
      </c>
      <c r="J609" s="6">
        <v>156.16</v>
      </c>
      <c r="K609" s="7">
        <v>0.05</v>
      </c>
      <c r="L609" s="6">
        <v>77.81</v>
      </c>
      <c r="M609" s="6">
        <f t="shared" si="36"/>
        <v>445.05599999999998</v>
      </c>
      <c r="N609" s="6">
        <f t="shared" si="37"/>
        <v>233.43</v>
      </c>
      <c r="O609" s="6">
        <f t="shared" si="38"/>
        <v>211.62599999999998</v>
      </c>
      <c r="P609" s="8">
        <f t="shared" si="39"/>
        <v>0.47550420621225192</v>
      </c>
      <c r="Q609" s="5">
        <f>YEAR(SalesDataTable[[#This Row],[Order Date]])</f>
        <v>2026</v>
      </c>
      <c r="R609" s="8" t="str">
        <f>"Q"&amp;ROUNDUP(MONTH(SalesDataTable[[#This Row],[Order Date]])/3,0)</f>
        <v>Q2</v>
      </c>
      <c r="S609" s="9">
        <f>MONTH(SalesDataTable[[#This Row],[Order Date]])</f>
        <v>4</v>
      </c>
      <c r="T609" s="8" t="str">
        <f>TEXT(SalesDataTable[[#This Row],[Order Date]],"mmm")</f>
        <v>Apr</v>
      </c>
    </row>
    <row r="610" spans="1:20" ht="15.6">
      <c r="A610" s="2" t="s">
        <v>661</v>
      </c>
      <c r="B610" s="3">
        <v>46131</v>
      </c>
      <c r="C610" s="4" t="s">
        <v>1</v>
      </c>
      <c r="D610" s="4" t="s">
        <v>88</v>
      </c>
      <c r="E610" s="4" t="s">
        <v>3</v>
      </c>
      <c r="F610" s="4" t="s">
        <v>4</v>
      </c>
      <c r="G610" s="4" t="s">
        <v>17</v>
      </c>
      <c r="H610" s="4" t="s">
        <v>71</v>
      </c>
      <c r="I610" s="9">
        <v>2</v>
      </c>
      <c r="J610" s="6">
        <v>132.53</v>
      </c>
      <c r="K610" s="7">
        <v>0.05</v>
      </c>
      <c r="L610" s="6">
        <v>66.39</v>
      </c>
      <c r="M610" s="6">
        <f t="shared" si="36"/>
        <v>251.80699999999999</v>
      </c>
      <c r="N610" s="6">
        <f t="shared" si="37"/>
        <v>132.78</v>
      </c>
      <c r="O610" s="6">
        <f t="shared" si="38"/>
        <v>119.02699999999999</v>
      </c>
      <c r="P610" s="8">
        <f t="shared" si="39"/>
        <v>0.47269138665724142</v>
      </c>
      <c r="Q610" s="5">
        <f>YEAR(SalesDataTable[[#This Row],[Order Date]])</f>
        <v>2026</v>
      </c>
      <c r="R610" s="8" t="str">
        <f>"Q"&amp;ROUNDUP(MONTH(SalesDataTable[[#This Row],[Order Date]])/3,0)</f>
        <v>Q2</v>
      </c>
      <c r="S610" s="9">
        <f>MONTH(SalesDataTable[[#This Row],[Order Date]])</f>
        <v>4</v>
      </c>
      <c r="T610" s="8" t="str">
        <f>TEXT(SalesDataTable[[#This Row],[Order Date]],"mmm")</f>
        <v>Apr</v>
      </c>
    </row>
    <row r="611" spans="1:20" ht="15.6">
      <c r="A611" s="2" t="s">
        <v>662</v>
      </c>
      <c r="B611" s="3">
        <v>46131</v>
      </c>
      <c r="C611" s="4" t="s">
        <v>14</v>
      </c>
      <c r="D611" s="4" t="s">
        <v>24</v>
      </c>
      <c r="E611" s="4" t="s">
        <v>3</v>
      </c>
      <c r="F611" s="4" t="s">
        <v>4</v>
      </c>
      <c r="G611" s="4" t="s">
        <v>17</v>
      </c>
      <c r="H611" s="4" t="s">
        <v>46</v>
      </c>
      <c r="I611" s="9">
        <v>3</v>
      </c>
      <c r="J611" s="6">
        <v>45.79</v>
      </c>
      <c r="K611" s="7">
        <v>0</v>
      </c>
      <c r="L611" s="6">
        <v>17.98</v>
      </c>
      <c r="M611" s="6">
        <f t="shared" si="36"/>
        <v>137.37</v>
      </c>
      <c r="N611" s="6">
        <f t="shared" si="37"/>
        <v>53.94</v>
      </c>
      <c r="O611" s="6">
        <f t="shared" si="38"/>
        <v>83.43</v>
      </c>
      <c r="P611" s="8">
        <f t="shared" si="39"/>
        <v>0.60733784669141733</v>
      </c>
      <c r="Q611" s="5">
        <f>YEAR(SalesDataTable[[#This Row],[Order Date]])</f>
        <v>2026</v>
      </c>
      <c r="R611" s="8" t="str">
        <f>"Q"&amp;ROUNDUP(MONTH(SalesDataTable[[#This Row],[Order Date]])/3,0)</f>
        <v>Q2</v>
      </c>
      <c r="S611" s="9">
        <f>MONTH(SalesDataTable[[#This Row],[Order Date]])</f>
        <v>4</v>
      </c>
      <c r="T611" s="8" t="str">
        <f>TEXT(SalesDataTable[[#This Row],[Order Date]],"mmm")</f>
        <v>Apr</v>
      </c>
    </row>
    <row r="612" spans="1:20" ht="15.6">
      <c r="A612" s="2" t="s">
        <v>663</v>
      </c>
      <c r="B612" s="3">
        <v>46131</v>
      </c>
      <c r="C612" s="4" t="s">
        <v>1</v>
      </c>
      <c r="D612" s="4" t="s">
        <v>88</v>
      </c>
      <c r="E612" s="4" t="s">
        <v>3</v>
      </c>
      <c r="F612" s="4" t="s">
        <v>16</v>
      </c>
      <c r="G612" s="4" t="s">
        <v>17</v>
      </c>
      <c r="H612" s="4" t="s">
        <v>71</v>
      </c>
      <c r="I612" s="9">
        <v>2</v>
      </c>
      <c r="J612" s="6">
        <v>133.97</v>
      </c>
      <c r="K612" s="7">
        <v>0.15</v>
      </c>
      <c r="L612" s="6">
        <v>67.36</v>
      </c>
      <c r="M612" s="6">
        <f t="shared" si="36"/>
        <v>227.749</v>
      </c>
      <c r="N612" s="6">
        <f t="shared" si="37"/>
        <v>134.72</v>
      </c>
      <c r="O612" s="6">
        <f t="shared" si="38"/>
        <v>93.028999999999996</v>
      </c>
      <c r="P612" s="8">
        <f t="shared" si="39"/>
        <v>0.40847160690057915</v>
      </c>
      <c r="Q612" s="5">
        <f>YEAR(SalesDataTable[[#This Row],[Order Date]])</f>
        <v>2026</v>
      </c>
      <c r="R612" s="8" t="str">
        <f>"Q"&amp;ROUNDUP(MONTH(SalesDataTable[[#This Row],[Order Date]])/3,0)</f>
        <v>Q2</v>
      </c>
      <c r="S612" s="9">
        <f>MONTH(SalesDataTable[[#This Row],[Order Date]])</f>
        <v>4</v>
      </c>
      <c r="T612" s="8" t="str">
        <f>TEXT(SalesDataTable[[#This Row],[Order Date]],"mmm")</f>
        <v>Apr</v>
      </c>
    </row>
    <row r="613" spans="1:20" ht="15.6">
      <c r="A613" s="2" t="s">
        <v>664</v>
      </c>
      <c r="B613" s="3">
        <v>46131</v>
      </c>
      <c r="C613" s="4" t="s">
        <v>1</v>
      </c>
      <c r="D613" s="4" t="s">
        <v>88</v>
      </c>
      <c r="E613" s="4" t="s">
        <v>3</v>
      </c>
      <c r="F613" s="4" t="s">
        <v>16</v>
      </c>
      <c r="G613" s="4" t="s">
        <v>49</v>
      </c>
      <c r="H613" s="4" t="s">
        <v>67</v>
      </c>
      <c r="I613" s="9">
        <v>1</v>
      </c>
      <c r="J613" s="6">
        <v>37.11</v>
      </c>
      <c r="K613" s="7">
        <v>0.1</v>
      </c>
      <c r="L613" s="6">
        <v>14.27</v>
      </c>
      <c r="M613" s="6">
        <f t="shared" si="36"/>
        <v>33.399000000000001</v>
      </c>
      <c r="N613" s="6">
        <f t="shared" si="37"/>
        <v>14.27</v>
      </c>
      <c r="O613" s="6">
        <f t="shared" si="38"/>
        <v>19.129000000000001</v>
      </c>
      <c r="P613" s="8">
        <f t="shared" si="39"/>
        <v>0.5727416988532591</v>
      </c>
      <c r="Q613" s="5">
        <f>YEAR(SalesDataTable[[#This Row],[Order Date]])</f>
        <v>2026</v>
      </c>
      <c r="R613" s="8" t="str">
        <f>"Q"&amp;ROUNDUP(MONTH(SalesDataTable[[#This Row],[Order Date]])/3,0)</f>
        <v>Q2</v>
      </c>
      <c r="S613" s="9">
        <f>MONTH(SalesDataTable[[#This Row],[Order Date]])</f>
        <v>4</v>
      </c>
      <c r="T613" s="8" t="str">
        <f>TEXT(SalesDataTable[[#This Row],[Order Date]],"mmm")</f>
        <v>Apr</v>
      </c>
    </row>
    <row r="614" spans="1:20" ht="15.6">
      <c r="A614" s="2" t="s">
        <v>665</v>
      </c>
      <c r="B614" s="3">
        <v>46131</v>
      </c>
      <c r="C614" s="4" t="s">
        <v>27</v>
      </c>
      <c r="D614" s="4" t="s">
        <v>48</v>
      </c>
      <c r="E614" s="4" t="s">
        <v>25</v>
      </c>
      <c r="F614" s="4" t="s">
        <v>16</v>
      </c>
      <c r="G614" s="4" t="s">
        <v>31</v>
      </c>
      <c r="H614" s="4" t="s">
        <v>32</v>
      </c>
      <c r="I614" s="9">
        <v>3</v>
      </c>
      <c r="J614" s="6">
        <v>334.01</v>
      </c>
      <c r="K614" s="7">
        <v>0.15</v>
      </c>
      <c r="L614" s="6">
        <v>192.17</v>
      </c>
      <c r="M614" s="6">
        <f t="shared" si="36"/>
        <v>851.72550000000001</v>
      </c>
      <c r="N614" s="6">
        <f t="shared" si="37"/>
        <v>576.51</v>
      </c>
      <c r="O614" s="6">
        <f t="shared" si="38"/>
        <v>275.21550000000002</v>
      </c>
      <c r="P614" s="8">
        <f t="shared" si="39"/>
        <v>0.32312699337990941</v>
      </c>
      <c r="Q614" s="5">
        <f>YEAR(SalesDataTable[[#This Row],[Order Date]])</f>
        <v>2026</v>
      </c>
      <c r="R614" s="8" t="str">
        <f>"Q"&amp;ROUNDUP(MONTH(SalesDataTable[[#This Row],[Order Date]])/3,0)</f>
        <v>Q2</v>
      </c>
      <c r="S614" s="9">
        <f>MONTH(SalesDataTable[[#This Row],[Order Date]])</f>
        <v>4</v>
      </c>
      <c r="T614" s="8" t="str">
        <f>TEXT(SalesDataTable[[#This Row],[Order Date]],"mmm")</f>
        <v>Apr</v>
      </c>
    </row>
    <row r="615" spans="1:20" ht="15.6">
      <c r="A615" s="2" t="s">
        <v>666</v>
      </c>
      <c r="B615" s="3">
        <v>46132</v>
      </c>
      <c r="C615" s="4" t="s">
        <v>27</v>
      </c>
      <c r="D615" s="4" t="s">
        <v>45</v>
      </c>
      <c r="E615" s="4" t="s">
        <v>3</v>
      </c>
      <c r="F615" s="4" t="s">
        <v>16</v>
      </c>
      <c r="G615" s="4" t="s">
        <v>17</v>
      </c>
      <c r="H615" s="4" t="s">
        <v>71</v>
      </c>
      <c r="I615" s="9">
        <v>1</v>
      </c>
      <c r="J615" s="6">
        <v>131.46</v>
      </c>
      <c r="K615" s="7">
        <v>0</v>
      </c>
      <c r="L615" s="6">
        <v>67.77</v>
      </c>
      <c r="M615" s="6">
        <f t="shared" si="36"/>
        <v>131.46</v>
      </c>
      <c r="N615" s="6">
        <f t="shared" si="37"/>
        <v>67.77</v>
      </c>
      <c r="O615" s="6">
        <f t="shared" si="38"/>
        <v>63.690000000000012</v>
      </c>
      <c r="P615" s="8">
        <f t="shared" si="39"/>
        <v>0.48448197170241902</v>
      </c>
      <c r="Q615" s="5">
        <f>YEAR(SalesDataTable[[#This Row],[Order Date]])</f>
        <v>2026</v>
      </c>
      <c r="R615" s="8" t="str">
        <f>"Q"&amp;ROUNDUP(MONTH(SalesDataTable[[#This Row],[Order Date]])/3,0)</f>
        <v>Q2</v>
      </c>
      <c r="S615" s="9">
        <f>MONTH(SalesDataTable[[#This Row],[Order Date]])</f>
        <v>4</v>
      </c>
      <c r="T615" s="8" t="str">
        <f>TEXT(SalesDataTable[[#This Row],[Order Date]],"mmm")</f>
        <v>Apr</v>
      </c>
    </row>
    <row r="616" spans="1:20" ht="15.6">
      <c r="A616" s="2" t="s">
        <v>667</v>
      </c>
      <c r="B616" s="3">
        <v>46132</v>
      </c>
      <c r="C616" s="4" t="s">
        <v>14</v>
      </c>
      <c r="D616" s="4" t="s">
        <v>24</v>
      </c>
      <c r="E616" s="4" t="s">
        <v>25</v>
      </c>
      <c r="F616" s="4" t="s">
        <v>4</v>
      </c>
      <c r="G616" s="4" t="s">
        <v>11</v>
      </c>
      <c r="H616" s="4" t="s">
        <v>79</v>
      </c>
      <c r="I616" s="9">
        <v>3</v>
      </c>
      <c r="J616" s="6">
        <v>72.48</v>
      </c>
      <c r="K616" s="7">
        <v>0</v>
      </c>
      <c r="L616" s="6">
        <v>32.36</v>
      </c>
      <c r="M616" s="6">
        <f t="shared" si="36"/>
        <v>217.44</v>
      </c>
      <c r="N616" s="6">
        <f t="shared" si="37"/>
        <v>97.08</v>
      </c>
      <c r="O616" s="6">
        <f t="shared" si="38"/>
        <v>120.36</v>
      </c>
      <c r="P616" s="8">
        <f t="shared" si="39"/>
        <v>0.55353200883002207</v>
      </c>
      <c r="Q616" s="5">
        <f>YEAR(SalesDataTable[[#This Row],[Order Date]])</f>
        <v>2026</v>
      </c>
      <c r="R616" s="8" t="str">
        <f>"Q"&amp;ROUNDUP(MONTH(SalesDataTable[[#This Row],[Order Date]])/3,0)</f>
        <v>Q2</v>
      </c>
      <c r="S616" s="9">
        <f>MONTH(SalesDataTable[[#This Row],[Order Date]])</f>
        <v>4</v>
      </c>
      <c r="T616" s="8" t="str">
        <f>TEXT(SalesDataTable[[#This Row],[Order Date]],"mmm")</f>
        <v>Apr</v>
      </c>
    </row>
    <row r="617" spans="1:20" ht="15.6">
      <c r="A617" s="2" t="s">
        <v>668</v>
      </c>
      <c r="B617" s="3">
        <v>46132</v>
      </c>
      <c r="C617" s="4" t="s">
        <v>14</v>
      </c>
      <c r="D617" s="4" t="s">
        <v>15</v>
      </c>
      <c r="E617" s="4" t="s">
        <v>39</v>
      </c>
      <c r="F617" s="4" t="s">
        <v>16</v>
      </c>
      <c r="G617" s="4" t="s">
        <v>5</v>
      </c>
      <c r="H617" s="4" t="s">
        <v>6</v>
      </c>
      <c r="I617" s="9">
        <v>1</v>
      </c>
      <c r="J617" s="6">
        <v>81.98</v>
      </c>
      <c r="K617" s="7">
        <v>0</v>
      </c>
      <c r="L617" s="6">
        <v>43.15</v>
      </c>
      <c r="M617" s="6">
        <f t="shared" si="36"/>
        <v>81.98</v>
      </c>
      <c r="N617" s="6">
        <f t="shared" si="37"/>
        <v>43.15</v>
      </c>
      <c r="O617" s="6">
        <f t="shared" si="38"/>
        <v>38.830000000000005</v>
      </c>
      <c r="P617" s="8">
        <f t="shared" si="39"/>
        <v>0.47365211027079779</v>
      </c>
      <c r="Q617" s="5">
        <f>YEAR(SalesDataTable[[#This Row],[Order Date]])</f>
        <v>2026</v>
      </c>
      <c r="R617" s="8" t="str">
        <f>"Q"&amp;ROUNDUP(MONTH(SalesDataTable[[#This Row],[Order Date]])/3,0)</f>
        <v>Q2</v>
      </c>
      <c r="S617" s="9">
        <f>MONTH(SalesDataTable[[#This Row],[Order Date]])</f>
        <v>4</v>
      </c>
      <c r="T617" s="8" t="str">
        <f>TEXT(SalesDataTable[[#This Row],[Order Date]],"mmm")</f>
        <v>Apr</v>
      </c>
    </row>
    <row r="618" spans="1:20" ht="15.6">
      <c r="A618" s="2" t="s">
        <v>669</v>
      </c>
      <c r="B618" s="3">
        <v>46132</v>
      </c>
      <c r="C618" s="4" t="s">
        <v>27</v>
      </c>
      <c r="D618" s="4" t="s">
        <v>82</v>
      </c>
      <c r="E618" s="4" t="s">
        <v>39</v>
      </c>
      <c r="F618" s="4" t="s">
        <v>4</v>
      </c>
      <c r="G618" s="4" t="s">
        <v>17</v>
      </c>
      <c r="H618" s="4" t="s">
        <v>46</v>
      </c>
      <c r="I618" s="9">
        <v>1</v>
      </c>
      <c r="J618" s="6">
        <v>46.71</v>
      </c>
      <c r="K618" s="7">
        <v>0</v>
      </c>
      <c r="L618" s="6">
        <v>18.18</v>
      </c>
      <c r="M618" s="6">
        <f t="shared" si="36"/>
        <v>46.71</v>
      </c>
      <c r="N618" s="6">
        <f t="shared" si="37"/>
        <v>18.18</v>
      </c>
      <c r="O618" s="6">
        <f t="shared" si="38"/>
        <v>28.53</v>
      </c>
      <c r="P618" s="8">
        <f t="shared" si="39"/>
        <v>0.61078998073217727</v>
      </c>
      <c r="Q618" s="5">
        <f>YEAR(SalesDataTable[[#This Row],[Order Date]])</f>
        <v>2026</v>
      </c>
      <c r="R618" s="8" t="str">
        <f>"Q"&amp;ROUNDUP(MONTH(SalesDataTable[[#This Row],[Order Date]])/3,0)</f>
        <v>Q2</v>
      </c>
      <c r="S618" s="9">
        <f>MONTH(SalesDataTable[[#This Row],[Order Date]])</f>
        <v>4</v>
      </c>
      <c r="T618" s="8" t="str">
        <f>TEXT(SalesDataTable[[#This Row],[Order Date]],"mmm")</f>
        <v>Apr</v>
      </c>
    </row>
    <row r="619" spans="1:20" ht="15.6">
      <c r="A619" s="2" t="s">
        <v>670</v>
      </c>
      <c r="B619" s="3">
        <v>46132</v>
      </c>
      <c r="C619" s="4" t="s">
        <v>14</v>
      </c>
      <c r="D619" s="4" t="s">
        <v>34</v>
      </c>
      <c r="E619" s="4" t="s">
        <v>39</v>
      </c>
      <c r="F619" s="4" t="s">
        <v>16</v>
      </c>
      <c r="G619" s="4" t="s">
        <v>49</v>
      </c>
      <c r="H619" s="4" t="s">
        <v>50</v>
      </c>
      <c r="I619" s="9">
        <v>1</v>
      </c>
      <c r="J619" s="6">
        <v>41.01</v>
      </c>
      <c r="K619" s="7">
        <v>0</v>
      </c>
      <c r="L619" s="6">
        <v>14.5</v>
      </c>
      <c r="M619" s="6">
        <f t="shared" si="36"/>
        <v>41.01</v>
      </c>
      <c r="N619" s="6">
        <f t="shared" si="37"/>
        <v>14.5</v>
      </c>
      <c r="O619" s="6">
        <f t="shared" si="38"/>
        <v>26.509999999999998</v>
      </c>
      <c r="P619" s="8">
        <f t="shared" si="39"/>
        <v>0.64642770056083876</v>
      </c>
      <c r="Q619" s="5">
        <f>YEAR(SalesDataTable[[#This Row],[Order Date]])</f>
        <v>2026</v>
      </c>
      <c r="R619" s="8" t="str">
        <f>"Q"&amp;ROUNDUP(MONTH(SalesDataTable[[#This Row],[Order Date]])/3,0)</f>
        <v>Q2</v>
      </c>
      <c r="S619" s="9">
        <f>MONTH(SalesDataTable[[#This Row],[Order Date]])</f>
        <v>4</v>
      </c>
      <c r="T619" s="8" t="str">
        <f>TEXT(SalesDataTable[[#This Row],[Order Date]],"mmm")</f>
        <v>Apr</v>
      </c>
    </row>
    <row r="620" spans="1:20" ht="15.6">
      <c r="A620" s="2" t="s">
        <v>671</v>
      </c>
      <c r="B620" s="3">
        <v>46132</v>
      </c>
      <c r="C620" s="4" t="s">
        <v>8</v>
      </c>
      <c r="D620" s="4" t="s">
        <v>69</v>
      </c>
      <c r="E620" s="4" t="s">
        <v>3</v>
      </c>
      <c r="F620" s="4" t="s">
        <v>4</v>
      </c>
      <c r="G620" s="4" t="s">
        <v>11</v>
      </c>
      <c r="H620" s="4" t="s">
        <v>79</v>
      </c>
      <c r="I620" s="9">
        <v>1</v>
      </c>
      <c r="J620" s="6">
        <v>70.45</v>
      </c>
      <c r="K620" s="7">
        <v>0.05</v>
      </c>
      <c r="L620" s="6">
        <v>31.98</v>
      </c>
      <c r="M620" s="6">
        <f t="shared" si="36"/>
        <v>66.927499999999995</v>
      </c>
      <c r="N620" s="6">
        <f t="shared" si="37"/>
        <v>31.98</v>
      </c>
      <c r="O620" s="6">
        <f t="shared" si="38"/>
        <v>34.947499999999991</v>
      </c>
      <c r="P620" s="8">
        <f t="shared" si="39"/>
        <v>0.52216951178514059</v>
      </c>
      <c r="Q620" s="5">
        <f>YEAR(SalesDataTable[[#This Row],[Order Date]])</f>
        <v>2026</v>
      </c>
      <c r="R620" s="8" t="str">
        <f>"Q"&amp;ROUNDUP(MONTH(SalesDataTable[[#This Row],[Order Date]])/3,0)</f>
        <v>Q2</v>
      </c>
      <c r="S620" s="9">
        <f>MONTH(SalesDataTable[[#This Row],[Order Date]])</f>
        <v>4</v>
      </c>
      <c r="T620" s="8" t="str">
        <f>TEXT(SalesDataTable[[#This Row],[Order Date]],"mmm")</f>
        <v>Apr</v>
      </c>
    </row>
    <row r="621" spans="1:20" ht="15.6">
      <c r="A621" s="2" t="s">
        <v>672</v>
      </c>
      <c r="B621" s="3">
        <v>46132</v>
      </c>
      <c r="C621" s="4" t="s">
        <v>27</v>
      </c>
      <c r="D621" s="4" t="s">
        <v>82</v>
      </c>
      <c r="E621" s="4" t="s">
        <v>25</v>
      </c>
      <c r="F621" s="4" t="s">
        <v>20</v>
      </c>
      <c r="G621" s="4" t="s">
        <v>5</v>
      </c>
      <c r="H621" s="4" t="s">
        <v>29</v>
      </c>
      <c r="I621" s="9">
        <v>2</v>
      </c>
      <c r="J621" s="6">
        <v>51.39</v>
      </c>
      <c r="K621" s="7">
        <v>0.05</v>
      </c>
      <c r="L621" s="6">
        <v>22.28</v>
      </c>
      <c r="M621" s="6">
        <f t="shared" si="36"/>
        <v>97.640999999999991</v>
      </c>
      <c r="N621" s="6">
        <f t="shared" si="37"/>
        <v>44.56</v>
      </c>
      <c r="O621" s="6">
        <f t="shared" si="38"/>
        <v>53.080999999999989</v>
      </c>
      <c r="P621" s="8">
        <f t="shared" si="39"/>
        <v>0.54363433393758764</v>
      </c>
      <c r="Q621" s="5">
        <f>YEAR(SalesDataTable[[#This Row],[Order Date]])</f>
        <v>2026</v>
      </c>
      <c r="R621" s="8" t="str">
        <f>"Q"&amp;ROUNDUP(MONTH(SalesDataTable[[#This Row],[Order Date]])/3,0)</f>
        <v>Q2</v>
      </c>
      <c r="S621" s="9">
        <f>MONTH(SalesDataTable[[#This Row],[Order Date]])</f>
        <v>4</v>
      </c>
      <c r="T621" s="8" t="str">
        <f>TEXT(SalesDataTable[[#This Row],[Order Date]],"mmm")</f>
        <v>Apr</v>
      </c>
    </row>
    <row r="622" spans="1:20" ht="15.6">
      <c r="A622" s="2" t="s">
        <v>673</v>
      </c>
      <c r="B622" s="3">
        <v>46132</v>
      </c>
      <c r="C622" s="4" t="s">
        <v>1</v>
      </c>
      <c r="D622" s="4" t="s">
        <v>88</v>
      </c>
      <c r="E622" s="4" t="s">
        <v>25</v>
      </c>
      <c r="F622" s="4" t="s">
        <v>4</v>
      </c>
      <c r="G622" s="4" t="s">
        <v>31</v>
      </c>
      <c r="H622" s="4" t="s">
        <v>90</v>
      </c>
      <c r="I622" s="9">
        <v>2</v>
      </c>
      <c r="J622" s="6">
        <v>122.03</v>
      </c>
      <c r="K622" s="7">
        <v>0</v>
      </c>
      <c r="L622" s="6">
        <v>59.43</v>
      </c>
      <c r="M622" s="6">
        <f t="shared" si="36"/>
        <v>244.06</v>
      </c>
      <c r="N622" s="6">
        <f t="shared" si="37"/>
        <v>118.86</v>
      </c>
      <c r="O622" s="6">
        <f t="shared" si="38"/>
        <v>125.2</v>
      </c>
      <c r="P622" s="8">
        <f t="shared" si="39"/>
        <v>0.51298860935835455</v>
      </c>
      <c r="Q622" s="5">
        <f>YEAR(SalesDataTable[[#This Row],[Order Date]])</f>
        <v>2026</v>
      </c>
      <c r="R622" s="8" t="str">
        <f>"Q"&amp;ROUNDUP(MONTH(SalesDataTable[[#This Row],[Order Date]])/3,0)</f>
        <v>Q2</v>
      </c>
      <c r="S622" s="9">
        <f>MONTH(SalesDataTable[[#This Row],[Order Date]])</f>
        <v>4</v>
      </c>
      <c r="T622" s="8" t="str">
        <f>TEXT(SalesDataTable[[#This Row],[Order Date]],"mmm")</f>
        <v>Apr</v>
      </c>
    </row>
    <row r="623" spans="1:20" ht="15.6">
      <c r="A623" s="2" t="s">
        <v>674</v>
      </c>
      <c r="B623" s="3">
        <v>46132</v>
      </c>
      <c r="C623" s="4" t="s">
        <v>27</v>
      </c>
      <c r="D623" s="4" t="s">
        <v>28</v>
      </c>
      <c r="E623" s="4" t="s">
        <v>3</v>
      </c>
      <c r="F623" s="4" t="s">
        <v>16</v>
      </c>
      <c r="G623" s="4" t="s">
        <v>17</v>
      </c>
      <c r="H623" s="4" t="s">
        <v>71</v>
      </c>
      <c r="I623" s="9">
        <v>3</v>
      </c>
      <c r="J623" s="6">
        <v>132.07</v>
      </c>
      <c r="K623" s="7">
        <v>0.05</v>
      </c>
      <c r="L623" s="6">
        <v>66.41</v>
      </c>
      <c r="M623" s="6">
        <f t="shared" si="36"/>
        <v>376.39949999999999</v>
      </c>
      <c r="N623" s="6">
        <f t="shared" si="37"/>
        <v>199.23</v>
      </c>
      <c r="O623" s="6">
        <f t="shared" si="38"/>
        <v>177.1695</v>
      </c>
      <c r="P623" s="8">
        <f t="shared" si="39"/>
        <v>0.47069536489819991</v>
      </c>
      <c r="Q623" s="5">
        <f>YEAR(SalesDataTable[[#This Row],[Order Date]])</f>
        <v>2026</v>
      </c>
      <c r="R623" s="8" t="str">
        <f>"Q"&amp;ROUNDUP(MONTH(SalesDataTable[[#This Row],[Order Date]])/3,0)</f>
        <v>Q2</v>
      </c>
      <c r="S623" s="9">
        <f>MONTH(SalesDataTable[[#This Row],[Order Date]])</f>
        <v>4</v>
      </c>
      <c r="T623" s="8" t="str">
        <f>TEXT(SalesDataTable[[#This Row],[Order Date]],"mmm")</f>
        <v>Apr</v>
      </c>
    </row>
    <row r="624" spans="1:20" ht="15.6">
      <c r="A624" s="2" t="s">
        <v>675</v>
      </c>
      <c r="B624" s="3">
        <v>46132</v>
      </c>
      <c r="C624" s="4" t="s">
        <v>27</v>
      </c>
      <c r="D624" s="4" t="s">
        <v>45</v>
      </c>
      <c r="E624" s="4" t="s">
        <v>39</v>
      </c>
      <c r="F624" s="4" t="s">
        <v>4</v>
      </c>
      <c r="G624" s="4" t="s">
        <v>5</v>
      </c>
      <c r="H624" s="4" t="s">
        <v>35</v>
      </c>
      <c r="I624" s="9">
        <v>1</v>
      </c>
      <c r="J624" s="6">
        <v>41.04</v>
      </c>
      <c r="K624" s="7">
        <v>0.1</v>
      </c>
      <c r="L624" s="6">
        <v>17.02</v>
      </c>
      <c r="M624" s="6">
        <f t="shared" si="36"/>
        <v>36.936</v>
      </c>
      <c r="N624" s="6">
        <f t="shared" si="37"/>
        <v>17.02</v>
      </c>
      <c r="O624" s="6">
        <f t="shared" si="38"/>
        <v>19.916</v>
      </c>
      <c r="P624" s="8">
        <f t="shared" si="39"/>
        <v>0.53920294563569415</v>
      </c>
      <c r="Q624" s="5">
        <f>YEAR(SalesDataTable[[#This Row],[Order Date]])</f>
        <v>2026</v>
      </c>
      <c r="R624" s="8" t="str">
        <f>"Q"&amp;ROUNDUP(MONTH(SalesDataTable[[#This Row],[Order Date]])/3,0)</f>
        <v>Q2</v>
      </c>
      <c r="S624" s="9">
        <f>MONTH(SalesDataTable[[#This Row],[Order Date]])</f>
        <v>4</v>
      </c>
      <c r="T624" s="8" t="str">
        <f>TEXT(SalesDataTable[[#This Row],[Order Date]],"mmm")</f>
        <v>Apr</v>
      </c>
    </row>
    <row r="625" spans="1:20" ht="15.6">
      <c r="A625" s="2" t="s">
        <v>676</v>
      </c>
      <c r="B625" s="3">
        <v>46132</v>
      </c>
      <c r="C625" s="4" t="s">
        <v>8</v>
      </c>
      <c r="D625" s="4" t="s">
        <v>9</v>
      </c>
      <c r="E625" s="4" t="s">
        <v>25</v>
      </c>
      <c r="F625" s="4" t="s">
        <v>16</v>
      </c>
      <c r="G625" s="4" t="s">
        <v>49</v>
      </c>
      <c r="H625" s="4" t="s">
        <v>50</v>
      </c>
      <c r="I625" s="9">
        <v>2</v>
      </c>
      <c r="J625" s="6">
        <v>40.56</v>
      </c>
      <c r="K625" s="7">
        <v>0</v>
      </c>
      <c r="L625" s="6">
        <v>15.09</v>
      </c>
      <c r="M625" s="6">
        <f t="shared" si="36"/>
        <v>81.12</v>
      </c>
      <c r="N625" s="6">
        <f t="shared" si="37"/>
        <v>30.18</v>
      </c>
      <c r="O625" s="6">
        <f t="shared" si="38"/>
        <v>50.940000000000005</v>
      </c>
      <c r="P625" s="8">
        <f t="shared" si="39"/>
        <v>0.62795857988165682</v>
      </c>
      <c r="Q625" s="5">
        <f>YEAR(SalesDataTable[[#This Row],[Order Date]])</f>
        <v>2026</v>
      </c>
      <c r="R625" s="8" t="str">
        <f>"Q"&amp;ROUNDUP(MONTH(SalesDataTable[[#This Row],[Order Date]])/3,0)</f>
        <v>Q2</v>
      </c>
      <c r="S625" s="9">
        <f>MONTH(SalesDataTable[[#This Row],[Order Date]])</f>
        <v>4</v>
      </c>
      <c r="T625" s="8" t="str">
        <f>TEXT(SalesDataTable[[#This Row],[Order Date]],"mmm")</f>
        <v>Apr</v>
      </c>
    </row>
    <row r="626" spans="1:20" ht="15.6">
      <c r="A626" s="2" t="s">
        <v>677</v>
      </c>
      <c r="B626" s="3">
        <v>46132</v>
      </c>
      <c r="C626" s="4" t="s">
        <v>14</v>
      </c>
      <c r="D626" s="4" t="s">
        <v>126</v>
      </c>
      <c r="E626" s="4" t="s">
        <v>3</v>
      </c>
      <c r="F626" s="4" t="s">
        <v>20</v>
      </c>
      <c r="G626" s="4" t="s">
        <v>49</v>
      </c>
      <c r="H626" s="4" t="s">
        <v>74</v>
      </c>
      <c r="I626" s="9">
        <v>3</v>
      </c>
      <c r="J626" s="6">
        <v>51.36</v>
      </c>
      <c r="K626" s="7">
        <v>0</v>
      </c>
      <c r="L626" s="6">
        <v>22.05</v>
      </c>
      <c r="M626" s="6">
        <f t="shared" si="36"/>
        <v>154.07999999999998</v>
      </c>
      <c r="N626" s="6">
        <f t="shared" si="37"/>
        <v>66.150000000000006</v>
      </c>
      <c r="O626" s="6">
        <f t="shared" si="38"/>
        <v>87.929999999999978</v>
      </c>
      <c r="P626" s="8">
        <f t="shared" si="39"/>
        <v>0.57067757009345788</v>
      </c>
      <c r="Q626" s="5">
        <f>YEAR(SalesDataTable[[#This Row],[Order Date]])</f>
        <v>2026</v>
      </c>
      <c r="R626" s="8" t="str">
        <f>"Q"&amp;ROUNDUP(MONTH(SalesDataTable[[#This Row],[Order Date]])/3,0)</f>
        <v>Q2</v>
      </c>
      <c r="S626" s="9">
        <f>MONTH(SalesDataTable[[#This Row],[Order Date]])</f>
        <v>4</v>
      </c>
      <c r="T626" s="8" t="str">
        <f>TEXT(SalesDataTable[[#This Row],[Order Date]],"mmm")</f>
        <v>Apr</v>
      </c>
    </row>
    <row r="627" spans="1:20" ht="15.6">
      <c r="A627" s="2" t="s">
        <v>678</v>
      </c>
      <c r="B627" s="3">
        <v>46133</v>
      </c>
      <c r="C627" s="4" t="s">
        <v>27</v>
      </c>
      <c r="D627" s="4" t="s">
        <v>45</v>
      </c>
      <c r="E627" s="4" t="s">
        <v>3</v>
      </c>
      <c r="F627" s="4" t="s">
        <v>4</v>
      </c>
      <c r="G627" s="4" t="s">
        <v>11</v>
      </c>
      <c r="H627" s="4" t="s">
        <v>12</v>
      </c>
      <c r="I627" s="9">
        <v>6</v>
      </c>
      <c r="J627" s="6">
        <v>93.58</v>
      </c>
      <c r="K627" s="7">
        <v>0</v>
      </c>
      <c r="L627" s="6">
        <v>46.68</v>
      </c>
      <c r="M627" s="6">
        <f t="shared" si="36"/>
        <v>561.48</v>
      </c>
      <c r="N627" s="6">
        <f t="shared" si="37"/>
        <v>280.08</v>
      </c>
      <c r="O627" s="6">
        <f t="shared" si="38"/>
        <v>281.40000000000003</v>
      </c>
      <c r="P627" s="8">
        <f t="shared" si="39"/>
        <v>0.5011754648429152</v>
      </c>
      <c r="Q627" s="5">
        <f>YEAR(SalesDataTable[[#This Row],[Order Date]])</f>
        <v>2026</v>
      </c>
      <c r="R627" s="8" t="str">
        <f>"Q"&amp;ROUNDUP(MONTH(SalesDataTable[[#This Row],[Order Date]])/3,0)</f>
        <v>Q2</v>
      </c>
      <c r="S627" s="9">
        <f>MONTH(SalesDataTable[[#This Row],[Order Date]])</f>
        <v>4</v>
      </c>
      <c r="T627" s="8" t="str">
        <f>TEXT(SalesDataTable[[#This Row],[Order Date]],"mmm")</f>
        <v>Apr</v>
      </c>
    </row>
    <row r="628" spans="1:20" ht="15.6">
      <c r="A628" s="2" t="s">
        <v>679</v>
      </c>
      <c r="B628" s="3">
        <v>46133</v>
      </c>
      <c r="C628" s="4" t="s">
        <v>27</v>
      </c>
      <c r="D628" s="4" t="s">
        <v>45</v>
      </c>
      <c r="E628" s="4" t="s">
        <v>3</v>
      </c>
      <c r="F628" s="4" t="s">
        <v>20</v>
      </c>
      <c r="G628" s="4" t="s">
        <v>5</v>
      </c>
      <c r="H628" s="4" t="s">
        <v>6</v>
      </c>
      <c r="I628" s="9">
        <v>5</v>
      </c>
      <c r="J628" s="6">
        <v>80.16</v>
      </c>
      <c r="K628" s="7">
        <v>0.1</v>
      </c>
      <c r="L628" s="6">
        <v>42.5</v>
      </c>
      <c r="M628" s="6">
        <f t="shared" si="36"/>
        <v>360.71999999999997</v>
      </c>
      <c r="N628" s="6">
        <f t="shared" si="37"/>
        <v>212.5</v>
      </c>
      <c r="O628" s="6">
        <f t="shared" si="38"/>
        <v>148.21999999999997</v>
      </c>
      <c r="P628" s="8">
        <f t="shared" si="39"/>
        <v>0.41090042137946325</v>
      </c>
      <c r="Q628" s="5">
        <f>YEAR(SalesDataTable[[#This Row],[Order Date]])</f>
        <v>2026</v>
      </c>
      <c r="R628" s="8" t="str">
        <f>"Q"&amp;ROUNDUP(MONTH(SalesDataTable[[#This Row],[Order Date]])/3,0)</f>
        <v>Q2</v>
      </c>
      <c r="S628" s="9">
        <f>MONTH(SalesDataTable[[#This Row],[Order Date]])</f>
        <v>4</v>
      </c>
      <c r="T628" s="8" t="str">
        <f>TEXT(SalesDataTable[[#This Row],[Order Date]],"mmm")</f>
        <v>Apr</v>
      </c>
    </row>
    <row r="629" spans="1:20" ht="15.6">
      <c r="A629" s="2" t="s">
        <v>680</v>
      </c>
      <c r="B629" s="3">
        <v>46133</v>
      </c>
      <c r="C629" s="4" t="s">
        <v>8</v>
      </c>
      <c r="D629" s="4" t="s">
        <v>69</v>
      </c>
      <c r="E629" s="4" t="s">
        <v>3</v>
      </c>
      <c r="F629" s="4" t="s">
        <v>16</v>
      </c>
      <c r="G629" s="4" t="s">
        <v>11</v>
      </c>
      <c r="H629" s="4" t="s">
        <v>21</v>
      </c>
      <c r="I629" s="9">
        <v>1</v>
      </c>
      <c r="J629" s="6">
        <v>142.22999999999999</v>
      </c>
      <c r="K629" s="7">
        <v>0.05</v>
      </c>
      <c r="L629" s="6">
        <v>77.66</v>
      </c>
      <c r="M629" s="6">
        <f t="shared" si="36"/>
        <v>135.11849999999998</v>
      </c>
      <c r="N629" s="6">
        <f t="shared" si="37"/>
        <v>77.66</v>
      </c>
      <c r="O629" s="6">
        <f t="shared" si="38"/>
        <v>57.458499999999987</v>
      </c>
      <c r="P629" s="8">
        <f t="shared" si="39"/>
        <v>0.42524524768999061</v>
      </c>
      <c r="Q629" s="5">
        <f>YEAR(SalesDataTable[[#This Row],[Order Date]])</f>
        <v>2026</v>
      </c>
      <c r="R629" s="8" t="str">
        <f>"Q"&amp;ROUNDUP(MONTH(SalesDataTable[[#This Row],[Order Date]])/3,0)</f>
        <v>Q2</v>
      </c>
      <c r="S629" s="9">
        <f>MONTH(SalesDataTable[[#This Row],[Order Date]])</f>
        <v>4</v>
      </c>
      <c r="T629" s="8" t="str">
        <f>TEXT(SalesDataTable[[#This Row],[Order Date]],"mmm")</f>
        <v>Apr</v>
      </c>
    </row>
    <row r="630" spans="1:20" ht="15.6">
      <c r="A630" s="2" t="s">
        <v>681</v>
      </c>
      <c r="B630" s="3">
        <v>46133</v>
      </c>
      <c r="C630" s="4" t="s">
        <v>8</v>
      </c>
      <c r="D630" s="4" t="s">
        <v>86</v>
      </c>
      <c r="E630" s="4" t="s">
        <v>3</v>
      </c>
      <c r="F630" s="4" t="s">
        <v>4</v>
      </c>
      <c r="G630" s="4" t="s">
        <v>11</v>
      </c>
      <c r="H630" s="4" t="s">
        <v>79</v>
      </c>
      <c r="I630" s="9">
        <v>2</v>
      </c>
      <c r="J630" s="6">
        <v>71.77</v>
      </c>
      <c r="K630" s="7">
        <v>0</v>
      </c>
      <c r="L630" s="6">
        <v>32.450000000000003</v>
      </c>
      <c r="M630" s="6">
        <f t="shared" si="36"/>
        <v>143.54</v>
      </c>
      <c r="N630" s="6">
        <f t="shared" si="37"/>
        <v>64.900000000000006</v>
      </c>
      <c r="O630" s="6">
        <f t="shared" si="38"/>
        <v>78.639999999999986</v>
      </c>
      <c r="P630" s="8">
        <f t="shared" si="39"/>
        <v>0.54786122335237553</v>
      </c>
      <c r="Q630" s="5">
        <f>YEAR(SalesDataTable[[#This Row],[Order Date]])</f>
        <v>2026</v>
      </c>
      <c r="R630" s="8" t="str">
        <f>"Q"&amp;ROUNDUP(MONTH(SalesDataTable[[#This Row],[Order Date]])/3,0)</f>
        <v>Q2</v>
      </c>
      <c r="S630" s="9">
        <f>MONTH(SalesDataTable[[#This Row],[Order Date]])</f>
        <v>4</v>
      </c>
      <c r="T630" s="8" t="str">
        <f>TEXT(SalesDataTable[[#This Row],[Order Date]],"mmm")</f>
        <v>Apr</v>
      </c>
    </row>
    <row r="631" spans="1:20" ht="15.6">
      <c r="A631" s="2" t="s">
        <v>682</v>
      </c>
      <c r="B631" s="3">
        <v>46133</v>
      </c>
      <c r="C631" s="4" t="s">
        <v>1</v>
      </c>
      <c r="D631" s="4" t="s">
        <v>2</v>
      </c>
      <c r="E631" s="4" t="s">
        <v>39</v>
      </c>
      <c r="F631" s="4" t="s">
        <v>4</v>
      </c>
      <c r="G631" s="4" t="s">
        <v>11</v>
      </c>
      <c r="H631" s="4" t="s">
        <v>79</v>
      </c>
      <c r="I631" s="9">
        <v>1</v>
      </c>
      <c r="J631" s="6">
        <v>71.23</v>
      </c>
      <c r="K631" s="7">
        <v>0.05</v>
      </c>
      <c r="L631" s="6">
        <v>33.28</v>
      </c>
      <c r="M631" s="6">
        <f t="shared" si="36"/>
        <v>67.668499999999995</v>
      </c>
      <c r="N631" s="6">
        <f t="shared" si="37"/>
        <v>33.28</v>
      </c>
      <c r="O631" s="6">
        <f t="shared" si="38"/>
        <v>34.388499999999993</v>
      </c>
      <c r="P631" s="8">
        <f t="shared" si="39"/>
        <v>0.50819066478494423</v>
      </c>
      <c r="Q631" s="5">
        <f>YEAR(SalesDataTable[[#This Row],[Order Date]])</f>
        <v>2026</v>
      </c>
      <c r="R631" s="8" t="str">
        <f>"Q"&amp;ROUNDUP(MONTH(SalesDataTable[[#This Row],[Order Date]])/3,0)</f>
        <v>Q2</v>
      </c>
      <c r="S631" s="9">
        <f>MONTH(SalesDataTable[[#This Row],[Order Date]])</f>
        <v>4</v>
      </c>
      <c r="T631" s="8" t="str">
        <f>TEXT(SalesDataTable[[#This Row],[Order Date]],"mmm")</f>
        <v>Apr</v>
      </c>
    </row>
    <row r="632" spans="1:20" ht="15.6">
      <c r="A632" s="2" t="s">
        <v>683</v>
      </c>
      <c r="B632" s="3">
        <v>46133</v>
      </c>
      <c r="C632" s="4" t="s">
        <v>1</v>
      </c>
      <c r="D632" s="4" t="s">
        <v>2</v>
      </c>
      <c r="E632" s="4" t="s">
        <v>25</v>
      </c>
      <c r="F632" s="4" t="s">
        <v>4</v>
      </c>
      <c r="G632" s="4" t="s">
        <v>11</v>
      </c>
      <c r="H632" s="4" t="s">
        <v>79</v>
      </c>
      <c r="I632" s="9">
        <v>1</v>
      </c>
      <c r="J632" s="6">
        <v>71.239999999999995</v>
      </c>
      <c r="K632" s="7">
        <v>0.1</v>
      </c>
      <c r="L632" s="6">
        <v>33.07</v>
      </c>
      <c r="M632" s="6">
        <f t="shared" si="36"/>
        <v>64.116</v>
      </c>
      <c r="N632" s="6">
        <f t="shared" si="37"/>
        <v>33.07</v>
      </c>
      <c r="O632" s="6">
        <f t="shared" si="38"/>
        <v>31.045999999999999</v>
      </c>
      <c r="P632" s="8">
        <f t="shared" si="39"/>
        <v>0.48421610830369954</v>
      </c>
      <c r="Q632" s="5">
        <f>YEAR(SalesDataTable[[#This Row],[Order Date]])</f>
        <v>2026</v>
      </c>
      <c r="R632" s="8" t="str">
        <f>"Q"&amp;ROUNDUP(MONTH(SalesDataTable[[#This Row],[Order Date]])/3,0)</f>
        <v>Q2</v>
      </c>
      <c r="S632" s="9">
        <f>MONTH(SalesDataTable[[#This Row],[Order Date]])</f>
        <v>4</v>
      </c>
      <c r="T632" s="8" t="str">
        <f>TEXT(SalesDataTable[[#This Row],[Order Date]],"mmm")</f>
        <v>Apr</v>
      </c>
    </row>
    <row r="633" spans="1:20" ht="15.6">
      <c r="A633" s="2" t="s">
        <v>684</v>
      </c>
      <c r="B633" s="3">
        <v>46133</v>
      </c>
      <c r="C633" s="4" t="s">
        <v>8</v>
      </c>
      <c r="D633" s="4" t="s">
        <v>38</v>
      </c>
      <c r="E633" s="4" t="s">
        <v>3</v>
      </c>
      <c r="F633" s="4" t="s">
        <v>16</v>
      </c>
      <c r="G633" s="4" t="s">
        <v>5</v>
      </c>
      <c r="H633" s="4" t="s">
        <v>29</v>
      </c>
      <c r="I633" s="9">
        <v>1</v>
      </c>
      <c r="J633" s="6">
        <v>51.39</v>
      </c>
      <c r="K633" s="7">
        <v>0</v>
      </c>
      <c r="L633" s="6">
        <v>22.08</v>
      </c>
      <c r="M633" s="6">
        <f t="shared" si="36"/>
        <v>51.39</v>
      </c>
      <c r="N633" s="6">
        <f t="shared" si="37"/>
        <v>22.08</v>
      </c>
      <c r="O633" s="6">
        <f t="shared" si="38"/>
        <v>29.310000000000002</v>
      </c>
      <c r="P633" s="8">
        <f t="shared" si="39"/>
        <v>0.57034442498540572</v>
      </c>
      <c r="Q633" s="5">
        <f>YEAR(SalesDataTable[[#This Row],[Order Date]])</f>
        <v>2026</v>
      </c>
      <c r="R633" s="8" t="str">
        <f>"Q"&amp;ROUNDUP(MONTH(SalesDataTable[[#This Row],[Order Date]])/3,0)</f>
        <v>Q2</v>
      </c>
      <c r="S633" s="9">
        <f>MONTH(SalesDataTable[[#This Row],[Order Date]])</f>
        <v>4</v>
      </c>
      <c r="T633" s="8" t="str">
        <f>TEXT(SalesDataTable[[#This Row],[Order Date]],"mmm")</f>
        <v>Apr</v>
      </c>
    </row>
    <row r="634" spans="1:20" ht="15.6">
      <c r="A634" s="2" t="s">
        <v>685</v>
      </c>
      <c r="B634" s="3">
        <v>46133</v>
      </c>
      <c r="C634" s="4" t="s">
        <v>8</v>
      </c>
      <c r="D634" s="4" t="s">
        <v>69</v>
      </c>
      <c r="E634" s="4" t="s">
        <v>3</v>
      </c>
      <c r="F634" s="4" t="s">
        <v>4</v>
      </c>
      <c r="G634" s="4" t="s">
        <v>5</v>
      </c>
      <c r="H634" s="4" t="s">
        <v>43</v>
      </c>
      <c r="I634" s="9">
        <v>1</v>
      </c>
      <c r="J634" s="6">
        <v>102.64</v>
      </c>
      <c r="K634" s="7">
        <v>0</v>
      </c>
      <c r="L634" s="6">
        <v>51.86</v>
      </c>
      <c r="M634" s="6">
        <f t="shared" si="36"/>
        <v>102.64</v>
      </c>
      <c r="N634" s="6">
        <f t="shared" si="37"/>
        <v>51.86</v>
      </c>
      <c r="O634" s="6">
        <f t="shared" si="38"/>
        <v>50.78</v>
      </c>
      <c r="P634" s="8">
        <f t="shared" si="39"/>
        <v>0.49473889321901793</v>
      </c>
      <c r="Q634" s="5">
        <f>YEAR(SalesDataTable[[#This Row],[Order Date]])</f>
        <v>2026</v>
      </c>
      <c r="R634" s="8" t="str">
        <f>"Q"&amp;ROUNDUP(MONTH(SalesDataTable[[#This Row],[Order Date]])/3,0)</f>
        <v>Q2</v>
      </c>
      <c r="S634" s="9">
        <f>MONTH(SalesDataTable[[#This Row],[Order Date]])</f>
        <v>4</v>
      </c>
      <c r="T634" s="8" t="str">
        <f>TEXT(SalesDataTable[[#This Row],[Order Date]],"mmm")</f>
        <v>Apr</v>
      </c>
    </row>
    <row r="635" spans="1:20" ht="15.6">
      <c r="A635" s="2" t="s">
        <v>686</v>
      </c>
      <c r="B635" s="3">
        <v>46133</v>
      </c>
      <c r="C635" s="4" t="s">
        <v>14</v>
      </c>
      <c r="D635" s="4" t="s">
        <v>15</v>
      </c>
      <c r="E635" s="4" t="s">
        <v>3</v>
      </c>
      <c r="F635" s="4" t="s">
        <v>16</v>
      </c>
      <c r="G635" s="4" t="s">
        <v>49</v>
      </c>
      <c r="H635" s="4" t="s">
        <v>67</v>
      </c>
      <c r="I635" s="9">
        <v>2</v>
      </c>
      <c r="J635" s="6">
        <v>35.56</v>
      </c>
      <c r="K635" s="7">
        <v>0.1</v>
      </c>
      <c r="L635" s="6">
        <v>13.85</v>
      </c>
      <c r="M635" s="6">
        <f t="shared" si="36"/>
        <v>64.00800000000001</v>
      </c>
      <c r="N635" s="6">
        <f t="shared" si="37"/>
        <v>27.7</v>
      </c>
      <c r="O635" s="6">
        <f t="shared" si="38"/>
        <v>36.308000000000007</v>
      </c>
      <c r="P635" s="8">
        <f t="shared" si="39"/>
        <v>0.56724159480064995</v>
      </c>
      <c r="Q635" s="5">
        <f>YEAR(SalesDataTable[[#This Row],[Order Date]])</f>
        <v>2026</v>
      </c>
      <c r="R635" s="8" t="str">
        <f>"Q"&amp;ROUNDUP(MONTH(SalesDataTable[[#This Row],[Order Date]])/3,0)</f>
        <v>Q2</v>
      </c>
      <c r="S635" s="9">
        <f>MONTH(SalesDataTable[[#This Row],[Order Date]])</f>
        <v>4</v>
      </c>
      <c r="T635" s="8" t="str">
        <f>TEXT(SalesDataTable[[#This Row],[Order Date]],"mmm")</f>
        <v>Apr</v>
      </c>
    </row>
    <row r="636" spans="1:20" ht="15.6">
      <c r="A636" s="2" t="s">
        <v>687</v>
      </c>
      <c r="B636" s="3">
        <v>46133</v>
      </c>
      <c r="C636" s="4" t="s">
        <v>8</v>
      </c>
      <c r="D636" s="4" t="s">
        <v>66</v>
      </c>
      <c r="E636" s="4" t="s">
        <v>3</v>
      </c>
      <c r="F636" s="4" t="s">
        <v>4</v>
      </c>
      <c r="G636" s="4" t="s">
        <v>5</v>
      </c>
      <c r="H636" s="4" t="s">
        <v>43</v>
      </c>
      <c r="I636" s="9">
        <v>2</v>
      </c>
      <c r="J636" s="6">
        <v>100.39</v>
      </c>
      <c r="K636" s="7">
        <v>0</v>
      </c>
      <c r="L636" s="6">
        <v>49.05</v>
      </c>
      <c r="M636" s="6">
        <f t="shared" si="36"/>
        <v>200.78</v>
      </c>
      <c r="N636" s="6">
        <f t="shared" si="37"/>
        <v>98.1</v>
      </c>
      <c r="O636" s="6">
        <f t="shared" si="38"/>
        <v>102.68</v>
      </c>
      <c r="P636" s="8">
        <f t="shared" si="39"/>
        <v>0.51140551847793603</v>
      </c>
      <c r="Q636" s="5">
        <f>YEAR(SalesDataTable[[#This Row],[Order Date]])</f>
        <v>2026</v>
      </c>
      <c r="R636" s="8" t="str">
        <f>"Q"&amp;ROUNDUP(MONTH(SalesDataTable[[#This Row],[Order Date]])/3,0)</f>
        <v>Q2</v>
      </c>
      <c r="S636" s="9">
        <f>MONTH(SalesDataTable[[#This Row],[Order Date]])</f>
        <v>4</v>
      </c>
      <c r="T636" s="8" t="str">
        <f>TEXT(SalesDataTable[[#This Row],[Order Date]],"mmm")</f>
        <v>Apr</v>
      </c>
    </row>
    <row r="637" spans="1:20" ht="15.6">
      <c r="A637" s="2" t="s">
        <v>688</v>
      </c>
      <c r="B637" s="3">
        <v>46133</v>
      </c>
      <c r="C637" s="4" t="s">
        <v>1</v>
      </c>
      <c r="D637" s="4" t="s">
        <v>88</v>
      </c>
      <c r="E637" s="4" t="s">
        <v>25</v>
      </c>
      <c r="F637" s="4" t="s">
        <v>4</v>
      </c>
      <c r="G637" s="4" t="s">
        <v>31</v>
      </c>
      <c r="H637" s="4" t="s">
        <v>41</v>
      </c>
      <c r="I637" s="9">
        <v>2</v>
      </c>
      <c r="J637" s="6">
        <v>191.51</v>
      </c>
      <c r="K637" s="7">
        <v>0.1</v>
      </c>
      <c r="L637" s="6">
        <v>101.25</v>
      </c>
      <c r="M637" s="6">
        <f t="shared" si="36"/>
        <v>344.71800000000002</v>
      </c>
      <c r="N637" s="6">
        <f t="shared" si="37"/>
        <v>202.5</v>
      </c>
      <c r="O637" s="6">
        <f t="shared" si="38"/>
        <v>142.21800000000002</v>
      </c>
      <c r="P637" s="8">
        <f t="shared" si="39"/>
        <v>0.41256331262075091</v>
      </c>
      <c r="Q637" s="5">
        <f>YEAR(SalesDataTable[[#This Row],[Order Date]])</f>
        <v>2026</v>
      </c>
      <c r="R637" s="8" t="str">
        <f>"Q"&amp;ROUNDUP(MONTH(SalesDataTable[[#This Row],[Order Date]])/3,0)</f>
        <v>Q2</v>
      </c>
      <c r="S637" s="9">
        <f>MONTH(SalesDataTable[[#This Row],[Order Date]])</f>
        <v>4</v>
      </c>
      <c r="T637" s="8" t="str">
        <f>TEXT(SalesDataTable[[#This Row],[Order Date]],"mmm")</f>
        <v>Apr</v>
      </c>
    </row>
    <row r="638" spans="1:20" ht="15.6">
      <c r="A638" s="2" t="s">
        <v>689</v>
      </c>
      <c r="B638" s="3">
        <v>46133</v>
      </c>
      <c r="C638" s="4" t="s">
        <v>8</v>
      </c>
      <c r="D638" s="4" t="s">
        <v>69</v>
      </c>
      <c r="E638" s="4" t="s">
        <v>25</v>
      </c>
      <c r="F638" s="4" t="s">
        <v>16</v>
      </c>
      <c r="G638" s="4" t="s">
        <v>11</v>
      </c>
      <c r="H638" s="4" t="s">
        <v>21</v>
      </c>
      <c r="I638" s="9">
        <v>2</v>
      </c>
      <c r="J638" s="6">
        <v>147.30000000000001</v>
      </c>
      <c r="K638" s="7">
        <v>0</v>
      </c>
      <c r="L638" s="6">
        <v>81.2</v>
      </c>
      <c r="M638" s="6">
        <f t="shared" si="36"/>
        <v>294.60000000000002</v>
      </c>
      <c r="N638" s="6">
        <f t="shared" si="37"/>
        <v>162.4</v>
      </c>
      <c r="O638" s="6">
        <f t="shared" si="38"/>
        <v>132.20000000000002</v>
      </c>
      <c r="P638" s="8">
        <f t="shared" si="39"/>
        <v>0.44874405974202308</v>
      </c>
      <c r="Q638" s="5">
        <f>YEAR(SalesDataTable[[#This Row],[Order Date]])</f>
        <v>2026</v>
      </c>
      <c r="R638" s="8" t="str">
        <f>"Q"&amp;ROUNDUP(MONTH(SalesDataTable[[#This Row],[Order Date]])/3,0)</f>
        <v>Q2</v>
      </c>
      <c r="S638" s="9">
        <f>MONTH(SalesDataTable[[#This Row],[Order Date]])</f>
        <v>4</v>
      </c>
      <c r="T638" s="8" t="str">
        <f>TEXT(SalesDataTable[[#This Row],[Order Date]],"mmm")</f>
        <v>Apr</v>
      </c>
    </row>
    <row r="639" spans="1:20" ht="15.6">
      <c r="A639" s="2" t="s">
        <v>690</v>
      </c>
      <c r="B639" s="3">
        <v>46133</v>
      </c>
      <c r="C639" s="4" t="s">
        <v>8</v>
      </c>
      <c r="D639" s="4" t="s">
        <v>66</v>
      </c>
      <c r="E639" s="4" t="s">
        <v>25</v>
      </c>
      <c r="F639" s="4" t="s">
        <v>4</v>
      </c>
      <c r="G639" s="4" t="s">
        <v>5</v>
      </c>
      <c r="H639" s="4" t="s">
        <v>6</v>
      </c>
      <c r="I639" s="9">
        <v>1</v>
      </c>
      <c r="J639" s="6">
        <v>79.92</v>
      </c>
      <c r="K639" s="7">
        <v>0.1</v>
      </c>
      <c r="L639" s="6">
        <v>43.13</v>
      </c>
      <c r="M639" s="6">
        <f t="shared" si="36"/>
        <v>71.927999999999997</v>
      </c>
      <c r="N639" s="6">
        <f t="shared" si="37"/>
        <v>43.13</v>
      </c>
      <c r="O639" s="6">
        <f t="shared" si="38"/>
        <v>28.797999999999995</v>
      </c>
      <c r="P639" s="8">
        <f t="shared" si="39"/>
        <v>0.40037259481703918</v>
      </c>
      <c r="Q639" s="5">
        <f>YEAR(SalesDataTable[[#This Row],[Order Date]])</f>
        <v>2026</v>
      </c>
      <c r="R639" s="8" t="str">
        <f>"Q"&amp;ROUNDUP(MONTH(SalesDataTable[[#This Row],[Order Date]])/3,0)</f>
        <v>Q2</v>
      </c>
      <c r="S639" s="9">
        <f>MONTH(SalesDataTable[[#This Row],[Order Date]])</f>
        <v>4</v>
      </c>
      <c r="T639" s="8" t="str">
        <f>TEXT(SalesDataTable[[#This Row],[Order Date]],"mmm")</f>
        <v>Apr</v>
      </c>
    </row>
    <row r="640" spans="1:20" ht="15.6">
      <c r="A640" s="2" t="s">
        <v>691</v>
      </c>
      <c r="B640" s="3">
        <v>46134</v>
      </c>
      <c r="C640" s="4" t="s">
        <v>8</v>
      </c>
      <c r="D640" s="4" t="s">
        <v>9</v>
      </c>
      <c r="E640" s="4" t="s">
        <v>3</v>
      </c>
      <c r="F640" s="4" t="s">
        <v>4</v>
      </c>
      <c r="G640" s="4" t="s">
        <v>31</v>
      </c>
      <c r="H640" s="4" t="s">
        <v>32</v>
      </c>
      <c r="I640" s="9">
        <v>2</v>
      </c>
      <c r="J640" s="6">
        <v>344.29</v>
      </c>
      <c r="K640" s="7">
        <v>0.1</v>
      </c>
      <c r="L640" s="6">
        <v>192.66</v>
      </c>
      <c r="M640" s="6">
        <f t="shared" si="36"/>
        <v>619.72200000000009</v>
      </c>
      <c r="N640" s="6">
        <f t="shared" si="37"/>
        <v>385.32</v>
      </c>
      <c r="O640" s="6">
        <f t="shared" si="38"/>
        <v>234.4020000000001</v>
      </c>
      <c r="P640" s="8">
        <f t="shared" si="39"/>
        <v>0.37823733867766524</v>
      </c>
      <c r="Q640" s="5">
        <f>YEAR(SalesDataTable[[#This Row],[Order Date]])</f>
        <v>2026</v>
      </c>
      <c r="R640" s="8" t="str">
        <f>"Q"&amp;ROUNDUP(MONTH(SalesDataTable[[#This Row],[Order Date]])/3,0)</f>
        <v>Q2</v>
      </c>
      <c r="S640" s="9">
        <f>MONTH(SalesDataTable[[#This Row],[Order Date]])</f>
        <v>4</v>
      </c>
      <c r="T640" s="8" t="str">
        <f>TEXT(SalesDataTable[[#This Row],[Order Date]],"mmm")</f>
        <v>Apr</v>
      </c>
    </row>
    <row r="641" spans="1:20" ht="15.6">
      <c r="A641" s="2" t="s">
        <v>692</v>
      </c>
      <c r="B641" s="3">
        <v>46134</v>
      </c>
      <c r="C641" s="4" t="s">
        <v>14</v>
      </c>
      <c r="D641" s="4" t="s">
        <v>34</v>
      </c>
      <c r="E641" s="4" t="s">
        <v>3</v>
      </c>
      <c r="F641" s="4" t="s">
        <v>4</v>
      </c>
      <c r="G641" s="4" t="s">
        <v>11</v>
      </c>
      <c r="H641" s="4" t="s">
        <v>53</v>
      </c>
      <c r="I641" s="9">
        <v>1</v>
      </c>
      <c r="J641" s="6">
        <v>151.15</v>
      </c>
      <c r="K641" s="7">
        <v>0</v>
      </c>
      <c r="L641" s="6">
        <v>77.680000000000007</v>
      </c>
      <c r="M641" s="6">
        <f t="shared" si="36"/>
        <v>151.15</v>
      </c>
      <c r="N641" s="6">
        <f t="shared" si="37"/>
        <v>77.680000000000007</v>
      </c>
      <c r="O641" s="6">
        <f t="shared" si="38"/>
        <v>73.47</v>
      </c>
      <c r="P641" s="8">
        <f t="shared" si="39"/>
        <v>0.48607343698312933</v>
      </c>
      <c r="Q641" s="5">
        <f>YEAR(SalesDataTable[[#This Row],[Order Date]])</f>
        <v>2026</v>
      </c>
      <c r="R641" s="8" t="str">
        <f>"Q"&amp;ROUNDUP(MONTH(SalesDataTable[[#This Row],[Order Date]])/3,0)</f>
        <v>Q2</v>
      </c>
      <c r="S641" s="9">
        <f>MONTH(SalesDataTable[[#This Row],[Order Date]])</f>
        <v>4</v>
      </c>
      <c r="T641" s="8" t="str">
        <f>TEXT(SalesDataTable[[#This Row],[Order Date]],"mmm")</f>
        <v>Apr</v>
      </c>
    </row>
    <row r="642" spans="1:20" ht="15.6">
      <c r="A642" s="2" t="s">
        <v>693</v>
      </c>
      <c r="B642" s="3">
        <v>46134</v>
      </c>
      <c r="C642" s="4" t="s">
        <v>8</v>
      </c>
      <c r="D642" s="4" t="s">
        <v>38</v>
      </c>
      <c r="E642" s="4" t="s">
        <v>25</v>
      </c>
      <c r="F642" s="4" t="s">
        <v>16</v>
      </c>
      <c r="G642" s="4" t="s">
        <v>31</v>
      </c>
      <c r="H642" s="4" t="s">
        <v>64</v>
      </c>
      <c r="I642" s="9">
        <v>1</v>
      </c>
      <c r="J642" s="6">
        <v>81.73</v>
      </c>
      <c r="K642" s="7">
        <v>0.05</v>
      </c>
      <c r="L642" s="6">
        <v>39.979999999999997</v>
      </c>
      <c r="M642" s="6">
        <f t="shared" ref="M642:M705" si="40">I642*J642*(1-K642)</f>
        <v>77.643500000000003</v>
      </c>
      <c r="N642" s="6">
        <f t="shared" ref="N642:N705" si="41">I642*L642</f>
        <v>39.979999999999997</v>
      </c>
      <c r="O642" s="6">
        <f t="shared" ref="O642:O705" si="42">M642-N642</f>
        <v>37.663500000000006</v>
      </c>
      <c r="P642" s="8">
        <f t="shared" ref="P642:P705" si="43">IFERROR(O642/M642,0)</f>
        <v>0.48508246021882068</v>
      </c>
      <c r="Q642" s="5">
        <f>YEAR(SalesDataTable[[#This Row],[Order Date]])</f>
        <v>2026</v>
      </c>
      <c r="R642" s="8" t="str">
        <f>"Q"&amp;ROUNDUP(MONTH(SalesDataTable[[#This Row],[Order Date]])/3,0)</f>
        <v>Q2</v>
      </c>
      <c r="S642" s="9">
        <f>MONTH(SalesDataTable[[#This Row],[Order Date]])</f>
        <v>4</v>
      </c>
      <c r="T642" s="8" t="str">
        <f>TEXT(SalesDataTable[[#This Row],[Order Date]],"mmm")</f>
        <v>Apr</v>
      </c>
    </row>
    <row r="643" spans="1:20" ht="15.6">
      <c r="A643" s="2" t="s">
        <v>694</v>
      </c>
      <c r="B643" s="3">
        <v>46134</v>
      </c>
      <c r="C643" s="4" t="s">
        <v>27</v>
      </c>
      <c r="D643" s="4" t="s">
        <v>28</v>
      </c>
      <c r="E643" s="4" t="s">
        <v>25</v>
      </c>
      <c r="F643" s="4" t="s">
        <v>16</v>
      </c>
      <c r="G643" s="4" t="s">
        <v>11</v>
      </c>
      <c r="H643" s="4" t="s">
        <v>21</v>
      </c>
      <c r="I643" s="9">
        <v>1</v>
      </c>
      <c r="J643" s="6">
        <v>142.53</v>
      </c>
      <c r="K643" s="7">
        <v>0.05</v>
      </c>
      <c r="L643" s="6">
        <v>77.77</v>
      </c>
      <c r="M643" s="6">
        <f t="shared" si="40"/>
        <v>135.40350000000001</v>
      </c>
      <c r="N643" s="6">
        <f t="shared" si="41"/>
        <v>77.77</v>
      </c>
      <c r="O643" s="6">
        <f t="shared" si="42"/>
        <v>57.633500000000012</v>
      </c>
      <c r="P643" s="8">
        <f t="shared" si="43"/>
        <v>0.4256426163282338</v>
      </c>
      <c r="Q643" s="5">
        <f>YEAR(SalesDataTable[[#This Row],[Order Date]])</f>
        <v>2026</v>
      </c>
      <c r="R643" s="8" t="str">
        <f>"Q"&amp;ROUNDUP(MONTH(SalesDataTable[[#This Row],[Order Date]])/3,0)</f>
        <v>Q2</v>
      </c>
      <c r="S643" s="9">
        <f>MONTH(SalesDataTable[[#This Row],[Order Date]])</f>
        <v>4</v>
      </c>
      <c r="T643" s="8" t="str">
        <f>TEXT(SalesDataTable[[#This Row],[Order Date]],"mmm")</f>
        <v>Apr</v>
      </c>
    </row>
    <row r="644" spans="1:20" ht="15.6">
      <c r="A644" s="2" t="s">
        <v>695</v>
      </c>
      <c r="B644" s="3">
        <v>46134</v>
      </c>
      <c r="C644" s="4" t="s">
        <v>8</v>
      </c>
      <c r="D644" s="4" t="s">
        <v>9</v>
      </c>
      <c r="E644" s="4" t="s">
        <v>3</v>
      </c>
      <c r="F644" s="4" t="s">
        <v>16</v>
      </c>
      <c r="G644" s="4" t="s">
        <v>31</v>
      </c>
      <c r="H644" s="4" t="s">
        <v>64</v>
      </c>
      <c r="I644" s="9">
        <v>2</v>
      </c>
      <c r="J644" s="6">
        <v>83.24</v>
      </c>
      <c r="K644" s="7">
        <v>0</v>
      </c>
      <c r="L644" s="6">
        <v>40.03</v>
      </c>
      <c r="M644" s="6">
        <f t="shared" si="40"/>
        <v>166.48</v>
      </c>
      <c r="N644" s="6">
        <f t="shared" si="41"/>
        <v>80.06</v>
      </c>
      <c r="O644" s="6">
        <f t="shared" si="42"/>
        <v>86.419999999999987</v>
      </c>
      <c r="P644" s="8">
        <f t="shared" si="43"/>
        <v>0.51910139356078799</v>
      </c>
      <c r="Q644" s="5">
        <f>YEAR(SalesDataTable[[#This Row],[Order Date]])</f>
        <v>2026</v>
      </c>
      <c r="R644" s="8" t="str">
        <f>"Q"&amp;ROUNDUP(MONTH(SalesDataTable[[#This Row],[Order Date]])/3,0)</f>
        <v>Q2</v>
      </c>
      <c r="S644" s="9">
        <f>MONTH(SalesDataTable[[#This Row],[Order Date]])</f>
        <v>4</v>
      </c>
      <c r="T644" s="8" t="str">
        <f>TEXT(SalesDataTable[[#This Row],[Order Date]],"mmm")</f>
        <v>Apr</v>
      </c>
    </row>
    <row r="645" spans="1:20" ht="15.6">
      <c r="A645" s="2" t="s">
        <v>696</v>
      </c>
      <c r="B645" s="3">
        <v>46134</v>
      </c>
      <c r="C645" s="4" t="s">
        <v>1</v>
      </c>
      <c r="D645" s="4" t="s">
        <v>2</v>
      </c>
      <c r="E645" s="4" t="s">
        <v>39</v>
      </c>
      <c r="F645" s="4" t="s">
        <v>16</v>
      </c>
      <c r="G645" s="4" t="s">
        <v>11</v>
      </c>
      <c r="H645" s="4" t="s">
        <v>21</v>
      </c>
      <c r="I645" s="9">
        <v>1</v>
      </c>
      <c r="J645" s="6">
        <v>141.99</v>
      </c>
      <c r="K645" s="7">
        <v>0.05</v>
      </c>
      <c r="L645" s="6">
        <v>79.7</v>
      </c>
      <c r="M645" s="6">
        <f t="shared" si="40"/>
        <v>134.8905</v>
      </c>
      <c r="N645" s="6">
        <f t="shared" si="41"/>
        <v>79.7</v>
      </c>
      <c r="O645" s="6">
        <f t="shared" si="42"/>
        <v>55.1905</v>
      </c>
      <c r="P645" s="8">
        <f t="shared" si="43"/>
        <v>0.40915038494186023</v>
      </c>
      <c r="Q645" s="5">
        <f>YEAR(SalesDataTable[[#This Row],[Order Date]])</f>
        <v>2026</v>
      </c>
      <c r="R645" s="8" t="str">
        <f>"Q"&amp;ROUNDUP(MONTH(SalesDataTable[[#This Row],[Order Date]])/3,0)</f>
        <v>Q2</v>
      </c>
      <c r="S645" s="9">
        <f>MONTH(SalesDataTable[[#This Row],[Order Date]])</f>
        <v>4</v>
      </c>
      <c r="T645" s="8" t="str">
        <f>TEXT(SalesDataTable[[#This Row],[Order Date]],"mmm")</f>
        <v>Apr</v>
      </c>
    </row>
    <row r="646" spans="1:20" ht="15.6">
      <c r="A646" s="2" t="s">
        <v>697</v>
      </c>
      <c r="B646" s="3">
        <v>46134</v>
      </c>
      <c r="C646" s="4" t="s">
        <v>8</v>
      </c>
      <c r="D646" s="4" t="s">
        <v>69</v>
      </c>
      <c r="E646" s="4" t="s">
        <v>3</v>
      </c>
      <c r="F646" s="4" t="s">
        <v>16</v>
      </c>
      <c r="G646" s="4" t="s">
        <v>49</v>
      </c>
      <c r="H646" s="4" t="s">
        <v>67</v>
      </c>
      <c r="I646" s="9">
        <v>2</v>
      </c>
      <c r="J646" s="6">
        <v>35.94</v>
      </c>
      <c r="K646" s="7">
        <v>0.05</v>
      </c>
      <c r="L646" s="6">
        <v>14.17</v>
      </c>
      <c r="M646" s="6">
        <f t="shared" si="40"/>
        <v>68.285999999999987</v>
      </c>
      <c r="N646" s="6">
        <f t="shared" si="41"/>
        <v>28.34</v>
      </c>
      <c r="O646" s="6">
        <f t="shared" si="42"/>
        <v>39.945999999999984</v>
      </c>
      <c r="P646" s="8">
        <f t="shared" si="43"/>
        <v>0.5849808159798493</v>
      </c>
      <c r="Q646" s="5">
        <f>YEAR(SalesDataTable[[#This Row],[Order Date]])</f>
        <v>2026</v>
      </c>
      <c r="R646" s="8" t="str">
        <f>"Q"&amp;ROUNDUP(MONTH(SalesDataTable[[#This Row],[Order Date]])/3,0)</f>
        <v>Q2</v>
      </c>
      <c r="S646" s="9">
        <f>MONTH(SalesDataTable[[#This Row],[Order Date]])</f>
        <v>4</v>
      </c>
      <c r="T646" s="8" t="str">
        <f>TEXT(SalesDataTable[[#This Row],[Order Date]],"mmm")</f>
        <v>Apr</v>
      </c>
    </row>
    <row r="647" spans="1:20" ht="15.6">
      <c r="A647" s="2" t="s">
        <v>698</v>
      </c>
      <c r="B647" s="3">
        <v>46135</v>
      </c>
      <c r="C647" s="4" t="s">
        <v>8</v>
      </c>
      <c r="D647" s="4" t="s">
        <v>9</v>
      </c>
      <c r="E647" s="4" t="s">
        <v>3</v>
      </c>
      <c r="F647" s="4" t="s">
        <v>16</v>
      </c>
      <c r="G647" s="4" t="s">
        <v>49</v>
      </c>
      <c r="H647" s="4" t="s">
        <v>74</v>
      </c>
      <c r="I647" s="9">
        <v>3</v>
      </c>
      <c r="J647" s="6">
        <v>49.55</v>
      </c>
      <c r="K647" s="7">
        <v>0</v>
      </c>
      <c r="L647" s="6">
        <v>22.55</v>
      </c>
      <c r="M647" s="6">
        <f t="shared" si="40"/>
        <v>148.64999999999998</v>
      </c>
      <c r="N647" s="6">
        <f t="shared" si="41"/>
        <v>67.650000000000006</v>
      </c>
      <c r="O647" s="6">
        <f t="shared" si="42"/>
        <v>80.999999999999972</v>
      </c>
      <c r="P647" s="8">
        <f t="shared" si="43"/>
        <v>0.54490413723511588</v>
      </c>
      <c r="Q647" s="5">
        <f>YEAR(SalesDataTable[[#This Row],[Order Date]])</f>
        <v>2026</v>
      </c>
      <c r="R647" s="8" t="str">
        <f>"Q"&amp;ROUNDUP(MONTH(SalesDataTable[[#This Row],[Order Date]])/3,0)</f>
        <v>Q2</v>
      </c>
      <c r="S647" s="9">
        <f>MONTH(SalesDataTable[[#This Row],[Order Date]])</f>
        <v>4</v>
      </c>
      <c r="T647" s="8" t="str">
        <f>TEXT(SalesDataTable[[#This Row],[Order Date]],"mmm")</f>
        <v>Apr</v>
      </c>
    </row>
    <row r="648" spans="1:20" ht="15.6">
      <c r="A648" s="2" t="s">
        <v>699</v>
      </c>
      <c r="B648" s="3">
        <v>46135</v>
      </c>
      <c r="C648" s="4" t="s">
        <v>27</v>
      </c>
      <c r="D648" s="4" t="s">
        <v>48</v>
      </c>
      <c r="E648" s="4" t="s">
        <v>39</v>
      </c>
      <c r="F648" s="4" t="s">
        <v>4</v>
      </c>
      <c r="G648" s="4" t="s">
        <v>49</v>
      </c>
      <c r="H648" s="4" t="s">
        <v>50</v>
      </c>
      <c r="I648" s="9">
        <v>1</v>
      </c>
      <c r="J648" s="6">
        <v>39.89</v>
      </c>
      <c r="K648" s="7">
        <v>0.05</v>
      </c>
      <c r="L648" s="6">
        <v>15.06</v>
      </c>
      <c r="M648" s="6">
        <f t="shared" si="40"/>
        <v>37.895499999999998</v>
      </c>
      <c r="N648" s="6">
        <f t="shared" si="41"/>
        <v>15.06</v>
      </c>
      <c r="O648" s="6">
        <f t="shared" si="42"/>
        <v>22.835499999999996</v>
      </c>
      <c r="P648" s="8">
        <f t="shared" si="43"/>
        <v>0.60259133670224685</v>
      </c>
      <c r="Q648" s="5">
        <f>YEAR(SalesDataTable[[#This Row],[Order Date]])</f>
        <v>2026</v>
      </c>
      <c r="R648" s="8" t="str">
        <f>"Q"&amp;ROUNDUP(MONTH(SalesDataTable[[#This Row],[Order Date]])/3,0)</f>
        <v>Q2</v>
      </c>
      <c r="S648" s="9">
        <f>MONTH(SalesDataTable[[#This Row],[Order Date]])</f>
        <v>4</v>
      </c>
      <c r="T648" s="8" t="str">
        <f>TEXT(SalesDataTable[[#This Row],[Order Date]],"mmm")</f>
        <v>Apr</v>
      </c>
    </row>
    <row r="649" spans="1:20" ht="15.6">
      <c r="A649" s="2" t="s">
        <v>700</v>
      </c>
      <c r="B649" s="3">
        <v>46135</v>
      </c>
      <c r="C649" s="4" t="s">
        <v>27</v>
      </c>
      <c r="D649" s="4" t="s">
        <v>45</v>
      </c>
      <c r="E649" s="4" t="s">
        <v>39</v>
      </c>
      <c r="F649" s="4" t="s">
        <v>16</v>
      </c>
      <c r="G649" s="4" t="s">
        <v>49</v>
      </c>
      <c r="H649" s="4" t="s">
        <v>50</v>
      </c>
      <c r="I649" s="9">
        <v>1</v>
      </c>
      <c r="J649" s="6">
        <v>40.630000000000003</v>
      </c>
      <c r="K649" s="7">
        <v>0.1</v>
      </c>
      <c r="L649" s="6">
        <v>14.67</v>
      </c>
      <c r="M649" s="6">
        <f t="shared" si="40"/>
        <v>36.567</v>
      </c>
      <c r="N649" s="6">
        <f t="shared" si="41"/>
        <v>14.67</v>
      </c>
      <c r="O649" s="6">
        <f t="shared" si="42"/>
        <v>21.896999999999998</v>
      </c>
      <c r="P649" s="8">
        <f t="shared" si="43"/>
        <v>0.59881860694068423</v>
      </c>
      <c r="Q649" s="5">
        <f>YEAR(SalesDataTable[[#This Row],[Order Date]])</f>
        <v>2026</v>
      </c>
      <c r="R649" s="8" t="str">
        <f>"Q"&amp;ROUNDUP(MONTH(SalesDataTable[[#This Row],[Order Date]])/3,0)</f>
        <v>Q2</v>
      </c>
      <c r="S649" s="9">
        <f>MONTH(SalesDataTable[[#This Row],[Order Date]])</f>
        <v>4</v>
      </c>
      <c r="T649" s="8" t="str">
        <f>TEXT(SalesDataTable[[#This Row],[Order Date]],"mmm")</f>
        <v>Apr</v>
      </c>
    </row>
    <row r="650" spans="1:20" ht="15.6">
      <c r="A650" s="2" t="s">
        <v>701</v>
      </c>
      <c r="B650" s="3">
        <v>46135</v>
      </c>
      <c r="C650" s="4" t="s">
        <v>27</v>
      </c>
      <c r="D650" s="4" t="s">
        <v>48</v>
      </c>
      <c r="E650" s="4" t="s">
        <v>39</v>
      </c>
      <c r="F650" s="4" t="s">
        <v>4</v>
      </c>
      <c r="G650" s="4" t="s">
        <v>5</v>
      </c>
      <c r="H650" s="4" t="s">
        <v>35</v>
      </c>
      <c r="I650" s="9">
        <v>4</v>
      </c>
      <c r="J650" s="6">
        <v>39.78</v>
      </c>
      <c r="K650" s="7">
        <v>0.05</v>
      </c>
      <c r="L650" s="6">
        <v>16.7</v>
      </c>
      <c r="M650" s="6">
        <f t="shared" si="40"/>
        <v>151.16399999999999</v>
      </c>
      <c r="N650" s="6">
        <f t="shared" si="41"/>
        <v>66.8</v>
      </c>
      <c r="O650" s="6">
        <f t="shared" si="42"/>
        <v>84.36399999999999</v>
      </c>
      <c r="P650" s="8">
        <f t="shared" si="43"/>
        <v>0.55809584292556425</v>
      </c>
      <c r="Q650" s="5">
        <f>YEAR(SalesDataTable[[#This Row],[Order Date]])</f>
        <v>2026</v>
      </c>
      <c r="R650" s="8" t="str">
        <f>"Q"&amp;ROUNDUP(MONTH(SalesDataTable[[#This Row],[Order Date]])/3,0)</f>
        <v>Q2</v>
      </c>
      <c r="S650" s="9">
        <f>MONTH(SalesDataTable[[#This Row],[Order Date]])</f>
        <v>4</v>
      </c>
      <c r="T650" s="8" t="str">
        <f>TEXT(SalesDataTable[[#This Row],[Order Date]],"mmm")</f>
        <v>Apr</v>
      </c>
    </row>
    <row r="651" spans="1:20" ht="15.6">
      <c r="A651" s="2" t="s">
        <v>702</v>
      </c>
      <c r="B651" s="3">
        <v>46135</v>
      </c>
      <c r="C651" s="4" t="s">
        <v>27</v>
      </c>
      <c r="D651" s="4" t="s">
        <v>28</v>
      </c>
      <c r="E651" s="4" t="s">
        <v>39</v>
      </c>
      <c r="F651" s="4" t="s">
        <v>20</v>
      </c>
      <c r="G651" s="4" t="s">
        <v>11</v>
      </c>
      <c r="H651" s="4" t="s">
        <v>12</v>
      </c>
      <c r="I651" s="9">
        <v>1</v>
      </c>
      <c r="J651" s="6">
        <v>92.74</v>
      </c>
      <c r="K651" s="7">
        <v>0</v>
      </c>
      <c r="L651" s="6">
        <v>46.1</v>
      </c>
      <c r="M651" s="6">
        <f t="shared" si="40"/>
        <v>92.74</v>
      </c>
      <c r="N651" s="6">
        <f t="shared" si="41"/>
        <v>46.1</v>
      </c>
      <c r="O651" s="6">
        <f t="shared" si="42"/>
        <v>46.639999999999993</v>
      </c>
      <c r="P651" s="8">
        <f t="shared" si="43"/>
        <v>0.50291136510675005</v>
      </c>
      <c r="Q651" s="5">
        <f>YEAR(SalesDataTable[[#This Row],[Order Date]])</f>
        <v>2026</v>
      </c>
      <c r="R651" s="8" t="str">
        <f>"Q"&amp;ROUNDUP(MONTH(SalesDataTable[[#This Row],[Order Date]])/3,0)</f>
        <v>Q2</v>
      </c>
      <c r="S651" s="9">
        <f>MONTH(SalesDataTable[[#This Row],[Order Date]])</f>
        <v>4</v>
      </c>
      <c r="T651" s="8" t="str">
        <f>TEXT(SalesDataTable[[#This Row],[Order Date]],"mmm")</f>
        <v>Apr</v>
      </c>
    </row>
    <row r="652" spans="1:20" ht="15.6">
      <c r="A652" s="2" t="s">
        <v>703</v>
      </c>
      <c r="B652" s="3">
        <v>46135</v>
      </c>
      <c r="C652" s="4" t="s">
        <v>8</v>
      </c>
      <c r="D652" s="4" t="s">
        <v>38</v>
      </c>
      <c r="E652" s="4" t="s">
        <v>25</v>
      </c>
      <c r="F652" s="4" t="s">
        <v>4</v>
      </c>
      <c r="G652" s="4" t="s">
        <v>31</v>
      </c>
      <c r="H652" s="4" t="s">
        <v>90</v>
      </c>
      <c r="I652" s="9">
        <v>2</v>
      </c>
      <c r="J652" s="6">
        <v>120.49</v>
      </c>
      <c r="K652" s="7">
        <v>0.1</v>
      </c>
      <c r="L652" s="6">
        <v>62.23</v>
      </c>
      <c r="M652" s="6">
        <f t="shared" si="40"/>
        <v>216.88200000000001</v>
      </c>
      <c r="N652" s="6">
        <f t="shared" si="41"/>
        <v>124.46</v>
      </c>
      <c r="O652" s="6">
        <f t="shared" si="42"/>
        <v>92.422000000000011</v>
      </c>
      <c r="P652" s="8">
        <f t="shared" si="43"/>
        <v>0.42613955976060719</v>
      </c>
      <c r="Q652" s="5">
        <f>YEAR(SalesDataTable[[#This Row],[Order Date]])</f>
        <v>2026</v>
      </c>
      <c r="R652" s="8" t="str">
        <f>"Q"&amp;ROUNDUP(MONTH(SalesDataTable[[#This Row],[Order Date]])/3,0)</f>
        <v>Q2</v>
      </c>
      <c r="S652" s="9">
        <f>MONTH(SalesDataTable[[#This Row],[Order Date]])</f>
        <v>4</v>
      </c>
      <c r="T652" s="8" t="str">
        <f>TEXT(SalesDataTable[[#This Row],[Order Date]],"mmm")</f>
        <v>Apr</v>
      </c>
    </row>
    <row r="653" spans="1:20" ht="15.6">
      <c r="A653" s="2" t="s">
        <v>704</v>
      </c>
      <c r="B653" s="3">
        <v>46136</v>
      </c>
      <c r="C653" s="4" t="s">
        <v>8</v>
      </c>
      <c r="D653" s="4" t="s">
        <v>38</v>
      </c>
      <c r="E653" s="4" t="s">
        <v>3</v>
      </c>
      <c r="F653" s="4" t="s">
        <v>20</v>
      </c>
      <c r="G653" s="4" t="s">
        <v>11</v>
      </c>
      <c r="H653" s="4" t="s">
        <v>79</v>
      </c>
      <c r="I653" s="9">
        <v>2</v>
      </c>
      <c r="J653" s="6">
        <v>70.53</v>
      </c>
      <c r="K653" s="7">
        <v>0</v>
      </c>
      <c r="L653" s="6">
        <v>32.229999999999997</v>
      </c>
      <c r="M653" s="6">
        <f t="shared" si="40"/>
        <v>141.06</v>
      </c>
      <c r="N653" s="6">
        <f t="shared" si="41"/>
        <v>64.459999999999994</v>
      </c>
      <c r="O653" s="6">
        <f t="shared" si="42"/>
        <v>76.600000000000009</v>
      </c>
      <c r="P653" s="8">
        <f t="shared" si="43"/>
        <v>0.54303133418403526</v>
      </c>
      <c r="Q653" s="5">
        <f>YEAR(SalesDataTable[[#This Row],[Order Date]])</f>
        <v>2026</v>
      </c>
      <c r="R653" s="8" t="str">
        <f>"Q"&amp;ROUNDUP(MONTH(SalesDataTable[[#This Row],[Order Date]])/3,0)</f>
        <v>Q2</v>
      </c>
      <c r="S653" s="9">
        <f>MONTH(SalesDataTable[[#This Row],[Order Date]])</f>
        <v>4</v>
      </c>
      <c r="T653" s="8" t="str">
        <f>TEXT(SalesDataTable[[#This Row],[Order Date]],"mmm")</f>
        <v>Apr</v>
      </c>
    </row>
    <row r="654" spans="1:20" ht="15.6">
      <c r="A654" s="2" t="s">
        <v>705</v>
      </c>
      <c r="B654" s="3">
        <v>46136</v>
      </c>
      <c r="C654" s="4" t="s">
        <v>8</v>
      </c>
      <c r="D654" s="4" t="s">
        <v>86</v>
      </c>
      <c r="E654" s="4" t="s">
        <v>3</v>
      </c>
      <c r="F654" s="4" t="s">
        <v>16</v>
      </c>
      <c r="G654" s="4" t="s">
        <v>11</v>
      </c>
      <c r="H654" s="4" t="s">
        <v>12</v>
      </c>
      <c r="I654" s="9">
        <v>1</v>
      </c>
      <c r="J654" s="6">
        <v>90.87</v>
      </c>
      <c r="K654" s="7">
        <v>0.1</v>
      </c>
      <c r="L654" s="6">
        <v>44.4</v>
      </c>
      <c r="M654" s="6">
        <f t="shared" si="40"/>
        <v>81.783000000000001</v>
      </c>
      <c r="N654" s="6">
        <f t="shared" si="41"/>
        <v>44.4</v>
      </c>
      <c r="O654" s="6">
        <f t="shared" si="42"/>
        <v>37.383000000000003</v>
      </c>
      <c r="P654" s="8">
        <f t="shared" si="43"/>
        <v>0.45709988628443565</v>
      </c>
      <c r="Q654" s="5">
        <f>YEAR(SalesDataTable[[#This Row],[Order Date]])</f>
        <v>2026</v>
      </c>
      <c r="R654" s="8" t="str">
        <f>"Q"&amp;ROUNDUP(MONTH(SalesDataTable[[#This Row],[Order Date]])/3,0)</f>
        <v>Q2</v>
      </c>
      <c r="S654" s="9">
        <f>MONTH(SalesDataTable[[#This Row],[Order Date]])</f>
        <v>4</v>
      </c>
      <c r="T654" s="8" t="str">
        <f>TEXT(SalesDataTable[[#This Row],[Order Date]],"mmm")</f>
        <v>Apr</v>
      </c>
    </row>
    <row r="655" spans="1:20" ht="15.6">
      <c r="A655" s="2" t="s">
        <v>706</v>
      </c>
      <c r="B655" s="3">
        <v>46136</v>
      </c>
      <c r="C655" s="4" t="s">
        <v>8</v>
      </c>
      <c r="D655" s="4" t="s">
        <v>86</v>
      </c>
      <c r="E655" s="4" t="s">
        <v>10</v>
      </c>
      <c r="F655" s="4" t="s">
        <v>4</v>
      </c>
      <c r="G655" s="4" t="s">
        <v>49</v>
      </c>
      <c r="H655" s="4" t="s">
        <v>55</v>
      </c>
      <c r="I655" s="9">
        <v>3</v>
      </c>
      <c r="J655" s="6">
        <v>124.31</v>
      </c>
      <c r="K655" s="7">
        <v>0.2</v>
      </c>
      <c r="L655" s="6">
        <v>67.97</v>
      </c>
      <c r="M655" s="6">
        <f t="shared" si="40"/>
        <v>298.34399999999999</v>
      </c>
      <c r="N655" s="6">
        <f t="shared" si="41"/>
        <v>203.91</v>
      </c>
      <c r="O655" s="6">
        <f t="shared" si="42"/>
        <v>94.433999999999997</v>
      </c>
      <c r="P655" s="8">
        <f t="shared" si="43"/>
        <v>0.31652723031131846</v>
      </c>
      <c r="Q655" s="5">
        <f>YEAR(SalesDataTable[[#This Row],[Order Date]])</f>
        <v>2026</v>
      </c>
      <c r="R655" s="8" t="str">
        <f>"Q"&amp;ROUNDUP(MONTH(SalesDataTable[[#This Row],[Order Date]])/3,0)</f>
        <v>Q2</v>
      </c>
      <c r="S655" s="9">
        <f>MONTH(SalesDataTable[[#This Row],[Order Date]])</f>
        <v>4</v>
      </c>
      <c r="T655" s="8" t="str">
        <f>TEXT(SalesDataTable[[#This Row],[Order Date]],"mmm")</f>
        <v>Apr</v>
      </c>
    </row>
    <row r="656" spans="1:20" ht="15.6">
      <c r="A656" s="2" t="s">
        <v>707</v>
      </c>
      <c r="B656" s="3">
        <v>46136</v>
      </c>
      <c r="C656" s="4" t="s">
        <v>8</v>
      </c>
      <c r="D656" s="4" t="s">
        <v>9</v>
      </c>
      <c r="E656" s="4" t="s">
        <v>10</v>
      </c>
      <c r="F656" s="4" t="s">
        <v>4</v>
      </c>
      <c r="G656" s="4" t="s">
        <v>5</v>
      </c>
      <c r="H656" s="4" t="s">
        <v>35</v>
      </c>
      <c r="I656" s="9">
        <v>15</v>
      </c>
      <c r="J656" s="6">
        <v>41.21</v>
      </c>
      <c r="K656" s="7">
        <v>0.15</v>
      </c>
      <c r="L656" s="6">
        <v>16.760000000000002</v>
      </c>
      <c r="M656" s="6">
        <f t="shared" si="40"/>
        <v>525.42750000000001</v>
      </c>
      <c r="N656" s="6">
        <f t="shared" si="41"/>
        <v>251.40000000000003</v>
      </c>
      <c r="O656" s="6">
        <f t="shared" si="42"/>
        <v>274.02749999999997</v>
      </c>
      <c r="P656" s="8">
        <f t="shared" si="43"/>
        <v>0.52153246642020068</v>
      </c>
      <c r="Q656" s="5">
        <f>YEAR(SalesDataTable[[#This Row],[Order Date]])</f>
        <v>2026</v>
      </c>
      <c r="R656" s="8" t="str">
        <f>"Q"&amp;ROUNDUP(MONTH(SalesDataTable[[#This Row],[Order Date]])/3,0)</f>
        <v>Q2</v>
      </c>
      <c r="S656" s="9">
        <f>MONTH(SalesDataTable[[#This Row],[Order Date]])</f>
        <v>4</v>
      </c>
      <c r="T656" s="8" t="str">
        <f>TEXT(SalesDataTable[[#This Row],[Order Date]],"mmm")</f>
        <v>Apr</v>
      </c>
    </row>
    <row r="657" spans="1:20" ht="15.6">
      <c r="A657" s="2" t="s">
        <v>708</v>
      </c>
      <c r="B657" s="3">
        <v>46136</v>
      </c>
      <c r="C657" s="4" t="s">
        <v>1</v>
      </c>
      <c r="D657" s="4" t="s">
        <v>2</v>
      </c>
      <c r="E657" s="4" t="s">
        <v>3</v>
      </c>
      <c r="F657" s="4" t="s">
        <v>16</v>
      </c>
      <c r="G657" s="4" t="s">
        <v>11</v>
      </c>
      <c r="H657" s="4" t="s">
        <v>21</v>
      </c>
      <c r="I657" s="9">
        <v>2</v>
      </c>
      <c r="J657" s="6">
        <v>145.75</v>
      </c>
      <c r="K657" s="7">
        <v>0.1</v>
      </c>
      <c r="L657" s="6">
        <v>78.900000000000006</v>
      </c>
      <c r="M657" s="6">
        <f t="shared" si="40"/>
        <v>262.35000000000002</v>
      </c>
      <c r="N657" s="6">
        <f t="shared" si="41"/>
        <v>157.80000000000001</v>
      </c>
      <c r="O657" s="6">
        <f t="shared" si="42"/>
        <v>104.55000000000001</v>
      </c>
      <c r="P657" s="8">
        <f t="shared" si="43"/>
        <v>0.39851343624928531</v>
      </c>
      <c r="Q657" s="5">
        <f>YEAR(SalesDataTable[[#This Row],[Order Date]])</f>
        <v>2026</v>
      </c>
      <c r="R657" s="8" t="str">
        <f>"Q"&amp;ROUNDUP(MONTH(SalesDataTable[[#This Row],[Order Date]])/3,0)</f>
        <v>Q2</v>
      </c>
      <c r="S657" s="9">
        <f>MONTH(SalesDataTable[[#This Row],[Order Date]])</f>
        <v>4</v>
      </c>
      <c r="T657" s="8" t="str">
        <f>TEXT(SalesDataTable[[#This Row],[Order Date]],"mmm")</f>
        <v>Apr</v>
      </c>
    </row>
    <row r="658" spans="1:20" ht="15.6">
      <c r="A658" s="2" t="s">
        <v>709</v>
      </c>
      <c r="B658" s="3">
        <v>46136</v>
      </c>
      <c r="C658" s="4" t="s">
        <v>14</v>
      </c>
      <c r="D658" s="4" t="s">
        <v>24</v>
      </c>
      <c r="E658" s="4" t="s">
        <v>3</v>
      </c>
      <c r="F658" s="4" t="s">
        <v>16</v>
      </c>
      <c r="G658" s="4" t="s">
        <v>17</v>
      </c>
      <c r="H658" s="4" t="s">
        <v>71</v>
      </c>
      <c r="I658" s="9">
        <v>1</v>
      </c>
      <c r="J658" s="6">
        <v>134.86000000000001</v>
      </c>
      <c r="K658" s="7">
        <v>0</v>
      </c>
      <c r="L658" s="6">
        <v>66.040000000000006</v>
      </c>
      <c r="M658" s="6">
        <f t="shared" si="40"/>
        <v>134.86000000000001</v>
      </c>
      <c r="N658" s="6">
        <f t="shared" si="41"/>
        <v>66.040000000000006</v>
      </c>
      <c r="O658" s="6">
        <f t="shared" si="42"/>
        <v>68.820000000000007</v>
      </c>
      <c r="P658" s="8">
        <f t="shared" si="43"/>
        <v>0.51030698502150373</v>
      </c>
      <c r="Q658" s="5">
        <f>YEAR(SalesDataTable[[#This Row],[Order Date]])</f>
        <v>2026</v>
      </c>
      <c r="R658" s="8" t="str">
        <f>"Q"&amp;ROUNDUP(MONTH(SalesDataTable[[#This Row],[Order Date]])/3,0)</f>
        <v>Q2</v>
      </c>
      <c r="S658" s="9">
        <f>MONTH(SalesDataTable[[#This Row],[Order Date]])</f>
        <v>4</v>
      </c>
      <c r="T658" s="8" t="str">
        <f>TEXT(SalesDataTable[[#This Row],[Order Date]],"mmm")</f>
        <v>Apr</v>
      </c>
    </row>
    <row r="659" spans="1:20" ht="15.6">
      <c r="A659" s="2" t="s">
        <v>710</v>
      </c>
      <c r="B659" s="3">
        <v>46136</v>
      </c>
      <c r="C659" s="4" t="s">
        <v>27</v>
      </c>
      <c r="D659" s="4" t="s">
        <v>82</v>
      </c>
      <c r="E659" s="4" t="s">
        <v>25</v>
      </c>
      <c r="F659" s="4" t="s">
        <v>16</v>
      </c>
      <c r="G659" s="4" t="s">
        <v>17</v>
      </c>
      <c r="H659" s="4" t="s">
        <v>71</v>
      </c>
      <c r="I659" s="9">
        <v>1</v>
      </c>
      <c r="J659" s="6">
        <v>136.07</v>
      </c>
      <c r="K659" s="7">
        <v>0</v>
      </c>
      <c r="L659" s="6">
        <v>65.17</v>
      </c>
      <c r="M659" s="6">
        <f t="shared" si="40"/>
        <v>136.07</v>
      </c>
      <c r="N659" s="6">
        <f t="shared" si="41"/>
        <v>65.17</v>
      </c>
      <c r="O659" s="6">
        <f t="shared" si="42"/>
        <v>70.899999999999991</v>
      </c>
      <c r="P659" s="8">
        <f t="shared" si="43"/>
        <v>0.52105533916366575</v>
      </c>
      <c r="Q659" s="5">
        <f>YEAR(SalesDataTable[[#This Row],[Order Date]])</f>
        <v>2026</v>
      </c>
      <c r="R659" s="8" t="str">
        <f>"Q"&amp;ROUNDUP(MONTH(SalesDataTable[[#This Row],[Order Date]])/3,0)</f>
        <v>Q2</v>
      </c>
      <c r="S659" s="9">
        <f>MONTH(SalesDataTable[[#This Row],[Order Date]])</f>
        <v>4</v>
      </c>
      <c r="T659" s="8" t="str">
        <f>TEXT(SalesDataTable[[#This Row],[Order Date]],"mmm")</f>
        <v>Apr</v>
      </c>
    </row>
    <row r="660" spans="1:20" ht="15.6">
      <c r="A660" s="2" t="s">
        <v>711</v>
      </c>
      <c r="B660" s="3">
        <v>46136</v>
      </c>
      <c r="C660" s="4" t="s">
        <v>1</v>
      </c>
      <c r="D660" s="4" t="s">
        <v>88</v>
      </c>
      <c r="E660" s="4" t="s">
        <v>25</v>
      </c>
      <c r="F660" s="4" t="s">
        <v>20</v>
      </c>
      <c r="G660" s="4" t="s">
        <v>17</v>
      </c>
      <c r="H660" s="4" t="s">
        <v>46</v>
      </c>
      <c r="I660" s="9">
        <v>1</v>
      </c>
      <c r="J660" s="6">
        <v>47.25</v>
      </c>
      <c r="K660" s="7">
        <v>0.1</v>
      </c>
      <c r="L660" s="6">
        <v>18.25</v>
      </c>
      <c r="M660" s="6">
        <f t="shared" si="40"/>
        <v>42.524999999999999</v>
      </c>
      <c r="N660" s="6">
        <f t="shared" si="41"/>
        <v>18.25</v>
      </c>
      <c r="O660" s="6">
        <f t="shared" si="42"/>
        <v>24.274999999999999</v>
      </c>
      <c r="P660" s="8">
        <f t="shared" si="43"/>
        <v>0.57084068195179305</v>
      </c>
      <c r="Q660" s="5">
        <f>YEAR(SalesDataTable[[#This Row],[Order Date]])</f>
        <v>2026</v>
      </c>
      <c r="R660" s="8" t="str">
        <f>"Q"&amp;ROUNDUP(MONTH(SalesDataTable[[#This Row],[Order Date]])/3,0)</f>
        <v>Q2</v>
      </c>
      <c r="S660" s="9">
        <f>MONTH(SalesDataTable[[#This Row],[Order Date]])</f>
        <v>4</v>
      </c>
      <c r="T660" s="8" t="str">
        <f>TEXT(SalesDataTable[[#This Row],[Order Date]],"mmm")</f>
        <v>Apr</v>
      </c>
    </row>
    <row r="661" spans="1:20" ht="15.6">
      <c r="A661" s="2" t="s">
        <v>712</v>
      </c>
      <c r="B661" s="3">
        <v>46136</v>
      </c>
      <c r="C661" s="4" t="s">
        <v>1</v>
      </c>
      <c r="D661" s="4" t="s">
        <v>2</v>
      </c>
      <c r="E661" s="4" t="s">
        <v>3</v>
      </c>
      <c r="F661" s="4" t="s">
        <v>20</v>
      </c>
      <c r="G661" s="4" t="s">
        <v>5</v>
      </c>
      <c r="H661" s="4" t="s">
        <v>35</v>
      </c>
      <c r="I661" s="9">
        <v>2</v>
      </c>
      <c r="J661" s="6">
        <v>41.32</v>
      </c>
      <c r="K661" s="7">
        <v>0.1</v>
      </c>
      <c r="L661" s="6">
        <v>16.66</v>
      </c>
      <c r="M661" s="6">
        <f t="shared" si="40"/>
        <v>74.376000000000005</v>
      </c>
      <c r="N661" s="6">
        <f t="shared" si="41"/>
        <v>33.32</v>
      </c>
      <c r="O661" s="6">
        <f t="shared" si="42"/>
        <v>41.056000000000004</v>
      </c>
      <c r="P661" s="8">
        <f t="shared" si="43"/>
        <v>0.5520060234484242</v>
      </c>
      <c r="Q661" s="5">
        <f>YEAR(SalesDataTable[[#This Row],[Order Date]])</f>
        <v>2026</v>
      </c>
      <c r="R661" s="8" t="str">
        <f>"Q"&amp;ROUNDUP(MONTH(SalesDataTable[[#This Row],[Order Date]])/3,0)</f>
        <v>Q2</v>
      </c>
      <c r="S661" s="9">
        <f>MONTH(SalesDataTable[[#This Row],[Order Date]])</f>
        <v>4</v>
      </c>
      <c r="T661" s="8" t="str">
        <f>TEXT(SalesDataTable[[#This Row],[Order Date]],"mmm")</f>
        <v>Apr</v>
      </c>
    </row>
    <row r="662" spans="1:20" ht="15.6">
      <c r="A662" s="2" t="s">
        <v>713</v>
      </c>
      <c r="B662" s="3">
        <v>46136</v>
      </c>
      <c r="C662" s="4" t="s">
        <v>1</v>
      </c>
      <c r="D662" s="4" t="s">
        <v>88</v>
      </c>
      <c r="E662" s="4" t="s">
        <v>39</v>
      </c>
      <c r="F662" s="4" t="s">
        <v>16</v>
      </c>
      <c r="G662" s="4" t="s">
        <v>5</v>
      </c>
      <c r="H662" s="4" t="s">
        <v>6</v>
      </c>
      <c r="I662" s="9">
        <v>2</v>
      </c>
      <c r="J662" s="6">
        <v>81.75</v>
      </c>
      <c r="K662" s="7">
        <v>0</v>
      </c>
      <c r="L662" s="6">
        <v>41.92</v>
      </c>
      <c r="M662" s="6">
        <f t="shared" si="40"/>
        <v>163.5</v>
      </c>
      <c r="N662" s="6">
        <f t="shared" si="41"/>
        <v>83.84</v>
      </c>
      <c r="O662" s="6">
        <f t="shared" si="42"/>
        <v>79.66</v>
      </c>
      <c r="P662" s="8">
        <f t="shared" si="43"/>
        <v>0.48721712538226297</v>
      </c>
      <c r="Q662" s="5">
        <f>YEAR(SalesDataTable[[#This Row],[Order Date]])</f>
        <v>2026</v>
      </c>
      <c r="R662" s="8" t="str">
        <f>"Q"&amp;ROUNDUP(MONTH(SalesDataTable[[#This Row],[Order Date]])/3,0)</f>
        <v>Q2</v>
      </c>
      <c r="S662" s="9">
        <f>MONTH(SalesDataTable[[#This Row],[Order Date]])</f>
        <v>4</v>
      </c>
      <c r="T662" s="8" t="str">
        <f>TEXT(SalesDataTable[[#This Row],[Order Date]],"mmm")</f>
        <v>Apr</v>
      </c>
    </row>
    <row r="663" spans="1:20" ht="15.6">
      <c r="A663" s="2" t="s">
        <v>714</v>
      </c>
      <c r="B663" s="3">
        <v>46137</v>
      </c>
      <c r="C663" s="4" t="s">
        <v>8</v>
      </c>
      <c r="D663" s="4" t="s">
        <v>69</v>
      </c>
      <c r="E663" s="4" t="s">
        <v>3</v>
      </c>
      <c r="F663" s="4" t="s">
        <v>4</v>
      </c>
      <c r="G663" s="4" t="s">
        <v>17</v>
      </c>
      <c r="H663" s="4" t="s">
        <v>18</v>
      </c>
      <c r="I663" s="9">
        <v>1</v>
      </c>
      <c r="J663" s="6">
        <v>36.020000000000003</v>
      </c>
      <c r="K663" s="7">
        <v>0.05</v>
      </c>
      <c r="L663" s="6">
        <v>13.72</v>
      </c>
      <c r="M663" s="6">
        <f t="shared" si="40"/>
        <v>34.219000000000001</v>
      </c>
      <c r="N663" s="6">
        <f t="shared" si="41"/>
        <v>13.72</v>
      </c>
      <c r="O663" s="6">
        <f t="shared" si="42"/>
        <v>20.499000000000002</v>
      </c>
      <c r="P663" s="8">
        <f t="shared" si="43"/>
        <v>0.59905315760250155</v>
      </c>
      <c r="Q663" s="5">
        <f>YEAR(SalesDataTable[[#This Row],[Order Date]])</f>
        <v>2026</v>
      </c>
      <c r="R663" s="8" t="str">
        <f>"Q"&amp;ROUNDUP(MONTH(SalesDataTable[[#This Row],[Order Date]])/3,0)</f>
        <v>Q2</v>
      </c>
      <c r="S663" s="9">
        <f>MONTH(SalesDataTable[[#This Row],[Order Date]])</f>
        <v>4</v>
      </c>
      <c r="T663" s="8" t="str">
        <f>TEXT(SalesDataTable[[#This Row],[Order Date]],"mmm")</f>
        <v>Apr</v>
      </c>
    </row>
    <row r="664" spans="1:20" ht="15.6">
      <c r="A664" s="2" t="s">
        <v>715</v>
      </c>
      <c r="B664" s="3">
        <v>46137</v>
      </c>
      <c r="C664" s="4" t="s">
        <v>14</v>
      </c>
      <c r="D664" s="4" t="s">
        <v>34</v>
      </c>
      <c r="E664" s="4" t="s">
        <v>3</v>
      </c>
      <c r="F664" s="4" t="s">
        <v>20</v>
      </c>
      <c r="G664" s="4" t="s">
        <v>17</v>
      </c>
      <c r="H664" s="4" t="s">
        <v>18</v>
      </c>
      <c r="I664" s="9">
        <v>1</v>
      </c>
      <c r="J664" s="6">
        <v>36.68</v>
      </c>
      <c r="K664" s="7">
        <v>0</v>
      </c>
      <c r="L664" s="6">
        <v>13.27</v>
      </c>
      <c r="M664" s="6">
        <f t="shared" si="40"/>
        <v>36.68</v>
      </c>
      <c r="N664" s="6">
        <f t="shared" si="41"/>
        <v>13.27</v>
      </c>
      <c r="O664" s="6">
        <f t="shared" si="42"/>
        <v>23.41</v>
      </c>
      <c r="P664" s="8">
        <f t="shared" si="43"/>
        <v>0.63822246455834242</v>
      </c>
      <c r="Q664" s="5">
        <f>YEAR(SalesDataTable[[#This Row],[Order Date]])</f>
        <v>2026</v>
      </c>
      <c r="R664" s="8" t="str">
        <f>"Q"&amp;ROUNDUP(MONTH(SalesDataTable[[#This Row],[Order Date]])/3,0)</f>
        <v>Q2</v>
      </c>
      <c r="S664" s="9">
        <f>MONTH(SalesDataTable[[#This Row],[Order Date]])</f>
        <v>4</v>
      </c>
      <c r="T664" s="8" t="str">
        <f>TEXT(SalesDataTable[[#This Row],[Order Date]],"mmm")</f>
        <v>Apr</v>
      </c>
    </row>
    <row r="665" spans="1:20" ht="15.6">
      <c r="A665" s="2" t="s">
        <v>716</v>
      </c>
      <c r="B665" s="3">
        <v>46137</v>
      </c>
      <c r="C665" s="4" t="s">
        <v>27</v>
      </c>
      <c r="D665" s="4" t="s">
        <v>48</v>
      </c>
      <c r="E665" s="4" t="s">
        <v>10</v>
      </c>
      <c r="F665" s="4" t="s">
        <v>20</v>
      </c>
      <c r="G665" s="4" t="s">
        <v>31</v>
      </c>
      <c r="H665" s="4" t="s">
        <v>32</v>
      </c>
      <c r="I665" s="9">
        <v>6</v>
      </c>
      <c r="J665" s="6">
        <v>348.16</v>
      </c>
      <c r="K665" s="7">
        <v>0.1</v>
      </c>
      <c r="L665" s="6">
        <v>198.24</v>
      </c>
      <c r="M665" s="6">
        <f t="shared" si="40"/>
        <v>1880.0640000000001</v>
      </c>
      <c r="N665" s="6">
        <f t="shared" si="41"/>
        <v>1189.44</v>
      </c>
      <c r="O665" s="6">
        <f t="shared" si="42"/>
        <v>690.62400000000002</v>
      </c>
      <c r="P665" s="8">
        <f t="shared" si="43"/>
        <v>0.36734068627450978</v>
      </c>
      <c r="Q665" s="5">
        <f>YEAR(SalesDataTable[[#This Row],[Order Date]])</f>
        <v>2026</v>
      </c>
      <c r="R665" s="8" t="str">
        <f>"Q"&amp;ROUNDUP(MONTH(SalesDataTable[[#This Row],[Order Date]])/3,0)</f>
        <v>Q2</v>
      </c>
      <c r="S665" s="9">
        <f>MONTH(SalesDataTable[[#This Row],[Order Date]])</f>
        <v>4</v>
      </c>
      <c r="T665" s="8" t="str">
        <f>TEXT(SalesDataTable[[#This Row],[Order Date]],"mmm")</f>
        <v>Apr</v>
      </c>
    </row>
    <row r="666" spans="1:20" ht="15.6">
      <c r="A666" s="2" t="s">
        <v>717</v>
      </c>
      <c r="B666" s="3">
        <v>46137</v>
      </c>
      <c r="C666" s="4" t="s">
        <v>14</v>
      </c>
      <c r="D666" s="4" t="s">
        <v>126</v>
      </c>
      <c r="E666" s="4" t="s">
        <v>3</v>
      </c>
      <c r="F666" s="4" t="s">
        <v>4</v>
      </c>
      <c r="G666" s="4" t="s">
        <v>5</v>
      </c>
      <c r="H666" s="4" t="s">
        <v>35</v>
      </c>
      <c r="I666" s="9">
        <v>2</v>
      </c>
      <c r="J666" s="6">
        <v>39.799999999999997</v>
      </c>
      <c r="K666" s="7">
        <v>0.05</v>
      </c>
      <c r="L666" s="6">
        <v>16.23</v>
      </c>
      <c r="M666" s="6">
        <f t="shared" si="40"/>
        <v>75.61999999999999</v>
      </c>
      <c r="N666" s="6">
        <f t="shared" si="41"/>
        <v>32.46</v>
      </c>
      <c r="O666" s="6">
        <f t="shared" si="42"/>
        <v>43.159999999999989</v>
      </c>
      <c r="P666" s="8">
        <f t="shared" si="43"/>
        <v>0.57074847923829664</v>
      </c>
      <c r="Q666" s="5">
        <f>YEAR(SalesDataTable[[#This Row],[Order Date]])</f>
        <v>2026</v>
      </c>
      <c r="R666" s="8" t="str">
        <f>"Q"&amp;ROUNDUP(MONTH(SalesDataTable[[#This Row],[Order Date]])/3,0)</f>
        <v>Q2</v>
      </c>
      <c r="S666" s="9">
        <f>MONTH(SalesDataTable[[#This Row],[Order Date]])</f>
        <v>4</v>
      </c>
      <c r="T666" s="8" t="str">
        <f>TEXT(SalesDataTable[[#This Row],[Order Date]],"mmm")</f>
        <v>Apr</v>
      </c>
    </row>
    <row r="667" spans="1:20" ht="15.6">
      <c r="A667" s="2" t="s">
        <v>718</v>
      </c>
      <c r="B667" s="3">
        <v>46137</v>
      </c>
      <c r="C667" s="4" t="s">
        <v>1</v>
      </c>
      <c r="D667" s="4" t="s">
        <v>88</v>
      </c>
      <c r="E667" s="4" t="s">
        <v>3</v>
      </c>
      <c r="F667" s="4" t="s">
        <v>4</v>
      </c>
      <c r="G667" s="4" t="s">
        <v>5</v>
      </c>
      <c r="H667" s="4" t="s">
        <v>35</v>
      </c>
      <c r="I667" s="9">
        <v>5</v>
      </c>
      <c r="J667" s="6">
        <v>39.369999999999997</v>
      </c>
      <c r="K667" s="7">
        <v>0.05</v>
      </c>
      <c r="L667" s="6">
        <v>16.760000000000002</v>
      </c>
      <c r="M667" s="6">
        <f t="shared" si="40"/>
        <v>187.00749999999999</v>
      </c>
      <c r="N667" s="6">
        <f t="shared" si="41"/>
        <v>83.800000000000011</v>
      </c>
      <c r="O667" s="6">
        <f t="shared" si="42"/>
        <v>103.20749999999998</v>
      </c>
      <c r="P667" s="8">
        <f t="shared" si="43"/>
        <v>0.55188963009504954</v>
      </c>
      <c r="Q667" s="5">
        <f>YEAR(SalesDataTable[[#This Row],[Order Date]])</f>
        <v>2026</v>
      </c>
      <c r="R667" s="8" t="str">
        <f>"Q"&amp;ROUNDUP(MONTH(SalesDataTable[[#This Row],[Order Date]])/3,0)</f>
        <v>Q2</v>
      </c>
      <c r="S667" s="9">
        <f>MONTH(SalesDataTable[[#This Row],[Order Date]])</f>
        <v>4</v>
      </c>
      <c r="T667" s="8" t="str">
        <f>TEXT(SalesDataTable[[#This Row],[Order Date]],"mmm")</f>
        <v>Apr</v>
      </c>
    </row>
    <row r="668" spans="1:20" ht="15.6">
      <c r="A668" s="2" t="s">
        <v>719</v>
      </c>
      <c r="B668" s="3">
        <v>46137</v>
      </c>
      <c r="C668" s="4" t="s">
        <v>8</v>
      </c>
      <c r="D668" s="4" t="s">
        <v>69</v>
      </c>
      <c r="E668" s="4" t="s">
        <v>39</v>
      </c>
      <c r="F668" s="4" t="s">
        <v>4</v>
      </c>
      <c r="G668" s="4" t="s">
        <v>49</v>
      </c>
      <c r="H668" s="4" t="s">
        <v>50</v>
      </c>
      <c r="I668" s="9">
        <v>2</v>
      </c>
      <c r="J668" s="6">
        <v>40.85</v>
      </c>
      <c r="K668" s="7">
        <v>0</v>
      </c>
      <c r="L668" s="6">
        <v>14.99</v>
      </c>
      <c r="M668" s="6">
        <f t="shared" si="40"/>
        <v>81.7</v>
      </c>
      <c r="N668" s="6">
        <f t="shared" si="41"/>
        <v>29.98</v>
      </c>
      <c r="O668" s="6">
        <f t="shared" si="42"/>
        <v>51.72</v>
      </c>
      <c r="P668" s="8">
        <f t="shared" si="43"/>
        <v>0.633047735618115</v>
      </c>
      <c r="Q668" s="5">
        <f>YEAR(SalesDataTable[[#This Row],[Order Date]])</f>
        <v>2026</v>
      </c>
      <c r="R668" s="8" t="str">
        <f>"Q"&amp;ROUNDUP(MONTH(SalesDataTable[[#This Row],[Order Date]])/3,0)</f>
        <v>Q2</v>
      </c>
      <c r="S668" s="9">
        <f>MONTH(SalesDataTable[[#This Row],[Order Date]])</f>
        <v>4</v>
      </c>
      <c r="T668" s="8" t="str">
        <f>TEXT(SalesDataTable[[#This Row],[Order Date]],"mmm")</f>
        <v>Apr</v>
      </c>
    </row>
    <row r="669" spans="1:20" ht="15.6">
      <c r="A669" s="2" t="s">
        <v>720</v>
      </c>
      <c r="B669" s="3">
        <v>46137</v>
      </c>
      <c r="C669" s="4" t="s">
        <v>27</v>
      </c>
      <c r="D669" s="4" t="s">
        <v>48</v>
      </c>
      <c r="E669" s="4" t="s">
        <v>39</v>
      </c>
      <c r="F669" s="4" t="s">
        <v>4</v>
      </c>
      <c r="G669" s="4" t="s">
        <v>11</v>
      </c>
      <c r="H669" s="4" t="s">
        <v>12</v>
      </c>
      <c r="I669" s="9">
        <v>1</v>
      </c>
      <c r="J669" s="6">
        <v>92.91</v>
      </c>
      <c r="K669" s="7">
        <v>0.05</v>
      </c>
      <c r="L669" s="6">
        <v>46</v>
      </c>
      <c r="M669" s="6">
        <f t="shared" si="40"/>
        <v>88.264499999999998</v>
      </c>
      <c r="N669" s="6">
        <f t="shared" si="41"/>
        <v>46</v>
      </c>
      <c r="O669" s="6">
        <f t="shared" si="42"/>
        <v>42.264499999999998</v>
      </c>
      <c r="P669" s="8">
        <f t="shared" si="43"/>
        <v>0.4788391709010984</v>
      </c>
      <c r="Q669" s="5">
        <f>YEAR(SalesDataTable[[#This Row],[Order Date]])</f>
        <v>2026</v>
      </c>
      <c r="R669" s="8" t="str">
        <f>"Q"&amp;ROUNDUP(MONTH(SalesDataTable[[#This Row],[Order Date]])/3,0)</f>
        <v>Q2</v>
      </c>
      <c r="S669" s="9">
        <f>MONTH(SalesDataTable[[#This Row],[Order Date]])</f>
        <v>4</v>
      </c>
      <c r="T669" s="8" t="str">
        <f>TEXT(SalesDataTable[[#This Row],[Order Date]],"mmm")</f>
        <v>Apr</v>
      </c>
    </row>
    <row r="670" spans="1:20" ht="15.6">
      <c r="A670" s="2" t="s">
        <v>721</v>
      </c>
      <c r="B670" s="3">
        <v>46137</v>
      </c>
      <c r="C670" s="4" t="s">
        <v>27</v>
      </c>
      <c r="D670" s="4" t="s">
        <v>82</v>
      </c>
      <c r="E670" s="4" t="s">
        <v>3</v>
      </c>
      <c r="F670" s="4" t="s">
        <v>16</v>
      </c>
      <c r="G670" s="4" t="s">
        <v>11</v>
      </c>
      <c r="H670" s="4" t="s">
        <v>53</v>
      </c>
      <c r="I670" s="9">
        <v>1</v>
      </c>
      <c r="J670" s="6">
        <v>152.01</v>
      </c>
      <c r="K670" s="7">
        <v>0</v>
      </c>
      <c r="L670" s="6">
        <v>80.33</v>
      </c>
      <c r="M670" s="6">
        <f t="shared" si="40"/>
        <v>152.01</v>
      </c>
      <c r="N670" s="6">
        <f t="shared" si="41"/>
        <v>80.33</v>
      </c>
      <c r="O670" s="6">
        <f t="shared" si="42"/>
        <v>71.679999999999993</v>
      </c>
      <c r="P670" s="8">
        <f t="shared" si="43"/>
        <v>0.47154792447865268</v>
      </c>
      <c r="Q670" s="5">
        <f>YEAR(SalesDataTable[[#This Row],[Order Date]])</f>
        <v>2026</v>
      </c>
      <c r="R670" s="8" t="str">
        <f>"Q"&amp;ROUNDUP(MONTH(SalesDataTable[[#This Row],[Order Date]])/3,0)</f>
        <v>Q2</v>
      </c>
      <c r="S670" s="9">
        <f>MONTH(SalesDataTable[[#This Row],[Order Date]])</f>
        <v>4</v>
      </c>
      <c r="T670" s="8" t="str">
        <f>TEXT(SalesDataTable[[#This Row],[Order Date]],"mmm")</f>
        <v>Apr</v>
      </c>
    </row>
    <row r="671" spans="1:20" ht="15.6">
      <c r="A671" s="2" t="s">
        <v>722</v>
      </c>
      <c r="B671" s="3">
        <v>46137</v>
      </c>
      <c r="C671" s="4" t="s">
        <v>8</v>
      </c>
      <c r="D671" s="4" t="s">
        <v>38</v>
      </c>
      <c r="E671" s="4" t="s">
        <v>39</v>
      </c>
      <c r="F671" s="4" t="s">
        <v>16</v>
      </c>
      <c r="G671" s="4" t="s">
        <v>17</v>
      </c>
      <c r="H671" s="4" t="s">
        <v>18</v>
      </c>
      <c r="I671" s="9">
        <v>1</v>
      </c>
      <c r="J671" s="6">
        <v>36.65</v>
      </c>
      <c r="K671" s="7">
        <v>0</v>
      </c>
      <c r="L671" s="6">
        <v>13.28</v>
      </c>
      <c r="M671" s="6">
        <f t="shared" si="40"/>
        <v>36.65</v>
      </c>
      <c r="N671" s="6">
        <f t="shared" si="41"/>
        <v>13.28</v>
      </c>
      <c r="O671" s="6">
        <f t="shared" si="42"/>
        <v>23.369999999999997</v>
      </c>
      <c r="P671" s="8">
        <f t="shared" si="43"/>
        <v>0.63765347885402446</v>
      </c>
      <c r="Q671" s="5">
        <f>YEAR(SalesDataTable[[#This Row],[Order Date]])</f>
        <v>2026</v>
      </c>
      <c r="R671" s="8" t="str">
        <f>"Q"&amp;ROUNDUP(MONTH(SalesDataTable[[#This Row],[Order Date]])/3,0)</f>
        <v>Q2</v>
      </c>
      <c r="S671" s="9">
        <f>MONTH(SalesDataTable[[#This Row],[Order Date]])</f>
        <v>4</v>
      </c>
      <c r="T671" s="8" t="str">
        <f>TEXT(SalesDataTable[[#This Row],[Order Date]],"mmm")</f>
        <v>Apr</v>
      </c>
    </row>
    <row r="672" spans="1:20" ht="15.6">
      <c r="A672" s="2" t="s">
        <v>723</v>
      </c>
      <c r="B672" s="3">
        <v>46138</v>
      </c>
      <c r="C672" s="4" t="s">
        <v>27</v>
      </c>
      <c r="D672" s="4" t="s">
        <v>48</v>
      </c>
      <c r="E672" s="4" t="s">
        <v>3</v>
      </c>
      <c r="F672" s="4" t="s">
        <v>4</v>
      </c>
      <c r="G672" s="4" t="s">
        <v>31</v>
      </c>
      <c r="H672" s="4" t="s">
        <v>64</v>
      </c>
      <c r="I672" s="9">
        <v>5</v>
      </c>
      <c r="J672" s="6">
        <v>80.819999999999993</v>
      </c>
      <c r="K672" s="7">
        <v>0</v>
      </c>
      <c r="L672" s="6">
        <v>40.47</v>
      </c>
      <c r="M672" s="6">
        <f t="shared" si="40"/>
        <v>404.09999999999997</v>
      </c>
      <c r="N672" s="6">
        <f t="shared" si="41"/>
        <v>202.35</v>
      </c>
      <c r="O672" s="6">
        <f t="shared" si="42"/>
        <v>201.74999999999997</v>
      </c>
      <c r="P672" s="8">
        <f t="shared" si="43"/>
        <v>0.49925760950259834</v>
      </c>
      <c r="Q672" s="5">
        <f>YEAR(SalesDataTable[[#This Row],[Order Date]])</f>
        <v>2026</v>
      </c>
      <c r="R672" s="8" t="str">
        <f>"Q"&amp;ROUNDUP(MONTH(SalesDataTable[[#This Row],[Order Date]])/3,0)</f>
        <v>Q2</v>
      </c>
      <c r="S672" s="9">
        <f>MONTH(SalesDataTable[[#This Row],[Order Date]])</f>
        <v>4</v>
      </c>
      <c r="T672" s="8" t="str">
        <f>TEXT(SalesDataTable[[#This Row],[Order Date]],"mmm")</f>
        <v>Apr</v>
      </c>
    </row>
    <row r="673" spans="1:20" ht="15.6">
      <c r="A673" s="2" t="s">
        <v>724</v>
      </c>
      <c r="B673" s="3">
        <v>46138</v>
      </c>
      <c r="C673" s="4" t="s">
        <v>27</v>
      </c>
      <c r="D673" s="4" t="s">
        <v>28</v>
      </c>
      <c r="E673" s="4" t="s">
        <v>3</v>
      </c>
      <c r="F673" s="4" t="s">
        <v>16</v>
      </c>
      <c r="G673" s="4" t="s">
        <v>11</v>
      </c>
      <c r="H673" s="4" t="s">
        <v>21</v>
      </c>
      <c r="I673" s="9">
        <v>4</v>
      </c>
      <c r="J673" s="6">
        <v>144.69999999999999</v>
      </c>
      <c r="K673" s="7">
        <v>0</v>
      </c>
      <c r="L673" s="6">
        <v>79.41</v>
      </c>
      <c r="M673" s="6">
        <f t="shared" si="40"/>
        <v>578.79999999999995</v>
      </c>
      <c r="N673" s="6">
        <f t="shared" si="41"/>
        <v>317.64</v>
      </c>
      <c r="O673" s="6">
        <f t="shared" si="42"/>
        <v>261.15999999999997</v>
      </c>
      <c r="P673" s="8">
        <f t="shared" si="43"/>
        <v>0.45120939875604699</v>
      </c>
      <c r="Q673" s="5">
        <f>YEAR(SalesDataTable[[#This Row],[Order Date]])</f>
        <v>2026</v>
      </c>
      <c r="R673" s="8" t="str">
        <f>"Q"&amp;ROUNDUP(MONTH(SalesDataTable[[#This Row],[Order Date]])/3,0)</f>
        <v>Q2</v>
      </c>
      <c r="S673" s="9">
        <f>MONTH(SalesDataTable[[#This Row],[Order Date]])</f>
        <v>4</v>
      </c>
      <c r="T673" s="8" t="str">
        <f>TEXT(SalesDataTable[[#This Row],[Order Date]],"mmm")</f>
        <v>Apr</v>
      </c>
    </row>
    <row r="674" spans="1:20" ht="15.6">
      <c r="A674" s="2" t="s">
        <v>725</v>
      </c>
      <c r="B674" s="3">
        <v>46138</v>
      </c>
      <c r="C674" s="4" t="s">
        <v>8</v>
      </c>
      <c r="D674" s="4" t="s">
        <v>38</v>
      </c>
      <c r="E674" s="4" t="s">
        <v>25</v>
      </c>
      <c r="F674" s="4" t="s">
        <v>16</v>
      </c>
      <c r="G674" s="4" t="s">
        <v>49</v>
      </c>
      <c r="H674" s="4" t="s">
        <v>67</v>
      </c>
      <c r="I674" s="9">
        <v>2</v>
      </c>
      <c r="J674" s="6">
        <v>36.51</v>
      </c>
      <c r="K674" s="7">
        <v>0.1</v>
      </c>
      <c r="L674" s="6">
        <v>14.18</v>
      </c>
      <c r="M674" s="6">
        <f t="shared" si="40"/>
        <v>65.718000000000004</v>
      </c>
      <c r="N674" s="6">
        <f t="shared" si="41"/>
        <v>28.36</v>
      </c>
      <c r="O674" s="6">
        <f t="shared" si="42"/>
        <v>37.358000000000004</v>
      </c>
      <c r="P674" s="8">
        <f t="shared" si="43"/>
        <v>0.56845917404668433</v>
      </c>
      <c r="Q674" s="5">
        <f>YEAR(SalesDataTable[[#This Row],[Order Date]])</f>
        <v>2026</v>
      </c>
      <c r="R674" s="8" t="str">
        <f>"Q"&amp;ROUNDUP(MONTH(SalesDataTable[[#This Row],[Order Date]])/3,0)</f>
        <v>Q2</v>
      </c>
      <c r="S674" s="9">
        <f>MONTH(SalesDataTable[[#This Row],[Order Date]])</f>
        <v>4</v>
      </c>
      <c r="T674" s="8" t="str">
        <f>TEXT(SalesDataTable[[#This Row],[Order Date]],"mmm")</f>
        <v>Apr</v>
      </c>
    </row>
    <row r="675" spans="1:20" ht="15.6">
      <c r="A675" s="2" t="s">
        <v>726</v>
      </c>
      <c r="B675" s="3">
        <v>46138</v>
      </c>
      <c r="C675" s="4" t="s">
        <v>27</v>
      </c>
      <c r="D675" s="4" t="s">
        <v>45</v>
      </c>
      <c r="E675" s="4" t="s">
        <v>39</v>
      </c>
      <c r="F675" s="4" t="s">
        <v>16</v>
      </c>
      <c r="G675" s="4" t="s">
        <v>17</v>
      </c>
      <c r="H675" s="4" t="s">
        <v>18</v>
      </c>
      <c r="I675" s="9">
        <v>3</v>
      </c>
      <c r="J675" s="6">
        <v>36.58</v>
      </c>
      <c r="K675" s="7">
        <v>0.05</v>
      </c>
      <c r="L675" s="6">
        <v>13.71</v>
      </c>
      <c r="M675" s="6">
        <f t="shared" si="40"/>
        <v>104.25299999999999</v>
      </c>
      <c r="N675" s="6">
        <f t="shared" si="41"/>
        <v>41.13</v>
      </c>
      <c r="O675" s="6">
        <f t="shared" si="42"/>
        <v>63.122999999999983</v>
      </c>
      <c r="P675" s="8">
        <f t="shared" si="43"/>
        <v>0.60547897902218628</v>
      </c>
      <c r="Q675" s="5">
        <f>YEAR(SalesDataTable[[#This Row],[Order Date]])</f>
        <v>2026</v>
      </c>
      <c r="R675" s="8" t="str">
        <f>"Q"&amp;ROUNDUP(MONTH(SalesDataTable[[#This Row],[Order Date]])/3,0)</f>
        <v>Q2</v>
      </c>
      <c r="S675" s="9">
        <f>MONTH(SalesDataTable[[#This Row],[Order Date]])</f>
        <v>4</v>
      </c>
      <c r="T675" s="8" t="str">
        <f>TEXT(SalesDataTable[[#This Row],[Order Date]],"mmm")</f>
        <v>Apr</v>
      </c>
    </row>
    <row r="676" spans="1:20" ht="15.6">
      <c r="A676" s="2" t="s">
        <v>727</v>
      </c>
      <c r="B676" s="3">
        <v>46138</v>
      </c>
      <c r="C676" s="4" t="s">
        <v>27</v>
      </c>
      <c r="D676" s="4" t="s">
        <v>45</v>
      </c>
      <c r="E676" s="4" t="s">
        <v>25</v>
      </c>
      <c r="F676" s="4" t="s">
        <v>20</v>
      </c>
      <c r="G676" s="4" t="s">
        <v>31</v>
      </c>
      <c r="H676" s="4" t="s">
        <v>41</v>
      </c>
      <c r="I676" s="9">
        <v>2</v>
      </c>
      <c r="J676" s="6">
        <v>191.59</v>
      </c>
      <c r="K676" s="7">
        <v>0</v>
      </c>
      <c r="L676" s="6">
        <v>102.52</v>
      </c>
      <c r="M676" s="6">
        <f t="shared" si="40"/>
        <v>383.18</v>
      </c>
      <c r="N676" s="6">
        <f t="shared" si="41"/>
        <v>205.04</v>
      </c>
      <c r="O676" s="6">
        <f t="shared" si="42"/>
        <v>178.14000000000001</v>
      </c>
      <c r="P676" s="8">
        <f t="shared" si="43"/>
        <v>0.46489900307949272</v>
      </c>
      <c r="Q676" s="5">
        <f>YEAR(SalesDataTable[[#This Row],[Order Date]])</f>
        <v>2026</v>
      </c>
      <c r="R676" s="8" t="str">
        <f>"Q"&amp;ROUNDUP(MONTH(SalesDataTable[[#This Row],[Order Date]])/3,0)</f>
        <v>Q2</v>
      </c>
      <c r="S676" s="9">
        <f>MONTH(SalesDataTable[[#This Row],[Order Date]])</f>
        <v>4</v>
      </c>
      <c r="T676" s="8" t="str">
        <f>TEXT(SalesDataTable[[#This Row],[Order Date]],"mmm")</f>
        <v>Apr</v>
      </c>
    </row>
    <row r="677" spans="1:20" ht="15.6">
      <c r="A677" s="2" t="s">
        <v>728</v>
      </c>
      <c r="B677" s="3">
        <v>46138</v>
      </c>
      <c r="C677" s="4" t="s">
        <v>27</v>
      </c>
      <c r="D677" s="4" t="s">
        <v>48</v>
      </c>
      <c r="E677" s="4" t="s">
        <v>10</v>
      </c>
      <c r="F677" s="4" t="s">
        <v>20</v>
      </c>
      <c r="G677" s="4" t="s">
        <v>31</v>
      </c>
      <c r="H677" s="4" t="s">
        <v>32</v>
      </c>
      <c r="I677" s="9">
        <v>6</v>
      </c>
      <c r="J677" s="6">
        <v>337.24</v>
      </c>
      <c r="K677" s="7">
        <v>0.05</v>
      </c>
      <c r="L677" s="6">
        <v>198.63</v>
      </c>
      <c r="M677" s="6">
        <f t="shared" si="40"/>
        <v>1922.268</v>
      </c>
      <c r="N677" s="6">
        <f t="shared" si="41"/>
        <v>1191.78</v>
      </c>
      <c r="O677" s="6">
        <f t="shared" si="42"/>
        <v>730.48800000000006</v>
      </c>
      <c r="P677" s="8">
        <f t="shared" si="43"/>
        <v>0.38001360892445801</v>
      </c>
      <c r="Q677" s="5">
        <f>YEAR(SalesDataTable[[#This Row],[Order Date]])</f>
        <v>2026</v>
      </c>
      <c r="R677" s="8" t="str">
        <f>"Q"&amp;ROUNDUP(MONTH(SalesDataTable[[#This Row],[Order Date]])/3,0)</f>
        <v>Q2</v>
      </c>
      <c r="S677" s="9">
        <f>MONTH(SalesDataTable[[#This Row],[Order Date]])</f>
        <v>4</v>
      </c>
      <c r="T677" s="8" t="str">
        <f>TEXT(SalesDataTable[[#This Row],[Order Date]],"mmm")</f>
        <v>Apr</v>
      </c>
    </row>
    <row r="678" spans="1:20" ht="15.6">
      <c r="A678" s="2" t="s">
        <v>729</v>
      </c>
      <c r="B678" s="3">
        <v>46138</v>
      </c>
      <c r="C678" s="4" t="s">
        <v>27</v>
      </c>
      <c r="D678" s="4" t="s">
        <v>45</v>
      </c>
      <c r="E678" s="4" t="s">
        <v>10</v>
      </c>
      <c r="F678" s="4" t="s">
        <v>20</v>
      </c>
      <c r="G678" s="4" t="s">
        <v>17</v>
      </c>
      <c r="H678" s="4" t="s">
        <v>46</v>
      </c>
      <c r="I678" s="9">
        <v>3</v>
      </c>
      <c r="J678" s="6">
        <v>46.2</v>
      </c>
      <c r="K678" s="7">
        <v>0.1</v>
      </c>
      <c r="L678" s="6">
        <v>18.149999999999999</v>
      </c>
      <c r="M678" s="6">
        <f t="shared" si="40"/>
        <v>124.74000000000002</v>
      </c>
      <c r="N678" s="6">
        <f t="shared" si="41"/>
        <v>54.449999999999996</v>
      </c>
      <c r="O678" s="6">
        <f t="shared" si="42"/>
        <v>70.29000000000002</v>
      </c>
      <c r="P678" s="8">
        <f t="shared" si="43"/>
        <v>0.5634920634920636</v>
      </c>
      <c r="Q678" s="5">
        <f>YEAR(SalesDataTable[[#This Row],[Order Date]])</f>
        <v>2026</v>
      </c>
      <c r="R678" s="8" t="str">
        <f>"Q"&amp;ROUNDUP(MONTH(SalesDataTable[[#This Row],[Order Date]])/3,0)</f>
        <v>Q2</v>
      </c>
      <c r="S678" s="9">
        <f>MONTH(SalesDataTable[[#This Row],[Order Date]])</f>
        <v>4</v>
      </c>
      <c r="T678" s="8" t="str">
        <f>TEXT(SalesDataTable[[#This Row],[Order Date]],"mmm")</f>
        <v>Apr</v>
      </c>
    </row>
    <row r="679" spans="1:20" ht="15.6">
      <c r="A679" s="2" t="s">
        <v>730</v>
      </c>
      <c r="B679" s="3">
        <v>46138</v>
      </c>
      <c r="C679" s="4" t="s">
        <v>8</v>
      </c>
      <c r="D679" s="4" t="s">
        <v>9</v>
      </c>
      <c r="E679" s="4" t="s">
        <v>39</v>
      </c>
      <c r="F679" s="4" t="s">
        <v>20</v>
      </c>
      <c r="G679" s="4" t="s">
        <v>49</v>
      </c>
      <c r="H679" s="4" t="s">
        <v>74</v>
      </c>
      <c r="I679" s="9">
        <v>4</v>
      </c>
      <c r="J679" s="6">
        <v>50.84</v>
      </c>
      <c r="K679" s="7">
        <v>0.05</v>
      </c>
      <c r="L679" s="6">
        <v>22.63</v>
      </c>
      <c r="M679" s="6">
        <f t="shared" si="40"/>
        <v>193.19200000000001</v>
      </c>
      <c r="N679" s="6">
        <f t="shared" si="41"/>
        <v>90.52</v>
      </c>
      <c r="O679" s="6">
        <f t="shared" si="42"/>
        <v>102.67200000000001</v>
      </c>
      <c r="P679" s="8">
        <f t="shared" si="43"/>
        <v>0.53145057766367143</v>
      </c>
      <c r="Q679" s="5">
        <f>YEAR(SalesDataTable[[#This Row],[Order Date]])</f>
        <v>2026</v>
      </c>
      <c r="R679" s="8" t="str">
        <f>"Q"&amp;ROUNDUP(MONTH(SalesDataTable[[#This Row],[Order Date]])/3,0)</f>
        <v>Q2</v>
      </c>
      <c r="S679" s="9">
        <f>MONTH(SalesDataTable[[#This Row],[Order Date]])</f>
        <v>4</v>
      </c>
      <c r="T679" s="8" t="str">
        <f>TEXT(SalesDataTable[[#This Row],[Order Date]],"mmm")</f>
        <v>Apr</v>
      </c>
    </row>
    <row r="680" spans="1:20" ht="15.6">
      <c r="A680" s="2" t="s">
        <v>731</v>
      </c>
      <c r="B680" s="3">
        <v>46139</v>
      </c>
      <c r="C680" s="4" t="s">
        <v>27</v>
      </c>
      <c r="D680" s="4" t="s">
        <v>82</v>
      </c>
      <c r="E680" s="4" t="s">
        <v>3</v>
      </c>
      <c r="F680" s="4" t="s">
        <v>4</v>
      </c>
      <c r="G680" s="4" t="s">
        <v>17</v>
      </c>
      <c r="H680" s="4" t="s">
        <v>83</v>
      </c>
      <c r="I680" s="9">
        <v>1</v>
      </c>
      <c r="J680" s="6">
        <v>166.5</v>
      </c>
      <c r="K680" s="7">
        <v>0</v>
      </c>
      <c r="L680" s="6">
        <v>85.55</v>
      </c>
      <c r="M680" s="6">
        <f t="shared" si="40"/>
        <v>166.5</v>
      </c>
      <c r="N680" s="6">
        <f t="shared" si="41"/>
        <v>85.55</v>
      </c>
      <c r="O680" s="6">
        <f t="shared" si="42"/>
        <v>80.95</v>
      </c>
      <c r="P680" s="8">
        <f t="shared" si="43"/>
        <v>0.4861861861861862</v>
      </c>
      <c r="Q680" s="5">
        <f>YEAR(SalesDataTable[[#This Row],[Order Date]])</f>
        <v>2026</v>
      </c>
      <c r="R680" s="8" t="str">
        <f>"Q"&amp;ROUNDUP(MONTH(SalesDataTable[[#This Row],[Order Date]])/3,0)</f>
        <v>Q2</v>
      </c>
      <c r="S680" s="9">
        <f>MONTH(SalesDataTable[[#This Row],[Order Date]])</f>
        <v>4</v>
      </c>
      <c r="T680" s="8" t="str">
        <f>TEXT(SalesDataTable[[#This Row],[Order Date]],"mmm")</f>
        <v>Apr</v>
      </c>
    </row>
    <row r="681" spans="1:20" ht="15.6">
      <c r="A681" s="2" t="s">
        <v>732</v>
      </c>
      <c r="B681" s="3">
        <v>46139</v>
      </c>
      <c r="C681" s="4" t="s">
        <v>27</v>
      </c>
      <c r="D681" s="4" t="s">
        <v>28</v>
      </c>
      <c r="E681" s="4" t="s">
        <v>39</v>
      </c>
      <c r="F681" s="4" t="s">
        <v>16</v>
      </c>
      <c r="G681" s="4" t="s">
        <v>11</v>
      </c>
      <c r="H681" s="4" t="s">
        <v>79</v>
      </c>
      <c r="I681" s="9">
        <v>1</v>
      </c>
      <c r="J681" s="6">
        <v>70.2</v>
      </c>
      <c r="K681" s="7">
        <v>0</v>
      </c>
      <c r="L681" s="6">
        <v>32.06</v>
      </c>
      <c r="M681" s="6">
        <f t="shared" si="40"/>
        <v>70.2</v>
      </c>
      <c r="N681" s="6">
        <f t="shared" si="41"/>
        <v>32.06</v>
      </c>
      <c r="O681" s="6">
        <f t="shared" si="42"/>
        <v>38.14</v>
      </c>
      <c r="P681" s="8">
        <f t="shared" si="43"/>
        <v>0.5433048433048433</v>
      </c>
      <c r="Q681" s="5">
        <f>YEAR(SalesDataTable[[#This Row],[Order Date]])</f>
        <v>2026</v>
      </c>
      <c r="R681" s="8" t="str">
        <f>"Q"&amp;ROUNDUP(MONTH(SalesDataTable[[#This Row],[Order Date]])/3,0)</f>
        <v>Q2</v>
      </c>
      <c r="S681" s="9">
        <f>MONTH(SalesDataTable[[#This Row],[Order Date]])</f>
        <v>4</v>
      </c>
      <c r="T681" s="8" t="str">
        <f>TEXT(SalesDataTable[[#This Row],[Order Date]],"mmm")</f>
        <v>Apr</v>
      </c>
    </row>
    <row r="682" spans="1:20" ht="15.6">
      <c r="A682" s="2" t="s">
        <v>733</v>
      </c>
      <c r="B682" s="3">
        <v>46139</v>
      </c>
      <c r="C682" s="4" t="s">
        <v>8</v>
      </c>
      <c r="D682" s="4" t="s">
        <v>69</v>
      </c>
      <c r="E682" s="4" t="s">
        <v>3</v>
      </c>
      <c r="F682" s="4" t="s">
        <v>16</v>
      </c>
      <c r="G682" s="4" t="s">
        <v>49</v>
      </c>
      <c r="H682" s="4" t="s">
        <v>74</v>
      </c>
      <c r="I682" s="9">
        <v>4</v>
      </c>
      <c r="J682" s="6">
        <v>50.67</v>
      </c>
      <c r="K682" s="7">
        <v>0</v>
      </c>
      <c r="L682" s="6">
        <v>22.62</v>
      </c>
      <c r="M682" s="6">
        <f t="shared" si="40"/>
        <v>202.68</v>
      </c>
      <c r="N682" s="6">
        <f t="shared" si="41"/>
        <v>90.48</v>
      </c>
      <c r="O682" s="6">
        <f t="shared" si="42"/>
        <v>112.2</v>
      </c>
      <c r="P682" s="8">
        <f t="shared" si="43"/>
        <v>0.55358200118413259</v>
      </c>
      <c r="Q682" s="5">
        <f>YEAR(SalesDataTable[[#This Row],[Order Date]])</f>
        <v>2026</v>
      </c>
      <c r="R682" s="8" t="str">
        <f>"Q"&amp;ROUNDUP(MONTH(SalesDataTable[[#This Row],[Order Date]])/3,0)</f>
        <v>Q2</v>
      </c>
      <c r="S682" s="9">
        <f>MONTH(SalesDataTable[[#This Row],[Order Date]])</f>
        <v>4</v>
      </c>
      <c r="T682" s="8" t="str">
        <f>TEXT(SalesDataTable[[#This Row],[Order Date]],"mmm")</f>
        <v>Apr</v>
      </c>
    </row>
    <row r="683" spans="1:20" ht="15.6">
      <c r="A683" s="2" t="s">
        <v>734</v>
      </c>
      <c r="B683" s="3">
        <v>46139</v>
      </c>
      <c r="C683" s="4" t="s">
        <v>8</v>
      </c>
      <c r="D683" s="4" t="s">
        <v>66</v>
      </c>
      <c r="E683" s="4" t="s">
        <v>25</v>
      </c>
      <c r="F683" s="4" t="s">
        <v>16</v>
      </c>
      <c r="G683" s="4" t="s">
        <v>17</v>
      </c>
      <c r="H683" s="4" t="s">
        <v>83</v>
      </c>
      <c r="I683" s="9">
        <v>3</v>
      </c>
      <c r="J683" s="6">
        <v>161.05000000000001</v>
      </c>
      <c r="K683" s="7">
        <v>0.05</v>
      </c>
      <c r="L683" s="6">
        <v>87.43</v>
      </c>
      <c r="M683" s="6">
        <f t="shared" si="40"/>
        <v>458.99250000000001</v>
      </c>
      <c r="N683" s="6">
        <f t="shared" si="41"/>
        <v>262.29000000000002</v>
      </c>
      <c r="O683" s="6">
        <f t="shared" si="42"/>
        <v>196.70249999999999</v>
      </c>
      <c r="P683" s="8">
        <f t="shared" si="43"/>
        <v>0.4285527541299694</v>
      </c>
      <c r="Q683" s="5">
        <f>YEAR(SalesDataTable[[#This Row],[Order Date]])</f>
        <v>2026</v>
      </c>
      <c r="R683" s="8" t="str">
        <f>"Q"&amp;ROUNDUP(MONTH(SalesDataTable[[#This Row],[Order Date]])/3,0)</f>
        <v>Q2</v>
      </c>
      <c r="S683" s="9">
        <f>MONTH(SalesDataTable[[#This Row],[Order Date]])</f>
        <v>4</v>
      </c>
      <c r="T683" s="8" t="str">
        <f>TEXT(SalesDataTable[[#This Row],[Order Date]],"mmm")</f>
        <v>Apr</v>
      </c>
    </row>
    <row r="684" spans="1:20" ht="15.6">
      <c r="A684" s="2" t="s">
        <v>735</v>
      </c>
      <c r="B684" s="3">
        <v>46139</v>
      </c>
      <c r="C684" s="4" t="s">
        <v>8</v>
      </c>
      <c r="D684" s="4" t="s">
        <v>38</v>
      </c>
      <c r="E684" s="4" t="s">
        <v>10</v>
      </c>
      <c r="F684" s="4" t="s">
        <v>16</v>
      </c>
      <c r="G684" s="4" t="s">
        <v>49</v>
      </c>
      <c r="H684" s="4" t="s">
        <v>55</v>
      </c>
      <c r="I684" s="9">
        <v>10</v>
      </c>
      <c r="J684" s="6">
        <v>124.59</v>
      </c>
      <c r="K684" s="7">
        <v>0.15</v>
      </c>
      <c r="L684" s="6">
        <v>67.14</v>
      </c>
      <c r="M684" s="6">
        <f t="shared" si="40"/>
        <v>1059.0150000000001</v>
      </c>
      <c r="N684" s="6">
        <f t="shared" si="41"/>
        <v>671.4</v>
      </c>
      <c r="O684" s="6">
        <f t="shared" si="42"/>
        <v>387.61500000000012</v>
      </c>
      <c r="P684" s="8">
        <f t="shared" si="43"/>
        <v>0.36601464568490538</v>
      </c>
      <c r="Q684" s="5">
        <f>YEAR(SalesDataTable[[#This Row],[Order Date]])</f>
        <v>2026</v>
      </c>
      <c r="R684" s="8" t="str">
        <f>"Q"&amp;ROUNDUP(MONTH(SalesDataTable[[#This Row],[Order Date]])/3,0)</f>
        <v>Q2</v>
      </c>
      <c r="S684" s="9">
        <f>MONTH(SalesDataTable[[#This Row],[Order Date]])</f>
        <v>4</v>
      </c>
      <c r="T684" s="8" t="str">
        <f>TEXT(SalesDataTable[[#This Row],[Order Date]],"mmm")</f>
        <v>Apr</v>
      </c>
    </row>
    <row r="685" spans="1:20" ht="15.6">
      <c r="A685" s="2" t="s">
        <v>736</v>
      </c>
      <c r="B685" s="3">
        <v>46139</v>
      </c>
      <c r="C685" s="4" t="s">
        <v>14</v>
      </c>
      <c r="D685" s="4" t="s">
        <v>126</v>
      </c>
      <c r="E685" s="4" t="s">
        <v>3</v>
      </c>
      <c r="F685" s="4" t="s">
        <v>20</v>
      </c>
      <c r="G685" s="4" t="s">
        <v>49</v>
      </c>
      <c r="H685" s="4" t="s">
        <v>74</v>
      </c>
      <c r="I685" s="9">
        <v>1</v>
      </c>
      <c r="J685" s="6">
        <v>50.18</v>
      </c>
      <c r="K685" s="7">
        <v>0</v>
      </c>
      <c r="L685" s="6">
        <v>22.05</v>
      </c>
      <c r="M685" s="6">
        <f t="shared" si="40"/>
        <v>50.18</v>
      </c>
      <c r="N685" s="6">
        <f t="shared" si="41"/>
        <v>22.05</v>
      </c>
      <c r="O685" s="6">
        <f t="shared" si="42"/>
        <v>28.13</v>
      </c>
      <c r="P685" s="8">
        <f t="shared" si="43"/>
        <v>0.56058190514149064</v>
      </c>
      <c r="Q685" s="5">
        <f>YEAR(SalesDataTable[[#This Row],[Order Date]])</f>
        <v>2026</v>
      </c>
      <c r="R685" s="8" t="str">
        <f>"Q"&amp;ROUNDUP(MONTH(SalesDataTable[[#This Row],[Order Date]])/3,0)</f>
        <v>Q2</v>
      </c>
      <c r="S685" s="9">
        <f>MONTH(SalesDataTable[[#This Row],[Order Date]])</f>
        <v>4</v>
      </c>
      <c r="T685" s="8" t="str">
        <f>TEXT(SalesDataTable[[#This Row],[Order Date]],"mmm")</f>
        <v>Apr</v>
      </c>
    </row>
    <row r="686" spans="1:20" ht="15.6">
      <c r="A686" s="2" t="s">
        <v>737</v>
      </c>
      <c r="B686" s="3">
        <v>46140</v>
      </c>
      <c r="C686" s="4" t="s">
        <v>8</v>
      </c>
      <c r="D686" s="4" t="s">
        <v>66</v>
      </c>
      <c r="E686" s="4" t="s">
        <v>3</v>
      </c>
      <c r="F686" s="4" t="s">
        <v>16</v>
      </c>
      <c r="G686" s="4" t="s">
        <v>31</v>
      </c>
      <c r="H686" s="4" t="s">
        <v>64</v>
      </c>
      <c r="I686" s="9">
        <v>1</v>
      </c>
      <c r="J686" s="6">
        <v>83.38</v>
      </c>
      <c r="K686" s="7">
        <v>0</v>
      </c>
      <c r="L686" s="6">
        <v>38.979999999999997</v>
      </c>
      <c r="M686" s="6">
        <f t="shared" si="40"/>
        <v>83.38</v>
      </c>
      <c r="N686" s="6">
        <f t="shared" si="41"/>
        <v>38.979999999999997</v>
      </c>
      <c r="O686" s="6">
        <f t="shared" si="42"/>
        <v>44.4</v>
      </c>
      <c r="P686" s="8">
        <f t="shared" si="43"/>
        <v>0.53250179899256422</v>
      </c>
      <c r="Q686" s="5">
        <f>YEAR(SalesDataTable[[#This Row],[Order Date]])</f>
        <v>2026</v>
      </c>
      <c r="R686" s="8" t="str">
        <f>"Q"&amp;ROUNDUP(MONTH(SalesDataTable[[#This Row],[Order Date]])/3,0)</f>
        <v>Q2</v>
      </c>
      <c r="S686" s="9">
        <f>MONTH(SalesDataTable[[#This Row],[Order Date]])</f>
        <v>4</v>
      </c>
      <c r="T686" s="8" t="str">
        <f>TEXT(SalesDataTable[[#This Row],[Order Date]],"mmm")</f>
        <v>Apr</v>
      </c>
    </row>
    <row r="687" spans="1:20" ht="15.6">
      <c r="A687" s="2" t="s">
        <v>738</v>
      </c>
      <c r="B687" s="3">
        <v>46140</v>
      </c>
      <c r="C687" s="4" t="s">
        <v>27</v>
      </c>
      <c r="D687" s="4" t="s">
        <v>45</v>
      </c>
      <c r="E687" s="4" t="s">
        <v>3</v>
      </c>
      <c r="F687" s="4" t="s">
        <v>4</v>
      </c>
      <c r="G687" s="4" t="s">
        <v>17</v>
      </c>
      <c r="H687" s="4" t="s">
        <v>18</v>
      </c>
      <c r="I687" s="9">
        <v>1</v>
      </c>
      <c r="J687" s="6">
        <v>35.549999999999997</v>
      </c>
      <c r="K687" s="7">
        <v>0.05</v>
      </c>
      <c r="L687" s="6">
        <v>13.25</v>
      </c>
      <c r="M687" s="6">
        <f t="shared" si="40"/>
        <v>33.772499999999994</v>
      </c>
      <c r="N687" s="6">
        <f t="shared" si="41"/>
        <v>13.25</v>
      </c>
      <c r="O687" s="6">
        <f t="shared" si="42"/>
        <v>20.522499999999994</v>
      </c>
      <c r="P687" s="8">
        <f t="shared" si="43"/>
        <v>0.60766896143311855</v>
      </c>
      <c r="Q687" s="5">
        <f>YEAR(SalesDataTable[[#This Row],[Order Date]])</f>
        <v>2026</v>
      </c>
      <c r="R687" s="8" t="str">
        <f>"Q"&amp;ROUNDUP(MONTH(SalesDataTable[[#This Row],[Order Date]])/3,0)</f>
        <v>Q2</v>
      </c>
      <c r="S687" s="9">
        <f>MONTH(SalesDataTable[[#This Row],[Order Date]])</f>
        <v>4</v>
      </c>
      <c r="T687" s="8" t="str">
        <f>TEXT(SalesDataTable[[#This Row],[Order Date]],"mmm")</f>
        <v>Apr</v>
      </c>
    </row>
    <row r="688" spans="1:20" ht="15.6">
      <c r="A688" s="2" t="s">
        <v>739</v>
      </c>
      <c r="B688" s="3">
        <v>46140</v>
      </c>
      <c r="C688" s="4" t="s">
        <v>27</v>
      </c>
      <c r="D688" s="4" t="s">
        <v>48</v>
      </c>
      <c r="E688" s="4" t="s">
        <v>25</v>
      </c>
      <c r="F688" s="4" t="s">
        <v>16</v>
      </c>
      <c r="G688" s="4" t="s">
        <v>11</v>
      </c>
      <c r="H688" s="4" t="s">
        <v>53</v>
      </c>
      <c r="I688" s="9">
        <v>1</v>
      </c>
      <c r="J688" s="6">
        <v>154.36000000000001</v>
      </c>
      <c r="K688" s="7">
        <v>0</v>
      </c>
      <c r="L688" s="6">
        <v>77.760000000000005</v>
      </c>
      <c r="M688" s="6">
        <f t="shared" si="40"/>
        <v>154.36000000000001</v>
      </c>
      <c r="N688" s="6">
        <f t="shared" si="41"/>
        <v>77.760000000000005</v>
      </c>
      <c r="O688" s="6">
        <f t="shared" si="42"/>
        <v>76.600000000000009</v>
      </c>
      <c r="P688" s="8">
        <f t="shared" si="43"/>
        <v>0.49624254988338951</v>
      </c>
      <c r="Q688" s="5">
        <f>YEAR(SalesDataTable[[#This Row],[Order Date]])</f>
        <v>2026</v>
      </c>
      <c r="R688" s="8" t="str">
        <f>"Q"&amp;ROUNDUP(MONTH(SalesDataTable[[#This Row],[Order Date]])/3,0)</f>
        <v>Q2</v>
      </c>
      <c r="S688" s="9">
        <f>MONTH(SalesDataTable[[#This Row],[Order Date]])</f>
        <v>4</v>
      </c>
      <c r="T688" s="8" t="str">
        <f>TEXT(SalesDataTable[[#This Row],[Order Date]],"mmm")</f>
        <v>Apr</v>
      </c>
    </row>
    <row r="689" spans="1:20" ht="15.6">
      <c r="A689" s="2" t="s">
        <v>740</v>
      </c>
      <c r="B689" s="3">
        <v>46140</v>
      </c>
      <c r="C689" s="4" t="s">
        <v>1</v>
      </c>
      <c r="D689" s="4" t="s">
        <v>52</v>
      </c>
      <c r="E689" s="4" t="s">
        <v>39</v>
      </c>
      <c r="F689" s="4" t="s">
        <v>16</v>
      </c>
      <c r="G689" s="4" t="s">
        <v>11</v>
      </c>
      <c r="H689" s="4" t="s">
        <v>53</v>
      </c>
      <c r="I689" s="9">
        <v>1</v>
      </c>
      <c r="J689" s="6">
        <v>155.68</v>
      </c>
      <c r="K689" s="7">
        <v>0</v>
      </c>
      <c r="L689" s="6">
        <v>77.97</v>
      </c>
      <c r="M689" s="6">
        <f t="shared" si="40"/>
        <v>155.68</v>
      </c>
      <c r="N689" s="6">
        <f t="shared" si="41"/>
        <v>77.97</v>
      </c>
      <c r="O689" s="6">
        <f t="shared" si="42"/>
        <v>77.710000000000008</v>
      </c>
      <c r="P689" s="8">
        <f t="shared" si="43"/>
        <v>0.49916495375128472</v>
      </c>
      <c r="Q689" s="5">
        <f>YEAR(SalesDataTable[[#This Row],[Order Date]])</f>
        <v>2026</v>
      </c>
      <c r="R689" s="8" t="str">
        <f>"Q"&amp;ROUNDUP(MONTH(SalesDataTable[[#This Row],[Order Date]])/3,0)</f>
        <v>Q2</v>
      </c>
      <c r="S689" s="9">
        <f>MONTH(SalesDataTable[[#This Row],[Order Date]])</f>
        <v>4</v>
      </c>
      <c r="T689" s="8" t="str">
        <f>TEXT(SalesDataTable[[#This Row],[Order Date]],"mmm")</f>
        <v>Apr</v>
      </c>
    </row>
    <row r="690" spans="1:20" ht="15.6">
      <c r="A690" s="2" t="s">
        <v>741</v>
      </c>
      <c r="B690" s="3">
        <v>46140</v>
      </c>
      <c r="C690" s="4" t="s">
        <v>1</v>
      </c>
      <c r="D690" s="4" t="s">
        <v>2</v>
      </c>
      <c r="E690" s="4" t="s">
        <v>3</v>
      </c>
      <c r="F690" s="4" t="s">
        <v>4</v>
      </c>
      <c r="G690" s="4" t="s">
        <v>49</v>
      </c>
      <c r="H690" s="4" t="s">
        <v>50</v>
      </c>
      <c r="I690" s="9">
        <v>1</v>
      </c>
      <c r="J690" s="6">
        <v>40.950000000000003</v>
      </c>
      <c r="K690" s="7">
        <v>0.15</v>
      </c>
      <c r="L690" s="6">
        <v>14.89</v>
      </c>
      <c r="M690" s="6">
        <f t="shared" si="40"/>
        <v>34.807500000000005</v>
      </c>
      <c r="N690" s="6">
        <f t="shared" si="41"/>
        <v>14.89</v>
      </c>
      <c r="O690" s="6">
        <f t="shared" si="42"/>
        <v>19.917500000000004</v>
      </c>
      <c r="P690" s="8">
        <f t="shared" si="43"/>
        <v>0.57221863104216053</v>
      </c>
      <c r="Q690" s="5">
        <f>YEAR(SalesDataTable[[#This Row],[Order Date]])</f>
        <v>2026</v>
      </c>
      <c r="R690" s="8" t="str">
        <f>"Q"&amp;ROUNDUP(MONTH(SalesDataTable[[#This Row],[Order Date]])/3,0)</f>
        <v>Q2</v>
      </c>
      <c r="S690" s="9">
        <f>MONTH(SalesDataTable[[#This Row],[Order Date]])</f>
        <v>4</v>
      </c>
      <c r="T690" s="8" t="str">
        <f>TEXT(SalesDataTable[[#This Row],[Order Date]],"mmm")</f>
        <v>Apr</v>
      </c>
    </row>
    <row r="691" spans="1:20" ht="15.6">
      <c r="A691" s="2" t="s">
        <v>742</v>
      </c>
      <c r="B691" s="3">
        <v>46140</v>
      </c>
      <c r="C691" s="4" t="s">
        <v>27</v>
      </c>
      <c r="D691" s="4" t="s">
        <v>82</v>
      </c>
      <c r="E691" s="4" t="s">
        <v>39</v>
      </c>
      <c r="F691" s="4" t="s">
        <v>4</v>
      </c>
      <c r="G691" s="4" t="s">
        <v>17</v>
      </c>
      <c r="H691" s="4" t="s">
        <v>46</v>
      </c>
      <c r="I691" s="9">
        <v>3</v>
      </c>
      <c r="J691" s="6">
        <v>47.28</v>
      </c>
      <c r="K691" s="7">
        <v>0.05</v>
      </c>
      <c r="L691" s="6">
        <v>18.52</v>
      </c>
      <c r="M691" s="6">
        <f t="shared" si="40"/>
        <v>134.74799999999999</v>
      </c>
      <c r="N691" s="6">
        <f t="shared" si="41"/>
        <v>55.56</v>
      </c>
      <c r="O691" s="6">
        <f t="shared" si="42"/>
        <v>79.187999999999988</v>
      </c>
      <c r="P691" s="8">
        <f t="shared" si="43"/>
        <v>0.58767477068305274</v>
      </c>
      <c r="Q691" s="5">
        <f>YEAR(SalesDataTable[[#This Row],[Order Date]])</f>
        <v>2026</v>
      </c>
      <c r="R691" s="8" t="str">
        <f>"Q"&amp;ROUNDUP(MONTH(SalesDataTable[[#This Row],[Order Date]])/3,0)</f>
        <v>Q2</v>
      </c>
      <c r="S691" s="9">
        <f>MONTH(SalesDataTable[[#This Row],[Order Date]])</f>
        <v>4</v>
      </c>
      <c r="T691" s="8" t="str">
        <f>TEXT(SalesDataTable[[#This Row],[Order Date]],"mmm")</f>
        <v>Apr</v>
      </c>
    </row>
    <row r="692" spans="1:20" ht="15.6">
      <c r="A692" s="2" t="s">
        <v>743</v>
      </c>
      <c r="B692" s="3">
        <v>46140</v>
      </c>
      <c r="C692" s="4" t="s">
        <v>27</v>
      </c>
      <c r="D692" s="4" t="s">
        <v>45</v>
      </c>
      <c r="E692" s="4" t="s">
        <v>3</v>
      </c>
      <c r="F692" s="4" t="s">
        <v>4</v>
      </c>
      <c r="G692" s="4" t="s">
        <v>49</v>
      </c>
      <c r="H692" s="4" t="s">
        <v>74</v>
      </c>
      <c r="I692" s="9">
        <v>4</v>
      </c>
      <c r="J692" s="6">
        <v>51.57</v>
      </c>
      <c r="K692" s="7">
        <v>0.1</v>
      </c>
      <c r="L692" s="6">
        <v>22.58</v>
      </c>
      <c r="M692" s="6">
        <f t="shared" si="40"/>
        <v>185.65200000000002</v>
      </c>
      <c r="N692" s="6">
        <f t="shared" si="41"/>
        <v>90.32</v>
      </c>
      <c r="O692" s="6">
        <f t="shared" si="42"/>
        <v>95.332000000000022</v>
      </c>
      <c r="P692" s="8">
        <f t="shared" si="43"/>
        <v>0.51349837330058401</v>
      </c>
      <c r="Q692" s="5">
        <f>YEAR(SalesDataTable[[#This Row],[Order Date]])</f>
        <v>2026</v>
      </c>
      <c r="R692" s="8" t="str">
        <f>"Q"&amp;ROUNDUP(MONTH(SalesDataTable[[#This Row],[Order Date]])/3,0)</f>
        <v>Q2</v>
      </c>
      <c r="S692" s="9">
        <f>MONTH(SalesDataTable[[#This Row],[Order Date]])</f>
        <v>4</v>
      </c>
      <c r="T692" s="8" t="str">
        <f>TEXT(SalesDataTable[[#This Row],[Order Date]],"mmm")</f>
        <v>Apr</v>
      </c>
    </row>
    <row r="693" spans="1:20" ht="15.6">
      <c r="A693" s="2" t="s">
        <v>744</v>
      </c>
      <c r="B693" s="3">
        <v>46140</v>
      </c>
      <c r="C693" s="4" t="s">
        <v>27</v>
      </c>
      <c r="D693" s="4" t="s">
        <v>48</v>
      </c>
      <c r="E693" s="4" t="s">
        <v>3</v>
      </c>
      <c r="F693" s="4" t="s">
        <v>20</v>
      </c>
      <c r="G693" s="4" t="s">
        <v>5</v>
      </c>
      <c r="H693" s="4" t="s">
        <v>29</v>
      </c>
      <c r="I693" s="9">
        <v>1</v>
      </c>
      <c r="J693" s="6">
        <v>51.61</v>
      </c>
      <c r="K693" s="7">
        <v>0</v>
      </c>
      <c r="L693" s="6">
        <v>23</v>
      </c>
      <c r="M693" s="6">
        <f t="shared" si="40"/>
        <v>51.61</v>
      </c>
      <c r="N693" s="6">
        <f t="shared" si="41"/>
        <v>23</v>
      </c>
      <c r="O693" s="6">
        <f t="shared" si="42"/>
        <v>28.61</v>
      </c>
      <c r="P693" s="8">
        <f t="shared" si="43"/>
        <v>0.55434993218368533</v>
      </c>
      <c r="Q693" s="5">
        <f>YEAR(SalesDataTable[[#This Row],[Order Date]])</f>
        <v>2026</v>
      </c>
      <c r="R693" s="8" t="str">
        <f>"Q"&amp;ROUNDUP(MONTH(SalesDataTable[[#This Row],[Order Date]])/3,0)</f>
        <v>Q2</v>
      </c>
      <c r="S693" s="9">
        <f>MONTH(SalesDataTable[[#This Row],[Order Date]])</f>
        <v>4</v>
      </c>
      <c r="T693" s="8" t="str">
        <f>TEXT(SalesDataTable[[#This Row],[Order Date]],"mmm")</f>
        <v>Apr</v>
      </c>
    </row>
    <row r="694" spans="1:20" ht="15.6">
      <c r="A694" s="2" t="s">
        <v>745</v>
      </c>
      <c r="B694" s="3">
        <v>46140</v>
      </c>
      <c r="C694" s="4" t="s">
        <v>1</v>
      </c>
      <c r="D694" s="4" t="s">
        <v>88</v>
      </c>
      <c r="E694" s="4" t="s">
        <v>25</v>
      </c>
      <c r="F694" s="4" t="s">
        <v>4</v>
      </c>
      <c r="G694" s="4" t="s">
        <v>49</v>
      </c>
      <c r="H694" s="4" t="s">
        <v>74</v>
      </c>
      <c r="I694" s="9">
        <v>1</v>
      </c>
      <c r="J694" s="6">
        <v>50.56</v>
      </c>
      <c r="K694" s="7">
        <v>0.05</v>
      </c>
      <c r="L694" s="6">
        <v>22.06</v>
      </c>
      <c r="M694" s="6">
        <f t="shared" si="40"/>
        <v>48.031999999999996</v>
      </c>
      <c r="N694" s="6">
        <f t="shared" si="41"/>
        <v>22.06</v>
      </c>
      <c r="O694" s="6">
        <f t="shared" si="42"/>
        <v>25.971999999999998</v>
      </c>
      <c r="P694" s="8">
        <f t="shared" si="43"/>
        <v>0.54072285143237842</v>
      </c>
      <c r="Q694" s="5">
        <f>YEAR(SalesDataTable[[#This Row],[Order Date]])</f>
        <v>2026</v>
      </c>
      <c r="R694" s="8" t="str">
        <f>"Q"&amp;ROUNDUP(MONTH(SalesDataTable[[#This Row],[Order Date]])/3,0)</f>
        <v>Q2</v>
      </c>
      <c r="S694" s="9">
        <f>MONTH(SalesDataTable[[#This Row],[Order Date]])</f>
        <v>4</v>
      </c>
      <c r="T694" s="8" t="str">
        <f>TEXT(SalesDataTable[[#This Row],[Order Date]],"mmm")</f>
        <v>Apr</v>
      </c>
    </row>
    <row r="695" spans="1:20" ht="15.6">
      <c r="A695" s="2" t="s">
        <v>746</v>
      </c>
      <c r="B695" s="3">
        <v>46140</v>
      </c>
      <c r="C695" s="4" t="s">
        <v>14</v>
      </c>
      <c r="D695" s="4" t="s">
        <v>34</v>
      </c>
      <c r="E695" s="4" t="s">
        <v>39</v>
      </c>
      <c r="F695" s="4" t="s">
        <v>20</v>
      </c>
      <c r="G695" s="4" t="s">
        <v>17</v>
      </c>
      <c r="H695" s="4" t="s">
        <v>83</v>
      </c>
      <c r="I695" s="9">
        <v>2</v>
      </c>
      <c r="J695" s="6">
        <v>165.74</v>
      </c>
      <c r="K695" s="7">
        <v>0</v>
      </c>
      <c r="L695" s="6">
        <v>87.73</v>
      </c>
      <c r="M695" s="6">
        <f t="shared" si="40"/>
        <v>331.48</v>
      </c>
      <c r="N695" s="6">
        <f t="shared" si="41"/>
        <v>175.46</v>
      </c>
      <c r="O695" s="6">
        <f t="shared" si="42"/>
        <v>156.02000000000001</v>
      </c>
      <c r="P695" s="8">
        <f t="shared" si="43"/>
        <v>0.47067696391939184</v>
      </c>
      <c r="Q695" s="5">
        <f>YEAR(SalesDataTable[[#This Row],[Order Date]])</f>
        <v>2026</v>
      </c>
      <c r="R695" s="8" t="str">
        <f>"Q"&amp;ROUNDUP(MONTH(SalesDataTable[[#This Row],[Order Date]])/3,0)</f>
        <v>Q2</v>
      </c>
      <c r="S695" s="9">
        <f>MONTH(SalesDataTable[[#This Row],[Order Date]])</f>
        <v>4</v>
      </c>
      <c r="T695" s="8" t="str">
        <f>TEXT(SalesDataTable[[#This Row],[Order Date]],"mmm")</f>
        <v>Apr</v>
      </c>
    </row>
    <row r="696" spans="1:20" ht="15.6">
      <c r="A696" s="2" t="s">
        <v>747</v>
      </c>
      <c r="B696" s="3">
        <v>46140</v>
      </c>
      <c r="C696" s="4" t="s">
        <v>14</v>
      </c>
      <c r="D696" s="4" t="s">
        <v>15</v>
      </c>
      <c r="E696" s="4" t="s">
        <v>3</v>
      </c>
      <c r="F696" s="4" t="s">
        <v>20</v>
      </c>
      <c r="G696" s="4" t="s">
        <v>49</v>
      </c>
      <c r="H696" s="4" t="s">
        <v>67</v>
      </c>
      <c r="I696" s="9">
        <v>3</v>
      </c>
      <c r="J696" s="6">
        <v>36.770000000000003</v>
      </c>
      <c r="K696" s="7">
        <v>0</v>
      </c>
      <c r="L696" s="6">
        <v>13.63</v>
      </c>
      <c r="M696" s="6">
        <f t="shared" si="40"/>
        <v>110.31</v>
      </c>
      <c r="N696" s="6">
        <f t="shared" si="41"/>
        <v>40.89</v>
      </c>
      <c r="O696" s="6">
        <f t="shared" si="42"/>
        <v>69.42</v>
      </c>
      <c r="P696" s="8">
        <f t="shared" si="43"/>
        <v>0.62931737829752521</v>
      </c>
      <c r="Q696" s="5">
        <f>YEAR(SalesDataTable[[#This Row],[Order Date]])</f>
        <v>2026</v>
      </c>
      <c r="R696" s="8" t="str">
        <f>"Q"&amp;ROUNDUP(MONTH(SalesDataTable[[#This Row],[Order Date]])/3,0)</f>
        <v>Q2</v>
      </c>
      <c r="S696" s="9">
        <f>MONTH(SalesDataTable[[#This Row],[Order Date]])</f>
        <v>4</v>
      </c>
      <c r="T696" s="8" t="str">
        <f>TEXT(SalesDataTable[[#This Row],[Order Date]],"mmm")</f>
        <v>Apr</v>
      </c>
    </row>
    <row r="697" spans="1:20" ht="15.6">
      <c r="A697" s="2" t="s">
        <v>748</v>
      </c>
      <c r="B697" s="3">
        <v>46140</v>
      </c>
      <c r="C697" s="4" t="s">
        <v>27</v>
      </c>
      <c r="D697" s="4" t="s">
        <v>45</v>
      </c>
      <c r="E697" s="4" t="s">
        <v>3</v>
      </c>
      <c r="F697" s="4" t="s">
        <v>20</v>
      </c>
      <c r="G697" s="4" t="s">
        <v>31</v>
      </c>
      <c r="H697" s="4" t="s">
        <v>41</v>
      </c>
      <c r="I697" s="9">
        <v>2</v>
      </c>
      <c r="J697" s="6">
        <v>196.37</v>
      </c>
      <c r="K697" s="7">
        <v>0</v>
      </c>
      <c r="L697" s="6">
        <v>101.73</v>
      </c>
      <c r="M697" s="6">
        <f t="shared" si="40"/>
        <v>392.74</v>
      </c>
      <c r="N697" s="6">
        <f t="shared" si="41"/>
        <v>203.46</v>
      </c>
      <c r="O697" s="6">
        <f t="shared" si="42"/>
        <v>189.28</v>
      </c>
      <c r="P697" s="8">
        <f t="shared" si="43"/>
        <v>0.48194734429902736</v>
      </c>
      <c r="Q697" s="5">
        <f>YEAR(SalesDataTable[[#This Row],[Order Date]])</f>
        <v>2026</v>
      </c>
      <c r="R697" s="8" t="str">
        <f>"Q"&amp;ROUNDUP(MONTH(SalesDataTable[[#This Row],[Order Date]])/3,0)</f>
        <v>Q2</v>
      </c>
      <c r="S697" s="9">
        <f>MONTH(SalesDataTable[[#This Row],[Order Date]])</f>
        <v>4</v>
      </c>
      <c r="T697" s="8" t="str">
        <f>TEXT(SalesDataTable[[#This Row],[Order Date]],"mmm")</f>
        <v>Apr</v>
      </c>
    </row>
    <row r="698" spans="1:20" ht="15.6">
      <c r="A698" s="2" t="s">
        <v>749</v>
      </c>
      <c r="B698" s="3">
        <v>46141</v>
      </c>
      <c r="C698" s="4" t="s">
        <v>1</v>
      </c>
      <c r="D698" s="4" t="s">
        <v>2</v>
      </c>
      <c r="E698" s="4" t="s">
        <v>39</v>
      </c>
      <c r="F698" s="4" t="s">
        <v>4</v>
      </c>
      <c r="G698" s="4" t="s">
        <v>17</v>
      </c>
      <c r="H698" s="4" t="s">
        <v>18</v>
      </c>
      <c r="I698" s="9">
        <v>2</v>
      </c>
      <c r="J698" s="6">
        <v>35.33</v>
      </c>
      <c r="K698" s="7">
        <v>0</v>
      </c>
      <c r="L698" s="6">
        <v>13.69</v>
      </c>
      <c r="M698" s="6">
        <f t="shared" si="40"/>
        <v>70.66</v>
      </c>
      <c r="N698" s="6">
        <f t="shared" si="41"/>
        <v>27.38</v>
      </c>
      <c r="O698" s="6">
        <f t="shared" si="42"/>
        <v>43.28</v>
      </c>
      <c r="P698" s="8">
        <f t="shared" si="43"/>
        <v>0.61251061420888764</v>
      </c>
      <c r="Q698" s="5">
        <f>YEAR(SalesDataTable[[#This Row],[Order Date]])</f>
        <v>2026</v>
      </c>
      <c r="R698" s="8" t="str">
        <f>"Q"&amp;ROUNDUP(MONTH(SalesDataTable[[#This Row],[Order Date]])/3,0)</f>
        <v>Q2</v>
      </c>
      <c r="S698" s="9">
        <f>MONTH(SalesDataTable[[#This Row],[Order Date]])</f>
        <v>4</v>
      </c>
      <c r="T698" s="8" t="str">
        <f>TEXT(SalesDataTable[[#This Row],[Order Date]],"mmm")</f>
        <v>Apr</v>
      </c>
    </row>
    <row r="699" spans="1:20" ht="15.6">
      <c r="A699" s="2" t="s">
        <v>750</v>
      </c>
      <c r="B699" s="3">
        <v>46141</v>
      </c>
      <c r="C699" s="4" t="s">
        <v>14</v>
      </c>
      <c r="D699" s="4" t="s">
        <v>15</v>
      </c>
      <c r="E699" s="4" t="s">
        <v>10</v>
      </c>
      <c r="F699" s="4" t="s">
        <v>20</v>
      </c>
      <c r="G699" s="4" t="s">
        <v>17</v>
      </c>
      <c r="H699" s="4" t="s">
        <v>46</v>
      </c>
      <c r="I699" s="9">
        <v>4</v>
      </c>
      <c r="J699" s="6">
        <v>46.43</v>
      </c>
      <c r="K699" s="7">
        <v>0.1</v>
      </c>
      <c r="L699" s="6">
        <v>18.04</v>
      </c>
      <c r="M699" s="6">
        <f t="shared" si="40"/>
        <v>167.148</v>
      </c>
      <c r="N699" s="6">
        <f t="shared" si="41"/>
        <v>72.16</v>
      </c>
      <c r="O699" s="6">
        <f t="shared" si="42"/>
        <v>94.988</v>
      </c>
      <c r="P699" s="8">
        <f t="shared" si="43"/>
        <v>0.56828678775695796</v>
      </c>
      <c r="Q699" s="5">
        <f>YEAR(SalesDataTable[[#This Row],[Order Date]])</f>
        <v>2026</v>
      </c>
      <c r="R699" s="8" t="str">
        <f>"Q"&amp;ROUNDUP(MONTH(SalesDataTable[[#This Row],[Order Date]])/3,0)</f>
        <v>Q2</v>
      </c>
      <c r="S699" s="9">
        <f>MONTH(SalesDataTable[[#This Row],[Order Date]])</f>
        <v>4</v>
      </c>
      <c r="T699" s="8" t="str">
        <f>TEXT(SalesDataTable[[#This Row],[Order Date]],"mmm")</f>
        <v>Apr</v>
      </c>
    </row>
    <row r="700" spans="1:20" ht="15.6">
      <c r="A700" s="2" t="s">
        <v>751</v>
      </c>
      <c r="B700" s="3">
        <v>46141</v>
      </c>
      <c r="C700" s="4" t="s">
        <v>27</v>
      </c>
      <c r="D700" s="4" t="s">
        <v>45</v>
      </c>
      <c r="E700" s="4" t="s">
        <v>39</v>
      </c>
      <c r="F700" s="4" t="s">
        <v>16</v>
      </c>
      <c r="G700" s="4" t="s">
        <v>49</v>
      </c>
      <c r="H700" s="4" t="s">
        <v>55</v>
      </c>
      <c r="I700" s="9">
        <v>1</v>
      </c>
      <c r="J700" s="6">
        <v>125.25</v>
      </c>
      <c r="K700" s="7">
        <v>0</v>
      </c>
      <c r="L700" s="6">
        <v>70.88</v>
      </c>
      <c r="M700" s="6">
        <f t="shared" si="40"/>
        <v>125.25</v>
      </c>
      <c r="N700" s="6">
        <f t="shared" si="41"/>
        <v>70.88</v>
      </c>
      <c r="O700" s="6">
        <f t="shared" si="42"/>
        <v>54.370000000000005</v>
      </c>
      <c r="P700" s="8">
        <f t="shared" si="43"/>
        <v>0.43409181636726552</v>
      </c>
      <c r="Q700" s="5">
        <f>YEAR(SalesDataTable[[#This Row],[Order Date]])</f>
        <v>2026</v>
      </c>
      <c r="R700" s="8" t="str">
        <f>"Q"&amp;ROUNDUP(MONTH(SalesDataTable[[#This Row],[Order Date]])/3,0)</f>
        <v>Q2</v>
      </c>
      <c r="S700" s="9">
        <f>MONTH(SalesDataTable[[#This Row],[Order Date]])</f>
        <v>4</v>
      </c>
      <c r="T700" s="8" t="str">
        <f>TEXT(SalesDataTable[[#This Row],[Order Date]],"mmm")</f>
        <v>Apr</v>
      </c>
    </row>
    <row r="701" spans="1:20" ht="15.6">
      <c r="A701" s="2" t="s">
        <v>752</v>
      </c>
      <c r="B701" s="3">
        <v>46141</v>
      </c>
      <c r="C701" s="4" t="s">
        <v>8</v>
      </c>
      <c r="D701" s="4" t="s">
        <v>86</v>
      </c>
      <c r="E701" s="4" t="s">
        <v>3</v>
      </c>
      <c r="F701" s="4" t="s">
        <v>4</v>
      </c>
      <c r="G701" s="4" t="s">
        <v>31</v>
      </c>
      <c r="H701" s="4" t="s">
        <v>32</v>
      </c>
      <c r="I701" s="9">
        <v>1</v>
      </c>
      <c r="J701" s="6">
        <v>341.98</v>
      </c>
      <c r="K701" s="7">
        <v>0</v>
      </c>
      <c r="L701" s="6">
        <v>192.43</v>
      </c>
      <c r="M701" s="6">
        <f t="shared" si="40"/>
        <v>341.98</v>
      </c>
      <c r="N701" s="6">
        <f t="shared" si="41"/>
        <v>192.43</v>
      </c>
      <c r="O701" s="6">
        <f t="shared" si="42"/>
        <v>149.55000000000001</v>
      </c>
      <c r="P701" s="8">
        <f t="shared" si="43"/>
        <v>0.43730627522077314</v>
      </c>
      <c r="Q701" s="5">
        <f>YEAR(SalesDataTable[[#This Row],[Order Date]])</f>
        <v>2026</v>
      </c>
      <c r="R701" s="8" t="str">
        <f>"Q"&amp;ROUNDUP(MONTH(SalesDataTable[[#This Row],[Order Date]])/3,0)</f>
        <v>Q2</v>
      </c>
      <c r="S701" s="9">
        <f>MONTH(SalesDataTable[[#This Row],[Order Date]])</f>
        <v>4</v>
      </c>
      <c r="T701" s="8" t="str">
        <f>TEXT(SalesDataTable[[#This Row],[Order Date]],"mmm")</f>
        <v>Apr</v>
      </c>
    </row>
    <row r="702" spans="1:20" ht="15.6">
      <c r="A702" s="2" t="s">
        <v>753</v>
      </c>
      <c r="B702" s="3">
        <v>46141</v>
      </c>
      <c r="C702" s="4" t="s">
        <v>8</v>
      </c>
      <c r="D702" s="4" t="s">
        <v>38</v>
      </c>
      <c r="E702" s="4" t="s">
        <v>39</v>
      </c>
      <c r="F702" s="4" t="s">
        <v>20</v>
      </c>
      <c r="G702" s="4" t="s">
        <v>49</v>
      </c>
      <c r="H702" s="4" t="s">
        <v>50</v>
      </c>
      <c r="I702" s="9">
        <v>1</v>
      </c>
      <c r="J702" s="6">
        <v>40.04</v>
      </c>
      <c r="K702" s="7">
        <v>0</v>
      </c>
      <c r="L702" s="6">
        <v>14.72</v>
      </c>
      <c r="M702" s="6">
        <f t="shared" si="40"/>
        <v>40.04</v>
      </c>
      <c r="N702" s="6">
        <f t="shared" si="41"/>
        <v>14.72</v>
      </c>
      <c r="O702" s="6">
        <f t="shared" si="42"/>
        <v>25.32</v>
      </c>
      <c r="P702" s="8">
        <f t="shared" si="43"/>
        <v>0.63236763236763238</v>
      </c>
      <c r="Q702" s="5">
        <f>YEAR(SalesDataTable[[#This Row],[Order Date]])</f>
        <v>2026</v>
      </c>
      <c r="R702" s="8" t="str">
        <f>"Q"&amp;ROUNDUP(MONTH(SalesDataTable[[#This Row],[Order Date]])/3,0)</f>
        <v>Q2</v>
      </c>
      <c r="S702" s="9">
        <f>MONTH(SalesDataTable[[#This Row],[Order Date]])</f>
        <v>4</v>
      </c>
      <c r="T702" s="8" t="str">
        <f>TEXT(SalesDataTable[[#This Row],[Order Date]],"mmm")</f>
        <v>Apr</v>
      </c>
    </row>
    <row r="703" spans="1:20" ht="15.6">
      <c r="A703" s="2" t="s">
        <v>754</v>
      </c>
      <c r="B703" s="3">
        <v>46141</v>
      </c>
      <c r="C703" s="4" t="s">
        <v>27</v>
      </c>
      <c r="D703" s="4" t="s">
        <v>82</v>
      </c>
      <c r="E703" s="4" t="s">
        <v>3</v>
      </c>
      <c r="F703" s="4" t="s">
        <v>4</v>
      </c>
      <c r="G703" s="4" t="s">
        <v>5</v>
      </c>
      <c r="H703" s="4" t="s">
        <v>35</v>
      </c>
      <c r="I703" s="9">
        <v>3</v>
      </c>
      <c r="J703" s="6">
        <v>40.47</v>
      </c>
      <c r="K703" s="7">
        <v>0.05</v>
      </c>
      <c r="L703" s="6">
        <v>17.14</v>
      </c>
      <c r="M703" s="6">
        <f t="shared" si="40"/>
        <v>115.33949999999999</v>
      </c>
      <c r="N703" s="6">
        <f t="shared" si="41"/>
        <v>51.42</v>
      </c>
      <c r="O703" s="6">
        <f t="shared" si="42"/>
        <v>63.919499999999985</v>
      </c>
      <c r="P703" s="8">
        <f t="shared" si="43"/>
        <v>0.5541856866034619</v>
      </c>
      <c r="Q703" s="5">
        <f>YEAR(SalesDataTable[[#This Row],[Order Date]])</f>
        <v>2026</v>
      </c>
      <c r="R703" s="8" t="str">
        <f>"Q"&amp;ROUNDUP(MONTH(SalesDataTable[[#This Row],[Order Date]])/3,0)</f>
        <v>Q2</v>
      </c>
      <c r="S703" s="9">
        <f>MONTH(SalesDataTable[[#This Row],[Order Date]])</f>
        <v>4</v>
      </c>
      <c r="T703" s="8" t="str">
        <f>TEXT(SalesDataTable[[#This Row],[Order Date]],"mmm")</f>
        <v>Apr</v>
      </c>
    </row>
    <row r="704" spans="1:20" ht="15.6">
      <c r="A704" s="2" t="s">
        <v>755</v>
      </c>
      <c r="B704" s="3">
        <v>46142</v>
      </c>
      <c r="C704" s="4" t="s">
        <v>27</v>
      </c>
      <c r="D704" s="4" t="s">
        <v>48</v>
      </c>
      <c r="E704" s="4" t="s">
        <v>10</v>
      </c>
      <c r="F704" s="4" t="s">
        <v>4</v>
      </c>
      <c r="G704" s="4" t="s">
        <v>31</v>
      </c>
      <c r="H704" s="4" t="s">
        <v>64</v>
      </c>
      <c r="I704" s="9">
        <v>6</v>
      </c>
      <c r="J704" s="6">
        <v>83.7</v>
      </c>
      <c r="K704" s="7">
        <v>0.2</v>
      </c>
      <c r="L704" s="6">
        <v>38.58</v>
      </c>
      <c r="M704" s="6">
        <f t="shared" si="40"/>
        <v>401.76000000000005</v>
      </c>
      <c r="N704" s="6">
        <f t="shared" si="41"/>
        <v>231.48</v>
      </c>
      <c r="O704" s="6">
        <f t="shared" si="42"/>
        <v>170.28000000000006</v>
      </c>
      <c r="P704" s="8">
        <f t="shared" si="43"/>
        <v>0.42383512544802876</v>
      </c>
      <c r="Q704" s="5">
        <f>YEAR(SalesDataTable[[#This Row],[Order Date]])</f>
        <v>2026</v>
      </c>
      <c r="R704" s="8" t="str">
        <f>"Q"&amp;ROUNDUP(MONTH(SalesDataTable[[#This Row],[Order Date]])/3,0)</f>
        <v>Q2</v>
      </c>
      <c r="S704" s="9">
        <f>MONTH(SalesDataTable[[#This Row],[Order Date]])</f>
        <v>4</v>
      </c>
      <c r="T704" s="8" t="str">
        <f>TEXT(SalesDataTable[[#This Row],[Order Date]],"mmm")</f>
        <v>Apr</v>
      </c>
    </row>
    <row r="705" spans="1:20" ht="15.6">
      <c r="A705" s="2" t="s">
        <v>756</v>
      </c>
      <c r="B705" s="3">
        <v>46142</v>
      </c>
      <c r="C705" s="4" t="s">
        <v>1</v>
      </c>
      <c r="D705" s="4" t="s">
        <v>88</v>
      </c>
      <c r="E705" s="4" t="s">
        <v>3</v>
      </c>
      <c r="F705" s="4" t="s">
        <v>4</v>
      </c>
      <c r="G705" s="4" t="s">
        <v>31</v>
      </c>
      <c r="H705" s="4" t="s">
        <v>64</v>
      </c>
      <c r="I705" s="9">
        <v>4</v>
      </c>
      <c r="J705" s="6">
        <v>83.27</v>
      </c>
      <c r="K705" s="7">
        <v>0</v>
      </c>
      <c r="L705" s="6">
        <v>39.979999999999997</v>
      </c>
      <c r="M705" s="6">
        <f t="shared" si="40"/>
        <v>333.08</v>
      </c>
      <c r="N705" s="6">
        <f t="shared" si="41"/>
        <v>159.91999999999999</v>
      </c>
      <c r="O705" s="6">
        <f t="shared" si="42"/>
        <v>173.16</v>
      </c>
      <c r="P705" s="8">
        <f t="shared" si="43"/>
        <v>0.51987510507986068</v>
      </c>
      <c r="Q705" s="5">
        <f>YEAR(SalesDataTable[[#This Row],[Order Date]])</f>
        <v>2026</v>
      </c>
      <c r="R705" s="8" t="str">
        <f>"Q"&amp;ROUNDUP(MONTH(SalesDataTable[[#This Row],[Order Date]])/3,0)</f>
        <v>Q2</v>
      </c>
      <c r="S705" s="9">
        <f>MONTH(SalesDataTable[[#This Row],[Order Date]])</f>
        <v>4</v>
      </c>
      <c r="T705" s="8" t="str">
        <f>TEXT(SalesDataTable[[#This Row],[Order Date]],"mmm")</f>
        <v>Apr</v>
      </c>
    </row>
    <row r="706" spans="1:20" ht="15.6">
      <c r="A706" s="2" t="s">
        <v>757</v>
      </c>
      <c r="B706" s="3">
        <v>46142</v>
      </c>
      <c r="C706" s="4" t="s">
        <v>14</v>
      </c>
      <c r="D706" s="4" t="s">
        <v>126</v>
      </c>
      <c r="E706" s="4" t="s">
        <v>10</v>
      </c>
      <c r="F706" s="4" t="s">
        <v>20</v>
      </c>
      <c r="G706" s="4" t="s">
        <v>31</v>
      </c>
      <c r="H706" s="4" t="s">
        <v>90</v>
      </c>
      <c r="I706" s="9">
        <v>3</v>
      </c>
      <c r="J706" s="6">
        <v>126.03</v>
      </c>
      <c r="K706" s="7">
        <v>0.1</v>
      </c>
      <c r="L706" s="6">
        <v>61.75</v>
      </c>
      <c r="M706" s="6">
        <f t="shared" ref="M706:M769" si="44">I706*J706*(1-K706)</f>
        <v>340.28100000000006</v>
      </c>
      <c r="N706" s="6">
        <f t="shared" ref="N706:N769" si="45">I706*L706</f>
        <v>185.25</v>
      </c>
      <c r="O706" s="6">
        <f t="shared" ref="O706:O769" si="46">M706-N706</f>
        <v>155.03100000000006</v>
      </c>
      <c r="P706" s="8">
        <f t="shared" ref="P706:P769" si="47">IFERROR(O706/M706,0)</f>
        <v>0.45559699189787273</v>
      </c>
      <c r="Q706" s="5">
        <f>YEAR(SalesDataTable[[#This Row],[Order Date]])</f>
        <v>2026</v>
      </c>
      <c r="R706" s="8" t="str">
        <f>"Q"&amp;ROUNDUP(MONTH(SalesDataTable[[#This Row],[Order Date]])/3,0)</f>
        <v>Q2</v>
      </c>
      <c r="S706" s="9">
        <f>MONTH(SalesDataTable[[#This Row],[Order Date]])</f>
        <v>4</v>
      </c>
      <c r="T706" s="8" t="str">
        <f>TEXT(SalesDataTable[[#This Row],[Order Date]],"mmm")</f>
        <v>Apr</v>
      </c>
    </row>
    <row r="707" spans="1:20" ht="15.6">
      <c r="A707" s="2" t="s">
        <v>758</v>
      </c>
      <c r="B707" s="3">
        <v>46142</v>
      </c>
      <c r="C707" s="4" t="s">
        <v>8</v>
      </c>
      <c r="D707" s="4" t="s">
        <v>86</v>
      </c>
      <c r="E707" s="4" t="s">
        <v>3</v>
      </c>
      <c r="F707" s="4" t="s">
        <v>16</v>
      </c>
      <c r="G707" s="4" t="s">
        <v>31</v>
      </c>
      <c r="H707" s="4" t="s">
        <v>90</v>
      </c>
      <c r="I707" s="9">
        <v>1</v>
      </c>
      <c r="J707" s="6">
        <v>122.86</v>
      </c>
      <c r="K707" s="7">
        <v>0.05</v>
      </c>
      <c r="L707" s="6">
        <v>59.22</v>
      </c>
      <c r="M707" s="6">
        <f t="shared" si="44"/>
        <v>116.717</v>
      </c>
      <c r="N707" s="6">
        <f t="shared" si="45"/>
        <v>59.22</v>
      </c>
      <c r="O707" s="6">
        <f t="shared" si="46"/>
        <v>57.497</v>
      </c>
      <c r="P707" s="8">
        <f t="shared" si="47"/>
        <v>0.49261889870370212</v>
      </c>
      <c r="Q707" s="5">
        <f>YEAR(SalesDataTable[[#This Row],[Order Date]])</f>
        <v>2026</v>
      </c>
      <c r="R707" s="8" t="str">
        <f>"Q"&amp;ROUNDUP(MONTH(SalesDataTable[[#This Row],[Order Date]])/3,0)</f>
        <v>Q2</v>
      </c>
      <c r="S707" s="9">
        <f>MONTH(SalesDataTable[[#This Row],[Order Date]])</f>
        <v>4</v>
      </c>
      <c r="T707" s="8" t="str">
        <f>TEXT(SalesDataTable[[#This Row],[Order Date]],"mmm")</f>
        <v>Apr</v>
      </c>
    </row>
    <row r="708" spans="1:20" ht="15.6">
      <c r="A708" s="2" t="s">
        <v>759</v>
      </c>
      <c r="B708" s="3">
        <v>46142</v>
      </c>
      <c r="C708" s="4" t="s">
        <v>14</v>
      </c>
      <c r="D708" s="4" t="s">
        <v>15</v>
      </c>
      <c r="E708" s="4" t="s">
        <v>3</v>
      </c>
      <c r="F708" s="4" t="s">
        <v>16</v>
      </c>
      <c r="G708" s="4" t="s">
        <v>5</v>
      </c>
      <c r="H708" s="4" t="s">
        <v>35</v>
      </c>
      <c r="I708" s="9">
        <v>1</v>
      </c>
      <c r="J708" s="6">
        <v>39.44</v>
      </c>
      <c r="K708" s="7">
        <v>0.1</v>
      </c>
      <c r="L708" s="6">
        <v>16.63</v>
      </c>
      <c r="M708" s="6">
        <f t="shared" si="44"/>
        <v>35.496000000000002</v>
      </c>
      <c r="N708" s="6">
        <f t="shared" si="45"/>
        <v>16.63</v>
      </c>
      <c r="O708" s="6">
        <f t="shared" si="46"/>
        <v>18.866000000000003</v>
      </c>
      <c r="P708" s="8">
        <f t="shared" si="47"/>
        <v>0.53149650664863657</v>
      </c>
      <c r="Q708" s="5">
        <f>YEAR(SalesDataTable[[#This Row],[Order Date]])</f>
        <v>2026</v>
      </c>
      <c r="R708" s="8" t="str">
        <f>"Q"&amp;ROUNDUP(MONTH(SalesDataTable[[#This Row],[Order Date]])/3,0)</f>
        <v>Q2</v>
      </c>
      <c r="S708" s="9">
        <f>MONTH(SalesDataTable[[#This Row],[Order Date]])</f>
        <v>4</v>
      </c>
      <c r="T708" s="8" t="str">
        <f>TEXT(SalesDataTable[[#This Row],[Order Date]],"mmm")</f>
        <v>Apr</v>
      </c>
    </row>
    <row r="709" spans="1:20" ht="15.6">
      <c r="A709" s="2" t="s">
        <v>760</v>
      </c>
      <c r="B709" s="3">
        <v>46142</v>
      </c>
      <c r="C709" s="4" t="s">
        <v>14</v>
      </c>
      <c r="D709" s="4" t="s">
        <v>61</v>
      </c>
      <c r="E709" s="4" t="s">
        <v>3</v>
      </c>
      <c r="F709" s="4" t="s">
        <v>4</v>
      </c>
      <c r="G709" s="4" t="s">
        <v>17</v>
      </c>
      <c r="H709" s="4" t="s">
        <v>71</v>
      </c>
      <c r="I709" s="9">
        <v>1</v>
      </c>
      <c r="J709" s="6">
        <v>130.34</v>
      </c>
      <c r="K709" s="7">
        <v>0.1</v>
      </c>
      <c r="L709" s="6">
        <v>66.680000000000007</v>
      </c>
      <c r="M709" s="6">
        <f t="shared" si="44"/>
        <v>117.30600000000001</v>
      </c>
      <c r="N709" s="6">
        <f t="shared" si="45"/>
        <v>66.680000000000007</v>
      </c>
      <c r="O709" s="6">
        <f t="shared" si="46"/>
        <v>50.626000000000005</v>
      </c>
      <c r="P709" s="8">
        <f t="shared" si="47"/>
        <v>0.43157212759790631</v>
      </c>
      <c r="Q709" s="5">
        <f>YEAR(SalesDataTable[[#This Row],[Order Date]])</f>
        <v>2026</v>
      </c>
      <c r="R709" s="8" t="str">
        <f>"Q"&amp;ROUNDUP(MONTH(SalesDataTable[[#This Row],[Order Date]])/3,0)</f>
        <v>Q2</v>
      </c>
      <c r="S709" s="9">
        <f>MONTH(SalesDataTable[[#This Row],[Order Date]])</f>
        <v>4</v>
      </c>
      <c r="T709" s="8" t="str">
        <f>TEXT(SalesDataTable[[#This Row],[Order Date]],"mmm")</f>
        <v>Apr</v>
      </c>
    </row>
    <row r="710" spans="1:20" ht="15.6">
      <c r="A710" s="2" t="s">
        <v>761</v>
      </c>
      <c r="B710" s="3">
        <v>46143</v>
      </c>
      <c r="C710" s="4" t="s">
        <v>8</v>
      </c>
      <c r="D710" s="4" t="s">
        <v>69</v>
      </c>
      <c r="E710" s="4" t="s">
        <v>3</v>
      </c>
      <c r="F710" s="4" t="s">
        <v>20</v>
      </c>
      <c r="G710" s="4" t="s">
        <v>11</v>
      </c>
      <c r="H710" s="4" t="s">
        <v>53</v>
      </c>
      <c r="I710" s="9">
        <v>1</v>
      </c>
      <c r="J710" s="6">
        <v>154.86000000000001</v>
      </c>
      <c r="K710" s="7">
        <v>0</v>
      </c>
      <c r="L710" s="6">
        <v>78.37</v>
      </c>
      <c r="M710" s="6">
        <f t="shared" si="44"/>
        <v>154.86000000000001</v>
      </c>
      <c r="N710" s="6">
        <f t="shared" si="45"/>
        <v>78.37</v>
      </c>
      <c r="O710" s="6">
        <f t="shared" si="46"/>
        <v>76.490000000000009</v>
      </c>
      <c r="P710" s="8">
        <f t="shared" si="47"/>
        <v>0.49393000129148912</v>
      </c>
      <c r="Q710" s="5">
        <f>YEAR(SalesDataTable[[#This Row],[Order Date]])</f>
        <v>2026</v>
      </c>
      <c r="R710" s="8" t="str">
        <f>"Q"&amp;ROUNDUP(MONTH(SalesDataTable[[#This Row],[Order Date]])/3,0)</f>
        <v>Q2</v>
      </c>
      <c r="S710" s="9">
        <f>MONTH(SalesDataTable[[#This Row],[Order Date]])</f>
        <v>5</v>
      </c>
      <c r="T710" s="8" t="str">
        <f>TEXT(SalesDataTable[[#This Row],[Order Date]],"mmm")</f>
        <v>May</v>
      </c>
    </row>
    <row r="711" spans="1:20" ht="15.6">
      <c r="A711" s="2" t="s">
        <v>762</v>
      </c>
      <c r="B711" s="3">
        <v>46143</v>
      </c>
      <c r="C711" s="4" t="s">
        <v>27</v>
      </c>
      <c r="D711" s="4" t="s">
        <v>48</v>
      </c>
      <c r="E711" s="4" t="s">
        <v>25</v>
      </c>
      <c r="F711" s="4" t="s">
        <v>4</v>
      </c>
      <c r="G711" s="4" t="s">
        <v>5</v>
      </c>
      <c r="H711" s="4" t="s">
        <v>43</v>
      </c>
      <c r="I711" s="9">
        <v>4</v>
      </c>
      <c r="J711" s="6">
        <v>103.64</v>
      </c>
      <c r="K711" s="7">
        <v>0</v>
      </c>
      <c r="L711" s="6">
        <v>50.59</v>
      </c>
      <c r="M711" s="6">
        <f t="shared" si="44"/>
        <v>414.56</v>
      </c>
      <c r="N711" s="6">
        <f t="shared" si="45"/>
        <v>202.36</v>
      </c>
      <c r="O711" s="6">
        <f t="shared" si="46"/>
        <v>212.2</v>
      </c>
      <c r="P711" s="8">
        <f t="shared" si="47"/>
        <v>0.51186800463141646</v>
      </c>
      <c r="Q711" s="5">
        <f>YEAR(SalesDataTable[[#This Row],[Order Date]])</f>
        <v>2026</v>
      </c>
      <c r="R711" s="8" t="str">
        <f>"Q"&amp;ROUNDUP(MONTH(SalesDataTable[[#This Row],[Order Date]])/3,0)</f>
        <v>Q2</v>
      </c>
      <c r="S711" s="9">
        <f>MONTH(SalesDataTable[[#This Row],[Order Date]])</f>
        <v>5</v>
      </c>
      <c r="T711" s="8" t="str">
        <f>TEXT(SalesDataTable[[#This Row],[Order Date]],"mmm")</f>
        <v>May</v>
      </c>
    </row>
    <row r="712" spans="1:20" ht="15.6">
      <c r="A712" s="2" t="s">
        <v>763</v>
      </c>
      <c r="B712" s="3">
        <v>46143</v>
      </c>
      <c r="C712" s="4" t="s">
        <v>1</v>
      </c>
      <c r="D712" s="4" t="s">
        <v>88</v>
      </c>
      <c r="E712" s="4" t="s">
        <v>3</v>
      </c>
      <c r="F712" s="4" t="s">
        <v>4</v>
      </c>
      <c r="G712" s="4" t="s">
        <v>17</v>
      </c>
      <c r="H712" s="4" t="s">
        <v>83</v>
      </c>
      <c r="I712" s="9">
        <v>1</v>
      </c>
      <c r="J712" s="6">
        <v>164.49</v>
      </c>
      <c r="K712" s="7">
        <v>0.05</v>
      </c>
      <c r="L712" s="6">
        <v>87.81</v>
      </c>
      <c r="M712" s="6">
        <f t="shared" si="44"/>
        <v>156.2655</v>
      </c>
      <c r="N712" s="6">
        <f t="shared" si="45"/>
        <v>87.81</v>
      </c>
      <c r="O712" s="6">
        <f t="shared" si="46"/>
        <v>68.455500000000001</v>
      </c>
      <c r="P712" s="8">
        <f t="shared" si="47"/>
        <v>0.43807174328306631</v>
      </c>
      <c r="Q712" s="5">
        <f>YEAR(SalesDataTable[[#This Row],[Order Date]])</f>
        <v>2026</v>
      </c>
      <c r="R712" s="8" t="str">
        <f>"Q"&amp;ROUNDUP(MONTH(SalesDataTable[[#This Row],[Order Date]])/3,0)</f>
        <v>Q2</v>
      </c>
      <c r="S712" s="9">
        <f>MONTH(SalesDataTable[[#This Row],[Order Date]])</f>
        <v>5</v>
      </c>
      <c r="T712" s="8" t="str">
        <f>TEXT(SalesDataTable[[#This Row],[Order Date]],"mmm")</f>
        <v>May</v>
      </c>
    </row>
    <row r="713" spans="1:20" ht="15.6">
      <c r="A713" s="2" t="s">
        <v>764</v>
      </c>
      <c r="B713" s="3">
        <v>46143</v>
      </c>
      <c r="C713" s="4" t="s">
        <v>27</v>
      </c>
      <c r="D713" s="4" t="s">
        <v>48</v>
      </c>
      <c r="E713" s="4" t="s">
        <v>10</v>
      </c>
      <c r="F713" s="4" t="s">
        <v>4</v>
      </c>
      <c r="G713" s="4" t="s">
        <v>17</v>
      </c>
      <c r="H713" s="4" t="s">
        <v>83</v>
      </c>
      <c r="I713" s="9">
        <v>3</v>
      </c>
      <c r="J713" s="6">
        <v>163.44999999999999</v>
      </c>
      <c r="K713" s="7">
        <v>0.05</v>
      </c>
      <c r="L713" s="6">
        <v>87.54</v>
      </c>
      <c r="M713" s="6">
        <f t="shared" si="44"/>
        <v>465.83249999999992</v>
      </c>
      <c r="N713" s="6">
        <f t="shared" si="45"/>
        <v>262.62</v>
      </c>
      <c r="O713" s="6">
        <f t="shared" si="46"/>
        <v>203.21249999999992</v>
      </c>
      <c r="P713" s="8">
        <f t="shared" si="47"/>
        <v>0.4362351274331438</v>
      </c>
      <c r="Q713" s="5">
        <f>YEAR(SalesDataTable[[#This Row],[Order Date]])</f>
        <v>2026</v>
      </c>
      <c r="R713" s="8" t="str">
        <f>"Q"&amp;ROUNDUP(MONTH(SalesDataTable[[#This Row],[Order Date]])/3,0)</f>
        <v>Q2</v>
      </c>
      <c r="S713" s="9">
        <f>MONTH(SalesDataTable[[#This Row],[Order Date]])</f>
        <v>5</v>
      </c>
      <c r="T713" s="8" t="str">
        <f>TEXT(SalesDataTable[[#This Row],[Order Date]],"mmm")</f>
        <v>May</v>
      </c>
    </row>
    <row r="714" spans="1:20" ht="15.6">
      <c r="A714" s="2" t="s">
        <v>765</v>
      </c>
      <c r="B714" s="3">
        <v>46143</v>
      </c>
      <c r="C714" s="4" t="s">
        <v>27</v>
      </c>
      <c r="D714" s="4" t="s">
        <v>28</v>
      </c>
      <c r="E714" s="4" t="s">
        <v>3</v>
      </c>
      <c r="F714" s="4" t="s">
        <v>4</v>
      </c>
      <c r="G714" s="4" t="s">
        <v>11</v>
      </c>
      <c r="H714" s="4" t="s">
        <v>79</v>
      </c>
      <c r="I714" s="9">
        <v>1</v>
      </c>
      <c r="J714" s="6">
        <v>71.87</v>
      </c>
      <c r="K714" s="7">
        <v>0.05</v>
      </c>
      <c r="L714" s="6">
        <v>31.97</v>
      </c>
      <c r="M714" s="6">
        <f t="shared" si="44"/>
        <v>68.276499999999999</v>
      </c>
      <c r="N714" s="6">
        <f t="shared" si="45"/>
        <v>31.97</v>
      </c>
      <c r="O714" s="6">
        <f t="shared" si="46"/>
        <v>36.3065</v>
      </c>
      <c r="P714" s="8">
        <f t="shared" si="47"/>
        <v>0.53175690025118449</v>
      </c>
      <c r="Q714" s="5">
        <f>YEAR(SalesDataTable[[#This Row],[Order Date]])</f>
        <v>2026</v>
      </c>
      <c r="R714" s="8" t="str">
        <f>"Q"&amp;ROUNDUP(MONTH(SalesDataTable[[#This Row],[Order Date]])/3,0)</f>
        <v>Q2</v>
      </c>
      <c r="S714" s="9">
        <f>MONTH(SalesDataTable[[#This Row],[Order Date]])</f>
        <v>5</v>
      </c>
      <c r="T714" s="8" t="str">
        <f>TEXT(SalesDataTable[[#This Row],[Order Date]],"mmm")</f>
        <v>May</v>
      </c>
    </row>
    <row r="715" spans="1:20" ht="15.6">
      <c r="A715" s="2" t="s">
        <v>766</v>
      </c>
      <c r="B715" s="3">
        <v>46143</v>
      </c>
      <c r="C715" s="4" t="s">
        <v>8</v>
      </c>
      <c r="D715" s="4" t="s">
        <v>86</v>
      </c>
      <c r="E715" s="4" t="s">
        <v>39</v>
      </c>
      <c r="F715" s="4" t="s">
        <v>4</v>
      </c>
      <c r="G715" s="4" t="s">
        <v>31</v>
      </c>
      <c r="H715" s="4" t="s">
        <v>41</v>
      </c>
      <c r="I715" s="9">
        <v>2</v>
      </c>
      <c r="J715" s="6">
        <v>194.97</v>
      </c>
      <c r="K715" s="7">
        <v>0</v>
      </c>
      <c r="L715" s="6">
        <v>101.14</v>
      </c>
      <c r="M715" s="6">
        <f t="shared" si="44"/>
        <v>389.94</v>
      </c>
      <c r="N715" s="6">
        <f t="shared" si="45"/>
        <v>202.28</v>
      </c>
      <c r="O715" s="6">
        <f t="shared" si="46"/>
        <v>187.66</v>
      </c>
      <c r="P715" s="8">
        <f t="shared" si="47"/>
        <v>0.48125352618351541</v>
      </c>
      <c r="Q715" s="5">
        <f>YEAR(SalesDataTable[[#This Row],[Order Date]])</f>
        <v>2026</v>
      </c>
      <c r="R715" s="8" t="str">
        <f>"Q"&amp;ROUNDUP(MONTH(SalesDataTable[[#This Row],[Order Date]])/3,0)</f>
        <v>Q2</v>
      </c>
      <c r="S715" s="9">
        <f>MONTH(SalesDataTable[[#This Row],[Order Date]])</f>
        <v>5</v>
      </c>
      <c r="T715" s="8" t="str">
        <f>TEXT(SalesDataTable[[#This Row],[Order Date]],"mmm")</f>
        <v>May</v>
      </c>
    </row>
    <row r="716" spans="1:20" ht="15.6">
      <c r="A716" s="2" t="s">
        <v>767</v>
      </c>
      <c r="B716" s="3">
        <v>46143</v>
      </c>
      <c r="C716" s="4" t="s">
        <v>27</v>
      </c>
      <c r="D716" s="4" t="s">
        <v>48</v>
      </c>
      <c r="E716" s="4" t="s">
        <v>39</v>
      </c>
      <c r="F716" s="4" t="s">
        <v>4</v>
      </c>
      <c r="G716" s="4" t="s">
        <v>5</v>
      </c>
      <c r="H716" s="4" t="s">
        <v>29</v>
      </c>
      <c r="I716" s="9">
        <v>2</v>
      </c>
      <c r="J716" s="6">
        <v>49.53</v>
      </c>
      <c r="K716" s="7">
        <v>0</v>
      </c>
      <c r="L716" s="6">
        <v>22.91</v>
      </c>
      <c r="M716" s="6">
        <f t="shared" si="44"/>
        <v>99.06</v>
      </c>
      <c r="N716" s="6">
        <f t="shared" si="45"/>
        <v>45.82</v>
      </c>
      <c r="O716" s="6">
        <f t="shared" si="46"/>
        <v>53.24</v>
      </c>
      <c r="P716" s="8">
        <f t="shared" si="47"/>
        <v>0.53745204926307288</v>
      </c>
      <c r="Q716" s="5">
        <f>YEAR(SalesDataTable[[#This Row],[Order Date]])</f>
        <v>2026</v>
      </c>
      <c r="R716" s="8" t="str">
        <f>"Q"&amp;ROUNDUP(MONTH(SalesDataTable[[#This Row],[Order Date]])/3,0)</f>
        <v>Q2</v>
      </c>
      <c r="S716" s="9">
        <f>MONTH(SalesDataTable[[#This Row],[Order Date]])</f>
        <v>5</v>
      </c>
      <c r="T716" s="8" t="str">
        <f>TEXT(SalesDataTable[[#This Row],[Order Date]],"mmm")</f>
        <v>May</v>
      </c>
    </row>
    <row r="717" spans="1:20" ht="15.6">
      <c r="A717" s="2" t="s">
        <v>768</v>
      </c>
      <c r="B717" s="3">
        <v>46143</v>
      </c>
      <c r="C717" s="4" t="s">
        <v>27</v>
      </c>
      <c r="D717" s="4" t="s">
        <v>48</v>
      </c>
      <c r="E717" s="4" t="s">
        <v>10</v>
      </c>
      <c r="F717" s="4" t="s">
        <v>20</v>
      </c>
      <c r="G717" s="4" t="s">
        <v>49</v>
      </c>
      <c r="H717" s="4" t="s">
        <v>67</v>
      </c>
      <c r="I717" s="9">
        <v>4</v>
      </c>
      <c r="J717" s="6">
        <v>35.619999999999997</v>
      </c>
      <c r="K717" s="7">
        <v>0.15</v>
      </c>
      <c r="L717" s="6">
        <v>13.76</v>
      </c>
      <c r="M717" s="6">
        <f t="shared" si="44"/>
        <v>121.10799999999999</v>
      </c>
      <c r="N717" s="6">
        <f t="shared" si="45"/>
        <v>55.04</v>
      </c>
      <c r="O717" s="6">
        <f t="shared" si="46"/>
        <v>66.067999999999984</v>
      </c>
      <c r="P717" s="8">
        <f t="shared" si="47"/>
        <v>0.54552960993493405</v>
      </c>
      <c r="Q717" s="5">
        <f>YEAR(SalesDataTable[[#This Row],[Order Date]])</f>
        <v>2026</v>
      </c>
      <c r="R717" s="8" t="str">
        <f>"Q"&amp;ROUNDUP(MONTH(SalesDataTable[[#This Row],[Order Date]])/3,0)</f>
        <v>Q2</v>
      </c>
      <c r="S717" s="9">
        <f>MONTH(SalesDataTable[[#This Row],[Order Date]])</f>
        <v>5</v>
      </c>
      <c r="T717" s="8" t="str">
        <f>TEXT(SalesDataTable[[#This Row],[Order Date]],"mmm")</f>
        <v>May</v>
      </c>
    </row>
    <row r="718" spans="1:20" ht="15.6">
      <c r="A718" s="2" t="s">
        <v>769</v>
      </c>
      <c r="B718" s="3">
        <v>46144</v>
      </c>
      <c r="C718" s="4" t="s">
        <v>27</v>
      </c>
      <c r="D718" s="4" t="s">
        <v>45</v>
      </c>
      <c r="E718" s="4" t="s">
        <v>25</v>
      </c>
      <c r="F718" s="4" t="s">
        <v>4</v>
      </c>
      <c r="G718" s="4" t="s">
        <v>17</v>
      </c>
      <c r="H718" s="4" t="s">
        <v>46</v>
      </c>
      <c r="I718" s="9">
        <v>2</v>
      </c>
      <c r="J718" s="6">
        <v>45.47</v>
      </c>
      <c r="K718" s="7">
        <v>0</v>
      </c>
      <c r="L718" s="6">
        <v>18.37</v>
      </c>
      <c r="M718" s="6">
        <f t="shared" si="44"/>
        <v>90.94</v>
      </c>
      <c r="N718" s="6">
        <f t="shared" si="45"/>
        <v>36.74</v>
      </c>
      <c r="O718" s="6">
        <f t="shared" si="46"/>
        <v>54.199999999999996</v>
      </c>
      <c r="P718" s="8">
        <f t="shared" si="47"/>
        <v>0.59599736089729494</v>
      </c>
      <c r="Q718" s="5">
        <f>YEAR(SalesDataTable[[#This Row],[Order Date]])</f>
        <v>2026</v>
      </c>
      <c r="R718" s="8" t="str">
        <f>"Q"&amp;ROUNDUP(MONTH(SalesDataTable[[#This Row],[Order Date]])/3,0)</f>
        <v>Q2</v>
      </c>
      <c r="S718" s="9">
        <f>MONTH(SalesDataTable[[#This Row],[Order Date]])</f>
        <v>5</v>
      </c>
      <c r="T718" s="8" t="str">
        <f>TEXT(SalesDataTable[[#This Row],[Order Date]],"mmm")</f>
        <v>May</v>
      </c>
    </row>
    <row r="719" spans="1:20" ht="15.6">
      <c r="A719" s="2" t="s">
        <v>770</v>
      </c>
      <c r="B719" s="3">
        <v>46144</v>
      </c>
      <c r="C719" s="4" t="s">
        <v>1</v>
      </c>
      <c r="D719" s="4" t="s">
        <v>2</v>
      </c>
      <c r="E719" s="4" t="s">
        <v>25</v>
      </c>
      <c r="F719" s="4" t="s">
        <v>16</v>
      </c>
      <c r="G719" s="4" t="s">
        <v>11</v>
      </c>
      <c r="H719" s="4" t="s">
        <v>21</v>
      </c>
      <c r="I719" s="9">
        <v>1</v>
      </c>
      <c r="J719" s="6">
        <v>145.68</v>
      </c>
      <c r="K719" s="7">
        <v>0</v>
      </c>
      <c r="L719" s="6">
        <v>77.8</v>
      </c>
      <c r="M719" s="6">
        <f t="shared" si="44"/>
        <v>145.68</v>
      </c>
      <c r="N719" s="6">
        <f t="shared" si="45"/>
        <v>77.8</v>
      </c>
      <c r="O719" s="6">
        <f t="shared" si="46"/>
        <v>67.88000000000001</v>
      </c>
      <c r="P719" s="8">
        <f t="shared" si="47"/>
        <v>0.46595277320153766</v>
      </c>
      <c r="Q719" s="5">
        <f>YEAR(SalesDataTable[[#This Row],[Order Date]])</f>
        <v>2026</v>
      </c>
      <c r="R719" s="8" t="str">
        <f>"Q"&amp;ROUNDUP(MONTH(SalesDataTable[[#This Row],[Order Date]])/3,0)</f>
        <v>Q2</v>
      </c>
      <c r="S719" s="9">
        <f>MONTH(SalesDataTable[[#This Row],[Order Date]])</f>
        <v>5</v>
      </c>
      <c r="T719" s="8" t="str">
        <f>TEXT(SalesDataTable[[#This Row],[Order Date]],"mmm")</f>
        <v>May</v>
      </c>
    </row>
    <row r="720" spans="1:20" ht="15.6">
      <c r="A720" s="2" t="s">
        <v>771</v>
      </c>
      <c r="B720" s="3">
        <v>46144</v>
      </c>
      <c r="C720" s="4" t="s">
        <v>27</v>
      </c>
      <c r="D720" s="4" t="s">
        <v>48</v>
      </c>
      <c r="E720" s="4" t="s">
        <v>39</v>
      </c>
      <c r="F720" s="4" t="s">
        <v>4</v>
      </c>
      <c r="G720" s="4" t="s">
        <v>31</v>
      </c>
      <c r="H720" s="4" t="s">
        <v>64</v>
      </c>
      <c r="I720" s="9">
        <v>2</v>
      </c>
      <c r="J720" s="6">
        <v>82.65</v>
      </c>
      <c r="K720" s="7">
        <v>0.05</v>
      </c>
      <c r="L720" s="6">
        <v>40.46</v>
      </c>
      <c r="M720" s="6">
        <f t="shared" si="44"/>
        <v>157.035</v>
      </c>
      <c r="N720" s="6">
        <f t="shared" si="45"/>
        <v>80.92</v>
      </c>
      <c r="O720" s="6">
        <f t="shared" si="46"/>
        <v>76.114999999999995</v>
      </c>
      <c r="P720" s="8">
        <f t="shared" si="47"/>
        <v>0.48470086286496639</v>
      </c>
      <c r="Q720" s="5">
        <f>YEAR(SalesDataTable[[#This Row],[Order Date]])</f>
        <v>2026</v>
      </c>
      <c r="R720" s="8" t="str">
        <f>"Q"&amp;ROUNDUP(MONTH(SalesDataTable[[#This Row],[Order Date]])/3,0)</f>
        <v>Q2</v>
      </c>
      <c r="S720" s="9">
        <f>MONTH(SalesDataTable[[#This Row],[Order Date]])</f>
        <v>5</v>
      </c>
      <c r="T720" s="8" t="str">
        <f>TEXT(SalesDataTable[[#This Row],[Order Date]],"mmm")</f>
        <v>May</v>
      </c>
    </row>
    <row r="721" spans="1:20" ht="15.6">
      <c r="A721" s="2" t="s">
        <v>772</v>
      </c>
      <c r="B721" s="3">
        <v>46144</v>
      </c>
      <c r="C721" s="4" t="s">
        <v>8</v>
      </c>
      <c r="D721" s="4" t="s">
        <v>38</v>
      </c>
      <c r="E721" s="4" t="s">
        <v>3</v>
      </c>
      <c r="F721" s="4" t="s">
        <v>20</v>
      </c>
      <c r="G721" s="4" t="s">
        <v>17</v>
      </c>
      <c r="H721" s="4" t="s">
        <v>18</v>
      </c>
      <c r="I721" s="9">
        <v>1</v>
      </c>
      <c r="J721" s="6">
        <v>36.270000000000003</v>
      </c>
      <c r="K721" s="7">
        <v>0</v>
      </c>
      <c r="L721" s="6">
        <v>13.8</v>
      </c>
      <c r="M721" s="6">
        <f t="shared" si="44"/>
        <v>36.270000000000003</v>
      </c>
      <c r="N721" s="6">
        <f t="shared" si="45"/>
        <v>13.8</v>
      </c>
      <c r="O721" s="6">
        <f t="shared" si="46"/>
        <v>22.470000000000002</v>
      </c>
      <c r="P721" s="8">
        <f t="shared" si="47"/>
        <v>0.61952026468155497</v>
      </c>
      <c r="Q721" s="5">
        <f>YEAR(SalesDataTable[[#This Row],[Order Date]])</f>
        <v>2026</v>
      </c>
      <c r="R721" s="8" t="str">
        <f>"Q"&amp;ROUNDUP(MONTH(SalesDataTable[[#This Row],[Order Date]])/3,0)</f>
        <v>Q2</v>
      </c>
      <c r="S721" s="9">
        <f>MONTH(SalesDataTable[[#This Row],[Order Date]])</f>
        <v>5</v>
      </c>
      <c r="T721" s="8" t="str">
        <f>TEXT(SalesDataTable[[#This Row],[Order Date]],"mmm")</f>
        <v>May</v>
      </c>
    </row>
    <row r="722" spans="1:20" ht="15.6">
      <c r="A722" s="2" t="s">
        <v>773</v>
      </c>
      <c r="B722" s="3">
        <v>46144</v>
      </c>
      <c r="C722" s="4" t="s">
        <v>14</v>
      </c>
      <c r="D722" s="4" t="s">
        <v>126</v>
      </c>
      <c r="E722" s="4" t="s">
        <v>25</v>
      </c>
      <c r="F722" s="4" t="s">
        <v>16</v>
      </c>
      <c r="G722" s="4" t="s">
        <v>31</v>
      </c>
      <c r="H722" s="4" t="s">
        <v>64</v>
      </c>
      <c r="I722" s="9">
        <v>1</v>
      </c>
      <c r="J722" s="6">
        <v>80.819999999999993</v>
      </c>
      <c r="K722" s="7">
        <v>0</v>
      </c>
      <c r="L722" s="6">
        <v>39.950000000000003</v>
      </c>
      <c r="M722" s="6">
        <f t="shared" si="44"/>
        <v>80.819999999999993</v>
      </c>
      <c r="N722" s="6">
        <f t="shared" si="45"/>
        <v>39.950000000000003</v>
      </c>
      <c r="O722" s="6">
        <f t="shared" si="46"/>
        <v>40.86999999999999</v>
      </c>
      <c r="P722" s="8">
        <f t="shared" si="47"/>
        <v>0.50569166048007907</v>
      </c>
      <c r="Q722" s="5">
        <f>YEAR(SalesDataTable[[#This Row],[Order Date]])</f>
        <v>2026</v>
      </c>
      <c r="R722" s="8" t="str">
        <f>"Q"&amp;ROUNDUP(MONTH(SalesDataTable[[#This Row],[Order Date]])/3,0)</f>
        <v>Q2</v>
      </c>
      <c r="S722" s="9">
        <f>MONTH(SalesDataTable[[#This Row],[Order Date]])</f>
        <v>5</v>
      </c>
      <c r="T722" s="8" t="str">
        <f>TEXT(SalesDataTable[[#This Row],[Order Date]],"mmm")</f>
        <v>May</v>
      </c>
    </row>
    <row r="723" spans="1:20" ht="15.6">
      <c r="A723" s="2" t="s">
        <v>774</v>
      </c>
      <c r="B723" s="3">
        <v>46144</v>
      </c>
      <c r="C723" s="4" t="s">
        <v>8</v>
      </c>
      <c r="D723" s="4" t="s">
        <v>9</v>
      </c>
      <c r="E723" s="4" t="s">
        <v>25</v>
      </c>
      <c r="F723" s="4" t="s">
        <v>16</v>
      </c>
      <c r="G723" s="4" t="s">
        <v>11</v>
      </c>
      <c r="H723" s="4" t="s">
        <v>53</v>
      </c>
      <c r="I723" s="9">
        <v>2</v>
      </c>
      <c r="J723" s="6">
        <v>157.84</v>
      </c>
      <c r="K723" s="7">
        <v>0.1</v>
      </c>
      <c r="L723" s="6">
        <v>79.28</v>
      </c>
      <c r="M723" s="6">
        <f t="shared" si="44"/>
        <v>284.11200000000002</v>
      </c>
      <c r="N723" s="6">
        <f t="shared" si="45"/>
        <v>158.56</v>
      </c>
      <c r="O723" s="6">
        <f t="shared" si="46"/>
        <v>125.55200000000002</v>
      </c>
      <c r="P723" s="8">
        <f t="shared" si="47"/>
        <v>0.44191023258433298</v>
      </c>
      <c r="Q723" s="5">
        <f>YEAR(SalesDataTable[[#This Row],[Order Date]])</f>
        <v>2026</v>
      </c>
      <c r="R723" s="8" t="str">
        <f>"Q"&amp;ROUNDUP(MONTH(SalesDataTable[[#This Row],[Order Date]])/3,0)</f>
        <v>Q2</v>
      </c>
      <c r="S723" s="9">
        <f>MONTH(SalesDataTable[[#This Row],[Order Date]])</f>
        <v>5</v>
      </c>
      <c r="T723" s="8" t="str">
        <f>TEXT(SalesDataTable[[#This Row],[Order Date]],"mmm")</f>
        <v>May</v>
      </c>
    </row>
    <row r="724" spans="1:20" ht="15.6">
      <c r="A724" s="2" t="s">
        <v>775</v>
      </c>
      <c r="B724" s="3">
        <v>46145</v>
      </c>
      <c r="C724" s="4" t="s">
        <v>8</v>
      </c>
      <c r="D724" s="4" t="s">
        <v>86</v>
      </c>
      <c r="E724" s="4" t="s">
        <v>39</v>
      </c>
      <c r="F724" s="4" t="s">
        <v>4</v>
      </c>
      <c r="G724" s="4" t="s">
        <v>49</v>
      </c>
      <c r="H724" s="4" t="s">
        <v>67</v>
      </c>
      <c r="I724" s="9">
        <v>4</v>
      </c>
      <c r="J724" s="6">
        <v>36.909999999999997</v>
      </c>
      <c r="K724" s="7">
        <v>0.1</v>
      </c>
      <c r="L724" s="6">
        <v>13.85</v>
      </c>
      <c r="M724" s="6">
        <f t="shared" si="44"/>
        <v>132.876</v>
      </c>
      <c r="N724" s="6">
        <f t="shared" si="45"/>
        <v>55.4</v>
      </c>
      <c r="O724" s="6">
        <f t="shared" si="46"/>
        <v>77.475999999999999</v>
      </c>
      <c r="P724" s="8">
        <f t="shared" si="47"/>
        <v>0.58306992985941775</v>
      </c>
      <c r="Q724" s="5">
        <f>YEAR(SalesDataTable[[#This Row],[Order Date]])</f>
        <v>2026</v>
      </c>
      <c r="R724" s="8" t="str">
        <f>"Q"&amp;ROUNDUP(MONTH(SalesDataTable[[#This Row],[Order Date]])/3,0)</f>
        <v>Q2</v>
      </c>
      <c r="S724" s="9">
        <f>MONTH(SalesDataTable[[#This Row],[Order Date]])</f>
        <v>5</v>
      </c>
      <c r="T724" s="8" t="str">
        <f>TEXT(SalesDataTable[[#This Row],[Order Date]],"mmm")</f>
        <v>May</v>
      </c>
    </row>
    <row r="725" spans="1:20" ht="15.6">
      <c r="A725" s="2" t="s">
        <v>776</v>
      </c>
      <c r="B725" s="3">
        <v>46145</v>
      </c>
      <c r="C725" s="4" t="s">
        <v>8</v>
      </c>
      <c r="D725" s="4" t="s">
        <v>86</v>
      </c>
      <c r="E725" s="4" t="s">
        <v>10</v>
      </c>
      <c r="F725" s="4" t="s">
        <v>20</v>
      </c>
      <c r="G725" s="4" t="s">
        <v>31</v>
      </c>
      <c r="H725" s="4" t="s">
        <v>41</v>
      </c>
      <c r="I725" s="9">
        <v>3</v>
      </c>
      <c r="J725" s="6">
        <v>193.18</v>
      </c>
      <c r="K725" s="7">
        <v>0.1</v>
      </c>
      <c r="L725" s="6">
        <v>102.31</v>
      </c>
      <c r="M725" s="6">
        <f t="shared" si="44"/>
        <v>521.58600000000001</v>
      </c>
      <c r="N725" s="6">
        <f t="shared" si="45"/>
        <v>306.93</v>
      </c>
      <c r="O725" s="6">
        <f t="shared" si="46"/>
        <v>214.65600000000001</v>
      </c>
      <c r="P725" s="8">
        <f t="shared" si="47"/>
        <v>0.41154478839539405</v>
      </c>
      <c r="Q725" s="5">
        <f>YEAR(SalesDataTable[[#This Row],[Order Date]])</f>
        <v>2026</v>
      </c>
      <c r="R725" s="8" t="str">
        <f>"Q"&amp;ROUNDUP(MONTH(SalesDataTable[[#This Row],[Order Date]])/3,0)</f>
        <v>Q2</v>
      </c>
      <c r="S725" s="9">
        <f>MONTH(SalesDataTable[[#This Row],[Order Date]])</f>
        <v>5</v>
      </c>
      <c r="T725" s="8" t="str">
        <f>TEXT(SalesDataTable[[#This Row],[Order Date]],"mmm")</f>
        <v>May</v>
      </c>
    </row>
    <row r="726" spans="1:20" ht="15.6">
      <c r="A726" s="2" t="s">
        <v>777</v>
      </c>
      <c r="B726" s="3">
        <v>46145</v>
      </c>
      <c r="C726" s="4" t="s">
        <v>1</v>
      </c>
      <c r="D726" s="4" t="s">
        <v>88</v>
      </c>
      <c r="E726" s="4" t="s">
        <v>3</v>
      </c>
      <c r="F726" s="4" t="s">
        <v>20</v>
      </c>
      <c r="G726" s="4" t="s">
        <v>11</v>
      </c>
      <c r="H726" s="4" t="s">
        <v>53</v>
      </c>
      <c r="I726" s="9">
        <v>1</v>
      </c>
      <c r="J726" s="6">
        <v>157.59</v>
      </c>
      <c r="K726" s="7">
        <v>0.05</v>
      </c>
      <c r="L726" s="6">
        <v>77.599999999999994</v>
      </c>
      <c r="M726" s="6">
        <f t="shared" si="44"/>
        <v>149.7105</v>
      </c>
      <c r="N726" s="6">
        <f t="shared" si="45"/>
        <v>77.599999999999994</v>
      </c>
      <c r="O726" s="6">
        <f t="shared" si="46"/>
        <v>72.110500000000002</v>
      </c>
      <c r="P726" s="8">
        <f t="shared" si="47"/>
        <v>0.48166628259206939</v>
      </c>
      <c r="Q726" s="5">
        <f>YEAR(SalesDataTable[[#This Row],[Order Date]])</f>
        <v>2026</v>
      </c>
      <c r="R726" s="8" t="str">
        <f>"Q"&amp;ROUNDUP(MONTH(SalesDataTable[[#This Row],[Order Date]])/3,0)</f>
        <v>Q2</v>
      </c>
      <c r="S726" s="9">
        <f>MONTH(SalesDataTable[[#This Row],[Order Date]])</f>
        <v>5</v>
      </c>
      <c r="T726" s="8" t="str">
        <f>TEXT(SalesDataTable[[#This Row],[Order Date]],"mmm")</f>
        <v>May</v>
      </c>
    </row>
    <row r="727" spans="1:20" ht="15.6">
      <c r="A727" s="2" t="s">
        <v>778</v>
      </c>
      <c r="B727" s="3">
        <v>46145</v>
      </c>
      <c r="C727" s="4" t="s">
        <v>8</v>
      </c>
      <c r="D727" s="4" t="s">
        <v>69</v>
      </c>
      <c r="E727" s="4" t="s">
        <v>39</v>
      </c>
      <c r="F727" s="4" t="s">
        <v>16</v>
      </c>
      <c r="G727" s="4" t="s">
        <v>49</v>
      </c>
      <c r="H727" s="4" t="s">
        <v>74</v>
      </c>
      <c r="I727" s="9">
        <v>2</v>
      </c>
      <c r="J727" s="6">
        <v>49.97</v>
      </c>
      <c r="K727" s="7">
        <v>0</v>
      </c>
      <c r="L727" s="6">
        <v>22.63</v>
      </c>
      <c r="M727" s="6">
        <f t="shared" si="44"/>
        <v>99.94</v>
      </c>
      <c r="N727" s="6">
        <f t="shared" si="45"/>
        <v>45.26</v>
      </c>
      <c r="O727" s="6">
        <f t="shared" si="46"/>
        <v>54.68</v>
      </c>
      <c r="P727" s="8">
        <f t="shared" si="47"/>
        <v>0.54712827696617972</v>
      </c>
      <c r="Q727" s="5">
        <f>YEAR(SalesDataTable[[#This Row],[Order Date]])</f>
        <v>2026</v>
      </c>
      <c r="R727" s="8" t="str">
        <f>"Q"&amp;ROUNDUP(MONTH(SalesDataTable[[#This Row],[Order Date]])/3,0)</f>
        <v>Q2</v>
      </c>
      <c r="S727" s="9">
        <f>MONTH(SalesDataTable[[#This Row],[Order Date]])</f>
        <v>5</v>
      </c>
      <c r="T727" s="8" t="str">
        <f>TEXT(SalesDataTable[[#This Row],[Order Date]],"mmm")</f>
        <v>May</v>
      </c>
    </row>
    <row r="728" spans="1:20" ht="15.6">
      <c r="A728" s="2" t="s">
        <v>779</v>
      </c>
      <c r="B728" s="3">
        <v>46145</v>
      </c>
      <c r="C728" s="4" t="s">
        <v>1</v>
      </c>
      <c r="D728" s="4" t="s">
        <v>88</v>
      </c>
      <c r="E728" s="4" t="s">
        <v>10</v>
      </c>
      <c r="F728" s="4" t="s">
        <v>20</v>
      </c>
      <c r="G728" s="4" t="s">
        <v>11</v>
      </c>
      <c r="H728" s="4" t="s">
        <v>53</v>
      </c>
      <c r="I728" s="9">
        <v>5</v>
      </c>
      <c r="J728" s="6">
        <v>155.54</v>
      </c>
      <c r="K728" s="7">
        <v>0.1</v>
      </c>
      <c r="L728" s="6">
        <v>78.02</v>
      </c>
      <c r="M728" s="6">
        <f t="shared" si="44"/>
        <v>699.93</v>
      </c>
      <c r="N728" s="6">
        <f t="shared" si="45"/>
        <v>390.09999999999997</v>
      </c>
      <c r="O728" s="6">
        <f t="shared" si="46"/>
        <v>309.83</v>
      </c>
      <c r="P728" s="8">
        <f t="shared" si="47"/>
        <v>0.44265855156944267</v>
      </c>
      <c r="Q728" s="5">
        <f>YEAR(SalesDataTable[[#This Row],[Order Date]])</f>
        <v>2026</v>
      </c>
      <c r="R728" s="8" t="str">
        <f>"Q"&amp;ROUNDUP(MONTH(SalesDataTable[[#This Row],[Order Date]])/3,0)</f>
        <v>Q2</v>
      </c>
      <c r="S728" s="9">
        <f>MONTH(SalesDataTable[[#This Row],[Order Date]])</f>
        <v>5</v>
      </c>
      <c r="T728" s="8" t="str">
        <f>TEXT(SalesDataTable[[#This Row],[Order Date]],"mmm")</f>
        <v>May</v>
      </c>
    </row>
    <row r="729" spans="1:20" ht="15.6">
      <c r="A729" s="2" t="s">
        <v>780</v>
      </c>
      <c r="B729" s="3">
        <v>46145</v>
      </c>
      <c r="C729" s="4" t="s">
        <v>27</v>
      </c>
      <c r="D729" s="4" t="s">
        <v>48</v>
      </c>
      <c r="E729" s="4" t="s">
        <v>25</v>
      </c>
      <c r="F729" s="4" t="s">
        <v>16</v>
      </c>
      <c r="G729" s="4" t="s">
        <v>17</v>
      </c>
      <c r="H729" s="4" t="s">
        <v>71</v>
      </c>
      <c r="I729" s="9">
        <v>1</v>
      </c>
      <c r="J729" s="6">
        <v>131.13</v>
      </c>
      <c r="K729" s="7">
        <v>0.05</v>
      </c>
      <c r="L729" s="6">
        <v>67.010000000000005</v>
      </c>
      <c r="M729" s="6">
        <f t="shared" si="44"/>
        <v>124.5735</v>
      </c>
      <c r="N729" s="6">
        <f t="shared" si="45"/>
        <v>67.010000000000005</v>
      </c>
      <c r="O729" s="6">
        <f t="shared" si="46"/>
        <v>57.563499999999991</v>
      </c>
      <c r="P729" s="8">
        <f t="shared" si="47"/>
        <v>0.46208463276700096</v>
      </c>
      <c r="Q729" s="5">
        <f>YEAR(SalesDataTable[[#This Row],[Order Date]])</f>
        <v>2026</v>
      </c>
      <c r="R729" s="8" t="str">
        <f>"Q"&amp;ROUNDUP(MONTH(SalesDataTable[[#This Row],[Order Date]])/3,0)</f>
        <v>Q2</v>
      </c>
      <c r="S729" s="9">
        <f>MONTH(SalesDataTable[[#This Row],[Order Date]])</f>
        <v>5</v>
      </c>
      <c r="T729" s="8" t="str">
        <f>TEXT(SalesDataTable[[#This Row],[Order Date]],"mmm")</f>
        <v>May</v>
      </c>
    </row>
    <row r="730" spans="1:20" ht="15.6">
      <c r="A730" s="2" t="s">
        <v>781</v>
      </c>
      <c r="B730" s="3">
        <v>46145</v>
      </c>
      <c r="C730" s="4" t="s">
        <v>14</v>
      </c>
      <c r="D730" s="4" t="s">
        <v>34</v>
      </c>
      <c r="E730" s="4" t="s">
        <v>3</v>
      </c>
      <c r="F730" s="4" t="s">
        <v>16</v>
      </c>
      <c r="G730" s="4" t="s">
        <v>17</v>
      </c>
      <c r="H730" s="4" t="s">
        <v>18</v>
      </c>
      <c r="I730" s="9">
        <v>1</v>
      </c>
      <c r="J730" s="6">
        <v>36.82</v>
      </c>
      <c r="K730" s="7">
        <v>0.1</v>
      </c>
      <c r="L730" s="6">
        <v>13.4</v>
      </c>
      <c r="M730" s="6">
        <f t="shared" si="44"/>
        <v>33.137999999999998</v>
      </c>
      <c r="N730" s="6">
        <f t="shared" si="45"/>
        <v>13.4</v>
      </c>
      <c r="O730" s="6">
        <f t="shared" si="46"/>
        <v>19.738</v>
      </c>
      <c r="P730" s="8">
        <f t="shared" si="47"/>
        <v>0.5956303941094816</v>
      </c>
      <c r="Q730" s="5">
        <f>YEAR(SalesDataTable[[#This Row],[Order Date]])</f>
        <v>2026</v>
      </c>
      <c r="R730" s="8" t="str">
        <f>"Q"&amp;ROUNDUP(MONTH(SalesDataTable[[#This Row],[Order Date]])/3,0)</f>
        <v>Q2</v>
      </c>
      <c r="S730" s="9">
        <f>MONTH(SalesDataTable[[#This Row],[Order Date]])</f>
        <v>5</v>
      </c>
      <c r="T730" s="8" t="str">
        <f>TEXT(SalesDataTable[[#This Row],[Order Date]],"mmm")</f>
        <v>May</v>
      </c>
    </row>
    <row r="731" spans="1:20" ht="15.6">
      <c r="A731" s="2" t="s">
        <v>782</v>
      </c>
      <c r="B731" s="3">
        <v>46145</v>
      </c>
      <c r="C731" s="4" t="s">
        <v>14</v>
      </c>
      <c r="D731" s="4" t="s">
        <v>61</v>
      </c>
      <c r="E731" s="4" t="s">
        <v>25</v>
      </c>
      <c r="F731" s="4" t="s">
        <v>16</v>
      </c>
      <c r="G731" s="4" t="s">
        <v>49</v>
      </c>
      <c r="H731" s="4" t="s">
        <v>55</v>
      </c>
      <c r="I731" s="9">
        <v>1</v>
      </c>
      <c r="J731" s="6">
        <v>122.28</v>
      </c>
      <c r="K731" s="7">
        <v>0</v>
      </c>
      <c r="L731" s="6">
        <v>67.28</v>
      </c>
      <c r="M731" s="6">
        <f t="shared" si="44"/>
        <v>122.28</v>
      </c>
      <c r="N731" s="6">
        <f t="shared" si="45"/>
        <v>67.28</v>
      </c>
      <c r="O731" s="6">
        <f t="shared" si="46"/>
        <v>55</v>
      </c>
      <c r="P731" s="8">
        <f t="shared" si="47"/>
        <v>0.44978737324174028</v>
      </c>
      <c r="Q731" s="5">
        <f>YEAR(SalesDataTable[[#This Row],[Order Date]])</f>
        <v>2026</v>
      </c>
      <c r="R731" s="8" t="str">
        <f>"Q"&amp;ROUNDUP(MONTH(SalesDataTable[[#This Row],[Order Date]])/3,0)</f>
        <v>Q2</v>
      </c>
      <c r="S731" s="9">
        <f>MONTH(SalesDataTable[[#This Row],[Order Date]])</f>
        <v>5</v>
      </c>
      <c r="T731" s="8" t="str">
        <f>TEXT(SalesDataTable[[#This Row],[Order Date]],"mmm")</f>
        <v>May</v>
      </c>
    </row>
    <row r="732" spans="1:20" ht="15.6">
      <c r="A732" s="2" t="s">
        <v>783</v>
      </c>
      <c r="B732" s="3">
        <v>46146</v>
      </c>
      <c r="C732" s="4" t="s">
        <v>14</v>
      </c>
      <c r="D732" s="4" t="s">
        <v>61</v>
      </c>
      <c r="E732" s="4" t="s">
        <v>25</v>
      </c>
      <c r="F732" s="4" t="s">
        <v>20</v>
      </c>
      <c r="G732" s="4" t="s">
        <v>11</v>
      </c>
      <c r="H732" s="4" t="s">
        <v>12</v>
      </c>
      <c r="I732" s="9">
        <v>1</v>
      </c>
      <c r="J732" s="6">
        <v>90.92</v>
      </c>
      <c r="K732" s="7">
        <v>0.15</v>
      </c>
      <c r="L732" s="6">
        <v>44.93</v>
      </c>
      <c r="M732" s="6">
        <f t="shared" si="44"/>
        <v>77.281999999999996</v>
      </c>
      <c r="N732" s="6">
        <f t="shared" si="45"/>
        <v>44.93</v>
      </c>
      <c r="O732" s="6">
        <f t="shared" si="46"/>
        <v>32.351999999999997</v>
      </c>
      <c r="P732" s="8">
        <f t="shared" si="47"/>
        <v>0.41862270645169636</v>
      </c>
      <c r="Q732" s="5">
        <f>YEAR(SalesDataTable[[#This Row],[Order Date]])</f>
        <v>2026</v>
      </c>
      <c r="R732" s="8" t="str">
        <f>"Q"&amp;ROUNDUP(MONTH(SalesDataTable[[#This Row],[Order Date]])/3,0)</f>
        <v>Q2</v>
      </c>
      <c r="S732" s="9">
        <f>MONTH(SalesDataTable[[#This Row],[Order Date]])</f>
        <v>5</v>
      </c>
      <c r="T732" s="8" t="str">
        <f>TEXT(SalesDataTable[[#This Row],[Order Date]],"mmm")</f>
        <v>May</v>
      </c>
    </row>
    <row r="733" spans="1:20" ht="15.6">
      <c r="A733" s="2" t="s">
        <v>784</v>
      </c>
      <c r="B733" s="3">
        <v>46146</v>
      </c>
      <c r="C733" s="4" t="s">
        <v>8</v>
      </c>
      <c r="D733" s="4" t="s">
        <v>69</v>
      </c>
      <c r="E733" s="4" t="s">
        <v>3</v>
      </c>
      <c r="F733" s="4" t="s">
        <v>16</v>
      </c>
      <c r="G733" s="4" t="s">
        <v>49</v>
      </c>
      <c r="H733" s="4" t="s">
        <v>74</v>
      </c>
      <c r="I733" s="9">
        <v>1</v>
      </c>
      <c r="J733" s="6">
        <v>51.02</v>
      </c>
      <c r="K733" s="7">
        <v>0</v>
      </c>
      <c r="L733" s="6">
        <v>21.83</v>
      </c>
      <c r="M733" s="6">
        <f t="shared" si="44"/>
        <v>51.02</v>
      </c>
      <c r="N733" s="6">
        <f t="shared" si="45"/>
        <v>21.83</v>
      </c>
      <c r="O733" s="6">
        <f t="shared" si="46"/>
        <v>29.190000000000005</v>
      </c>
      <c r="P733" s="8">
        <f t="shared" si="47"/>
        <v>0.5721285770286163</v>
      </c>
      <c r="Q733" s="5">
        <f>YEAR(SalesDataTable[[#This Row],[Order Date]])</f>
        <v>2026</v>
      </c>
      <c r="R733" s="8" t="str">
        <f>"Q"&amp;ROUNDUP(MONTH(SalesDataTable[[#This Row],[Order Date]])/3,0)</f>
        <v>Q2</v>
      </c>
      <c r="S733" s="9">
        <f>MONTH(SalesDataTable[[#This Row],[Order Date]])</f>
        <v>5</v>
      </c>
      <c r="T733" s="8" t="str">
        <f>TEXT(SalesDataTable[[#This Row],[Order Date]],"mmm")</f>
        <v>May</v>
      </c>
    </row>
    <row r="734" spans="1:20" ht="15.6">
      <c r="A734" s="2" t="s">
        <v>785</v>
      </c>
      <c r="B734" s="3">
        <v>46146</v>
      </c>
      <c r="C734" s="4" t="s">
        <v>14</v>
      </c>
      <c r="D734" s="4" t="s">
        <v>15</v>
      </c>
      <c r="E734" s="4" t="s">
        <v>3</v>
      </c>
      <c r="F734" s="4" t="s">
        <v>20</v>
      </c>
      <c r="G734" s="4" t="s">
        <v>17</v>
      </c>
      <c r="H734" s="4" t="s">
        <v>18</v>
      </c>
      <c r="I734" s="9">
        <v>2</v>
      </c>
      <c r="J734" s="6">
        <v>36.299999999999997</v>
      </c>
      <c r="K734" s="7">
        <v>0.05</v>
      </c>
      <c r="L734" s="6">
        <v>13.9</v>
      </c>
      <c r="M734" s="6">
        <f t="shared" si="44"/>
        <v>68.969999999999985</v>
      </c>
      <c r="N734" s="6">
        <f t="shared" si="45"/>
        <v>27.8</v>
      </c>
      <c r="O734" s="6">
        <f t="shared" si="46"/>
        <v>41.169999999999987</v>
      </c>
      <c r="P734" s="8">
        <f t="shared" si="47"/>
        <v>0.59692619979701311</v>
      </c>
      <c r="Q734" s="5">
        <f>YEAR(SalesDataTable[[#This Row],[Order Date]])</f>
        <v>2026</v>
      </c>
      <c r="R734" s="8" t="str">
        <f>"Q"&amp;ROUNDUP(MONTH(SalesDataTable[[#This Row],[Order Date]])/3,0)</f>
        <v>Q2</v>
      </c>
      <c r="S734" s="9">
        <f>MONTH(SalesDataTable[[#This Row],[Order Date]])</f>
        <v>5</v>
      </c>
      <c r="T734" s="8" t="str">
        <f>TEXT(SalesDataTable[[#This Row],[Order Date]],"mmm")</f>
        <v>May</v>
      </c>
    </row>
    <row r="735" spans="1:20" ht="15.6">
      <c r="A735" s="2" t="s">
        <v>786</v>
      </c>
      <c r="B735" s="3">
        <v>46146</v>
      </c>
      <c r="C735" s="4" t="s">
        <v>14</v>
      </c>
      <c r="D735" s="4" t="s">
        <v>61</v>
      </c>
      <c r="E735" s="4" t="s">
        <v>10</v>
      </c>
      <c r="F735" s="4" t="s">
        <v>20</v>
      </c>
      <c r="G735" s="4" t="s">
        <v>31</v>
      </c>
      <c r="H735" s="4" t="s">
        <v>41</v>
      </c>
      <c r="I735" s="9">
        <v>8</v>
      </c>
      <c r="J735" s="6">
        <v>195.03</v>
      </c>
      <c r="K735" s="7">
        <v>0.15</v>
      </c>
      <c r="L735" s="6">
        <v>101.13</v>
      </c>
      <c r="M735" s="6">
        <f t="shared" si="44"/>
        <v>1326.204</v>
      </c>
      <c r="N735" s="6">
        <f t="shared" si="45"/>
        <v>809.04</v>
      </c>
      <c r="O735" s="6">
        <f t="shared" si="46"/>
        <v>517.16399999999999</v>
      </c>
      <c r="P735" s="8">
        <f t="shared" si="47"/>
        <v>0.38995810599274322</v>
      </c>
      <c r="Q735" s="5">
        <f>YEAR(SalesDataTable[[#This Row],[Order Date]])</f>
        <v>2026</v>
      </c>
      <c r="R735" s="8" t="str">
        <f>"Q"&amp;ROUNDUP(MONTH(SalesDataTable[[#This Row],[Order Date]])/3,0)</f>
        <v>Q2</v>
      </c>
      <c r="S735" s="9">
        <f>MONTH(SalesDataTable[[#This Row],[Order Date]])</f>
        <v>5</v>
      </c>
      <c r="T735" s="8" t="str">
        <f>TEXT(SalesDataTable[[#This Row],[Order Date]],"mmm")</f>
        <v>May</v>
      </c>
    </row>
    <row r="736" spans="1:20" ht="15.6">
      <c r="A736" s="2" t="s">
        <v>787</v>
      </c>
      <c r="B736" s="3">
        <v>46146</v>
      </c>
      <c r="C736" s="4" t="s">
        <v>8</v>
      </c>
      <c r="D736" s="4" t="s">
        <v>38</v>
      </c>
      <c r="E736" s="4" t="s">
        <v>3</v>
      </c>
      <c r="F736" s="4" t="s">
        <v>16</v>
      </c>
      <c r="G736" s="4" t="s">
        <v>11</v>
      </c>
      <c r="H736" s="4" t="s">
        <v>21</v>
      </c>
      <c r="I736" s="9">
        <v>1</v>
      </c>
      <c r="J736" s="6">
        <v>143.66</v>
      </c>
      <c r="K736" s="7">
        <v>0.1</v>
      </c>
      <c r="L736" s="6">
        <v>79.25</v>
      </c>
      <c r="M736" s="6">
        <f t="shared" si="44"/>
        <v>129.29400000000001</v>
      </c>
      <c r="N736" s="6">
        <f t="shared" si="45"/>
        <v>79.25</v>
      </c>
      <c r="O736" s="6">
        <f t="shared" si="46"/>
        <v>50.044000000000011</v>
      </c>
      <c r="P736" s="8">
        <f t="shared" si="47"/>
        <v>0.38705585719368268</v>
      </c>
      <c r="Q736" s="5">
        <f>YEAR(SalesDataTable[[#This Row],[Order Date]])</f>
        <v>2026</v>
      </c>
      <c r="R736" s="8" t="str">
        <f>"Q"&amp;ROUNDUP(MONTH(SalesDataTable[[#This Row],[Order Date]])/3,0)</f>
        <v>Q2</v>
      </c>
      <c r="S736" s="9">
        <f>MONTH(SalesDataTable[[#This Row],[Order Date]])</f>
        <v>5</v>
      </c>
      <c r="T736" s="8" t="str">
        <f>TEXT(SalesDataTable[[#This Row],[Order Date]],"mmm")</f>
        <v>May</v>
      </c>
    </row>
    <row r="737" spans="1:20" ht="15.6">
      <c r="A737" s="2" t="s">
        <v>788</v>
      </c>
      <c r="B737" s="3">
        <v>46146</v>
      </c>
      <c r="C737" s="4" t="s">
        <v>1</v>
      </c>
      <c r="D737" s="4" t="s">
        <v>2</v>
      </c>
      <c r="E737" s="4" t="s">
        <v>10</v>
      </c>
      <c r="F737" s="4" t="s">
        <v>20</v>
      </c>
      <c r="G737" s="4" t="s">
        <v>49</v>
      </c>
      <c r="H737" s="4" t="s">
        <v>55</v>
      </c>
      <c r="I737" s="9">
        <v>3</v>
      </c>
      <c r="J737" s="6">
        <v>120.28</v>
      </c>
      <c r="K737" s="7">
        <v>0.2</v>
      </c>
      <c r="L737" s="6">
        <v>69.23</v>
      </c>
      <c r="M737" s="6">
        <f t="shared" si="44"/>
        <v>288.67200000000003</v>
      </c>
      <c r="N737" s="6">
        <f t="shared" si="45"/>
        <v>207.69</v>
      </c>
      <c r="O737" s="6">
        <f t="shared" si="46"/>
        <v>80.982000000000028</v>
      </c>
      <c r="P737" s="8">
        <f t="shared" si="47"/>
        <v>0.28053292317924849</v>
      </c>
      <c r="Q737" s="5">
        <f>YEAR(SalesDataTable[[#This Row],[Order Date]])</f>
        <v>2026</v>
      </c>
      <c r="R737" s="8" t="str">
        <f>"Q"&amp;ROUNDUP(MONTH(SalesDataTable[[#This Row],[Order Date]])/3,0)</f>
        <v>Q2</v>
      </c>
      <c r="S737" s="9">
        <f>MONTH(SalesDataTable[[#This Row],[Order Date]])</f>
        <v>5</v>
      </c>
      <c r="T737" s="8" t="str">
        <f>TEXT(SalesDataTable[[#This Row],[Order Date]],"mmm")</f>
        <v>May</v>
      </c>
    </row>
    <row r="738" spans="1:20" ht="15.6">
      <c r="A738" s="2" t="s">
        <v>789</v>
      </c>
      <c r="B738" s="3">
        <v>46146</v>
      </c>
      <c r="C738" s="4" t="s">
        <v>27</v>
      </c>
      <c r="D738" s="4" t="s">
        <v>45</v>
      </c>
      <c r="E738" s="4" t="s">
        <v>39</v>
      </c>
      <c r="F738" s="4" t="s">
        <v>4</v>
      </c>
      <c r="G738" s="4" t="s">
        <v>17</v>
      </c>
      <c r="H738" s="4" t="s">
        <v>18</v>
      </c>
      <c r="I738" s="9">
        <v>6</v>
      </c>
      <c r="J738" s="6">
        <v>36.04</v>
      </c>
      <c r="K738" s="7">
        <v>0</v>
      </c>
      <c r="L738" s="6">
        <v>13.38</v>
      </c>
      <c r="M738" s="6">
        <f t="shared" si="44"/>
        <v>216.24</v>
      </c>
      <c r="N738" s="6">
        <f t="shared" si="45"/>
        <v>80.28</v>
      </c>
      <c r="O738" s="6">
        <f t="shared" si="46"/>
        <v>135.96</v>
      </c>
      <c r="P738" s="8">
        <f t="shared" si="47"/>
        <v>0.62874583795782468</v>
      </c>
      <c r="Q738" s="5">
        <f>YEAR(SalesDataTable[[#This Row],[Order Date]])</f>
        <v>2026</v>
      </c>
      <c r="R738" s="8" t="str">
        <f>"Q"&amp;ROUNDUP(MONTH(SalesDataTable[[#This Row],[Order Date]])/3,0)</f>
        <v>Q2</v>
      </c>
      <c r="S738" s="9">
        <f>MONTH(SalesDataTable[[#This Row],[Order Date]])</f>
        <v>5</v>
      </c>
      <c r="T738" s="8" t="str">
        <f>TEXT(SalesDataTable[[#This Row],[Order Date]],"mmm")</f>
        <v>May</v>
      </c>
    </row>
    <row r="739" spans="1:20" ht="15.6">
      <c r="A739" s="2" t="s">
        <v>790</v>
      </c>
      <c r="B739" s="3">
        <v>46146</v>
      </c>
      <c r="C739" s="4" t="s">
        <v>14</v>
      </c>
      <c r="D739" s="4" t="s">
        <v>15</v>
      </c>
      <c r="E739" s="4" t="s">
        <v>39</v>
      </c>
      <c r="F739" s="4" t="s">
        <v>4</v>
      </c>
      <c r="G739" s="4" t="s">
        <v>11</v>
      </c>
      <c r="H739" s="4" t="s">
        <v>12</v>
      </c>
      <c r="I739" s="9">
        <v>2</v>
      </c>
      <c r="J739" s="6">
        <v>91.72</v>
      </c>
      <c r="K739" s="7">
        <v>0</v>
      </c>
      <c r="L739" s="6">
        <v>45.67</v>
      </c>
      <c r="M739" s="6">
        <f t="shared" si="44"/>
        <v>183.44</v>
      </c>
      <c r="N739" s="6">
        <f t="shared" si="45"/>
        <v>91.34</v>
      </c>
      <c r="O739" s="6">
        <f t="shared" si="46"/>
        <v>92.1</v>
      </c>
      <c r="P739" s="8">
        <f t="shared" si="47"/>
        <v>0.50207152202354988</v>
      </c>
      <c r="Q739" s="5">
        <f>YEAR(SalesDataTable[[#This Row],[Order Date]])</f>
        <v>2026</v>
      </c>
      <c r="R739" s="8" t="str">
        <f>"Q"&amp;ROUNDUP(MONTH(SalesDataTable[[#This Row],[Order Date]])/3,0)</f>
        <v>Q2</v>
      </c>
      <c r="S739" s="9">
        <f>MONTH(SalesDataTable[[#This Row],[Order Date]])</f>
        <v>5</v>
      </c>
      <c r="T739" s="8" t="str">
        <f>TEXT(SalesDataTable[[#This Row],[Order Date]],"mmm")</f>
        <v>May</v>
      </c>
    </row>
    <row r="740" spans="1:20" ht="15.6">
      <c r="A740" s="2" t="s">
        <v>791</v>
      </c>
      <c r="B740" s="3">
        <v>46147</v>
      </c>
      <c r="C740" s="4" t="s">
        <v>27</v>
      </c>
      <c r="D740" s="4" t="s">
        <v>48</v>
      </c>
      <c r="E740" s="4" t="s">
        <v>3</v>
      </c>
      <c r="F740" s="4" t="s">
        <v>20</v>
      </c>
      <c r="G740" s="4" t="s">
        <v>5</v>
      </c>
      <c r="H740" s="4" t="s">
        <v>29</v>
      </c>
      <c r="I740" s="9">
        <v>2</v>
      </c>
      <c r="J740" s="6">
        <v>50.4</v>
      </c>
      <c r="K740" s="7">
        <v>0</v>
      </c>
      <c r="L740" s="6">
        <v>22.21</v>
      </c>
      <c r="M740" s="6">
        <f t="shared" si="44"/>
        <v>100.8</v>
      </c>
      <c r="N740" s="6">
        <f t="shared" si="45"/>
        <v>44.42</v>
      </c>
      <c r="O740" s="6">
        <f t="shared" si="46"/>
        <v>56.379999999999995</v>
      </c>
      <c r="P740" s="8">
        <f t="shared" si="47"/>
        <v>0.55932539682539684</v>
      </c>
      <c r="Q740" s="5">
        <f>YEAR(SalesDataTable[[#This Row],[Order Date]])</f>
        <v>2026</v>
      </c>
      <c r="R740" s="8" t="str">
        <f>"Q"&amp;ROUNDUP(MONTH(SalesDataTable[[#This Row],[Order Date]])/3,0)</f>
        <v>Q2</v>
      </c>
      <c r="S740" s="9">
        <f>MONTH(SalesDataTable[[#This Row],[Order Date]])</f>
        <v>5</v>
      </c>
      <c r="T740" s="8" t="str">
        <f>TEXT(SalesDataTable[[#This Row],[Order Date]],"mmm")</f>
        <v>May</v>
      </c>
    </row>
    <row r="741" spans="1:20" ht="15.6">
      <c r="A741" s="2" t="s">
        <v>792</v>
      </c>
      <c r="B741" s="3">
        <v>46147</v>
      </c>
      <c r="C741" s="4" t="s">
        <v>8</v>
      </c>
      <c r="D741" s="4" t="s">
        <v>38</v>
      </c>
      <c r="E741" s="4" t="s">
        <v>3</v>
      </c>
      <c r="F741" s="4" t="s">
        <v>4</v>
      </c>
      <c r="G741" s="4" t="s">
        <v>17</v>
      </c>
      <c r="H741" s="4" t="s">
        <v>83</v>
      </c>
      <c r="I741" s="9">
        <v>2</v>
      </c>
      <c r="J741" s="6">
        <v>165.17</v>
      </c>
      <c r="K741" s="7">
        <v>0</v>
      </c>
      <c r="L741" s="6">
        <v>87.78</v>
      </c>
      <c r="M741" s="6">
        <f t="shared" si="44"/>
        <v>330.34</v>
      </c>
      <c r="N741" s="6">
        <f t="shared" si="45"/>
        <v>175.56</v>
      </c>
      <c r="O741" s="6">
        <f t="shared" si="46"/>
        <v>154.77999999999997</v>
      </c>
      <c r="P741" s="8">
        <f t="shared" si="47"/>
        <v>0.46854755706242052</v>
      </c>
      <c r="Q741" s="5">
        <f>YEAR(SalesDataTable[[#This Row],[Order Date]])</f>
        <v>2026</v>
      </c>
      <c r="R741" s="8" t="str">
        <f>"Q"&amp;ROUNDUP(MONTH(SalesDataTable[[#This Row],[Order Date]])/3,0)</f>
        <v>Q2</v>
      </c>
      <c r="S741" s="9">
        <f>MONTH(SalesDataTable[[#This Row],[Order Date]])</f>
        <v>5</v>
      </c>
      <c r="T741" s="8" t="str">
        <f>TEXT(SalesDataTable[[#This Row],[Order Date]],"mmm")</f>
        <v>May</v>
      </c>
    </row>
    <row r="742" spans="1:20" ht="15.6">
      <c r="A742" s="2" t="s">
        <v>793</v>
      </c>
      <c r="B742" s="3">
        <v>46147</v>
      </c>
      <c r="C742" s="4" t="s">
        <v>1</v>
      </c>
      <c r="D742" s="4" t="s">
        <v>88</v>
      </c>
      <c r="E742" s="4" t="s">
        <v>3</v>
      </c>
      <c r="F742" s="4" t="s">
        <v>4</v>
      </c>
      <c r="G742" s="4" t="s">
        <v>11</v>
      </c>
      <c r="H742" s="4" t="s">
        <v>79</v>
      </c>
      <c r="I742" s="9">
        <v>1</v>
      </c>
      <c r="J742" s="6">
        <v>69.819999999999993</v>
      </c>
      <c r="K742" s="7">
        <v>0.05</v>
      </c>
      <c r="L742" s="6">
        <v>33.29</v>
      </c>
      <c r="M742" s="6">
        <f t="shared" si="44"/>
        <v>66.328999999999994</v>
      </c>
      <c r="N742" s="6">
        <f t="shared" si="45"/>
        <v>33.29</v>
      </c>
      <c r="O742" s="6">
        <f t="shared" si="46"/>
        <v>33.038999999999994</v>
      </c>
      <c r="P742" s="8">
        <f t="shared" si="47"/>
        <v>0.49810791659756665</v>
      </c>
      <c r="Q742" s="5">
        <f>YEAR(SalesDataTable[[#This Row],[Order Date]])</f>
        <v>2026</v>
      </c>
      <c r="R742" s="8" t="str">
        <f>"Q"&amp;ROUNDUP(MONTH(SalesDataTable[[#This Row],[Order Date]])/3,0)</f>
        <v>Q2</v>
      </c>
      <c r="S742" s="9">
        <f>MONTH(SalesDataTable[[#This Row],[Order Date]])</f>
        <v>5</v>
      </c>
      <c r="T742" s="8" t="str">
        <f>TEXT(SalesDataTable[[#This Row],[Order Date]],"mmm")</f>
        <v>May</v>
      </c>
    </row>
    <row r="743" spans="1:20" ht="15.6">
      <c r="A743" s="2" t="s">
        <v>794</v>
      </c>
      <c r="B743" s="3">
        <v>46147</v>
      </c>
      <c r="C743" s="4" t="s">
        <v>8</v>
      </c>
      <c r="D743" s="4" t="s">
        <v>69</v>
      </c>
      <c r="E743" s="4" t="s">
        <v>39</v>
      </c>
      <c r="F743" s="4" t="s">
        <v>16</v>
      </c>
      <c r="G743" s="4" t="s">
        <v>17</v>
      </c>
      <c r="H743" s="4" t="s">
        <v>71</v>
      </c>
      <c r="I743" s="9">
        <v>2</v>
      </c>
      <c r="J743" s="6">
        <v>131.36000000000001</v>
      </c>
      <c r="K743" s="7">
        <v>0.1</v>
      </c>
      <c r="L743" s="6">
        <v>65.3</v>
      </c>
      <c r="M743" s="6">
        <f t="shared" si="44"/>
        <v>236.44800000000004</v>
      </c>
      <c r="N743" s="6">
        <f t="shared" si="45"/>
        <v>130.6</v>
      </c>
      <c r="O743" s="6">
        <f t="shared" si="46"/>
        <v>105.84800000000004</v>
      </c>
      <c r="P743" s="8">
        <f t="shared" si="47"/>
        <v>0.4476586818243336</v>
      </c>
      <c r="Q743" s="5">
        <f>YEAR(SalesDataTable[[#This Row],[Order Date]])</f>
        <v>2026</v>
      </c>
      <c r="R743" s="8" t="str">
        <f>"Q"&amp;ROUNDUP(MONTH(SalesDataTable[[#This Row],[Order Date]])/3,0)</f>
        <v>Q2</v>
      </c>
      <c r="S743" s="9">
        <f>MONTH(SalesDataTable[[#This Row],[Order Date]])</f>
        <v>5</v>
      </c>
      <c r="T743" s="8" t="str">
        <f>TEXT(SalesDataTable[[#This Row],[Order Date]],"mmm")</f>
        <v>May</v>
      </c>
    </row>
    <row r="744" spans="1:20" ht="15.6">
      <c r="A744" s="2" t="s">
        <v>795</v>
      </c>
      <c r="B744" s="3">
        <v>46147</v>
      </c>
      <c r="C744" s="4" t="s">
        <v>27</v>
      </c>
      <c r="D744" s="4" t="s">
        <v>48</v>
      </c>
      <c r="E744" s="4" t="s">
        <v>10</v>
      </c>
      <c r="F744" s="4" t="s">
        <v>4</v>
      </c>
      <c r="G744" s="4" t="s">
        <v>11</v>
      </c>
      <c r="H744" s="4" t="s">
        <v>12</v>
      </c>
      <c r="I744" s="9">
        <v>15</v>
      </c>
      <c r="J744" s="6">
        <v>93.65</v>
      </c>
      <c r="K744" s="7">
        <v>0.1</v>
      </c>
      <c r="L744" s="6">
        <v>44.89</v>
      </c>
      <c r="M744" s="6">
        <f t="shared" si="44"/>
        <v>1264.2750000000001</v>
      </c>
      <c r="N744" s="6">
        <f t="shared" si="45"/>
        <v>673.35</v>
      </c>
      <c r="O744" s="6">
        <f t="shared" si="46"/>
        <v>590.92500000000007</v>
      </c>
      <c r="P744" s="8">
        <f t="shared" si="47"/>
        <v>0.46740226612089936</v>
      </c>
      <c r="Q744" s="5">
        <f>YEAR(SalesDataTable[[#This Row],[Order Date]])</f>
        <v>2026</v>
      </c>
      <c r="R744" s="8" t="str">
        <f>"Q"&amp;ROUNDUP(MONTH(SalesDataTable[[#This Row],[Order Date]])/3,0)</f>
        <v>Q2</v>
      </c>
      <c r="S744" s="9">
        <f>MONTH(SalesDataTable[[#This Row],[Order Date]])</f>
        <v>5</v>
      </c>
      <c r="T744" s="8" t="str">
        <f>TEXT(SalesDataTable[[#This Row],[Order Date]],"mmm")</f>
        <v>May</v>
      </c>
    </row>
    <row r="745" spans="1:20" ht="15.6">
      <c r="A745" s="2" t="s">
        <v>796</v>
      </c>
      <c r="B745" s="3">
        <v>46148</v>
      </c>
      <c r="C745" s="4" t="s">
        <v>8</v>
      </c>
      <c r="D745" s="4" t="s">
        <v>69</v>
      </c>
      <c r="E745" s="4" t="s">
        <v>39</v>
      </c>
      <c r="F745" s="4" t="s">
        <v>16</v>
      </c>
      <c r="G745" s="4" t="s">
        <v>31</v>
      </c>
      <c r="H745" s="4" t="s">
        <v>41</v>
      </c>
      <c r="I745" s="9">
        <v>3</v>
      </c>
      <c r="J745" s="6">
        <v>199.93</v>
      </c>
      <c r="K745" s="7">
        <v>0</v>
      </c>
      <c r="L745" s="6">
        <v>104.86</v>
      </c>
      <c r="M745" s="6">
        <f t="shared" si="44"/>
        <v>599.79</v>
      </c>
      <c r="N745" s="6">
        <f t="shared" si="45"/>
        <v>314.58</v>
      </c>
      <c r="O745" s="6">
        <f t="shared" si="46"/>
        <v>285.20999999999998</v>
      </c>
      <c r="P745" s="8">
        <f t="shared" si="47"/>
        <v>0.47551643075076278</v>
      </c>
      <c r="Q745" s="5">
        <f>YEAR(SalesDataTable[[#This Row],[Order Date]])</f>
        <v>2026</v>
      </c>
      <c r="R745" s="8" t="str">
        <f>"Q"&amp;ROUNDUP(MONTH(SalesDataTable[[#This Row],[Order Date]])/3,0)</f>
        <v>Q2</v>
      </c>
      <c r="S745" s="9">
        <f>MONTH(SalesDataTable[[#This Row],[Order Date]])</f>
        <v>5</v>
      </c>
      <c r="T745" s="8" t="str">
        <f>TEXT(SalesDataTable[[#This Row],[Order Date]],"mmm")</f>
        <v>May</v>
      </c>
    </row>
    <row r="746" spans="1:20" ht="15.6">
      <c r="A746" s="2" t="s">
        <v>797</v>
      </c>
      <c r="B746" s="3">
        <v>46148</v>
      </c>
      <c r="C746" s="4" t="s">
        <v>1</v>
      </c>
      <c r="D746" s="4" t="s">
        <v>2</v>
      </c>
      <c r="E746" s="4" t="s">
        <v>3</v>
      </c>
      <c r="F746" s="4" t="s">
        <v>16</v>
      </c>
      <c r="G746" s="4" t="s">
        <v>11</v>
      </c>
      <c r="H746" s="4" t="s">
        <v>79</v>
      </c>
      <c r="I746" s="9">
        <v>5</v>
      </c>
      <c r="J746" s="6">
        <v>70.150000000000006</v>
      </c>
      <c r="K746" s="7">
        <v>0</v>
      </c>
      <c r="L746" s="6">
        <v>32.700000000000003</v>
      </c>
      <c r="M746" s="6">
        <f t="shared" si="44"/>
        <v>350.75</v>
      </c>
      <c r="N746" s="6">
        <f t="shared" si="45"/>
        <v>163.5</v>
      </c>
      <c r="O746" s="6">
        <f t="shared" si="46"/>
        <v>187.25</v>
      </c>
      <c r="P746" s="8">
        <f t="shared" si="47"/>
        <v>0.53385602280826805</v>
      </c>
      <c r="Q746" s="5">
        <f>YEAR(SalesDataTable[[#This Row],[Order Date]])</f>
        <v>2026</v>
      </c>
      <c r="R746" s="8" t="str">
        <f>"Q"&amp;ROUNDUP(MONTH(SalesDataTable[[#This Row],[Order Date]])/3,0)</f>
        <v>Q2</v>
      </c>
      <c r="S746" s="9">
        <f>MONTH(SalesDataTable[[#This Row],[Order Date]])</f>
        <v>5</v>
      </c>
      <c r="T746" s="8" t="str">
        <f>TEXT(SalesDataTable[[#This Row],[Order Date]],"mmm")</f>
        <v>May</v>
      </c>
    </row>
    <row r="747" spans="1:20" ht="15.6">
      <c r="A747" s="2" t="s">
        <v>798</v>
      </c>
      <c r="B747" s="3">
        <v>46148</v>
      </c>
      <c r="C747" s="4" t="s">
        <v>14</v>
      </c>
      <c r="D747" s="4" t="s">
        <v>15</v>
      </c>
      <c r="E747" s="4" t="s">
        <v>25</v>
      </c>
      <c r="F747" s="4" t="s">
        <v>16</v>
      </c>
      <c r="G747" s="4" t="s">
        <v>49</v>
      </c>
      <c r="H747" s="4" t="s">
        <v>67</v>
      </c>
      <c r="I747" s="9">
        <v>2</v>
      </c>
      <c r="J747" s="6">
        <v>35.86</v>
      </c>
      <c r="K747" s="7">
        <v>0</v>
      </c>
      <c r="L747" s="6">
        <v>13.9</v>
      </c>
      <c r="M747" s="6">
        <f t="shared" si="44"/>
        <v>71.72</v>
      </c>
      <c r="N747" s="6">
        <f t="shared" si="45"/>
        <v>27.8</v>
      </c>
      <c r="O747" s="6">
        <f t="shared" si="46"/>
        <v>43.92</v>
      </c>
      <c r="P747" s="8">
        <f t="shared" si="47"/>
        <v>0.61238148354712774</v>
      </c>
      <c r="Q747" s="5">
        <f>YEAR(SalesDataTable[[#This Row],[Order Date]])</f>
        <v>2026</v>
      </c>
      <c r="R747" s="8" t="str">
        <f>"Q"&amp;ROUNDUP(MONTH(SalesDataTable[[#This Row],[Order Date]])/3,0)</f>
        <v>Q2</v>
      </c>
      <c r="S747" s="9">
        <f>MONTH(SalesDataTable[[#This Row],[Order Date]])</f>
        <v>5</v>
      </c>
      <c r="T747" s="8" t="str">
        <f>TEXT(SalesDataTable[[#This Row],[Order Date]],"mmm")</f>
        <v>May</v>
      </c>
    </row>
    <row r="748" spans="1:20" ht="15.6">
      <c r="A748" s="2" t="s">
        <v>799</v>
      </c>
      <c r="B748" s="3">
        <v>46148</v>
      </c>
      <c r="C748" s="4" t="s">
        <v>8</v>
      </c>
      <c r="D748" s="4" t="s">
        <v>38</v>
      </c>
      <c r="E748" s="4" t="s">
        <v>3</v>
      </c>
      <c r="F748" s="4" t="s">
        <v>4</v>
      </c>
      <c r="G748" s="4" t="s">
        <v>11</v>
      </c>
      <c r="H748" s="4" t="s">
        <v>12</v>
      </c>
      <c r="I748" s="9">
        <v>1</v>
      </c>
      <c r="J748" s="6">
        <v>92.27</v>
      </c>
      <c r="K748" s="7">
        <v>0</v>
      </c>
      <c r="L748" s="6">
        <v>46.5</v>
      </c>
      <c r="M748" s="6">
        <f t="shared" si="44"/>
        <v>92.27</v>
      </c>
      <c r="N748" s="6">
        <f t="shared" si="45"/>
        <v>46.5</v>
      </c>
      <c r="O748" s="6">
        <f t="shared" si="46"/>
        <v>45.769999999999996</v>
      </c>
      <c r="P748" s="8">
        <f t="shared" si="47"/>
        <v>0.49604421805570603</v>
      </c>
      <c r="Q748" s="5">
        <f>YEAR(SalesDataTable[[#This Row],[Order Date]])</f>
        <v>2026</v>
      </c>
      <c r="R748" s="8" t="str">
        <f>"Q"&amp;ROUNDUP(MONTH(SalesDataTable[[#This Row],[Order Date]])/3,0)</f>
        <v>Q2</v>
      </c>
      <c r="S748" s="9">
        <f>MONTH(SalesDataTable[[#This Row],[Order Date]])</f>
        <v>5</v>
      </c>
      <c r="T748" s="8" t="str">
        <f>TEXT(SalesDataTable[[#This Row],[Order Date]],"mmm")</f>
        <v>May</v>
      </c>
    </row>
    <row r="749" spans="1:20" ht="15.6">
      <c r="A749" s="2" t="s">
        <v>800</v>
      </c>
      <c r="B749" s="3">
        <v>46148</v>
      </c>
      <c r="C749" s="4" t="s">
        <v>8</v>
      </c>
      <c r="D749" s="4" t="s">
        <v>38</v>
      </c>
      <c r="E749" s="4" t="s">
        <v>10</v>
      </c>
      <c r="F749" s="4" t="s">
        <v>20</v>
      </c>
      <c r="G749" s="4" t="s">
        <v>11</v>
      </c>
      <c r="H749" s="4" t="s">
        <v>53</v>
      </c>
      <c r="I749" s="9">
        <v>6</v>
      </c>
      <c r="J749" s="6">
        <v>157.31</v>
      </c>
      <c r="K749" s="7">
        <v>0.15</v>
      </c>
      <c r="L749" s="6">
        <v>80.34</v>
      </c>
      <c r="M749" s="6">
        <f t="shared" si="44"/>
        <v>802.28099999999995</v>
      </c>
      <c r="N749" s="6">
        <f t="shared" si="45"/>
        <v>482.04</v>
      </c>
      <c r="O749" s="6">
        <f t="shared" si="46"/>
        <v>320.24099999999993</v>
      </c>
      <c r="P749" s="8">
        <f t="shared" si="47"/>
        <v>0.3991631361081715</v>
      </c>
      <c r="Q749" s="5">
        <f>YEAR(SalesDataTable[[#This Row],[Order Date]])</f>
        <v>2026</v>
      </c>
      <c r="R749" s="8" t="str">
        <f>"Q"&amp;ROUNDUP(MONTH(SalesDataTable[[#This Row],[Order Date]])/3,0)</f>
        <v>Q2</v>
      </c>
      <c r="S749" s="9">
        <f>MONTH(SalesDataTable[[#This Row],[Order Date]])</f>
        <v>5</v>
      </c>
      <c r="T749" s="8" t="str">
        <f>TEXT(SalesDataTable[[#This Row],[Order Date]],"mmm")</f>
        <v>May</v>
      </c>
    </row>
    <row r="750" spans="1:20" ht="15.6">
      <c r="A750" s="2" t="s">
        <v>801</v>
      </c>
      <c r="B750" s="3">
        <v>46148</v>
      </c>
      <c r="C750" s="4" t="s">
        <v>8</v>
      </c>
      <c r="D750" s="4" t="s">
        <v>66</v>
      </c>
      <c r="E750" s="4" t="s">
        <v>3</v>
      </c>
      <c r="F750" s="4" t="s">
        <v>16</v>
      </c>
      <c r="G750" s="4" t="s">
        <v>17</v>
      </c>
      <c r="H750" s="4" t="s">
        <v>46</v>
      </c>
      <c r="I750" s="9">
        <v>2</v>
      </c>
      <c r="J750" s="6">
        <v>46.18</v>
      </c>
      <c r="K750" s="7">
        <v>0.05</v>
      </c>
      <c r="L750" s="6">
        <v>17.899999999999999</v>
      </c>
      <c r="M750" s="6">
        <f t="shared" si="44"/>
        <v>87.74199999999999</v>
      </c>
      <c r="N750" s="6">
        <f t="shared" si="45"/>
        <v>35.799999999999997</v>
      </c>
      <c r="O750" s="6">
        <f t="shared" si="46"/>
        <v>51.941999999999993</v>
      </c>
      <c r="P750" s="8">
        <f t="shared" si="47"/>
        <v>0.59198559412823959</v>
      </c>
      <c r="Q750" s="5">
        <f>YEAR(SalesDataTable[[#This Row],[Order Date]])</f>
        <v>2026</v>
      </c>
      <c r="R750" s="8" t="str">
        <f>"Q"&amp;ROUNDUP(MONTH(SalesDataTable[[#This Row],[Order Date]])/3,0)</f>
        <v>Q2</v>
      </c>
      <c r="S750" s="9">
        <f>MONTH(SalesDataTable[[#This Row],[Order Date]])</f>
        <v>5</v>
      </c>
      <c r="T750" s="8" t="str">
        <f>TEXT(SalesDataTable[[#This Row],[Order Date]],"mmm")</f>
        <v>May</v>
      </c>
    </row>
    <row r="751" spans="1:20" ht="15.6">
      <c r="A751" s="2" t="s">
        <v>802</v>
      </c>
      <c r="B751" s="3">
        <v>46148</v>
      </c>
      <c r="C751" s="4" t="s">
        <v>14</v>
      </c>
      <c r="D751" s="4" t="s">
        <v>61</v>
      </c>
      <c r="E751" s="4" t="s">
        <v>3</v>
      </c>
      <c r="F751" s="4" t="s">
        <v>20</v>
      </c>
      <c r="G751" s="4" t="s">
        <v>5</v>
      </c>
      <c r="H751" s="4" t="s">
        <v>29</v>
      </c>
      <c r="I751" s="9">
        <v>1</v>
      </c>
      <c r="J751" s="6">
        <v>51.44</v>
      </c>
      <c r="K751" s="7">
        <v>0.1</v>
      </c>
      <c r="L751" s="6">
        <v>22.88</v>
      </c>
      <c r="M751" s="6">
        <f t="shared" si="44"/>
        <v>46.295999999999999</v>
      </c>
      <c r="N751" s="6">
        <f t="shared" si="45"/>
        <v>22.88</v>
      </c>
      <c r="O751" s="6">
        <f t="shared" si="46"/>
        <v>23.416</v>
      </c>
      <c r="P751" s="8">
        <f t="shared" si="47"/>
        <v>0.50578883704855715</v>
      </c>
      <c r="Q751" s="5">
        <f>YEAR(SalesDataTable[[#This Row],[Order Date]])</f>
        <v>2026</v>
      </c>
      <c r="R751" s="8" t="str">
        <f>"Q"&amp;ROUNDUP(MONTH(SalesDataTable[[#This Row],[Order Date]])/3,0)</f>
        <v>Q2</v>
      </c>
      <c r="S751" s="9">
        <f>MONTH(SalesDataTable[[#This Row],[Order Date]])</f>
        <v>5</v>
      </c>
      <c r="T751" s="8" t="str">
        <f>TEXT(SalesDataTable[[#This Row],[Order Date]],"mmm")</f>
        <v>May</v>
      </c>
    </row>
    <row r="752" spans="1:20" ht="15.6">
      <c r="A752" s="2" t="s">
        <v>803</v>
      </c>
      <c r="B752" s="3">
        <v>46148</v>
      </c>
      <c r="C752" s="4" t="s">
        <v>8</v>
      </c>
      <c r="D752" s="4" t="s">
        <v>9</v>
      </c>
      <c r="E752" s="4" t="s">
        <v>3</v>
      </c>
      <c r="F752" s="4" t="s">
        <v>16</v>
      </c>
      <c r="G752" s="4" t="s">
        <v>49</v>
      </c>
      <c r="H752" s="4" t="s">
        <v>74</v>
      </c>
      <c r="I752" s="9">
        <v>2</v>
      </c>
      <c r="J752" s="6">
        <v>50.97</v>
      </c>
      <c r="K752" s="7">
        <v>0.05</v>
      </c>
      <c r="L752" s="6">
        <v>21.67</v>
      </c>
      <c r="M752" s="6">
        <f t="shared" si="44"/>
        <v>96.842999999999989</v>
      </c>
      <c r="N752" s="6">
        <f t="shared" si="45"/>
        <v>43.34</v>
      </c>
      <c r="O752" s="6">
        <f t="shared" si="46"/>
        <v>53.502999999999986</v>
      </c>
      <c r="P752" s="8">
        <f t="shared" si="47"/>
        <v>0.55247152607829153</v>
      </c>
      <c r="Q752" s="5">
        <f>YEAR(SalesDataTable[[#This Row],[Order Date]])</f>
        <v>2026</v>
      </c>
      <c r="R752" s="8" t="str">
        <f>"Q"&amp;ROUNDUP(MONTH(SalesDataTable[[#This Row],[Order Date]])/3,0)</f>
        <v>Q2</v>
      </c>
      <c r="S752" s="9">
        <f>MONTH(SalesDataTable[[#This Row],[Order Date]])</f>
        <v>5</v>
      </c>
      <c r="T752" s="8" t="str">
        <f>TEXT(SalesDataTable[[#This Row],[Order Date]],"mmm")</f>
        <v>May</v>
      </c>
    </row>
    <row r="753" spans="1:20" ht="15.6">
      <c r="A753" s="2" t="s">
        <v>804</v>
      </c>
      <c r="B753" s="3">
        <v>46148</v>
      </c>
      <c r="C753" s="4" t="s">
        <v>8</v>
      </c>
      <c r="D753" s="4" t="s">
        <v>9</v>
      </c>
      <c r="E753" s="4" t="s">
        <v>3</v>
      </c>
      <c r="F753" s="4" t="s">
        <v>16</v>
      </c>
      <c r="G753" s="4" t="s">
        <v>5</v>
      </c>
      <c r="H753" s="4" t="s">
        <v>35</v>
      </c>
      <c r="I753" s="9">
        <v>2</v>
      </c>
      <c r="J753" s="6">
        <v>40.549999999999997</v>
      </c>
      <c r="K753" s="7">
        <v>0</v>
      </c>
      <c r="L753" s="6">
        <v>16.52</v>
      </c>
      <c r="M753" s="6">
        <f t="shared" si="44"/>
        <v>81.099999999999994</v>
      </c>
      <c r="N753" s="6">
        <f t="shared" si="45"/>
        <v>33.04</v>
      </c>
      <c r="O753" s="6">
        <f t="shared" si="46"/>
        <v>48.059999999999995</v>
      </c>
      <c r="P753" s="8">
        <f t="shared" si="47"/>
        <v>0.59260172626387175</v>
      </c>
      <c r="Q753" s="5">
        <f>YEAR(SalesDataTable[[#This Row],[Order Date]])</f>
        <v>2026</v>
      </c>
      <c r="R753" s="8" t="str">
        <f>"Q"&amp;ROUNDUP(MONTH(SalesDataTable[[#This Row],[Order Date]])/3,0)</f>
        <v>Q2</v>
      </c>
      <c r="S753" s="9">
        <f>MONTH(SalesDataTable[[#This Row],[Order Date]])</f>
        <v>5</v>
      </c>
      <c r="T753" s="8" t="str">
        <f>TEXT(SalesDataTable[[#This Row],[Order Date]],"mmm")</f>
        <v>May</v>
      </c>
    </row>
    <row r="754" spans="1:20" ht="15.6">
      <c r="A754" s="2" t="s">
        <v>805</v>
      </c>
      <c r="B754" s="3">
        <v>46148</v>
      </c>
      <c r="C754" s="4" t="s">
        <v>14</v>
      </c>
      <c r="D754" s="4" t="s">
        <v>126</v>
      </c>
      <c r="E754" s="4" t="s">
        <v>3</v>
      </c>
      <c r="F754" s="4" t="s">
        <v>16</v>
      </c>
      <c r="G754" s="4" t="s">
        <v>5</v>
      </c>
      <c r="H754" s="4" t="s">
        <v>29</v>
      </c>
      <c r="I754" s="9">
        <v>2</v>
      </c>
      <c r="J754" s="6">
        <v>51.3</v>
      </c>
      <c r="K754" s="7">
        <v>0</v>
      </c>
      <c r="L754" s="6">
        <v>23.12</v>
      </c>
      <c r="M754" s="6">
        <f t="shared" si="44"/>
        <v>102.6</v>
      </c>
      <c r="N754" s="6">
        <f t="shared" si="45"/>
        <v>46.24</v>
      </c>
      <c r="O754" s="6">
        <f t="shared" si="46"/>
        <v>56.359999999999992</v>
      </c>
      <c r="P754" s="8">
        <f t="shared" si="47"/>
        <v>0.54931773879142298</v>
      </c>
      <c r="Q754" s="5">
        <f>YEAR(SalesDataTable[[#This Row],[Order Date]])</f>
        <v>2026</v>
      </c>
      <c r="R754" s="8" t="str">
        <f>"Q"&amp;ROUNDUP(MONTH(SalesDataTable[[#This Row],[Order Date]])/3,0)</f>
        <v>Q2</v>
      </c>
      <c r="S754" s="9">
        <f>MONTH(SalesDataTable[[#This Row],[Order Date]])</f>
        <v>5</v>
      </c>
      <c r="T754" s="8" t="str">
        <f>TEXT(SalesDataTable[[#This Row],[Order Date]],"mmm")</f>
        <v>May</v>
      </c>
    </row>
    <row r="755" spans="1:20" ht="15.6">
      <c r="A755" s="2" t="s">
        <v>806</v>
      </c>
      <c r="B755" s="3">
        <v>46148</v>
      </c>
      <c r="C755" s="4" t="s">
        <v>27</v>
      </c>
      <c r="D755" s="4" t="s">
        <v>48</v>
      </c>
      <c r="E755" s="4" t="s">
        <v>3</v>
      </c>
      <c r="F755" s="4" t="s">
        <v>16</v>
      </c>
      <c r="G755" s="4" t="s">
        <v>31</v>
      </c>
      <c r="H755" s="4" t="s">
        <v>64</v>
      </c>
      <c r="I755" s="9">
        <v>3</v>
      </c>
      <c r="J755" s="6">
        <v>82.56</v>
      </c>
      <c r="K755" s="7">
        <v>0</v>
      </c>
      <c r="L755" s="6">
        <v>39.99</v>
      </c>
      <c r="M755" s="6">
        <f t="shared" si="44"/>
        <v>247.68</v>
      </c>
      <c r="N755" s="6">
        <f t="shared" si="45"/>
        <v>119.97</v>
      </c>
      <c r="O755" s="6">
        <f t="shared" si="46"/>
        <v>127.71000000000001</v>
      </c>
      <c r="P755" s="8">
        <f t="shared" si="47"/>
        <v>0.515625</v>
      </c>
      <c r="Q755" s="5">
        <f>YEAR(SalesDataTable[[#This Row],[Order Date]])</f>
        <v>2026</v>
      </c>
      <c r="R755" s="8" t="str">
        <f>"Q"&amp;ROUNDUP(MONTH(SalesDataTable[[#This Row],[Order Date]])/3,0)</f>
        <v>Q2</v>
      </c>
      <c r="S755" s="9">
        <f>MONTH(SalesDataTable[[#This Row],[Order Date]])</f>
        <v>5</v>
      </c>
      <c r="T755" s="8" t="str">
        <f>TEXT(SalesDataTable[[#This Row],[Order Date]],"mmm")</f>
        <v>May</v>
      </c>
    </row>
    <row r="756" spans="1:20" ht="15.6">
      <c r="A756" s="2" t="s">
        <v>807</v>
      </c>
      <c r="B756" s="3">
        <v>46149</v>
      </c>
      <c r="C756" s="4" t="s">
        <v>8</v>
      </c>
      <c r="D756" s="4" t="s">
        <v>69</v>
      </c>
      <c r="E756" s="4" t="s">
        <v>10</v>
      </c>
      <c r="F756" s="4" t="s">
        <v>20</v>
      </c>
      <c r="G756" s="4" t="s">
        <v>11</v>
      </c>
      <c r="H756" s="4" t="s">
        <v>12</v>
      </c>
      <c r="I756" s="9">
        <v>6</v>
      </c>
      <c r="J756" s="6">
        <v>92.66</v>
      </c>
      <c r="K756" s="7">
        <v>0.15</v>
      </c>
      <c r="L756" s="6">
        <v>44.71</v>
      </c>
      <c r="M756" s="6">
        <f t="shared" si="44"/>
        <v>472.56600000000003</v>
      </c>
      <c r="N756" s="6">
        <f t="shared" si="45"/>
        <v>268.26</v>
      </c>
      <c r="O756" s="6">
        <f t="shared" si="46"/>
        <v>204.30600000000004</v>
      </c>
      <c r="P756" s="8">
        <f t="shared" si="47"/>
        <v>0.43233326138571126</v>
      </c>
      <c r="Q756" s="5">
        <f>YEAR(SalesDataTable[[#This Row],[Order Date]])</f>
        <v>2026</v>
      </c>
      <c r="R756" s="8" t="str">
        <f>"Q"&amp;ROUNDUP(MONTH(SalesDataTable[[#This Row],[Order Date]])/3,0)</f>
        <v>Q2</v>
      </c>
      <c r="S756" s="9">
        <f>MONTH(SalesDataTable[[#This Row],[Order Date]])</f>
        <v>5</v>
      </c>
      <c r="T756" s="8" t="str">
        <f>TEXT(SalesDataTable[[#This Row],[Order Date]],"mmm")</f>
        <v>May</v>
      </c>
    </row>
    <row r="757" spans="1:20" ht="15.6">
      <c r="A757" s="2" t="s">
        <v>808</v>
      </c>
      <c r="B757" s="3">
        <v>46149</v>
      </c>
      <c r="C757" s="4" t="s">
        <v>14</v>
      </c>
      <c r="D757" s="4" t="s">
        <v>126</v>
      </c>
      <c r="E757" s="4" t="s">
        <v>39</v>
      </c>
      <c r="F757" s="4" t="s">
        <v>16</v>
      </c>
      <c r="G757" s="4" t="s">
        <v>49</v>
      </c>
      <c r="H757" s="4" t="s">
        <v>50</v>
      </c>
      <c r="I757" s="9">
        <v>1</v>
      </c>
      <c r="J757" s="6">
        <v>39.42</v>
      </c>
      <c r="K757" s="7">
        <v>0</v>
      </c>
      <c r="L757" s="6">
        <v>14.86</v>
      </c>
      <c r="M757" s="6">
        <f t="shared" si="44"/>
        <v>39.42</v>
      </c>
      <c r="N757" s="6">
        <f t="shared" si="45"/>
        <v>14.86</v>
      </c>
      <c r="O757" s="6">
        <f t="shared" si="46"/>
        <v>24.560000000000002</v>
      </c>
      <c r="P757" s="8">
        <f t="shared" si="47"/>
        <v>0.62303399289700667</v>
      </c>
      <c r="Q757" s="5">
        <f>YEAR(SalesDataTable[[#This Row],[Order Date]])</f>
        <v>2026</v>
      </c>
      <c r="R757" s="8" t="str">
        <f>"Q"&amp;ROUNDUP(MONTH(SalesDataTable[[#This Row],[Order Date]])/3,0)</f>
        <v>Q2</v>
      </c>
      <c r="S757" s="9">
        <f>MONTH(SalesDataTable[[#This Row],[Order Date]])</f>
        <v>5</v>
      </c>
      <c r="T757" s="8" t="str">
        <f>TEXT(SalesDataTable[[#This Row],[Order Date]],"mmm")</f>
        <v>May</v>
      </c>
    </row>
    <row r="758" spans="1:20" ht="15.6">
      <c r="A758" s="2" t="s">
        <v>809</v>
      </c>
      <c r="B758" s="3">
        <v>46149</v>
      </c>
      <c r="C758" s="4" t="s">
        <v>1</v>
      </c>
      <c r="D758" s="4" t="s">
        <v>52</v>
      </c>
      <c r="E758" s="4" t="s">
        <v>25</v>
      </c>
      <c r="F758" s="4" t="s">
        <v>4</v>
      </c>
      <c r="G758" s="4" t="s">
        <v>49</v>
      </c>
      <c r="H758" s="4" t="s">
        <v>55</v>
      </c>
      <c r="I758" s="9">
        <v>2</v>
      </c>
      <c r="J758" s="6">
        <v>124.25</v>
      </c>
      <c r="K758" s="7">
        <v>0</v>
      </c>
      <c r="L758" s="6">
        <v>69.510000000000005</v>
      </c>
      <c r="M758" s="6">
        <f t="shared" si="44"/>
        <v>248.5</v>
      </c>
      <c r="N758" s="6">
        <f t="shared" si="45"/>
        <v>139.02000000000001</v>
      </c>
      <c r="O758" s="6">
        <f t="shared" si="46"/>
        <v>109.47999999999999</v>
      </c>
      <c r="P758" s="8">
        <f t="shared" si="47"/>
        <v>0.44056338028169012</v>
      </c>
      <c r="Q758" s="5">
        <f>YEAR(SalesDataTable[[#This Row],[Order Date]])</f>
        <v>2026</v>
      </c>
      <c r="R758" s="8" t="str">
        <f>"Q"&amp;ROUNDUP(MONTH(SalesDataTable[[#This Row],[Order Date]])/3,0)</f>
        <v>Q2</v>
      </c>
      <c r="S758" s="9">
        <f>MONTH(SalesDataTable[[#This Row],[Order Date]])</f>
        <v>5</v>
      </c>
      <c r="T758" s="8" t="str">
        <f>TEXT(SalesDataTable[[#This Row],[Order Date]],"mmm")</f>
        <v>May</v>
      </c>
    </row>
    <row r="759" spans="1:20" ht="15.6">
      <c r="A759" s="2" t="s">
        <v>810</v>
      </c>
      <c r="B759" s="3">
        <v>46149</v>
      </c>
      <c r="C759" s="4" t="s">
        <v>8</v>
      </c>
      <c r="D759" s="4" t="s">
        <v>86</v>
      </c>
      <c r="E759" s="4" t="s">
        <v>3</v>
      </c>
      <c r="F759" s="4" t="s">
        <v>16</v>
      </c>
      <c r="G759" s="4" t="s">
        <v>11</v>
      </c>
      <c r="H759" s="4" t="s">
        <v>53</v>
      </c>
      <c r="I759" s="9">
        <v>2</v>
      </c>
      <c r="J759" s="6">
        <v>156.43</v>
      </c>
      <c r="K759" s="7">
        <v>0</v>
      </c>
      <c r="L759" s="6">
        <v>78.569999999999993</v>
      </c>
      <c r="M759" s="6">
        <f t="shared" si="44"/>
        <v>312.86</v>
      </c>
      <c r="N759" s="6">
        <f t="shared" si="45"/>
        <v>157.13999999999999</v>
      </c>
      <c r="O759" s="6">
        <f t="shared" si="46"/>
        <v>155.72000000000003</v>
      </c>
      <c r="P759" s="8">
        <f t="shared" si="47"/>
        <v>0.49773061433228927</v>
      </c>
      <c r="Q759" s="5">
        <f>YEAR(SalesDataTable[[#This Row],[Order Date]])</f>
        <v>2026</v>
      </c>
      <c r="R759" s="8" t="str">
        <f>"Q"&amp;ROUNDUP(MONTH(SalesDataTable[[#This Row],[Order Date]])/3,0)</f>
        <v>Q2</v>
      </c>
      <c r="S759" s="9">
        <f>MONTH(SalesDataTable[[#This Row],[Order Date]])</f>
        <v>5</v>
      </c>
      <c r="T759" s="8" t="str">
        <f>TEXT(SalesDataTable[[#This Row],[Order Date]],"mmm")</f>
        <v>May</v>
      </c>
    </row>
    <row r="760" spans="1:20" ht="15.6">
      <c r="A760" s="2" t="s">
        <v>811</v>
      </c>
      <c r="B760" s="3">
        <v>46149</v>
      </c>
      <c r="C760" s="4" t="s">
        <v>8</v>
      </c>
      <c r="D760" s="4" t="s">
        <v>86</v>
      </c>
      <c r="E760" s="4" t="s">
        <v>25</v>
      </c>
      <c r="F760" s="4" t="s">
        <v>16</v>
      </c>
      <c r="G760" s="4" t="s">
        <v>31</v>
      </c>
      <c r="H760" s="4" t="s">
        <v>64</v>
      </c>
      <c r="I760" s="9">
        <v>1</v>
      </c>
      <c r="J760" s="6">
        <v>80.3</v>
      </c>
      <c r="K760" s="7">
        <v>0</v>
      </c>
      <c r="L760" s="6">
        <v>40.020000000000003</v>
      </c>
      <c r="M760" s="6">
        <f t="shared" si="44"/>
        <v>80.3</v>
      </c>
      <c r="N760" s="6">
        <f t="shared" si="45"/>
        <v>40.020000000000003</v>
      </c>
      <c r="O760" s="6">
        <f t="shared" si="46"/>
        <v>40.279999999999994</v>
      </c>
      <c r="P760" s="8">
        <f t="shared" si="47"/>
        <v>0.50161892901618921</v>
      </c>
      <c r="Q760" s="5">
        <f>YEAR(SalesDataTable[[#This Row],[Order Date]])</f>
        <v>2026</v>
      </c>
      <c r="R760" s="8" t="str">
        <f>"Q"&amp;ROUNDUP(MONTH(SalesDataTable[[#This Row],[Order Date]])/3,0)</f>
        <v>Q2</v>
      </c>
      <c r="S760" s="9">
        <f>MONTH(SalesDataTable[[#This Row],[Order Date]])</f>
        <v>5</v>
      </c>
      <c r="T760" s="8" t="str">
        <f>TEXT(SalesDataTable[[#This Row],[Order Date]],"mmm")</f>
        <v>May</v>
      </c>
    </row>
    <row r="761" spans="1:20" ht="15.6">
      <c r="A761" s="2" t="s">
        <v>812</v>
      </c>
      <c r="B761" s="3">
        <v>46149</v>
      </c>
      <c r="C761" s="4" t="s">
        <v>27</v>
      </c>
      <c r="D761" s="4" t="s">
        <v>82</v>
      </c>
      <c r="E761" s="4" t="s">
        <v>25</v>
      </c>
      <c r="F761" s="4" t="s">
        <v>16</v>
      </c>
      <c r="G761" s="4" t="s">
        <v>31</v>
      </c>
      <c r="H761" s="4" t="s">
        <v>64</v>
      </c>
      <c r="I761" s="9">
        <v>1</v>
      </c>
      <c r="J761" s="6">
        <v>79.89</v>
      </c>
      <c r="K761" s="7">
        <v>0</v>
      </c>
      <c r="L761" s="6">
        <v>39.549999999999997</v>
      </c>
      <c r="M761" s="6">
        <f t="shared" si="44"/>
        <v>79.89</v>
      </c>
      <c r="N761" s="6">
        <f t="shared" si="45"/>
        <v>39.549999999999997</v>
      </c>
      <c r="O761" s="6">
        <f t="shared" si="46"/>
        <v>40.340000000000003</v>
      </c>
      <c r="P761" s="8">
        <f t="shared" si="47"/>
        <v>0.50494429841031419</v>
      </c>
      <c r="Q761" s="5">
        <f>YEAR(SalesDataTable[[#This Row],[Order Date]])</f>
        <v>2026</v>
      </c>
      <c r="R761" s="8" t="str">
        <f>"Q"&amp;ROUNDUP(MONTH(SalesDataTable[[#This Row],[Order Date]])/3,0)</f>
        <v>Q2</v>
      </c>
      <c r="S761" s="9">
        <f>MONTH(SalesDataTable[[#This Row],[Order Date]])</f>
        <v>5</v>
      </c>
      <c r="T761" s="8" t="str">
        <f>TEXT(SalesDataTable[[#This Row],[Order Date]],"mmm")</f>
        <v>May</v>
      </c>
    </row>
    <row r="762" spans="1:20" ht="15.6">
      <c r="A762" s="2" t="s">
        <v>813</v>
      </c>
      <c r="B762" s="3">
        <v>46150</v>
      </c>
      <c r="C762" s="4" t="s">
        <v>27</v>
      </c>
      <c r="D762" s="4" t="s">
        <v>45</v>
      </c>
      <c r="E762" s="4" t="s">
        <v>25</v>
      </c>
      <c r="F762" s="4" t="s">
        <v>16</v>
      </c>
      <c r="G762" s="4" t="s">
        <v>49</v>
      </c>
      <c r="H762" s="4" t="s">
        <v>50</v>
      </c>
      <c r="I762" s="9">
        <v>1</v>
      </c>
      <c r="J762" s="6">
        <v>39.5</v>
      </c>
      <c r="K762" s="7">
        <v>0</v>
      </c>
      <c r="L762" s="6">
        <v>14.68</v>
      </c>
      <c r="M762" s="6">
        <f t="shared" si="44"/>
        <v>39.5</v>
      </c>
      <c r="N762" s="6">
        <f t="shared" si="45"/>
        <v>14.68</v>
      </c>
      <c r="O762" s="6">
        <f t="shared" si="46"/>
        <v>24.82</v>
      </c>
      <c r="P762" s="8">
        <f t="shared" si="47"/>
        <v>0.62835443037974681</v>
      </c>
      <c r="Q762" s="5">
        <f>YEAR(SalesDataTable[[#This Row],[Order Date]])</f>
        <v>2026</v>
      </c>
      <c r="R762" s="8" t="str">
        <f>"Q"&amp;ROUNDUP(MONTH(SalesDataTable[[#This Row],[Order Date]])/3,0)</f>
        <v>Q2</v>
      </c>
      <c r="S762" s="9">
        <f>MONTH(SalesDataTable[[#This Row],[Order Date]])</f>
        <v>5</v>
      </c>
      <c r="T762" s="8" t="str">
        <f>TEXT(SalesDataTable[[#This Row],[Order Date]],"mmm")</f>
        <v>May</v>
      </c>
    </row>
    <row r="763" spans="1:20" ht="15.6">
      <c r="A763" s="2" t="s">
        <v>814</v>
      </c>
      <c r="B763" s="3">
        <v>46150</v>
      </c>
      <c r="C763" s="4" t="s">
        <v>27</v>
      </c>
      <c r="D763" s="4" t="s">
        <v>45</v>
      </c>
      <c r="E763" s="4" t="s">
        <v>3</v>
      </c>
      <c r="F763" s="4" t="s">
        <v>4</v>
      </c>
      <c r="G763" s="4" t="s">
        <v>5</v>
      </c>
      <c r="H763" s="4" t="s">
        <v>6</v>
      </c>
      <c r="I763" s="9">
        <v>1</v>
      </c>
      <c r="J763" s="6">
        <v>80.7</v>
      </c>
      <c r="K763" s="7">
        <v>0</v>
      </c>
      <c r="L763" s="6">
        <v>41.88</v>
      </c>
      <c r="M763" s="6">
        <f t="shared" si="44"/>
        <v>80.7</v>
      </c>
      <c r="N763" s="6">
        <f t="shared" si="45"/>
        <v>41.88</v>
      </c>
      <c r="O763" s="6">
        <f t="shared" si="46"/>
        <v>38.82</v>
      </c>
      <c r="P763" s="8">
        <f t="shared" si="47"/>
        <v>0.48104089219330853</v>
      </c>
      <c r="Q763" s="5">
        <f>YEAR(SalesDataTable[[#This Row],[Order Date]])</f>
        <v>2026</v>
      </c>
      <c r="R763" s="8" t="str">
        <f>"Q"&amp;ROUNDUP(MONTH(SalesDataTable[[#This Row],[Order Date]])/3,0)</f>
        <v>Q2</v>
      </c>
      <c r="S763" s="9">
        <f>MONTH(SalesDataTable[[#This Row],[Order Date]])</f>
        <v>5</v>
      </c>
      <c r="T763" s="8" t="str">
        <f>TEXT(SalesDataTable[[#This Row],[Order Date]],"mmm")</f>
        <v>May</v>
      </c>
    </row>
    <row r="764" spans="1:20" ht="15.6">
      <c r="A764" s="2" t="s">
        <v>815</v>
      </c>
      <c r="B764" s="3">
        <v>46150</v>
      </c>
      <c r="C764" s="4" t="s">
        <v>8</v>
      </c>
      <c r="D764" s="4" t="s">
        <v>86</v>
      </c>
      <c r="E764" s="4" t="s">
        <v>3</v>
      </c>
      <c r="F764" s="4" t="s">
        <v>16</v>
      </c>
      <c r="G764" s="4" t="s">
        <v>31</v>
      </c>
      <c r="H764" s="4" t="s">
        <v>64</v>
      </c>
      <c r="I764" s="9">
        <v>1</v>
      </c>
      <c r="J764" s="6">
        <v>80.86</v>
      </c>
      <c r="K764" s="7">
        <v>0</v>
      </c>
      <c r="L764" s="6">
        <v>38.44</v>
      </c>
      <c r="M764" s="6">
        <f t="shared" si="44"/>
        <v>80.86</v>
      </c>
      <c r="N764" s="6">
        <f t="shared" si="45"/>
        <v>38.44</v>
      </c>
      <c r="O764" s="6">
        <f t="shared" si="46"/>
        <v>42.42</v>
      </c>
      <c r="P764" s="8">
        <f t="shared" si="47"/>
        <v>0.52461043779371752</v>
      </c>
      <c r="Q764" s="5">
        <f>YEAR(SalesDataTable[[#This Row],[Order Date]])</f>
        <v>2026</v>
      </c>
      <c r="R764" s="8" t="str">
        <f>"Q"&amp;ROUNDUP(MONTH(SalesDataTable[[#This Row],[Order Date]])/3,0)</f>
        <v>Q2</v>
      </c>
      <c r="S764" s="9">
        <f>MONTH(SalesDataTable[[#This Row],[Order Date]])</f>
        <v>5</v>
      </c>
      <c r="T764" s="8" t="str">
        <f>TEXT(SalesDataTable[[#This Row],[Order Date]],"mmm")</f>
        <v>May</v>
      </c>
    </row>
    <row r="765" spans="1:20" ht="15.6">
      <c r="A765" s="2" t="s">
        <v>816</v>
      </c>
      <c r="B765" s="3">
        <v>46150</v>
      </c>
      <c r="C765" s="4" t="s">
        <v>8</v>
      </c>
      <c r="D765" s="4" t="s">
        <v>86</v>
      </c>
      <c r="E765" s="4" t="s">
        <v>39</v>
      </c>
      <c r="F765" s="4" t="s">
        <v>16</v>
      </c>
      <c r="G765" s="4" t="s">
        <v>31</v>
      </c>
      <c r="H765" s="4" t="s">
        <v>32</v>
      </c>
      <c r="I765" s="9">
        <v>2</v>
      </c>
      <c r="J765" s="6">
        <v>337.7</v>
      </c>
      <c r="K765" s="7">
        <v>0.1</v>
      </c>
      <c r="L765" s="6">
        <v>192.16</v>
      </c>
      <c r="M765" s="6">
        <f t="shared" si="44"/>
        <v>607.86</v>
      </c>
      <c r="N765" s="6">
        <f t="shared" si="45"/>
        <v>384.32</v>
      </c>
      <c r="O765" s="6">
        <f t="shared" si="46"/>
        <v>223.54000000000002</v>
      </c>
      <c r="P765" s="8">
        <f t="shared" si="47"/>
        <v>0.36774915276543946</v>
      </c>
      <c r="Q765" s="5">
        <f>YEAR(SalesDataTable[[#This Row],[Order Date]])</f>
        <v>2026</v>
      </c>
      <c r="R765" s="8" t="str">
        <f>"Q"&amp;ROUNDUP(MONTH(SalesDataTable[[#This Row],[Order Date]])/3,0)</f>
        <v>Q2</v>
      </c>
      <c r="S765" s="9">
        <f>MONTH(SalesDataTable[[#This Row],[Order Date]])</f>
        <v>5</v>
      </c>
      <c r="T765" s="8" t="str">
        <f>TEXT(SalesDataTable[[#This Row],[Order Date]],"mmm")</f>
        <v>May</v>
      </c>
    </row>
    <row r="766" spans="1:20" ht="15.6">
      <c r="A766" s="2" t="s">
        <v>817</v>
      </c>
      <c r="B766" s="3">
        <v>46150</v>
      </c>
      <c r="C766" s="4" t="s">
        <v>14</v>
      </c>
      <c r="D766" s="4" t="s">
        <v>15</v>
      </c>
      <c r="E766" s="4" t="s">
        <v>3</v>
      </c>
      <c r="F766" s="4" t="s">
        <v>4</v>
      </c>
      <c r="G766" s="4" t="s">
        <v>31</v>
      </c>
      <c r="H766" s="4" t="s">
        <v>90</v>
      </c>
      <c r="I766" s="9">
        <v>4</v>
      </c>
      <c r="J766" s="6">
        <v>121.81</v>
      </c>
      <c r="K766" s="7">
        <v>0</v>
      </c>
      <c r="L766" s="6">
        <v>58.95</v>
      </c>
      <c r="M766" s="6">
        <f t="shared" si="44"/>
        <v>487.24</v>
      </c>
      <c r="N766" s="6">
        <f t="shared" si="45"/>
        <v>235.8</v>
      </c>
      <c r="O766" s="6">
        <f t="shared" si="46"/>
        <v>251.44</v>
      </c>
      <c r="P766" s="8">
        <f t="shared" si="47"/>
        <v>0.5160495854199163</v>
      </c>
      <c r="Q766" s="5">
        <f>YEAR(SalesDataTable[[#This Row],[Order Date]])</f>
        <v>2026</v>
      </c>
      <c r="R766" s="8" t="str">
        <f>"Q"&amp;ROUNDUP(MONTH(SalesDataTable[[#This Row],[Order Date]])/3,0)</f>
        <v>Q2</v>
      </c>
      <c r="S766" s="9">
        <f>MONTH(SalesDataTable[[#This Row],[Order Date]])</f>
        <v>5</v>
      </c>
      <c r="T766" s="8" t="str">
        <f>TEXT(SalesDataTable[[#This Row],[Order Date]],"mmm")</f>
        <v>May</v>
      </c>
    </row>
    <row r="767" spans="1:20" ht="15.6">
      <c r="A767" s="2" t="s">
        <v>818</v>
      </c>
      <c r="B767" s="3">
        <v>46150</v>
      </c>
      <c r="C767" s="4" t="s">
        <v>27</v>
      </c>
      <c r="D767" s="4" t="s">
        <v>45</v>
      </c>
      <c r="E767" s="4" t="s">
        <v>10</v>
      </c>
      <c r="F767" s="4" t="s">
        <v>20</v>
      </c>
      <c r="G767" s="4" t="s">
        <v>17</v>
      </c>
      <c r="H767" s="4" t="s">
        <v>83</v>
      </c>
      <c r="I767" s="9">
        <v>10</v>
      </c>
      <c r="J767" s="6">
        <v>168.55</v>
      </c>
      <c r="K767" s="7">
        <v>0.1</v>
      </c>
      <c r="L767" s="6">
        <v>88.85</v>
      </c>
      <c r="M767" s="6">
        <f t="shared" si="44"/>
        <v>1516.95</v>
      </c>
      <c r="N767" s="6">
        <f t="shared" si="45"/>
        <v>888.5</v>
      </c>
      <c r="O767" s="6">
        <f t="shared" si="46"/>
        <v>628.45000000000005</v>
      </c>
      <c r="P767" s="8">
        <f t="shared" si="47"/>
        <v>0.41428524341606515</v>
      </c>
      <c r="Q767" s="5">
        <f>YEAR(SalesDataTable[[#This Row],[Order Date]])</f>
        <v>2026</v>
      </c>
      <c r="R767" s="8" t="str">
        <f>"Q"&amp;ROUNDUP(MONTH(SalesDataTable[[#This Row],[Order Date]])/3,0)</f>
        <v>Q2</v>
      </c>
      <c r="S767" s="9">
        <f>MONTH(SalesDataTable[[#This Row],[Order Date]])</f>
        <v>5</v>
      </c>
      <c r="T767" s="8" t="str">
        <f>TEXT(SalesDataTable[[#This Row],[Order Date]],"mmm")</f>
        <v>May</v>
      </c>
    </row>
    <row r="768" spans="1:20" ht="15.6">
      <c r="A768" s="2" t="s">
        <v>819</v>
      </c>
      <c r="B768" s="3">
        <v>46150</v>
      </c>
      <c r="C768" s="4" t="s">
        <v>8</v>
      </c>
      <c r="D768" s="4" t="s">
        <v>69</v>
      </c>
      <c r="E768" s="4" t="s">
        <v>3</v>
      </c>
      <c r="F768" s="4" t="s">
        <v>4</v>
      </c>
      <c r="G768" s="4" t="s">
        <v>5</v>
      </c>
      <c r="H768" s="4" t="s">
        <v>35</v>
      </c>
      <c r="I768" s="9">
        <v>1</v>
      </c>
      <c r="J768" s="6">
        <v>39.42</v>
      </c>
      <c r="K768" s="7">
        <v>0.05</v>
      </c>
      <c r="L768" s="6">
        <v>16.77</v>
      </c>
      <c r="M768" s="6">
        <f t="shared" si="44"/>
        <v>37.448999999999998</v>
      </c>
      <c r="N768" s="6">
        <f t="shared" si="45"/>
        <v>16.77</v>
      </c>
      <c r="O768" s="6">
        <f t="shared" si="46"/>
        <v>20.678999999999998</v>
      </c>
      <c r="P768" s="8">
        <f t="shared" si="47"/>
        <v>0.55219097973243614</v>
      </c>
      <c r="Q768" s="5">
        <f>YEAR(SalesDataTable[[#This Row],[Order Date]])</f>
        <v>2026</v>
      </c>
      <c r="R768" s="8" t="str">
        <f>"Q"&amp;ROUNDUP(MONTH(SalesDataTable[[#This Row],[Order Date]])/3,0)</f>
        <v>Q2</v>
      </c>
      <c r="S768" s="9">
        <f>MONTH(SalesDataTable[[#This Row],[Order Date]])</f>
        <v>5</v>
      </c>
      <c r="T768" s="8" t="str">
        <f>TEXT(SalesDataTable[[#This Row],[Order Date]],"mmm")</f>
        <v>May</v>
      </c>
    </row>
    <row r="769" spans="1:20" ht="15.6">
      <c r="A769" s="2" t="s">
        <v>820</v>
      </c>
      <c r="B769" s="3">
        <v>46150</v>
      </c>
      <c r="C769" s="4" t="s">
        <v>27</v>
      </c>
      <c r="D769" s="4" t="s">
        <v>82</v>
      </c>
      <c r="E769" s="4" t="s">
        <v>25</v>
      </c>
      <c r="F769" s="4" t="s">
        <v>16</v>
      </c>
      <c r="G769" s="4" t="s">
        <v>17</v>
      </c>
      <c r="H769" s="4" t="s">
        <v>83</v>
      </c>
      <c r="I769" s="9">
        <v>1</v>
      </c>
      <c r="J769" s="6">
        <v>161.36000000000001</v>
      </c>
      <c r="K769" s="7">
        <v>0</v>
      </c>
      <c r="L769" s="6">
        <v>87</v>
      </c>
      <c r="M769" s="6">
        <f t="shared" si="44"/>
        <v>161.36000000000001</v>
      </c>
      <c r="N769" s="6">
        <f t="shared" si="45"/>
        <v>87</v>
      </c>
      <c r="O769" s="6">
        <f t="shared" si="46"/>
        <v>74.360000000000014</v>
      </c>
      <c r="P769" s="8">
        <f t="shared" si="47"/>
        <v>0.46083292017848293</v>
      </c>
      <c r="Q769" s="5">
        <f>YEAR(SalesDataTable[[#This Row],[Order Date]])</f>
        <v>2026</v>
      </c>
      <c r="R769" s="8" t="str">
        <f>"Q"&amp;ROUNDUP(MONTH(SalesDataTable[[#This Row],[Order Date]])/3,0)</f>
        <v>Q2</v>
      </c>
      <c r="S769" s="9">
        <f>MONTH(SalesDataTable[[#This Row],[Order Date]])</f>
        <v>5</v>
      </c>
      <c r="T769" s="8" t="str">
        <f>TEXT(SalesDataTable[[#This Row],[Order Date]],"mmm")</f>
        <v>May</v>
      </c>
    </row>
    <row r="770" spans="1:20" ht="15.6">
      <c r="A770" s="2" t="s">
        <v>821</v>
      </c>
      <c r="B770" s="3">
        <v>46150</v>
      </c>
      <c r="C770" s="4" t="s">
        <v>8</v>
      </c>
      <c r="D770" s="4" t="s">
        <v>66</v>
      </c>
      <c r="E770" s="4" t="s">
        <v>3</v>
      </c>
      <c r="F770" s="4" t="s">
        <v>20</v>
      </c>
      <c r="G770" s="4" t="s">
        <v>31</v>
      </c>
      <c r="H770" s="4" t="s">
        <v>90</v>
      </c>
      <c r="I770" s="9">
        <v>1</v>
      </c>
      <c r="J770" s="6">
        <v>123.68</v>
      </c>
      <c r="K770" s="7">
        <v>0</v>
      </c>
      <c r="L770" s="6">
        <v>59.26</v>
      </c>
      <c r="M770" s="6">
        <f t="shared" ref="M770:M833" si="48">I770*J770*(1-K770)</f>
        <v>123.68</v>
      </c>
      <c r="N770" s="6">
        <f t="shared" ref="N770:N833" si="49">I770*L770</f>
        <v>59.26</v>
      </c>
      <c r="O770" s="6">
        <f t="shared" ref="O770:O833" si="50">M770-N770</f>
        <v>64.420000000000016</v>
      </c>
      <c r="P770" s="8">
        <f t="shared" ref="P770:P833" si="51">IFERROR(O770/M770,0)</f>
        <v>0.52086028460543343</v>
      </c>
      <c r="Q770" s="5">
        <f>YEAR(SalesDataTable[[#This Row],[Order Date]])</f>
        <v>2026</v>
      </c>
      <c r="R770" s="8" t="str">
        <f>"Q"&amp;ROUNDUP(MONTH(SalesDataTable[[#This Row],[Order Date]])/3,0)</f>
        <v>Q2</v>
      </c>
      <c r="S770" s="9">
        <f>MONTH(SalesDataTable[[#This Row],[Order Date]])</f>
        <v>5</v>
      </c>
      <c r="T770" s="8" t="str">
        <f>TEXT(SalesDataTable[[#This Row],[Order Date]],"mmm")</f>
        <v>May</v>
      </c>
    </row>
    <row r="771" spans="1:20" ht="15.6">
      <c r="A771" s="2" t="s">
        <v>822</v>
      </c>
      <c r="B771" s="3">
        <v>46150</v>
      </c>
      <c r="C771" s="4" t="s">
        <v>27</v>
      </c>
      <c r="D771" s="4" t="s">
        <v>48</v>
      </c>
      <c r="E771" s="4" t="s">
        <v>39</v>
      </c>
      <c r="F771" s="4" t="s">
        <v>4</v>
      </c>
      <c r="G771" s="4" t="s">
        <v>11</v>
      </c>
      <c r="H771" s="4" t="s">
        <v>21</v>
      </c>
      <c r="I771" s="9">
        <v>1</v>
      </c>
      <c r="J771" s="6">
        <v>146.29</v>
      </c>
      <c r="K771" s="7">
        <v>0</v>
      </c>
      <c r="L771" s="6">
        <v>81.16</v>
      </c>
      <c r="M771" s="6">
        <f t="shared" si="48"/>
        <v>146.29</v>
      </c>
      <c r="N771" s="6">
        <f t="shared" si="49"/>
        <v>81.16</v>
      </c>
      <c r="O771" s="6">
        <f t="shared" si="50"/>
        <v>65.13</v>
      </c>
      <c r="P771" s="8">
        <f t="shared" si="51"/>
        <v>0.44521156606740037</v>
      </c>
      <c r="Q771" s="5">
        <f>YEAR(SalesDataTable[[#This Row],[Order Date]])</f>
        <v>2026</v>
      </c>
      <c r="R771" s="8" t="str">
        <f>"Q"&amp;ROUNDUP(MONTH(SalesDataTable[[#This Row],[Order Date]])/3,0)</f>
        <v>Q2</v>
      </c>
      <c r="S771" s="9">
        <f>MONTH(SalesDataTable[[#This Row],[Order Date]])</f>
        <v>5</v>
      </c>
      <c r="T771" s="8" t="str">
        <f>TEXT(SalesDataTable[[#This Row],[Order Date]],"mmm")</f>
        <v>May</v>
      </c>
    </row>
    <row r="772" spans="1:20" ht="15.6">
      <c r="A772" s="2" t="s">
        <v>823</v>
      </c>
      <c r="B772" s="3">
        <v>46151</v>
      </c>
      <c r="C772" s="4" t="s">
        <v>1</v>
      </c>
      <c r="D772" s="4" t="s">
        <v>2</v>
      </c>
      <c r="E772" s="4" t="s">
        <v>3</v>
      </c>
      <c r="F772" s="4" t="s">
        <v>16</v>
      </c>
      <c r="G772" s="4" t="s">
        <v>17</v>
      </c>
      <c r="H772" s="4" t="s">
        <v>83</v>
      </c>
      <c r="I772" s="9">
        <v>2</v>
      </c>
      <c r="J772" s="6">
        <v>164.95</v>
      </c>
      <c r="K772" s="7">
        <v>0.1</v>
      </c>
      <c r="L772" s="6">
        <v>86.27</v>
      </c>
      <c r="M772" s="6">
        <f t="shared" si="48"/>
        <v>296.90999999999997</v>
      </c>
      <c r="N772" s="6">
        <f t="shared" si="49"/>
        <v>172.54</v>
      </c>
      <c r="O772" s="6">
        <f t="shared" si="50"/>
        <v>124.36999999999998</v>
      </c>
      <c r="P772" s="8">
        <f t="shared" si="51"/>
        <v>0.41888114243373409</v>
      </c>
      <c r="Q772" s="5">
        <f>YEAR(SalesDataTable[[#This Row],[Order Date]])</f>
        <v>2026</v>
      </c>
      <c r="R772" s="8" t="str">
        <f>"Q"&amp;ROUNDUP(MONTH(SalesDataTable[[#This Row],[Order Date]])/3,0)</f>
        <v>Q2</v>
      </c>
      <c r="S772" s="9">
        <f>MONTH(SalesDataTable[[#This Row],[Order Date]])</f>
        <v>5</v>
      </c>
      <c r="T772" s="8" t="str">
        <f>TEXT(SalesDataTable[[#This Row],[Order Date]],"mmm")</f>
        <v>May</v>
      </c>
    </row>
    <row r="773" spans="1:20" ht="15.6">
      <c r="A773" s="2" t="s">
        <v>824</v>
      </c>
      <c r="B773" s="3">
        <v>46151</v>
      </c>
      <c r="C773" s="4" t="s">
        <v>1</v>
      </c>
      <c r="D773" s="4" t="s">
        <v>88</v>
      </c>
      <c r="E773" s="4" t="s">
        <v>25</v>
      </c>
      <c r="F773" s="4" t="s">
        <v>20</v>
      </c>
      <c r="G773" s="4" t="s">
        <v>11</v>
      </c>
      <c r="H773" s="4" t="s">
        <v>12</v>
      </c>
      <c r="I773" s="9">
        <v>2</v>
      </c>
      <c r="J773" s="6">
        <v>91.59</v>
      </c>
      <c r="K773" s="7">
        <v>0</v>
      </c>
      <c r="L773" s="6">
        <v>44.97</v>
      </c>
      <c r="M773" s="6">
        <f t="shared" si="48"/>
        <v>183.18</v>
      </c>
      <c r="N773" s="6">
        <f t="shared" si="49"/>
        <v>89.94</v>
      </c>
      <c r="O773" s="6">
        <f t="shared" si="50"/>
        <v>93.240000000000009</v>
      </c>
      <c r="P773" s="8">
        <f t="shared" si="51"/>
        <v>0.50900753357353423</v>
      </c>
      <c r="Q773" s="5">
        <f>YEAR(SalesDataTable[[#This Row],[Order Date]])</f>
        <v>2026</v>
      </c>
      <c r="R773" s="8" t="str">
        <f>"Q"&amp;ROUNDUP(MONTH(SalesDataTable[[#This Row],[Order Date]])/3,0)</f>
        <v>Q2</v>
      </c>
      <c r="S773" s="9">
        <f>MONTH(SalesDataTable[[#This Row],[Order Date]])</f>
        <v>5</v>
      </c>
      <c r="T773" s="8" t="str">
        <f>TEXT(SalesDataTable[[#This Row],[Order Date]],"mmm")</f>
        <v>May</v>
      </c>
    </row>
    <row r="774" spans="1:20" ht="15.6">
      <c r="A774" s="2" t="s">
        <v>825</v>
      </c>
      <c r="B774" s="3">
        <v>46151</v>
      </c>
      <c r="C774" s="4" t="s">
        <v>27</v>
      </c>
      <c r="D774" s="4" t="s">
        <v>82</v>
      </c>
      <c r="E774" s="4" t="s">
        <v>3</v>
      </c>
      <c r="F774" s="4" t="s">
        <v>4</v>
      </c>
      <c r="G774" s="4" t="s">
        <v>49</v>
      </c>
      <c r="H774" s="4" t="s">
        <v>74</v>
      </c>
      <c r="I774" s="9">
        <v>1</v>
      </c>
      <c r="J774" s="6">
        <v>51.78</v>
      </c>
      <c r="K774" s="7">
        <v>0.1</v>
      </c>
      <c r="L774" s="6">
        <v>21.63</v>
      </c>
      <c r="M774" s="6">
        <f t="shared" si="48"/>
        <v>46.602000000000004</v>
      </c>
      <c r="N774" s="6">
        <f t="shared" si="49"/>
        <v>21.63</v>
      </c>
      <c r="O774" s="6">
        <f t="shared" si="50"/>
        <v>24.972000000000005</v>
      </c>
      <c r="P774" s="8">
        <f t="shared" si="51"/>
        <v>0.53585683017896235</v>
      </c>
      <c r="Q774" s="5">
        <f>YEAR(SalesDataTable[[#This Row],[Order Date]])</f>
        <v>2026</v>
      </c>
      <c r="R774" s="8" t="str">
        <f>"Q"&amp;ROUNDUP(MONTH(SalesDataTable[[#This Row],[Order Date]])/3,0)</f>
        <v>Q2</v>
      </c>
      <c r="S774" s="9">
        <f>MONTH(SalesDataTable[[#This Row],[Order Date]])</f>
        <v>5</v>
      </c>
      <c r="T774" s="8" t="str">
        <f>TEXT(SalesDataTable[[#This Row],[Order Date]],"mmm")</f>
        <v>May</v>
      </c>
    </row>
    <row r="775" spans="1:20" ht="15.6">
      <c r="A775" s="2" t="s">
        <v>826</v>
      </c>
      <c r="B775" s="3">
        <v>46151</v>
      </c>
      <c r="C775" s="4" t="s">
        <v>27</v>
      </c>
      <c r="D775" s="4" t="s">
        <v>48</v>
      </c>
      <c r="E775" s="4" t="s">
        <v>25</v>
      </c>
      <c r="F775" s="4" t="s">
        <v>4</v>
      </c>
      <c r="G775" s="4" t="s">
        <v>17</v>
      </c>
      <c r="H775" s="4" t="s">
        <v>46</v>
      </c>
      <c r="I775" s="9">
        <v>2</v>
      </c>
      <c r="J775" s="6">
        <v>46.25</v>
      </c>
      <c r="K775" s="7">
        <v>0</v>
      </c>
      <c r="L775" s="6">
        <v>18.12</v>
      </c>
      <c r="M775" s="6">
        <f t="shared" si="48"/>
        <v>92.5</v>
      </c>
      <c r="N775" s="6">
        <f t="shared" si="49"/>
        <v>36.24</v>
      </c>
      <c r="O775" s="6">
        <f t="shared" si="50"/>
        <v>56.26</v>
      </c>
      <c r="P775" s="8">
        <f t="shared" si="51"/>
        <v>0.60821621621621624</v>
      </c>
      <c r="Q775" s="5">
        <f>YEAR(SalesDataTable[[#This Row],[Order Date]])</f>
        <v>2026</v>
      </c>
      <c r="R775" s="8" t="str">
        <f>"Q"&amp;ROUNDUP(MONTH(SalesDataTable[[#This Row],[Order Date]])/3,0)</f>
        <v>Q2</v>
      </c>
      <c r="S775" s="9">
        <f>MONTH(SalesDataTable[[#This Row],[Order Date]])</f>
        <v>5</v>
      </c>
      <c r="T775" s="8" t="str">
        <f>TEXT(SalesDataTable[[#This Row],[Order Date]],"mmm")</f>
        <v>May</v>
      </c>
    </row>
    <row r="776" spans="1:20" ht="15.6">
      <c r="A776" s="2" t="s">
        <v>827</v>
      </c>
      <c r="B776" s="3">
        <v>46151</v>
      </c>
      <c r="C776" s="4" t="s">
        <v>1</v>
      </c>
      <c r="D776" s="4" t="s">
        <v>2</v>
      </c>
      <c r="E776" s="4" t="s">
        <v>3</v>
      </c>
      <c r="F776" s="4" t="s">
        <v>4</v>
      </c>
      <c r="G776" s="4" t="s">
        <v>31</v>
      </c>
      <c r="H776" s="4" t="s">
        <v>41</v>
      </c>
      <c r="I776" s="9">
        <v>3</v>
      </c>
      <c r="J776" s="6">
        <v>198.5</v>
      </c>
      <c r="K776" s="7">
        <v>0</v>
      </c>
      <c r="L776" s="6">
        <v>102.23</v>
      </c>
      <c r="M776" s="6">
        <f t="shared" si="48"/>
        <v>595.5</v>
      </c>
      <c r="N776" s="6">
        <f t="shared" si="49"/>
        <v>306.69</v>
      </c>
      <c r="O776" s="6">
        <f t="shared" si="50"/>
        <v>288.81</v>
      </c>
      <c r="P776" s="8">
        <f t="shared" si="51"/>
        <v>0.48498740554156172</v>
      </c>
      <c r="Q776" s="5">
        <f>YEAR(SalesDataTable[[#This Row],[Order Date]])</f>
        <v>2026</v>
      </c>
      <c r="R776" s="8" t="str">
        <f>"Q"&amp;ROUNDUP(MONTH(SalesDataTable[[#This Row],[Order Date]])/3,0)</f>
        <v>Q2</v>
      </c>
      <c r="S776" s="9">
        <f>MONTH(SalesDataTable[[#This Row],[Order Date]])</f>
        <v>5</v>
      </c>
      <c r="T776" s="8" t="str">
        <f>TEXT(SalesDataTable[[#This Row],[Order Date]],"mmm")</f>
        <v>May</v>
      </c>
    </row>
    <row r="777" spans="1:20" ht="15.6">
      <c r="A777" s="2" t="s">
        <v>828</v>
      </c>
      <c r="B777" s="3">
        <v>46151</v>
      </c>
      <c r="C777" s="4" t="s">
        <v>27</v>
      </c>
      <c r="D777" s="4" t="s">
        <v>48</v>
      </c>
      <c r="E777" s="4" t="s">
        <v>3</v>
      </c>
      <c r="F777" s="4" t="s">
        <v>16</v>
      </c>
      <c r="G777" s="4" t="s">
        <v>11</v>
      </c>
      <c r="H777" s="4" t="s">
        <v>53</v>
      </c>
      <c r="I777" s="9">
        <v>1</v>
      </c>
      <c r="J777" s="6">
        <v>152.80000000000001</v>
      </c>
      <c r="K777" s="7">
        <v>0.1</v>
      </c>
      <c r="L777" s="6">
        <v>77.67</v>
      </c>
      <c r="M777" s="6">
        <f t="shared" si="48"/>
        <v>137.52000000000001</v>
      </c>
      <c r="N777" s="6">
        <f t="shared" si="49"/>
        <v>77.67</v>
      </c>
      <c r="O777" s="6">
        <f t="shared" si="50"/>
        <v>59.850000000000009</v>
      </c>
      <c r="P777" s="8">
        <f t="shared" si="51"/>
        <v>0.43520942408376967</v>
      </c>
      <c r="Q777" s="5">
        <f>YEAR(SalesDataTable[[#This Row],[Order Date]])</f>
        <v>2026</v>
      </c>
      <c r="R777" s="8" t="str">
        <f>"Q"&amp;ROUNDUP(MONTH(SalesDataTable[[#This Row],[Order Date]])/3,0)</f>
        <v>Q2</v>
      </c>
      <c r="S777" s="9">
        <f>MONTH(SalesDataTable[[#This Row],[Order Date]])</f>
        <v>5</v>
      </c>
      <c r="T777" s="8" t="str">
        <f>TEXT(SalesDataTable[[#This Row],[Order Date]],"mmm")</f>
        <v>May</v>
      </c>
    </row>
    <row r="778" spans="1:20" ht="15.6">
      <c r="A778" s="2" t="s">
        <v>829</v>
      </c>
      <c r="B778" s="3">
        <v>46151</v>
      </c>
      <c r="C778" s="4" t="s">
        <v>8</v>
      </c>
      <c r="D778" s="4" t="s">
        <v>86</v>
      </c>
      <c r="E778" s="4" t="s">
        <v>3</v>
      </c>
      <c r="F778" s="4" t="s">
        <v>20</v>
      </c>
      <c r="G778" s="4" t="s">
        <v>17</v>
      </c>
      <c r="H778" s="4" t="s">
        <v>83</v>
      </c>
      <c r="I778" s="9">
        <v>2</v>
      </c>
      <c r="J778" s="6">
        <v>161.47999999999999</v>
      </c>
      <c r="K778" s="7">
        <v>0</v>
      </c>
      <c r="L778" s="6">
        <v>85.03</v>
      </c>
      <c r="M778" s="6">
        <f t="shared" si="48"/>
        <v>322.95999999999998</v>
      </c>
      <c r="N778" s="6">
        <f t="shared" si="49"/>
        <v>170.06</v>
      </c>
      <c r="O778" s="6">
        <f t="shared" si="50"/>
        <v>152.89999999999998</v>
      </c>
      <c r="P778" s="8">
        <f t="shared" si="51"/>
        <v>0.47343324250681196</v>
      </c>
      <c r="Q778" s="5">
        <f>YEAR(SalesDataTable[[#This Row],[Order Date]])</f>
        <v>2026</v>
      </c>
      <c r="R778" s="8" t="str">
        <f>"Q"&amp;ROUNDUP(MONTH(SalesDataTable[[#This Row],[Order Date]])/3,0)</f>
        <v>Q2</v>
      </c>
      <c r="S778" s="9">
        <f>MONTH(SalesDataTable[[#This Row],[Order Date]])</f>
        <v>5</v>
      </c>
      <c r="T778" s="8" t="str">
        <f>TEXT(SalesDataTable[[#This Row],[Order Date]],"mmm")</f>
        <v>May</v>
      </c>
    </row>
    <row r="779" spans="1:20" ht="15.6">
      <c r="A779" s="2" t="s">
        <v>830</v>
      </c>
      <c r="B779" s="3">
        <v>46151</v>
      </c>
      <c r="C779" s="4" t="s">
        <v>8</v>
      </c>
      <c r="D779" s="4" t="s">
        <v>38</v>
      </c>
      <c r="E779" s="4" t="s">
        <v>25</v>
      </c>
      <c r="F779" s="4" t="s">
        <v>4</v>
      </c>
      <c r="G779" s="4" t="s">
        <v>5</v>
      </c>
      <c r="H779" s="4" t="s">
        <v>6</v>
      </c>
      <c r="I779" s="9">
        <v>1</v>
      </c>
      <c r="J779" s="6">
        <v>82.86</v>
      </c>
      <c r="K779" s="7">
        <v>0</v>
      </c>
      <c r="L779" s="6">
        <v>42.67</v>
      </c>
      <c r="M779" s="6">
        <f t="shared" si="48"/>
        <v>82.86</v>
      </c>
      <c r="N779" s="6">
        <f t="shared" si="49"/>
        <v>42.67</v>
      </c>
      <c r="O779" s="6">
        <f t="shared" si="50"/>
        <v>40.19</v>
      </c>
      <c r="P779" s="8">
        <f t="shared" si="51"/>
        <v>0.48503499879314504</v>
      </c>
      <c r="Q779" s="5">
        <f>YEAR(SalesDataTable[[#This Row],[Order Date]])</f>
        <v>2026</v>
      </c>
      <c r="R779" s="8" t="str">
        <f>"Q"&amp;ROUNDUP(MONTH(SalesDataTable[[#This Row],[Order Date]])/3,0)</f>
        <v>Q2</v>
      </c>
      <c r="S779" s="9">
        <f>MONTH(SalesDataTable[[#This Row],[Order Date]])</f>
        <v>5</v>
      </c>
      <c r="T779" s="8" t="str">
        <f>TEXT(SalesDataTable[[#This Row],[Order Date]],"mmm")</f>
        <v>May</v>
      </c>
    </row>
    <row r="780" spans="1:20" ht="15.6">
      <c r="A780" s="2" t="s">
        <v>831</v>
      </c>
      <c r="B780" s="3">
        <v>46152</v>
      </c>
      <c r="C780" s="4" t="s">
        <v>27</v>
      </c>
      <c r="D780" s="4" t="s">
        <v>28</v>
      </c>
      <c r="E780" s="4" t="s">
        <v>3</v>
      </c>
      <c r="F780" s="4" t="s">
        <v>16</v>
      </c>
      <c r="G780" s="4" t="s">
        <v>49</v>
      </c>
      <c r="H780" s="4" t="s">
        <v>74</v>
      </c>
      <c r="I780" s="9">
        <v>1</v>
      </c>
      <c r="J780" s="6">
        <v>51.15</v>
      </c>
      <c r="K780" s="7">
        <v>0</v>
      </c>
      <c r="L780" s="6">
        <v>21.39</v>
      </c>
      <c r="M780" s="6">
        <f t="shared" si="48"/>
        <v>51.15</v>
      </c>
      <c r="N780" s="6">
        <f t="shared" si="49"/>
        <v>21.39</v>
      </c>
      <c r="O780" s="6">
        <f t="shared" si="50"/>
        <v>29.759999999999998</v>
      </c>
      <c r="P780" s="8">
        <f t="shared" si="51"/>
        <v>0.58181818181818179</v>
      </c>
      <c r="Q780" s="5">
        <f>YEAR(SalesDataTable[[#This Row],[Order Date]])</f>
        <v>2026</v>
      </c>
      <c r="R780" s="8" t="str">
        <f>"Q"&amp;ROUNDUP(MONTH(SalesDataTable[[#This Row],[Order Date]])/3,0)</f>
        <v>Q2</v>
      </c>
      <c r="S780" s="9">
        <f>MONTH(SalesDataTable[[#This Row],[Order Date]])</f>
        <v>5</v>
      </c>
      <c r="T780" s="8" t="str">
        <f>TEXT(SalesDataTable[[#This Row],[Order Date]],"mmm")</f>
        <v>May</v>
      </c>
    </row>
    <row r="781" spans="1:20" ht="15.6">
      <c r="A781" s="2" t="s">
        <v>832</v>
      </c>
      <c r="B781" s="3">
        <v>46152</v>
      </c>
      <c r="C781" s="4" t="s">
        <v>14</v>
      </c>
      <c r="D781" s="4" t="s">
        <v>15</v>
      </c>
      <c r="E781" s="4" t="s">
        <v>10</v>
      </c>
      <c r="F781" s="4" t="s">
        <v>20</v>
      </c>
      <c r="G781" s="4" t="s">
        <v>49</v>
      </c>
      <c r="H781" s="4" t="s">
        <v>74</v>
      </c>
      <c r="I781" s="9">
        <v>12</v>
      </c>
      <c r="J781" s="6">
        <v>50.53</v>
      </c>
      <c r="K781" s="7">
        <v>0.1</v>
      </c>
      <c r="L781" s="6">
        <v>22.09</v>
      </c>
      <c r="M781" s="6">
        <f t="shared" si="48"/>
        <v>545.72400000000005</v>
      </c>
      <c r="N781" s="6">
        <f t="shared" si="49"/>
        <v>265.08</v>
      </c>
      <c r="O781" s="6">
        <f t="shared" si="50"/>
        <v>280.64400000000006</v>
      </c>
      <c r="P781" s="8">
        <f t="shared" si="51"/>
        <v>0.5142599555819426</v>
      </c>
      <c r="Q781" s="5">
        <f>YEAR(SalesDataTable[[#This Row],[Order Date]])</f>
        <v>2026</v>
      </c>
      <c r="R781" s="8" t="str">
        <f>"Q"&amp;ROUNDUP(MONTH(SalesDataTable[[#This Row],[Order Date]])/3,0)</f>
        <v>Q2</v>
      </c>
      <c r="S781" s="9">
        <f>MONTH(SalesDataTable[[#This Row],[Order Date]])</f>
        <v>5</v>
      </c>
      <c r="T781" s="8" t="str">
        <f>TEXT(SalesDataTable[[#This Row],[Order Date]],"mmm")</f>
        <v>May</v>
      </c>
    </row>
    <row r="782" spans="1:20" ht="15.6">
      <c r="A782" s="2" t="s">
        <v>833</v>
      </c>
      <c r="B782" s="3">
        <v>46152</v>
      </c>
      <c r="C782" s="4" t="s">
        <v>8</v>
      </c>
      <c r="D782" s="4" t="s">
        <v>9</v>
      </c>
      <c r="E782" s="4" t="s">
        <v>39</v>
      </c>
      <c r="F782" s="4" t="s">
        <v>4</v>
      </c>
      <c r="G782" s="4" t="s">
        <v>5</v>
      </c>
      <c r="H782" s="4" t="s">
        <v>29</v>
      </c>
      <c r="I782" s="9">
        <v>2</v>
      </c>
      <c r="J782" s="6">
        <v>50.93</v>
      </c>
      <c r="K782" s="7">
        <v>0</v>
      </c>
      <c r="L782" s="6">
        <v>22.91</v>
      </c>
      <c r="M782" s="6">
        <f t="shared" si="48"/>
        <v>101.86</v>
      </c>
      <c r="N782" s="6">
        <f t="shared" si="49"/>
        <v>45.82</v>
      </c>
      <c r="O782" s="6">
        <f t="shared" si="50"/>
        <v>56.04</v>
      </c>
      <c r="P782" s="8">
        <f t="shared" si="51"/>
        <v>0.55016689573924993</v>
      </c>
      <c r="Q782" s="5">
        <f>YEAR(SalesDataTable[[#This Row],[Order Date]])</f>
        <v>2026</v>
      </c>
      <c r="R782" s="8" t="str">
        <f>"Q"&amp;ROUNDUP(MONTH(SalesDataTable[[#This Row],[Order Date]])/3,0)</f>
        <v>Q2</v>
      </c>
      <c r="S782" s="9">
        <f>MONTH(SalesDataTable[[#This Row],[Order Date]])</f>
        <v>5</v>
      </c>
      <c r="T782" s="8" t="str">
        <f>TEXT(SalesDataTable[[#This Row],[Order Date]],"mmm")</f>
        <v>May</v>
      </c>
    </row>
    <row r="783" spans="1:20" ht="15.6">
      <c r="A783" s="2" t="s">
        <v>834</v>
      </c>
      <c r="B783" s="3">
        <v>46152</v>
      </c>
      <c r="C783" s="4" t="s">
        <v>14</v>
      </c>
      <c r="D783" s="4" t="s">
        <v>34</v>
      </c>
      <c r="E783" s="4" t="s">
        <v>3</v>
      </c>
      <c r="F783" s="4" t="s">
        <v>4</v>
      </c>
      <c r="G783" s="4" t="s">
        <v>49</v>
      </c>
      <c r="H783" s="4" t="s">
        <v>74</v>
      </c>
      <c r="I783" s="9">
        <v>2</v>
      </c>
      <c r="J783" s="6">
        <v>50.79</v>
      </c>
      <c r="K783" s="7">
        <v>0.05</v>
      </c>
      <c r="L783" s="6">
        <v>21.83</v>
      </c>
      <c r="M783" s="6">
        <f t="shared" si="48"/>
        <v>96.500999999999991</v>
      </c>
      <c r="N783" s="6">
        <f t="shared" si="49"/>
        <v>43.66</v>
      </c>
      <c r="O783" s="6">
        <f t="shared" si="50"/>
        <v>52.840999999999994</v>
      </c>
      <c r="P783" s="8">
        <f t="shared" si="51"/>
        <v>0.54756945523880585</v>
      </c>
      <c r="Q783" s="5">
        <f>YEAR(SalesDataTable[[#This Row],[Order Date]])</f>
        <v>2026</v>
      </c>
      <c r="R783" s="8" t="str">
        <f>"Q"&amp;ROUNDUP(MONTH(SalesDataTable[[#This Row],[Order Date]])/3,0)</f>
        <v>Q2</v>
      </c>
      <c r="S783" s="9">
        <f>MONTH(SalesDataTable[[#This Row],[Order Date]])</f>
        <v>5</v>
      </c>
      <c r="T783" s="8" t="str">
        <f>TEXT(SalesDataTable[[#This Row],[Order Date]],"mmm")</f>
        <v>May</v>
      </c>
    </row>
    <row r="784" spans="1:20" ht="15.6">
      <c r="A784" s="2" t="s">
        <v>835</v>
      </c>
      <c r="B784" s="3">
        <v>46152</v>
      </c>
      <c r="C784" s="4" t="s">
        <v>27</v>
      </c>
      <c r="D784" s="4" t="s">
        <v>48</v>
      </c>
      <c r="E784" s="4" t="s">
        <v>3</v>
      </c>
      <c r="F784" s="4" t="s">
        <v>20</v>
      </c>
      <c r="G784" s="4" t="s">
        <v>17</v>
      </c>
      <c r="H784" s="4" t="s">
        <v>83</v>
      </c>
      <c r="I784" s="9">
        <v>5</v>
      </c>
      <c r="J784" s="6">
        <v>160.94</v>
      </c>
      <c r="K784" s="7">
        <v>0.1</v>
      </c>
      <c r="L784" s="6">
        <v>88.89</v>
      </c>
      <c r="M784" s="6">
        <f t="shared" si="48"/>
        <v>724.23</v>
      </c>
      <c r="N784" s="6">
        <f t="shared" si="49"/>
        <v>444.45</v>
      </c>
      <c r="O784" s="6">
        <f t="shared" si="50"/>
        <v>279.78000000000003</v>
      </c>
      <c r="P784" s="8">
        <f t="shared" si="51"/>
        <v>0.38631374011018604</v>
      </c>
      <c r="Q784" s="5">
        <f>YEAR(SalesDataTable[[#This Row],[Order Date]])</f>
        <v>2026</v>
      </c>
      <c r="R784" s="8" t="str">
        <f>"Q"&amp;ROUNDUP(MONTH(SalesDataTable[[#This Row],[Order Date]])/3,0)</f>
        <v>Q2</v>
      </c>
      <c r="S784" s="9">
        <f>MONTH(SalesDataTable[[#This Row],[Order Date]])</f>
        <v>5</v>
      </c>
      <c r="T784" s="8" t="str">
        <f>TEXT(SalesDataTable[[#This Row],[Order Date]],"mmm")</f>
        <v>May</v>
      </c>
    </row>
    <row r="785" spans="1:20" ht="15.6">
      <c r="A785" s="2" t="s">
        <v>836</v>
      </c>
      <c r="B785" s="3">
        <v>46152</v>
      </c>
      <c r="C785" s="4" t="s">
        <v>8</v>
      </c>
      <c r="D785" s="4" t="s">
        <v>9</v>
      </c>
      <c r="E785" s="4" t="s">
        <v>3</v>
      </c>
      <c r="F785" s="4" t="s">
        <v>4</v>
      </c>
      <c r="G785" s="4" t="s">
        <v>49</v>
      </c>
      <c r="H785" s="4" t="s">
        <v>67</v>
      </c>
      <c r="I785" s="9">
        <v>2</v>
      </c>
      <c r="J785" s="6">
        <v>36.409999999999997</v>
      </c>
      <c r="K785" s="7">
        <v>0</v>
      </c>
      <c r="L785" s="6">
        <v>13.92</v>
      </c>
      <c r="M785" s="6">
        <f t="shared" si="48"/>
        <v>72.819999999999993</v>
      </c>
      <c r="N785" s="6">
        <f t="shared" si="49"/>
        <v>27.84</v>
      </c>
      <c r="O785" s="6">
        <f t="shared" si="50"/>
        <v>44.97999999999999</v>
      </c>
      <c r="P785" s="8">
        <f t="shared" si="51"/>
        <v>0.61768744850315838</v>
      </c>
      <c r="Q785" s="5">
        <f>YEAR(SalesDataTable[[#This Row],[Order Date]])</f>
        <v>2026</v>
      </c>
      <c r="R785" s="8" t="str">
        <f>"Q"&amp;ROUNDUP(MONTH(SalesDataTable[[#This Row],[Order Date]])/3,0)</f>
        <v>Q2</v>
      </c>
      <c r="S785" s="9">
        <f>MONTH(SalesDataTable[[#This Row],[Order Date]])</f>
        <v>5</v>
      </c>
      <c r="T785" s="8" t="str">
        <f>TEXT(SalesDataTable[[#This Row],[Order Date]],"mmm")</f>
        <v>May</v>
      </c>
    </row>
    <row r="786" spans="1:20" ht="15.6">
      <c r="A786" s="2" t="s">
        <v>837</v>
      </c>
      <c r="B786" s="3">
        <v>46152</v>
      </c>
      <c r="C786" s="4" t="s">
        <v>27</v>
      </c>
      <c r="D786" s="4" t="s">
        <v>28</v>
      </c>
      <c r="E786" s="4" t="s">
        <v>39</v>
      </c>
      <c r="F786" s="4" t="s">
        <v>4</v>
      </c>
      <c r="G786" s="4" t="s">
        <v>11</v>
      </c>
      <c r="H786" s="4" t="s">
        <v>79</v>
      </c>
      <c r="I786" s="9">
        <v>2</v>
      </c>
      <c r="J786" s="6">
        <v>72.25</v>
      </c>
      <c r="K786" s="7">
        <v>0</v>
      </c>
      <c r="L786" s="6">
        <v>32.25</v>
      </c>
      <c r="M786" s="6">
        <f t="shared" si="48"/>
        <v>144.5</v>
      </c>
      <c r="N786" s="6">
        <f t="shared" si="49"/>
        <v>64.5</v>
      </c>
      <c r="O786" s="6">
        <f t="shared" si="50"/>
        <v>80</v>
      </c>
      <c r="P786" s="8">
        <f t="shared" si="51"/>
        <v>0.55363321799307963</v>
      </c>
      <c r="Q786" s="5">
        <f>YEAR(SalesDataTable[[#This Row],[Order Date]])</f>
        <v>2026</v>
      </c>
      <c r="R786" s="8" t="str">
        <f>"Q"&amp;ROUNDUP(MONTH(SalesDataTable[[#This Row],[Order Date]])/3,0)</f>
        <v>Q2</v>
      </c>
      <c r="S786" s="9">
        <f>MONTH(SalesDataTable[[#This Row],[Order Date]])</f>
        <v>5</v>
      </c>
      <c r="T786" s="8" t="str">
        <f>TEXT(SalesDataTable[[#This Row],[Order Date]],"mmm")</f>
        <v>May</v>
      </c>
    </row>
    <row r="787" spans="1:20" ht="15.6">
      <c r="A787" s="2" t="s">
        <v>838</v>
      </c>
      <c r="B787" s="3">
        <v>46152</v>
      </c>
      <c r="C787" s="4" t="s">
        <v>27</v>
      </c>
      <c r="D787" s="4" t="s">
        <v>48</v>
      </c>
      <c r="E787" s="4" t="s">
        <v>25</v>
      </c>
      <c r="F787" s="4" t="s">
        <v>16</v>
      </c>
      <c r="G787" s="4" t="s">
        <v>5</v>
      </c>
      <c r="H787" s="4" t="s">
        <v>43</v>
      </c>
      <c r="I787" s="9">
        <v>4</v>
      </c>
      <c r="J787" s="6">
        <v>103.36</v>
      </c>
      <c r="K787" s="7">
        <v>0</v>
      </c>
      <c r="L787" s="6">
        <v>51.59</v>
      </c>
      <c r="M787" s="6">
        <f t="shared" si="48"/>
        <v>413.44</v>
      </c>
      <c r="N787" s="6">
        <f t="shared" si="49"/>
        <v>206.36</v>
      </c>
      <c r="O787" s="6">
        <f t="shared" si="50"/>
        <v>207.07999999999998</v>
      </c>
      <c r="P787" s="8">
        <f t="shared" si="51"/>
        <v>0.50087074303405565</v>
      </c>
      <c r="Q787" s="5">
        <f>YEAR(SalesDataTable[[#This Row],[Order Date]])</f>
        <v>2026</v>
      </c>
      <c r="R787" s="8" t="str">
        <f>"Q"&amp;ROUNDUP(MONTH(SalesDataTable[[#This Row],[Order Date]])/3,0)</f>
        <v>Q2</v>
      </c>
      <c r="S787" s="9">
        <f>MONTH(SalesDataTable[[#This Row],[Order Date]])</f>
        <v>5</v>
      </c>
      <c r="T787" s="8" t="str">
        <f>TEXT(SalesDataTable[[#This Row],[Order Date]],"mmm")</f>
        <v>May</v>
      </c>
    </row>
    <row r="788" spans="1:20" ht="15.6">
      <c r="A788" s="2" t="s">
        <v>839</v>
      </c>
      <c r="B788" s="3">
        <v>46152</v>
      </c>
      <c r="C788" s="4" t="s">
        <v>14</v>
      </c>
      <c r="D788" s="4" t="s">
        <v>15</v>
      </c>
      <c r="E788" s="4" t="s">
        <v>10</v>
      </c>
      <c r="F788" s="4" t="s">
        <v>20</v>
      </c>
      <c r="G788" s="4" t="s">
        <v>11</v>
      </c>
      <c r="H788" s="4" t="s">
        <v>21</v>
      </c>
      <c r="I788" s="9">
        <v>4</v>
      </c>
      <c r="J788" s="6">
        <v>145.85</v>
      </c>
      <c r="K788" s="7">
        <v>0.15</v>
      </c>
      <c r="L788" s="6">
        <v>79.69</v>
      </c>
      <c r="M788" s="6">
        <f t="shared" si="48"/>
        <v>495.89</v>
      </c>
      <c r="N788" s="6">
        <f t="shared" si="49"/>
        <v>318.76</v>
      </c>
      <c r="O788" s="6">
        <f t="shared" si="50"/>
        <v>177.13</v>
      </c>
      <c r="P788" s="8">
        <f t="shared" si="51"/>
        <v>0.35719615237250196</v>
      </c>
      <c r="Q788" s="5">
        <f>YEAR(SalesDataTable[[#This Row],[Order Date]])</f>
        <v>2026</v>
      </c>
      <c r="R788" s="8" t="str">
        <f>"Q"&amp;ROUNDUP(MONTH(SalesDataTable[[#This Row],[Order Date]])/3,0)</f>
        <v>Q2</v>
      </c>
      <c r="S788" s="9">
        <f>MONTH(SalesDataTable[[#This Row],[Order Date]])</f>
        <v>5</v>
      </c>
      <c r="T788" s="8" t="str">
        <f>TEXT(SalesDataTable[[#This Row],[Order Date]],"mmm")</f>
        <v>May</v>
      </c>
    </row>
    <row r="789" spans="1:20" ht="15.6">
      <c r="A789" s="2" t="s">
        <v>840</v>
      </c>
      <c r="B789" s="3">
        <v>46153</v>
      </c>
      <c r="C789" s="4" t="s">
        <v>8</v>
      </c>
      <c r="D789" s="4" t="s">
        <v>69</v>
      </c>
      <c r="E789" s="4" t="s">
        <v>3</v>
      </c>
      <c r="F789" s="4" t="s">
        <v>4</v>
      </c>
      <c r="G789" s="4" t="s">
        <v>5</v>
      </c>
      <c r="H789" s="4" t="s">
        <v>43</v>
      </c>
      <c r="I789" s="9">
        <v>2</v>
      </c>
      <c r="J789" s="6">
        <v>100.49</v>
      </c>
      <c r="K789" s="7">
        <v>0.1</v>
      </c>
      <c r="L789" s="6">
        <v>50.11</v>
      </c>
      <c r="M789" s="6">
        <f t="shared" si="48"/>
        <v>180.88200000000001</v>
      </c>
      <c r="N789" s="6">
        <f t="shared" si="49"/>
        <v>100.22</v>
      </c>
      <c r="O789" s="6">
        <f t="shared" si="50"/>
        <v>80.662000000000006</v>
      </c>
      <c r="P789" s="8">
        <f t="shared" si="51"/>
        <v>0.44593713028383147</v>
      </c>
      <c r="Q789" s="5">
        <f>YEAR(SalesDataTable[[#This Row],[Order Date]])</f>
        <v>2026</v>
      </c>
      <c r="R789" s="8" t="str">
        <f>"Q"&amp;ROUNDUP(MONTH(SalesDataTable[[#This Row],[Order Date]])/3,0)</f>
        <v>Q2</v>
      </c>
      <c r="S789" s="9">
        <f>MONTH(SalesDataTable[[#This Row],[Order Date]])</f>
        <v>5</v>
      </c>
      <c r="T789" s="8" t="str">
        <f>TEXT(SalesDataTable[[#This Row],[Order Date]],"mmm")</f>
        <v>May</v>
      </c>
    </row>
    <row r="790" spans="1:20" ht="15.6">
      <c r="A790" s="2" t="s">
        <v>841</v>
      </c>
      <c r="B790" s="3">
        <v>46153</v>
      </c>
      <c r="C790" s="4" t="s">
        <v>14</v>
      </c>
      <c r="D790" s="4" t="s">
        <v>126</v>
      </c>
      <c r="E790" s="4" t="s">
        <v>10</v>
      </c>
      <c r="F790" s="4" t="s">
        <v>4</v>
      </c>
      <c r="G790" s="4" t="s">
        <v>31</v>
      </c>
      <c r="H790" s="4" t="s">
        <v>32</v>
      </c>
      <c r="I790" s="9">
        <v>4</v>
      </c>
      <c r="J790" s="6">
        <v>332.89</v>
      </c>
      <c r="K790" s="7">
        <v>0.1</v>
      </c>
      <c r="L790" s="6">
        <v>198.06</v>
      </c>
      <c r="M790" s="6">
        <f t="shared" si="48"/>
        <v>1198.404</v>
      </c>
      <c r="N790" s="6">
        <f t="shared" si="49"/>
        <v>792.24</v>
      </c>
      <c r="O790" s="6">
        <f t="shared" si="50"/>
        <v>406.16399999999999</v>
      </c>
      <c r="P790" s="8">
        <f t="shared" si="51"/>
        <v>0.33892076461694054</v>
      </c>
      <c r="Q790" s="5">
        <f>YEAR(SalesDataTable[[#This Row],[Order Date]])</f>
        <v>2026</v>
      </c>
      <c r="R790" s="8" t="str">
        <f>"Q"&amp;ROUNDUP(MONTH(SalesDataTable[[#This Row],[Order Date]])/3,0)</f>
        <v>Q2</v>
      </c>
      <c r="S790" s="9">
        <f>MONTH(SalesDataTable[[#This Row],[Order Date]])</f>
        <v>5</v>
      </c>
      <c r="T790" s="8" t="str">
        <f>TEXT(SalesDataTable[[#This Row],[Order Date]],"mmm")</f>
        <v>May</v>
      </c>
    </row>
    <row r="791" spans="1:20" ht="15.6">
      <c r="A791" s="2" t="s">
        <v>842</v>
      </c>
      <c r="B791" s="3">
        <v>46153</v>
      </c>
      <c r="C791" s="4" t="s">
        <v>8</v>
      </c>
      <c r="D791" s="4" t="s">
        <v>69</v>
      </c>
      <c r="E791" s="4" t="s">
        <v>3</v>
      </c>
      <c r="F791" s="4" t="s">
        <v>16</v>
      </c>
      <c r="G791" s="4" t="s">
        <v>11</v>
      </c>
      <c r="H791" s="4" t="s">
        <v>53</v>
      </c>
      <c r="I791" s="9">
        <v>1</v>
      </c>
      <c r="J791" s="6">
        <v>154.6</v>
      </c>
      <c r="K791" s="7">
        <v>0</v>
      </c>
      <c r="L791" s="6">
        <v>80.05</v>
      </c>
      <c r="M791" s="6">
        <f t="shared" si="48"/>
        <v>154.6</v>
      </c>
      <c r="N791" s="6">
        <f t="shared" si="49"/>
        <v>80.05</v>
      </c>
      <c r="O791" s="6">
        <f t="shared" si="50"/>
        <v>74.55</v>
      </c>
      <c r="P791" s="8">
        <f t="shared" si="51"/>
        <v>0.48221216041397152</v>
      </c>
      <c r="Q791" s="5">
        <f>YEAR(SalesDataTable[[#This Row],[Order Date]])</f>
        <v>2026</v>
      </c>
      <c r="R791" s="8" t="str">
        <f>"Q"&amp;ROUNDUP(MONTH(SalesDataTable[[#This Row],[Order Date]])/3,0)</f>
        <v>Q2</v>
      </c>
      <c r="S791" s="9">
        <f>MONTH(SalesDataTable[[#This Row],[Order Date]])</f>
        <v>5</v>
      </c>
      <c r="T791" s="8" t="str">
        <f>TEXT(SalesDataTable[[#This Row],[Order Date]],"mmm")</f>
        <v>May</v>
      </c>
    </row>
    <row r="792" spans="1:20" ht="15.6">
      <c r="A792" s="2" t="s">
        <v>843</v>
      </c>
      <c r="B792" s="3">
        <v>46153</v>
      </c>
      <c r="C792" s="4" t="s">
        <v>27</v>
      </c>
      <c r="D792" s="4" t="s">
        <v>28</v>
      </c>
      <c r="E792" s="4" t="s">
        <v>39</v>
      </c>
      <c r="F792" s="4" t="s">
        <v>4</v>
      </c>
      <c r="G792" s="4" t="s">
        <v>5</v>
      </c>
      <c r="H792" s="4" t="s">
        <v>6</v>
      </c>
      <c r="I792" s="9">
        <v>1</v>
      </c>
      <c r="J792" s="6">
        <v>83.23</v>
      </c>
      <c r="K792" s="7">
        <v>0.05</v>
      </c>
      <c r="L792" s="6">
        <v>43.82</v>
      </c>
      <c r="M792" s="6">
        <f t="shared" si="48"/>
        <v>79.0685</v>
      </c>
      <c r="N792" s="6">
        <f t="shared" si="49"/>
        <v>43.82</v>
      </c>
      <c r="O792" s="6">
        <f t="shared" si="50"/>
        <v>35.2485</v>
      </c>
      <c r="P792" s="8">
        <f t="shared" si="51"/>
        <v>0.44579699880483376</v>
      </c>
      <c r="Q792" s="5">
        <f>YEAR(SalesDataTable[[#This Row],[Order Date]])</f>
        <v>2026</v>
      </c>
      <c r="R792" s="8" t="str">
        <f>"Q"&amp;ROUNDUP(MONTH(SalesDataTable[[#This Row],[Order Date]])/3,0)</f>
        <v>Q2</v>
      </c>
      <c r="S792" s="9">
        <f>MONTH(SalesDataTable[[#This Row],[Order Date]])</f>
        <v>5</v>
      </c>
      <c r="T792" s="8" t="str">
        <f>TEXT(SalesDataTable[[#This Row],[Order Date]],"mmm")</f>
        <v>May</v>
      </c>
    </row>
    <row r="793" spans="1:20" ht="15.6">
      <c r="A793" s="2" t="s">
        <v>844</v>
      </c>
      <c r="B793" s="3">
        <v>46153</v>
      </c>
      <c r="C793" s="4" t="s">
        <v>8</v>
      </c>
      <c r="D793" s="4" t="s">
        <v>69</v>
      </c>
      <c r="E793" s="4" t="s">
        <v>39</v>
      </c>
      <c r="F793" s="4" t="s">
        <v>4</v>
      </c>
      <c r="G793" s="4" t="s">
        <v>17</v>
      </c>
      <c r="H793" s="4" t="s">
        <v>46</v>
      </c>
      <c r="I793" s="9">
        <v>3</v>
      </c>
      <c r="J793" s="6">
        <v>46.23</v>
      </c>
      <c r="K793" s="7">
        <v>0</v>
      </c>
      <c r="L793" s="6">
        <v>18.47</v>
      </c>
      <c r="M793" s="6">
        <f t="shared" si="48"/>
        <v>138.69</v>
      </c>
      <c r="N793" s="6">
        <f t="shared" si="49"/>
        <v>55.41</v>
      </c>
      <c r="O793" s="6">
        <f t="shared" si="50"/>
        <v>83.28</v>
      </c>
      <c r="P793" s="8">
        <f t="shared" si="51"/>
        <v>0.60047588146225395</v>
      </c>
      <c r="Q793" s="5">
        <f>YEAR(SalesDataTable[[#This Row],[Order Date]])</f>
        <v>2026</v>
      </c>
      <c r="R793" s="8" t="str">
        <f>"Q"&amp;ROUNDUP(MONTH(SalesDataTable[[#This Row],[Order Date]])/3,0)</f>
        <v>Q2</v>
      </c>
      <c r="S793" s="9">
        <f>MONTH(SalesDataTable[[#This Row],[Order Date]])</f>
        <v>5</v>
      </c>
      <c r="T793" s="8" t="str">
        <f>TEXT(SalesDataTable[[#This Row],[Order Date]],"mmm")</f>
        <v>May</v>
      </c>
    </row>
    <row r="794" spans="1:20" ht="15.6">
      <c r="A794" s="2" t="s">
        <v>845</v>
      </c>
      <c r="B794" s="3">
        <v>46153</v>
      </c>
      <c r="C794" s="4" t="s">
        <v>27</v>
      </c>
      <c r="D794" s="4" t="s">
        <v>45</v>
      </c>
      <c r="E794" s="4" t="s">
        <v>39</v>
      </c>
      <c r="F794" s="4" t="s">
        <v>4</v>
      </c>
      <c r="G794" s="4" t="s">
        <v>31</v>
      </c>
      <c r="H794" s="4" t="s">
        <v>90</v>
      </c>
      <c r="I794" s="9">
        <v>1</v>
      </c>
      <c r="J794" s="6">
        <v>125.3</v>
      </c>
      <c r="K794" s="7">
        <v>0.05</v>
      </c>
      <c r="L794" s="6">
        <v>59.62</v>
      </c>
      <c r="M794" s="6">
        <f t="shared" si="48"/>
        <v>119.035</v>
      </c>
      <c r="N794" s="6">
        <f t="shared" si="49"/>
        <v>59.62</v>
      </c>
      <c r="O794" s="6">
        <f t="shared" si="50"/>
        <v>59.414999999999999</v>
      </c>
      <c r="P794" s="8">
        <f t="shared" si="51"/>
        <v>0.49913890872432476</v>
      </c>
      <c r="Q794" s="5">
        <f>YEAR(SalesDataTable[[#This Row],[Order Date]])</f>
        <v>2026</v>
      </c>
      <c r="R794" s="8" t="str">
        <f>"Q"&amp;ROUNDUP(MONTH(SalesDataTable[[#This Row],[Order Date]])/3,0)</f>
        <v>Q2</v>
      </c>
      <c r="S794" s="9">
        <f>MONTH(SalesDataTable[[#This Row],[Order Date]])</f>
        <v>5</v>
      </c>
      <c r="T794" s="8" t="str">
        <f>TEXT(SalesDataTable[[#This Row],[Order Date]],"mmm")</f>
        <v>May</v>
      </c>
    </row>
    <row r="795" spans="1:20" ht="15.6">
      <c r="A795" s="2" t="s">
        <v>846</v>
      </c>
      <c r="B795" s="3">
        <v>46153</v>
      </c>
      <c r="C795" s="4" t="s">
        <v>8</v>
      </c>
      <c r="D795" s="4" t="s">
        <v>69</v>
      </c>
      <c r="E795" s="4" t="s">
        <v>3</v>
      </c>
      <c r="F795" s="4" t="s">
        <v>20</v>
      </c>
      <c r="G795" s="4" t="s">
        <v>17</v>
      </c>
      <c r="H795" s="4" t="s">
        <v>18</v>
      </c>
      <c r="I795" s="9">
        <v>1</v>
      </c>
      <c r="J795" s="6">
        <v>36.159999999999997</v>
      </c>
      <c r="K795" s="7">
        <v>0.1</v>
      </c>
      <c r="L795" s="6">
        <v>13.38</v>
      </c>
      <c r="M795" s="6">
        <f t="shared" si="48"/>
        <v>32.543999999999997</v>
      </c>
      <c r="N795" s="6">
        <f t="shared" si="49"/>
        <v>13.38</v>
      </c>
      <c r="O795" s="6">
        <f t="shared" si="50"/>
        <v>19.163999999999994</v>
      </c>
      <c r="P795" s="8">
        <f t="shared" si="51"/>
        <v>0.58886430678466062</v>
      </c>
      <c r="Q795" s="5">
        <f>YEAR(SalesDataTable[[#This Row],[Order Date]])</f>
        <v>2026</v>
      </c>
      <c r="R795" s="8" t="str">
        <f>"Q"&amp;ROUNDUP(MONTH(SalesDataTable[[#This Row],[Order Date]])/3,0)</f>
        <v>Q2</v>
      </c>
      <c r="S795" s="9">
        <f>MONTH(SalesDataTable[[#This Row],[Order Date]])</f>
        <v>5</v>
      </c>
      <c r="T795" s="8" t="str">
        <f>TEXT(SalesDataTable[[#This Row],[Order Date]],"mmm")</f>
        <v>May</v>
      </c>
    </row>
    <row r="796" spans="1:20" ht="15.6">
      <c r="A796" s="2" t="s">
        <v>847</v>
      </c>
      <c r="B796" s="3">
        <v>46153</v>
      </c>
      <c r="C796" s="4" t="s">
        <v>27</v>
      </c>
      <c r="D796" s="4" t="s">
        <v>82</v>
      </c>
      <c r="E796" s="4" t="s">
        <v>3</v>
      </c>
      <c r="F796" s="4" t="s">
        <v>4</v>
      </c>
      <c r="G796" s="4" t="s">
        <v>31</v>
      </c>
      <c r="H796" s="4" t="s">
        <v>90</v>
      </c>
      <c r="I796" s="9">
        <v>1</v>
      </c>
      <c r="J796" s="6">
        <v>121.41</v>
      </c>
      <c r="K796" s="7">
        <v>0.05</v>
      </c>
      <c r="L796" s="6">
        <v>60.75</v>
      </c>
      <c r="M796" s="6">
        <f t="shared" si="48"/>
        <v>115.33949999999999</v>
      </c>
      <c r="N796" s="6">
        <f t="shared" si="49"/>
        <v>60.75</v>
      </c>
      <c r="O796" s="6">
        <f t="shared" si="50"/>
        <v>54.589499999999987</v>
      </c>
      <c r="P796" s="8">
        <f t="shared" si="51"/>
        <v>0.47329405797666879</v>
      </c>
      <c r="Q796" s="5">
        <f>YEAR(SalesDataTable[[#This Row],[Order Date]])</f>
        <v>2026</v>
      </c>
      <c r="R796" s="8" t="str">
        <f>"Q"&amp;ROUNDUP(MONTH(SalesDataTable[[#This Row],[Order Date]])/3,0)</f>
        <v>Q2</v>
      </c>
      <c r="S796" s="9">
        <f>MONTH(SalesDataTable[[#This Row],[Order Date]])</f>
        <v>5</v>
      </c>
      <c r="T796" s="8" t="str">
        <f>TEXT(SalesDataTable[[#This Row],[Order Date]],"mmm")</f>
        <v>May</v>
      </c>
    </row>
    <row r="797" spans="1:20" ht="15.6">
      <c r="A797" s="2" t="s">
        <v>848</v>
      </c>
      <c r="B797" s="3">
        <v>46153</v>
      </c>
      <c r="C797" s="4" t="s">
        <v>1</v>
      </c>
      <c r="D797" s="4" t="s">
        <v>2</v>
      </c>
      <c r="E797" s="4" t="s">
        <v>25</v>
      </c>
      <c r="F797" s="4" t="s">
        <v>16</v>
      </c>
      <c r="G797" s="4" t="s">
        <v>17</v>
      </c>
      <c r="H797" s="4" t="s">
        <v>71</v>
      </c>
      <c r="I797" s="9">
        <v>3</v>
      </c>
      <c r="J797" s="6">
        <v>132.58000000000001</v>
      </c>
      <c r="K797" s="7">
        <v>0.1</v>
      </c>
      <c r="L797" s="6">
        <v>67.88</v>
      </c>
      <c r="M797" s="6">
        <f t="shared" si="48"/>
        <v>357.96600000000001</v>
      </c>
      <c r="N797" s="6">
        <f t="shared" si="49"/>
        <v>203.64</v>
      </c>
      <c r="O797" s="6">
        <f t="shared" si="50"/>
        <v>154.32600000000002</v>
      </c>
      <c r="P797" s="8">
        <f t="shared" si="51"/>
        <v>0.43111915656794225</v>
      </c>
      <c r="Q797" s="5">
        <f>YEAR(SalesDataTable[[#This Row],[Order Date]])</f>
        <v>2026</v>
      </c>
      <c r="R797" s="8" t="str">
        <f>"Q"&amp;ROUNDUP(MONTH(SalesDataTable[[#This Row],[Order Date]])/3,0)</f>
        <v>Q2</v>
      </c>
      <c r="S797" s="9">
        <f>MONTH(SalesDataTable[[#This Row],[Order Date]])</f>
        <v>5</v>
      </c>
      <c r="T797" s="8" t="str">
        <f>TEXT(SalesDataTable[[#This Row],[Order Date]],"mmm")</f>
        <v>May</v>
      </c>
    </row>
    <row r="798" spans="1:20" ht="15.6">
      <c r="A798" s="2" t="s">
        <v>849</v>
      </c>
      <c r="B798" s="3">
        <v>46154</v>
      </c>
      <c r="C798" s="4" t="s">
        <v>8</v>
      </c>
      <c r="D798" s="4" t="s">
        <v>9</v>
      </c>
      <c r="E798" s="4" t="s">
        <v>25</v>
      </c>
      <c r="F798" s="4" t="s">
        <v>4</v>
      </c>
      <c r="G798" s="4" t="s">
        <v>31</v>
      </c>
      <c r="H798" s="4" t="s">
        <v>64</v>
      </c>
      <c r="I798" s="9">
        <v>2</v>
      </c>
      <c r="J798" s="6">
        <v>81.11</v>
      </c>
      <c r="K798" s="7">
        <v>0.05</v>
      </c>
      <c r="L798" s="6">
        <v>40.049999999999997</v>
      </c>
      <c r="M798" s="6">
        <f t="shared" si="48"/>
        <v>154.10899999999998</v>
      </c>
      <c r="N798" s="6">
        <f t="shared" si="49"/>
        <v>80.099999999999994</v>
      </c>
      <c r="O798" s="6">
        <f t="shared" si="50"/>
        <v>74.008999999999986</v>
      </c>
      <c r="P798" s="8">
        <f t="shared" si="51"/>
        <v>0.48023801335418437</v>
      </c>
      <c r="Q798" s="5">
        <f>YEAR(SalesDataTable[[#This Row],[Order Date]])</f>
        <v>2026</v>
      </c>
      <c r="R798" s="8" t="str">
        <f>"Q"&amp;ROUNDUP(MONTH(SalesDataTable[[#This Row],[Order Date]])/3,0)</f>
        <v>Q2</v>
      </c>
      <c r="S798" s="9">
        <f>MONTH(SalesDataTable[[#This Row],[Order Date]])</f>
        <v>5</v>
      </c>
      <c r="T798" s="8" t="str">
        <f>TEXT(SalesDataTable[[#This Row],[Order Date]],"mmm")</f>
        <v>May</v>
      </c>
    </row>
    <row r="799" spans="1:20" ht="15.6">
      <c r="A799" s="2" t="s">
        <v>850</v>
      </c>
      <c r="B799" s="3">
        <v>46154</v>
      </c>
      <c r="C799" s="4" t="s">
        <v>8</v>
      </c>
      <c r="D799" s="4" t="s">
        <v>86</v>
      </c>
      <c r="E799" s="4" t="s">
        <v>39</v>
      </c>
      <c r="F799" s="4" t="s">
        <v>20</v>
      </c>
      <c r="G799" s="4" t="s">
        <v>5</v>
      </c>
      <c r="H799" s="4" t="s">
        <v>43</v>
      </c>
      <c r="I799" s="9">
        <v>3</v>
      </c>
      <c r="J799" s="6">
        <v>104.54</v>
      </c>
      <c r="K799" s="7">
        <v>0</v>
      </c>
      <c r="L799" s="6">
        <v>51.45</v>
      </c>
      <c r="M799" s="6">
        <f t="shared" si="48"/>
        <v>313.62</v>
      </c>
      <c r="N799" s="6">
        <f t="shared" si="49"/>
        <v>154.35000000000002</v>
      </c>
      <c r="O799" s="6">
        <f t="shared" si="50"/>
        <v>159.26999999999998</v>
      </c>
      <c r="P799" s="8">
        <f t="shared" si="51"/>
        <v>0.50784388750717424</v>
      </c>
      <c r="Q799" s="5">
        <f>YEAR(SalesDataTable[[#This Row],[Order Date]])</f>
        <v>2026</v>
      </c>
      <c r="R799" s="8" t="str">
        <f>"Q"&amp;ROUNDUP(MONTH(SalesDataTable[[#This Row],[Order Date]])/3,0)</f>
        <v>Q2</v>
      </c>
      <c r="S799" s="9">
        <f>MONTH(SalesDataTable[[#This Row],[Order Date]])</f>
        <v>5</v>
      </c>
      <c r="T799" s="8" t="str">
        <f>TEXT(SalesDataTable[[#This Row],[Order Date]],"mmm")</f>
        <v>May</v>
      </c>
    </row>
    <row r="800" spans="1:20" ht="15.6">
      <c r="A800" s="2" t="s">
        <v>851</v>
      </c>
      <c r="B800" s="3">
        <v>46154</v>
      </c>
      <c r="C800" s="4" t="s">
        <v>14</v>
      </c>
      <c r="D800" s="4" t="s">
        <v>126</v>
      </c>
      <c r="E800" s="4" t="s">
        <v>25</v>
      </c>
      <c r="F800" s="4" t="s">
        <v>16</v>
      </c>
      <c r="G800" s="4" t="s">
        <v>11</v>
      </c>
      <c r="H800" s="4" t="s">
        <v>21</v>
      </c>
      <c r="I800" s="9">
        <v>3</v>
      </c>
      <c r="J800" s="6">
        <v>143.87</v>
      </c>
      <c r="K800" s="7">
        <v>0</v>
      </c>
      <c r="L800" s="6">
        <v>79.2</v>
      </c>
      <c r="M800" s="6">
        <f t="shared" si="48"/>
        <v>431.61</v>
      </c>
      <c r="N800" s="6">
        <f t="shared" si="49"/>
        <v>237.60000000000002</v>
      </c>
      <c r="O800" s="6">
        <f t="shared" si="50"/>
        <v>194.01</v>
      </c>
      <c r="P800" s="8">
        <f t="shared" si="51"/>
        <v>0.44950302356293875</v>
      </c>
      <c r="Q800" s="5">
        <f>YEAR(SalesDataTable[[#This Row],[Order Date]])</f>
        <v>2026</v>
      </c>
      <c r="R800" s="8" t="str">
        <f>"Q"&amp;ROUNDUP(MONTH(SalesDataTable[[#This Row],[Order Date]])/3,0)</f>
        <v>Q2</v>
      </c>
      <c r="S800" s="9">
        <f>MONTH(SalesDataTable[[#This Row],[Order Date]])</f>
        <v>5</v>
      </c>
      <c r="T800" s="8" t="str">
        <f>TEXT(SalesDataTable[[#This Row],[Order Date]],"mmm")</f>
        <v>May</v>
      </c>
    </row>
    <row r="801" spans="1:20" ht="15.6">
      <c r="A801" s="2" t="s">
        <v>852</v>
      </c>
      <c r="B801" s="3">
        <v>46154</v>
      </c>
      <c r="C801" s="4" t="s">
        <v>27</v>
      </c>
      <c r="D801" s="4" t="s">
        <v>82</v>
      </c>
      <c r="E801" s="4" t="s">
        <v>3</v>
      </c>
      <c r="F801" s="4" t="s">
        <v>4</v>
      </c>
      <c r="G801" s="4" t="s">
        <v>17</v>
      </c>
      <c r="H801" s="4" t="s">
        <v>18</v>
      </c>
      <c r="I801" s="9">
        <v>1</v>
      </c>
      <c r="J801" s="6">
        <v>36.950000000000003</v>
      </c>
      <c r="K801" s="7">
        <v>0.1</v>
      </c>
      <c r="L801" s="6">
        <v>13.26</v>
      </c>
      <c r="M801" s="6">
        <f t="shared" si="48"/>
        <v>33.255000000000003</v>
      </c>
      <c r="N801" s="6">
        <f t="shared" si="49"/>
        <v>13.26</v>
      </c>
      <c r="O801" s="6">
        <f t="shared" si="50"/>
        <v>19.995000000000005</v>
      </c>
      <c r="P801" s="8">
        <f t="shared" si="51"/>
        <v>0.60126296797474077</v>
      </c>
      <c r="Q801" s="5">
        <f>YEAR(SalesDataTable[[#This Row],[Order Date]])</f>
        <v>2026</v>
      </c>
      <c r="R801" s="8" t="str">
        <f>"Q"&amp;ROUNDUP(MONTH(SalesDataTable[[#This Row],[Order Date]])/3,0)</f>
        <v>Q2</v>
      </c>
      <c r="S801" s="9">
        <f>MONTH(SalesDataTable[[#This Row],[Order Date]])</f>
        <v>5</v>
      </c>
      <c r="T801" s="8" t="str">
        <f>TEXT(SalesDataTable[[#This Row],[Order Date]],"mmm")</f>
        <v>May</v>
      </c>
    </row>
    <row r="802" spans="1:20" ht="15.6">
      <c r="A802" s="2" t="s">
        <v>853</v>
      </c>
      <c r="B802" s="3">
        <v>46154</v>
      </c>
      <c r="C802" s="4" t="s">
        <v>14</v>
      </c>
      <c r="D802" s="4" t="s">
        <v>34</v>
      </c>
      <c r="E802" s="4" t="s">
        <v>3</v>
      </c>
      <c r="F802" s="4" t="s">
        <v>16</v>
      </c>
      <c r="G802" s="4" t="s">
        <v>31</v>
      </c>
      <c r="H802" s="4" t="s">
        <v>90</v>
      </c>
      <c r="I802" s="9">
        <v>1</v>
      </c>
      <c r="J802" s="6">
        <v>121.38</v>
      </c>
      <c r="K802" s="7">
        <v>0</v>
      </c>
      <c r="L802" s="6">
        <v>59.68</v>
      </c>
      <c r="M802" s="6">
        <f t="shared" si="48"/>
        <v>121.38</v>
      </c>
      <c r="N802" s="6">
        <f t="shared" si="49"/>
        <v>59.68</v>
      </c>
      <c r="O802" s="6">
        <f t="shared" si="50"/>
        <v>61.699999999999996</v>
      </c>
      <c r="P802" s="8">
        <f t="shared" si="51"/>
        <v>0.50832097544900312</v>
      </c>
      <c r="Q802" s="5">
        <f>YEAR(SalesDataTable[[#This Row],[Order Date]])</f>
        <v>2026</v>
      </c>
      <c r="R802" s="8" t="str">
        <f>"Q"&amp;ROUNDUP(MONTH(SalesDataTable[[#This Row],[Order Date]])/3,0)</f>
        <v>Q2</v>
      </c>
      <c r="S802" s="9">
        <f>MONTH(SalesDataTable[[#This Row],[Order Date]])</f>
        <v>5</v>
      </c>
      <c r="T802" s="8" t="str">
        <f>TEXT(SalesDataTable[[#This Row],[Order Date]],"mmm")</f>
        <v>May</v>
      </c>
    </row>
    <row r="803" spans="1:20" ht="15.6">
      <c r="A803" s="2" t="s">
        <v>854</v>
      </c>
      <c r="B803" s="3">
        <v>46154</v>
      </c>
      <c r="C803" s="4" t="s">
        <v>27</v>
      </c>
      <c r="D803" s="4" t="s">
        <v>48</v>
      </c>
      <c r="E803" s="4" t="s">
        <v>3</v>
      </c>
      <c r="F803" s="4" t="s">
        <v>4</v>
      </c>
      <c r="G803" s="4" t="s">
        <v>49</v>
      </c>
      <c r="H803" s="4" t="s">
        <v>50</v>
      </c>
      <c r="I803" s="9">
        <v>2</v>
      </c>
      <c r="J803" s="6">
        <v>39.79</v>
      </c>
      <c r="K803" s="7">
        <v>0.1</v>
      </c>
      <c r="L803" s="6">
        <v>14.33</v>
      </c>
      <c r="M803" s="6">
        <f t="shared" si="48"/>
        <v>71.622</v>
      </c>
      <c r="N803" s="6">
        <f t="shared" si="49"/>
        <v>28.66</v>
      </c>
      <c r="O803" s="6">
        <f t="shared" si="50"/>
        <v>42.962000000000003</v>
      </c>
      <c r="P803" s="8">
        <f t="shared" si="51"/>
        <v>0.59984362346764963</v>
      </c>
      <c r="Q803" s="5">
        <f>YEAR(SalesDataTable[[#This Row],[Order Date]])</f>
        <v>2026</v>
      </c>
      <c r="R803" s="8" t="str">
        <f>"Q"&amp;ROUNDUP(MONTH(SalesDataTable[[#This Row],[Order Date]])/3,0)</f>
        <v>Q2</v>
      </c>
      <c r="S803" s="9">
        <f>MONTH(SalesDataTable[[#This Row],[Order Date]])</f>
        <v>5</v>
      </c>
      <c r="T803" s="8" t="str">
        <f>TEXT(SalesDataTable[[#This Row],[Order Date]],"mmm")</f>
        <v>May</v>
      </c>
    </row>
    <row r="804" spans="1:20" ht="15.6">
      <c r="A804" s="2" t="s">
        <v>855</v>
      </c>
      <c r="B804" s="3">
        <v>46154</v>
      </c>
      <c r="C804" s="4" t="s">
        <v>1</v>
      </c>
      <c r="D804" s="4" t="s">
        <v>88</v>
      </c>
      <c r="E804" s="4" t="s">
        <v>25</v>
      </c>
      <c r="F804" s="4" t="s">
        <v>4</v>
      </c>
      <c r="G804" s="4" t="s">
        <v>5</v>
      </c>
      <c r="H804" s="4" t="s">
        <v>29</v>
      </c>
      <c r="I804" s="9">
        <v>4</v>
      </c>
      <c r="J804" s="6">
        <v>51.31</v>
      </c>
      <c r="K804" s="7">
        <v>0</v>
      </c>
      <c r="L804" s="6">
        <v>22.19</v>
      </c>
      <c r="M804" s="6">
        <f t="shared" si="48"/>
        <v>205.24</v>
      </c>
      <c r="N804" s="6">
        <f t="shared" si="49"/>
        <v>88.76</v>
      </c>
      <c r="O804" s="6">
        <f t="shared" si="50"/>
        <v>116.48</v>
      </c>
      <c r="P804" s="8">
        <f t="shared" si="51"/>
        <v>0.56753069577080495</v>
      </c>
      <c r="Q804" s="5">
        <f>YEAR(SalesDataTable[[#This Row],[Order Date]])</f>
        <v>2026</v>
      </c>
      <c r="R804" s="8" t="str">
        <f>"Q"&amp;ROUNDUP(MONTH(SalesDataTable[[#This Row],[Order Date]])/3,0)</f>
        <v>Q2</v>
      </c>
      <c r="S804" s="9">
        <f>MONTH(SalesDataTable[[#This Row],[Order Date]])</f>
        <v>5</v>
      </c>
      <c r="T804" s="8" t="str">
        <f>TEXT(SalesDataTable[[#This Row],[Order Date]],"mmm")</f>
        <v>May</v>
      </c>
    </row>
    <row r="805" spans="1:20" ht="15.6">
      <c r="A805" s="2" t="s">
        <v>856</v>
      </c>
      <c r="B805" s="3">
        <v>46154</v>
      </c>
      <c r="C805" s="4" t="s">
        <v>27</v>
      </c>
      <c r="D805" s="4" t="s">
        <v>45</v>
      </c>
      <c r="E805" s="4" t="s">
        <v>3</v>
      </c>
      <c r="F805" s="4" t="s">
        <v>4</v>
      </c>
      <c r="G805" s="4" t="s">
        <v>49</v>
      </c>
      <c r="H805" s="4" t="s">
        <v>74</v>
      </c>
      <c r="I805" s="9">
        <v>2</v>
      </c>
      <c r="J805" s="6">
        <v>51.15</v>
      </c>
      <c r="K805" s="7">
        <v>0</v>
      </c>
      <c r="L805" s="6">
        <v>22.53</v>
      </c>
      <c r="M805" s="6">
        <f t="shared" si="48"/>
        <v>102.3</v>
      </c>
      <c r="N805" s="6">
        <f t="shared" si="49"/>
        <v>45.06</v>
      </c>
      <c r="O805" s="6">
        <f t="shared" si="50"/>
        <v>57.239999999999995</v>
      </c>
      <c r="P805" s="8">
        <f t="shared" si="51"/>
        <v>0.55953079178885623</v>
      </c>
      <c r="Q805" s="5">
        <f>YEAR(SalesDataTable[[#This Row],[Order Date]])</f>
        <v>2026</v>
      </c>
      <c r="R805" s="8" t="str">
        <f>"Q"&amp;ROUNDUP(MONTH(SalesDataTable[[#This Row],[Order Date]])/3,0)</f>
        <v>Q2</v>
      </c>
      <c r="S805" s="9">
        <f>MONTH(SalesDataTable[[#This Row],[Order Date]])</f>
        <v>5</v>
      </c>
      <c r="T805" s="8" t="str">
        <f>TEXT(SalesDataTable[[#This Row],[Order Date]],"mmm")</f>
        <v>May</v>
      </c>
    </row>
    <row r="806" spans="1:20" ht="15.6">
      <c r="A806" s="2" t="s">
        <v>857</v>
      </c>
      <c r="B806" s="3">
        <v>46155</v>
      </c>
      <c r="C806" s="4" t="s">
        <v>8</v>
      </c>
      <c r="D806" s="4" t="s">
        <v>69</v>
      </c>
      <c r="E806" s="4" t="s">
        <v>25</v>
      </c>
      <c r="F806" s="4" t="s">
        <v>20</v>
      </c>
      <c r="G806" s="4" t="s">
        <v>49</v>
      </c>
      <c r="H806" s="4" t="s">
        <v>74</v>
      </c>
      <c r="I806" s="9">
        <v>1</v>
      </c>
      <c r="J806" s="6">
        <v>50.83</v>
      </c>
      <c r="K806" s="7">
        <v>0.1</v>
      </c>
      <c r="L806" s="6">
        <v>21.82</v>
      </c>
      <c r="M806" s="6">
        <f t="shared" si="48"/>
        <v>45.747</v>
      </c>
      <c r="N806" s="6">
        <f t="shared" si="49"/>
        <v>21.82</v>
      </c>
      <c r="O806" s="6">
        <f t="shared" si="50"/>
        <v>23.927</v>
      </c>
      <c r="P806" s="8">
        <f t="shared" si="51"/>
        <v>0.52302883249174803</v>
      </c>
      <c r="Q806" s="5">
        <f>YEAR(SalesDataTable[[#This Row],[Order Date]])</f>
        <v>2026</v>
      </c>
      <c r="R806" s="8" t="str">
        <f>"Q"&amp;ROUNDUP(MONTH(SalesDataTable[[#This Row],[Order Date]])/3,0)</f>
        <v>Q2</v>
      </c>
      <c r="S806" s="9">
        <f>MONTH(SalesDataTable[[#This Row],[Order Date]])</f>
        <v>5</v>
      </c>
      <c r="T806" s="8" t="str">
        <f>TEXT(SalesDataTable[[#This Row],[Order Date]],"mmm")</f>
        <v>May</v>
      </c>
    </row>
    <row r="807" spans="1:20" ht="15.6">
      <c r="A807" s="2" t="s">
        <v>858</v>
      </c>
      <c r="B807" s="3">
        <v>46155</v>
      </c>
      <c r="C807" s="4" t="s">
        <v>14</v>
      </c>
      <c r="D807" s="4" t="s">
        <v>15</v>
      </c>
      <c r="E807" s="4" t="s">
        <v>10</v>
      </c>
      <c r="F807" s="4" t="s">
        <v>20</v>
      </c>
      <c r="G807" s="4" t="s">
        <v>11</v>
      </c>
      <c r="H807" s="4" t="s">
        <v>21</v>
      </c>
      <c r="I807" s="9">
        <v>6</v>
      </c>
      <c r="J807" s="6">
        <v>141.9</v>
      </c>
      <c r="K807" s="7">
        <v>0.1</v>
      </c>
      <c r="L807" s="6">
        <v>79.64</v>
      </c>
      <c r="M807" s="6">
        <f t="shared" si="48"/>
        <v>766.2600000000001</v>
      </c>
      <c r="N807" s="6">
        <f t="shared" si="49"/>
        <v>477.84000000000003</v>
      </c>
      <c r="O807" s="6">
        <f t="shared" si="50"/>
        <v>288.42000000000007</v>
      </c>
      <c r="P807" s="8">
        <f t="shared" si="51"/>
        <v>0.37639965546942294</v>
      </c>
      <c r="Q807" s="5">
        <f>YEAR(SalesDataTable[[#This Row],[Order Date]])</f>
        <v>2026</v>
      </c>
      <c r="R807" s="8" t="str">
        <f>"Q"&amp;ROUNDUP(MONTH(SalesDataTable[[#This Row],[Order Date]])/3,0)</f>
        <v>Q2</v>
      </c>
      <c r="S807" s="9">
        <f>MONTH(SalesDataTable[[#This Row],[Order Date]])</f>
        <v>5</v>
      </c>
      <c r="T807" s="8" t="str">
        <f>TEXT(SalesDataTable[[#This Row],[Order Date]],"mmm")</f>
        <v>May</v>
      </c>
    </row>
    <row r="808" spans="1:20" ht="15.6">
      <c r="A808" s="2" t="s">
        <v>859</v>
      </c>
      <c r="B808" s="3">
        <v>46155</v>
      </c>
      <c r="C808" s="4" t="s">
        <v>27</v>
      </c>
      <c r="D808" s="4" t="s">
        <v>48</v>
      </c>
      <c r="E808" s="4" t="s">
        <v>3</v>
      </c>
      <c r="F808" s="4" t="s">
        <v>4</v>
      </c>
      <c r="G808" s="4" t="s">
        <v>31</v>
      </c>
      <c r="H808" s="4" t="s">
        <v>90</v>
      </c>
      <c r="I808" s="9">
        <v>1</v>
      </c>
      <c r="J808" s="6">
        <v>122.11</v>
      </c>
      <c r="K808" s="7">
        <v>0</v>
      </c>
      <c r="L808" s="6">
        <v>59.86</v>
      </c>
      <c r="M808" s="6">
        <f t="shared" si="48"/>
        <v>122.11</v>
      </c>
      <c r="N808" s="6">
        <f t="shared" si="49"/>
        <v>59.86</v>
      </c>
      <c r="O808" s="6">
        <f t="shared" si="50"/>
        <v>62.25</v>
      </c>
      <c r="P808" s="8">
        <f t="shared" si="51"/>
        <v>0.50978625829170421</v>
      </c>
      <c r="Q808" s="5">
        <f>YEAR(SalesDataTable[[#This Row],[Order Date]])</f>
        <v>2026</v>
      </c>
      <c r="R808" s="8" t="str">
        <f>"Q"&amp;ROUNDUP(MONTH(SalesDataTable[[#This Row],[Order Date]])/3,0)</f>
        <v>Q2</v>
      </c>
      <c r="S808" s="9">
        <f>MONTH(SalesDataTable[[#This Row],[Order Date]])</f>
        <v>5</v>
      </c>
      <c r="T808" s="8" t="str">
        <f>TEXT(SalesDataTable[[#This Row],[Order Date]],"mmm")</f>
        <v>May</v>
      </c>
    </row>
    <row r="809" spans="1:20" ht="15.6">
      <c r="A809" s="2" t="s">
        <v>860</v>
      </c>
      <c r="B809" s="3">
        <v>46155</v>
      </c>
      <c r="C809" s="4" t="s">
        <v>8</v>
      </c>
      <c r="D809" s="4" t="s">
        <v>66</v>
      </c>
      <c r="E809" s="4" t="s">
        <v>3</v>
      </c>
      <c r="F809" s="4" t="s">
        <v>4</v>
      </c>
      <c r="G809" s="4" t="s">
        <v>5</v>
      </c>
      <c r="H809" s="4" t="s">
        <v>43</v>
      </c>
      <c r="I809" s="9">
        <v>1</v>
      </c>
      <c r="J809" s="6">
        <v>102.38</v>
      </c>
      <c r="K809" s="7">
        <v>0</v>
      </c>
      <c r="L809" s="6">
        <v>50.82</v>
      </c>
      <c r="M809" s="6">
        <f t="shared" si="48"/>
        <v>102.38</v>
      </c>
      <c r="N809" s="6">
        <f t="shared" si="49"/>
        <v>50.82</v>
      </c>
      <c r="O809" s="6">
        <f t="shared" si="50"/>
        <v>51.559999999999995</v>
      </c>
      <c r="P809" s="8">
        <f t="shared" si="51"/>
        <v>0.50361398710685679</v>
      </c>
      <c r="Q809" s="5">
        <f>YEAR(SalesDataTable[[#This Row],[Order Date]])</f>
        <v>2026</v>
      </c>
      <c r="R809" s="8" t="str">
        <f>"Q"&amp;ROUNDUP(MONTH(SalesDataTable[[#This Row],[Order Date]])/3,0)</f>
        <v>Q2</v>
      </c>
      <c r="S809" s="9">
        <f>MONTH(SalesDataTable[[#This Row],[Order Date]])</f>
        <v>5</v>
      </c>
      <c r="T809" s="8" t="str">
        <f>TEXT(SalesDataTable[[#This Row],[Order Date]],"mmm")</f>
        <v>May</v>
      </c>
    </row>
    <row r="810" spans="1:20" ht="15.6">
      <c r="A810" s="2" t="s">
        <v>861</v>
      </c>
      <c r="B810" s="3">
        <v>46155</v>
      </c>
      <c r="C810" s="4" t="s">
        <v>14</v>
      </c>
      <c r="D810" s="4" t="s">
        <v>126</v>
      </c>
      <c r="E810" s="4" t="s">
        <v>25</v>
      </c>
      <c r="F810" s="4" t="s">
        <v>4</v>
      </c>
      <c r="G810" s="4" t="s">
        <v>49</v>
      </c>
      <c r="H810" s="4" t="s">
        <v>67</v>
      </c>
      <c r="I810" s="9">
        <v>5</v>
      </c>
      <c r="J810" s="6">
        <v>37.119999999999997</v>
      </c>
      <c r="K810" s="7">
        <v>0.1</v>
      </c>
      <c r="L810" s="6">
        <v>13.96</v>
      </c>
      <c r="M810" s="6">
        <f t="shared" si="48"/>
        <v>167.04</v>
      </c>
      <c r="N810" s="6">
        <f t="shared" si="49"/>
        <v>69.800000000000011</v>
      </c>
      <c r="O810" s="6">
        <f t="shared" si="50"/>
        <v>97.239999999999981</v>
      </c>
      <c r="P810" s="8">
        <f t="shared" si="51"/>
        <v>0.58213601532567039</v>
      </c>
      <c r="Q810" s="5">
        <f>YEAR(SalesDataTable[[#This Row],[Order Date]])</f>
        <v>2026</v>
      </c>
      <c r="R810" s="8" t="str">
        <f>"Q"&amp;ROUNDUP(MONTH(SalesDataTable[[#This Row],[Order Date]])/3,0)</f>
        <v>Q2</v>
      </c>
      <c r="S810" s="9">
        <f>MONTH(SalesDataTable[[#This Row],[Order Date]])</f>
        <v>5</v>
      </c>
      <c r="T810" s="8" t="str">
        <f>TEXT(SalesDataTable[[#This Row],[Order Date]],"mmm")</f>
        <v>May</v>
      </c>
    </row>
    <row r="811" spans="1:20" ht="15.6">
      <c r="A811" s="2" t="s">
        <v>862</v>
      </c>
      <c r="B811" s="3">
        <v>46155</v>
      </c>
      <c r="C811" s="4" t="s">
        <v>8</v>
      </c>
      <c r="D811" s="4" t="s">
        <v>69</v>
      </c>
      <c r="E811" s="4" t="s">
        <v>3</v>
      </c>
      <c r="F811" s="4" t="s">
        <v>16</v>
      </c>
      <c r="G811" s="4" t="s">
        <v>11</v>
      </c>
      <c r="H811" s="4" t="s">
        <v>12</v>
      </c>
      <c r="I811" s="9">
        <v>2</v>
      </c>
      <c r="J811" s="6">
        <v>91.76</v>
      </c>
      <c r="K811" s="7">
        <v>0.05</v>
      </c>
      <c r="L811" s="6">
        <v>46.31</v>
      </c>
      <c r="M811" s="6">
        <f t="shared" si="48"/>
        <v>174.34399999999999</v>
      </c>
      <c r="N811" s="6">
        <f t="shared" si="49"/>
        <v>92.62</v>
      </c>
      <c r="O811" s="6">
        <f t="shared" si="50"/>
        <v>81.72399999999999</v>
      </c>
      <c r="P811" s="8">
        <f t="shared" si="51"/>
        <v>0.46875143394668006</v>
      </c>
      <c r="Q811" s="5">
        <f>YEAR(SalesDataTable[[#This Row],[Order Date]])</f>
        <v>2026</v>
      </c>
      <c r="R811" s="8" t="str">
        <f>"Q"&amp;ROUNDUP(MONTH(SalesDataTable[[#This Row],[Order Date]])/3,0)</f>
        <v>Q2</v>
      </c>
      <c r="S811" s="9">
        <f>MONTH(SalesDataTable[[#This Row],[Order Date]])</f>
        <v>5</v>
      </c>
      <c r="T811" s="8" t="str">
        <f>TEXT(SalesDataTable[[#This Row],[Order Date]],"mmm")</f>
        <v>May</v>
      </c>
    </row>
    <row r="812" spans="1:20" ht="15.6">
      <c r="A812" s="2" t="s">
        <v>863</v>
      </c>
      <c r="B812" s="3">
        <v>46155</v>
      </c>
      <c r="C812" s="4" t="s">
        <v>27</v>
      </c>
      <c r="D812" s="4" t="s">
        <v>28</v>
      </c>
      <c r="E812" s="4" t="s">
        <v>3</v>
      </c>
      <c r="F812" s="4" t="s">
        <v>4</v>
      </c>
      <c r="G812" s="4" t="s">
        <v>11</v>
      </c>
      <c r="H812" s="4" t="s">
        <v>21</v>
      </c>
      <c r="I812" s="9">
        <v>1</v>
      </c>
      <c r="J812" s="6">
        <v>144.51</v>
      </c>
      <c r="K812" s="7">
        <v>0</v>
      </c>
      <c r="L812" s="6">
        <v>79.22</v>
      </c>
      <c r="M812" s="6">
        <f t="shared" si="48"/>
        <v>144.51</v>
      </c>
      <c r="N812" s="6">
        <f t="shared" si="49"/>
        <v>79.22</v>
      </c>
      <c r="O812" s="6">
        <f t="shared" si="50"/>
        <v>65.289999999999992</v>
      </c>
      <c r="P812" s="8">
        <f t="shared" si="51"/>
        <v>0.45180264341568055</v>
      </c>
      <c r="Q812" s="5">
        <f>YEAR(SalesDataTable[[#This Row],[Order Date]])</f>
        <v>2026</v>
      </c>
      <c r="R812" s="8" t="str">
        <f>"Q"&amp;ROUNDUP(MONTH(SalesDataTable[[#This Row],[Order Date]])/3,0)</f>
        <v>Q2</v>
      </c>
      <c r="S812" s="9">
        <f>MONTH(SalesDataTable[[#This Row],[Order Date]])</f>
        <v>5</v>
      </c>
      <c r="T812" s="8" t="str">
        <f>TEXT(SalesDataTable[[#This Row],[Order Date]],"mmm")</f>
        <v>May</v>
      </c>
    </row>
    <row r="813" spans="1:20" ht="15.6">
      <c r="A813" s="2" t="s">
        <v>864</v>
      </c>
      <c r="B813" s="3">
        <v>46156</v>
      </c>
      <c r="C813" s="4" t="s">
        <v>8</v>
      </c>
      <c r="D813" s="4" t="s">
        <v>38</v>
      </c>
      <c r="E813" s="4" t="s">
        <v>10</v>
      </c>
      <c r="F813" s="4" t="s">
        <v>20</v>
      </c>
      <c r="G813" s="4" t="s">
        <v>49</v>
      </c>
      <c r="H813" s="4" t="s">
        <v>74</v>
      </c>
      <c r="I813" s="9">
        <v>3</v>
      </c>
      <c r="J813" s="6">
        <v>49.7</v>
      </c>
      <c r="K813" s="7">
        <v>0.1</v>
      </c>
      <c r="L813" s="6">
        <v>21.84</v>
      </c>
      <c r="M813" s="6">
        <f t="shared" si="48"/>
        <v>134.19000000000003</v>
      </c>
      <c r="N813" s="6">
        <f t="shared" si="49"/>
        <v>65.52</v>
      </c>
      <c r="O813" s="6">
        <f t="shared" si="50"/>
        <v>68.67000000000003</v>
      </c>
      <c r="P813" s="8">
        <f t="shared" si="51"/>
        <v>0.5117370892018781</v>
      </c>
      <c r="Q813" s="5">
        <f>YEAR(SalesDataTable[[#This Row],[Order Date]])</f>
        <v>2026</v>
      </c>
      <c r="R813" s="8" t="str">
        <f>"Q"&amp;ROUNDUP(MONTH(SalesDataTable[[#This Row],[Order Date]])/3,0)</f>
        <v>Q2</v>
      </c>
      <c r="S813" s="9">
        <f>MONTH(SalesDataTable[[#This Row],[Order Date]])</f>
        <v>5</v>
      </c>
      <c r="T813" s="8" t="str">
        <f>TEXT(SalesDataTable[[#This Row],[Order Date]],"mmm")</f>
        <v>May</v>
      </c>
    </row>
    <row r="814" spans="1:20" ht="15.6">
      <c r="A814" s="2" t="s">
        <v>865</v>
      </c>
      <c r="B814" s="3">
        <v>46156</v>
      </c>
      <c r="C814" s="4" t="s">
        <v>1</v>
      </c>
      <c r="D814" s="4" t="s">
        <v>2</v>
      </c>
      <c r="E814" s="4" t="s">
        <v>3</v>
      </c>
      <c r="F814" s="4" t="s">
        <v>4</v>
      </c>
      <c r="G814" s="4" t="s">
        <v>31</v>
      </c>
      <c r="H814" s="4" t="s">
        <v>90</v>
      </c>
      <c r="I814" s="9">
        <v>1</v>
      </c>
      <c r="J814" s="6">
        <v>120.9</v>
      </c>
      <c r="K814" s="7">
        <v>0</v>
      </c>
      <c r="L814" s="6">
        <v>59.31</v>
      </c>
      <c r="M814" s="6">
        <f t="shared" si="48"/>
        <v>120.9</v>
      </c>
      <c r="N814" s="6">
        <f t="shared" si="49"/>
        <v>59.31</v>
      </c>
      <c r="O814" s="6">
        <f t="shared" si="50"/>
        <v>61.59</v>
      </c>
      <c r="P814" s="8">
        <f t="shared" si="51"/>
        <v>0.50942928039702229</v>
      </c>
      <c r="Q814" s="5">
        <f>YEAR(SalesDataTable[[#This Row],[Order Date]])</f>
        <v>2026</v>
      </c>
      <c r="R814" s="8" t="str">
        <f>"Q"&amp;ROUNDUP(MONTH(SalesDataTable[[#This Row],[Order Date]])/3,0)</f>
        <v>Q2</v>
      </c>
      <c r="S814" s="9">
        <f>MONTH(SalesDataTable[[#This Row],[Order Date]])</f>
        <v>5</v>
      </c>
      <c r="T814" s="8" t="str">
        <f>TEXT(SalesDataTable[[#This Row],[Order Date]],"mmm")</f>
        <v>May</v>
      </c>
    </row>
    <row r="815" spans="1:20" ht="15.6">
      <c r="A815" s="2" t="s">
        <v>866</v>
      </c>
      <c r="B815" s="3">
        <v>46156</v>
      </c>
      <c r="C815" s="4" t="s">
        <v>14</v>
      </c>
      <c r="D815" s="4" t="s">
        <v>61</v>
      </c>
      <c r="E815" s="4" t="s">
        <v>3</v>
      </c>
      <c r="F815" s="4" t="s">
        <v>4</v>
      </c>
      <c r="G815" s="4" t="s">
        <v>31</v>
      </c>
      <c r="H815" s="4" t="s">
        <v>41</v>
      </c>
      <c r="I815" s="9">
        <v>1</v>
      </c>
      <c r="J815" s="6">
        <v>195.72</v>
      </c>
      <c r="K815" s="7">
        <v>0.05</v>
      </c>
      <c r="L815" s="6">
        <v>105.73</v>
      </c>
      <c r="M815" s="6">
        <f t="shared" si="48"/>
        <v>185.934</v>
      </c>
      <c r="N815" s="6">
        <f t="shared" si="49"/>
        <v>105.73</v>
      </c>
      <c r="O815" s="6">
        <f t="shared" si="50"/>
        <v>80.203999999999994</v>
      </c>
      <c r="P815" s="8">
        <f t="shared" si="51"/>
        <v>0.43135736336549524</v>
      </c>
      <c r="Q815" s="5">
        <f>YEAR(SalesDataTable[[#This Row],[Order Date]])</f>
        <v>2026</v>
      </c>
      <c r="R815" s="8" t="str">
        <f>"Q"&amp;ROUNDUP(MONTH(SalesDataTable[[#This Row],[Order Date]])/3,0)</f>
        <v>Q2</v>
      </c>
      <c r="S815" s="9">
        <f>MONTH(SalesDataTable[[#This Row],[Order Date]])</f>
        <v>5</v>
      </c>
      <c r="T815" s="8" t="str">
        <f>TEXT(SalesDataTable[[#This Row],[Order Date]],"mmm")</f>
        <v>May</v>
      </c>
    </row>
    <row r="816" spans="1:20" ht="15.6">
      <c r="A816" s="2" t="s">
        <v>867</v>
      </c>
      <c r="B816" s="3">
        <v>46156</v>
      </c>
      <c r="C816" s="4" t="s">
        <v>1</v>
      </c>
      <c r="D816" s="4" t="s">
        <v>2</v>
      </c>
      <c r="E816" s="4" t="s">
        <v>10</v>
      </c>
      <c r="F816" s="4" t="s">
        <v>4</v>
      </c>
      <c r="G816" s="4" t="s">
        <v>5</v>
      </c>
      <c r="H816" s="4" t="s">
        <v>35</v>
      </c>
      <c r="I816" s="9">
        <v>8</v>
      </c>
      <c r="J816" s="6">
        <v>40.15</v>
      </c>
      <c r="K816" s="7">
        <v>0.15</v>
      </c>
      <c r="L816" s="6">
        <v>16.91</v>
      </c>
      <c r="M816" s="6">
        <f t="shared" si="48"/>
        <v>273.02</v>
      </c>
      <c r="N816" s="6">
        <f t="shared" si="49"/>
        <v>135.28</v>
      </c>
      <c r="O816" s="6">
        <f t="shared" si="50"/>
        <v>137.73999999999998</v>
      </c>
      <c r="P816" s="8">
        <f t="shared" si="51"/>
        <v>0.50450516445681637</v>
      </c>
      <c r="Q816" s="5">
        <f>YEAR(SalesDataTable[[#This Row],[Order Date]])</f>
        <v>2026</v>
      </c>
      <c r="R816" s="8" t="str">
        <f>"Q"&amp;ROUNDUP(MONTH(SalesDataTable[[#This Row],[Order Date]])/3,0)</f>
        <v>Q2</v>
      </c>
      <c r="S816" s="9">
        <f>MONTH(SalesDataTable[[#This Row],[Order Date]])</f>
        <v>5</v>
      </c>
      <c r="T816" s="8" t="str">
        <f>TEXT(SalesDataTable[[#This Row],[Order Date]],"mmm")</f>
        <v>May</v>
      </c>
    </row>
    <row r="817" spans="1:20" ht="15.6">
      <c r="A817" s="2" t="s">
        <v>868</v>
      </c>
      <c r="B817" s="3">
        <v>46156</v>
      </c>
      <c r="C817" s="4" t="s">
        <v>8</v>
      </c>
      <c r="D817" s="4" t="s">
        <v>86</v>
      </c>
      <c r="E817" s="4" t="s">
        <v>25</v>
      </c>
      <c r="F817" s="4" t="s">
        <v>20</v>
      </c>
      <c r="G817" s="4" t="s">
        <v>17</v>
      </c>
      <c r="H817" s="4" t="s">
        <v>71</v>
      </c>
      <c r="I817" s="9">
        <v>4</v>
      </c>
      <c r="J817" s="6">
        <v>130.83000000000001</v>
      </c>
      <c r="K817" s="7">
        <v>0</v>
      </c>
      <c r="L817" s="6">
        <v>66.959999999999994</v>
      </c>
      <c r="M817" s="6">
        <f t="shared" si="48"/>
        <v>523.32000000000005</v>
      </c>
      <c r="N817" s="6">
        <f t="shared" si="49"/>
        <v>267.83999999999997</v>
      </c>
      <c r="O817" s="6">
        <f t="shared" si="50"/>
        <v>255.48000000000008</v>
      </c>
      <c r="P817" s="8">
        <f t="shared" si="51"/>
        <v>0.48819078193074994</v>
      </c>
      <c r="Q817" s="5">
        <f>YEAR(SalesDataTable[[#This Row],[Order Date]])</f>
        <v>2026</v>
      </c>
      <c r="R817" s="8" t="str">
        <f>"Q"&amp;ROUNDUP(MONTH(SalesDataTable[[#This Row],[Order Date]])/3,0)</f>
        <v>Q2</v>
      </c>
      <c r="S817" s="9">
        <f>MONTH(SalesDataTable[[#This Row],[Order Date]])</f>
        <v>5</v>
      </c>
      <c r="T817" s="8" t="str">
        <f>TEXT(SalesDataTable[[#This Row],[Order Date]],"mmm")</f>
        <v>May</v>
      </c>
    </row>
    <row r="818" spans="1:20" ht="15.6">
      <c r="A818" s="2" t="s">
        <v>869</v>
      </c>
      <c r="B818" s="3">
        <v>46156</v>
      </c>
      <c r="C818" s="4" t="s">
        <v>8</v>
      </c>
      <c r="D818" s="4" t="s">
        <v>69</v>
      </c>
      <c r="E818" s="4" t="s">
        <v>3</v>
      </c>
      <c r="F818" s="4" t="s">
        <v>16</v>
      </c>
      <c r="G818" s="4" t="s">
        <v>5</v>
      </c>
      <c r="H818" s="4" t="s">
        <v>29</v>
      </c>
      <c r="I818" s="9">
        <v>1</v>
      </c>
      <c r="J818" s="6">
        <v>50.34</v>
      </c>
      <c r="K818" s="7">
        <v>0.05</v>
      </c>
      <c r="L818" s="6">
        <v>22.23</v>
      </c>
      <c r="M818" s="6">
        <f t="shared" si="48"/>
        <v>47.823</v>
      </c>
      <c r="N818" s="6">
        <f t="shared" si="49"/>
        <v>22.23</v>
      </c>
      <c r="O818" s="6">
        <f t="shared" si="50"/>
        <v>25.593</v>
      </c>
      <c r="P818" s="8">
        <f t="shared" si="51"/>
        <v>0.53516090584028608</v>
      </c>
      <c r="Q818" s="5">
        <f>YEAR(SalesDataTable[[#This Row],[Order Date]])</f>
        <v>2026</v>
      </c>
      <c r="R818" s="8" t="str">
        <f>"Q"&amp;ROUNDUP(MONTH(SalesDataTable[[#This Row],[Order Date]])/3,0)</f>
        <v>Q2</v>
      </c>
      <c r="S818" s="9">
        <f>MONTH(SalesDataTable[[#This Row],[Order Date]])</f>
        <v>5</v>
      </c>
      <c r="T818" s="8" t="str">
        <f>TEXT(SalesDataTable[[#This Row],[Order Date]],"mmm")</f>
        <v>May</v>
      </c>
    </row>
    <row r="819" spans="1:20" ht="15.6">
      <c r="A819" s="2" t="s">
        <v>870</v>
      </c>
      <c r="B819" s="3">
        <v>46156</v>
      </c>
      <c r="C819" s="4" t="s">
        <v>14</v>
      </c>
      <c r="D819" s="4" t="s">
        <v>61</v>
      </c>
      <c r="E819" s="4" t="s">
        <v>3</v>
      </c>
      <c r="F819" s="4" t="s">
        <v>4</v>
      </c>
      <c r="G819" s="4" t="s">
        <v>5</v>
      </c>
      <c r="H819" s="4" t="s">
        <v>43</v>
      </c>
      <c r="I819" s="9">
        <v>2</v>
      </c>
      <c r="J819" s="6">
        <v>103.37</v>
      </c>
      <c r="K819" s="7">
        <v>0</v>
      </c>
      <c r="L819" s="6">
        <v>50.49</v>
      </c>
      <c r="M819" s="6">
        <f t="shared" si="48"/>
        <v>206.74</v>
      </c>
      <c r="N819" s="6">
        <f t="shared" si="49"/>
        <v>100.98</v>
      </c>
      <c r="O819" s="6">
        <f t="shared" si="50"/>
        <v>105.76</v>
      </c>
      <c r="P819" s="8">
        <f t="shared" si="51"/>
        <v>0.51156041404662866</v>
      </c>
      <c r="Q819" s="5">
        <f>YEAR(SalesDataTable[[#This Row],[Order Date]])</f>
        <v>2026</v>
      </c>
      <c r="R819" s="8" t="str">
        <f>"Q"&amp;ROUNDUP(MONTH(SalesDataTable[[#This Row],[Order Date]])/3,0)</f>
        <v>Q2</v>
      </c>
      <c r="S819" s="9">
        <f>MONTH(SalesDataTable[[#This Row],[Order Date]])</f>
        <v>5</v>
      </c>
      <c r="T819" s="8" t="str">
        <f>TEXT(SalesDataTable[[#This Row],[Order Date]],"mmm")</f>
        <v>May</v>
      </c>
    </row>
    <row r="820" spans="1:20" ht="15.6">
      <c r="A820" s="2" t="s">
        <v>871</v>
      </c>
      <c r="B820" s="3">
        <v>46156</v>
      </c>
      <c r="C820" s="4" t="s">
        <v>8</v>
      </c>
      <c r="D820" s="4" t="s">
        <v>86</v>
      </c>
      <c r="E820" s="4" t="s">
        <v>25</v>
      </c>
      <c r="F820" s="4" t="s">
        <v>20</v>
      </c>
      <c r="G820" s="4" t="s">
        <v>49</v>
      </c>
      <c r="H820" s="4" t="s">
        <v>55</v>
      </c>
      <c r="I820" s="9">
        <v>3</v>
      </c>
      <c r="J820" s="6">
        <v>122.31</v>
      </c>
      <c r="K820" s="7">
        <v>0.05</v>
      </c>
      <c r="L820" s="6">
        <v>71.11</v>
      </c>
      <c r="M820" s="6">
        <f t="shared" si="48"/>
        <v>348.58350000000002</v>
      </c>
      <c r="N820" s="6">
        <f t="shared" si="49"/>
        <v>213.32999999999998</v>
      </c>
      <c r="O820" s="6">
        <f t="shared" si="50"/>
        <v>135.25350000000003</v>
      </c>
      <c r="P820" s="8">
        <f t="shared" si="51"/>
        <v>0.38800889887214979</v>
      </c>
      <c r="Q820" s="5">
        <f>YEAR(SalesDataTable[[#This Row],[Order Date]])</f>
        <v>2026</v>
      </c>
      <c r="R820" s="8" t="str">
        <f>"Q"&amp;ROUNDUP(MONTH(SalesDataTable[[#This Row],[Order Date]])/3,0)</f>
        <v>Q2</v>
      </c>
      <c r="S820" s="9">
        <f>MONTH(SalesDataTable[[#This Row],[Order Date]])</f>
        <v>5</v>
      </c>
      <c r="T820" s="8" t="str">
        <f>TEXT(SalesDataTable[[#This Row],[Order Date]],"mmm")</f>
        <v>May</v>
      </c>
    </row>
    <row r="821" spans="1:20" ht="15.6">
      <c r="A821" s="2" t="s">
        <v>872</v>
      </c>
      <c r="B821" s="3">
        <v>46157</v>
      </c>
      <c r="C821" s="4" t="s">
        <v>1</v>
      </c>
      <c r="D821" s="4" t="s">
        <v>52</v>
      </c>
      <c r="E821" s="4" t="s">
        <v>3</v>
      </c>
      <c r="F821" s="4" t="s">
        <v>20</v>
      </c>
      <c r="G821" s="4" t="s">
        <v>17</v>
      </c>
      <c r="H821" s="4" t="s">
        <v>83</v>
      </c>
      <c r="I821" s="9">
        <v>1</v>
      </c>
      <c r="J821" s="6">
        <v>166.48</v>
      </c>
      <c r="K821" s="7">
        <v>0</v>
      </c>
      <c r="L821" s="6">
        <v>89.42</v>
      </c>
      <c r="M821" s="6">
        <f t="shared" si="48"/>
        <v>166.48</v>
      </c>
      <c r="N821" s="6">
        <f t="shared" si="49"/>
        <v>89.42</v>
      </c>
      <c r="O821" s="6">
        <f t="shared" si="50"/>
        <v>77.059999999999988</v>
      </c>
      <c r="P821" s="8">
        <f t="shared" si="51"/>
        <v>0.4628784238346948</v>
      </c>
      <c r="Q821" s="5">
        <f>YEAR(SalesDataTable[[#This Row],[Order Date]])</f>
        <v>2026</v>
      </c>
      <c r="R821" s="8" t="str">
        <f>"Q"&amp;ROUNDUP(MONTH(SalesDataTable[[#This Row],[Order Date]])/3,0)</f>
        <v>Q2</v>
      </c>
      <c r="S821" s="9">
        <f>MONTH(SalesDataTable[[#This Row],[Order Date]])</f>
        <v>5</v>
      </c>
      <c r="T821" s="8" t="str">
        <f>TEXT(SalesDataTable[[#This Row],[Order Date]],"mmm")</f>
        <v>May</v>
      </c>
    </row>
    <row r="822" spans="1:20" ht="15.6">
      <c r="A822" s="2" t="s">
        <v>873</v>
      </c>
      <c r="B822" s="3">
        <v>46157</v>
      </c>
      <c r="C822" s="4" t="s">
        <v>1</v>
      </c>
      <c r="D822" s="4" t="s">
        <v>88</v>
      </c>
      <c r="E822" s="4" t="s">
        <v>25</v>
      </c>
      <c r="F822" s="4" t="s">
        <v>16</v>
      </c>
      <c r="G822" s="4" t="s">
        <v>31</v>
      </c>
      <c r="H822" s="4" t="s">
        <v>41</v>
      </c>
      <c r="I822" s="9">
        <v>3</v>
      </c>
      <c r="J822" s="6">
        <v>192.21</v>
      </c>
      <c r="K822" s="7">
        <v>0</v>
      </c>
      <c r="L822" s="6">
        <v>103.51</v>
      </c>
      <c r="M822" s="6">
        <f t="shared" si="48"/>
        <v>576.63</v>
      </c>
      <c r="N822" s="6">
        <f t="shared" si="49"/>
        <v>310.53000000000003</v>
      </c>
      <c r="O822" s="6">
        <f t="shared" si="50"/>
        <v>266.09999999999997</v>
      </c>
      <c r="P822" s="8">
        <f t="shared" si="51"/>
        <v>0.46147442900993701</v>
      </c>
      <c r="Q822" s="5">
        <f>YEAR(SalesDataTable[[#This Row],[Order Date]])</f>
        <v>2026</v>
      </c>
      <c r="R822" s="8" t="str">
        <f>"Q"&amp;ROUNDUP(MONTH(SalesDataTable[[#This Row],[Order Date]])/3,0)</f>
        <v>Q2</v>
      </c>
      <c r="S822" s="9">
        <f>MONTH(SalesDataTable[[#This Row],[Order Date]])</f>
        <v>5</v>
      </c>
      <c r="T822" s="8" t="str">
        <f>TEXT(SalesDataTable[[#This Row],[Order Date]],"mmm")</f>
        <v>May</v>
      </c>
    </row>
    <row r="823" spans="1:20" ht="15.6">
      <c r="A823" s="2" t="s">
        <v>874</v>
      </c>
      <c r="B823" s="3">
        <v>46157</v>
      </c>
      <c r="C823" s="4" t="s">
        <v>1</v>
      </c>
      <c r="D823" s="4" t="s">
        <v>52</v>
      </c>
      <c r="E823" s="4" t="s">
        <v>10</v>
      </c>
      <c r="F823" s="4" t="s">
        <v>20</v>
      </c>
      <c r="G823" s="4" t="s">
        <v>31</v>
      </c>
      <c r="H823" s="4" t="s">
        <v>64</v>
      </c>
      <c r="I823" s="9">
        <v>6</v>
      </c>
      <c r="J823" s="6">
        <v>81.13</v>
      </c>
      <c r="K823" s="7">
        <v>0.05</v>
      </c>
      <c r="L823" s="6">
        <v>39.409999999999997</v>
      </c>
      <c r="M823" s="6">
        <f t="shared" si="48"/>
        <v>462.44099999999997</v>
      </c>
      <c r="N823" s="6">
        <f t="shared" si="49"/>
        <v>236.45999999999998</v>
      </c>
      <c r="O823" s="6">
        <f t="shared" si="50"/>
        <v>225.98099999999999</v>
      </c>
      <c r="P823" s="8">
        <f t="shared" si="51"/>
        <v>0.48866990599881932</v>
      </c>
      <c r="Q823" s="5">
        <f>YEAR(SalesDataTable[[#This Row],[Order Date]])</f>
        <v>2026</v>
      </c>
      <c r="R823" s="8" t="str">
        <f>"Q"&amp;ROUNDUP(MONTH(SalesDataTable[[#This Row],[Order Date]])/3,0)</f>
        <v>Q2</v>
      </c>
      <c r="S823" s="9">
        <f>MONTH(SalesDataTable[[#This Row],[Order Date]])</f>
        <v>5</v>
      </c>
      <c r="T823" s="8" t="str">
        <f>TEXT(SalesDataTable[[#This Row],[Order Date]],"mmm")</f>
        <v>May</v>
      </c>
    </row>
    <row r="824" spans="1:20" ht="15.6">
      <c r="A824" s="2" t="s">
        <v>875</v>
      </c>
      <c r="B824" s="3">
        <v>46157</v>
      </c>
      <c r="C824" s="4" t="s">
        <v>14</v>
      </c>
      <c r="D824" s="4" t="s">
        <v>61</v>
      </c>
      <c r="E824" s="4" t="s">
        <v>10</v>
      </c>
      <c r="F824" s="4" t="s">
        <v>20</v>
      </c>
      <c r="G824" s="4" t="s">
        <v>17</v>
      </c>
      <c r="H824" s="4" t="s">
        <v>18</v>
      </c>
      <c r="I824" s="9">
        <v>6</v>
      </c>
      <c r="J824" s="6">
        <v>37.1</v>
      </c>
      <c r="K824" s="7">
        <v>0.1</v>
      </c>
      <c r="L824" s="6">
        <v>13.63</v>
      </c>
      <c r="M824" s="6">
        <f t="shared" si="48"/>
        <v>200.34000000000003</v>
      </c>
      <c r="N824" s="6">
        <f t="shared" si="49"/>
        <v>81.78</v>
      </c>
      <c r="O824" s="6">
        <f t="shared" si="50"/>
        <v>118.56000000000003</v>
      </c>
      <c r="P824" s="8">
        <f t="shared" si="51"/>
        <v>0.59179395028451642</v>
      </c>
      <c r="Q824" s="5">
        <f>YEAR(SalesDataTable[[#This Row],[Order Date]])</f>
        <v>2026</v>
      </c>
      <c r="R824" s="8" t="str">
        <f>"Q"&amp;ROUNDUP(MONTH(SalesDataTable[[#This Row],[Order Date]])/3,0)</f>
        <v>Q2</v>
      </c>
      <c r="S824" s="9">
        <f>MONTH(SalesDataTable[[#This Row],[Order Date]])</f>
        <v>5</v>
      </c>
      <c r="T824" s="8" t="str">
        <f>TEXT(SalesDataTable[[#This Row],[Order Date]],"mmm")</f>
        <v>May</v>
      </c>
    </row>
    <row r="825" spans="1:20" ht="15.6">
      <c r="A825" s="2" t="s">
        <v>876</v>
      </c>
      <c r="B825" s="3">
        <v>46157</v>
      </c>
      <c r="C825" s="4" t="s">
        <v>8</v>
      </c>
      <c r="D825" s="4" t="s">
        <v>86</v>
      </c>
      <c r="E825" s="4" t="s">
        <v>10</v>
      </c>
      <c r="F825" s="4" t="s">
        <v>20</v>
      </c>
      <c r="G825" s="4" t="s">
        <v>17</v>
      </c>
      <c r="H825" s="4" t="s">
        <v>18</v>
      </c>
      <c r="I825" s="9">
        <v>6</v>
      </c>
      <c r="J825" s="6">
        <v>35.92</v>
      </c>
      <c r="K825" s="7">
        <v>0.15</v>
      </c>
      <c r="L825" s="6">
        <v>13.3</v>
      </c>
      <c r="M825" s="6">
        <f t="shared" si="48"/>
        <v>183.19200000000001</v>
      </c>
      <c r="N825" s="6">
        <f t="shared" si="49"/>
        <v>79.800000000000011</v>
      </c>
      <c r="O825" s="6">
        <f t="shared" si="50"/>
        <v>103.392</v>
      </c>
      <c r="P825" s="8">
        <f t="shared" si="51"/>
        <v>0.56439145814227687</v>
      </c>
      <c r="Q825" s="5">
        <f>YEAR(SalesDataTable[[#This Row],[Order Date]])</f>
        <v>2026</v>
      </c>
      <c r="R825" s="8" t="str">
        <f>"Q"&amp;ROUNDUP(MONTH(SalesDataTable[[#This Row],[Order Date]])/3,0)</f>
        <v>Q2</v>
      </c>
      <c r="S825" s="9">
        <f>MONTH(SalesDataTable[[#This Row],[Order Date]])</f>
        <v>5</v>
      </c>
      <c r="T825" s="8" t="str">
        <f>TEXT(SalesDataTable[[#This Row],[Order Date]],"mmm")</f>
        <v>May</v>
      </c>
    </row>
    <row r="826" spans="1:20" ht="15.6">
      <c r="A826" s="2" t="s">
        <v>877</v>
      </c>
      <c r="B826" s="3">
        <v>46157</v>
      </c>
      <c r="C826" s="4" t="s">
        <v>27</v>
      </c>
      <c r="D826" s="4" t="s">
        <v>82</v>
      </c>
      <c r="E826" s="4" t="s">
        <v>25</v>
      </c>
      <c r="F826" s="4" t="s">
        <v>20</v>
      </c>
      <c r="G826" s="4" t="s">
        <v>49</v>
      </c>
      <c r="H826" s="4" t="s">
        <v>67</v>
      </c>
      <c r="I826" s="9">
        <v>4</v>
      </c>
      <c r="J826" s="6">
        <v>36.21</v>
      </c>
      <c r="K826" s="7">
        <v>0</v>
      </c>
      <c r="L826" s="6">
        <v>14.3</v>
      </c>
      <c r="M826" s="6">
        <f t="shared" si="48"/>
        <v>144.84</v>
      </c>
      <c r="N826" s="6">
        <f t="shared" si="49"/>
        <v>57.2</v>
      </c>
      <c r="O826" s="6">
        <f t="shared" si="50"/>
        <v>87.64</v>
      </c>
      <c r="P826" s="8">
        <f t="shared" si="51"/>
        <v>0.60508146920740125</v>
      </c>
      <c r="Q826" s="5">
        <f>YEAR(SalesDataTable[[#This Row],[Order Date]])</f>
        <v>2026</v>
      </c>
      <c r="R826" s="8" t="str">
        <f>"Q"&amp;ROUNDUP(MONTH(SalesDataTable[[#This Row],[Order Date]])/3,0)</f>
        <v>Q2</v>
      </c>
      <c r="S826" s="9">
        <f>MONTH(SalesDataTable[[#This Row],[Order Date]])</f>
        <v>5</v>
      </c>
      <c r="T826" s="8" t="str">
        <f>TEXT(SalesDataTable[[#This Row],[Order Date]],"mmm")</f>
        <v>May</v>
      </c>
    </row>
    <row r="827" spans="1:20" ht="15.6">
      <c r="A827" s="2" t="s">
        <v>878</v>
      </c>
      <c r="B827" s="3">
        <v>46157</v>
      </c>
      <c r="C827" s="4" t="s">
        <v>14</v>
      </c>
      <c r="D827" s="4" t="s">
        <v>61</v>
      </c>
      <c r="E827" s="4" t="s">
        <v>3</v>
      </c>
      <c r="F827" s="4" t="s">
        <v>20</v>
      </c>
      <c r="G827" s="4" t="s">
        <v>11</v>
      </c>
      <c r="H827" s="4" t="s">
        <v>79</v>
      </c>
      <c r="I827" s="9">
        <v>3</v>
      </c>
      <c r="J827" s="6">
        <v>73.03</v>
      </c>
      <c r="K827" s="7">
        <v>0.05</v>
      </c>
      <c r="L827" s="6">
        <v>33.200000000000003</v>
      </c>
      <c r="M827" s="6">
        <f t="shared" si="48"/>
        <v>208.13550000000001</v>
      </c>
      <c r="N827" s="6">
        <f t="shared" si="49"/>
        <v>99.600000000000009</v>
      </c>
      <c r="O827" s="6">
        <f t="shared" si="50"/>
        <v>108.5355</v>
      </c>
      <c r="P827" s="8">
        <f t="shared" si="51"/>
        <v>0.52146558371829888</v>
      </c>
      <c r="Q827" s="5">
        <f>YEAR(SalesDataTable[[#This Row],[Order Date]])</f>
        <v>2026</v>
      </c>
      <c r="R827" s="8" t="str">
        <f>"Q"&amp;ROUNDUP(MONTH(SalesDataTable[[#This Row],[Order Date]])/3,0)</f>
        <v>Q2</v>
      </c>
      <c r="S827" s="9">
        <f>MONTH(SalesDataTable[[#This Row],[Order Date]])</f>
        <v>5</v>
      </c>
      <c r="T827" s="8" t="str">
        <f>TEXT(SalesDataTable[[#This Row],[Order Date]],"mmm")</f>
        <v>May</v>
      </c>
    </row>
    <row r="828" spans="1:20" ht="15.6">
      <c r="A828" s="2" t="s">
        <v>879</v>
      </c>
      <c r="B828" s="3">
        <v>46157</v>
      </c>
      <c r="C828" s="4" t="s">
        <v>14</v>
      </c>
      <c r="D828" s="4" t="s">
        <v>34</v>
      </c>
      <c r="E828" s="4" t="s">
        <v>25</v>
      </c>
      <c r="F828" s="4" t="s">
        <v>4</v>
      </c>
      <c r="G828" s="4" t="s">
        <v>5</v>
      </c>
      <c r="H828" s="4" t="s">
        <v>6</v>
      </c>
      <c r="I828" s="9">
        <v>2</v>
      </c>
      <c r="J828" s="6">
        <v>80.81</v>
      </c>
      <c r="K828" s="7">
        <v>0</v>
      </c>
      <c r="L828" s="6">
        <v>42.53</v>
      </c>
      <c r="M828" s="6">
        <f t="shared" si="48"/>
        <v>161.62</v>
      </c>
      <c r="N828" s="6">
        <f t="shared" si="49"/>
        <v>85.06</v>
      </c>
      <c r="O828" s="6">
        <f t="shared" si="50"/>
        <v>76.56</v>
      </c>
      <c r="P828" s="8">
        <f t="shared" si="51"/>
        <v>0.47370374953594852</v>
      </c>
      <c r="Q828" s="5">
        <f>YEAR(SalesDataTable[[#This Row],[Order Date]])</f>
        <v>2026</v>
      </c>
      <c r="R828" s="8" t="str">
        <f>"Q"&amp;ROUNDUP(MONTH(SalesDataTable[[#This Row],[Order Date]])/3,0)</f>
        <v>Q2</v>
      </c>
      <c r="S828" s="9">
        <f>MONTH(SalesDataTable[[#This Row],[Order Date]])</f>
        <v>5</v>
      </c>
      <c r="T828" s="8" t="str">
        <f>TEXT(SalesDataTable[[#This Row],[Order Date]],"mmm")</f>
        <v>May</v>
      </c>
    </row>
    <row r="829" spans="1:20" ht="15.6">
      <c r="A829" s="2" t="s">
        <v>880</v>
      </c>
      <c r="B829" s="3">
        <v>46157</v>
      </c>
      <c r="C829" s="4" t="s">
        <v>8</v>
      </c>
      <c r="D829" s="4" t="s">
        <v>66</v>
      </c>
      <c r="E829" s="4" t="s">
        <v>3</v>
      </c>
      <c r="F829" s="4" t="s">
        <v>16</v>
      </c>
      <c r="G829" s="4" t="s">
        <v>5</v>
      </c>
      <c r="H829" s="4" t="s">
        <v>29</v>
      </c>
      <c r="I829" s="9">
        <v>1</v>
      </c>
      <c r="J829" s="6">
        <v>51.53</v>
      </c>
      <c r="K829" s="7">
        <v>0.1</v>
      </c>
      <c r="L829" s="6">
        <v>23.06</v>
      </c>
      <c r="M829" s="6">
        <f t="shared" si="48"/>
        <v>46.377000000000002</v>
      </c>
      <c r="N829" s="6">
        <f t="shared" si="49"/>
        <v>23.06</v>
      </c>
      <c r="O829" s="6">
        <f t="shared" si="50"/>
        <v>23.317000000000004</v>
      </c>
      <c r="P829" s="8">
        <f t="shared" si="51"/>
        <v>0.50277076999374692</v>
      </c>
      <c r="Q829" s="5">
        <f>YEAR(SalesDataTable[[#This Row],[Order Date]])</f>
        <v>2026</v>
      </c>
      <c r="R829" s="8" t="str">
        <f>"Q"&amp;ROUNDUP(MONTH(SalesDataTable[[#This Row],[Order Date]])/3,0)</f>
        <v>Q2</v>
      </c>
      <c r="S829" s="9">
        <f>MONTH(SalesDataTable[[#This Row],[Order Date]])</f>
        <v>5</v>
      </c>
      <c r="T829" s="8" t="str">
        <f>TEXT(SalesDataTable[[#This Row],[Order Date]],"mmm")</f>
        <v>May</v>
      </c>
    </row>
    <row r="830" spans="1:20" ht="15.6">
      <c r="A830" s="2" t="s">
        <v>881</v>
      </c>
      <c r="B830" s="3">
        <v>46158</v>
      </c>
      <c r="C830" s="4" t="s">
        <v>27</v>
      </c>
      <c r="D830" s="4" t="s">
        <v>82</v>
      </c>
      <c r="E830" s="4" t="s">
        <v>10</v>
      </c>
      <c r="F830" s="4" t="s">
        <v>20</v>
      </c>
      <c r="G830" s="4" t="s">
        <v>31</v>
      </c>
      <c r="H830" s="4" t="s">
        <v>64</v>
      </c>
      <c r="I830" s="9">
        <v>5</v>
      </c>
      <c r="J830" s="6">
        <v>81.75</v>
      </c>
      <c r="K830" s="7">
        <v>0.05</v>
      </c>
      <c r="L830" s="6">
        <v>39.159999999999997</v>
      </c>
      <c r="M830" s="6">
        <f t="shared" si="48"/>
        <v>388.3125</v>
      </c>
      <c r="N830" s="6">
        <f t="shared" si="49"/>
        <v>195.79999999999998</v>
      </c>
      <c r="O830" s="6">
        <f t="shared" si="50"/>
        <v>192.51250000000002</v>
      </c>
      <c r="P830" s="8">
        <f t="shared" si="51"/>
        <v>0.49576694028649609</v>
      </c>
      <c r="Q830" s="5">
        <f>YEAR(SalesDataTable[[#This Row],[Order Date]])</f>
        <v>2026</v>
      </c>
      <c r="R830" s="8" t="str">
        <f>"Q"&amp;ROUNDUP(MONTH(SalesDataTable[[#This Row],[Order Date]])/3,0)</f>
        <v>Q2</v>
      </c>
      <c r="S830" s="9">
        <f>MONTH(SalesDataTable[[#This Row],[Order Date]])</f>
        <v>5</v>
      </c>
      <c r="T830" s="8" t="str">
        <f>TEXT(SalesDataTable[[#This Row],[Order Date]],"mmm")</f>
        <v>May</v>
      </c>
    </row>
    <row r="831" spans="1:20" ht="15.6">
      <c r="A831" s="2" t="s">
        <v>882</v>
      </c>
      <c r="B831" s="3">
        <v>46158</v>
      </c>
      <c r="C831" s="4" t="s">
        <v>14</v>
      </c>
      <c r="D831" s="4" t="s">
        <v>61</v>
      </c>
      <c r="E831" s="4" t="s">
        <v>3</v>
      </c>
      <c r="F831" s="4" t="s">
        <v>16</v>
      </c>
      <c r="G831" s="4" t="s">
        <v>17</v>
      </c>
      <c r="H831" s="4" t="s">
        <v>83</v>
      </c>
      <c r="I831" s="9">
        <v>1</v>
      </c>
      <c r="J831" s="6">
        <v>165.99</v>
      </c>
      <c r="K831" s="7">
        <v>0.1</v>
      </c>
      <c r="L831" s="6">
        <v>89.9</v>
      </c>
      <c r="M831" s="6">
        <f t="shared" si="48"/>
        <v>149.39100000000002</v>
      </c>
      <c r="N831" s="6">
        <f t="shared" si="49"/>
        <v>89.9</v>
      </c>
      <c r="O831" s="6">
        <f t="shared" si="50"/>
        <v>59.491000000000014</v>
      </c>
      <c r="P831" s="8">
        <f t="shared" si="51"/>
        <v>0.3982234538894579</v>
      </c>
      <c r="Q831" s="5">
        <f>YEAR(SalesDataTable[[#This Row],[Order Date]])</f>
        <v>2026</v>
      </c>
      <c r="R831" s="8" t="str">
        <f>"Q"&amp;ROUNDUP(MONTH(SalesDataTable[[#This Row],[Order Date]])/3,0)</f>
        <v>Q2</v>
      </c>
      <c r="S831" s="9">
        <f>MONTH(SalesDataTable[[#This Row],[Order Date]])</f>
        <v>5</v>
      </c>
      <c r="T831" s="8" t="str">
        <f>TEXT(SalesDataTable[[#This Row],[Order Date]],"mmm")</f>
        <v>May</v>
      </c>
    </row>
    <row r="832" spans="1:20" ht="15.6">
      <c r="A832" s="2" t="s">
        <v>883</v>
      </c>
      <c r="B832" s="3">
        <v>46158</v>
      </c>
      <c r="C832" s="4" t="s">
        <v>1</v>
      </c>
      <c r="D832" s="4" t="s">
        <v>88</v>
      </c>
      <c r="E832" s="4" t="s">
        <v>25</v>
      </c>
      <c r="F832" s="4" t="s">
        <v>16</v>
      </c>
      <c r="G832" s="4" t="s">
        <v>31</v>
      </c>
      <c r="H832" s="4" t="s">
        <v>90</v>
      </c>
      <c r="I832" s="9">
        <v>2</v>
      </c>
      <c r="J832" s="6">
        <v>121.22</v>
      </c>
      <c r="K832" s="7">
        <v>0</v>
      </c>
      <c r="L832" s="6">
        <v>60.38</v>
      </c>
      <c r="M832" s="6">
        <f t="shared" si="48"/>
        <v>242.44</v>
      </c>
      <c r="N832" s="6">
        <f t="shared" si="49"/>
        <v>120.76</v>
      </c>
      <c r="O832" s="6">
        <f t="shared" si="50"/>
        <v>121.67999999999999</v>
      </c>
      <c r="P832" s="8">
        <f t="shared" si="51"/>
        <v>0.50189737667051637</v>
      </c>
      <c r="Q832" s="5">
        <f>YEAR(SalesDataTable[[#This Row],[Order Date]])</f>
        <v>2026</v>
      </c>
      <c r="R832" s="8" t="str">
        <f>"Q"&amp;ROUNDUP(MONTH(SalesDataTable[[#This Row],[Order Date]])/3,0)</f>
        <v>Q2</v>
      </c>
      <c r="S832" s="9">
        <f>MONTH(SalesDataTable[[#This Row],[Order Date]])</f>
        <v>5</v>
      </c>
      <c r="T832" s="8" t="str">
        <f>TEXT(SalesDataTable[[#This Row],[Order Date]],"mmm")</f>
        <v>May</v>
      </c>
    </row>
    <row r="833" spans="1:20" ht="15.6">
      <c r="A833" s="2" t="s">
        <v>884</v>
      </c>
      <c r="B833" s="3">
        <v>46158</v>
      </c>
      <c r="C833" s="4" t="s">
        <v>8</v>
      </c>
      <c r="D833" s="4" t="s">
        <v>69</v>
      </c>
      <c r="E833" s="4" t="s">
        <v>25</v>
      </c>
      <c r="F833" s="4" t="s">
        <v>20</v>
      </c>
      <c r="G833" s="4" t="s">
        <v>17</v>
      </c>
      <c r="H833" s="4" t="s">
        <v>71</v>
      </c>
      <c r="I833" s="9">
        <v>2</v>
      </c>
      <c r="J833" s="6">
        <v>131.1</v>
      </c>
      <c r="K833" s="7">
        <v>0</v>
      </c>
      <c r="L833" s="6">
        <v>65.55</v>
      </c>
      <c r="M833" s="6">
        <f t="shared" si="48"/>
        <v>262.2</v>
      </c>
      <c r="N833" s="6">
        <f t="shared" si="49"/>
        <v>131.1</v>
      </c>
      <c r="O833" s="6">
        <f t="shared" si="50"/>
        <v>131.1</v>
      </c>
      <c r="P833" s="8">
        <f t="shared" si="51"/>
        <v>0.5</v>
      </c>
      <c r="Q833" s="5">
        <f>YEAR(SalesDataTable[[#This Row],[Order Date]])</f>
        <v>2026</v>
      </c>
      <c r="R833" s="8" t="str">
        <f>"Q"&amp;ROUNDUP(MONTH(SalesDataTable[[#This Row],[Order Date]])/3,0)</f>
        <v>Q2</v>
      </c>
      <c r="S833" s="9">
        <f>MONTH(SalesDataTable[[#This Row],[Order Date]])</f>
        <v>5</v>
      </c>
      <c r="T833" s="8" t="str">
        <f>TEXT(SalesDataTable[[#This Row],[Order Date]],"mmm")</f>
        <v>May</v>
      </c>
    </row>
    <row r="834" spans="1:20" ht="15.6">
      <c r="A834" s="2" t="s">
        <v>885</v>
      </c>
      <c r="B834" s="3">
        <v>46158</v>
      </c>
      <c r="C834" s="4" t="s">
        <v>8</v>
      </c>
      <c r="D834" s="4" t="s">
        <v>38</v>
      </c>
      <c r="E834" s="4" t="s">
        <v>3</v>
      </c>
      <c r="F834" s="4" t="s">
        <v>4</v>
      </c>
      <c r="G834" s="4" t="s">
        <v>17</v>
      </c>
      <c r="H834" s="4" t="s">
        <v>46</v>
      </c>
      <c r="I834" s="9">
        <v>2</v>
      </c>
      <c r="J834" s="6">
        <v>46.44</v>
      </c>
      <c r="K834" s="7">
        <v>0</v>
      </c>
      <c r="L834" s="6">
        <v>18.63</v>
      </c>
      <c r="M834" s="6">
        <f t="shared" ref="M834:M897" si="52">I834*J834*(1-K834)</f>
        <v>92.88</v>
      </c>
      <c r="N834" s="6">
        <f t="shared" ref="N834:N897" si="53">I834*L834</f>
        <v>37.26</v>
      </c>
      <c r="O834" s="6">
        <f t="shared" ref="O834:O897" si="54">M834-N834</f>
        <v>55.62</v>
      </c>
      <c r="P834" s="8">
        <f t="shared" ref="P834:P897" si="55">IFERROR(O834/M834,0)</f>
        <v>0.59883720930232553</v>
      </c>
      <c r="Q834" s="5">
        <f>YEAR(SalesDataTable[[#This Row],[Order Date]])</f>
        <v>2026</v>
      </c>
      <c r="R834" s="8" t="str">
        <f>"Q"&amp;ROUNDUP(MONTH(SalesDataTable[[#This Row],[Order Date]])/3,0)</f>
        <v>Q2</v>
      </c>
      <c r="S834" s="9">
        <f>MONTH(SalesDataTable[[#This Row],[Order Date]])</f>
        <v>5</v>
      </c>
      <c r="T834" s="8" t="str">
        <f>TEXT(SalesDataTable[[#This Row],[Order Date]],"mmm")</f>
        <v>May</v>
      </c>
    </row>
    <row r="835" spans="1:20" ht="15.6">
      <c r="A835" s="2" t="s">
        <v>886</v>
      </c>
      <c r="B835" s="3">
        <v>46158</v>
      </c>
      <c r="C835" s="4" t="s">
        <v>27</v>
      </c>
      <c r="D835" s="4" t="s">
        <v>45</v>
      </c>
      <c r="E835" s="4" t="s">
        <v>3</v>
      </c>
      <c r="F835" s="4" t="s">
        <v>16</v>
      </c>
      <c r="G835" s="4" t="s">
        <v>17</v>
      </c>
      <c r="H835" s="4" t="s">
        <v>18</v>
      </c>
      <c r="I835" s="9">
        <v>1</v>
      </c>
      <c r="J835" s="6">
        <v>36.659999999999997</v>
      </c>
      <c r="K835" s="7">
        <v>0</v>
      </c>
      <c r="L835" s="6">
        <v>13.61</v>
      </c>
      <c r="M835" s="6">
        <f t="shared" si="52"/>
        <v>36.659999999999997</v>
      </c>
      <c r="N835" s="6">
        <f t="shared" si="53"/>
        <v>13.61</v>
      </c>
      <c r="O835" s="6">
        <f t="shared" si="54"/>
        <v>23.049999999999997</v>
      </c>
      <c r="P835" s="8">
        <f t="shared" si="55"/>
        <v>0.62875068194217132</v>
      </c>
      <c r="Q835" s="5">
        <f>YEAR(SalesDataTable[[#This Row],[Order Date]])</f>
        <v>2026</v>
      </c>
      <c r="R835" s="8" t="str">
        <f>"Q"&amp;ROUNDUP(MONTH(SalesDataTable[[#This Row],[Order Date]])/3,0)</f>
        <v>Q2</v>
      </c>
      <c r="S835" s="9">
        <f>MONTH(SalesDataTable[[#This Row],[Order Date]])</f>
        <v>5</v>
      </c>
      <c r="T835" s="8" t="str">
        <f>TEXT(SalesDataTable[[#This Row],[Order Date]],"mmm")</f>
        <v>May</v>
      </c>
    </row>
    <row r="836" spans="1:20" ht="15.6">
      <c r="A836" s="2" t="s">
        <v>887</v>
      </c>
      <c r="B836" s="3">
        <v>46158</v>
      </c>
      <c r="C836" s="4" t="s">
        <v>27</v>
      </c>
      <c r="D836" s="4" t="s">
        <v>48</v>
      </c>
      <c r="E836" s="4" t="s">
        <v>3</v>
      </c>
      <c r="F836" s="4" t="s">
        <v>16</v>
      </c>
      <c r="G836" s="4" t="s">
        <v>11</v>
      </c>
      <c r="H836" s="4" t="s">
        <v>53</v>
      </c>
      <c r="I836" s="9">
        <v>5</v>
      </c>
      <c r="J836" s="6">
        <v>156.16999999999999</v>
      </c>
      <c r="K836" s="7">
        <v>0.1</v>
      </c>
      <c r="L836" s="6">
        <v>80.59</v>
      </c>
      <c r="M836" s="6">
        <f t="shared" si="52"/>
        <v>702.76499999999999</v>
      </c>
      <c r="N836" s="6">
        <f t="shared" si="53"/>
        <v>402.95000000000005</v>
      </c>
      <c r="O836" s="6">
        <f t="shared" si="54"/>
        <v>299.81499999999994</v>
      </c>
      <c r="P836" s="8">
        <f t="shared" si="55"/>
        <v>0.42662198601239382</v>
      </c>
      <c r="Q836" s="5">
        <f>YEAR(SalesDataTable[[#This Row],[Order Date]])</f>
        <v>2026</v>
      </c>
      <c r="R836" s="8" t="str">
        <f>"Q"&amp;ROUNDUP(MONTH(SalesDataTable[[#This Row],[Order Date]])/3,0)</f>
        <v>Q2</v>
      </c>
      <c r="S836" s="9">
        <f>MONTH(SalesDataTable[[#This Row],[Order Date]])</f>
        <v>5</v>
      </c>
      <c r="T836" s="8" t="str">
        <f>TEXT(SalesDataTable[[#This Row],[Order Date]],"mmm")</f>
        <v>May</v>
      </c>
    </row>
    <row r="837" spans="1:20" ht="15.6">
      <c r="A837" s="2" t="s">
        <v>888</v>
      </c>
      <c r="B837" s="3">
        <v>46158</v>
      </c>
      <c r="C837" s="4" t="s">
        <v>8</v>
      </c>
      <c r="D837" s="4" t="s">
        <v>69</v>
      </c>
      <c r="E837" s="4" t="s">
        <v>25</v>
      </c>
      <c r="F837" s="4" t="s">
        <v>16</v>
      </c>
      <c r="G837" s="4" t="s">
        <v>17</v>
      </c>
      <c r="H837" s="4" t="s">
        <v>18</v>
      </c>
      <c r="I837" s="9">
        <v>1</v>
      </c>
      <c r="J837" s="6">
        <v>35.97</v>
      </c>
      <c r="K837" s="7">
        <v>0.1</v>
      </c>
      <c r="L837" s="6">
        <v>13.54</v>
      </c>
      <c r="M837" s="6">
        <f t="shared" si="52"/>
        <v>32.372999999999998</v>
      </c>
      <c r="N837" s="6">
        <f t="shared" si="53"/>
        <v>13.54</v>
      </c>
      <c r="O837" s="6">
        <f t="shared" si="54"/>
        <v>18.832999999999998</v>
      </c>
      <c r="P837" s="8">
        <f t="shared" si="55"/>
        <v>0.58175022395205878</v>
      </c>
      <c r="Q837" s="5">
        <f>YEAR(SalesDataTable[[#This Row],[Order Date]])</f>
        <v>2026</v>
      </c>
      <c r="R837" s="8" t="str">
        <f>"Q"&amp;ROUNDUP(MONTH(SalesDataTable[[#This Row],[Order Date]])/3,0)</f>
        <v>Q2</v>
      </c>
      <c r="S837" s="9">
        <f>MONTH(SalesDataTable[[#This Row],[Order Date]])</f>
        <v>5</v>
      </c>
      <c r="T837" s="8" t="str">
        <f>TEXT(SalesDataTable[[#This Row],[Order Date]],"mmm")</f>
        <v>May</v>
      </c>
    </row>
    <row r="838" spans="1:20" ht="15.6">
      <c r="A838" s="2" t="s">
        <v>889</v>
      </c>
      <c r="B838" s="3">
        <v>46158</v>
      </c>
      <c r="C838" s="4" t="s">
        <v>8</v>
      </c>
      <c r="D838" s="4" t="s">
        <v>66</v>
      </c>
      <c r="E838" s="4" t="s">
        <v>10</v>
      </c>
      <c r="F838" s="4" t="s">
        <v>20</v>
      </c>
      <c r="G838" s="4" t="s">
        <v>49</v>
      </c>
      <c r="H838" s="4" t="s">
        <v>55</v>
      </c>
      <c r="I838" s="9">
        <v>4</v>
      </c>
      <c r="J838" s="6">
        <v>125.11</v>
      </c>
      <c r="K838" s="7">
        <v>0.15</v>
      </c>
      <c r="L838" s="6">
        <v>70.010000000000005</v>
      </c>
      <c r="M838" s="6">
        <f t="shared" si="52"/>
        <v>425.37399999999997</v>
      </c>
      <c r="N838" s="6">
        <f t="shared" si="53"/>
        <v>280.04000000000002</v>
      </c>
      <c r="O838" s="6">
        <f t="shared" si="54"/>
        <v>145.33399999999995</v>
      </c>
      <c r="P838" s="8">
        <f t="shared" si="55"/>
        <v>0.34166169065340135</v>
      </c>
      <c r="Q838" s="5">
        <f>YEAR(SalesDataTable[[#This Row],[Order Date]])</f>
        <v>2026</v>
      </c>
      <c r="R838" s="8" t="str">
        <f>"Q"&amp;ROUNDUP(MONTH(SalesDataTable[[#This Row],[Order Date]])/3,0)</f>
        <v>Q2</v>
      </c>
      <c r="S838" s="9">
        <f>MONTH(SalesDataTable[[#This Row],[Order Date]])</f>
        <v>5</v>
      </c>
      <c r="T838" s="8" t="str">
        <f>TEXT(SalesDataTable[[#This Row],[Order Date]],"mmm")</f>
        <v>May</v>
      </c>
    </row>
    <row r="839" spans="1:20" ht="15.6">
      <c r="A839" s="2" t="s">
        <v>890</v>
      </c>
      <c r="B839" s="3">
        <v>46158</v>
      </c>
      <c r="C839" s="4" t="s">
        <v>27</v>
      </c>
      <c r="D839" s="4" t="s">
        <v>48</v>
      </c>
      <c r="E839" s="4" t="s">
        <v>3</v>
      </c>
      <c r="F839" s="4" t="s">
        <v>16</v>
      </c>
      <c r="G839" s="4" t="s">
        <v>49</v>
      </c>
      <c r="H839" s="4" t="s">
        <v>67</v>
      </c>
      <c r="I839" s="9">
        <v>4</v>
      </c>
      <c r="J839" s="6">
        <v>36.29</v>
      </c>
      <c r="K839" s="7">
        <v>0.1</v>
      </c>
      <c r="L839" s="6">
        <v>13.77</v>
      </c>
      <c r="M839" s="6">
        <f t="shared" si="52"/>
        <v>130.64400000000001</v>
      </c>
      <c r="N839" s="6">
        <f t="shared" si="53"/>
        <v>55.08</v>
      </c>
      <c r="O839" s="6">
        <f t="shared" si="54"/>
        <v>75.564000000000007</v>
      </c>
      <c r="P839" s="8">
        <f t="shared" si="55"/>
        <v>0.57839625241113257</v>
      </c>
      <c r="Q839" s="5">
        <f>YEAR(SalesDataTable[[#This Row],[Order Date]])</f>
        <v>2026</v>
      </c>
      <c r="R839" s="8" t="str">
        <f>"Q"&amp;ROUNDUP(MONTH(SalesDataTable[[#This Row],[Order Date]])/3,0)</f>
        <v>Q2</v>
      </c>
      <c r="S839" s="9">
        <f>MONTH(SalesDataTable[[#This Row],[Order Date]])</f>
        <v>5</v>
      </c>
      <c r="T839" s="8" t="str">
        <f>TEXT(SalesDataTable[[#This Row],[Order Date]],"mmm")</f>
        <v>May</v>
      </c>
    </row>
    <row r="840" spans="1:20" ht="15.6">
      <c r="A840" s="2" t="s">
        <v>891</v>
      </c>
      <c r="B840" s="3">
        <v>46158</v>
      </c>
      <c r="C840" s="4" t="s">
        <v>8</v>
      </c>
      <c r="D840" s="4" t="s">
        <v>38</v>
      </c>
      <c r="E840" s="4" t="s">
        <v>3</v>
      </c>
      <c r="F840" s="4" t="s">
        <v>16</v>
      </c>
      <c r="G840" s="4" t="s">
        <v>11</v>
      </c>
      <c r="H840" s="4" t="s">
        <v>21</v>
      </c>
      <c r="I840" s="9">
        <v>4</v>
      </c>
      <c r="J840" s="6">
        <v>143.34</v>
      </c>
      <c r="K840" s="7">
        <v>0</v>
      </c>
      <c r="L840" s="6">
        <v>80.55</v>
      </c>
      <c r="M840" s="6">
        <f t="shared" si="52"/>
        <v>573.36</v>
      </c>
      <c r="N840" s="6">
        <f t="shared" si="53"/>
        <v>322.2</v>
      </c>
      <c r="O840" s="6">
        <f t="shared" si="54"/>
        <v>251.16000000000003</v>
      </c>
      <c r="P840" s="8">
        <f t="shared" si="55"/>
        <v>0.43804939305148599</v>
      </c>
      <c r="Q840" s="5">
        <f>YEAR(SalesDataTable[[#This Row],[Order Date]])</f>
        <v>2026</v>
      </c>
      <c r="R840" s="8" t="str">
        <f>"Q"&amp;ROUNDUP(MONTH(SalesDataTable[[#This Row],[Order Date]])/3,0)</f>
        <v>Q2</v>
      </c>
      <c r="S840" s="9">
        <f>MONTH(SalesDataTable[[#This Row],[Order Date]])</f>
        <v>5</v>
      </c>
      <c r="T840" s="8" t="str">
        <f>TEXT(SalesDataTable[[#This Row],[Order Date]],"mmm")</f>
        <v>May</v>
      </c>
    </row>
    <row r="841" spans="1:20" ht="15.6">
      <c r="A841" s="2" t="s">
        <v>892</v>
      </c>
      <c r="B841" s="3">
        <v>46159</v>
      </c>
      <c r="C841" s="4" t="s">
        <v>8</v>
      </c>
      <c r="D841" s="4" t="s">
        <v>69</v>
      </c>
      <c r="E841" s="4" t="s">
        <v>39</v>
      </c>
      <c r="F841" s="4" t="s">
        <v>16</v>
      </c>
      <c r="G841" s="4" t="s">
        <v>5</v>
      </c>
      <c r="H841" s="4" t="s">
        <v>29</v>
      </c>
      <c r="I841" s="9">
        <v>3</v>
      </c>
      <c r="J841" s="6">
        <v>51.68</v>
      </c>
      <c r="K841" s="7">
        <v>0</v>
      </c>
      <c r="L841" s="6">
        <v>22.4</v>
      </c>
      <c r="M841" s="6">
        <f t="shared" si="52"/>
        <v>155.04</v>
      </c>
      <c r="N841" s="6">
        <f t="shared" si="53"/>
        <v>67.199999999999989</v>
      </c>
      <c r="O841" s="6">
        <f t="shared" si="54"/>
        <v>87.84</v>
      </c>
      <c r="P841" s="8">
        <f t="shared" si="55"/>
        <v>0.56656346749226016</v>
      </c>
      <c r="Q841" s="5">
        <f>YEAR(SalesDataTable[[#This Row],[Order Date]])</f>
        <v>2026</v>
      </c>
      <c r="R841" s="8" t="str">
        <f>"Q"&amp;ROUNDUP(MONTH(SalesDataTable[[#This Row],[Order Date]])/3,0)</f>
        <v>Q2</v>
      </c>
      <c r="S841" s="9">
        <f>MONTH(SalesDataTable[[#This Row],[Order Date]])</f>
        <v>5</v>
      </c>
      <c r="T841" s="8" t="str">
        <f>TEXT(SalesDataTable[[#This Row],[Order Date]],"mmm")</f>
        <v>May</v>
      </c>
    </row>
    <row r="842" spans="1:20" ht="15.6">
      <c r="A842" s="2" t="s">
        <v>893</v>
      </c>
      <c r="B842" s="3">
        <v>46159</v>
      </c>
      <c r="C842" s="4" t="s">
        <v>27</v>
      </c>
      <c r="D842" s="4" t="s">
        <v>45</v>
      </c>
      <c r="E842" s="4" t="s">
        <v>3</v>
      </c>
      <c r="F842" s="4" t="s">
        <v>4</v>
      </c>
      <c r="G842" s="4" t="s">
        <v>17</v>
      </c>
      <c r="H842" s="4" t="s">
        <v>46</v>
      </c>
      <c r="I842" s="9">
        <v>1</v>
      </c>
      <c r="J842" s="6">
        <v>46.84</v>
      </c>
      <c r="K842" s="7">
        <v>0</v>
      </c>
      <c r="L842" s="6">
        <v>17.93</v>
      </c>
      <c r="M842" s="6">
        <f t="shared" si="52"/>
        <v>46.84</v>
      </c>
      <c r="N842" s="6">
        <f t="shared" si="53"/>
        <v>17.93</v>
      </c>
      <c r="O842" s="6">
        <f t="shared" si="54"/>
        <v>28.910000000000004</v>
      </c>
      <c r="P842" s="8">
        <f t="shared" si="55"/>
        <v>0.61720751494449189</v>
      </c>
      <c r="Q842" s="5">
        <f>YEAR(SalesDataTable[[#This Row],[Order Date]])</f>
        <v>2026</v>
      </c>
      <c r="R842" s="8" t="str">
        <f>"Q"&amp;ROUNDUP(MONTH(SalesDataTable[[#This Row],[Order Date]])/3,0)</f>
        <v>Q2</v>
      </c>
      <c r="S842" s="9">
        <f>MONTH(SalesDataTable[[#This Row],[Order Date]])</f>
        <v>5</v>
      </c>
      <c r="T842" s="8" t="str">
        <f>TEXT(SalesDataTable[[#This Row],[Order Date]],"mmm")</f>
        <v>May</v>
      </c>
    </row>
    <row r="843" spans="1:20" ht="15.6">
      <c r="A843" s="2" t="s">
        <v>894</v>
      </c>
      <c r="B843" s="3">
        <v>46159</v>
      </c>
      <c r="C843" s="4" t="s">
        <v>14</v>
      </c>
      <c r="D843" s="4" t="s">
        <v>15</v>
      </c>
      <c r="E843" s="4" t="s">
        <v>39</v>
      </c>
      <c r="F843" s="4" t="s">
        <v>16</v>
      </c>
      <c r="G843" s="4" t="s">
        <v>11</v>
      </c>
      <c r="H843" s="4" t="s">
        <v>79</v>
      </c>
      <c r="I843" s="9">
        <v>5</v>
      </c>
      <c r="J843" s="6">
        <v>72.900000000000006</v>
      </c>
      <c r="K843" s="7">
        <v>0.05</v>
      </c>
      <c r="L843" s="6">
        <v>31.57</v>
      </c>
      <c r="M843" s="6">
        <f t="shared" si="52"/>
        <v>346.27499999999998</v>
      </c>
      <c r="N843" s="6">
        <f t="shared" si="53"/>
        <v>157.85</v>
      </c>
      <c r="O843" s="6">
        <f t="shared" si="54"/>
        <v>188.42499999999998</v>
      </c>
      <c r="P843" s="8">
        <f t="shared" si="55"/>
        <v>0.54414843693596127</v>
      </c>
      <c r="Q843" s="5">
        <f>YEAR(SalesDataTable[[#This Row],[Order Date]])</f>
        <v>2026</v>
      </c>
      <c r="R843" s="8" t="str">
        <f>"Q"&amp;ROUNDUP(MONTH(SalesDataTable[[#This Row],[Order Date]])/3,0)</f>
        <v>Q2</v>
      </c>
      <c r="S843" s="9">
        <f>MONTH(SalesDataTable[[#This Row],[Order Date]])</f>
        <v>5</v>
      </c>
      <c r="T843" s="8" t="str">
        <f>TEXT(SalesDataTable[[#This Row],[Order Date]],"mmm")</f>
        <v>May</v>
      </c>
    </row>
    <row r="844" spans="1:20" ht="15.6">
      <c r="A844" s="2" t="s">
        <v>895</v>
      </c>
      <c r="B844" s="3">
        <v>46159</v>
      </c>
      <c r="C844" s="4" t="s">
        <v>27</v>
      </c>
      <c r="D844" s="4" t="s">
        <v>45</v>
      </c>
      <c r="E844" s="4" t="s">
        <v>3</v>
      </c>
      <c r="F844" s="4" t="s">
        <v>16</v>
      </c>
      <c r="G844" s="4" t="s">
        <v>11</v>
      </c>
      <c r="H844" s="4" t="s">
        <v>12</v>
      </c>
      <c r="I844" s="9">
        <v>1</v>
      </c>
      <c r="J844" s="6">
        <v>91.07</v>
      </c>
      <c r="K844" s="7">
        <v>0</v>
      </c>
      <c r="L844" s="6">
        <v>45.3</v>
      </c>
      <c r="M844" s="6">
        <f t="shared" si="52"/>
        <v>91.07</v>
      </c>
      <c r="N844" s="6">
        <f t="shared" si="53"/>
        <v>45.3</v>
      </c>
      <c r="O844" s="6">
        <f t="shared" si="54"/>
        <v>45.769999999999996</v>
      </c>
      <c r="P844" s="8">
        <f t="shared" si="55"/>
        <v>0.50258043263423735</v>
      </c>
      <c r="Q844" s="5">
        <f>YEAR(SalesDataTable[[#This Row],[Order Date]])</f>
        <v>2026</v>
      </c>
      <c r="R844" s="8" t="str">
        <f>"Q"&amp;ROUNDUP(MONTH(SalesDataTable[[#This Row],[Order Date]])/3,0)</f>
        <v>Q2</v>
      </c>
      <c r="S844" s="9">
        <f>MONTH(SalesDataTable[[#This Row],[Order Date]])</f>
        <v>5</v>
      </c>
      <c r="T844" s="8" t="str">
        <f>TEXT(SalesDataTable[[#This Row],[Order Date]],"mmm")</f>
        <v>May</v>
      </c>
    </row>
    <row r="845" spans="1:20" ht="15.6">
      <c r="A845" s="2" t="s">
        <v>896</v>
      </c>
      <c r="B845" s="3">
        <v>46159</v>
      </c>
      <c r="C845" s="4" t="s">
        <v>14</v>
      </c>
      <c r="D845" s="4" t="s">
        <v>61</v>
      </c>
      <c r="E845" s="4" t="s">
        <v>25</v>
      </c>
      <c r="F845" s="4" t="s">
        <v>16</v>
      </c>
      <c r="G845" s="4" t="s">
        <v>5</v>
      </c>
      <c r="H845" s="4" t="s">
        <v>6</v>
      </c>
      <c r="I845" s="9">
        <v>1</v>
      </c>
      <c r="J845" s="6">
        <v>81.86</v>
      </c>
      <c r="K845" s="7">
        <v>0</v>
      </c>
      <c r="L845" s="6">
        <v>43.14</v>
      </c>
      <c r="M845" s="6">
        <f t="shared" si="52"/>
        <v>81.86</v>
      </c>
      <c r="N845" s="6">
        <f t="shared" si="53"/>
        <v>43.14</v>
      </c>
      <c r="O845" s="6">
        <f t="shared" si="54"/>
        <v>38.72</v>
      </c>
      <c r="P845" s="8">
        <f t="shared" si="55"/>
        <v>0.47300268751526997</v>
      </c>
      <c r="Q845" s="5">
        <f>YEAR(SalesDataTable[[#This Row],[Order Date]])</f>
        <v>2026</v>
      </c>
      <c r="R845" s="8" t="str">
        <f>"Q"&amp;ROUNDUP(MONTH(SalesDataTable[[#This Row],[Order Date]])/3,0)</f>
        <v>Q2</v>
      </c>
      <c r="S845" s="9">
        <f>MONTH(SalesDataTable[[#This Row],[Order Date]])</f>
        <v>5</v>
      </c>
      <c r="T845" s="8" t="str">
        <f>TEXT(SalesDataTable[[#This Row],[Order Date]],"mmm")</f>
        <v>May</v>
      </c>
    </row>
    <row r="846" spans="1:20" ht="15.6">
      <c r="A846" s="2" t="s">
        <v>897</v>
      </c>
      <c r="B846" s="3">
        <v>46159</v>
      </c>
      <c r="C846" s="4" t="s">
        <v>27</v>
      </c>
      <c r="D846" s="4" t="s">
        <v>48</v>
      </c>
      <c r="E846" s="4" t="s">
        <v>3</v>
      </c>
      <c r="F846" s="4" t="s">
        <v>4</v>
      </c>
      <c r="G846" s="4" t="s">
        <v>17</v>
      </c>
      <c r="H846" s="4" t="s">
        <v>46</v>
      </c>
      <c r="I846" s="9">
        <v>1</v>
      </c>
      <c r="J846" s="6">
        <v>45.45</v>
      </c>
      <c r="K846" s="7">
        <v>0</v>
      </c>
      <c r="L846" s="6">
        <v>17.93</v>
      </c>
      <c r="M846" s="6">
        <f t="shared" si="52"/>
        <v>45.45</v>
      </c>
      <c r="N846" s="6">
        <f t="shared" si="53"/>
        <v>17.93</v>
      </c>
      <c r="O846" s="6">
        <f t="shared" si="54"/>
        <v>27.520000000000003</v>
      </c>
      <c r="P846" s="8">
        <f t="shared" si="55"/>
        <v>0.60550055005500558</v>
      </c>
      <c r="Q846" s="5">
        <f>YEAR(SalesDataTable[[#This Row],[Order Date]])</f>
        <v>2026</v>
      </c>
      <c r="R846" s="8" t="str">
        <f>"Q"&amp;ROUNDUP(MONTH(SalesDataTable[[#This Row],[Order Date]])/3,0)</f>
        <v>Q2</v>
      </c>
      <c r="S846" s="9">
        <f>MONTH(SalesDataTable[[#This Row],[Order Date]])</f>
        <v>5</v>
      </c>
      <c r="T846" s="8" t="str">
        <f>TEXT(SalesDataTable[[#This Row],[Order Date]],"mmm")</f>
        <v>May</v>
      </c>
    </row>
    <row r="847" spans="1:20" ht="15.6">
      <c r="A847" s="2" t="s">
        <v>898</v>
      </c>
      <c r="B847" s="3">
        <v>46159</v>
      </c>
      <c r="C847" s="4" t="s">
        <v>14</v>
      </c>
      <c r="D847" s="4" t="s">
        <v>61</v>
      </c>
      <c r="E847" s="4" t="s">
        <v>25</v>
      </c>
      <c r="F847" s="4" t="s">
        <v>20</v>
      </c>
      <c r="G847" s="4" t="s">
        <v>11</v>
      </c>
      <c r="H847" s="4" t="s">
        <v>79</v>
      </c>
      <c r="I847" s="9">
        <v>1</v>
      </c>
      <c r="J847" s="6">
        <v>70.62</v>
      </c>
      <c r="K847" s="7">
        <v>0</v>
      </c>
      <c r="L847" s="6">
        <v>32.53</v>
      </c>
      <c r="M847" s="6">
        <f t="shared" si="52"/>
        <v>70.62</v>
      </c>
      <c r="N847" s="6">
        <f t="shared" si="53"/>
        <v>32.53</v>
      </c>
      <c r="O847" s="6">
        <f t="shared" si="54"/>
        <v>38.090000000000003</v>
      </c>
      <c r="P847" s="8">
        <f t="shared" si="55"/>
        <v>0.53936561880487111</v>
      </c>
      <c r="Q847" s="5">
        <f>YEAR(SalesDataTable[[#This Row],[Order Date]])</f>
        <v>2026</v>
      </c>
      <c r="R847" s="8" t="str">
        <f>"Q"&amp;ROUNDUP(MONTH(SalesDataTable[[#This Row],[Order Date]])/3,0)</f>
        <v>Q2</v>
      </c>
      <c r="S847" s="9">
        <f>MONTH(SalesDataTable[[#This Row],[Order Date]])</f>
        <v>5</v>
      </c>
      <c r="T847" s="8" t="str">
        <f>TEXT(SalesDataTable[[#This Row],[Order Date]],"mmm")</f>
        <v>May</v>
      </c>
    </row>
    <row r="848" spans="1:20" ht="15.6">
      <c r="A848" s="2" t="s">
        <v>899</v>
      </c>
      <c r="B848" s="3">
        <v>46159</v>
      </c>
      <c r="C848" s="4" t="s">
        <v>27</v>
      </c>
      <c r="D848" s="4" t="s">
        <v>48</v>
      </c>
      <c r="E848" s="4" t="s">
        <v>3</v>
      </c>
      <c r="F848" s="4" t="s">
        <v>16</v>
      </c>
      <c r="G848" s="4" t="s">
        <v>49</v>
      </c>
      <c r="H848" s="4" t="s">
        <v>74</v>
      </c>
      <c r="I848" s="9">
        <v>2</v>
      </c>
      <c r="J848" s="6">
        <v>51.56</v>
      </c>
      <c r="K848" s="7">
        <v>0</v>
      </c>
      <c r="L848" s="6">
        <v>22.46</v>
      </c>
      <c r="M848" s="6">
        <f t="shared" si="52"/>
        <v>103.12</v>
      </c>
      <c r="N848" s="6">
        <f t="shared" si="53"/>
        <v>44.92</v>
      </c>
      <c r="O848" s="6">
        <f t="shared" si="54"/>
        <v>58.2</v>
      </c>
      <c r="P848" s="8">
        <f t="shared" si="55"/>
        <v>0.56439100077579518</v>
      </c>
      <c r="Q848" s="5">
        <f>YEAR(SalesDataTable[[#This Row],[Order Date]])</f>
        <v>2026</v>
      </c>
      <c r="R848" s="8" t="str">
        <f>"Q"&amp;ROUNDUP(MONTH(SalesDataTable[[#This Row],[Order Date]])/3,0)</f>
        <v>Q2</v>
      </c>
      <c r="S848" s="9">
        <f>MONTH(SalesDataTable[[#This Row],[Order Date]])</f>
        <v>5</v>
      </c>
      <c r="T848" s="8" t="str">
        <f>TEXT(SalesDataTable[[#This Row],[Order Date]],"mmm")</f>
        <v>May</v>
      </c>
    </row>
    <row r="849" spans="1:20" ht="15.6">
      <c r="A849" s="2" t="s">
        <v>900</v>
      </c>
      <c r="B849" s="3">
        <v>46159</v>
      </c>
      <c r="C849" s="4" t="s">
        <v>27</v>
      </c>
      <c r="D849" s="4" t="s">
        <v>48</v>
      </c>
      <c r="E849" s="4" t="s">
        <v>3</v>
      </c>
      <c r="F849" s="4" t="s">
        <v>16</v>
      </c>
      <c r="G849" s="4" t="s">
        <v>11</v>
      </c>
      <c r="H849" s="4" t="s">
        <v>21</v>
      </c>
      <c r="I849" s="9">
        <v>2</v>
      </c>
      <c r="J849" s="6">
        <v>146.22</v>
      </c>
      <c r="K849" s="7">
        <v>0</v>
      </c>
      <c r="L849" s="6">
        <v>81.069999999999993</v>
      </c>
      <c r="M849" s="6">
        <f t="shared" si="52"/>
        <v>292.44</v>
      </c>
      <c r="N849" s="6">
        <f t="shared" si="53"/>
        <v>162.13999999999999</v>
      </c>
      <c r="O849" s="6">
        <f t="shared" si="54"/>
        <v>130.30000000000001</v>
      </c>
      <c r="P849" s="8">
        <f t="shared" si="55"/>
        <v>0.4455614826973055</v>
      </c>
      <c r="Q849" s="5">
        <f>YEAR(SalesDataTable[[#This Row],[Order Date]])</f>
        <v>2026</v>
      </c>
      <c r="R849" s="8" t="str">
        <f>"Q"&amp;ROUNDUP(MONTH(SalesDataTable[[#This Row],[Order Date]])/3,0)</f>
        <v>Q2</v>
      </c>
      <c r="S849" s="9">
        <f>MONTH(SalesDataTable[[#This Row],[Order Date]])</f>
        <v>5</v>
      </c>
      <c r="T849" s="8" t="str">
        <f>TEXT(SalesDataTable[[#This Row],[Order Date]],"mmm")</f>
        <v>May</v>
      </c>
    </row>
    <row r="850" spans="1:20" ht="15.6">
      <c r="A850" s="2" t="s">
        <v>901</v>
      </c>
      <c r="B850" s="3">
        <v>46159</v>
      </c>
      <c r="C850" s="4" t="s">
        <v>27</v>
      </c>
      <c r="D850" s="4" t="s">
        <v>82</v>
      </c>
      <c r="E850" s="4" t="s">
        <v>25</v>
      </c>
      <c r="F850" s="4" t="s">
        <v>4</v>
      </c>
      <c r="G850" s="4" t="s">
        <v>49</v>
      </c>
      <c r="H850" s="4" t="s">
        <v>74</v>
      </c>
      <c r="I850" s="9">
        <v>2</v>
      </c>
      <c r="J850" s="6">
        <v>51.34</v>
      </c>
      <c r="K850" s="7">
        <v>0</v>
      </c>
      <c r="L850" s="6">
        <v>22.17</v>
      </c>
      <c r="M850" s="6">
        <f t="shared" si="52"/>
        <v>102.68</v>
      </c>
      <c r="N850" s="6">
        <f t="shared" si="53"/>
        <v>44.34</v>
      </c>
      <c r="O850" s="6">
        <f t="shared" si="54"/>
        <v>58.34</v>
      </c>
      <c r="P850" s="8">
        <f t="shared" si="55"/>
        <v>0.56817296455005839</v>
      </c>
      <c r="Q850" s="5">
        <f>YEAR(SalesDataTable[[#This Row],[Order Date]])</f>
        <v>2026</v>
      </c>
      <c r="R850" s="8" t="str">
        <f>"Q"&amp;ROUNDUP(MONTH(SalesDataTable[[#This Row],[Order Date]])/3,0)</f>
        <v>Q2</v>
      </c>
      <c r="S850" s="9">
        <f>MONTH(SalesDataTable[[#This Row],[Order Date]])</f>
        <v>5</v>
      </c>
      <c r="T850" s="8" t="str">
        <f>TEXT(SalesDataTable[[#This Row],[Order Date]],"mmm")</f>
        <v>May</v>
      </c>
    </row>
    <row r="851" spans="1:20" ht="15.6">
      <c r="A851" s="2" t="s">
        <v>902</v>
      </c>
      <c r="B851" s="3">
        <v>46160</v>
      </c>
      <c r="C851" s="4" t="s">
        <v>27</v>
      </c>
      <c r="D851" s="4" t="s">
        <v>48</v>
      </c>
      <c r="E851" s="4" t="s">
        <v>3</v>
      </c>
      <c r="F851" s="4" t="s">
        <v>16</v>
      </c>
      <c r="G851" s="4" t="s">
        <v>11</v>
      </c>
      <c r="H851" s="4" t="s">
        <v>53</v>
      </c>
      <c r="I851" s="9">
        <v>1</v>
      </c>
      <c r="J851" s="6">
        <v>153.61000000000001</v>
      </c>
      <c r="K851" s="7">
        <v>0.05</v>
      </c>
      <c r="L851" s="6">
        <v>79.94</v>
      </c>
      <c r="M851" s="6">
        <f t="shared" si="52"/>
        <v>145.92950000000002</v>
      </c>
      <c r="N851" s="6">
        <f t="shared" si="53"/>
        <v>79.94</v>
      </c>
      <c r="O851" s="6">
        <f t="shared" si="54"/>
        <v>65.989500000000021</v>
      </c>
      <c r="P851" s="8">
        <f t="shared" si="55"/>
        <v>0.45220123415758989</v>
      </c>
      <c r="Q851" s="5">
        <f>YEAR(SalesDataTable[[#This Row],[Order Date]])</f>
        <v>2026</v>
      </c>
      <c r="R851" s="8" t="str">
        <f>"Q"&amp;ROUNDUP(MONTH(SalesDataTable[[#This Row],[Order Date]])/3,0)</f>
        <v>Q2</v>
      </c>
      <c r="S851" s="9">
        <f>MONTH(SalesDataTable[[#This Row],[Order Date]])</f>
        <v>5</v>
      </c>
      <c r="T851" s="8" t="str">
        <f>TEXT(SalesDataTable[[#This Row],[Order Date]],"mmm")</f>
        <v>May</v>
      </c>
    </row>
    <row r="852" spans="1:20" ht="15.6">
      <c r="A852" s="2" t="s">
        <v>903</v>
      </c>
      <c r="B852" s="3">
        <v>46160</v>
      </c>
      <c r="C852" s="4" t="s">
        <v>8</v>
      </c>
      <c r="D852" s="4" t="s">
        <v>38</v>
      </c>
      <c r="E852" s="4" t="s">
        <v>3</v>
      </c>
      <c r="F852" s="4" t="s">
        <v>4</v>
      </c>
      <c r="G852" s="4" t="s">
        <v>31</v>
      </c>
      <c r="H852" s="4" t="s">
        <v>64</v>
      </c>
      <c r="I852" s="9">
        <v>1</v>
      </c>
      <c r="J852" s="6">
        <v>82.44</v>
      </c>
      <c r="K852" s="7">
        <v>0.15</v>
      </c>
      <c r="L852" s="6">
        <v>39.380000000000003</v>
      </c>
      <c r="M852" s="6">
        <f t="shared" si="52"/>
        <v>70.073999999999998</v>
      </c>
      <c r="N852" s="6">
        <f t="shared" si="53"/>
        <v>39.380000000000003</v>
      </c>
      <c r="O852" s="6">
        <f t="shared" si="54"/>
        <v>30.693999999999996</v>
      </c>
      <c r="P852" s="8">
        <f t="shared" si="55"/>
        <v>0.43802266175757054</v>
      </c>
      <c r="Q852" s="5">
        <f>YEAR(SalesDataTable[[#This Row],[Order Date]])</f>
        <v>2026</v>
      </c>
      <c r="R852" s="8" t="str">
        <f>"Q"&amp;ROUNDUP(MONTH(SalesDataTable[[#This Row],[Order Date]])/3,0)</f>
        <v>Q2</v>
      </c>
      <c r="S852" s="9">
        <f>MONTH(SalesDataTable[[#This Row],[Order Date]])</f>
        <v>5</v>
      </c>
      <c r="T852" s="8" t="str">
        <f>TEXT(SalesDataTable[[#This Row],[Order Date]],"mmm")</f>
        <v>May</v>
      </c>
    </row>
    <row r="853" spans="1:20" ht="15.6">
      <c r="A853" s="2" t="s">
        <v>904</v>
      </c>
      <c r="B853" s="3">
        <v>46160</v>
      </c>
      <c r="C853" s="4" t="s">
        <v>1</v>
      </c>
      <c r="D853" s="4" t="s">
        <v>2</v>
      </c>
      <c r="E853" s="4" t="s">
        <v>10</v>
      </c>
      <c r="F853" s="4" t="s">
        <v>20</v>
      </c>
      <c r="G853" s="4" t="s">
        <v>11</v>
      </c>
      <c r="H853" s="4" t="s">
        <v>12</v>
      </c>
      <c r="I853" s="9">
        <v>10</v>
      </c>
      <c r="J853" s="6">
        <v>92.09</v>
      </c>
      <c r="K853" s="7">
        <v>0.15</v>
      </c>
      <c r="L853" s="6">
        <v>45.13</v>
      </c>
      <c r="M853" s="6">
        <f t="shared" si="52"/>
        <v>782.7650000000001</v>
      </c>
      <c r="N853" s="6">
        <f t="shared" si="53"/>
        <v>451.3</v>
      </c>
      <c r="O853" s="6">
        <f t="shared" si="54"/>
        <v>331.46500000000009</v>
      </c>
      <c r="P853" s="8">
        <f t="shared" si="55"/>
        <v>0.42345403792964686</v>
      </c>
      <c r="Q853" s="5">
        <f>YEAR(SalesDataTable[[#This Row],[Order Date]])</f>
        <v>2026</v>
      </c>
      <c r="R853" s="8" t="str">
        <f>"Q"&amp;ROUNDUP(MONTH(SalesDataTable[[#This Row],[Order Date]])/3,0)</f>
        <v>Q2</v>
      </c>
      <c r="S853" s="9">
        <f>MONTH(SalesDataTable[[#This Row],[Order Date]])</f>
        <v>5</v>
      </c>
      <c r="T853" s="8" t="str">
        <f>TEXT(SalesDataTable[[#This Row],[Order Date]],"mmm")</f>
        <v>May</v>
      </c>
    </row>
    <row r="854" spans="1:20" ht="15.6">
      <c r="A854" s="2" t="s">
        <v>905</v>
      </c>
      <c r="B854" s="3">
        <v>46160</v>
      </c>
      <c r="C854" s="4" t="s">
        <v>27</v>
      </c>
      <c r="D854" s="4" t="s">
        <v>48</v>
      </c>
      <c r="E854" s="4" t="s">
        <v>39</v>
      </c>
      <c r="F854" s="4" t="s">
        <v>16</v>
      </c>
      <c r="G854" s="4" t="s">
        <v>17</v>
      </c>
      <c r="H854" s="4" t="s">
        <v>18</v>
      </c>
      <c r="I854" s="9">
        <v>1</v>
      </c>
      <c r="J854" s="6">
        <v>36.72</v>
      </c>
      <c r="K854" s="7">
        <v>0</v>
      </c>
      <c r="L854" s="6">
        <v>13.67</v>
      </c>
      <c r="M854" s="6">
        <f t="shared" si="52"/>
        <v>36.72</v>
      </c>
      <c r="N854" s="6">
        <f t="shared" si="53"/>
        <v>13.67</v>
      </c>
      <c r="O854" s="6">
        <f t="shared" si="54"/>
        <v>23.049999999999997</v>
      </c>
      <c r="P854" s="8">
        <f t="shared" si="55"/>
        <v>0.62772331154684091</v>
      </c>
      <c r="Q854" s="5">
        <f>YEAR(SalesDataTable[[#This Row],[Order Date]])</f>
        <v>2026</v>
      </c>
      <c r="R854" s="8" t="str">
        <f>"Q"&amp;ROUNDUP(MONTH(SalesDataTable[[#This Row],[Order Date]])/3,0)</f>
        <v>Q2</v>
      </c>
      <c r="S854" s="9">
        <f>MONTH(SalesDataTable[[#This Row],[Order Date]])</f>
        <v>5</v>
      </c>
      <c r="T854" s="8" t="str">
        <f>TEXT(SalesDataTable[[#This Row],[Order Date]],"mmm")</f>
        <v>May</v>
      </c>
    </row>
    <row r="855" spans="1:20" ht="15.6">
      <c r="A855" s="2" t="s">
        <v>906</v>
      </c>
      <c r="B855" s="3">
        <v>46161</v>
      </c>
      <c r="C855" s="4" t="s">
        <v>8</v>
      </c>
      <c r="D855" s="4" t="s">
        <v>9</v>
      </c>
      <c r="E855" s="4" t="s">
        <v>10</v>
      </c>
      <c r="F855" s="4" t="s">
        <v>20</v>
      </c>
      <c r="G855" s="4" t="s">
        <v>17</v>
      </c>
      <c r="H855" s="4" t="s">
        <v>71</v>
      </c>
      <c r="I855" s="9">
        <v>3</v>
      </c>
      <c r="J855" s="6">
        <v>132.41999999999999</v>
      </c>
      <c r="K855" s="7">
        <v>0.05</v>
      </c>
      <c r="L855" s="6">
        <v>67.09</v>
      </c>
      <c r="M855" s="6">
        <f t="shared" si="52"/>
        <v>377.39699999999999</v>
      </c>
      <c r="N855" s="6">
        <f t="shared" si="53"/>
        <v>201.27</v>
      </c>
      <c r="O855" s="6">
        <f t="shared" si="54"/>
        <v>176.12699999999998</v>
      </c>
      <c r="P855" s="8">
        <f t="shared" si="55"/>
        <v>0.46668892439526544</v>
      </c>
      <c r="Q855" s="5">
        <f>YEAR(SalesDataTable[[#This Row],[Order Date]])</f>
        <v>2026</v>
      </c>
      <c r="R855" s="8" t="str">
        <f>"Q"&amp;ROUNDUP(MONTH(SalesDataTable[[#This Row],[Order Date]])/3,0)</f>
        <v>Q2</v>
      </c>
      <c r="S855" s="9">
        <f>MONTH(SalesDataTable[[#This Row],[Order Date]])</f>
        <v>5</v>
      </c>
      <c r="T855" s="8" t="str">
        <f>TEXT(SalesDataTable[[#This Row],[Order Date]],"mmm")</f>
        <v>May</v>
      </c>
    </row>
    <row r="856" spans="1:20" ht="15.6">
      <c r="A856" s="2" t="s">
        <v>907</v>
      </c>
      <c r="B856" s="3">
        <v>46161</v>
      </c>
      <c r="C856" s="4" t="s">
        <v>27</v>
      </c>
      <c r="D856" s="4" t="s">
        <v>82</v>
      </c>
      <c r="E856" s="4" t="s">
        <v>25</v>
      </c>
      <c r="F856" s="4" t="s">
        <v>4</v>
      </c>
      <c r="G856" s="4" t="s">
        <v>31</v>
      </c>
      <c r="H856" s="4" t="s">
        <v>41</v>
      </c>
      <c r="I856" s="9">
        <v>2</v>
      </c>
      <c r="J856" s="6">
        <v>192.1</v>
      </c>
      <c r="K856" s="7">
        <v>0.05</v>
      </c>
      <c r="L856" s="6">
        <v>106.07</v>
      </c>
      <c r="M856" s="6">
        <f t="shared" si="52"/>
        <v>364.98999999999995</v>
      </c>
      <c r="N856" s="6">
        <f t="shared" si="53"/>
        <v>212.14</v>
      </c>
      <c r="O856" s="6">
        <f t="shared" si="54"/>
        <v>152.84999999999997</v>
      </c>
      <c r="P856" s="8">
        <f t="shared" si="55"/>
        <v>0.41877859667388145</v>
      </c>
      <c r="Q856" s="5">
        <f>YEAR(SalesDataTable[[#This Row],[Order Date]])</f>
        <v>2026</v>
      </c>
      <c r="R856" s="8" t="str">
        <f>"Q"&amp;ROUNDUP(MONTH(SalesDataTable[[#This Row],[Order Date]])/3,0)</f>
        <v>Q2</v>
      </c>
      <c r="S856" s="9">
        <f>MONTH(SalesDataTable[[#This Row],[Order Date]])</f>
        <v>5</v>
      </c>
      <c r="T856" s="8" t="str">
        <f>TEXT(SalesDataTable[[#This Row],[Order Date]],"mmm")</f>
        <v>May</v>
      </c>
    </row>
    <row r="857" spans="1:20" ht="15.6">
      <c r="A857" s="2" t="s">
        <v>908</v>
      </c>
      <c r="B857" s="3">
        <v>46161</v>
      </c>
      <c r="C857" s="4" t="s">
        <v>14</v>
      </c>
      <c r="D857" s="4" t="s">
        <v>126</v>
      </c>
      <c r="E857" s="4" t="s">
        <v>25</v>
      </c>
      <c r="F857" s="4" t="s">
        <v>16</v>
      </c>
      <c r="G857" s="4" t="s">
        <v>17</v>
      </c>
      <c r="H857" s="4" t="s">
        <v>18</v>
      </c>
      <c r="I857" s="9">
        <v>4</v>
      </c>
      <c r="J857" s="6">
        <v>36.94</v>
      </c>
      <c r="K857" s="7">
        <v>0</v>
      </c>
      <c r="L857" s="6">
        <v>13.63</v>
      </c>
      <c r="M857" s="6">
        <f t="shared" si="52"/>
        <v>147.76</v>
      </c>
      <c r="N857" s="6">
        <f t="shared" si="53"/>
        <v>54.52</v>
      </c>
      <c r="O857" s="6">
        <f t="shared" si="54"/>
        <v>93.239999999999981</v>
      </c>
      <c r="P857" s="8">
        <f t="shared" si="55"/>
        <v>0.63102328099620997</v>
      </c>
      <c r="Q857" s="5">
        <f>YEAR(SalesDataTable[[#This Row],[Order Date]])</f>
        <v>2026</v>
      </c>
      <c r="R857" s="8" t="str">
        <f>"Q"&amp;ROUNDUP(MONTH(SalesDataTable[[#This Row],[Order Date]])/3,0)</f>
        <v>Q2</v>
      </c>
      <c r="S857" s="9">
        <f>MONTH(SalesDataTable[[#This Row],[Order Date]])</f>
        <v>5</v>
      </c>
      <c r="T857" s="8" t="str">
        <f>TEXT(SalesDataTable[[#This Row],[Order Date]],"mmm")</f>
        <v>May</v>
      </c>
    </row>
    <row r="858" spans="1:20" ht="15.6">
      <c r="A858" s="2" t="s">
        <v>909</v>
      </c>
      <c r="B858" s="3">
        <v>46161</v>
      </c>
      <c r="C858" s="4" t="s">
        <v>1</v>
      </c>
      <c r="D858" s="4" t="s">
        <v>88</v>
      </c>
      <c r="E858" s="4" t="s">
        <v>3</v>
      </c>
      <c r="F858" s="4" t="s">
        <v>20</v>
      </c>
      <c r="G858" s="4" t="s">
        <v>11</v>
      </c>
      <c r="H858" s="4" t="s">
        <v>53</v>
      </c>
      <c r="I858" s="9">
        <v>1</v>
      </c>
      <c r="J858" s="6">
        <v>153.16999999999999</v>
      </c>
      <c r="K858" s="7">
        <v>0</v>
      </c>
      <c r="L858" s="6">
        <v>78.489999999999995</v>
      </c>
      <c r="M858" s="6">
        <f t="shared" si="52"/>
        <v>153.16999999999999</v>
      </c>
      <c r="N858" s="6">
        <f t="shared" si="53"/>
        <v>78.489999999999995</v>
      </c>
      <c r="O858" s="6">
        <f t="shared" si="54"/>
        <v>74.679999999999993</v>
      </c>
      <c r="P858" s="8">
        <f t="shared" si="55"/>
        <v>0.48756283867598094</v>
      </c>
      <c r="Q858" s="5">
        <f>YEAR(SalesDataTable[[#This Row],[Order Date]])</f>
        <v>2026</v>
      </c>
      <c r="R858" s="8" t="str">
        <f>"Q"&amp;ROUNDUP(MONTH(SalesDataTable[[#This Row],[Order Date]])/3,0)</f>
        <v>Q2</v>
      </c>
      <c r="S858" s="9">
        <f>MONTH(SalesDataTable[[#This Row],[Order Date]])</f>
        <v>5</v>
      </c>
      <c r="T858" s="8" t="str">
        <f>TEXT(SalesDataTable[[#This Row],[Order Date]],"mmm")</f>
        <v>May</v>
      </c>
    </row>
    <row r="859" spans="1:20" ht="15.6">
      <c r="A859" s="2" t="s">
        <v>910</v>
      </c>
      <c r="B859" s="3">
        <v>46161</v>
      </c>
      <c r="C859" s="4" t="s">
        <v>1</v>
      </c>
      <c r="D859" s="4" t="s">
        <v>2</v>
      </c>
      <c r="E859" s="4" t="s">
        <v>3</v>
      </c>
      <c r="F859" s="4" t="s">
        <v>20</v>
      </c>
      <c r="G859" s="4" t="s">
        <v>5</v>
      </c>
      <c r="H859" s="4" t="s">
        <v>6</v>
      </c>
      <c r="I859" s="9">
        <v>2</v>
      </c>
      <c r="J859" s="6">
        <v>82.85</v>
      </c>
      <c r="K859" s="7">
        <v>0</v>
      </c>
      <c r="L859" s="6">
        <v>42.53</v>
      </c>
      <c r="M859" s="6">
        <f t="shared" si="52"/>
        <v>165.7</v>
      </c>
      <c r="N859" s="6">
        <f t="shared" si="53"/>
        <v>85.06</v>
      </c>
      <c r="O859" s="6">
        <f t="shared" si="54"/>
        <v>80.639999999999986</v>
      </c>
      <c r="P859" s="8">
        <f t="shared" si="55"/>
        <v>0.48666264333132164</v>
      </c>
      <c r="Q859" s="5">
        <f>YEAR(SalesDataTable[[#This Row],[Order Date]])</f>
        <v>2026</v>
      </c>
      <c r="R859" s="8" t="str">
        <f>"Q"&amp;ROUNDUP(MONTH(SalesDataTable[[#This Row],[Order Date]])/3,0)</f>
        <v>Q2</v>
      </c>
      <c r="S859" s="9">
        <f>MONTH(SalesDataTable[[#This Row],[Order Date]])</f>
        <v>5</v>
      </c>
      <c r="T859" s="8" t="str">
        <f>TEXT(SalesDataTable[[#This Row],[Order Date]],"mmm")</f>
        <v>May</v>
      </c>
    </row>
    <row r="860" spans="1:20" ht="15.6">
      <c r="A860" s="2" t="s">
        <v>911</v>
      </c>
      <c r="B860" s="3">
        <v>46161</v>
      </c>
      <c r="C860" s="4" t="s">
        <v>14</v>
      </c>
      <c r="D860" s="4" t="s">
        <v>34</v>
      </c>
      <c r="E860" s="4" t="s">
        <v>39</v>
      </c>
      <c r="F860" s="4" t="s">
        <v>16</v>
      </c>
      <c r="G860" s="4" t="s">
        <v>11</v>
      </c>
      <c r="H860" s="4" t="s">
        <v>21</v>
      </c>
      <c r="I860" s="9">
        <v>1</v>
      </c>
      <c r="J860" s="6">
        <v>143.52000000000001</v>
      </c>
      <c r="K860" s="7">
        <v>0</v>
      </c>
      <c r="L860" s="6">
        <v>81.040000000000006</v>
      </c>
      <c r="M860" s="6">
        <f t="shared" si="52"/>
        <v>143.52000000000001</v>
      </c>
      <c r="N860" s="6">
        <f t="shared" si="53"/>
        <v>81.040000000000006</v>
      </c>
      <c r="O860" s="6">
        <f t="shared" si="54"/>
        <v>62.480000000000004</v>
      </c>
      <c r="P860" s="8">
        <f t="shared" si="55"/>
        <v>0.435340022296544</v>
      </c>
      <c r="Q860" s="5">
        <f>YEAR(SalesDataTable[[#This Row],[Order Date]])</f>
        <v>2026</v>
      </c>
      <c r="R860" s="8" t="str">
        <f>"Q"&amp;ROUNDUP(MONTH(SalesDataTable[[#This Row],[Order Date]])/3,0)</f>
        <v>Q2</v>
      </c>
      <c r="S860" s="9">
        <f>MONTH(SalesDataTable[[#This Row],[Order Date]])</f>
        <v>5</v>
      </c>
      <c r="T860" s="8" t="str">
        <f>TEXT(SalesDataTable[[#This Row],[Order Date]],"mmm")</f>
        <v>May</v>
      </c>
    </row>
    <row r="861" spans="1:20" ht="15.6">
      <c r="A861" s="2" t="s">
        <v>912</v>
      </c>
      <c r="B861" s="3">
        <v>46161</v>
      </c>
      <c r="C861" s="4" t="s">
        <v>14</v>
      </c>
      <c r="D861" s="4" t="s">
        <v>126</v>
      </c>
      <c r="E861" s="4" t="s">
        <v>25</v>
      </c>
      <c r="F861" s="4" t="s">
        <v>16</v>
      </c>
      <c r="G861" s="4" t="s">
        <v>31</v>
      </c>
      <c r="H861" s="4" t="s">
        <v>41</v>
      </c>
      <c r="I861" s="9">
        <v>1</v>
      </c>
      <c r="J861" s="6">
        <v>192.94</v>
      </c>
      <c r="K861" s="7">
        <v>0</v>
      </c>
      <c r="L861" s="6">
        <v>105.15</v>
      </c>
      <c r="M861" s="6">
        <f t="shared" si="52"/>
        <v>192.94</v>
      </c>
      <c r="N861" s="6">
        <f t="shared" si="53"/>
        <v>105.15</v>
      </c>
      <c r="O861" s="6">
        <f t="shared" si="54"/>
        <v>87.789999999999992</v>
      </c>
      <c r="P861" s="8">
        <f t="shared" si="55"/>
        <v>0.45501192080439512</v>
      </c>
      <c r="Q861" s="5">
        <f>YEAR(SalesDataTable[[#This Row],[Order Date]])</f>
        <v>2026</v>
      </c>
      <c r="R861" s="8" t="str">
        <f>"Q"&amp;ROUNDUP(MONTH(SalesDataTable[[#This Row],[Order Date]])/3,0)</f>
        <v>Q2</v>
      </c>
      <c r="S861" s="9">
        <f>MONTH(SalesDataTable[[#This Row],[Order Date]])</f>
        <v>5</v>
      </c>
      <c r="T861" s="8" t="str">
        <f>TEXT(SalesDataTable[[#This Row],[Order Date]],"mmm")</f>
        <v>May</v>
      </c>
    </row>
    <row r="862" spans="1:20" ht="15.6">
      <c r="A862" s="2" t="s">
        <v>913</v>
      </c>
      <c r="B862" s="3">
        <v>46162</v>
      </c>
      <c r="C862" s="4" t="s">
        <v>27</v>
      </c>
      <c r="D862" s="4" t="s">
        <v>48</v>
      </c>
      <c r="E862" s="4" t="s">
        <v>25</v>
      </c>
      <c r="F862" s="4" t="s">
        <v>20</v>
      </c>
      <c r="G862" s="4" t="s">
        <v>17</v>
      </c>
      <c r="H862" s="4" t="s">
        <v>83</v>
      </c>
      <c r="I862" s="9">
        <v>1</v>
      </c>
      <c r="J862" s="6">
        <v>168.56</v>
      </c>
      <c r="K862" s="7">
        <v>0</v>
      </c>
      <c r="L862" s="6">
        <v>85.46</v>
      </c>
      <c r="M862" s="6">
        <f t="shared" si="52"/>
        <v>168.56</v>
      </c>
      <c r="N862" s="6">
        <f t="shared" si="53"/>
        <v>85.46</v>
      </c>
      <c r="O862" s="6">
        <f t="shared" si="54"/>
        <v>83.100000000000009</v>
      </c>
      <c r="P862" s="8">
        <f t="shared" si="55"/>
        <v>0.49299952539155201</v>
      </c>
      <c r="Q862" s="5">
        <f>YEAR(SalesDataTable[[#This Row],[Order Date]])</f>
        <v>2026</v>
      </c>
      <c r="R862" s="8" t="str">
        <f>"Q"&amp;ROUNDUP(MONTH(SalesDataTable[[#This Row],[Order Date]])/3,0)</f>
        <v>Q2</v>
      </c>
      <c r="S862" s="9">
        <f>MONTH(SalesDataTable[[#This Row],[Order Date]])</f>
        <v>5</v>
      </c>
      <c r="T862" s="8" t="str">
        <f>TEXT(SalesDataTable[[#This Row],[Order Date]],"mmm")</f>
        <v>May</v>
      </c>
    </row>
    <row r="863" spans="1:20" ht="15.6">
      <c r="A863" s="2" t="s">
        <v>914</v>
      </c>
      <c r="B863" s="3">
        <v>46162</v>
      </c>
      <c r="C863" s="4" t="s">
        <v>1</v>
      </c>
      <c r="D863" s="4" t="s">
        <v>2</v>
      </c>
      <c r="E863" s="4" t="s">
        <v>3</v>
      </c>
      <c r="F863" s="4" t="s">
        <v>16</v>
      </c>
      <c r="G863" s="4" t="s">
        <v>31</v>
      </c>
      <c r="H863" s="4" t="s">
        <v>90</v>
      </c>
      <c r="I863" s="9">
        <v>2</v>
      </c>
      <c r="J863" s="6">
        <v>123.9</v>
      </c>
      <c r="K863" s="7">
        <v>0</v>
      </c>
      <c r="L863" s="6">
        <v>58.95</v>
      </c>
      <c r="M863" s="6">
        <f t="shared" si="52"/>
        <v>247.8</v>
      </c>
      <c r="N863" s="6">
        <f t="shared" si="53"/>
        <v>117.9</v>
      </c>
      <c r="O863" s="6">
        <f t="shared" si="54"/>
        <v>129.9</v>
      </c>
      <c r="P863" s="8">
        <f t="shared" si="55"/>
        <v>0.52421307506053272</v>
      </c>
      <c r="Q863" s="5">
        <f>YEAR(SalesDataTable[[#This Row],[Order Date]])</f>
        <v>2026</v>
      </c>
      <c r="R863" s="8" t="str">
        <f>"Q"&amp;ROUNDUP(MONTH(SalesDataTable[[#This Row],[Order Date]])/3,0)</f>
        <v>Q2</v>
      </c>
      <c r="S863" s="9">
        <f>MONTH(SalesDataTable[[#This Row],[Order Date]])</f>
        <v>5</v>
      </c>
      <c r="T863" s="8" t="str">
        <f>TEXT(SalesDataTable[[#This Row],[Order Date]],"mmm")</f>
        <v>May</v>
      </c>
    </row>
    <row r="864" spans="1:20" ht="15.6">
      <c r="A864" s="2" t="s">
        <v>915</v>
      </c>
      <c r="B864" s="3">
        <v>46162</v>
      </c>
      <c r="C864" s="4" t="s">
        <v>1</v>
      </c>
      <c r="D864" s="4" t="s">
        <v>52</v>
      </c>
      <c r="E864" s="4" t="s">
        <v>3</v>
      </c>
      <c r="F864" s="4" t="s">
        <v>16</v>
      </c>
      <c r="G864" s="4" t="s">
        <v>11</v>
      </c>
      <c r="H864" s="4" t="s">
        <v>21</v>
      </c>
      <c r="I864" s="9">
        <v>2</v>
      </c>
      <c r="J864" s="6">
        <v>140.93</v>
      </c>
      <c r="K864" s="7">
        <v>0</v>
      </c>
      <c r="L864" s="6">
        <v>81.040000000000006</v>
      </c>
      <c r="M864" s="6">
        <f t="shared" si="52"/>
        <v>281.86</v>
      </c>
      <c r="N864" s="6">
        <f t="shared" si="53"/>
        <v>162.08000000000001</v>
      </c>
      <c r="O864" s="6">
        <f t="shared" si="54"/>
        <v>119.78</v>
      </c>
      <c r="P864" s="8">
        <f t="shared" si="55"/>
        <v>0.42496274746327961</v>
      </c>
      <c r="Q864" s="5">
        <f>YEAR(SalesDataTable[[#This Row],[Order Date]])</f>
        <v>2026</v>
      </c>
      <c r="R864" s="8" t="str">
        <f>"Q"&amp;ROUNDUP(MONTH(SalesDataTable[[#This Row],[Order Date]])/3,0)</f>
        <v>Q2</v>
      </c>
      <c r="S864" s="9">
        <f>MONTH(SalesDataTable[[#This Row],[Order Date]])</f>
        <v>5</v>
      </c>
      <c r="T864" s="8" t="str">
        <f>TEXT(SalesDataTable[[#This Row],[Order Date]],"mmm")</f>
        <v>May</v>
      </c>
    </row>
    <row r="865" spans="1:20" ht="15.6">
      <c r="A865" s="2" t="s">
        <v>916</v>
      </c>
      <c r="B865" s="3">
        <v>46162</v>
      </c>
      <c r="C865" s="4" t="s">
        <v>14</v>
      </c>
      <c r="D865" s="4" t="s">
        <v>34</v>
      </c>
      <c r="E865" s="4" t="s">
        <v>25</v>
      </c>
      <c r="F865" s="4" t="s">
        <v>4</v>
      </c>
      <c r="G865" s="4" t="s">
        <v>11</v>
      </c>
      <c r="H865" s="4" t="s">
        <v>79</v>
      </c>
      <c r="I865" s="9">
        <v>1</v>
      </c>
      <c r="J865" s="6">
        <v>73.150000000000006</v>
      </c>
      <c r="K865" s="7">
        <v>0</v>
      </c>
      <c r="L865" s="6">
        <v>32.950000000000003</v>
      </c>
      <c r="M865" s="6">
        <f t="shared" si="52"/>
        <v>73.150000000000006</v>
      </c>
      <c r="N865" s="6">
        <f t="shared" si="53"/>
        <v>32.950000000000003</v>
      </c>
      <c r="O865" s="6">
        <f t="shared" si="54"/>
        <v>40.200000000000003</v>
      </c>
      <c r="P865" s="8">
        <f t="shared" si="55"/>
        <v>0.54955570745044424</v>
      </c>
      <c r="Q865" s="5">
        <f>YEAR(SalesDataTable[[#This Row],[Order Date]])</f>
        <v>2026</v>
      </c>
      <c r="R865" s="8" t="str">
        <f>"Q"&amp;ROUNDUP(MONTH(SalesDataTable[[#This Row],[Order Date]])/3,0)</f>
        <v>Q2</v>
      </c>
      <c r="S865" s="9">
        <f>MONTH(SalesDataTable[[#This Row],[Order Date]])</f>
        <v>5</v>
      </c>
      <c r="T865" s="8" t="str">
        <f>TEXT(SalesDataTable[[#This Row],[Order Date]],"mmm")</f>
        <v>May</v>
      </c>
    </row>
    <row r="866" spans="1:20" ht="15.6">
      <c r="A866" s="2" t="s">
        <v>917</v>
      </c>
      <c r="B866" s="3">
        <v>46162</v>
      </c>
      <c r="C866" s="4" t="s">
        <v>27</v>
      </c>
      <c r="D866" s="4" t="s">
        <v>48</v>
      </c>
      <c r="E866" s="4" t="s">
        <v>25</v>
      </c>
      <c r="F866" s="4" t="s">
        <v>20</v>
      </c>
      <c r="G866" s="4" t="s">
        <v>31</v>
      </c>
      <c r="H866" s="4" t="s">
        <v>41</v>
      </c>
      <c r="I866" s="9">
        <v>2</v>
      </c>
      <c r="J866" s="6">
        <v>197.35</v>
      </c>
      <c r="K866" s="7">
        <v>0.05</v>
      </c>
      <c r="L866" s="6">
        <v>102.63</v>
      </c>
      <c r="M866" s="6">
        <f t="shared" si="52"/>
        <v>374.96499999999997</v>
      </c>
      <c r="N866" s="6">
        <f t="shared" si="53"/>
        <v>205.26</v>
      </c>
      <c r="O866" s="6">
        <f t="shared" si="54"/>
        <v>169.70499999999998</v>
      </c>
      <c r="P866" s="8">
        <f t="shared" si="55"/>
        <v>0.45258890829810783</v>
      </c>
      <c r="Q866" s="5">
        <f>YEAR(SalesDataTable[[#This Row],[Order Date]])</f>
        <v>2026</v>
      </c>
      <c r="R866" s="8" t="str">
        <f>"Q"&amp;ROUNDUP(MONTH(SalesDataTable[[#This Row],[Order Date]])/3,0)</f>
        <v>Q2</v>
      </c>
      <c r="S866" s="9">
        <f>MONTH(SalesDataTable[[#This Row],[Order Date]])</f>
        <v>5</v>
      </c>
      <c r="T866" s="8" t="str">
        <f>TEXT(SalesDataTable[[#This Row],[Order Date]],"mmm")</f>
        <v>May</v>
      </c>
    </row>
    <row r="867" spans="1:20" ht="15.6">
      <c r="A867" s="2" t="s">
        <v>918</v>
      </c>
      <c r="B867" s="3">
        <v>46162</v>
      </c>
      <c r="C867" s="4" t="s">
        <v>27</v>
      </c>
      <c r="D867" s="4" t="s">
        <v>28</v>
      </c>
      <c r="E867" s="4" t="s">
        <v>3</v>
      </c>
      <c r="F867" s="4" t="s">
        <v>20</v>
      </c>
      <c r="G867" s="4" t="s">
        <v>17</v>
      </c>
      <c r="H867" s="4" t="s">
        <v>18</v>
      </c>
      <c r="I867" s="9">
        <v>3</v>
      </c>
      <c r="J867" s="6">
        <v>36.74</v>
      </c>
      <c r="K867" s="7">
        <v>0.05</v>
      </c>
      <c r="L867" s="6">
        <v>13.97</v>
      </c>
      <c r="M867" s="6">
        <f t="shared" si="52"/>
        <v>104.70899999999999</v>
      </c>
      <c r="N867" s="6">
        <f t="shared" si="53"/>
        <v>41.910000000000004</v>
      </c>
      <c r="O867" s="6">
        <f t="shared" si="54"/>
        <v>62.798999999999985</v>
      </c>
      <c r="P867" s="8">
        <f t="shared" si="55"/>
        <v>0.59974787267570118</v>
      </c>
      <c r="Q867" s="5">
        <f>YEAR(SalesDataTable[[#This Row],[Order Date]])</f>
        <v>2026</v>
      </c>
      <c r="R867" s="8" t="str">
        <f>"Q"&amp;ROUNDUP(MONTH(SalesDataTable[[#This Row],[Order Date]])/3,0)</f>
        <v>Q2</v>
      </c>
      <c r="S867" s="9">
        <f>MONTH(SalesDataTable[[#This Row],[Order Date]])</f>
        <v>5</v>
      </c>
      <c r="T867" s="8" t="str">
        <f>TEXT(SalesDataTable[[#This Row],[Order Date]],"mmm")</f>
        <v>May</v>
      </c>
    </row>
    <row r="868" spans="1:20" ht="15.6">
      <c r="A868" s="2" t="s">
        <v>919</v>
      </c>
      <c r="B868" s="3">
        <v>46162</v>
      </c>
      <c r="C868" s="4" t="s">
        <v>8</v>
      </c>
      <c r="D868" s="4" t="s">
        <v>66</v>
      </c>
      <c r="E868" s="4" t="s">
        <v>3</v>
      </c>
      <c r="F868" s="4" t="s">
        <v>4</v>
      </c>
      <c r="G868" s="4" t="s">
        <v>11</v>
      </c>
      <c r="H868" s="4" t="s">
        <v>53</v>
      </c>
      <c r="I868" s="9">
        <v>2</v>
      </c>
      <c r="J868" s="6">
        <v>151.35</v>
      </c>
      <c r="K868" s="7">
        <v>0.05</v>
      </c>
      <c r="L868" s="6">
        <v>77.150000000000006</v>
      </c>
      <c r="M868" s="6">
        <f t="shared" si="52"/>
        <v>287.565</v>
      </c>
      <c r="N868" s="6">
        <f t="shared" si="53"/>
        <v>154.30000000000001</v>
      </c>
      <c r="O868" s="6">
        <f t="shared" si="54"/>
        <v>133.26499999999999</v>
      </c>
      <c r="P868" s="8">
        <f t="shared" si="55"/>
        <v>0.46342566028550064</v>
      </c>
      <c r="Q868" s="5">
        <f>YEAR(SalesDataTable[[#This Row],[Order Date]])</f>
        <v>2026</v>
      </c>
      <c r="R868" s="8" t="str">
        <f>"Q"&amp;ROUNDUP(MONTH(SalesDataTable[[#This Row],[Order Date]])/3,0)</f>
        <v>Q2</v>
      </c>
      <c r="S868" s="9">
        <f>MONTH(SalesDataTable[[#This Row],[Order Date]])</f>
        <v>5</v>
      </c>
      <c r="T868" s="8" t="str">
        <f>TEXT(SalesDataTable[[#This Row],[Order Date]],"mmm")</f>
        <v>May</v>
      </c>
    </row>
    <row r="869" spans="1:20" ht="15.6">
      <c r="A869" s="2" t="s">
        <v>920</v>
      </c>
      <c r="B869" s="3">
        <v>46162</v>
      </c>
      <c r="C869" s="4" t="s">
        <v>1</v>
      </c>
      <c r="D869" s="4" t="s">
        <v>88</v>
      </c>
      <c r="E869" s="4" t="s">
        <v>25</v>
      </c>
      <c r="F869" s="4" t="s">
        <v>16</v>
      </c>
      <c r="G869" s="4" t="s">
        <v>5</v>
      </c>
      <c r="H869" s="4" t="s">
        <v>29</v>
      </c>
      <c r="I869" s="9">
        <v>2</v>
      </c>
      <c r="J869" s="6">
        <v>50.09</v>
      </c>
      <c r="K869" s="7">
        <v>0.05</v>
      </c>
      <c r="L869" s="6">
        <v>23.16</v>
      </c>
      <c r="M869" s="6">
        <f t="shared" si="52"/>
        <v>95.171000000000006</v>
      </c>
      <c r="N869" s="6">
        <f t="shared" si="53"/>
        <v>46.32</v>
      </c>
      <c r="O869" s="6">
        <f t="shared" si="54"/>
        <v>48.851000000000006</v>
      </c>
      <c r="P869" s="8">
        <f t="shared" si="55"/>
        <v>0.51329711781950382</v>
      </c>
      <c r="Q869" s="5">
        <f>YEAR(SalesDataTable[[#This Row],[Order Date]])</f>
        <v>2026</v>
      </c>
      <c r="R869" s="8" t="str">
        <f>"Q"&amp;ROUNDUP(MONTH(SalesDataTable[[#This Row],[Order Date]])/3,0)</f>
        <v>Q2</v>
      </c>
      <c r="S869" s="9">
        <f>MONTH(SalesDataTable[[#This Row],[Order Date]])</f>
        <v>5</v>
      </c>
      <c r="T869" s="8" t="str">
        <f>TEXT(SalesDataTable[[#This Row],[Order Date]],"mmm")</f>
        <v>May</v>
      </c>
    </row>
    <row r="870" spans="1:20" ht="15.6">
      <c r="A870" s="2" t="s">
        <v>921</v>
      </c>
      <c r="B870" s="3">
        <v>46162</v>
      </c>
      <c r="C870" s="4" t="s">
        <v>1</v>
      </c>
      <c r="D870" s="4" t="s">
        <v>52</v>
      </c>
      <c r="E870" s="4" t="s">
        <v>3</v>
      </c>
      <c r="F870" s="4" t="s">
        <v>16</v>
      </c>
      <c r="G870" s="4" t="s">
        <v>49</v>
      </c>
      <c r="H870" s="4" t="s">
        <v>55</v>
      </c>
      <c r="I870" s="9">
        <v>2</v>
      </c>
      <c r="J870" s="6">
        <v>121.96</v>
      </c>
      <c r="K870" s="7">
        <v>0.05</v>
      </c>
      <c r="L870" s="6">
        <v>71.2</v>
      </c>
      <c r="M870" s="6">
        <f t="shared" si="52"/>
        <v>231.72399999999999</v>
      </c>
      <c r="N870" s="6">
        <f t="shared" si="53"/>
        <v>142.4</v>
      </c>
      <c r="O870" s="6">
        <f t="shared" si="54"/>
        <v>89.323999999999984</v>
      </c>
      <c r="P870" s="8">
        <f t="shared" si="55"/>
        <v>0.38547582468799085</v>
      </c>
      <c r="Q870" s="5">
        <f>YEAR(SalesDataTable[[#This Row],[Order Date]])</f>
        <v>2026</v>
      </c>
      <c r="R870" s="8" t="str">
        <f>"Q"&amp;ROUNDUP(MONTH(SalesDataTable[[#This Row],[Order Date]])/3,0)</f>
        <v>Q2</v>
      </c>
      <c r="S870" s="9">
        <f>MONTH(SalesDataTable[[#This Row],[Order Date]])</f>
        <v>5</v>
      </c>
      <c r="T870" s="8" t="str">
        <f>TEXT(SalesDataTable[[#This Row],[Order Date]],"mmm")</f>
        <v>May</v>
      </c>
    </row>
    <row r="871" spans="1:20" ht="15.6">
      <c r="A871" s="2" t="s">
        <v>922</v>
      </c>
      <c r="B871" s="3">
        <v>46163</v>
      </c>
      <c r="C871" s="4" t="s">
        <v>27</v>
      </c>
      <c r="D871" s="4" t="s">
        <v>82</v>
      </c>
      <c r="E871" s="4" t="s">
        <v>3</v>
      </c>
      <c r="F871" s="4" t="s">
        <v>20</v>
      </c>
      <c r="G871" s="4" t="s">
        <v>17</v>
      </c>
      <c r="H871" s="4" t="s">
        <v>71</v>
      </c>
      <c r="I871" s="9">
        <v>1</v>
      </c>
      <c r="J871" s="6">
        <v>134.28</v>
      </c>
      <c r="K871" s="7">
        <v>0.05</v>
      </c>
      <c r="L871" s="6">
        <v>65.44</v>
      </c>
      <c r="M871" s="6">
        <f t="shared" si="52"/>
        <v>127.56599999999999</v>
      </c>
      <c r="N871" s="6">
        <f t="shared" si="53"/>
        <v>65.44</v>
      </c>
      <c r="O871" s="6">
        <f t="shared" si="54"/>
        <v>62.125999999999991</v>
      </c>
      <c r="P871" s="8">
        <f t="shared" si="55"/>
        <v>0.487010645469796</v>
      </c>
      <c r="Q871" s="5">
        <f>YEAR(SalesDataTable[[#This Row],[Order Date]])</f>
        <v>2026</v>
      </c>
      <c r="R871" s="8" t="str">
        <f>"Q"&amp;ROUNDUP(MONTH(SalesDataTable[[#This Row],[Order Date]])/3,0)</f>
        <v>Q2</v>
      </c>
      <c r="S871" s="9">
        <f>MONTH(SalesDataTable[[#This Row],[Order Date]])</f>
        <v>5</v>
      </c>
      <c r="T871" s="8" t="str">
        <f>TEXT(SalesDataTable[[#This Row],[Order Date]],"mmm")</f>
        <v>May</v>
      </c>
    </row>
    <row r="872" spans="1:20" ht="15.6">
      <c r="A872" s="2" t="s">
        <v>923</v>
      </c>
      <c r="B872" s="3">
        <v>46163</v>
      </c>
      <c r="C872" s="4" t="s">
        <v>27</v>
      </c>
      <c r="D872" s="4" t="s">
        <v>45</v>
      </c>
      <c r="E872" s="4" t="s">
        <v>3</v>
      </c>
      <c r="F872" s="4" t="s">
        <v>20</v>
      </c>
      <c r="G872" s="4" t="s">
        <v>5</v>
      </c>
      <c r="H872" s="4" t="s">
        <v>43</v>
      </c>
      <c r="I872" s="9">
        <v>3</v>
      </c>
      <c r="J872" s="6">
        <v>100.48</v>
      </c>
      <c r="K872" s="7">
        <v>0.05</v>
      </c>
      <c r="L872" s="6">
        <v>50.68</v>
      </c>
      <c r="M872" s="6">
        <f t="shared" si="52"/>
        <v>286.36799999999999</v>
      </c>
      <c r="N872" s="6">
        <f t="shared" si="53"/>
        <v>152.04</v>
      </c>
      <c r="O872" s="6">
        <f t="shared" si="54"/>
        <v>134.328</v>
      </c>
      <c r="P872" s="8">
        <f t="shared" si="55"/>
        <v>0.46907475695608447</v>
      </c>
      <c r="Q872" s="5">
        <f>YEAR(SalesDataTable[[#This Row],[Order Date]])</f>
        <v>2026</v>
      </c>
      <c r="R872" s="8" t="str">
        <f>"Q"&amp;ROUNDUP(MONTH(SalesDataTable[[#This Row],[Order Date]])/3,0)</f>
        <v>Q2</v>
      </c>
      <c r="S872" s="9">
        <f>MONTH(SalesDataTable[[#This Row],[Order Date]])</f>
        <v>5</v>
      </c>
      <c r="T872" s="8" t="str">
        <f>TEXT(SalesDataTable[[#This Row],[Order Date]],"mmm")</f>
        <v>May</v>
      </c>
    </row>
    <row r="873" spans="1:20" ht="15.6">
      <c r="A873" s="2" t="s">
        <v>924</v>
      </c>
      <c r="B873" s="3">
        <v>46163</v>
      </c>
      <c r="C873" s="4" t="s">
        <v>27</v>
      </c>
      <c r="D873" s="4" t="s">
        <v>48</v>
      </c>
      <c r="E873" s="4" t="s">
        <v>3</v>
      </c>
      <c r="F873" s="4" t="s">
        <v>16</v>
      </c>
      <c r="G873" s="4" t="s">
        <v>49</v>
      </c>
      <c r="H873" s="4" t="s">
        <v>67</v>
      </c>
      <c r="I873" s="9">
        <v>3</v>
      </c>
      <c r="J873" s="6">
        <v>36.229999999999997</v>
      </c>
      <c r="K873" s="7">
        <v>0</v>
      </c>
      <c r="L873" s="6">
        <v>13.55</v>
      </c>
      <c r="M873" s="6">
        <f t="shared" si="52"/>
        <v>108.69</v>
      </c>
      <c r="N873" s="6">
        <f t="shared" si="53"/>
        <v>40.650000000000006</v>
      </c>
      <c r="O873" s="6">
        <f t="shared" si="54"/>
        <v>68.039999999999992</v>
      </c>
      <c r="P873" s="8">
        <f t="shared" si="55"/>
        <v>0.62600055202870541</v>
      </c>
      <c r="Q873" s="5">
        <f>YEAR(SalesDataTable[[#This Row],[Order Date]])</f>
        <v>2026</v>
      </c>
      <c r="R873" s="8" t="str">
        <f>"Q"&amp;ROUNDUP(MONTH(SalesDataTable[[#This Row],[Order Date]])/3,0)</f>
        <v>Q2</v>
      </c>
      <c r="S873" s="9">
        <f>MONTH(SalesDataTable[[#This Row],[Order Date]])</f>
        <v>5</v>
      </c>
      <c r="T873" s="8" t="str">
        <f>TEXT(SalesDataTable[[#This Row],[Order Date]],"mmm")</f>
        <v>May</v>
      </c>
    </row>
    <row r="874" spans="1:20" ht="15.6">
      <c r="A874" s="2" t="s">
        <v>925</v>
      </c>
      <c r="B874" s="3">
        <v>46163</v>
      </c>
      <c r="C874" s="4" t="s">
        <v>14</v>
      </c>
      <c r="D874" s="4" t="s">
        <v>15</v>
      </c>
      <c r="E874" s="4" t="s">
        <v>39</v>
      </c>
      <c r="F874" s="4" t="s">
        <v>4</v>
      </c>
      <c r="G874" s="4" t="s">
        <v>31</v>
      </c>
      <c r="H874" s="4" t="s">
        <v>90</v>
      </c>
      <c r="I874" s="9">
        <v>3</v>
      </c>
      <c r="J874" s="6">
        <v>120.61</v>
      </c>
      <c r="K874" s="7">
        <v>0</v>
      </c>
      <c r="L874" s="6">
        <v>60.17</v>
      </c>
      <c r="M874" s="6">
        <f t="shared" si="52"/>
        <v>361.83</v>
      </c>
      <c r="N874" s="6">
        <f t="shared" si="53"/>
        <v>180.51</v>
      </c>
      <c r="O874" s="6">
        <f t="shared" si="54"/>
        <v>181.32</v>
      </c>
      <c r="P874" s="8">
        <f t="shared" si="55"/>
        <v>0.50111931017328581</v>
      </c>
      <c r="Q874" s="5">
        <f>YEAR(SalesDataTable[[#This Row],[Order Date]])</f>
        <v>2026</v>
      </c>
      <c r="R874" s="8" t="str">
        <f>"Q"&amp;ROUNDUP(MONTH(SalesDataTable[[#This Row],[Order Date]])/3,0)</f>
        <v>Q2</v>
      </c>
      <c r="S874" s="9">
        <f>MONTH(SalesDataTable[[#This Row],[Order Date]])</f>
        <v>5</v>
      </c>
      <c r="T874" s="8" t="str">
        <f>TEXT(SalesDataTable[[#This Row],[Order Date]],"mmm")</f>
        <v>May</v>
      </c>
    </row>
    <row r="875" spans="1:20" ht="15.6">
      <c r="A875" s="2" t="s">
        <v>926</v>
      </c>
      <c r="B875" s="3">
        <v>46163</v>
      </c>
      <c r="C875" s="4" t="s">
        <v>14</v>
      </c>
      <c r="D875" s="4" t="s">
        <v>34</v>
      </c>
      <c r="E875" s="4" t="s">
        <v>39</v>
      </c>
      <c r="F875" s="4" t="s">
        <v>4</v>
      </c>
      <c r="G875" s="4" t="s">
        <v>17</v>
      </c>
      <c r="H875" s="4" t="s">
        <v>46</v>
      </c>
      <c r="I875" s="9">
        <v>3</v>
      </c>
      <c r="J875" s="6">
        <v>46.46</v>
      </c>
      <c r="K875" s="7">
        <v>0</v>
      </c>
      <c r="L875" s="6">
        <v>18.71</v>
      </c>
      <c r="M875" s="6">
        <f t="shared" si="52"/>
        <v>139.38</v>
      </c>
      <c r="N875" s="6">
        <f t="shared" si="53"/>
        <v>56.13</v>
      </c>
      <c r="O875" s="6">
        <f t="shared" si="54"/>
        <v>83.25</v>
      </c>
      <c r="P875" s="8">
        <f t="shared" si="55"/>
        <v>0.59728798966853214</v>
      </c>
      <c r="Q875" s="5">
        <f>YEAR(SalesDataTable[[#This Row],[Order Date]])</f>
        <v>2026</v>
      </c>
      <c r="R875" s="8" t="str">
        <f>"Q"&amp;ROUNDUP(MONTH(SalesDataTable[[#This Row],[Order Date]])/3,0)</f>
        <v>Q2</v>
      </c>
      <c r="S875" s="9">
        <f>MONTH(SalesDataTable[[#This Row],[Order Date]])</f>
        <v>5</v>
      </c>
      <c r="T875" s="8" t="str">
        <f>TEXT(SalesDataTable[[#This Row],[Order Date]],"mmm")</f>
        <v>May</v>
      </c>
    </row>
    <row r="876" spans="1:20" ht="15.6">
      <c r="A876" s="2" t="s">
        <v>927</v>
      </c>
      <c r="B876" s="3">
        <v>46163</v>
      </c>
      <c r="C876" s="4" t="s">
        <v>8</v>
      </c>
      <c r="D876" s="4" t="s">
        <v>69</v>
      </c>
      <c r="E876" s="4" t="s">
        <v>3</v>
      </c>
      <c r="F876" s="4" t="s">
        <v>20</v>
      </c>
      <c r="G876" s="4" t="s">
        <v>49</v>
      </c>
      <c r="H876" s="4" t="s">
        <v>67</v>
      </c>
      <c r="I876" s="9">
        <v>1</v>
      </c>
      <c r="J876" s="6">
        <v>36.9</v>
      </c>
      <c r="K876" s="7">
        <v>0.05</v>
      </c>
      <c r="L876" s="6">
        <v>13.89</v>
      </c>
      <c r="M876" s="6">
        <f t="shared" si="52"/>
        <v>35.055</v>
      </c>
      <c r="N876" s="6">
        <f t="shared" si="53"/>
        <v>13.89</v>
      </c>
      <c r="O876" s="6">
        <f t="shared" si="54"/>
        <v>21.164999999999999</v>
      </c>
      <c r="P876" s="8">
        <f t="shared" si="55"/>
        <v>0.60376551133932388</v>
      </c>
      <c r="Q876" s="5">
        <f>YEAR(SalesDataTable[[#This Row],[Order Date]])</f>
        <v>2026</v>
      </c>
      <c r="R876" s="8" t="str">
        <f>"Q"&amp;ROUNDUP(MONTH(SalesDataTable[[#This Row],[Order Date]])/3,0)</f>
        <v>Q2</v>
      </c>
      <c r="S876" s="9">
        <f>MONTH(SalesDataTable[[#This Row],[Order Date]])</f>
        <v>5</v>
      </c>
      <c r="T876" s="8" t="str">
        <f>TEXT(SalesDataTable[[#This Row],[Order Date]],"mmm")</f>
        <v>May</v>
      </c>
    </row>
    <row r="877" spans="1:20" ht="15.6">
      <c r="A877" s="2" t="s">
        <v>928</v>
      </c>
      <c r="B877" s="3">
        <v>46163</v>
      </c>
      <c r="C877" s="4" t="s">
        <v>14</v>
      </c>
      <c r="D877" s="4" t="s">
        <v>24</v>
      </c>
      <c r="E877" s="4" t="s">
        <v>3</v>
      </c>
      <c r="F877" s="4" t="s">
        <v>16</v>
      </c>
      <c r="G877" s="4" t="s">
        <v>49</v>
      </c>
      <c r="H877" s="4" t="s">
        <v>50</v>
      </c>
      <c r="I877" s="9">
        <v>6</v>
      </c>
      <c r="J877" s="6">
        <v>40.61</v>
      </c>
      <c r="K877" s="7">
        <v>0.05</v>
      </c>
      <c r="L877" s="6">
        <v>15.14</v>
      </c>
      <c r="M877" s="6">
        <f t="shared" si="52"/>
        <v>231.47699999999998</v>
      </c>
      <c r="N877" s="6">
        <f t="shared" si="53"/>
        <v>90.84</v>
      </c>
      <c r="O877" s="6">
        <f t="shared" si="54"/>
        <v>140.63699999999997</v>
      </c>
      <c r="P877" s="8">
        <f t="shared" si="55"/>
        <v>0.607563602431343</v>
      </c>
      <c r="Q877" s="5">
        <f>YEAR(SalesDataTable[[#This Row],[Order Date]])</f>
        <v>2026</v>
      </c>
      <c r="R877" s="8" t="str">
        <f>"Q"&amp;ROUNDUP(MONTH(SalesDataTable[[#This Row],[Order Date]])/3,0)</f>
        <v>Q2</v>
      </c>
      <c r="S877" s="9">
        <f>MONTH(SalesDataTable[[#This Row],[Order Date]])</f>
        <v>5</v>
      </c>
      <c r="T877" s="8" t="str">
        <f>TEXT(SalesDataTable[[#This Row],[Order Date]],"mmm")</f>
        <v>May</v>
      </c>
    </row>
    <row r="878" spans="1:20" ht="15.6">
      <c r="A878" s="2" t="s">
        <v>929</v>
      </c>
      <c r="B878" s="3">
        <v>46164</v>
      </c>
      <c r="C878" s="4" t="s">
        <v>27</v>
      </c>
      <c r="D878" s="4" t="s">
        <v>82</v>
      </c>
      <c r="E878" s="4" t="s">
        <v>3</v>
      </c>
      <c r="F878" s="4" t="s">
        <v>20</v>
      </c>
      <c r="G878" s="4" t="s">
        <v>17</v>
      </c>
      <c r="H878" s="4" t="s">
        <v>18</v>
      </c>
      <c r="I878" s="9">
        <v>2</v>
      </c>
      <c r="J878" s="6">
        <v>36.86</v>
      </c>
      <c r="K878" s="7">
        <v>0.05</v>
      </c>
      <c r="L878" s="6">
        <v>13.85</v>
      </c>
      <c r="M878" s="6">
        <f t="shared" si="52"/>
        <v>70.033999999999992</v>
      </c>
      <c r="N878" s="6">
        <f t="shared" si="53"/>
        <v>27.7</v>
      </c>
      <c r="O878" s="6">
        <f t="shared" si="54"/>
        <v>42.333999999999989</v>
      </c>
      <c r="P878" s="8">
        <f t="shared" si="55"/>
        <v>0.60447782505640113</v>
      </c>
      <c r="Q878" s="5">
        <f>YEAR(SalesDataTable[[#This Row],[Order Date]])</f>
        <v>2026</v>
      </c>
      <c r="R878" s="8" t="str">
        <f>"Q"&amp;ROUNDUP(MONTH(SalesDataTable[[#This Row],[Order Date]])/3,0)</f>
        <v>Q2</v>
      </c>
      <c r="S878" s="9">
        <f>MONTH(SalesDataTable[[#This Row],[Order Date]])</f>
        <v>5</v>
      </c>
      <c r="T878" s="8" t="str">
        <f>TEXT(SalesDataTable[[#This Row],[Order Date]],"mmm")</f>
        <v>May</v>
      </c>
    </row>
    <row r="879" spans="1:20" ht="15.6">
      <c r="A879" s="2" t="s">
        <v>930</v>
      </c>
      <c r="B879" s="3">
        <v>46164</v>
      </c>
      <c r="C879" s="4" t="s">
        <v>8</v>
      </c>
      <c r="D879" s="4" t="s">
        <v>38</v>
      </c>
      <c r="E879" s="4" t="s">
        <v>3</v>
      </c>
      <c r="F879" s="4" t="s">
        <v>16</v>
      </c>
      <c r="G879" s="4" t="s">
        <v>11</v>
      </c>
      <c r="H879" s="4" t="s">
        <v>53</v>
      </c>
      <c r="I879" s="9">
        <v>3</v>
      </c>
      <c r="J879" s="6">
        <v>156.74</v>
      </c>
      <c r="K879" s="7">
        <v>0</v>
      </c>
      <c r="L879" s="6">
        <v>79.819999999999993</v>
      </c>
      <c r="M879" s="6">
        <f t="shared" si="52"/>
        <v>470.22</v>
      </c>
      <c r="N879" s="6">
        <f t="shared" si="53"/>
        <v>239.45999999999998</v>
      </c>
      <c r="O879" s="6">
        <f t="shared" si="54"/>
        <v>230.76000000000005</v>
      </c>
      <c r="P879" s="8">
        <f t="shared" si="55"/>
        <v>0.49074901110118674</v>
      </c>
      <c r="Q879" s="5">
        <f>YEAR(SalesDataTable[[#This Row],[Order Date]])</f>
        <v>2026</v>
      </c>
      <c r="R879" s="8" t="str">
        <f>"Q"&amp;ROUNDUP(MONTH(SalesDataTable[[#This Row],[Order Date]])/3,0)</f>
        <v>Q2</v>
      </c>
      <c r="S879" s="9">
        <f>MONTH(SalesDataTable[[#This Row],[Order Date]])</f>
        <v>5</v>
      </c>
      <c r="T879" s="8" t="str">
        <f>TEXT(SalesDataTable[[#This Row],[Order Date]],"mmm")</f>
        <v>May</v>
      </c>
    </row>
    <row r="880" spans="1:20" ht="15.6">
      <c r="A880" s="2" t="s">
        <v>931</v>
      </c>
      <c r="B880" s="3">
        <v>46164</v>
      </c>
      <c r="C880" s="4" t="s">
        <v>1</v>
      </c>
      <c r="D880" s="4" t="s">
        <v>52</v>
      </c>
      <c r="E880" s="4" t="s">
        <v>10</v>
      </c>
      <c r="F880" s="4" t="s">
        <v>4</v>
      </c>
      <c r="G880" s="4" t="s">
        <v>5</v>
      </c>
      <c r="H880" s="4" t="s">
        <v>29</v>
      </c>
      <c r="I880" s="9">
        <v>3</v>
      </c>
      <c r="J880" s="6">
        <v>51.04</v>
      </c>
      <c r="K880" s="7">
        <v>0.2</v>
      </c>
      <c r="L880" s="6">
        <v>22.32</v>
      </c>
      <c r="M880" s="6">
        <f t="shared" si="52"/>
        <v>122.49600000000001</v>
      </c>
      <c r="N880" s="6">
        <f t="shared" si="53"/>
        <v>66.960000000000008</v>
      </c>
      <c r="O880" s="6">
        <f t="shared" si="54"/>
        <v>55.536000000000001</v>
      </c>
      <c r="P880" s="8">
        <f t="shared" si="55"/>
        <v>0.45336990595611282</v>
      </c>
      <c r="Q880" s="5">
        <f>YEAR(SalesDataTable[[#This Row],[Order Date]])</f>
        <v>2026</v>
      </c>
      <c r="R880" s="8" t="str">
        <f>"Q"&amp;ROUNDUP(MONTH(SalesDataTable[[#This Row],[Order Date]])/3,0)</f>
        <v>Q2</v>
      </c>
      <c r="S880" s="9">
        <f>MONTH(SalesDataTable[[#This Row],[Order Date]])</f>
        <v>5</v>
      </c>
      <c r="T880" s="8" t="str">
        <f>TEXT(SalesDataTable[[#This Row],[Order Date]],"mmm")</f>
        <v>May</v>
      </c>
    </row>
    <row r="881" spans="1:20" ht="15.6">
      <c r="A881" s="2" t="s">
        <v>932</v>
      </c>
      <c r="B881" s="3">
        <v>46164</v>
      </c>
      <c r="C881" s="4" t="s">
        <v>27</v>
      </c>
      <c r="D881" s="4" t="s">
        <v>82</v>
      </c>
      <c r="E881" s="4" t="s">
        <v>25</v>
      </c>
      <c r="F881" s="4" t="s">
        <v>16</v>
      </c>
      <c r="G881" s="4" t="s">
        <v>11</v>
      </c>
      <c r="H881" s="4" t="s">
        <v>12</v>
      </c>
      <c r="I881" s="9">
        <v>2</v>
      </c>
      <c r="J881" s="6">
        <v>93.55</v>
      </c>
      <c r="K881" s="7">
        <v>0</v>
      </c>
      <c r="L881" s="6">
        <v>44.31</v>
      </c>
      <c r="M881" s="6">
        <f t="shared" si="52"/>
        <v>187.1</v>
      </c>
      <c r="N881" s="6">
        <f t="shared" si="53"/>
        <v>88.62</v>
      </c>
      <c r="O881" s="6">
        <f t="shared" si="54"/>
        <v>98.47999999999999</v>
      </c>
      <c r="P881" s="8">
        <f t="shared" si="55"/>
        <v>0.52634954569748793</v>
      </c>
      <c r="Q881" s="5">
        <f>YEAR(SalesDataTable[[#This Row],[Order Date]])</f>
        <v>2026</v>
      </c>
      <c r="R881" s="8" t="str">
        <f>"Q"&amp;ROUNDUP(MONTH(SalesDataTable[[#This Row],[Order Date]])/3,0)</f>
        <v>Q2</v>
      </c>
      <c r="S881" s="9">
        <f>MONTH(SalesDataTable[[#This Row],[Order Date]])</f>
        <v>5</v>
      </c>
      <c r="T881" s="8" t="str">
        <f>TEXT(SalesDataTable[[#This Row],[Order Date]],"mmm")</f>
        <v>May</v>
      </c>
    </row>
    <row r="882" spans="1:20" ht="15.6">
      <c r="A882" s="2" t="s">
        <v>933</v>
      </c>
      <c r="B882" s="3">
        <v>46164</v>
      </c>
      <c r="C882" s="4" t="s">
        <v>14</v>
      </c>
      <c r="D882" s="4" t="s">
        <v>15</v>
      </c>
      <c r="E882" s="4" t="s">
        <v>3</v>
      </c>
      <c r="F882" s="4" t="s">
        <v>20</v>
      </c>
      <c r="G882" s="4" t="s">
        <v>17</v>
      </c>
      <c r="H882" s="4" t="s">
        <v>71</v>
      </c>
      <c r="I882" s="9">
        <v>1</v>
      </c>
      <c r="J882" s="6">
        <v>131.74</v>
      </c>
      <c r="K882" s="7">
        <v>0</v>
      </c>
      <c r="L882" s="6">
        <v>66.650000000000006</v>
      </c>
      <c r="M882" s="6">
        <f t="shared" si="52"/>
        <v>131.74</v>
      </c>
      <c r="N882" s="6">
        <f t="shared" si="53"/>
        <v>66.650000000000006</v>
      </c>
      <c r="O882" s="6">
        <f t="shared" si="54"/>
        <v>65.09</v>
      </c>
      <c r="P882" s="8">
        <f t="shared" si="55"/>
        <v>0.49407924700166994</v>
      </c>
      <c r="Q882" s="5">
        <f>YEAR(SalesDataTable[[#This Row],[Order Date]])</f>
        <v>2026</v>
      </c>
      <c r="R882" s="8" t="str">
        <f>"Q"&amp;ROUNDUP(MONTH(SalesDataTable[[#This Row],[Order Date]])/3,0)</f>
        <v>Q2</v>
      </c>
      <c r="S882" s="9">
        <f>MONTH(SalesDataTable[[#This Row],[Order Date]])</f>
        <v>5</v>
      </c>
      <c r="T882" s="8" t="str">
        <f>TEXT(SalesDataTable[[#This Row],[Order Date]],"mmm")</f>
        <v>May</v>
      </c>
    </row>
    <row r="883" spans="1:20" ht="15.6">
      <c r="A883" s="2" t="s">
        <v>934</v>
      </c>
      <c r="B883" s="3">
        <v>46164</v>
      </c>
      <c r="C883" s="4" t="s">
        <v>27</v>
      </c>
      <c r="D883" s="4" t="s">
        <v>48</v>
      </c>
      <c r="E883" s="4" t="s">
        <v>3</v>
      </c>
      <c r="F883" s="4" t="s">
        <v>16</v>
      </c>
      <c r="G883" s="4" t="s">
        <v>11</v>
      </c>
      <c r="H883" s="4" t="s">
        <v>12</v>
      </c>
      <c r="I883" s="9">
        <v>5</v>
      </c>
      <c r="J883" s="6">
        <v>91.79</v>
      </c>
      <c r="K883" s="7">
        <v>0.05</v>
      </c>
      <c r="L883" s="6">
        <v>44.48</v>
      </c>
      <c r="M883" s="6">
        <f t="shared" si="52"/>
        <v>436.0025</v>
      </c>
      <c r="N883" s="6">
        <f t="shared" si="53"/>
        <v>222.39999999999998</v>
      </c>
      <c r="O883" s="6">
        <f t="shared" si="54"/>
        <v>213.60250000000002</v>
      </c>
      <c r="P883" s="8">
        <f t="shared" si="55"/>
        <v>0.48991118170193981</v>
      </c>
      <c r="Q883" s="5">
        <f>YEAR(SalesDataTable[[#This Row],[Order Date]])</f>
        <v>2026</v>
      </c>
      <c r="R883" s="8" t="str">
        <f>"Q"&amp;ROUNDUP(MONTH(SalesDataTable[[#This Row],[Order Date]])/3,0)</f>
        <v>Q2</v>
      </c>
      <c r="S883" s="9">
        <f>MONTH(SalesDataTable[[#This Row],[Order Date]])</f>
        <v>5</v>
      </c>
      <c r="T883" s="8" t="str">
        <f>TEXT(SalesDataTable[[#This Row],[Order Date]],"mmm")</f>
        <v>May</v>
      </c>
    </row>
    <row r="884" spans="1:20" ht="15.6">
      <c r="A884" s="2" t="s">
        <v>935</v>
      </c>
      <c r="B884" s="3">
        <v>46164</v>
      </c>
      <c r="C884" s="4" t="s">
        <v>27</v>
      </c>
      <c r="D884" s="4" t="s">
        <v>82</v>
      </c>
      <c r="E884" s="4" t="s">
        <v>3</v>
      </c>
      <c r="F884" s="4" t="s">
        <v>20</v>
      </c>
      <c r="G884" s="4" t="s">
        <v>11</v>
      </c>
      <c r="H884" s="4" t="s">
        <v>53</v>
      </c>
      <c r="I884" s="9">
        <v>4</v>
      </c>
      <c r="J884" s="6">
        <v>155.4</v>
      </c>
      <c r="K884" s="7">
        <v>0.05</v>
      </c>
      <c r="L884" s="6">
        <v>77.31</v>
      </c>
      <c r="M884" s="6">
        <f t="shared" si="52"/>
        <v>590.52</v>
      </c>
      <c r="N884" s="6">
        <f t="shared" si="53"/>
        <v>309.24</v>
      </c>
      <c r="O884" s="6">
        <f t="shared" si="54"/>
        <v>281.27999999999997</v>
      </c>
      <c r="P884" s="8">
        <f t="shared" si="55"/>
        <v>0.47632595001016048</v>
      </c>
      <c r="Q884" s="5">
        <f>YEAR(SalesDataTable[[#This Row],[Order Date]])</f>
        <v>2026</v>
      </c>
      <c r="R884" s="8" t="str">
        <f>"Q"&amp;ROUNDUP(MONTH(SalesDataTable[[#This Row],[Order Date]])/3,0)</f>
        <v>Q2</v>
      </c>
      <c r="S884" s="9">
        <f>MONTH(SalesDataTable[[#This Row],[Order Date]])</f>
        <v>5</v>
      </c>
      <c r="T884" s="8" t="str">
        <f>TEXT(SalesDataTable[[#This Row],[Order Date]],"mmm")</f>
        <v>May</v>
      </c>
    </row>
    <row r="885" spans="1:20" ht="15.6">
      <c r="A885" s="2" t="s">
        <v>936</v>
      </c>
      <c r="B885" s="3">
        <v>46165</v>
      </c>
      <c r="C885" s="4" t="s">
        <v>8</v>
      </c>
      <c r="D885" s="4" t="s">
        <v>9</v>
      </c>
      <c r="E885" s="4" t="s">
        <v>3</v>
      </c>
      <c r="F885" s="4" t="s">
        <v>16</v>
      </c>
      <c r="G885" s="4" t="s">
        <v>17</v>
      </c>
      <c r="H885" s="4" t="s">
        <v>18</v>
      </c>
      <c r="I885" s="9">
        <v>1</v>
      </c>
      <c r="J885" s="6">
        <v>36.57</v>
      </c>
      <c r="K885" s="7">
        <v>0.05</v>
      </c>
      <c r="L885" s="6">
        <v>13.33</v>
      </c>
      <c r="M885" s="6">
        <f t="shared" si="52"/>
        <v>34.741500000000002</v>
      </c>
      <c r="N885" s="6">
        <f t="shared" si="53"/>
        <v>13.33</v>
      </c>
      <c r="O885" s="6">
        <f t="shared" si="54"/>
        <v>21.411500000000004</v>
      </c>
      <c r="P885" s="8">
        <f t="shared" si="55"/>
        <v>0.61630902522919284</v>
      </c>
      <c r="Q885" s="5">
        <f>YEAR(SalesDataTable[[#This Row],[Order Date]])</f>
        <v>2026</v>
      </c>
      <c r="R885" s="8" t="str">
        <f>"Q"&amp;ROUNDUP(MONTH(SalesDataTable[[#This Row],[Order Date]])/3,0)</f>
        <v>Q2</v>
      </c>
      <c r="S885" s="9">
        <f>MONTH(SalesDataTable[[#This Row],[Order Date]])</f>
        <v>5</v>
      </c>
      <c r="T885" s="8" t="str">
        <f>TEXT(SalesDataTable[[#This Row],[Order Date]],"mmm")</f>
        <v>May</v>
      </c>
    </row>
    <row r="886" spans="1:20" ht="15.6">
      <c r="A886" s="2" t="s">
        <v>937</v>
      </c>
      <c r="B886" s="3">
        <v>46165</v>
      </c>
      <c r="C886" s="4" t="s">
        <v>14</v>
      </c>
      <c r="D886" s="4" t="s">
        <v>126</v>
      </c>
      <c r="E886" s="4" t="s">
        <v>3</v>
      </c>
      <c r="F886" s="4" t="s">
        <v>16</v>
      </c>
      <c r="G886" s="4" t="s">
        <v>5</v>
      </c>
      <c r="H886" s="4" t="s">
        <v>35</v>
      </c>
      <c r="I886" s="9">
        <v>2</v>
      </c>
      <c r="J886" s="6">
        <v>41.19</v>
      </c>
      <c r="K886" s="7">
        <v>0</v>
      </c>
      <c r="L886" s="6">
        <v>17.190000000000001</v>
      </c>
      <c r="M886" s="6">
        <f t="shared" si="52"/>
        <v>82.38</v>
      </c>
      <c r="N886" s="6">
        <f t="shared" si="53"/>
        <v>34.380000000000003</v>
      </c>
      <c r="O886" s="6">
        <f t="shared" si="54"/>
        <v>47.999999999999993</v>
      </c>
      <c r="P886" s="8">
        <f t="shared" si="55"/>
        <v>0.58266569555717407</v>
      </c>
      <c r="Q886" s="5">
        <f>YEAR(SalesDataTable[[#This Row],[Order Date]])</f>
        <v>2026</v>
      </c>
      <c r="R886" s="8" t="str">
        <f>"Q"&amp;ROUNDUP(MONTH(SalesDataTable[[#This Row],[Order Date]])/3,0)</f>
        <v>Q2</v>
      </c>
      <c r="S886" s="9">
        <f>MONTH(SalesDataTable[[#This Row],[Order Date]])</f>
        <v>5</v>
      </c>
      <c r="T886" s="8" t="str">
        <f>TEXT(SalesDataTable[[#This Row],[Order Date]],"mmm")</f>
        <v>May</v>
      </c>
    </row>
    <row r="887" spans="1:20" ht="15.6">
      <c r="A887" s="2" t="s">
        <v>938</v>
      </c>
      <c r="B887" s="3">
        <v>46165</v>
      </c>
      <c r="C887" s="4" t="s">
        <v>27</v>
      </c>
      <c r="D887" s="4" t="s">
        <v>48</v>
      </c>
      <c r="E887" s="4" t="s">
        <v>3</v>
      </c>
      <c r="F887" s="4" t="s">
        <v>4</v>
      </c>
      <c r="G887" s="4" t="s">
        <v>17</v>
      </c>
      <c r="H887" s="4" t="s">
        <v>71</v>
      </c>
      <c r="I887" s="9">
        <v>1</v>
      </c>
      <c r="J887" s="6">
        <v>136.66999999999999</v>
      </c>
      <c r="K887" s="7">
        <v>0.05</v>
      </c>
      <c r="L887" s="6">
        <v>67.099999999999994</v>
      </c>
      <c r="M887" s="6">
        <f t="shared" si="52"/>
        <v>129.83649999999997</v>
      </c>
      <c r="N887" s="6">
        <f t="shared" si="53"/>
        <v>67.099999999999994</v>
      </c>
      <c r="O887" s="6">
        <f t="shared" si="54"/>
        <v>62.736499999999978</v>
      </c>
      <c r="P887" s="8">
        <f t="shared" si="55"/>
        <v>0.48319617364916639</v>
      </c>
      <c r="Q887" s="5">
        <f>YEAR(SalesDataTable[[#This Row],[Order Date]])</f>
        <v>2026</v>
      </c>
      <c r="R887" s="8" t="str">
        <f>"Q"&amp;ROUNDUP(MONTH(SalesDataTable[[#This Row],[Order Date]])/3,0)</f>
        <v>Q2</v>
      </c>
      <c r="S887" s="9">
        <f>MONTH(SalesDataTable[[#This Row],[Order Date]])</f>
        <v>5</v>
      </c>
      <c r="T887" s="8" t="str">
        <f>TEXT(SalesDataTable[[#This Row],[Order Date]],"mmm")</f>
        <v>May</v>
      </c>
    </row>
    <row r="888" spans="1:20" ht="15.6">
      <c r="A888" s="2" t="s">
        <v>939</v>
      </c>
      <c r="B888" s="3">
        <v>46165</v>
      </c>
      <c r="C888" s="4" t="s">
        <v>14</v>
      </c>
      <c r="D888" s="4" t="s">
        <v>15</v>
      </c>
      <c r="E888" s="4" t="s">
        <v>25</v>
      </c>
      <c r="F888" s="4" t="s">
        <v>16</v>
      </c>
      <c r="G888" s="4" t="s">
        <v>49</v>
      </c>
      <c r="H888" s="4" t="s">
        <v>67</v>
      </c>
      <c r="I888" s="9">
        <v>2</v>
      </c>
      <c r="J888" s="6">
        <v>35.700000000000003</v>
      </c>
      <c r="K888" s="7">
        <v>0</v>
      </c>
      <c r="L888" s="6">
        <v>13.52</v>
      </c>
      <c r="M888" s="6">
        <f t="shared" si="52"/>
        <v>71.400000000000006</v>
      </c>
      <c r="N888" s="6">
        <f t="shared" si="53"/>
        <v>27.04</v>
      </c>
      <c r="O888" s="6">
        <f t="shared" si="54"/>
        <v>44.360000000000007</v>
      </c>
      <c r="P888" s="8">
        <f t="shared" si="55"/>
        <v>0.62128851540616248</v>
      </c>
      <c r="Q888" s="5">
        <f>YEAR(SalesDataTable[[#This Row],[Order Date]])</f>
        <v>2026</v>
      </c>
      <c r="R888" s="8" t="str">
        <f>"Q"&amp;ROUNDUP(MONTH(SalesDataTable[[#This Row],[Order Date]])/3,0)</f>
        <v>Q2</v>
      </c>
      <c r="S888" s="9">
        <f>MONTH(SalesDataTable[[#This Row],[Order Date]])</f>
        <v>5</v>
      </c>
      <c r="T888" s="8" t="str">
        <f>TEXT(SalesDataTable[[#This Row],[Order Date]],"mmm")</f>
        <v>May</v>
      </c>
    </row>
    <row r="889" spans="1:20" ht="15.6">
      <c r="A889" s="2" t="s">
        <v>940</v>
      </c>
      <c r="B889" s="3">
        <v>46165</v>
      </c>
      <c r="C889" s="4" t="s">
        <v>1</v>
      </c>
      <c r="D889" s="4" t="s">
        <v>2</v>
      </c>
      <c r="E889" s="4" t="s">
        <v>3</v>
      </c>
      <c r="F889" s="4" t="s">
        <v>4</v>
      </c>
      <c r="G889" s="4" t="s">
        <v>5</v>
      </c>
      <c r="H889" s="4" t="s">
        <v>43</v>
      </c>
      <c r="I889" s="9">
        <v>1</v>
      </c>
      <c r="J889" s="6">
        <v>100.87</v>
      </c>
      <c r="K889" s="7">
        <v>0</v>
      </c>
      <c r="L889" s="6">
        <v>50.4</v>
      </c>
      <c r="M889" s="6">
        <f t="shared" si="52"/>
        <v>100.87</v>
      </c>
      <c r="N889" s="6">
        <f t="shared" si="53"/>
        <v>50.4</v>
      </c>
      <c r="O889" s="6">
        <f t="shared" si="54"/>
        <v>50.470000000000006</v>
      </c>
      <c r="P889" s="8">
        <f t="shared" si="55"/>
        <v>0.5003469812630118</v>
      </c>
      <c r="Q889" s="5">
        <f>YEAR(SalesDataTable[[#This Row],[Order Date]])</f>
        <v>2026</v>
      </c>
      <c r="R889" s="8" t="str">
        <f>"Q"&amp;ROUNDUP(MONTH(SalesDataTable[[#This Row],[Order Date]])/3,0)</f>
        <v>Q2</v>
      </c>
      <c r="S889" s="9">
        <f>MONTH(SalesDataTable[[#This Row],[Order Date]])</f>
        <v>5</v>
      </c>
      <c r="T889" s="8" t="str">
        <f>TEXT(SalesDataTable[[#This Row],[Order Date]],"mmm")</f>
        <v>May</v>
      </c>
    </row>
    <row r="890" spans="1:20" ht="15.6">
      <c r="A890" s="2" t="s">
        <v>941</v>
      </c>
      <c r="B890" s="3">
        <v>46165</v>
      </c>
      <c r="C890" s="4" t="s">
        <v>14</v>
      </c>
      <c r="D890" s="4" t="s">
        <v>126</v>
      </c>
      <c r="E890" s="4" t="s">
        <v>25</v>
      </c>
      <c r="F890" s="4" t="s">
        <v>4</v>
      </c>
      <c r="G890" s="4" t="s">
        <v>17</v>
      </c>
      <c r="H890" s="4" t="s">
        <v>71</v>
      </c>
      <c r="I890" s="9">
        <v>1</v>
      </c>
      <c r="J890" s="6">
        <v>130.80000000000001</v>
      </c>
      <c r="K890" s="7">
        <v>0</v>
      </c>
      <c r="L890" s="6">
        <v>68.7</v>
      </c>
      <c r="M890" s="6">
        <f t="shared" si="52"/>
        <v>130.80000000000001</v>
      </c>
      <c r="N890" s="6">
        <f t="shared" si="53"/>
        <v>68.7</v>
      </c>
      <c r="O890" s="6">
        <f t="shared" si="54"/>
        <v>62.100000000000009</v>
      </c>
      <c r="P890" s="8">
        <f t="shared" si="55"/>
        <v>0.4747706422018349</v>
      </c>
      <c r="Q890" s="5">
        <f>YEAR(SalesDataTable[[#This Row],[Order Date]])</f>
        <v>2026</v>
      </c>
      <c r="R890" s="8" t="str">
        <f>"Q"&amp;ROUNDUP(MONTH(SalesDataTable[[#This Row],[Order Date]])/3,0)</f>
        <v>Q2</v>
      </c>
      <c r="S890" s="9">
        <f>MONTH(SalesDataTable[[#This Row],[Order Date]])</f>
        <v>5</v>
      </c>
      <c r="T890" s="8" t="str">
        <f>TEXT(SalesDataTable[[#This Row],[Order Date]],"mmm")</f>
        <v>May</v>
      </c>
    </row>
    <row r="891" spans="1:20" ht="15.6">
      <c r="A891" s="2" t="s">
        <v>942</v>
      </c>
      <c r="B891" s="3">
        <v>46165</v>
      </c>
      <c r="C891" s="4" t="s">
        <v>1</v>
      </c>
      <c r="D891" s="4" t="s">
        <v>52</v>
      </c>
      <c r="E891" s="4" t="s">
        <v>39</v>
      </c>
      <c r="F891" s="4" t="s">
        <v>4</v>
      </c>
      <c r="G891" s="4" t="s">
        <v>11</v>
      </c>
      <c r="H891" s="4" t="s">
        <v>53</v>
      </c>
      <c r="I891" s="9">
        <v>1</v>
      </c>
      <c r="J891" s="6">
        <v>153.88999999999999</v>
      </c>
      <c r="K891" s="7">
        <v>0</v>
      </c>
      <c r="L891" s="6">
        <v>79.64</v>
      </c>
      <c r="M891" s="6">
        <f t="shared" si="52"/>
        <v>153.88999999999999</v>
      </c>
      <c r="N891" s="6">
        <f t="shared" si="53"/>
        <v>79.64</v>
      </c>
      <c r="O891" s="6">
        <f t="shared" si="54"/>
        <v>74.249999999999986</v>
      </c>
      <c r="P891" s="8">
        <f t="shared" si="55"/>
        <v>0.4824874910650464</v>
      </c>
      <c r="Q891" s="5">
        <f>YEAR(SalesDataTable[[#This Row],[Order Date]])</f>
        <v>2026</v>
      </c>
      <c r="R891" s="8" t="str">
        <f>"Q"&amp;ROUNDUP(MONTH(SalesDataTable[[#This Row],[Order Date]])/3,0)</f>
        <v>Q2</v>
      </c>
      <c r="S891" s="9">
        <f>MONTH(SalesDataTable[[#This Row],[Order Date]])</f>
        <v>5</v>
      </c>
      <c r="T891" s="8" t="str">
        <f>TEXT(SalesDataTable[[#This Row],[Order Date]],"mmm")</f>
        <v>May</v>
      </c>
    </row>
    <row r="892" spans="1:20" ht="15.6">
      <c r="A892" s="2" t="s">
        <v>943</v>
      </c>
      <c r="B892" s="3">
        <v>46166</v>
      </c>
      <c r="C892" s="4" t="s">
        <v>27</v>
      </c>
      <c r="D892" s="4" t="s">
        <v>45</v>
      </c>
      <c r="E892" s="4" t="s">
        <v>3</v>
      </c>
      <c r="F892" s="4" t="s">
        <v>16</v>
      </c>
      <c r="G892" s="4" t="s">
        <v>31</v>
      </c>
      <c r="H892" s="4" t="s">
        <v>90</v>
      </c>
      <c r="I892" s="9">
        <v>1</v>
      </c>
      <c r="J892" s="6">
        <v>122.51</v>
      </c>
      <c r="K892" s="7">
        <v>0.15</v>
      </c>
      <c r="L892" s="6">
        <v>62.2</v>
      </c>
      <c r="M892" s="6">
        <f t="shared" si="52"/>
        <v>104.1335</v>
      </c>
      <c r="N892" s="6">
        <f t="shared" si="53"/>
        <v>62.2</v>
      </c>
      <c r="O892" s="6">
        <f t="shared" si="54"/>
        <v>41.933499999999995</v>
      </c>
      <c r="P892" s="8">
        <f t="shared" si="55"/>
        <v>0.40268981643755369</v>
      </c>
      <c r="Q892" s="5">
        <f>YEAR(SalesDataTable[[#This Row],[Order Date]])</f>
        <v>2026</v>
      </c>
      <c r="R892" s="8" t="str">
        <f>"Q"&amp;ROUNDUP(MONTH(SalesDataTable[[#This Row],[Order Date]])/3,0)</f>
        <v>Q2</v>
      </c>
      <c r="S892" s="9">
        <f>MONTH(SalesDataTable[[#This Row],[Order Date]])</f>
        <v>5</v>
      </c>
      <c r="T892" s="8" t="str">
        <f>TEXT(SalesDataTable[[#This Row],[Order Date]],"mmm")</f>
        <v>May</v>
      </c>
    </row>
    <row r="893" spans="1:20" ht="15.6">
      <c r="A893" s="2" t="s">
        <v>944</v>
      </c>
      <c r="B893" s="3">
        <v>46166</v>
      </c>
      <c r="C893" s="4" t="s">
        <v>27</v>
      </c>
      <c r="D893" s="4" t="s">
        <v>28</v>
      </c>
      <c r="E893" s="4" t="s">
        <v>10</v>
      </c>
      <c r="F893" s="4" t="s">
        <v>4</v>
      </c>
      <c r="G893" s="4" t="s">
        <v>5</v>
      </c>
      <c r="H893" s="4" t="s">
        <v>6</v>
      </c>
      <c r="I893" s="9">
        <v>8</v>
      </c>
      <c r="J893" s="6">
        <v>79.94</v>
      </c>
      <c r="K893" s="7">
        <v>0.15</v>
      </c>
      <c r="L893" s="6">
        <v>41.65</v>
      </c>
      <c r="M893" s="6">
        <f t="shared" si="52"/>
        <v>543.59199999999998</v>
      </c>
      <c r="N893" s="6">
        <f t="shared" si="53"/>
        <v>333.2</v>
      </c>
      <c r="O893" s="6">
        <f t="shared" si="54"/>
        <v>210.392</v>
      </c>
      <c r="P893" s="8">
        <f t="shared" si="55"/>
        <v>0.38704028021015763</v>
      </c>
      <c r="Q893" s="5">
        <f>YEAR(SalesDataTable[[#This Row],[Order Date]])</f>
        <v>2026</v>
      </c>
      <c r="R893" s="8" t="str">
        <f>"Q"&amp;ROUNDUP(MONTH(SalesDataTable[[#This Row],[Order Date]])/3,0)</f>
        <v>Q2</v>
      </c>
      <c r="S893" s="9">
        <f>MONTH(SalesDataTable[[#This Row],[Order Date]])</f>
        <v>5</v>
      </c>
      <c r="T893" s="8" t="str">
        <f>TEXT(SalesDataTable[[#This Row],[Order Date]],"mmm")</f>
        <v>May</v>
      </c>
    </row>
    <row r="894" spans="1:20" ht="15.6">
      <c r="A894" s="2" t="s">
        <v>945</v>
      </c>
      <c r="B894" s="3">
        <v>46166</v>
      </c>
      <c r="C894" s="4" t="s">
        <v>27</v>
      </c>
      <c r="D894" s="4" t="s">
        <v>45</v>
      </c>
      <c r="E894" s="4" t="s">
        <v>3</v>
      </c>
      <c r="F894" s="4" t="s">
        <v>16</v>
      </c>
      <c r="G894" s="4" t="s">
        <v>5</v>
      </c>
      <c r="H894" s="4" t="s">
        <v>29</v>
      </c>
      <c r="I894" s="9">
        <v>2</v>
      </c>
      <c r="J894" s="6">
        <v>50.78</v>
      </c>
      <c r="K894" s="7">
        <v>0.05</v>
      </c>
      <c r="L894" s="6">
        <v>23.03</v>
      </c>
      <c r="M894" s="6">
        <f t="shared" si="52"/>
        <v>96.481999999999999</v>
      </c>
      <c r="N894" s="6">
        <f t="shared" si="53"/>
        <v>46.06</v>
      </c>
      <c r="O894" s="6">
        <f t="shared" si="54"/>
        <v>50.421999999999997</v>
      </c>
      <c r="P894" s="8">
        <f t="shared" si="55"/>
        <v>0.52260525279326708</v>
      </c>
      <c r="Q894" s="5">
        <f>YEAR(SalesDataTable[[#This Row],[Order Date]])</f>
        <v>2026</v>
      </c>
      <c r="R894" s="8" t="str">
        <f>"Q"&amp;ROUNDUP(MONTH(SalesDataTable[[#This Row],[Order Date]])/3,0)</f>
        <v>Q2</v>
      </c>
      <c r="S894" s="9">
        <f>MONTH(SalesDataTable[[#This Row],[Order Date]])</f>
        <v>5</v>
      </c>
      <c r="T894" s="8" t="str">
        <f>TEXT(SalesDataTable[[#This Row],[Order Date]],"mmm")</f>
        <v>May</v>
      </c>
    </row>
    <row r="895" spans="1:20" ht="15.6">
      <c r="A895" s="2" t="s">
        <v>946</v>
      </c>
      <c r="B895" s="3">
        <v>46166</v>
      </c>
      <c r="C895" s="4" t="s">
        <v>1</v>
      </c>
      <c r="D895" s="4" t="s">
        <v>88</v>
      </c>
      <c r="E895" s="4" t="s">
        <v>39</v>
      </c>
      <c r="F895" s="4" t="s">
        <v>20</v>
      </c>
      <c r="G895" s="4" t="s">
        <v>5</v>
      </c>
      <c r="H895" s="4" t="s">
        <v>6</v>
      </c>
      <c r="I895" s="9">
        <v>2</v>
      </c>
      <c r="J895" s="6">
        <v>80.59</v>
      </c>
      <c r="K895" s="7">
        <v>0.05</v>
      </c>
      <c r="L895" s="6">
        <v>41.44</v>
      </c>
      <c r="M895" s="6">
        <f t="shared" si="52"/>
        <v>153.12100000000001</v>
      </c>
      <c r="N895" s="6">
        <f t="shared" si="53"/>
        <v>82.88</v>
      </c>
      <c r="O895" s="6">
        <f t="shared" si="54"/>
        <v>70.241000000000014</v>
      </c>
      <c r="P895" s="8">
        <f t="shared" si="55"/>
        <v>0.45872871781140412</v>
      </c>
      <c r="Q895" s="5">
        <f>YEAR(SalesDataTable[[#This Row],[Order Date]])</f>
        <v>2026</v>
      </c>
      <c r="R895" s="8" t="str">
        <f>"Q"&amp;ROUNDUP(MONTH(SalesDataTable[[#This Row],[Order Date]])/3,0)</f>
        <v>Q2</v>
      </c>
      <c r="S895" s="9">
        <f>MONTH(SalesDataTable[[#This Row],[Order Date]])</f>
        <v>5</v>
      </c>
      <c r="T895" s="8" t="str">
        <f>TEXT(SalesDataTable[[#This Row],[Order Date]],"mmm")</f>
        <v>May</v>
      </c>
    </row>
    <row r="896" spans="1:20" ht="15.6">
      <c r="A896" s="2" t="s">
        <v>947</v>
      </c>
      <c r="B896" s="3">
        <v>46166</v>
      </c>
      <c r="C896" s="4" t="s">
        <v>1</v>
      </c>
      <c r="D896" s="4" t="s">
        <v>88</v>
      </c>
      <c r="E896" s="4" t="s">
        <v>39</v>
      </c>
      <c r="F896" s="4" t="s">
        <v>16</v>
      </c>
      <c r="G896" s="4" t="s">
        <v>49</v>
      </c>
      <c r="H896" s="4" t="s">
        <v>67</v>
      </c>
      <c r="I896" s="9">
        <v>3</v>
      </c>
      <c r="J896" s="6">
        <v>35.75</v>
      </c>
      <c r="K896" s="7">
        <v>0.15</v>
      </c>
      <c r="L896" s="6">
        <v>13.54</v>
      </c>
      <c r="M896" s="6">
        <f t="shared" si="52"/>
        <v>91.162499999999994</v>
      </c>
      <c r="N896" s="6">
        <f t="shared" si="53"/>
        <v>40.619999999999997</v>
      </c>
      <c r="O896" s="6">
        <f t="shared" si="54"/>
        <v>50.542499999999997</v>
      </c>
      <c r="P896" s="8">
        <f t="shared" si="55"/>
        <v>0.55442204853969557</v>
      </c>
      <c r="Q896" s="5">
        <f>YEAR(SalesDataTable[[#This Row],[Order Date]])</f>
        <v>2026</v>
      </c>
      <c r="R896" s="8" t="str">
        <f>"Q"&amp;ROUNDUP(MONTH(SalesDataTable[[#This Row],[Order Date]])/3,0)</f>
        <v>Q2</v>
      </c>
      <c r="S896" s="9">
        <f>MONTH(SalesDataTable[[#This Row],[Order Date]])</f>
        <v>5</v>
      </c>
      <c r="T896" s="8" t="str">
        <f>TEXT(SalesDataTable[[#This Row],[Order Date]],"mmm")</f>
        <v>May</v>
      </c>
    </row>
    <row r="897" spans="1:20" ht="15.6">
      <c r="A897" s="2" t="s">
        <v>948</v>
      </c>
      <c r="B897" s="3">
        <v>46166</v>
      </c>
      <c r="C897" s="4" t="s">
        <v>8</v>
      </c>
      <c r="D897" s="4" t="s">
        <v>69</v>
      </c>
      <c r="E897" s="4" t="s">
        <v>3</v>
      </c>
      <c r="F897" s="4" t="s">
        <v>16</v>
      </c>
      <c r="G897" s="4" t="s">
        <v>31</v>
      </c>
      <c r="H897" s="4" t="s">
        <v>41</v>
      </c>
      <c r="I897" s="9">
        <v>5</v>
      </c>
      <c r="J897" s="6">
        <v>195.78</v>
      </c>
      <c r="K897" s="7">
        <v>0.1</v>
      </c>
      <c r="L897" s="6">
        <v>101.98</v>
      </c>
      <c r="M897" s="6">
        <f t="shared" si="52"/>
        <v>881.01</v>
      </c>
      <c r="N897" s="6">
        <f t="shared" si="53"/>
        <v>509.90000000000003</v>
      </c>
      <c r="O897" s="6">
        <f t="shared" si="54"/>
        <v>371.10999999999996</v>
      </c>
      <c r="P897" s="8">
        <f t="shared" si="55"/>
        <v>0.4212324491208953</v>
      </c>
      <c r="Q897" s="5">
        <f>YEAR(SalesDataTable[[#This Row],[Order Date]])</f>
        <v>2026</v>
      </c>
      <c r="R897" s="8" t="str">
        <f>"Q"&amp;ROUNDUP(MONTH(SalesDataTable[[#This Row],[Order Date]])/3,0)</f>
        <v>Q2</v>
      </c>
      <c r="S897" s="9">
        <f>MONTH(SalesDataTable[[#This Row],[Order Date]])</f>
        <v>5</v>
      </c>
      <c r="T897" s="8" t="str">
        <f>TEXT(SalesDataTable[[#This Row],[Order Date]],"mmm")</f>
        <v>May</v>
      </c>
    </row>
    <row r="898" spans="1:20" ht="15.6">
      <c r="A898" s="2" t="s">
        <v>949</v>
      </c>
      <c r="B898" s="3">
        <v>46166</v>
      </c>
      <c r="C898" s="4" t="s">
        <v>27</v>
      </c>
      <c r="D898" s="4" t="s">
        <v>82</v>
      </c>
      <c r="E898" s="4" t="s">
        <v>3</v>
      </c>
      <c r="F898" s="4" t="s">
        <v>4</v>
      </c>
      <c r="G898" s="4" t="s">
        <v>31</v>
      </c>
      <c r="H898" s="4" t="s">
        <v>90</v>
      </c>
      <c r="I898" s="9">
        <v>2</v>
      </c>
      <c r="J898" s="6">
        <v>125.95</v>
      </c>
      <c r="K898" s="7">
        <v>0.05</v>
      </c>
      <c r="L898" s="6">
        <v>61.74</v>
      </c>
      <c r="M898" s="6">
        <f t="shared" ref="M898:M961" si="56">I898*J898*(1-K898)</f>
        <v>239.30500000000001</v>
      </c>
      <c r="N898" s="6">
        <f t="shared" ref="N898:N961" si="57">I898*L898</f>
        <v>123.48</v>
      </c>
      <c r="O898" s="6">
        <f t="shared" ref="O898:O961" si="58">M898-N898</f>
        <v>115.825</v>
      </c>
      <c r="P898" s="8">
        <f t="shared" ref="P898:P961" si="59">IFERROR(O898/M898,0)</f>
        <v>0.48400576669940032</v>
      </c>
      <c r="Q898" s="5">
        <f>YEAR(SalesDataTable[[#This Row],[Order Date]])</f>
        <v>2026</v>
      </c>
      <c r="R898" s="8" t="str">
        <f>"Q"&amp;ROUNDUP(MONTH(SalesDataTable[[#This Row],[Order Date]])/3,0)</f>
        <v>Q2</v>
      </c>
      <c r="S898" s="9">
        <f>MONTH(SalesDataTable[[#This Row],[Order Date]])</f>
        <v>5</v>
      </c>
      <c r="T898" s="8" t="str">
        <f>TEXT(SalesDataTable[[#This Row],[Order Date]],"mmm")</f>
        <v>May</v>
      </c>
    </row>
    <row r="899" spans="1:20" ht="15.6">
      <c r="A899" s="2" t="s">
        <v>950</v>
      </c>
      <c r="B899" s="3">
        <v>46166</v>
      </c>
      <c r="C899" s="4" t="s">
        <v>27</v>
      </c>
      <c r="D899" s="4" t="s">
        <v>45</v>
      </c>
      <c r="E899" s="4" t="s">
        <v>3</v>
      </c>
      <c r="F899" s="4" t="s">
        <v>16</v>
      </c>
      <c r="G899" s="4" t="s">
        <v>49</v>
      </c>
      <c r="H899" s="4" t="s">
        <v>50</v>
      </c>
      <c r="I899" s="9">
        <v>2</v>
      </c>
      <c r="J899" s="6">
        <v>41.32</v>
      </c>
      <c r="K899" s="7">
        <v>0</v>
      </c>
      <c r="L899" s="6">
        <v>14.91</v>
      </c>
      <c r="M899" s="6">
        <f t="shared" si="56"/>
        <v>82.64</v>
      </c>
      <c r="N899" s="6">
        <f t="shared" si="57"/>
        <v>29.82</v>
      </c>
      <c r="O899" s="6">
        <f t="shared" si="58"/>
        <v>52.82</v>
      </c>
      <c r="P899" s="8">
        <f t="shared" si="59"/>
        <v>0.63915779283639884</v>
      </c>
      <c r="Q899" s="5">
        <f>YEAR(SalesDataTable[[#This Row],[Order Date]])</f>
        <v>2026</v>
      </c>
      <c r="R899" s="8" t="str">
        <f>"Q"&amp;ROUNDUP(MONTH(SalesDataTable[[#This Row],[Order Date]])/3,0)</f>
        <v>Q2</v>
      </c>
      <c r="S899" s="9">
        <f>MONTH(SalesDataTable[[#This Row],[Order Date]])</f>
        <v>5</v>
      </c>
      <c r="T899" s="8" t="str">
        <f>TEXT(SalesDataTable[[#This Row],[Order Date]],"mmm")</f>
        <v>May</v>
      </c>
    </row>
    <row r="900" spans="1:20" ht="15.6">
      <c r="A900" s="2" t="s">
        <v>951</v>
      </c>
      <c r="B900" s="3">
        <v>46166</v>
      </c>
      <c r="C900" s="4" t="s">
        <v>27</v>
      </c>
      <c r="D900" s="4" t="s">
        <v>48</v>
      </c>
      <c r="E900" s="4" t="s">
        <v>39</v>
      </c>
      <c r="F900" s="4" t="s">
        <v>16</v>
      </c>
      <c r="G900" s="4" t="s">
        <v>11</v>
      </c>
      <c r="H900" s="4" t="s">
        <v>21</v>
      </c>
      <c r="I900" s="9">
        <v>2</v>
      </c>
      <c r="J900" s="6">
        <v>144.01</v>
      </c>
      <c r="K900" s="7">
        <v>0</v>
      </c>
      <c r="L900" s="6">
        <v>79.37</v>
      </c>
      <c r="M900" s="6">
        <f t="shared" si="56"/>
        <v>288.02</v>
      </c>
      <c r="N900" s="6">
        <f t="shared" si="57"/>
        <v>158.74</v>
      </c>
      <c r="O900" s="6">
        <f t="shared" si="58"/>
        <v>129.27999999999997</v>
      </c>
      <c r="P900" s="8">
        <f t="shared" si="59"/>
        <v>0.44885771821401282</v>
      </c>
      <c r="Q900" s="5">
        <f>YEAR(SalesDataTable[[#This Row],[Order Date]])</f>
        <v>2026</v>
      </c>
      <c r="R900" s="8" t="str">
        <f>"Q"&amp;ROUNDUP(MONTH(SalesDataTable[[#This Row],[Order Date]])/3,0)</f>
        <v>Q2</v>
      </c>
      <c r="S900" s="9">
        <f>MONTH(SalesDataTable[[#This Row],[Order Date]])</f>
        <v>5</v>
      </c>
      <c r="T900" s="8" t="str">
        <f>TEXT(SalesDataTable[[#This Row],[Order Date]],"mmm")</f>
        <v>May</v>
      </c>
    </row>
    <row r="901" spans="1:20" ht="15.6">
      <c r="A901" s="2" t="s">
        <v>952</v>
      </c>
      <c r="B901" s="3">
        <v>46166</v>
      </c>
      <c r="C901" s="4" t="s">
        <v>1</v>
      </c>
      <c r="D901" s="4" t="s">
        <v>88</v>
      </c>
      <c r="E901" s="4" t="s">
        <v>3</v>
      </c>
      <c r="F901" s="4" t="s">
        <v>20</v>
      </c>
      <c r="G901" s="4" t="s">
        <v>5</v>
      </c>
      <c r="H901" s="4" t="s">
        <v>29</v>
      </c>
      <c r="I901" s="9">
        <v>2</v>
      </c>
      <c r="J901" s="6">
        <v>51.17</v>
      </c>
      <c r="K901" s="7">
        <v>0.05</v>
      </c>
      <c r="L901" s="6">
        <v>21.97</v>
      </c>
      <c r="M901" s="6">
        <f t="shared" si="56"/>
        <v>97.222999999999999</v>
      </c>
      <c r="N901" s="6">
        <f t="shared" si="57"/>
        <v>43.94</v>
      </c>
      <c r="O901" s="6">
        <f t="shared" si="58"/>
        <v>53.283000000000001</v>
      </c>
      <c r="P901" s="8">
        <f t="shared" si="59"/>
        <v>0.54804932989107513</v>
      </c>
      <c r="Q901" s="5">
        <f>YEAR(SalesDataTable[[#This Row],[Order Date]])</f>
        <v>2026</v>
      </c>
      <c r="R901" s="8" t="str">
        <f>"Q"&amp;ROUNDUP(MONTH(SalesDataTable[[#This Row],[Order Date]])/3,0)</f>
        <v>Q2</v>
      </c>
      <c r="S901" s="9">
        <f>MONTH(SalesDataTable[[#This Row],[Order Date]])</f>
        <v>5</v>
      </c>
      <c r="T901" s="8" t="str">
        <f>TEXT(SalesDataTable[[#This Row],[Order Date]],"mmm")</f>
        <v>May</v>
      </c>
    </row>
    <row r="902" spans="1:20" ht="15.6">
      <c r="A902" s="2" t="s">
        <v>953</v>
      </c>
      <c r="B902" s="3">
        <v>46166</v>
      </c>
      <c r="C902" s="4" t="s">
        <v>1</v>
      </c>
      <c r="D902" s="4" t="s">
        <v>2</v>
      </c>
      <c r="E902" s="4" t="s">
        <v>10</v>
      </c>
      <c r="F902" s="4" t="s">
        <v>20</v>
      </c>
      <c r="G902" s="4" t="s">
        <v>31</v>
      </c>
      <c r="H902" s="4" t="s">
        <v>64</v>
      </c>
      <c r="I902" s="9">
        <v>6</v>
      </c>
      <c r="J902" s="6">
        <v>83.58</v>
      </c>
      <c r="K902" s="7">
        <v>0.2</v>
      </c>
      <c r="L902" s="6">
        <v>40.5</v>
      </c>
      <c r="M902" s="6">
        <f t="shared" si="56"/>
        <v>401.18400000000003</v>
      </c>
      <c r="N902" s="6">
        <f t="shared" si="57"/>
        <v>243</v>
      </c>
      <c r="O902" s="6">
        <f t="shared" si="58"/>
        <v>158.18400000000003</v>
      </c>
      <c r="P902" s="8">
        <f t="shared" si="59"/>
        <v>0.39429289303661169</v>
      </c>
      <c r="Q902" s="5">
        <f>YEAR(SalesDataTable[[#This Row],[Order Date]])</f>
        <v>2026</v>
      </c>
      <c r="R902" s="8" t="str">
        <f>"Q"&amp;ROUNDUP(MONTH(SalesDataTable[[#This Row],[Order Date]])/3,0)</f>
        <v>Q2</v>
      </c>
      <c r="S902" s="9">
        <f>MONTH(SalesDataTable[[#This Row],[Order Date]])</f>
        <v>5</v>
      </c>
      <c r="T902" s="8" t="str">
        <f>TEXT(SalesDataTable[[#This Row],[Order Date]],"mmm")</f>
        <v>May</v>
      </c>
    </row>
    <row r="903" spans="1:20" ht="15.6">
      <c r="A903" s="2" t="s">
        <v>954</v>
      </c>
      <c r="B903" s="3">
        <v>46166</v>
      </c>
      <c r="C903" s="4" t="s">
        <v>14</v>
      </c>
      <c r="D903" s="4" t="s">
        <v>126</v>
      </c>
      <c r="E903" s="4" t="s">
        <v>39</v>
      </c>
      <c r="F903" s="4" t="s">
        <v>4</v>
      </c>
      <c r="G903" s="4" t="s">
        <v>31</v>
      </c>
      <c r="H903" s="4" t="s">
        <v>64</v>
      </c>
      <c r="I903" s="9">
        <v>2</v>
      </c>
      <c r="J903" s="6">
        <v>80.010000000000005</v>
      </c>
      <c r="K903" s="7">
        <v>0</v>
      </c>
      <c r="L903" s="6">
        <v>38.54</v>
      </c>
      <c r="M903" s="6">
        <f t="shared" si="56"/>
        <v>160.02000000000001</v>
      </c>
      <c r="N903" s="6">
        <f t="shared" si="57"/>
        <v>77.08</v>
      </c>
      <c r="O903" s="6">
        <f t="shared" si="58"/>
        <v>82.940000000000012</v>
      </c>
      <c r="P903" s="8">
        <f t="shared" si="59"/>
        <v>0.51831021122359711</v>
      </c>
      <c r="Q903" s="5">
        <f>YEAR(SalesDataTable[[#This Row],[Order Date]])</f>
        <v>2026</v>
      </c>
      <c r="R903" s="8" t="str">
        <f>"Q"&amp;ROUNDUP(MONTH(SalesDataTable[[#This Row],[Order Date]])/3,0)</f>
        <v>Q2</v>
      </c>
      <c r="S903" s="9">
        <f>MONTH(SalesDataTable[[#This Row],[Order Date]])</f>
        <v>5</v>
      </c>
      <c r="T903" s="8" t="str">
        <f>TEXT(SalesDataTable[[#This Row],[Order Date]],"mmm")</f>
        <v>May</v>
      </c>
    </row>
    <row r="904" spans="1:20" ht="15.6">
      <c r="A904" s="2" t="s">
        <v>955</v>
      </c>
      <c r="B904" s="3">
        <v>46167</v>
      </c>
      <c r="C904" s="4" t="s">
        <v>27</v>
      </c>
      <c r="D904" s="4" t="s">
        <v>45</v>
      </c>
      <c r="E904" s="4" t="s">
        <v>3</v>
      </c>
      <c r="F904" s="4" t="s">
        <v>16</v>
      </c>
      <c r="G904" s="4" t="s">
        <v>11</v>
      </c>
      <c r="H904" s="4" t="s">
        <v>12</v>
      </c>
      <c r="I904" s="9">
        <v>2</v>
      </c>
      <c r="J904" s="6">
        <v>94.4</v>
      </c>
      <c r="K904" s="7">
        <v>0</v>
      </c>
      <c r="L904" s="6">
        <v>46.39</v>
      </c>
      <c r="M904" s="6">
        <f t="shared" si="56"/>
        <v>188.8</v>
      </c>
      <c r="N904" s="6">
        <f t="shared" si="57"/>
        <v>92.78</v>
      </c>
      <c r="O904" s="6">
        <f t="shared" si="58"/>
        <v>96.02000000000001</v>
      </c>
      <c r="P904" s="8">
        <f t="shared" si="59"/>
        <v>0.50858050847457625</v>
      </c>
      <c r="Q904" s="5">
        <f>YEAR(SalesDataTable[[#This Row],[Order Date]])</f>
        <v>2026</v>
      </c>
      <c r="R904" s="8" t="str">
        <f>"Q"&amp;ROUNDUP(MONTH(SalesDataTable[[#This Row],[Order Date]])/3,0)</f>
        <v>Q2</v>
      </c>
      <c r="S904" s="9">
        <f>MONTH(SalesDataTable[[#This Row],[Order Date]])</f>
        <v>5</v>
      </c>
      <c r="T904" s="8" t="str">
        <f>TEXT(SalesDataTable[[#This Row],[Order Date]],"mmm")</f>
        <v>May</v>
      </c>
    </row>
    <row r="905" spans="1:20" ht="15.6">
      <c r="A905" s="2" t="s">
        <v>956</v>
      </c>
      <c r="B905" s="3">
        <v>46167</v>
      </c>
      <c r="C905" s="4" t="s">
        <v>14</v>
      </c>
      <c r="D905" s="4" t="s">
        <v>15</v>
      </c>
      <c r="E905" s="4" t="s">
        <v>25</v>
      </c>
      <c r="F905" s="4" t="s">
        <v>20</v>
      </c>
      <c r="G905" s="4" t="s">
        <v>11</v>
      </c>
      <c r="H905" s="4" t="s">
        <v>53</v>
      </c>
      <c r="I905" s="9">
        <v>6</v>
      </c>
      <c r="J905" s="6">
        <v>157.33000000000001</v>
      </c>
      <c r="K905" s="7">
        <v>0</v>
      </c>
      <c r="L905" s="6">
        <v>78.849999999999994</v>
      </c>
      <c r="M905" s="6">
        <f t="shared" si="56"/>
        <v>943.98</v>
      </c>
      <c r="N905" s="6">
        <f t="shared" si="57"/>
        <v>473.09999999999997</v>
      </c>
      <c r="O905" s="6">
        <f t="shared" si="58"/>
        <v>470.88000000000005</v>
      </c>
      <c r="P905" s="8">
        <f t="shared" si="59"/>
        <v>0.4988241276298227</v>
      </c>
      <c r="Q905" s="5">
        <f>YEAR(SalesDataTable[[#This Row],[Order Date]])</f>
        <v>2026</v>
      </c>
      <c r="R905" s="8" t="str">
        <f>"Q"&amp;ROUNDUP(MONTH(SalesDataTable[[#This Row],[Order Date]])/3,0)</f>
        <v>Q2</v>
      </c>
      <c r="S905" s="9">
        <f>MONTH(SalesDataTable[[#This Row],[Order Date]])</f>
        <v>5</v>
      </c>
      <c r="T905" s="8" t="str">
        <f>TEXT(SalesDataTable[[#This Row],[Order Date]],"mmm")</f>
        <v>May</v>
      </c>
    </row>
    <row r="906" spans="1:20" ht="15.6">
      <c r="A906" s="2" t="s">
        <v>957</v>
      </c>
      <c r="B906" s="3">
        <v>46167</v>
      </c>
      <c r="C906" s="4" t="s">
        <v>14</v>
      </c>
      <c r="D906" s="4" t="s">
        <v>24</v>
      </c>
      <c r="E906" s="4" t="s">
        <v>3</v>
      </c>
      <c r="F906" s="4" t="s">
        <v>16</v>
      </c>
      <c r="G906" s="4" t="s">
        <v>31</v>
      </c>
      <c r="H906" s="4" t="s">
        <v>90</v>
      </c>
      <c r="I906" s="9">
        <v>1</v>
      </c>
      <c r="J906" s="6">
        <v>125.44</v>
      </c>
      <c r="K906" s="7">
        <v>0</v>
      </c>
      <c r="L906" s="6">
        <v>59.92</v>
      </c>
      <c r="M906" s="6">
        <f t="shared" si="56"/>
        <v>125.44</v>
      </c>
      <c r="N906" s="6">
        <f t="shared" si="57"/>
        <v>59.92</v>
      </c>
      <c r="O906" s="6">
        <f t="shared" si="58"/>
        <v>65.52</v>
      </c>
      <c r="P906" s="8">
        <f t="shared" si="59"/>
        <v>0.5223214285714286</v>
      </c>
      <c r="Q906" s="5">
        <f>YEAR(SalesDataTable[[#This Row],[Order Date]])</f>
        <v>2026</v>
      </c>
      <c r="R906" s="8" t="str">
        <f>"Q"&amp;ROUNDUP(MONTH(SalesDataTable[[#This Row],[Order Date]])/3,0)</f>
        <v>Q2</v>
      </c>
      <c r="S906" s="9">
        <f>MONTH(SalesDataTable[[#This Row],[Order Date]])</f>
        <v>5</v>
      </c>
      <c r="T906" s="8" t="str">
        <f>TEXT(SalesDataTable[[#This Row],[Order Date]],"mmm")</f>
        <v>May</v>
      </c>
    </row>
    <row r="907" spans="1:20" ht="15.6">
      <c r="A907" s="2" t="s">
        <v>958</v>
      </c>
      <c r="B907" s="3">
        <v>46167</v>
      </c>
      <c r="C907" s="4" t="s">
        <v>8</v>
      </c>
      <c r="D907" s="4" t="s">
        <v>69</v>
      </c>
      <c r="E907" s="4" t="s">
        <v>39</v>
      </c>
      <c r="F907" s="4" t="s">
        <v>4</v>
      </c>
      <c r="G907" s="4" t="s">
        <v>49</v>
      </c>
      <c r="H907" s="4" t="s">
        <v>67</v>
      </c>
      <c r="I907" s="9">
        <v>2</v>
      </c>
      <c r="J907" s="6">
        <v>36.18</v>
      </c>
      <c r="K907" s="7">
        <v>0</v>
      </c>
      <c r="L907" s="6">
        <v>13.71</v>
      </c>
      <c r="M907" s="6">
        <f t="shared" si="56"/>
        <v>72.36</v>
      </c>
      <c r="N907" s="6">
        <f t="shared" si="57"/>
        <v>27.42</v>
      </c>
      <c r="O907" s="6">
        <f t="shared" si="58"/>
        <v>44.94</v>
      </c>
      <c r="P907" s="8">
        <f t="shared" si="59"/>
        <v>0.62106135986733002</v>
      </c>
      <c r="Q907" s="5">
        <f>YEAR(SalesDataTable[[#This Row],[Order Date]])</f>
        <v>2026</v>
      </c>
      <c r="R907" s="8" t="str">
        <f>"Q"&amp;ROUNDUP(MONTH(SalesDataTable[[#This Row],[Order Date]])/3,0)</f>
        <v>Q2</v>
      </c>
      <c r="S907" s="9">
        <f>MONTH(SalesDataTable[[#This Row],[Order Date]])</f>
        <v>5</v>
      </c>
      <c r="T907" s="8" t="str">
        <f>TEXT(SalesDataTable[[#This Row],[Order Date]],"mmm")</f>
        <v>May</v>
      </c>
    </row>
    <row r="908" spans="1:20" ht="15.6">
      <c r="A908" s="2" t="s">
        <v>959</v>
      </c>
      <c r="B908" s="3">
        <v>46167</v>
      </c>
      <c r="C908" s="4" t="s">
        <v>1</v>
      </c>
      <c r="D908" s="4" t="s">
        <v>88</v>
      </c>
      <c r="E908" s="4" t="s">
        <v>25</v>
      </c>
      <c r="F908" s="4" t="s">
        <v>4</v>
      </c>
      <c r="G908" s="4" t="s">
        <v>49</v>
      </c>
      <c r="H908" s="4" t="s">
        <v>50</v>
      </c>
      <c r="I908" s="9">
        <v>1</v>
      </c>
      <c r="J908" s="6">
        <v>41</v>
      </c>
      <c r="K908" s="7">
        <v>0.05</v>
      </c>
      <c r="L908" s="6">
        <v>14.51</v>
      </c>
      <c r="M908" s="6">
        <f t="shared" si="56"/>
        <v>38.949999999999996</v>
      </c>
      <c r="N908" s="6">
        <f t="shared" si="57"/>
        <v>14.51</v>
      </c>
      <c r="O908" s="6">
        <f t="shared" si="58"/>
        <v>24.439999999999998</v>
      </c>
      <c r="P908" s="8">
        <f t="shared" si="59"/>
        <v>0.62747111681643131</v>
      </c>
      <c r="Q908" s="5">
        <f>YEAR(SalesDataTable[[#This Row],[Order Date]])</f>
        <v>2026</v>
      </c>
      <c r="R908" s="8" t="str">
        <f>"Q"&amp;ROUNDUP(MONTH(SalesDataTable[[#This Row],[Order Date]])/3,0)</f>
        <v>Q2</v>
      </c>
      <c r="S908" s="9">
        <f>MONTH(SalesDataTable[[#This Row],[Order Date]])</f>
        <v>5</v>
      </c>
      <c r="T908" s="8" t="str">
        <f>TEXT(SalesDataTable[[#This Row],[Order Date]],"mmm")</f>
        <v>May</v>
      </c>
    </row>
    <row r="909" spans="1:20" ht="15.6">
      <c r="A909" s="2" t="s">
        <v>960</v>
      </c>
      <c r="B909" s="3">
        <v>46167</v>
      </c>
      <c r="C909" s="4" t="s">
        <v>14</v>
      </c>
      <c r="D909" s="4" t="s">
        <v>34</v>
      </c>
      <c r="E909" s="4" t="s">
        <v>3</v>
      </c>
      <c r="F909" s="4" t="s">
        <v>4</v>
      </c>
      <c r="G909" s="4" t="s">
        <v>11</v>
      </c>
      <c r="H909" s="4" t="s">
        <v>79</v>
      </c>
      <c r="I909" s="9">
        <v>1</v>
      </c>
      <c r="J909" s="6">
        <v>72.33</v>
      </c>
      <c r="K909" s="7">
        <v>0.1</v>
      </c>
      <c r="L909" s="6">
        <v>32.61</v>
      </c>
      <c r="M909" s="6">
        <f t="shared" si="56"/>
        <v>65.096999999999994</v>
      </c>
      <c r="N909" s="6">
        <f t="shared" si="57"/>
        <v>32.61</v>
      </c>
      <c r="O909" s="6">
        <f t="shared" si="58"/>
        <v>32.486999999999995</v>
      </c>
      <c r="P909" s="8">
        <f t="shared" si="59"/>
        <v>0.49905525600258072</v>
      </c>
      <c r="Q909" s="5">
        <f>YEAR(SalesDataTable[[#This Row],[Order Date]])</f>
        <v>2026</v>
      </c>
      <c r="R909" s="8" t="str">
        <f>"Q"&amp;ROUNDUP(MONTH(SalesDataTable[[#This Row],[Order Date]])/3,0)</f>
        <v>Q2</v>
      </c>
      <c r="S909" s="9">
        <f>MONTH(SalesDataTable[[#This Row],[Order Date]])</f>
        <v>5</v>
      </c>
      <c r="T909" s="8" t="str">
        <f>TEXT(SalesDataTable[[#This Row],[Order Date]],"mmm")</f>
        <v>May</v>
      </c>
    </row>
    <row r="910" spans="1:20" ht="15.6">
      <c r="A910" s="2" t="s">
        <v>961</v>
      </c>
      <c r="B910" s="3">
        <v>46167</v>
      </c>
      <c r="C910" s="4" t="s">
        <v>27</v>
      </c>
      <c r="D910" s="4" t="s">
        <v>28</v>
      </c>
      <c r="E910" s="4" t="s">
        <v>3</v>
      </c>
      <c r="F910" s="4" t="s">
        <v>20</v>
      </c>
      <c r="G910" s="4" t="s">
        <v>31</v>
      </c>
      <c r="H910" s="4" t="s">
        <v>90</v>
      </c>
      <c r="I910" s="9">
        <v>2</v>
      </c>
      <c r="J910" s="6">
        <v>125.42</v>
      </c>
      <c r="K910" s="7">
        <v>0</v>
      </c>
      <c r="L910" s="6">
        <v>62.28</v>
      </c>
      <c r="M910" s="6">
        <f t="shared" si="56"/>
        <v>250.84</v>
      </c>
      <c r="N910" s="6">
        <f t="shared" si="57"/>
        <v>124.56</v>
      </c>
      <c r="O910" s="6">
        <f t="shared" si="58"/>
        <v>126.28</v>
      </c>
      <c r="P910" s="8">
        <f t="shared" si="59"/>
        <v>0.50342848030617127</v>
      </c>
      <c r="Q910" s="5">
        <f>YEAR(SalesDataTable[[#This Row],[Order Date]])</f>
        <v>2026</v>
      </c>
      <c r="R910" s="8" t="str">
        <f>"Q"&amp;ROUNDUP(MONTH(SalesDataTable[[#This Row],[Order Date]])/3,0)</f>
        <v>Q2</v>
      </c>
      <c r="S910" s="9">
        <f>MONTH(SalesDataTable[[#This Row],[Order Date]])</f>
        <v>5</v>
      </c>
      <c r="T910" s="8" t="str">
        <f>TEXT(SalesDataTable[[#This Row],[Order Date]],"mmm")</f>
        <v>May</v>
      </c>
    </row>
    <row r="911" spans="1:20" ht="15.6">
      <c r="A911" s="2" t="s">
        <v>962</v>
      </c>
      <c r="B911" s="3">
        <v>46168</v>
      </c>
      <c r="C911" s="4" t="s">
        <v>1</v>
      </c>
      <c r="D911" s="4" t="s">
        <v>88</v>
      </c>
      <c r="E911" s="4" t="s">
        <v>3</v>
      </c>
      <c r="F911" s="4" t="s">
        <v>20</v>
      </c>
      <c r="G911" s="4" t="s">
        <v>5</v>
      </c>
      <c r="H911" s="4" t="s">
        <v>35</v>
      </c>
      <c r="I911" s="9">
        <v>2</v>
      </c>
      <c r="J911" s="6">
        <v>41.29</v>
      </c>
      <c r="K911" s="7">
        <v>0.15</v>
      </c>
      <c r="L911" s="6">
        <v>16.43</v>
      </c>
      <c r="M911" s="6">
        <f t="shared" si="56"/>
        <v>70.192999999999998</v>
      </c>
      <c r="N911" s="6">
        <f t="shared" si="57"/>
        <v>32.86</v>
      </c>
      <c r="O911" s="6">
        <f t="shared" si="58"/>
        <v>37.332999999999998</v>
      </c>
      <c r="P911" s="8">
        <f t="shared" si="59"/>
        <v>0.531862151496588</v>
      </c>
      <c r="Q911" s="5">
        <f>YEAR(SalesDataTable[[#This Row],[Order Date]])</f>
        <v>2026</v>
      </c>
      <c r="R911" s="8" t="str">
        <f>"Q"&amp;ROUNDUP(MONTH(SalesDataTable[[#This Row],[Order Date]])/3,0)</f>
        <v>Q2</v>
      </c>
      <c r="S911" s="9">
        <f>MONTH(SalesDataTable[[#This Row],[Order Date]])</f>
        <v>5</v>
      </c>
      <c r="T911" s="8" t="str">
        <f>TEXT(SalesDataTable[[#This Row],[Order Date]],"mmm")</f>
        <v>May</v>
      </c>
    </row>
    <row r="912" spans="1:20" ht="15.6">
      <c r="A912" s="2" t="s">
        <v>963</v>
      </c>
      <c r="B912" s="3">
        <v>46168</v>
      </c>
      <c r="C912" s="4" t="s">
        <v>27</v>
      </c>
      <c r="D912" s="4" t="s">
        <v>48</v>
      </c>
      <c r="E912" s="4" t="s">
        <v>10</v>
      </c>
      <c r="F912" s="4" t="s">
        <v>20</v>
      </c>
      <c r="G912" s="4" t="s">
        <v>17</v>
      </c>
      <c r="H912" s="4" t="s">
        <v>71</v>
      </c>
      <c r="I912" s="9">
        <v>8</v>
      </c>
      <c r="J912" s="6">
        <v>131.4</v>
      </c>
      <c r="K912" s="7">
        <v>0.05</v>
      </c>
      <c r="L912" s="6">
        <v>66.489999999999995</v>
      </c>
      <c r="M912" s="6">
        <f t="shared" si="56"/>
        <v>998.64</v>
      </c>
      <c r="N912" s="6">
        <f t="shared" si="57"/>
        <v>531.91999999999996</v>
      </c>
      <c r="O912" s="6">
        <f t="shared" si="58"/>
        <v>466.72</v>
      </c>
      <c r="P912" s="8">
        <f t="shared" si="59"/>
        <v>0.46735560362092449</v>
      </c>
      <c r="Q912" s="5">
        <f>YEAR(SalesDataTable[[#This Row],[Order Date]])</f>
        <v>2026</v>
      </c>
      <c r="R912" s="8" t="str">
        <f>"Q"&amp;ROUNDUP(MONTH(SalesDataTable[[#This Row],[Order Date]])/3,0)</f>
        <v>Q2</v>
      </c>
      <c r="S912" s="9">
        <f>MONTH(SalesDataTable[[#This Row],[Order Date]])</f>
        <v>5</v>
      </c>
      <c r="T912" s="8" t="str">
        <f>TEXT(SalesDataTable[[#This Row],[Order Date]],"mmm")</f>
        <v>May</v>
      </c>
    </row>
    <row r="913" spans="1:20" ht="15.6">
      <c r="A913" s="2" t="s">
        <v>964</v>
      </c>
      <c r="B913" s="3">
        <v>46168</v>
      </c>
      <c r="C913" s="4" t="s">
        <v>14</v>
      </c>
      <c r="D913" s="4" t="s">
        <v>126</v>
      </c>
      <c r="E913" s="4" t="s">
        <v>3</v>
      </c>
      <c r="F913" s="4" t="s">
        <v>16</v>
      </c>
      <c r="G913" s="4" t="s">
        <v>11</v>
      </c>
      <c r="H913" s="4" t="s">
        <v>21</v>
      </c>
      <c r="I913" s="9">
        <v>4</v>
      </c>
      <c r="J913" s="6">
        <v>140.66999999999999</v>
      </c>
      <c r="K913" s="7">
        <v>0</v>
      </c>
      <c r="L913" s="6">
        <v>80.72</v>
      </c>
      <c r="M913" s="6">
        <f t="shared" si="56"/>
        <v>562.67999999999995</v>
      </c>
      <c r="N913" s="6">
        <f t="shared" si="57"/>
        <v>322.88</v>
      </c>
      <c r="O913" s="6">
        <f t="shared" si="58"/>
        <v>239.79999999999995</v>
      </c>
      <c r="P913" s="8">
        <f t="shared" si="59"/>
        <v>0.42617473519584842</v>
      </c>
      <c r="Q913" s="5">
        <f>YEAR(SalesDataTable[[#This Row],[Order Date]])</f>
        <v>2026</v>
      </c>
      <c r="R913" s="8" t="str">
        <f>"Q"&amp;ROUNDUP(MONTH(SalesDataTable[[#This Row],[Order Date]])/3,0)</f>
        <v>Q2</v>
      </c>
      <c r="S913" s="9">
        <f>MONTH(SalesDataTable[[#This Row],[Order Date]])</f>
        <v>5</v>
      </c>
      <c r="T913" s="8" t="str">
        <f>TEXT(SalesDataTable[[#This Row],[Order Date]],"mmm")</f>
        <v>May</v>
      </c>
    </row>
    <row r="914" spans="1:20" ht="15.6">
      <c r="A914" s="2" t="s">
        <v>965</v>
      </c>
      <c r="B914" s="3">
        <v>46168</v>
      </c>
      <c r="C914" s="4" t="s">
        <v>27</v>
      </c>
      <c r="D914" s="4" t="s">
        <v>48</v>
      </c>
      <c r="E914" s="4" t="s">
        <v>3</v>
      </c>
      <c r="F914" s="4" t="s">
        <v>4</v>
      </c>
      <c r="G914" s="4" t="s">
        <v>49</v>
      </c>
      <c r="H914" s="4" t="s">
        <v>67</v>
      </c>
      <c r="I914" s="9">
        <v>1</v>
      </c>
      <c r="J914" s="6">
        <v>36.659999999999997</v>
      </c>
      <c r="K914" s="7">
        <v>0.05</v>
      </c>
      <c r="L914" s="6">
        <v>13.51</v>
      </c>
      <c r="M914" s="6">
        <f t="shared" si="56"/>
        <v>34.826999999999998</v>
      </c>
      <c r="N914" s="6">
        <f t="shared" si="57"/>
        <v>13.51</v>
      </c>
      <c r="O914" s="6">
        <f t="shared" si="58"/>
        <v>21.317</v>
      </c>
      <c r="P914" s="8">
        <f t="shared" si="59"/>
        <v>0.61208257960777557</v>
      </c>
      <c r="Q914" s="5">
        <f>YEAR(SalesDataTable[[#This Row],[Order Date]])</f>
        <v>2026</v>
      </c>
      <c r="R914" s="8" t="str">
        <f>"Q"&amp;ROUNDUP(MONTH(SalesDataTable[[#This Row],[Order Date]])/3,0)</f>
        <v>Q2</v>
      </c>
      <c r="S914" s="9">
        <f>MONTH(SalesDataTable[[#This Row],[Order Date]])</f>
        <v>5</v>
      </c>
      <c r="T914" s="8" t="str">
        <f>TEXT(SalesDataTable[[#This Row],[Order Date]],"mmm")</f>
        <v>May</v>
      </c>
    </row>
    <row r="915" spans="1:20" ht="15.6">
      <c r="A915" s="2" t="s">
        <v>966</v>
      </c>
      <c r="B915" s="3">
        <v>46169</v>
      </c>
      <c r="C915" s="4" t="s">
        <v>27</v>
      </c>
      <c r="D915" s="4" t="s">
        <v>28</v>
      </c>
      <c r="E915" s="4" t="s">
        <v>3</v>
      </c>
      <c r="F915" s="4" t="s">
        <v>4</v>
      </c>
      <c r="G915" s="4" t="s">
        <v>17</v>
      </c>
      <c r="H915" s="4" t="s">
        <v>46</v>
      </c>
      <c r="I915" s="9">
        <v>1</v>
      </c>
      <c r="J915" s="6">
        <v>46.28</v>
      </c>
      <c r="K915" s="7">
        <v>0.05</v>
      </c>
      <c r="L915" s="6">
        <v>17.95</v>
      </c>
      <c r="M915" s="6">
        <f t="shared" si="56"/>
        <v>43.966000000000001</v>
      </c>
      <c r="N915" s="6">
        <f t="shared" si="57"/>
        <v>17.95</v>
      </c>
      <c r="O915" s="6">
        <f t="shared" si="58"/>
        <v>26.016000000000002</v>
      </c>
      <c r="P915" s="8">
        <f t="shared" si="59"/>
        <v>0.591729973161079</v>
      </c>
      <c r="Q915" s="5">
        <f>YEAR(SalesDataTable[[#This Row],[Order Date]])</f>
        <v>2026</v>
      </c>
      <c r="R915" s="8" t="str">
        <f>"Q"&amp;ROUNDUP(MONTH(SalesDataTable[[#This Row],[Order Date]])/3,0)</f>
        <v>Q2</v>
      </c>
      <c r="S915" s="9">
        <f>MONTH(SalesDataTable[[#This Row],[Order Date]])</f>
        <v>5</v>
      </c>
      <c r="T915" s="8" t="str">
        <f>TEXT(SalesDataTable[[#This Row],[Order Date]],"mmm")</f>
        <v>May</v>
      </c>
    </row>
    <row r="916" spans="1:20" ht="15.6">
      <c r="A916" s="2" t="s">
        <v>967</v>
      </c>
      <c r="B916" s="3">
        <v>46169</v>
      </c>
      <c r="C916" s="4" t="s">
        <v>27</v>
      </c>
      <c r="D916" s="4" t="s">
        <v>82</v>
      </c>
      <c r="E916" s="4" t="s">
        <v>39</v>
      </c>
      <c r="F916" s="4" t="s">
        <v>4</v>
      </c>
      <c r="G916" s="4" t="s">
        <v>11</v>
      </c>
      <c r="H916" s="4" t="s">
        <v>12</v>
      </c>
      <c r="I916" s="9">
        <v>2</v>
      </c>
      <c r="J916" s="6">
        <v>92.12</v>
      </c>
      <c r="K916" s="7">
        <v>0</v>
      </c>
      <c r="L916" s="6">
        <v>46.64</v>
      </c>
      <c r="M916" s="6">
        <f t="shared" si="56"/>
        <v>184.24</v>
      </c>
      <c r="N916" s="6">
        <f t="shared" si="57"/>
        <v>93.28</v>
      </c>
      <c r="O916" s="6">
        <f t="shared" si="58"/>
        <v>90.960000000000008</v>
      </c>
      <c r="P916" s="8">
        <f t="shared" si="59"/>
        <v>0.49370386452453324</v>
      </c>
      <c r="Q916" s="5">
        <f>YEAR(SalesDataTable[[#This Row],[Order Date]])</f>
        <v>2026</v>
      </c>
      <c r="R916" s="8" t="str">
        <f>"Q"&amp;ROUNDUP(MONTH(SalesDataTable[[#This Row],[Order Date]])/3,0)</f>
        <v>Q2</v>
      </c>
      <c r="S916" s="9">
        <f>MONTH(SalesDataTable[[#This Row],[Order Date]])</f>
        <v>5</v>
      </c>
      <c r="T916" s="8" t="str">
        <f>TEXT(SalesDataTable[[#This Row],[Order Date]],"mmm")</f>
        <v>May</v>
      </c>
    </row>
    <row r="917" spans="1:20" ht="15.6">
      <c r="A917" s="2" t="s">
        <v>968</v>
      </c>
      <c r="B917" s="3">
        <v>46169</v>
      </c>
      <c r="C917" s="4" t="s">
        <v>27</v>
      </c>
      <c r="D917" s="4" t="s">
        <v>82</v>
      </c>
      <c r="E917" s="4" t="s">
        <v>3</v>
      </c>
      <c r="F917" s="4" t="s">
        <v>4</v>
      </c>
      <c r="G917" s="4" t="s">
        <v>49</v>
      </c>
      <c r="H917" s="4" t="s">
        <v>50</v>
      </c>
      <c r="I917" s="9">
        <v>3</v>
      </c>
      <c r="J917" s="6">
        <v>39.549999999999997</v>
      </c>
      <c r="K917" s="7">
        <v>0</v>
      </c>
      <c r="L917" s="6">
        <v>14.87</v>
      </c>
      <c r="M917" s="6">
        <f t="shared" si="56"/>
        <v>118.64999999999999</v>
      </c>
      <c r="N917" s="6">
        <f t="shared" si="57"/>
        <v>44.61</v>
      </c>
      <c r="O917" s="6">
        <f t="shared" si="58"/>
        <v>74.039999999999992</v>
      </c>
      <c r="P917" s="8">
        <f t="shared" si="59"/>
        <v>0.6240202275600506</v>
      </c>
      <c r="Q917" s="5">
        <f>YEAR(SalesDataTable[[#This Row],[Order Date]])</f>
        <v>2026</v>
      </c>
      <c r="R917" s="8" t="str">
        <f>"Q"&amp;ROUNDUP(MONTH(SalesDataTable[[#This Row],[Order Date]])/3,0)</f>
        <v>Q2</v>
      </c>
      <c r="S917" s="9">
        <f>MONTH(SalesDataTable[[#This Row],[Order Date]])</f>
        <v>5</v>
      </c>
      <c r="T917" s="8" t="str">
        <f>TEXT(SalesDataTable[[#This Row],[Order Date]],"mmm")</f>
        <v>May</v>
      </c>
    </row>
    <row r="918" spans="1:20" ht="15.6">
      <c r="A918" s="2" t="s">
        <v>969</v>
      </c>
      <c r="B918" s="3">
        <v>46169</v>
      </c>
      <c r="C918" s="4" t="s">
        <v>1</v>
      </c>
      <c r="D918" s="4" t="s">
        <v>2</v>
      </c>
      <c r="E918" s="4" t="s">
        <v>25</v>
      </c>
      <c r="F918" s="4" t="s">
        <v>16</v>
      </c>
      <c r="G918" s="4" t="s">
        <v>5</v>
      </c>
      <c r="H918" s="4" t="s">
        <v>6</v>
      </c>
      <c r="I918" s="9">
        <v>1</v>
      </c>
      <c r="J918" s="6">
        <v>83.3</v>
      </c>
      <c r="K918" s="7">
        <v>0</v>
      </c>
      <c r="L918" s="6">
        <v>41.93</v>
      </c>
      <c r="M918" s="6">
        <f t="shared" si="56"/>
        <v>83.3</v>
      </c>
      <c r="N918" s="6">
        <f t="shared" si="57"/>
        <v>41.93</v>
      </c>
      <c r="O918" s="6">
        <f t="shared" si="58"/>
        <v>41.37</v>
      </c>
      <c r="P918" s="8">
        <f t="shared" si="59"/>
        <v>0.49663865546218489</v>
      </c>
      <c r="Q918" s="5">
        <f>YEAR(SalesDataTable[[#This Row],[Order Date]])</f>
        <v>2026</v>
      </c>
      <c r="R918" s="8" t="str">
        <f>"Q"&amp;ROUNDUP(MONTH(SalesDataTable[[#This Row],[Order Date]])/3,0)</f>
        <v>Q2</v>
      </c>
      <c r="S918" s="9">
        <f>MONTH(SalesDataTable[[#This Row],[Order Date]])</f>
        <v>5</v>
      </c>
      <c r="T918" s="8" t="str">
        <f>TEXT(SalesDataTable[[#This Row],[Order Date]],"mmm")</f>
        <v>May</v>
      </c>
    </row>
    <row r="919" spans="1:20" ht="15.6">
      <c r="A919" s="2" t="s">
        <v>970</v>
      </c>
      <c r="B919" s="3">
        <v>46170</v>
      </c>
      <c r="C919" s="4" t="s">
        <v>27</v>
      </c>
      <c r="D919" s="4" t="s">
        <v>82</v>
      </c>
      <c r="E919" s="4" t="s">
        <v>25</v>
      </c>
      <c r="F919" s="4" t="s">
        <v>16</v>
      </c>
      <c r="G919" s="4" t="s">
        <v>11</v>
      </c>
      <c r="H919" s="4" t="s">
        <v>12</v>
      </c>
      <c r="I919" s="9">
        <v>2</v>
      </c>
      <c r="J919" s="6">
        <v>93.84</v>
      </c>
      <c r="K919" s="7">
        <v>0</v>
      </c>
      <c r="L919" s="6">
        <v>44.72</v>
      </c>
      <c r="M919" s="6">
        <f t="shared" si="56"/>
        <v>187.68</v>
      </c>
      <c r="N919" s="6">
        <f t="shared" si="57"/>
        <v>89.44</v>
      </c>
      <c r="O919" s="6">
        <f t="shared" si="58"/>
        <v>98.240000000000009</v>
      </c>
      <c r="P919" s="8">
        <f t="shared" si="59"/>
        <v>0.52344416027280483</v>
      </c>
      <c r="Q919" s="5">
        <f>YEAR(SalesDataTable[[#This Row],[Order Date]])</f>
        <v>2026</v>
      </c>
      <c r="R919" s="8" t="str">
        <f>"Q"&amp;ROUNDUP(MONTH(SalesDataTable[[#This Row],[Order Date]])/3,0)</f>
        <v>Q2</v>
      </c>
      <c r="S919" s="9">
        <f>MONTH(SalesDataTable[[#This Row],[Order Date]])</f>
        <v>5</v>
      </c>
      <c r="T919" s="8" t="str">
        <f>TEXT(SalesDataTable[[#This Row],[Order Date]],"mmm")</f>
        <v>May</v>
      </c>
    </row>
    <row r="920" spans="1:20" ht="15.6">
      <c r="A920" s="2" t="s">
        <v>971</v>
      </c>
      <c r="B920" s="3">
        <v>46170</v>
      </c>
      <c r="C920" s="4" t="s">
        <v>14</v>
      </c>
      <c r="D920" s="4" t="s">
        <v>126</v>
      </c>
      <c r="E920" s="4" t="s">
        <v>3</v>
      </c>
      <c r="F920" s="4" t="s">
        <v>4</v>
      </c>
      <c r="G920" s="4" t="s">
        <v>5</v>
      </c>
      <c r="H920" s="4" t="s">
        <v>29</v>
      </c>
      <c r="I920" s="9">
        <v>2</v>
      </c>
      <c r="J920" s="6">
        <v>51.25</v>
      </c>
      <c r="K920" s="7">
        <v>0</v>
      </c>
      <c r="L920" s="6">
        <v>22.57</v>
      </c>
      <c r="M920" s="6">
        <f t="shared" si="56"/>
        <v>102.5</v>
      </c>
      <c r="N920" s="6">
        <f t="shared" si="57"/>
        <v>45.14</v>
      </c>
      <c r="O920" s="6">
        <f t="shared" si="58"/>
        <v>57.36</v>
      </c>
      <c r="P920" s="8">
        <f t="shared" si="59"/>
        <v>0.55960975609756092</v>
      </c>
      <c r="Q920" s="5">
        <f>YEAR(SalesDataTable[[#This Row],[Order Date]])</f>
        <v>2026</v>
      </c>
      <c r="R920" s="8" t="str">
        <f>"Q"&amp;ROUNDUP(MONTH(SalesDataTable[[#This Row],[Order Date]])/3,0)</f>
        <v>Q2</v>
      </c>
      <c r="S920" s="9">
        <f>MONTH(SalesDataTable[[#This Row],[Order Date]])</f>
        <v>5</v>
      </c>
      <c r="T920" s="8" t="str">
        <f>TEXT(SalesDataTable[[#This Row],[Order Date]],"mmm")</f>
        <v>May</v>
      </c>
    </row>
    <row r="921" spans="1:20" ht="15.6">
      <c r="A921" s="2" t="s">
        <v>972</v>
      </c>
      <c r="B921" s="3">
        <v>46170</v>
      </c>
      <c r="C921" s="4" t="s">
        <v>27</v>
      </c>
      <c r="D921" s="4" t="s">
        <v>82</v>
      </c>
      <c r="E921" s="4" t="s">
        <v>10</v>
      </c>
      <c r="F921" s="4" t="s">
        <v>20</v>
      </c>
      <c r="G921" s="4" t="s">
        <v>5</v>
      </c>
      <c r="H921" s="4" t="s">
        <v>6</v>
      </c>
      <c r="I921" s="9">
        <v>8</v>
      </c>
      <c r="J921" s="6">
        <v>80.13</v>
      </c>
      <c r="K921" s="7">
        <v>0.1</v>
      </c>
      <c r="L921" s="6">
        <v>43.8</v>
      </c>
      <c r="M921" s="6">
        <f t="shared" si="56"/>
        <v>576.93600000000004</v>
      </c>
      <c r="N921" s="6">
        <f t="shared" si="57"/>
        <v>350.4</v>
      </c>
      <c r="O921" s="6">
        <f t="shared" si="58"/>
        <v>226.53600000000006</v>
      </c>
      <c r="P921" s="8">
        <f t="shared" si="59"/>
        <v>0.39265360455925796</v>
      </c>
      <c r="Q921" s="5">
        <f>YEAR(SalesDataTable[[#This Row],[Order Date]])</f>
        <v>2026</v>
      </c>
      <c r="R921" s="8" t="str">
        <f>"Q"&amp;ROUNDUP(MONTH(SalesDataTable[[#This Row],[Order Date]])/3,0)</f>
        <v>Q2</v>
      </c>
      <c r="S921" s="9">
        <f>MONTH(SalesDataTable[[#This Row],[Order Date]])</f>
        <v>5</v>
      </c>
      <c r="T921" s="8" t="str">
        <f>TEXT(SalesDataTable[[#This Row],[Order Date]],"mmm")</f>
        <v>May</v>
      </c>
    </row>
    <row r="922" spans="1:20" ht="15.6">
      <c r="A922" s="2" t="s">
        <v>973</v>
      </c>
      <c r="B922" s="3">
        <v>46170</v>
      </c>
      <c r="C922" s="4" t="s">
        <v>8</v>
      </c>
      <c r="D922" s="4" t="s">
        <v>69</v>
      </c>
      <c r="E922" s="4" t="s">
        <v>3</v>
      </c>
      <c r="F922" s="4" t="s">
        <v>4</v>
      </c>
      <c r="G922" s="4" t="s">
        <v>49</v>
      </c>
      <c r="H922" s="4" t="s">
        <v>50</v>
      </c>
      <c r="I922" s="9">
        <v>1</v>
      </c>
      <c r="J922" s="6">
        <v>41.13</v>
      </c>
      <c r="K922" s="7">
        <v>0</v>
      </c>
      <c r="L922" s="6">
        <v>14.8</v>
      </c>
      <c r="M922" s="6">
        <f t="shared" si="56"/>
        <v>41.13</v>
      </c>
      <c r="N922" s="6">
        <f t="shared" si="57"/>
        <v>14.8</v>
      </c>
      <c r="O922" s="6">
        <f t="shared" si="58"/>
        <v>26.330000000000002</v>
      </c>
      <c r="P922" s="8">
        <f t="shared" si="59"/>
        <v>0.64016532944322879</v>
      </c>
      <c r="Q922" s="5">
        <f>YEAR(SalesDataTable[[#This Row],[Order Date]])</f>
        <v>2026</v>
      </c>
      <c r="R922" s="8" t="str">
        <f>"Q"&amp;ROUNDUP(MONTH(SalesDataTable[[#This Row],[Order Date]])/3,0)</f>
        <v>Q2</v>
      </c>
      <c r="S922" s="9">
        <f>MONTH(SalesDataTable[[#This Row],[Order Date]])</f>
        <v>5</v>
      </c>
      <c r="T922" s="8" t="str">
        <f>TEXT(SalesDataTable[[#This Row],[Order Date]],"mmm")</f>
        <v>May</v>
      </c>
    </row>
    <row r="923" spans="1:20" ht="15.6">
      <c r="A923" s="2" t="s">
        <v>974</v>
      </c>
      <c r="B923" s="3">
        <v>46170</v>
      </c>
      <c r="C923" s="4" t="s">
        <v>27</v>
      </c>
      <c r="D923" s="4" t="s">
        <v>82</v>
      </c>
      <c r="E923" s="4" t="s">
        <v>3</v>
      </c>
      <c r="F923" s="4" t="s">
        <v>4</v>
      </c>
      <c r="G923" s="4" t="s">
        <v>31</v>
      </c>
      <c r="H923" s="4" t="s">
        <v>64</v>
      </c>
      <c r="I923" s="9">
        <v>1</v>
      </c>
      <c r="J923" s="6">
        <v>81.28</v>
      </c>
      <c r="K923" s="7">
        <v>0.15</v>
      </c>
      <c r="L923" s="6">
        <v>39.020000000000003</v>
      </c>
      <c r="M923" s="6">
        <f t="shared" si="56"/>
        <v>69.087999999999994</v>
      </c>
      <c r="N923" s="6">
        <f t="shared" si="57"/>
        <v>39.020000000000003</v>
      </c>
      <c r="O923" s="6">
        <f t="shared" si="58"/>
        <v>30.067999999999991</v>
      </c>
      <c r="P923" s="8">
        <f t="shared" si="59"/>
        <v>0.43521306160259371</v>
      </c>
      <c r="Q923" s="5">
        <f>YEAR(SalesDataTable[[#This Row],[Order Date]])</f>
        <v>2026</v>
      </c>
      <c r="R923" s="8" t="str">
        <f>"Q"&amp;ROUNDUP(MONTH(SalesDataTable[[#This Row],[Order Date]])/3,0)</f>
        <v>Q2</v>
      </c>
      <c r="S923" s="9">
        <f>MONTH(SalesDataTable[[#This Row],[Order Date]])</f>
        <v>5</v>
      </c>
      <c r="T923" s="8" t="str">
        <f>TEXT(SalesDataTable[[#This Row],[Order Date]],"mmm")</f>
        <v>May</v>
      </c>
    </row>
    <row r="924" spans="1:20" ht="15.6">
      <c r="A924" s="2" t="s">
        <v>975</v>
      </c>
      <c r="B924" s="3">
        <v>46170</v>
      </c>
      <c r="C924" s="4" t="s">
        <v>14</v>
      </c>
      <c r="D924" s="4" t="s">
        <v>24</v>
      </c>
      <c r="E924" s="4" t="s">
        <v>3</v>
      </c>
      <c r="F924" s="4" t="s">
        <v>20</v>
      </c>
      <c r="G924" s="4" t="s">
        <v>17</v>
      </c>
      <c r="H924" s="4" t="s">
        <v>46</v>
      </c>
      <c r="I924" s="9">
        <v>1</v>
      </c>
      <c r="J924" s="6">
        <v>46.19</v>
      </c>
      <c r="K924" s="7">
        <v>0</v>
      </c>
      <c r="L924" s="6">
        <v>18.329999999999998</v>
      </c>
      <c r="M924" s="6">
        <f t="shared" si="56"/>
        <v>46.19</v>
      </c>
      <c r="N924" s="6">
        <f t="shared" si="57"/>
        <v>18.329999999999998</v>
      </c>
      <c r="O924" s="6">
        <f t="shared" si="58"/>
        <v>27.86</v>
      </c>
      <c r="P924" s="8">
        <f t="shared" si="59"/>
        <v>0.60316085732842606</v>
      </c>
      <c r="Q924" s="5">
        <f>YEAR(SalesDataTable[[#This Row],[Order Date]])</f>
        <v>2026</v>
      </c>
      <c r="R924" s="8" t="str">
        <f>"Q"&amp;ROUNDUP(MONTH(SalesDataTable[[#This Row],[Order Date]])/3,0)</f>
        <v>Q2</v>
      </c>
      <c r="S924" s="9">
        <f>MONTH(SalesDataTable[[#This Row],[Order Date]])</f>
        <v>5</v>
      </c>
      <c r="T924" s="8" t="str">
        <f>TEXT(SalesDataTable[[#This Row],[Order Date]],"mmm")</f>
        <v>May</v>
      </c>
    </row>
    <row r="925" spans="1:20" ht="15.6">
      <c r="A925" s="2" t="s">
        <v>976</v>
      </c>
      <c r="B925" s="3">
        <v>46170</v>
      </c>
      <c r="C925" s="4" t="s">
        <v>27</v>
      </c>
      <c r="D925" s="4" t="s">
        <v>48</v>
      </c>
      <c r="E925" s="4" t="s">
        <v>3</v>
      </c>
      <c r="F925" s="4" t="s">
        <v>4</v>
      </c>
      <c r="G925" s="4" t="s">
        <v>11</v>
      </c>
      <c r="H925" s="4" t="s">
        <v>53</v>
      </c>
      <c r="I925" s="9">
        <v>3</v>
      </c>
      <c r="J925" s="6">
        <v>156.58000000000001</v>
      </c>
      <c r="K925" s="7">
        <v>0</v>
      </c>
      <c r="L925" s="6">
        <v>79.099999999999994</v>
      </c>
      <c r="M925" s="6">
        <f t="shared" si="56"/>
        <v>469.74</v>
      </c>
      <c r="N925" s="6">
        <f t="shared" si="57"/>
        <v>237.29999999999998</v>
      </c>
      <c r="O925" s="6">
        <f t="shared" si="58"/>
        <v>232.44000000000003</v>
      </c>
      <c r="P925" s="8">
        <f t="shared" si="59"/>
        <v>0.49482692553327379</v>
      </c>
      <c r="Q925" s="5">
        <f>YEAR(SalesDataTable[[#This Row],[Order Date]])</f>
        <v>2026</v>
      </c>
      <c r="R925" s="8" t="str">
        <f>"Q"&amp;ROUNDUP(MONTH(SalesDataTable[[#This Row],[Order Date]])/3,0)</f>
        <v>Q2</v>
      </c>
      <c r="S925" s="9">
        <f>MONTH(SalesDataTable[[#This Row],[Order Date]])</f>
        <v>5</v>
      </c>
      <c r="T925" s="8" t="str">
        <f>TEXT(SalesDataTable[[#This Row],[Order Date]],"mmm")</f>
        <v>May</v>
      </c>
    </row>
    <row r="926" spans="1:20" ht="15.6">
      <c r="A926" s="2" t="s">
        <v>977</v>
      </c>
      <c r="B926" s="3">
        <v>46170</v>
      </c>
      <c r="C926" s="4" t="s">
        <v>27</v>
      </c>
      <c r="D926" s="4" t="s">
        <v>82</v>
      </c>
      <c r="E926" s="4" t="s">
        <v>39</v>
      </c>
      <c r="F926" s="4" t="s">
        <v>16</v>
      </c>
      <c r="G926" s="4" t="s">
        <v>49</v>
      </c>
      <c r="H926" s="4" t="s">
        <v>55</v>
      </c>
      <c r="I926" s="9">
        <v>1</v>
      </c>
      <c r="J926" s="6">
        <v>123.91</v>
      </c>
      <c r="K926" s="7">
        <v>0</v>
      </c>
      <c r="L926" s="6">
        <v>68.89</v>
      </c>
      <c r="M926" s="6">
        <f t="shared" si="56"/>
        <v>123.91</v>
      </c>
      <c r="N926" s="6">
        <f t="shared" si="57"/>
        <v>68.89</v>
      </c>
      <c r="O926" s="6">
        <f t="shared" si="58"/>
        <v>55.019999999999996</v>
      </c>
      <c r="P926" s="8">
        <f t="shared" si="59"/>
        <v>0.44403195867968687</v>
      </c>
      <c r="Q926" s="5">
        <f>YEAR(SalesDataTable[[#This Row],[Order Date]])</f>
        <v>2026</v>
      </c>
      <c r="R926" s="8" t="str">
        <f>"Q"&amp;ROUNDUP(MONTH(SalesDataTable[[#This Row],[Order Date]])/3,0)</f>
        <v>Q2</v>
      </c>
      <c r="S926" s="9">
        <f>MONTH(SalesDataTable[[#This Row],[Order Date]])</f>
        <v>5</v>
      </c>
      <c r="T926" s="8" t="str">
        <f>TEXT(SalesDataTable[[#This Row],[Order Date]],"mmm")</f>
        <v>May</v>
      </c>
    </row>
    <row r="927" spans="1:20" ht="15.6">
      <c r="A927" s="2" t="s">
        <v>978</v>
      </c>
      <c r="B927" s="3">
        <v>46170</v>
      </c>
      <c r="C927" s="4" t="s">
        <v>14</v>
      </c>
      <c r="D927" s="4" t="s">
        <v>15</v>
      </c>
      <c r="E927" s="4" t="s">
        <v>39</v>
      </c>
      <c r="F927" s="4" t="s">
        <v>16</v>
      </c>
      <c r="G927" s="4" t="s">
        <v>5</v>
      </c>
      <c r="H927" s="4" t="s">
        <v>29</v>
      </c>
      <c r="I927" s="9">
        <v>1</v>
      </c>
      <c r="J927" s="6">
        <v>50.64</v>
      </c>
      <c r="K927" s="7">
        <v>0</v>
      </c>
      <c r="L927" s="6">
        <v>22.97</v>
      </c>
      <c r="M927" s="6">
        <f t="shared" si="56"/>
        <v>50.64</v>
      </c>
      <c r="N927" s="6">
        <f t="shared" si="57"/>
        <v>22.97</v>
      </c>
      <c r="O927" s="6">
        <f t="shared" si="58"/>
        <v>27.67</v>
      </c>
      <c r="P927" s="8">
        <f t="shared" si="59"/>
        <v>0.54640600315955767</v>
      </c>
      <c r="Q927" s="5">
        <f>YEAR(SalesDataTable[[#This Row],[Order Date]])</f>
        <v>2026</v>
      </c>
      <c r="R927" s="8" t="str">
        <f>"Q"&amp;ROUNDUP(MONTH(SalesDataTable[[#This Row],[Order Date]])/3,0)</f>
        <v>Q2</v>
      </c>
      <c r="S927" s="9">
        <f>MONTH(SalesDataTable[[#This Row],[Order Date]])</f>
        <v>5</v>
      </c>
      <c r="T927" s="8" t="str">
        <f>TEXT(SalesDataTable[[#This Row],[Order Date]],"mmm")</f>
        <v>May</v>
      </c>
    </row>
    <row r="928" spans="1:20" ht="15.6">
      <c r="A928" s="2" t="s">
        <v>979</v>
      </c>
      <c r="B928" s="3">
        <v>46171</v>
      </c>
      <c r="C928" s="4" t="s">
        <v>14</v>
      </c>
      <c r="D928" s="4" t="s">
        <v>34</v>
      </c>
      <c r="E928" s="4" t="s">
        <v>3</v>
      </c>
      <c r="F928" s="4" t="s">
        <v>4</v>
      </c>
      <c r="G928" s="4" t="s">
        <v>11</v>
      </c>
      <c r="H928" s="4" t="s">
        <v>79</v>
      </c>
      <c r="I928" s="9">
        <v>2</v>
      </c>
      <c r="J928" s="6">
        <v>70.48</v>
      </c>
      <c r="K928" s="7">
        <v>0.1</v>
      </c>
      <c r="L928" s="6">
        <v>33.229999999999997</v>
      </c>
      <c r="M928" s="6">
        <f t="shared" si="56"/>
        <v>126.864</v>
      </c>
      <c r="N928" s="6">
        <f t="shared" si="57"/>
        <v>66.459999999999994</v>
      </c>
      <c r="O928" s="6">
        <f t="shared" si="58"/>
        <v>60.404000000000011</v>
      </c>
      <c r="P928" s="8">
        <f t="shared" si="59"/>
        <v>0.47613192079707412</v>
      </c>
      <c r="Q928" s="5">
        <f>YEAR(SalesDataTable[[#This Row],[Order Date]])</f>
        <v>2026</v>
      </c>
      <c r="R928" s="8" t="str">
        <f>"Q"&amp;ROUNDUP(MONTH(SalesDataTable[[#This Row],[Order Date]])/3,0)</f>
        <v>Q2</v>
      </c>
      <c r="S928" s="9">
        <f>MONTH(SalesDataTable[[#This Row],[Order Date]])</f>
        <v>5</v>
      </c>
      <c r="T928" s="8" t="str">
        <f>TEXT(SalesDataTable[[#This Row],[Order Date]],"mmm")</f>
        <v>May</v>
      </c>
    </row>
    <row r="929" spans="1:20" ht="15.6">
      <c r="A929" s="2" t="s">
        <v>980</v>
      </c>
      <c r="B929" s="3">
        <v>46171</v>
      </c>
      <c r="C929" s="4" t="s">
        <v>8</v>
      </c>
      <c r="D929" s="4" t="s">
        <v>66</v>
      </c>
      <c r="E929" s="4" t="s">
        <v>39</v>
      </c>
      <c r="F929" s="4" t="s">
        <v>16</v>
      </c>
      <c r="G929" s="4" t="s">
        <v>5</v>
      </c>
      <c r="H929" s="4" t="s">
        <v>35</v>
      </c>
      <c r="I929" s="9">
        <v>1</v>
      </c>
      <c r="J929" s="6">
        <v>41.27</v>
      </c>
      <c r="K929" s="7">
        <v>0.05</v>
      </c>
      <c r="L929" s="6">
        <v>17.149999999999999</v>
      </c>
      <c r="M929" s="6">
        <f t="shared" si="56"/>
        <v>39.206499999999998</v>
      </c>
      <c r="N929" s="6">
        <f t="shared" si="57"/>
        <v>17.149999999999999</v>
      </c>
      <c r="O929" s="6">
        <f t="shared" si="58"/>
        <v>22.0565</v>
      </c>
      <c r="P929" s="8">
        <f t="shared" si="59"/>
        <v>0.56257253261576523</v>
      </c>
      <c r="Q929" s="5">
        <f>YEAR(SalesDataTable[[#This Row],[Order Date]])</f>
        <v>2026</v>
      </c>
      <c r="R929" s="8" t="str">
        <f>"Q"&amp;ROUNDUP(MONTH(SalesDataTable[[#This Row],[Order Date]])/3,0)</f>
        <v>Q2</v>
      </c>
      <c r="S929" s="9">
        <f>MONTH(SalesDataTable[[#This Row],[Order Date]])</f>
        <v>5</v>
      </c>
      <c r="T929" s="8" t="str">
        <f>TEXT(SalesDataTable[[#This Row],[Order Date]],"mmm")</f>
        <v>May</v>
      </c>
    </row>
    <row r="930" spans="1:20" ht="15.6">
      <c r="A930" s="2" t="s">
        <v>981</v>
      </c>
      <c r="B930" s="3">
        <v>46171</v>
      </c>
      <c r="C930" s="4" t="s">
        <v>1</v>
      </c>
      <c r="D930" s="4" t="s">
        <v>88</v>
      </c>
      <c r="E930" s="4" t="s">
        <v>39</v>
      </c>
      <c r="F930" s="4" t="s">
        <v>4</v>
      </c>
      <c r="G930" s="4" t="s">
        <v>49</v>
      </c>
      <c r="H930" s="4" t="s">
        <v>67</v>
      </c>
      <c r="I930" s="9">
        <v>2</v>
      </c>
      <c r="J930" s="6">
        <v>36.9</v>
      </c>
      <c r="K930" s="7">
        <v>0</v>
      </c>
      <c r="L930" s="6">
        <v>14.07</v>
      </c>
      <c r="M930" s="6">
        <f t="shared" si="56"/>
        <v>73.8</v>
      </c>
      <c r="N930" s="6">
        <f t="shared" si="57"/>
        <v>28.14</v>
      </c>
      <c r="O930" s="6">
        <f t="shared" si="58"/>
        <v>45.66</v>
      </c>
      <c r="P930" s="8">
        <f t="shared" si="59"/>
        <v>0.61869918699186988</v>
      </c>
      <c r="Q930" s="5">
        <f>YEAR(SalesDataTable[[#This Row],[Order Date]])</f>
        <v>2026</v>
      </c>
      <c r="R930" s="8" t="str">
        <f>"Q"&amp;ROUNDUP(MONTH(SalesDataTable[[#This Row],[Order Date]])/3,0)</f>
        <v>Q2</v>
      </c>
      <c r="S930" s="9">
        <f>MONTH(SalesDataTable[[#This Row],[Order Date]])</f>
        <v>5</v>
      </c>
      <c r="T930" s="8" t="str">
        <f>TEXT(SalesDataTable[[#This Row],[Order Date]],"mmm")</f>
        <v>May</v>
      </c>
    </row>
    <row r="931" spans="1:20" ht="15.6">
      <c r="A931" s="2" t="s">
        <v>982</v>
      </c>
      <c r="B931" s="3">
        <v>46171</v>
      </c>
      <c r="C931" s="4" t="s">
        <v>8</v>
      </c>
      <c r="D931" s="4" t="s">
        <v>66</v>
      </c>
      <c r="E931" s="4" t="s">
        <v>3</v>
      </c>
      <c r="F931" s="4" t="s">
        <v>4</v>
      </c>
      <c r="G931" s="4" t="s">
        <v>31</v>
      </c>
      <c r="H931" s="4" t="s">
        <v>41</v>
      </c>
      <c r="I931" s="9">
        <v>1</v>
      </c>
      <c r="J931" s="6">
        <v>196.91</v>
      </c>
      <c r="K931" s="7">
        <v>0</v>
      </c>
      <c r="L931" s="6">
        <v>106.31</v>
      </c>
      <c r="M931" s="6">
        <f t="shared" si="56"/>
        <v>196.91</v>
      </c>
      <c r="N931" s="6">
        <f t="shared" si="57"/>
        <v>106.31</v>
      </c>
      <c r="O931" s="6">
        <f t="shared" si="58"/>
        <v>90.6</v>
      </c>
      <c r="P931" s="8">
        <f t="shared" si="59"/>
        <v>0.46010867909197095</v>
      </c>
      <c r="Q931" s="5">
        <f>YEAR(SalesDataTable[[#This Row],[Order Date]])</f>
        <v>2026</v>
      </c>
      <c r="R931" s="8" t="str">
        <f>"Q"&amp;ROUNDUP(MONTH(SalesDataTable[[#This Row],[Order Date]])/3,0)</f>
        <v>Q2</v>
      </c>
      <c r="S931" s="9">
        <f>MONTH(SalesDataTable[[#This Row],[Order Date]])</f>
        <v>5</v>
      </c>
      <c r="T931" s="8" t="str">
        <f>TEXT(SalesDataTable[[#This Row],[Order Date]],"mmm")</f>
        <v>May</v>
      </c>
    </row>
    <row r="932" spans="1:20" ht="15.6">
      <c r="A932" s="2" t="s">
        <v>983</v>
      </c>
      <c r="B932" s="3">
        <v>46171</v>
      </c>
      <c r="C932" s="4" t="s">
        <v>8</v>
      </c>
      <c r="D932" s="4" t="s">
        <v>38</v>
      </c>
      <c r="E932" s="4" t="s">
        <v>25</v>
      </c>
      <c r="F932" s="4" t="s">
        <v>20</v>
      </c>
      <c r="G932" s="4" t="s">
        <v>49</v>
      </c>
      <c r="H932" s="4" t="s">
        <v>67</v>
      </c>
      <c r="I932" s="9">
        <v>3</v>
      </c>
      <c r="J932" s="6">
        <v>35.79</v>
      </c>
      <c r="K932" s="7">
        <v>0</v>
      </c>
      <c r="L932" s="6">
        <v>13.67</v>
      </c>
      <c r="M932" s="6">
        <f t="shared" si="56"/>
        <v>107.37</v>
      </c>
      <c r="N932" s="6">
        <f t="shared" si="57"/>
        <v>41.01</v>
      </c>
      <c r="O932" s="6">
        <f t="shared" si="58"/>
        <v>66.360000000000014</v>
      </c>
      <c r="P932" s="8">
        <f t="shared" si="59"/>
        <v>0.61804973456272716</v>
      </c>
      <c r="Q932" s="5">
        <f>YEAR(SalesDataTable[[#This Row],[Order Date]])</f>
        <v>2026</v>
      </c>
      <c r="R932" s="8" t="str">
        <f>"Q"&amp;ROUNDUP(MONTH(SalesDataTable[[#This Row],[Order Date]])/3,0)</f>
        <v>Q2</v>
      </c>
      <c r="S932" s="9">
        <f>MONTH(SalesDataTable[[#This Row],[Order Date]])</f>
        <v>5</v>
      </c>
      <c r="T932" s="8" t="str">
        <f>TEXT(SalesDataTable[[#This Row],[Order Date]],"mmm")</f>
        <v>May</v>
      </c>
    </row>
    <row r="933" spans="1:20" ht="15.6">
      <c r="A933" s="2" t="s">
        <v>984</v>
      </c>
      <c r="B933" s="3">
        <v>46171</v>
      </c>
      <c r="C933" s="4" t="s">
        <v>27</v>
      </c>
      <c r="D933" s="4" t="s">
        <v>82</v>
      </c>
      <c r="E933" s="4" t="s">
        <v>3</v>
      </c>
      <c r="F933" s="4" t="s">
        <v>16</v>
      </c>
      <c r="G933" s="4" t="s">
        <v>5</v>
      </c>
      <c r="H933" s="4" t="s">
        <v>6</v>
      </c>
      <c r="I933" s="9">
        <v>2</v>
      </c>
      <c r="J933" s="6">
        <v>82.22</v>
      </c>
      <c r="K933" s="7">
        <v>0.05</v>
      </c>
      <c r="L933" s="6">
        <v>42.35</v>
      </c>
      <c r="M933" s="6">
        <f t="shared" si="56"/>
        <v>156.21799999999999</v>
      </c>
      <c r="N933" s="6">
        <f t="shared" si="57"/>
        <v>84.7</v>
      </c>
      <c r="O933" s="6">
        <f t="shared" si="58"/>
        <v>71.517999999999986</v>
      </c>
      <c r="P933" s="8">
        <f t="shared" si="59"/>
        <v>0.45780895927485943</v>
      </c>
      <c r="Q933" s="5">
        <f>YEAR(SalesDataTable[[#This Row],[Order Date]])</f>
        <v>2026</v>
      </c>
      <c r="R933" s="8" t="str">
        <f>"Q"&amp;ROUNDUP(MONTH(SalesDataTable[[#This Row],[Order Date]])/3,0)</f>
        <v>Q2</v>
      </c>
      <c r="S933" s="9">
        <f>MONTH(SalesDataTable[[#This Row],[Order Date]])</f>
        <v>5</v>
      </c>
      <c r="T933" s="8" t="str">
        <f>TEXT(SalesDataTable[[#This Row],[Order Date]],"mmm")</f>
        <v>May</v>
      </c>
    </row>
    <row r="934" spans="1:20" ht="15.6">
      <c r="A934" s="2" t="s">
        <v>985</v>
      </c>
      <c r="B934" s="3">
        <v>46171</v>
      </c>
      <c r="C934" s="4" t="s">
        <v>14</v>
      </c>
      <c r="D934" s="4" t="s">
        <v>34</v>
      </c>
      <c r="E934" s="4" t="s">
        <v>3</v>
      </c>
      <c r="F934" s="4" t="s">
        <v>16</v>
      </c>
      <c r="G934" s="4" t="s">
        <v>5</v>
      </c>
      <c r="H934" s="4" t="s">
        <v>35</v>
      </c>
      <c r="I934" s="9">
        <v>1</v>
      </c>
      <c r="J934" s="6">
        <v>40.57</v>
      </c>
      <c r="K934" s="7">
        <v>0</v>
      </c>
      <c r="L934" s="6">
        <v>16.809999999999999</v>
      </c>
      <c r="M934" s="6">
        <f t="shared" si="56"/>
        <v>40.57</v>
      </c>
      <c r="N934" s="6">
        <f t="shared" si="57"/>
        <v>16.809999999999999</v>
      </c>
      <c r="O934" s="6">
        <f t="shared" si="58"/>
        <v>23.76</v>
      </c>
      <c r="P934" s="8">
        <f t="shared" si="59"/>
        <v>0.58565442445156524</v>
      </c>
      <c r="Q934" s="5">
        <f>YEAR(SalesDataTable[[#This Row],[Order Date]])</f>
        <v>2026</v>
      </c>
      <c r="R934" s="8" t="str">
        <f>"Q"&amp;ROUNDUP(MONTH(SalesDataTable[[#This Row],[Order Date]])/3,0)</f>
        <v>Q2</v>
      </c>
      <c r="S934" s="9">
        <f>MONTH(SalesDataTable[[#This Row],[Order Date]])</f>
        <v>5</v>
      </c>
      <c r="T934" s="8" t="str">
        <f>TEXT(SalesDataTable[[#This Row],[Order Date]],"mmm")</f>
        <v>May</v>
      </c>
    </row>
    <row r="935" spans="1:20" ht="15.6">
      <c r="A935" s="2" t="s">
        <v>986</v>
      </c>
      <c r="B935" s="3">
        <v>46171</v>
      </c>
      <c r="C935" s="4" t="s">
        <v>14</v>
      </c>
      <c r="D935" s="4" t="s">
        <v>61</v>
      </c>
      <c r="E935" s="4" t="s">
        <v>25</v>
      </c>
      <c r="F935" s="4" t="s">
        <v>4</v>
      </c>
      <c r="G935" s="4" t="s">
        <v>31</v>
      </c>
      <c r="H935" s="4" t="s">
        <v>41</v>
      </c>
      <c r="I935" s="9">
        <v>1</v>
      </c>
      <c r="J935" s="6">
        <v>191.62</v>
      </c>
      <c r="K935" s="7">
        <v>0.05</v>
      </c>
      <c r="L935" s="6">
        <v>106.15</v>
      </c>
      <c r="M935" s="6">
        <f t="shared" si="56"/>
        <v>182.03899999999999</v>
      </c>
      <c r="N935" s="6">
        <f t="shared" si="57"/>
        <v>106.15</v>
      </c>
      <c r="O935" s="6">
        <f t="shared" si="58"/>
        <v>75.888999999999982</v>
      </c>
      <c r="P935" s="8">
        <f t="shared" si="59"/>
        <v>0.41688319535923613</v>
      </c>
      <c r="Q935" s="5">
        <f>YEAR(SalesDataTable[[#This Row],[Order Date]])</f>
        <v>2026</v>
      </c>
      <c r="R935" s="8" t="str">
        <f>"Q"&amp;ROUNDUP(MONTH(SalesDataTable[[#This Row],[Order Date]])/3,0)</f>
        <v>Q2</v>
      </c>
      <c r="S935" s="9">
        <f>MONTH(SalesDataTable[[#This Row],[Order Date]])</f>
        <v>5</v>
      </c>
      <c r="T935" s="8" t="str">
        <f>TEXT(SalesDataTable[[#This Row],[Order Date]],"mmm")</f>
        <v>May</v>
      </c>
    </row>
    <row r="936" spans="1:20" ht="15.6">
      <c r="A936" s="2" t="s">
        <v>987</v>
      </c>
      <c r="B936" s="3">
        <v>46171</v>
      </c>
      <c r="C936" s="4" t="s">
        <v>8</v>
      </c>
      <c r="D936" s="4" t="s">
        <v>38</v>
      </c>
      <c r="E936" s="4" t="s">
        <v>39</v>
      </c>
      <c r="F936" s="4" t="s">
        <v>4</v>
      </c>
      <c r="G936" s="4" t="s">
        <v>11</v>
      </c>
      <c r="H936" s="4" t="s">
        <v>53</v>
      </c>
      <c r="I936" s="9">
        <v>1</v>
      </c>
      <c r="J936" s="6">
        <v>154.07</v>
      </c>
      <c r="K936" s="7">
        <v>0.05</v>
      </c>
      <c r="L936" s="6">
        <v>78.400000000000006</v>
      </c>
      <c r="M936" s="6">
        <f t="shared" si="56"/>
        <v>146.36649999999997</v>
      </c>
      <c r="N936" s="6">
        <f t="shared" si="57"/>
        <v>78.400000000000006</v>
      </c>
      <c r="O936" s="6">
        <f t="shared" si="58"/>
        <v>67.966499999999968</v>
      </c>
      <c r="P936" s="8">
        <f t="shared" si="59"/>
        <v>0.46435830603314271</v>
      </c>
      <c r="Q936" s="5">
        <f>YEAR(SalesDataTable[[#This Row],[Order Date]])</f>
        <v>2026</v>
      </c>
      <c r="R936" s="8" t="str">
        <f>"Q"&amp;ROUNDUP(MONTH(SalesDataTable[[#This Row],[Order Date]])/3,0)</f>
        <v>Q2</v>
      </c>
      <c r="S936" s="9">
        <f>MONTH(SalesDataTable[[#This Row],[Order Date]])</f>
        <v>5</v>
      </c>
      <c r="T936" s="8" t="str">
        <f>TEXT(SalesDataTable[[#This Row],[Order Date]],"mmm")</f>
        <v>May</v>
      </c>
    </row>
    <row r="937" spans="1:20" ht="15.6">
      <c r="A937" s="2" t="s">
        <v>988</v>
      </c>
      <c r="B937" s="3">
        <v>46172</v>
      </c>
      <c r="C937" s="4" t="s">
        <v>14</v>
      </c>
      <c r="D937" s="4" t="s">
        <v>61</v>
      </c>
      <c r="E937" s="4" t="s">
        <v>39</v>
      </c>
      <c r="F937" s="4" t="s">
        <v>4</v>
      </c>
      <c r="G937" s="4" t="s">
        <v>31</v>
      </c>
      <c r="H937" s="4" t="s">
        <v>90</v>
      </c>
      <c r="I937" s="9">
        <v>1</v>
      </c>
      <c r="J937" s="6">
        <v>120.8</v>
      </c>
      <c r="K937" s="7">
        <v>0</v>
      </c>
      <c r="L937" s="6">
        <v>61.4</v>
      </c>
      <c r="M937" s="6">
        <f t="shared" si="56"/>
        <v>120.8</v>
      </c>
      <c r="N937" s="6">
        <f t="shared" si="57"/>
        <v>61.4</v>
      </c>
      <c r="O937" s="6">
        <f t="shared" si="58"/>
        <v>59.4</v>
      </c>
      <c r="P937" s="8">
        <f t="shared" si="59"/>
        <v>0.49172185430463577</v>
      </c>
      <c r="Q937" s="5">
        <f>YEAR(SalesDataTable[[#This Row],[Order Date]])</f>
        <v>2026</v>
      </c>
      <c r="R937" s="8" t="str">
        <f>"Q"&amp;ROUNDUP(MONTH(SalesDataTable[[#This Row],[Order Date]])/3,0)</f>
        <v>Q2</v>
      </c>
      <c r="S937" s="9">
        <f>MONTH(SalesDataTable[[#This Row],[Order Date]])</f>
        <v>5</v>
      </c>
      <c r="T937" s="8" t="str">
        <f>TEXT(SalesDataTable[[#This Row],[Order Date]],"mmm")</f>
        <v>May</v>
      </c>
    </row>
    <row r="938" spans="1:20" ht="15.6">
      <c r="A938" s="2" t="s">
        <v>989</v>
      </c>
      <c r="B938" s="3">
        <v>46172</v>
      </c>
      <c r="C938" s="4" t="s">
        <v>14</v>
      </c>
      <c r="D938" s="4" t="s">
        <v>61</v>
      </c>
      <c r="E938" s="4" t="s">
        <v>3</v>
      </c>
      <c r="F938" s="4" t="s">
        <v>20</v>
      </c>
      <c r="G938" s="4" t="s">
        <v>5</v>
      </c>
      <c r="H938" s="4" t="s">
        <v>35</v>
      </c>
      <c r="I938" s="9">
        <v>1</v>
      </c>
      <c r="J938" s="6">
        <v>40.15</v>
      </c>
      <c r="K938" s="7">
        <v>0</v>
      </c>
      <c r="L938" s="6">
        <v>16.82</v>
      </c>
      <c r="M938" s="6">
        <f t="shared" si="56"/>
        <v>40.15</v>
      </c>
      <c r="N938" s="6">
        <f t="shared" si="57"/>
        <v>16.82</v>
      </c>
      <c r="O938" s="6">
        <f t="shared" si="58"/>
        <v>23.33</v>
      </c>
      <c r="P938" s="8">
        <f t="shared" si="59"/>
        <v>0.58107098381070976</v>
      </c>
      <c r="Q938" s="5">
        <f>YEAR(SalesDataTable[[#This Row],[Order Date]])</f>
        <v>2026</v>
      </c>
      <c r="R938" s="8" t="str">
        <f>"Q"&amp;ROUNDUP(MONTH(SalesDataTable[[#This Row],[Order Date]])/3,0)</f>
        <v>Q2</v>
      </c>
      <c r="S938" s="9">
        <f>MONTH(SalesDataTable[[#This Row],[Order Date]])</f>
        <v>5</v>
      </c>
      <c r="T938" s="8" t="str">
        <f>TEXT(SalesDataTable[[#This Row],[Order Date]],"mmm")</f>
        <v>May</v>
      </c>
    </row>
    <row r="939" spans="1:20" ht="15.6">
      <c r="A939" s="2" t="s">
        <v>990</v>
      </c>
      <c r="B939" s="3">
        <v>46172</v>
      </c>
      <c r="C939" s="4" t="s">
        <v>8</v>
      </c>
      <c r="D939" s="4" t="s">
        <v>69</v>
      </c>
      <c r="E939" s="4" t="s">
        <v>10</v>
      </c>
      <c r="F939" s="4" t="s">
        <v>20</v>
      </c>
      <c r="G939" s="4" t="s">
        <v>17</v>
      </c>
      <c r="H939" s="4" t="s">
        <v>71</v>
      </c>
      <c r="I939" s="9">
        <v>5</v>
      </c>
      <c r="J939" s="6">
        <v>134.4</v>
      </c>
      <c r="K939" s="7">
        <v>0.15</v>
      </c>
      <c r="L939" s="6">
        <v>67.709999999999994</v>
      </c>
      <c r="M939" s="6">
        <f t="shared" si="56"/>
        <v>571.19999999999993</v>
      </c>
      <c r="N939" s="6">
        <f t="shared" si="57"/>
        <v>338.54999999999995</v>
      </c>
      <c r="O939" s="6">
        <f t="shared" si="58"/>
        <v>232.64999999999998</v>
      </c>
      <c r="P939" s="8">
        <f t="shared" si="59"/>
        <v>0.40730042016806722</v>
      </c>
      <c r="Q939" s="5">
        <f>YEAR(SalesDataTable[[#This Row],[Order Date]])</f>
        <v>2026</v>
      </c>
      <c r="R939" s="8" t="str">
        <f>"Q"&amp;ROUNDUP(MONTH(SalesDataTable[[#This Row],[Order Date]])/3,0)</f>
        <v>Q2</v>
      </c>
      <c r="S939" s="9">
        <f>MONTH(SalesDataTable[[#This Row],[Order Date]])</f>
        <v>5</v>
      </c>
      <c r="T939" s="8" t="str">
        <f>TEXT(SalesDataTable[[#This Row],[Order Date]],"mmm")</f>
        <v>May</v>
      </c>
    </row>
    <row r="940" spans="1:20" ht="15.6">
      <c r="A940" s="2" t="s">
        <v>991</v>
      </c>
      <c r="B940" s="3">
        <v>46172</v>
      </c>
      <c r="C940" s="4" t="s">
        <v>27</v>
      </c>
      <c r="D940" s="4" t="s">
        <v>82</v>
      </c>
      <c r="E940" s="4" t="s">
        <v>3</v>
      </c>
      <c r="F940" s="4" t="s">
        <v>4</v>
      </c>
      <c r="G940" s="4" t="s">
        <v>17</v>
      </c>
      <c r="H940" s="4" t="s">
        <v>18</v>
      </c>
      <c r="I940" s="9">
        <v>2</v>
      </c>
      <c r="J940" s="6">
        <v>37.130000000000003</v>
      </c>
      <c r="K940" s="7">
        <v>0.05</v>
      </c>
      <c r="L940" s="6">
        <v>13.44</v>
      </c>
      <c r="M940" s="6">
        <f t="shared" si="56"/>
        <v>70.546999999999997</v>
      </c>
      <c r="N940" s="6">
        <f t="shared" si="57"/>
        <v>26.88</v>
      </c>
      <c r="O940" s="6">
        <f t="shared" si="58"/>
        <v>43.667000000000002</v>
      </c>
      <c r="P940" s="8">
        <f t="shared" si="59"/>
        <v>0.6189774193091131</v>
      </c>
      <c r="Q940" s="5">
        <f>YEAR(SalesDataTable[[#This Row],[Order Date]])</f>
        <v>2026</v>
      </c>
      <c r="R940" s="8" t="str">
        <f>"Q"&amp;ROUNDUP(MONTH(SalesDataTable[[#This Row],[Order Date]])/3,0)</f>
        <v>Q2</v>
      </c>
      <c r="S940" s="9">
        <f>MONTH(SalesDataTable[[#This Row],[Order Date]])</f>
        <v>5</v>
      </c>
      <c r="T940" s="8" t="str">
        <f>TEXT(SalesDataTable[[#This Row],[Order Date]],"mmm")</f>
        <v>May</v>
      </c>
    </row>
    <row r="941" spans="1:20" ht="15.6">
      <c r="A941" s="2" t="s">
        <v>992</v>
      </c>
      <c r="B941" s="3">
        <v>46172</v>
      </c>
      <c r="C941" s="4" t="s">
        <v>8</v>
      </c>
      <c r="D941" s="4" t="s">
        <v>9</v>
      </c>
      <c r="E941" s="4" t="s">
        <v>3</v>
      </c>
      <c r="F941" s="4" t="s">
        <v>20</v>
      </c>
      <c r="G941" s="4" t="s">
        <v>31</v>
      </c>
      <c r="H941" s="4" t="s">
        <v>90</v>
      </c>
      <c r="I941" s="9">
        <v>6</v>
      </c>
      <c r="J941" s="6">
        <v>123.82</v>
      </c>
      <c r="K941" s="7">
        <v>0</v>
      </c>
      <c r="L941" s="6">
        <v>61.91</v>
      </c>
      <c r="M941" s="6">
        <f t="shared" si="56"/>
        <v>742.92</v>
      </c>
      <c r="N941" s="6">
        <f t="shared" si="57"/>
        <v>371.46</v>
      </c>
      <c r="O941" s="6">
        <f t="shared" si="58"/>
        <v>371.46</v>
      </c>
      <c r="P941" s="8">
        <f t="shared" si="59"/>
        <v>0.5</v>
      </c>
      <c r="Q941" s="5">
        <f>YEAR(SalesDataTable[[#This Row],[Order Date]])</f>
        <v>2026</v>
      </c>
      <c r="R941" s="8" t="str">
        <f>"Q"&amp;ROUNDUP(MONTH(SalesDataTable[[#This Row],[Order Date]])/3,0)</f>
        <v>Q2</v>
      </c>
      <c r="S941" s="9">
        <f>MONTH(SalesDataTable[[#This Row],[Order Date]])</f>
        <v>5</v>
      </c>
      <c r="T941" s="8" t="str">
        <f>TEXT(SalesDataTable[[#This Row],[Order Date]],"mmm")</f>
        <v>May</v>
      </c>
    </row>
    <row r="942" spans="1:20" ht="15.6">
      <c r="A942" s="2" t="s">
        <v>993</v>
      </c>
      <c r="B942" s="3">
        <v>46172</v>
      </c>
      <c r="C942" s="4" t="s">
        <v>14</v>
      </c>
      <c r="D942" s="4" t="s">
        <v>126</v>
      </c>
      <c r="E942" s="4" t="s">
        <v>39</v>
      </c>
      <c r="F942" s="4" t="s">
        <v>4</v>
      </c>
      <c r="G942" s="4" t="s">
        <v>17</v>
      </c>
      <c r="H942" s="4" t="s">
        <v>18</v>
      </c>
      <c r="I942" s="9">
        <v>2</v>
      </c>
      <c r="J942" s="6">
        <v>36.94</v>
      </c>
      <c r="K942" s="7">
        <v>0.05</v>
      </c>
      <c r="L942" s="6">
        <v>13.82</v>
      </c>
      <c r="M942" s="6">
        <f t="shared" si="56"/>
        <v>70.185999999999993</v>
      </c>
      <c r="N942" s="6">
        <f t="shared" si="57"/>
        <v>27.64</v>
      </c>
      <c r="O942" s="6">
        <f t="shared" si="58"/>
        <v>42.545999999999992</v>
      </c>
      <c r="P942" s="8">
        <f t="shared" si="59"/>
        <v>0.60618926851508848</v>
      </c>
      <c r="Q942" s="5">
        <f>YEAR(SalesDataTable[[#This Row],[Order Date]])</f>
        <v>2026</v>
      </c>
      <c r="R942" s="8" t="str">
        <f>"Q"&amp;ROUNDUP(MONTH(SalesDataTable[[#This Row],[Order Date]])/3,0)</f>
        <v>Q2</v>
      </c>
      <c r="S942" s="9">
        <f>MONTH(SalesDataTable[[#This Row],[Order Date]])</f>
        <v>5</v>
      </c>
      <c r="T942" s="8" t="str">
        <f>TEXT(SalesDataTable[[#This Row],[Order Date]],"mmm")</f>
        <v>May</v>
      </c>
    </row>
    <row r="943" spans="1:20" ht="15.6">
      <c r="A943" s="2" t="s">
        <v>994</v>
      </c>
      <c r="B943" s="3">
        <v>46172</v>
      </c>
      <c r="C943" s="4" t="s">
        <v>1</v>
      </c>
      <c r="D943" s="4" t="s">
        <v>2</v>
      </c>
      <c r="E943" s="4" t="s">
        <v>3</v>
      </c>
      <c r="F943" s="4" t="s">
        <v>16</v>
      </c>
      <c r="G943" s="4" t="s">
        <v>31</v>
      </c>
      <c r="H943" s="4" t="s">
        <v>41</v>
      </c>
      <c r="I943" s="9">
        <v>3</v>
      </c>
      <c r="J943" s="6">
        <v>199.17</v>
      </c>
      <c r="K943" s="7">
        <v>0.05</v>
      </c>
      <c r="L943" s="6">
        <v>105.24</v>
      </c>
      <c r="M943" s="6">
        <f t="shared" si="56"/>
        <v>567.6345</v>
      </c>
      <c r="N943" s="6">
        <f t="shared" si="57"/>
        <v>315.71999999999997</v>
      </c>
      <c r="O943" s="6">
        <f t="shared" si="58"/>
        <v>251.91450000000003</v>
      </c>
      <c r="P943" s="8">
        <f t="shared" si="59"/>
        <v>0.4437970207941907</v>
      </c>
      <c r="Q943" s="5">
        <f>YEAR(SalesDataTable[[#This Row],[Order Date]])</f>
        <v>2026</v>
      </c>
      <c r="R943" s="8" t="str">
        <f>"Q"&amp;ROUNDUP(MONTH(SalesDataTable[[#This Row],[Order Date]])/3,0)</f>
        <v>Q2</v>
      </c>
      <c r="S943" s="9">
        <f>MONTH(SalesDataTable[[#This Row],[Order Date]])</f>
        <v>5</v>
      </c>
      <c r="T943" s="8" t="str">
        <f>TEXT(SalesDataTable[[#This Row],[Order Date]],"mmm")</f>
        <v>May</v>
      </c>
    </row>
    <row r="944" spans="1:20" ht="15.6">
      <c r="A944" s="2" t="s">
        <v>995</v>
      </c>
      <c r="B944" s="3">
        <v>46172</v>
      </c>
      <c r="C944" s="4" t="s">
        <v>1</v>
      </c>
      <c r="D944" s="4" t="s">
        <v>52</v>
      </c>
      <c r="E944" s="4" t="s">
        <v>3</v>
      </c>
      <c r="F944" s="4" t="s">
        <v>4</v>
      </c>
      <c r="G944" s="4" t="s">
        <v>31</v>
      </c>
      <c r="H944" s="4" t="s">
        <v>64</v>
      </c>
      <c r="I944" s="9">
        <v>3</v>
      </c>
      <c r="J944" s="6">
        <v>83.17</v>
      </c>
      <c r="K944" s="7">
        <v>0</v>
      </c>
      <c r="L944" s="6">
        <v>40.520000000000003</v>
      </c>
      <c r="M944" s="6">
        <f t="shared" si="56"/>
        <v>249.51</v>
      </c>
      <c r="N944" s="6">
        <f t="shared" si="57"/>
        <v>121.56</v>
      </c>
      <c r="O944" s="6">
        <f t="shared" si="58"/>
        <v>127.94999999999999</v>
      </c>
      <c r="P944" s="8">
        <f t="shared" si="59"/>
        <v>0.51280509799206442</v>
      </c>
      <c r="Q944" s="5">
        <f>YEAR(SalesDataTable[[#This Row],[Order Date]])</f>
        <v>2026</v>
      </c>
      <c r="R944" s="8" t="str">
        <f>"Q"&amp;ROUNDUP(MONTH(SalesDataTable[[#This Row],[Order Date]])/3,0)</f>
        <v>Q2</v>
      </c>
      <c r="S944" s="9">
        <f>MONTH(SalesDataTable[[#This Row],[Order Date]])</f>
        <v>5</v>
      </c>
      <c r="T944" s="8" t="str">
        <f>TEXT(SalesDataTable[[#This Row],[Order Date]],"mmm")</f>
        <v>May</v>
      </c>
    </row>
    <row r="945" spans="1:20" ht="15.6">
      <c r="A945" s="2" t="s">
        <v>996</v>
      </c>
      <c r="B945" s="3">
        <v>46172</v>
      </c>
      <c r="C945" s="4" t="s">
        <v>8</v>
      </c>
      <c r="D945" s="4" t="s">
        <v>38</v>
      </c>
      <c r="E945" s="4" t="s">
        <v>3</v>
      </c>
      <c r="F945" s="4" t="s">
        <v>20</v>
      </c>
      <c r="G945" s="4" t="s">
        <v>17</v>
      </c>
      <c r="H945" s="4" t="s">
        <v>46</v>
      </c>
      <c r="I945" s="9">
        <v>1</v>
      </c>
      <c r="J945" s="6">
        <v>45.8</v>
      </c>
      <c r="K945" s="7">
        <v>0.05</v>
      </c>
      <c r="L945" s="6">
        <v>17.88</v>
      </c>
      <c r="M945" s="6">
        <f t="shared" si="56"/>
        <v>43.51</v>
      </c>
      <c r="N945" s="6">
        <f t="shared" si="57"/>
        <v>17.88</v>
      </c>
      <c r="O945" s="6">
        <f t="shared" si="58"/>
        <v>25.63</v>
      </c>
      <c r="P945" s="8">
        <f t="shared" si="59"/>
        <v>0.58905998621006661</v>
      </c>
      <c r="Q945" s="5">
        <f>YEAR(SalesDataTable[[#This Row],[Order Date]])</f>
        <v>2026</v>
      </c>
      <c r="R945" s="8" t="str">
        <f>"Q"&amp;ROUNDUP(MONTH(SalesDataTable[[#This Row],[Order Date]])/3,0)</f>
        <v>Q2</v>
      </c>
      <c r="S945" s="9">
        <f>MONTH(SalesDataTable[[#This Row],[Order Date]])</f>
        <v>5</v>
      </c>
      <c r="T945" s="8" t="str">
        <f>TEXT(SalesDataTable[[#This Row],[Order Date]],"mmm")</f>
        <v>May</v>
      </c>
    </row>
    <row r="946" spans="1:20" ht="15.6">
      <c r="A946" s="2" t="s">
        <v>997</v>
      </c>
      <c r="B946" s="3">
        <v>46172</v>
      </c>
      <c r="C946" s="4" t="s">
        <v>14</v>
      </c>
      <c r="D946" s="4" t="s">
        <v>15</v>
      </c>
      <c r="E946" s="4" t="s">
        <v>39</v>
      </c>
      <c r="F946" s="4" t="s">
        <v>4</v>
      </c>
      <c r="G946" s="4" t="s">
        <v>11</v>
      </c>
      <c r="H946" s="4" t="s">
        <v>53</v>
      </c>
      <c r="I946" s="9">
        <v>1</v>
      </c>
      <c r="J946" s="6">
        <v>154.85</v>
      </c>
      <c r="K946" s="7">
        <v>0</v>
      </c>
      <c r="L946" s="6">
        <v>80.17</v>
      </c>
      <c r="M946" s="6">
        <f t="shared" si="56"/>
        <v>154.85</v>
      </c>
      <c r="N946" s="6">
        <f t="shared" si="57"/>
        <v>80.17</v>
      </c>
      <c r="O946" s="6">
        <f t="shared" si="58"/>
        <v>74.679999999999993</v>
      </c>
      <c r="P946" s="8">
        <f t="shared" si="59"/>
        <v>0.48227316758153049</v>
      </c>
      <c r="Q946" s="5">
        <f>YEAR(SalesDataTable[[#This Row],[Order Date]])</f>
        <v>2026</v>
      </c>
      <c r="R946" s="8" t="str">
        <f>"Q"&amp;ROUNDUP(MONTH(SalesDataTable[[#This Row],[Order Date]])/3,0)</f>
        <v>Q2</v>
      </c>
      <c r="S946" s="9">
        <f>MONTH(SalesDataTable[[#This Row],[Order Date]])</f>
        <v>5</v>
      </c>
      <c r="T946" s="8" t="str">
        <f>TEXT(SalesDataTable[[#This Row],[Order Date]],"mmm")</f>
        <v>May</v>
      </c>
    </row>
    <row r="947" spans="1:20" ht="15.6">
      <c r="A947" s="2" t="s">
        <v>998</v>
      </c>
      <c r="B947" s="3">
        <v>46172</v>
      </c>
      <c r="C947" s="4" t="s">
        <v>27</v>
      </c>
      <c r="D947" s="4" t="s">
        <v>82</v>
      </c>
      <c r="E947" s="4" t="s">
        <v>3</v>
      </c>
      <c r="F947" s="4" t="s">
        <v>20</v>
      </c>
      <c r="G947" s="4" t="s">
        <v>31</v>
      </c>
      <c r="H947" s="4" t="s">
        <v>41</v>
      </c>
      <c r="I947" s="9">
        <v>1</v>
      </c>
      <c r="J947" s="6">
        <v>194.99</v>
      </c>
      <c r="K947" s="7">
        <v>0</v>
      </c>
      <c r="L947" s="6">
        <v>101.21</v>
      </c>
      <c r="M947" s="6">
        <f t="shared" si="56"/>
        <v>194.99</v>
      </c>
      <c r="N947" s="6">
        <f t="shared" si="57"/>
        <v>101.21</v>
      </c>
      <c r="O947" s="6">
        <f t="shared" si="58"/>
        <v>93.780000000000015</v>
      </c>
      <c r="P947" s="8">
        <f t="shared" si="59"/>
        <v>0.48094774090979031</v>
      </c>
      <c r="Q947" s="5">
        <f>YEAR(SalesDataTable[[#This Row],[Order Date]])</f>
        <v>2026</v>
      </c>
      <c r="R947" s="8" t="str">
        <f>"Q"&amp;ROUNDUP(MONTH(SalesDataTable[[#This Row],[Order Date]])/3,0)</f>
        <v>Q2</v>
      </c>
      <c r="S947" s="9">
        <f>MONTH(SalesDataTable[[#This Row],[Order Date]])</f>
        <v>5</v>
      </c>
      <c r="T947" s="8" t="str">
        <f>TEXT(SalesDataTable[[#This Row],[Order Date]],"mmm")</f>
        <v>May</v>
      </c>
    </row>
    <row r="948" spans="1:20" ht="15.6">
      <c r="A948" s="2" t="s">
        <v>999</v>
      </c>
      <c r="B948" s="3">
        <v>46172</v>
      </c>
      <c r="C948" s="4" t="s">
        <v>14</v>
      </c>
      <c r="D948" s="4" t="s">
        <v>61</v>
      </c>
      <c r="E948" s="4" t="s">
        <v>3</v>
      </c>
      <c r="F948" s="4" t="s">
        <v>4</v>
      </c>
      <c r="G948" s="4" t="s">
        <v>49</v>
      </c>
      <c r="H948" s="4" t="s">
        <v>67</v>
      </c>
      <c r="I948" s="9">
        <v>1</v>
      </c>
      <c r="J948" s="6">
        <v>36.31</v>
      </c>
      <c r="K948" s="7">
        <v>0</v>
      </c>
      <c r="L948" s="6">
        <v>13.93</v>
      </c>
      <c r="M948" s="6">
        <f t="shared" si="56"/>
        <v>36.31</v>
      </c>
      <c r="N948" s="6">
        <f t="shared" si="57"/>
        <v>13.93</v>
      </c>
      <c r="O948" s="6">
        <f t="shared" si="58"/>
        <v>22.380000000000003</v>
      </c>
      <c r="P948" s="8">
        <f t="shared" si="59"/>
        <v>0.61635912971633167</v>
      </c>
      <c r="Q948" s="5">
        <f>YEAR(SalesDataTable[[#This Row],[Order Date]])</f>
        <v>2026</v>
      </c>
      <c r="R948" s="8" t="str">
        <f>"Q"&amp;ROUNDUP(MONTH(SalesDataTable[[#This Row],[Order Date]])/3,0)</f>
        <v>Q2</v>
      </c>
      <c r="S948" s="9">
        <f>MONTH(SalesDataTable[[#This Row],[Order Date]])</f>
        <v>5</v>
      </c>
      <c r="T948" s="8" t="str">
        <f>TEXT(SalesDataTable[[#This Row],[Order Date]],"mmm")</f>
        <v>May</v>
      </c>
    </row>
    <row r="949" spans="1:20" ht="15.6">
      <c r="A949" s="2" t="s">
        <v>1000</v>
      </c>
      <c r="B949" s="3">
        <v>46172</v>
      </c>
      <c r="C949" s="4" t="s">
        <v>1</v>
      </c>
      <c r="D949" s="4" t="s">
        <v>2</v>
      </c>
      <c r="E949" s="4" t="s">
        <v>3</v>
      </c>
      <c r="F949" s="4" t="s">
        <v>4</v>
      </c>
      <c r="G949" s="4" t="s">
        <v>17</v>
      </c>
      <c r="H949" s="4" t="s">
        <v>46</v>
      </c>
      <c r="I949" s="9">
        <v>1</v>
      </c>
      <c r="J949" s="6">
        <v>47.19</v>
      </c>
      <c r="K949" s="7">
        <v>0</v>
      </c>
      <c r="L949" s="6">
        <v>18.54</v>
      </c>
      <c r="M949" s="6">
        <f t="shared" si="56"/>
        <v>47.19</v>
      </c>
      <c r="N949" s="6">
        <f t="shared" si="57"/>
        <v>18.54</v>
      </c>
      <c r="O949" s="6">
        <f t="shared" si="58"/>
        <v>28.65</v>
      </c>
      <c r="P949" s="8">
        <f t="shared" si="59"/>
        <v>0.60712015257469798</v>
      </c>
      <c r="Q949" s="5">
        <f>YEAR(SalesDataTable[[#This Row],[Order Date]])</f>
        <v>2026</v>
      </c>
      <c r="R949" s="8" t="str">
        <f>"Q"&amp;ROUNDUP(MONTH(SalesDataTable[[#This Row],[Order Date]])/3,0)</f>
        <v>Q2</v>
      </c>
      <c r="S949" s="9">
        <f>MONTH(SalesDataTable[[#This Row],[Order Date]])</f>
        <v>5</v>
      </c>
      <c r="T949" s="8" t="str">
        <f>TEXT(SalesDataTable[[#This Row],[Order Date]],"mmm")</f>
        <v>May</v>
      </c>
    </row>
    <row r="950" spans="1:20" ht="15.6">
      <c r="A950" s="2" t="s">
        <v>1001</v>
      </c>
      <c r="B950" s="3">
        <v>46172</v>
      </c>
      <c r="C950" s="4" t="s">
        <v>27</v>
      </c>
      <c r="D950" s="4" t="s">
        <v>48</v>
      </c>
      <c r="E950" s="4" t="s">
        <v>3</v>
      </c>
      <c r="F950" s="4" t="s">
        <v>16</v>
      </c>
      <c r="G950" s="4" t="s">
        <v>49</v>
      </c>
      <c r="H950" s="4" t="s">
        <v>55</v>
      </c>
      <c r="I950" s="9">
        <v>1</v>
      </c>
      <c r="J950" s="6">
        <v>124.14</v>
      </c>
      <c r="K950" s="7">
        <v>0</v>
      </c>
      <c r="L950" s="6">
        <v>70.900000000000006</v>
      </c>
      <c r="M950" s="6">
        <f t="shared" si="56"/>
        <v>124.14</v>
      </c>
      <c r="N950" s="6">
        <f t="shared" si="57"/>
        <v>70.900000000000006</v>
      </c>
      <c r="O950" s="6">
        <f t="shared" si="58"/>
        <v>53.239999999999995</v>
      </c>
      <c r="P950" s="8">
        <f t="shared" si="59"/>
        <v>0.42887062993394548</v>
      </c>
      <c r="Q950" s="5">
        <f>YEAR(SalesDataTable[[#This Row],[Order Date]])</f>
        <v>2026</v>
      </c>
      <c r="R950" s="8" t="str">
        <f>"Q"&amp;ROUNDUP(MONTH(SalesDataTable[[#This Row],[Order Date]])/3,0)</f>
        <v>Q2</v>
      </c>
      <c r="S950" s="9">
        <f>MONTH(SalesDataTable[[#This Row],[Order Date]])</f>
        <v>5</v>
      </c>
      <c r="T950" s="8" t="str">
        <f>TEXT(SalesDataTable[[#This Row],[Order Date]],"mmm")</f>
        <v>May</v>
      </c>
    </row>
    <row r="951" spans="1:20" ht="15.6">
      <c r="A951" s="2" t="s">
        <v>1002</v>
      </c>
      <c r="B951" s="3">
        <v>46173</v>
      </c>
      <c r="C951" s="4" t="s">
        <v>27</v>
      </c>
      <c r="D951" s="4" t="s">
        <v>48</v>
      </c>
      <c r="E951" s="4" t="s">
        <v>3</v>
      </c>
      <c r="F951" s="4" t="s">
        <v>4</v>
      </c>
      <c r="G951" s="4" t="s">
        <v>17</v>
      </c>
      <c r="H951" s="4" t="s">
        <v>71</v>
      </c>
      <c r="I951" s="9">
        <v>1</v>
      </c>
      <c r="J951" s="6">
        <v>131.94999999999999</v>
      </c>
      <c r="K951" s="7">
        <v>0</v>
      </c>
      <c r="L951" s="6">
        <v>65.17</v>
      </c>
      <c r="M951" s="6">
        <f t="shared" si="56"/>
        <v>131.94999999999999</v>
      </c>
      <c r="N951" s="6">
        <f t="shared" si="57"/>
        <v>65.17</v>
      </c>
      <c r="O951" s="6">
        <f t="shared" si="58"/>
        <v>66.779999999999987</v>
      </c>
      <c r="P951" s="8">
        <f t="shared" si="59"/>
        <v>0.50610079575596811</v>
      </c>
      <c r="Q951" s="5">
        <f>YEAR(SalesDataTable[[#This Row],[Order Date]])</f>
        <v>2026</v>
      </c>
      <c r="R951" s="8" t="str">
        <f>"Q"&amp;ROUNDUP(MONTH(SalesDataTable[[#This Row],[Order Date]])/3,0)</f>
        <v>Q2</v>
      </c>
      <c r="S951" s="9">
        <f>MONTH(SalesDataTable[[#This Row],[Order Date]])</f>
        <v>5</v>
      </c>
      <c r="T951" s="8" t="str">
        <f>TEXT(SalesDataTable[[#This Row],[Order Date]],"mmm")</f>
        <v>May</v>
      </c>
    </row>
    <row r="952" spans="1:20" ht="15.6">
      <c r="A952" s="2" t="s">
        <v>1003</v>
      </c>
      <c r="B952" s="3">
        <v>46173</v>
      </c>
      <c r="C952" s="4" t="s">
        <v>27</v>
      </c>
      <c r="D952" s="4" t="s">
        <v>48</v>
      </c>
      <c r="E952" s="4" t="s">
        <v>39</v>
      </c>
      <c r="F952" s="4" t="s">
        <v>16</v>
      </c>
      <c r="G952" s="4" t="s">
        <v>5</v>
      </c>
      <c r="H952" s="4" t="s">
        <v>43</v>
      </c>
      <c r="I952" s="9">
        <v>1</v>
      </c>
      <c r="J952" s="6">
        <v>102.24</v>
      </c>
      <c r="K952" s="7">
        <v>0</v>
      </c>
      <c r="L952" s="6">
        <v>50.75</v>
      </c>
      <c r="M952" s="6">
        <f t="shared" si="56"/>
        <v>102.24</v>
      </c>
      <c r="N952" s="6">
        <f t="shared" si="57"/>
        <v>50.75</v>
      </c>
      <c r="O952" s="6">
        <f t="shared" si="58"/>
        <v>51.489999999999995</v>
      </c>
      <c r="P952" s="8">
        <f t="shared" si="59"/>
        <v>0.50361893583724571</v>
      </c>
      <c r="Q952" s="5">
        <f>YEAR(SalesDataTable[[#This Row],[Order Date]])</f>
        <v>2026</v>
      </c>
      <c r="R952" s="8" t="str">
        <f>"Q"&amp;ROUNDUP(MONTH(SalesDataTable[[#This Row],[Order Date]])/3,0)</f>
        <v>Q2</v>
      </c>
      <c r="S952" s="9">
        <f>MONTH(SalesDataTable[[#This Row],[Order Date]])</f>
        <v>5</v>
      </c>
      <c r="T952" s="8" t="str">
        <f>TEXT(SalesDataTable[[#This Row],[Order Date]],"mmm")</f>
        <v>May</v>
      </c>
    </row>
    <row r="953" spans="1:20" ht="15.6">
      <c r="A953" s="2" t="s">
        <v>1004</v>
      </c>
      <c r="B953" s="3">
        <v>46173</v>
      </c>
      <c r="C953" s="4" t="s">
        <v>27</v>
      </c>
      <c r="D953" s="4" t="s">
        <v>82</v>
      </c>
      <c r="E953" s="4" t="s">
        <v>39</v>
      </c>
      <c r="F953" s="4" t="s">
        <v>16</v>
      </c>
      <c r="G953" s="4" t="s">
        <v>11</v>
      </c>
      <c r="H953" s="4" t="s">
        <v>53</v>
      </c>
      <c r="I953" s="9">
        <v>2</v>
      </c>
      <c r="J953" s="6">
        <v>152.07</v>
      </c>
      <c r="K953" s="7">
        <v>0</v>
      </c>
      <c r="L953" s="6">
        <v>76.849999999999994</v>
      </c>
      <c r="M953" s="6">
        <f t="shared" si="56"/>
        <v>304.14</v>
      </c>
      <c r="N953" s="6">
        <f t="shared" si="57"/>
        <v>153.69999999999999</v>
      </c>
      <c r="O953" s="6">
        <f t="shared" si="58"/>
        <v>150.44</v>
      </c>
      <c r="P953" s="8">
        <f t="shared" si="59"/>
        <v>0.49464062602748737</v>
      </c>
      <c r="Q953" s="5">
        <f>YEAR(SalesDataTable[[#This Row],[Order Date]])</f>
        <v>2026</v>
      </c>
      <c r="R953" s="8" t="str">
        <f>"Q"&amp;ROUNDUP(MONTH(SalesDataTable[[#This Row],[Order Date]])/3,0)</f>
        <v>Q2</v>
      </c>
      <c r="S953" s="9">
        <f>MONTH(SalesDataTable[[#This Row],[Order Date]])</f>
        <v>5</v>
      </c>
      <c r="T953" s="8" t="str">
        <f>TEXT(SalesDataTable[[#This Row],[Order Date]],"mmm")</f>
        <v>May</v>
      </c>
    </row>
    <row r="954" spans="1:20" ht="15.6">
      <c r="A954" s="2" t="s">
        <v>1005</v>
      </c>
      <c r="B954" s="3">
        <v>46173</v>
      </c>
      <c r="C954" s="4" t="s">
        <v>14</v>
      </c>
      <c r="D954" s="4" t="s">
        <v>24</v>
      </c>
      <c r="E954" s="4" t="s">
        <v>3</v>
      </c>
      <c r="F954" s="4" t="s">
        <v>16</v>
      </c>
      <c r="G954" s="4" t="s">
        <v>31</v>
      </c>
      <c r="H954" s="4" t="s">
        <v>90</v>
      </c>
      <c r="I954" s="9">
        <v>2</v>
      </c>
      <c r="J954" s="6">
        <v>123.34</v>
      </c>
      <c r="K954" s="7">
        <v>0.05</v>
      </c>
      <c r="L954" s="6">
        <v>58.96</v>
      </c>
      <c r="M954" s="6">
        <f t="shared" si="56"/>
        <v>234.346</v>
      </c>
      <c r="N954" s="6">
        <f t="shared" si="57"/>
        <v>117.92</v>
      </c>
      <c r="O954" s="6">
        <f t="shared" si="58"/>
        <v>116.426</v>
      </c>
      <c r="P954" s="8">
        <f t="shared" si="59"/>
        <v>0.49681240558831813</v>
      </c>
      <c r="Q954" s="5">
        <f>YEAR(SalesDataTable[[#This Row],[Order Date]])</f>
        <v>2026</v>
      </c>
      <c r="R954" s="8" t="str">
        <f>"Q"&amp;ROUNDUP(MONTH(SalesDataTable[[#This Row],[Order Date]])/3,0)</f>
        <v>Q2</v>
      </c>
      <c r="S954" s="9">
        <f>MONTH(SalesDataTable[[#This Row],[Order Date]])</f>
        <v>5</v>
      </c>
      <c r="T954" s="8" t="str">
        <f>TEXT(SalesDataTable[[#This Row],[Order Date]],"mmm")</f>
        <v>May</v>
      </c>
    </row>
    <row r="955" spans="1:20" ht="15.6">
      <c r="A955" s="2" t="s">
        <v>1006</v>
      </c>
      <c r="B955" s="3">
        <v>46173</v>
      </c>
      <c r="C955" s="4" t="s">
        <v>14</v>
      </c>
      <c r="D955" s="4" t="s">
        <v>15</v>
      </c>
      <c r="E955" s="4" t="s">
        <v>25</v>
      </c>
      <c r="F955" s="4" t="s">
        <v>4</v>
      </c>
      <c r="G955" s="4" t="s">
        <v>11</v>
      </c>
      <c r="H955" s="4" t="s">
        <v>53</v>
      </c>
      <c r="I955" s="9">
        <v>1</v>
      </c>
      <c r="J955" s="6">
        <v>155.81</v>
      </c>
      <c r="K955" s="7">
        <v>0</v>
      </c>
      <c r="L955" s="6">
        <v>80.31</v>
      </c>
      <c r="M955" s="6">
        <f t="shared" si="56"/>
        <v>155.81</v>
      </c>
      <c r="N955" s="6">
        <f t="shared" si="57"/>
        <v>80.31</v>
      </c>
      <c r="O955" s="6">
        <f t="shared" si="58"/>
        <v>75.5</v>
      </c>
      <c r="P955" s="8">
        <f t="shared" si="59"/>
        <v>0.48456453372697517</v>
      </c>
      <c r="Q955" s="5">
        <f>YEAR(SalesDataTable[[#This Row],[Order Date]])</f>
        <v>2026</v>
      </c>
      <c r="R955" s="8" t="str">
        <f>"Q"&amp;ROUNDUP(MONTH(SalesDataTable[[#This Row],[Order Date]])/3,0)</f>
        <v>Q2</v>
      </c>
      <c r="S955" s="9">
        <f>MONTH(SalesDataTable[[#This Row],[Order Date]])</f>
        <v>5</v>
      </c>
      <c r="T955" s="8" t="str">
        <f>TEXT(SalesDataTable[[#This Row],[Order Date]],"mmm")</f>
        <v>May</v>
      </c>
    </row>
    <row r="956" spans="1:20" ht="15.6">
      <c r="A956" s="2" t="s">
        <v>1007</v>
      </c>
      <c r="B956" s="3">
        <v>46173</v>
      </c>
      <c r="C956" s="4" t="s">
        <v>14</v>
      </c>
      <c r="D956" s="4" t="s">
        <v>126</v>
      </c>
      <c r="E956" s="4" t="s">
        <v>3</v>
      </c>
      <c r="F956" s="4" t="s">
        <v>4</v>
      </c>
      <c r="G956" s="4" t="s">
        <v>17</v>
      </c>
      <c r="H956" s="4" t="s">
        <v>83</v>
      </c>
      <c r="I956" s="9">
        <v>1</v>
      </c>
      <c r="J956" s="6">
        <v>163.19</v>
      </c>
      <c r="K956" s="7">
        <v>0.05</v>
      </c>
      <c r="L956" s="6">
        <v>87.95</v>
      </c>
      <c r="M956" s="6">
        <f t="shared" si="56"/>
        <v>155.03049999999999</v>
      </c>
      <c r="N956" s="6">
        <f t="shared" si="57"/>
        <v>87.95</v>
      </c>
      <c r="O956" s="6">
        <f t="shared" si="58"/>
        <v>67.080499999999986</v>
      </c>
      <c r="P956" s="8">
        <f t="shared" si="59"/>
        <v>0.4326922766810401</v>
      </c>
      <c r="Q956" s="5">
        <f>YEAR(SalesDataTable[[#This Row],[Order Date]])</f>
        <v>2026</v>
      </c>
      <c r="R956" s="8" t="str">
        <f>"Q"&amp;ROUNDUP(MONTH(SalesDataTable[[#This Row],[Order Date]])/3,0)</f>
        <v>Q2</v>
      </c>
      <c r="S956" s="9">
        <f>MONTH(SalesDataTable[[#This Row],[Order Date]])</f>
        <v>5</v>
      </c>
      <c r="T956" s="8" t="str">
        <f>TEXT(SalesDataTable[[#This Row],[Order Date]],"mmm")</f>
        <v>May</v>
      </c>
    </row>
    <row r="957" spans="1:20" ht="15.6">
      <c r="A957" s="2" t="s">
        <v>1008</v>
      </c>
      <c r="B957" s="3">
        <v>46173</v>
      </c>
      <c r="C957" s="4" t="s">
        <v>8</v>
      </c>
      <c r="D957" s="4" t="s">
        <v>69</v>
      </c>
      <c r="E957" s="4" t="s">
        <v>3</v>
      </c>
      <c r="F957" s="4" t="s">
        <v>4</v>
      </c>
      <c r="G957" s="4" t="s">
        <v>11</v>
      </c>
      <c r="H957" s="4" t="s">
        <v>21</v>
      </c>
      <c r="I957" s="9">
        <v>1</v>
      </c>
      <c r="J957" s="6">
        <v>147.30000000000001</v>
      </c>
      <c r="K957" s="7">
        <v>0.05</v>
      </c>
      <c r="L957" s="6">
        <v>81.510000000000005</v>
      </c>
      <c r="M957" s="6">
        <f t="shared" si="56"/>
        <v>139.935</v>
      </c>
      <c r="N957" s="6">
        <f t="shared" si="57"/>
        <v>81.510000000000005</v>
      </c>
      <c r="O957" s="6">
        <f t="shared" si="58"/>
        <v>58.424999999999997</v>
      </c>
      <c r="P957" s="8">
        <f t="shared" si="59"/>
        <v>0.41751527494908347</v>
      </c>
      <c r="Q957" s="5">
        <f>YEAR(SalesDataTable[[#This Row],[Order Date]])</f>
        <v>2026</v>
      </c>
      <c r="R957" s="8" t="str">
        <f>"Q"&amp;ROUNDUP(MONTH(SalesDataTable[[#This Row],[Order Date]])/3,0)</f>
        <v>Q2</v>
      </c>
      <c r="S957" s="9">
        <f>MONTH(SalesDataTable[[#This Row],[Order Date]])</f>
        <v>5</v>
      </c>
      <c r="T957" s="8" t="str">
        <f>TEXT(SalesDataTable[[#This Row],[Order Date]],"mmm")</f>
        <v>May</v>
      </c>
    </row>
    <row r="958" spans="1:20" ht="15.6">
      <c r="A958" s="2" t="s">
        <v>1009</v>
      </c>
      <c r="B958" s="3">
        <v>46173</v>
      </c>
      <c r="C958" s="4" t="s">
        <v>14</v>
      </c>
      <c r="D958" s="4" t="s">
        <v>15</v>
      </c>
      <c r="E958" s="4" t="s">
        <v>3</v>
      </c>
      <c r="F958" s="4" t="s">
        <v>4</v>
      </c>
      <c r="G958" s="4" t="s">
        <v>49</v>
      </c>
      <c r="H958" s="4" t="s">
        <v>55</v>
      </c>
      <c r="I958" s="9">
        <v>5</v>
      </c>
      <c r="J958" s="6">
        <v>126.16</v>
      </c>
      <c r="K958" s="7">
        <v>0</v>
      </c>
      <c r="L958" s="6">
        <v>68.59</v>
      </c>
      <c r="M958" s="6">
        <f t="shared" si="56"/>
        <v>630.79999999999995</v>
      </c>
      <c r="N958" s="6">
        <f t="shared" si="57"/>
        <v>342.95000000000005</v>
      </c>
      <c r="O958" s="6">
        <f t="shared" si="58"/>
        <v>287.84999999999991</v>
      </c>
      <c r="P958" s="8">
        <f t="shared" si="59"/>
        <v>0.45632530120481918</v>
      </c>
      <c r="Q958" s="5">
        <f>YEAR(SalesDataTable[[#This Row],[Order Date]])</f>
        <v>2026</v>
      </c>
      <c r="R958" s="8" t="str">
        <f>"Q"&amp;ROUNDUP(MONTH(SalesDataTable[[#This Row],[Order Date]])/3,0)</f>
        <v>Q2</v>
      </c>
      <c r="S958" s="9">
        <f>MONTH(SalesDataTable[[#This Row],[Order Date]])</f>
        <v>5</v>
      </c>
      <c r="T958" s="8" t="str">
        <f>TEXT(SalesDataTable[[#This Row],[Order Date]],"mmm")</f>
        <v>May</v>
      </c>
    </row>
    <row r="959" spans="1:20" ht="15.6">
      <c r="A959" s="2" t="s">
        <v>1010</v>
      </c>
      <c r="B959" s="3">
        <v>46173</v>
      </c>
      <c r="C959" s="4" t="s">
        <v>27</v>
      </c>
      <c r="D959" s="4" t="s">
        <v>48</v>
      </c>
      <c r="E959" s="4" t="s">
        <v>3</v>
      </c>
      <c r="F959" s="4" t="s">
        <v>16</v>
      </c>
      <c r="G959" s="4" t="s">
        <v>17</v>
      </c>
      <c r="H959" s="4" t="s">
        <v>83</v>
      </c>
      <c r="I959" s="9">
        <v>2</v>
      </c>
      <c r="J959" s="6">
        <v>163.57</v>
      </c>
      <c r="K959" s="7">
        <v>0</v>
      </c>
      <c r="L959" s="6">
        <v>85.72</v>
      </c>
      <c r="M959" s="6">
        <f t="shared" si="56"/>
        <v>327.14</v>
      </c>
      <c r="N959" s="6">
        <f t="shared" si="57"/>
        <v>171.44</v>
      </c>
      <c r="O959" s="6">
        <f t="shared" si="58"/>
        <v>155.69999999999999</v>
      </c>
      <c r="P959" s="8">
        <f t="shared" si="59"/>
        <v>0.47594302133643085</v>
      </c>
      <c r="Q959" s="5">
        <f>YEAR(SalesDataTable[[#This Row],[Order Date]])</f>
        <v>2026</v>
      </c>
      <c r="R959" s="8" t="str">
        <f>"Q"&amp;ROUNDUP(MONTH(SalesDataTable[[#This Row],[Order Date]])/3,0)</f>
        <v>Q2</v>
      </c>
      <c r="S959" s="9">
        <f>MONTH(SalesDataTable[[#This Row],[Order Date]])</f>
        <v>5</v>
      </c>
      <c r="T959" s="8" t="str">
        <f>TEXT(SalesDataTable[[#This Row],[Order Date]],"mmm")</f>
        <v>May</v>
      </c>
    </row>
    <row r="960" spans="1:20" ht="15.6">
      <c r="A960" s="2" t="s">
        <v>1011</v>
      </c>
      <c r="B960" s="3">
        <v>46173</v>
      </c>
      <c r="C960" s="4" t="s">
        <v>14</v>
      </c>
      <c r="D960" s="4" t="s">
        <v>126</v>
      </c>
      <c r="E960" s="4" t="s">
        <v>3</v>
      </c>
      <c r="F960" s="4" t="s">
        <v>16</v>
      </c>
      <c r="G960" s="4" t="s">
        <v>11</v>
      </c>
      <c r="H960" s="4" t="s">
        <v>21</v>
      </c>
      <c r="I960" s="9">
        <v>1</v>
      </c>
      <c r="J960" s="6">
        <v>142.06</v>
      </c>
      <c r="K960" s="7">
        <v>0</v>
      </c>
      <c r="L960" s="6">
        <v>77.36</v>
      </c>
      <c r="M960" s="6">
        <f t="shared" si="56"/>
        <v>142.06</v>
      </c>
      <c r="N960" s="6">
        <f t="shared" si="57"/>
        <v>77.36</v>
      </c>
      <c r="O960" s="6">
        <f t="shared" si="58"/>
        <v>64.7</v>
      </c>
      <c r="P960" s="8">
        <f t="shared" si="59"/>
        <v>0.45544136280444886</v>
      </c>
      <c r="Q960" s="5">
        <f>YEAR(SalesDataTable[[#This Row],[Order Date]])</f>
        <v>2026</v>
      </c>
      <c r="R960" s="8" t="str">
        <f>"Q"&amp;ROUNDUP(MONTH(SalesDataTable[[#This Row],[Order Date]])/3,0)</f>
        <v>Q2</v>
      </c>
      <c r="S960" s="9">
        <f>MONTH(SalesDataTable[[#This Row],[Order Date]])</f>
        <v>5</v>
      </c>
      <c r="T960" s="8" t="str">
        <f>TEXT(SalesDataTable[[#This Row],[Order Date]],"mmm")</f>
        <v>May</v>
      </c>
    </row>
    <row r="961" spans="1:20" ht="15.6">
      <c r="A961" s="2" t="s">
        <v>1012</v>
      </c>
      <c r="B961" s="3">
        <v>46173</v>
      </c>
      <c r="C961" s="4" t="s">
        <v>8</v>
      </c>
      <c r="D961" s="4" t="s">
        <v>66</v>
      </c>
      <c r="E961" s="4" t="s">
        <v>3</v>
      </c>
      <c r="F961" s="4" t="s">
        <v>16</v>
      </c>
      <c r="G961" s="4" t="s">
        <v>5</v>
      </c>
      <c r="H961" s="4" t="s">
        <v>6</v>
      </c>
      <c r="I961" s="9">
        <v>1</v>
      </c>
      <c r="J961" s="6">
        <v>81.37</v>
      </c>
      <c r="K961" s="7">
        <v>0</v>
      </c>
      <c r="L961" s="6">
        <v>42.01</v>
      </c>
      <c r="M961" s="6">
        <f t="shared" si="56"/>
        <v>81.37</v>
      </c>
      <c r="N961" s="6">
        <f t="shared" si="57"/>
        <v>42.01</v>
      </c>
      <c r="O961" s="6">
        <f t="shared" si="58"/>
        <v>39.360000000000007</v>
      </c>
      <c r="P961" s="8">
        <f t="shared" si="59"/>
        <v>0.48371635737986979</v>
      </c>
      <c r="Q961" s="5">
        <f>YEAR(SalesDataTable[[#This Row],[Order Date]])</f>
        <v>2026</v>
      </c>
      <c r="R961" s="8" t="str">
        <f>"Q"&amp;ROUNDUP(MONTH(SalesDataTable[[#This Row],[Order Date]])/3,0)</f>
        <v>Q2</v>
      </c>
      <c r="S961" s="9">
        <f>MONTH(SalesDataTable[[#This Row],[Order Date]])</f>
        <v>5</v>
      </c>
      <c r="T961" s="8" t="str">
        <f>TEXT(SalesDataTable[[#This Row],[Order Date]],"mmm")</f>
        <v>May</v>
      </c>
    </row>
    <row r="962" spans="1:20" ht="15.6">
      <c r="A962" s="2" t="s">
        <v>1013</v>
      </c>
      <c r="B962" s="3">
        <v>46173</v>
      </c>
      <c r="C962" s="4" t="s">
        <v>27</v>
      </c>
      <c r="D962" s="4" t="s">
        <v>48</v>
      </c>
      <c r="E962" s="4" t="s">
        <v>25</v>
      </c>
      <c r="F962" s="4" t="s">
        <v>16</v>
      </c>
      <c r="G962" s="4" t="s">
        <v>31</v>
      </c>
      <c r="H962" s="4" t="s">
        <v>90</v>
      </c>
      <c r="I962" s="9">
        <v>1</v>
      </c>
      <c r="J962" s="6">
        <v>120.75</v>
      </c>
      <c r="K962" s="7">
        <v>0</v>
      </c>
      <c r="L962" s="6">
        <v>61.21</v>
      </c>
      <c r="M962" s="6">
        <f t="shared" ref="M962:M1025" si="60">I962*J962*(1-K962)</f>
        <v>120.75</v>
      </c>
      <c r="N962" s="6">
        <f t="shared" ref="N962:N1025" si="61">I962*L962</f>
        <v>61.21</v>
      </c>
      <c r="O962" s="6">
        <f t="shared" ref="O962:O1025" si="62">M962-N962</f>
        <v>59.54</v>
      </c>
      <c r="P962" s="8">
        <f t="shared" ref="P962:P1025" si="63">IFERROR(O962/M962,0)</f>
        <v>0.49308488612836437</v>
      </c>
      <c r="Q962" s="5">
        <f>YEAR(SalesDataTable[[#This Row],[Order Date]])</f>
        <v>2026</v>
      </c>
      <c r="R962" s="8" t="str">
        <f>"Q"&amp;ROUNDUP(MONTH(SalesDataTable[[#This Row],[Order Date]])/3,0)</f>
        <v>Q2</v>
      </c>
      <c r="S962" s="9">
        <f>MONTH(SalesDataTable[[#This Row],[Order Date]])</f>
        <v>5</v>
      </c>
      <c r="T962" s="8" t="str">
        <f>TEXT(SalesDataTable[[#This Row],[Order Date]],"mmm")</f>
        <v>May</v>
      </c>
    </row>
    <row r="963" spans="1:20" ht="15.6">
      <c r="A963" s="2" t="s">
        <v>1014</v>
      </c>
      <c r="B963" s="3">
        <v>46173</v>
      </c>
      <c r="C963" s="4" t="s">
        <v>8</v>
      </c>
      <c r="D963" s="4" t="s">
        <v>86</v>
      </c>
      <c r="E963" s="4" t="s">
        <v>3</v>
      </c>
      <c r="F963" s="4" t="s">
        <v>16</v>
      </c>
      <c r="G963" s="4" t="s">
        <v>5</v>
      </c>
      <c r="H963" s="4" t="s">
        <v>6</v>
      </c>
      <c r="I963" s="9">
        <v>4</v>
      </c>
      <c r="J963" s="6">
        <v>81.790000000000006</v>
      </c>
      <c r="K963" s="7">
        <v>0</v>
      </c>
      <c r="L963" s="6">
        <v>42.96</v>
      </c>
      <c r="M963" s="6">
        <f t="shared" si="60"/>
        <v>327.16000000000003</v>
      </c>
      <c r="N963" s="6">
        <f t="shared" si="61"/>
        <v>171.84</v>
      </c>
      <c r="O963" s="6">
        <f t="shared" si="62"/>
        <v>155.32000000000002</v>
      </c>
      <c r="P963" s="8">
        <f t="shared" si="63"/>
        <v>0.47475241472062601</v>
      </c>
      <c r="Q963" s="5">
        <f>YEAR(SalesDataTable[[#This Row],[Order Date]])</f>
        <v>2026</v>
      </c>
      <c r="R963" s="8" t="str">
        <f>"Q"&amp;ROUNDUP(MONTH(SalesDataTable[[#This Row],[Order Date]])/3,0)</f>
        <v>Q2</v>
      </c>
      <c r="S963" s="9">
        <f>MONTH(SalesDataTable[[#This Row],[Order Date]])</f>
        <v>5</v>
      </c>
      <c r="T963" s="8" t="str">
        <f>TEXT(SalesDataTable[[#This Row],[Order Date]],"mmm")</f>
        <v>May</v>
      </c>
    </row>
    <row r="964" spans="1:20" ht="15.6">
      <c r="A964" s="2" t="s">
        <v>1015</v>
      </c>
      <c r="B964" s="3">
        <v>46173</v>
      </c>
      <c r="C964" s="4" t="s">
        <v>1</v>
      </c>
      <c r="D964" s="4" t="s">
        <v>88</v>
      </c>
      <c r="E964" s="4" t="s">
        <v>3</v>
      </c>
      <c r="F964" s="4" t="s">
        <v>16</v>
      </c>
      <c r="G964" s="4" t="s">
        <v>31</v>
      </c>
      <c r="H964" s="4" t="s">
        <v>64</v>
      </c>
      <c r="I964" s="9">
        <v>1</v>
      </c>
      <c r="J964" s="6">
        <v>81.2</v>
      </c>
      <c r="K964" s="7">
        <v>0.1</v>
      </c>
      <c r="L964" s="6">
        <v>40.270000000000003</v>
      </c>
      <c r="M964" s="6">
        <f t="shared" si="60"/>
        <v>73.08</v>
      </c>
      <c r="N964" s="6">
        <f t="shared" si="61"/>
        <v>40.270000000000003</v>
      </c>
      <c r="O964" s="6">
        <f t="shared" si="62"/>
        <v>32.809999999999995</v>
      </c>
      <c r="P964" s="8">
        <f t="shared" si="63"/>
        <v>0.44896004378762994</v>
      </c>
      <c r="Q964" s="5">
        <f>YEAR(SalesDataTable[[#This Row],[Order Date]])</f>
        <v>2026</v>
      </c>
      <c r="R964" s="8" t="str">
        <f>"Q"&amp;ROUNDUP(MONTH(SalesDataTable[[#This Row],[Order Date]])/3,0)</f>
        <v>Q2</v>
      </c>
      <c r="S964" s="9">
        <f>MONTH(SalesDataTable[[#This Row],[Order Date]])</f>
        <v>5</v>
      </c>
      <c r="T964" s="8" t="str">
        <f>TEXT(SalesDataTable[[#This Row],[Order Date]],"mmm")</f>
        <v>May</v>
      </c>
    </row>
    <row r="965" spans="1:20" ht="15.6">
      <c r="A965" s="2" t="s">
        <v>1016</v>
      </c>
      <c r="B965" s="3">
        <v>46173</v>
      </c>
      <c r="C965" s="4" t="s">
        <v>8</v>
      </c>
      <c r="D965" s="4" t="s">
        <v>9</v>
      </c>
      <c r="E965" s="4" t="s">
        <v>39</v>
      </c>
      <c r="F965" s="4" t="s">
        <v>16</v>
      </c>
      <c r="G965" s="4" t="s">
        <v>17</v>
      </c>
      <c r="H965" s="4" t="s">
        <v>46</v>
      </c>
      <c r="I965" s="9">
        <v>2</v>
      </c>
      <c r="J965" s="6">
        <v>46.52</v>
      </c>
      <c r="K965" s="7">
        <v>0.05</v>
      </c>
      <c r="L965" s="6">
        <v>18.739999999999998</v>
      </c>
      <c r="M965" s="6">
        <f t="shared" si="60"/>
        <v>88.388000000000005</v>
      </c>
      <c r="N965" s="6">
        <f t="shared" si="61"/>
        <v>37.479999999999997</v>
      </c>
      <c r="O965" s="6">
        <f t="shared" si="62"/>
        <v>50.908000000000008</v>
      </c>
      <c r="P965" s="8">
        <f t="shared" si="63"/>
        <v>0.57596053762954258</v>
      </c>
      <c r="Q965" s="5">
        <f>YEAR(SalesDataTable[[#This Row],[Order Date]])</f>
        <v>2026</v>
      </c>
      <c r="R965" s="8" t="str">
        <f>"Q"&amp;ROUNDUP(MONTH(SalesDataTable[[#This Row],[Order Date]])/3,0)</f>
        <v>Q2</v>
      </c>
      <c r="S965" s="9">
        <f>MONTH(SalesDataTable[[#This Row],[Order Date]])</f>
        <v>5</v>
      </c>
      <c r="T965" s="8" t="str">
        <f>TEXT(SalesDataTable[[#This Row],[Order Date]],"mmm")</f>
        <v>May</v>
      </c>
    </row>
    <row r="966" spans="1:20" ht="15.6">
      <c r="A966" s="2" t="s">
        <v>1017</v>
      </c>
      <c r="B966" s="3">
        <v>46174</v>
      </c>
      <c r="C966" s="4" t="s">
        <v>27</v>
      </c>
      <c r="D966" s="4" t="s">
        <v>82</v>
      </c>
      <c r="E966" s="4" t="s">
        <v>3</v>
      </c>
      <c r="F966" s="4" t="s">
        <v>4</v>
      </c>
      <c r="G966" s="4" t="s">
        <v>31</v>
      </c>
      <c r="H966" s="4" t="s">
        <v>41</v>
      </c>
      <c r="I966" s="9">
        <v>1</v>
      </c>
      <c r="J966" s="6">
        <v>195.22</v>
      </c>
      <c r="K966" s="7">
        <v>0</v>
      </c>
      <c r="L966" s="6">
        <v>105.91</v>
      </c>
      <c r="M966" s="6">
        <f t="shared" si="60"/>
        <v>195.22</v>
      </c>
      <c r="N966" s="6">
        <f t="shared" si="61"/>
        <v>105.91</v>
      </c>
      <c r="O966" s="6">
        <f t="shared" si="62"/>
        <v>89.31</v>
      </c>
      <c r="P966" s="8">
        <f t="shared" si="63"/>
        <v>0.45748386435816002</v>
      </c>
      <c r="Q966" s="5">
        <f>YEAR(SalesDataTable[[#This Row],[Order Date]])</f>
        <v>2026</v>
      </c>
      <c r="R966" s="8" t="str">
        <f>"Q"&amp;ROUNDUP(MONTH(SalesDataTable[[#This Row],[Order Date]])/3,0)</f>
        <v>Q2</v>
      </c>
      <c r="S966" s="9">
        <f>MONTH(SalesDataTable[[#This Row],[Order Date]])</f>
        <v>6</v>
      </c>
      <c r="T966" s="8" t="str">
        <f>TEXT(SalesDataTable[[#This Row],[Order Date]],"mmm")</f>
        <v>Jun</v>
      </c>
    </row>
    <row r="967" spans="1:20" ht="15.6">
      <c r="A967" s="2" t="s">
        <v>1018</v>
      </c>
      <c r="B967" s="3">
        <v>46174</v>
      </c>
      <c r="C967" s="4" t="s">
        <v>27</v>
      </c>
      <c r="D967" s="4" t="s">
        <v>28</v>
      </c>
      <c r="E967" s="4" t="s">
        <v>3</v>
      </c>
      <c r="F967" s="4" t="s">
        <v>16</v>
      </c>
      <c r="G967" s="4" t="s">
        <v>5</v>
      </c>
      <c r="H967" s="4" t="s">
        <v>35</v>
      </c>
      <c r="I967" s="9">
        <v>1</v>
      </c>
      <c r="J967" s="6">
        <v>40.71</v>
      </c>
      <c r="K967" s="7">
        <v>0.05</v>
      </c>
      <c r="L967" s="6">
        <v>16.559999999999999</v>
      </c>
      <c r="M967" s="6">
        <f t="shared" si="60"/>
        <v>38.674500000000002</v>
      </c>
      <c r="N967" s="6">
        <f t="shared" si="61"/>
        <v>16.559999999999999</v>
      </c>
      <c r="O967" s="6">
        <f t="shared" si="62"/>
        <v>22.114500000000003</v>
      </c>
      <c r="P967" s="8">
        <f t="shared" si="63"/>
        <v>0.57181088314005357</v>
      </c>
      <c r="Q967" s="5">
        <f>YEAR(SalesDataTable[[#This Row],[Order Date]])</f>
        <v>2026</v>
      </c>
      <c r="R967" s="8" t="str">
        <f>"Q"&amp;ROUNDUP(MONTH(SalesDataTable[[#This Row],[Order Date]])/3,0)</f>
        <v>Q2</v>
      </c>
      <c r="S967" s="9">
        <f>MONTH(SalesDataTable[[#This Row],[Order Date]])</f>
        <v>6</v>
      </c>
      <c r="T967" s="8" t="str">
        <f>TEXT(SalesDataTable[[#This Row],[Order Date]],"mmm")</f>
        <v>Jun</v>
      </c>
    </row>
    <row r="968" spans="1:20" ht="15.6">
      <c r="A968" s="2" t="s">
        <v>1019</v>
      </c>
      <c r="B968" s="3">
        <v>46174</v>
      </c>
      <c r="C968" s="4" t="s">
        <v>8</v>
      </c>
      <c r="D968" s="4" t="s">
        <v>66</v>
      </c>
      <c r="E968" s="4" t="s">
        <v>3</v>
      </c>
      <c r="F968" s="4" t="s">
        <v>4</v>
      </c>
      <c r="G968" s="4" t="s">
        <v>49</v>
      </c>
      <c r="H968" s="4" t="s">
        <v>50</v>
      </c>
      <c r="I968" s="9">
        <v>1</v>
      </c>
      <c r="J968" s="6">
        <v>41.26</v>
      </c>
      <c r="K968" s="7">
        <v>0.05</v>
      </c>
      <c r="L968" s="6">
        <v>14.32</v>
      </c>
      <c r="M968" s="6">
        <f t="shared" si="60"/>
        <v>39.196999999999996</v>
      </c>
      <c r="N968" s="6">
        <f t="shared" si="61"/>
        <v>14.32</v>
      </c>
      <c r="O968" s="6">
        <f t="shared" si="62"/>
        <v>24.876999999999995</v>
      </c>
      <c r="P968" s="8">
        <f t="shared" si="63"/>
        <v>0.63466591831007468</v>
      </c>
      <c r="Q968" s="5">
        <f>YEAR(SalesDataTable[[#This Row],[Order Date]])</f>
        <v>2026</v>
      </c>
      <c r="R968" s="8" t="str">
        <f>"Q"&amp;ROUNDUP(MONTH(SalesDataTable[[#This Row],[Order Date]])/3,0)</f>
        <v>Q2</v>
      </c>
      <c r="S968" s="9">
        <f>MONTH(SalesDataTable[[#This Row],[Order Date]])</f>
        <v>6</v>
      </c>
      <c r="T968" s="8" t="str">
        <f>TEXT(SalesDataTable[[#This Row],[Order Date]],"mmm")</f>
        <v>Jun</v>
      </c>
    </row>
    <row r="969" spans="1:20" ht="15.6">
      <c r="A969" s="2" t="s">
        <v>1020</v>
      </c>
      <c r="B969" s="3">
        <v>46174</v>
      </c>
      <c r="C969" s="4" t="s">
        <v>8</v>
      </c>
      <c r="D969" s="4" t="s">
        <v>66</v>
      </c>
      <c r="E969" s="4" t="s">
        <v>25</v>
      </c>
      <c r="F969" s="4" t="s">
        <v>16</v>
      </c>
      <c r="G969" s="4" t="s">
        <v>49</v>
      </c>
      <c r="H969" s="4" t="s">
        <v>50</v>
      </c>
      <c r="I969" s="9">
        <v>2</v>
      </c>
      <c r="J969" s="6">
        <v>40.840000000000003</v>
      </c>
      <c r="K969" s="7">
        <v>0</v>
      </c>
      <c r="L969" s="6">
        <v>14.48</v>
      </c>
      <c r="M969" s="6">
        <f t="shared" si="60"/>
        <v>81.680000000000007</v>
      </c>
      <c r="N969" s="6">
        <f t="shared" si="61"/>
        <v>28.96</v>
      </c>
      <c r="O969" s="6">
        <f t="shared" si="62"/>
        <v>52.720000000000006</v>
      </c>
      <c r="P969" s="8">
        <f t="shared" si="63"/>
        <v>0.64544564152791384</v>
      </c>
      <c r="Q969" s="5">
        <f>YEAR(SalesDataTable[[#This Row],[Order Date]])</f>
        <v>2026</v>
      </c>
      <c r="R969" s="8" t="str">
        <f>"Q"&amp;ROUNDUP(MONTH(SalesDataTable[[#This Row],[Order Date]])/3,0)</f>
        <v>Q2</v>
      </c>
      <c r="S969" s="9">
        <f>MONTH(SalesDataTable[[#This Row],[Order Date]])</f>
        <v>6</v>
      </c>
      <c r="T969" s="8" t="str">
        <f>TEXT(SalesDataTable[[#This Row],[Order Date]],"mmm")</f>
        <v>Jun</v>
      </c>
    </row>
    <row r="970" spans="1:20" ht="15.6">
      <c r="A970" s="2" t="s">
        <v>1021</v>
      </c>
      <c r="B970" s="3">
        <v>46174</v>
      </c>
      <c r="C970" s="4" t="s">
        <v>27</v>
      </c>
      <c r="D970" s="4" t="s">
        <v>28</v>
      </c>
      <c r="E970" s="4" t="s">
        <v>3</v>
      </c>
      <c r="F970" s="4" t="s">
        <v>4</v>
      </c>
      <c r="G970" s="4" t="s">
        <v>11</v>
      </c>
      <c r="H970" s="4" t="s">
        <v>21</v>
      </c>
      <c r="I970" s="9">
        <v>1</v>
      </c>
      <c r="J970" s="6">
        <v>143.32</v>
      </c>
      <c r="K970" s="7">
        <v>0</v>
      </c>
      <c r="L970" s="6">
        <v>80.36</v>
      </c>
      <c r="M970" s="6">
        <f t="shared" si="60"/>
        <v>143.32</v>
      </c>
      <c r="N970" s="6">
        <f t="shared" si="61"/>
        <v>80.36</v>
      </c>
      <c r="O970" s="6">
        <f t="shared" si="62"/>
        <v>62.959999999999994</v>
      </c>
      <c r="P970" s="8">
        <f t="shared" si="63"/>
        <v>0.43929667876081496</v>
      </c>
      <c r="Q970" s="5">
        <f>YEAR(SalesDataTable[[#This Row],[Order Date]])</f>
        <v>2026</v>
      </c>
      <c r="R970" s="8" t="str">
        <f>"Q"&amp;ROUNDUP(MONTH(SalesDataTable[[#This Row],[Order Date]])/3,0)</f>
        <v>Q2</v>
      </c>
      <c r="S970" s="9">
        <f>MONTH(SalesDataTable[[#This Row],[Order Date]])</f>
        <v>6</v>
      </c>
      <c r="T970" s="8" t="str">
        <f>TEXT(SalesDataTable[[#This Row],[Order Date]],"mmm")</f>
        <v>Jun</v>
      </c>
    </row>
    <row r="971" spans="1:20" ht="15.6">
      <c r="A971" s="2" t="s">
        <v>1022</v>
      </c>
      <c r="B971" s="3">
        <v>46174</v>
      </c>
      <c r="C971" s="4" t="s">
        <v>1</v>
      </c>
      <c r="D971" s="4" t="s">
        <v>88</v>
      </c>
      <c r="E971" s="4" t="s">
        <v>3</v>
      </c>
      <c r="F971" s="4" t="s">
        <v>16</v>
      </c>
      <c r="G971" s="4" t="s">
        <v>11</v>
      </c>
      <c r="H971" s="4" t="s">
        <v>53</v>
      </c>
      <c r="I971" s="9">
        <v>2</v>
      </c>
      <c r="J971" s="6">
        <v>156.31</v>
      </c>
      <c r="K971" s="7">
        <v>0</v>
      </c>
      <c r="L971" s="6">
        <v>79.87</v>
      </c>
      <c r="M971" s="6">
        <f t="shared" si="60"/>
        <v>312.62</v>
      </c>
      <c r="N971" s="6">
        <f t="shared" si="61"/>
        <v>159.74</v>
      </c>
      <c r="O971" s="6">
        <f t="shared" si="62"/>
        <v>152.88</v>
      </c>
      <c r="P971" s="8">
        <f t="shared" si="63"/>
        <v>0.4890282131661442</v>
      </c>
      <c r="Q971" s="5">
        <f>YEAR(SalesDataTable[[#This Row],[Order Date]])</f>
        <v>2026</v>
      </c>
      <c r="R971" s="8" t="str">
        <f>"Q"&amp;ROUNDUP(MONTH(SalesDataTable[[#This Row],[Order Date]])/3,0)</f>
        <v>Q2</v>
      </c>
      <c r="S971" s="9">
        <f>MONTH(SalesDataTable[[#This Row],[Order Date]])</f>
        <v>6</v>
      </c>
      <c r="T971" s="8" t="str">
        <f>TEXT(SalesDataTable[[#This Row],[Order Date]],"mmm")</f>
        <v>Jun</v>
      </c>
    </row>
    <row r="972" spans="1:20" ht="15.6">
      <c r="A972" s="2" t="s">
        <v>1023</v>
      </c>
      <c r="B972" s="3">
        <v>46174</v>
      </c>
      <c r="C972" s="4" t="s">
        <v>27</v>
      </c>
      <c r="D972" s="4" t="s">
        <v>48</v>
      </c>
      <c r="E972" s="4" t="s">
        <v>3</v>
      </c>
      <c r="F972" s="4" t="s">
        <v>16</v>
      </c>
      <c r="G972" s="4" t="s">
        <v>5</v>
      </c>
      <c r="H972" s="4" t="s">
        <v>43</v>
      </c>
      <c r="I972" s="9">
        <v>3</v>
      </c>
      <c r="J972" s="6">
        <v>100.69</v>
      </c>
      <c r="K972" s="7">
        <v>0.1</v>
      </c>
      <c r="L972" s="6">
        <v>51.31</v>
      </c>
      <c r="M972" s="6">
        <f t="shared" si="60"/>
        <v>271.863</v>
      </c>
      <c r="N972" s="6">
        <f t="shared" si="61"/>
        <v>153.93</v>
      </c>
      <c r="O972" s="6">
        <f t="shared" si="62"/>
        <v>117.93299999999999</v>
      </c>
      <c r="P972" s="8">
        <f t="shared" si="63"/>
        <v>0.43379569856876438</v>
      </c>
      <c r="Q972" s="5">
        <f>YEAR(SalesDataTable[[#This Row],[Order Date]])</f>
        <v>2026</v>
      </c>
      <c r="R972" s="8" t="str">
        <f>"Q"&amp;ROUNDUP(MONTH(SalesDataTable[[#This Row],[Order Date]])/3,0)</f>
        <v>Q2</v>
      </c>
      <c r="S972" s="9">
        <f>MONTH(SalesDataTable[[#This Row],[Order Date]])</f>
        <v>6</v>
      </c>
      <c r="T972" s="8" t="str">
        <f>TEXT(SalesDataTable[[#This Row],[Order Date]],"mmm")</f>
        <v>Jun</v>
      </c>
    </row>
    <row r="973" spans="1:20" ht="15.6">
      <c r="A973" s="2" t="s">
        <v>1024</v>
      </c>
      <c r="B973" s="3">
        <v>46174</v>
      </c>
      <c r="C973" s="4" t="s">
        <v>27</v>
      </c>
      <c r="D973" s="4" t="s">
        <v>82</v>
      </c>
      <c r="E973" s="4" t="s">
        <v>25</v>
      </c>
      <c r="F973" s="4" t="s">
        <v>20</v>
      </c>
      <c r="G973" s="4" t="s">
        <v>17</v>
      </c>
      <c r="H973" s="4" t="s">
        <v>46</v>
      </c>
      <c r="I973" s="9">
        <v>2</v>
      </c>
      <c r="J973" s="6">
        <v>45.54</v>
      </c>
      <c r="K973" s="7">
        <v>0.1</v>
      </c>
      <c r="L973" s="6">
        <v>18.309999999999999</v>
      </c>
      <c r="M973" s="6">
        <f t="shared" si="60"/>
        <v>81.971999999999994</v>
      </c>
      <c r="N973" s="6">
        <f t="shared" si="61"/>
        <v>36.619999999999997</v>
      </c>
      <c r="O973" s="6">
        <f t="shared" si="62"/>
        <v>45.351999999999997</v>
      </c>
      <c r="P973" s="8">
        <f t="shared" si="63"/>
        <v>0.5532620894939736</v>
      </c>
      <c r="Q973" s="5">
        <f>YEAR(SalesDataTable[[#This Row],[Order Date]])</f>
        <v>2026</v>
      </c>
      <c r="R973" s="8" t="str">
        <f>"Q"&amp;ROUNDUP(MONTH(SalesDataTable[[#This Row],[Order Date]])/3,0)</f>
        <v>Q2</v>
      </c>
      <c r="S973" s="9">
        <f>MONTH(SalesDataTable[[#This Row],[Order Date]])</f>
        <v>6</v>
      </c>
      <c r="T973" s="8" t="str">
        <f>TEXT(SalesDataTable[[#This Row],[Order Date]],"mmm")</f>
        <v>Jun</v>
      </c>
    </row>
    <row r="974" spans="1:20" ht="15.6">
      <c r="A974" s="2" t="s">
        <v>1025</v>
      </c>
      <c r="B974" s="3">
        <v>46174</v>
      </c>
      <c r="C974" s="4" t="s">
        <v>14</v>
      </c>
      <c r="D974" s="4" t="s">
        <v>24</v>
      </c>
      <c r="E974" s="4" t="s">
        <v>10</v>
      </c>
      <c r="F974" s="4" t="s">
        <v>20</v>
      </c>
      <c r="G974" s="4" t="s">
        <v>11</v>
      </c>
      <c r="H974" s="4" t="s">
        <v>53</v>
      </c>
      <c r="I974" s="9">
        <v>5</v>
      </c>
      <c r="J974" s="6">
        <v>153.97</v>
      </c>
      <c r="K974" s="7">
        <v>0.15</v>
      </c>
      <c r="L974" s="6">
        <v>79.81</v>
      </c>
      <c r="M974" s="6">
        <f t="shared" si="60"/>
        <v>654.37249999999995</v>
      </c>
      <c r="N974" s="6">
        <f t="shared" si="61"/>
        <v>399.05</v>
      </c>
      <c r="O974" s="6">
        <f t="shared" si="62"/>
        <v>255.32249999999993</v>
      </c>
      <c r="P974" s="8">
        <f t="shared" si="63"/>
        <v>0.39017914108554369</v>
      </c>
      <c r="Q974" s="5">
        <f>YEAR(SalesDataTable[[#This Row],[Order Date]])</f>
        <v>2026</v>
      </c>
      <c r="R974" s="8" t="str">
        <f>"Q"&amp;ROUNDUP(MONTH(SalesDataTable[[#This Row],[Order Date]])/3,0)</f>
        <v>Q2</v>
      </c>
      <c r="S974" s="9">
        <f>MONTH(SalesDataTable[[#This Row],[Order Date]])</f>
        <v>6</v>
      </c>
      <c r="T974" s="8" t="str">
        <f>TEXT(SalesDataTable[[#This Row],[Order Date]],"mmm")</f>
        <v>Jun</v>
      </c>
    </row>
    <row r="975" spans="1:20" ht="15.6">
      <c r="A975" s="2" t="s">
        <v>1026</v>
      </c>
      <c r="B975" s="3">
        <v>46174</v>
      </c>
      <c r="C975" s="4" t="s">
        <v>14</v>
      </c>
      <c r="D975" s="4" t="s">
        <v>126</v>
      </c>
      <c r="E975" s="4" t="s">
        <v>25</v>
      </c>
      <c r="F975" s="4" t="s">
        <v>4</v>
      </c>
      <c r="G975" s="4" t="s">
        <v>49</v>
      </c>
      <c r="H975" s="4" t="s">
        <v>55</v>
      </c>
      <c r="I975" s="9">
        <v>1</v>
      </c>
      <c r="J975" s="6">
        <v>124.17</v>
      </c>
      <c r="K975" s="7">
        <v>0</v>
      </c>
      <c r="L975" s="6">
        <v>71.040000000000006</v>
      </c>
      <c r="M975" s="6">
        <f t="shared" si="60"/>
        <v>124.17</v>
      </c>
      <c r="N975" s="6">
        <f t="shared" si="61"/>
        <v>71.040000000000006</v>
      </c>
      <c r="O975" s="6">
        <f t="shared" si="62"/>
        <v>53.129999999999995</v>
      </c>
      <c r="P975" s="8">
        <f t="shared" si="63"/>
        <v>0.4278811307079004</v>
      </c>
      <c r="Q975" s="5">
        <f>YEAR(SalesDataTable[[#This Row],[Order Date]])</f>
        <v>2026</v>
      </c>
      <c r="R975" s="8" t="str">
        <f>"Q"&amp;ROUNDUP(MONTH(SalesDataTable[[#This Row],[Order Date]])/3,0)</f>
        <v>Q2</v>
      </c>
      <c r="S975" s="9">
        <f>MONTH(SalesDataTable[[#This Row],[Order Date]])</f>
        <v>6</v>
      </c>
      <c r="T975" s="8" t="str">
        <f>TEXT(SalesDataTable[[#This Row],[Order Date]],"mmm")</f>
        <v>Jun</v>
      </c>
    </row>
    <row r="976" spans="1:20" ht="15.6">
      <c r="A976" s="2" t="s">
        <v>1027</v>
      </c>
      <c r="B976" s="3">
        <v>46174</v>
      </c>
      <c r="C976" s="4" t="s">
        <v>14</v>
      </c>
      <c r="D976" s="4" t="s">
        <v>34</v>
      </c>
      <c r="E976" s="4" t="s">
        <v>25</v>
      </c>
      <c r="F976" s="4" t="s">
        <v>4</v>
      </c>
      <c r="G976" s="4" t="s">
        <v>11</v>
      </c>
      <c r="H976" s="4" t="s">
        <v>53</v>
      </c>
      <c r="I976" s="9">
        <v>1</v>
      </c>
      <c r="J976" s="6">
        <v>152.94999999999999</v>
      </c>
      <c r="K976" s="7">
        <v>0.05</v>
      </c>
      <c r="L976" s="6">
        <v>76.97</v>
      </c>
      <c r="M976" s="6">
        <f t="shared" si="60"/>
        <v>145.30249999999998</v>
      </c>
      <c r="N976" s="6">
        <f t="shared" si="61"/>
        <v>76.97</v>
      </c>
      <c r="O976" s="6">
        <f t="shared" si="62"/>
        <v>68.332499999999982</v>
      </c>
      <c r="P976" s="8">
        <f t="shared" si="63"/>
        <v>0.47027752447480248</v>
      </c>
      <c r="Q976" s="5">
        <f>YEAR(SalesDataTable[[#This Row],[Order Date]])</f>
        <v>2026</v>
      </c>
      <c r="R976" s="8" t="str">
        <f>"Q"&amp;ROUNDUP(MONTH(SalesDataTable[[#This Row],[Order Date]])/3,0)</f>
        <v>Q2</v>
      </c>
      <c r="S976" s="9">
        <f>MONTH(SalesDataTable[[#This Row],[Order Date]])</f>
        <v>6</v>
      </c>
      <c r="T976" s="8" t="str">
        <f>TEXT(SalesDataTable[[#This Row],[Order Date]],"mmm")</f>
        <v>Jun</v>
      </c>
    </row>
    <row r="977" spans="1:20" ht="15.6">
      <c r="A977" s="2" t="s">
        <v>1028</v>
      </c>
      <c r="B977" s="3">
        <v>46174</v>
      </c>
      <c r="C977" s="4" t="s">
        <v>27</v>
      </c>
      <c r="D977" s="4" t="s">
        <v>82</v>
      </c>
      <c r="E977" s="4" t="s">
        <v>3</v>
      </c>
      <c r="F977" s="4" t="s">
        <v>16</v>
      </c>
      <c r="G977" s="4" t="s">
        <v>5</v>
      </c>
      <c r="H977" s="4" t="s">
        <v>6</v>
      </c>
      <c r="I977" s="9">
        <v>3</v>
      </c>
      <c r="J977" s="6">
        <v>80.099999999999994</v>
      </c>
      <c r="K977" s="7">
        <v>0</v>
      </c>
      <c r="L977" s="6">
        <v>43.51</v>
      </c>
      <c r="M977" s="6">
        <f t="shared" si="60"/>
        <v>240.29999999999998</v>
      </c>
      <c r="N977" s="6">
        <f t="shared" si="61"/>
        <v>130.53</v>
      </c>
      <c r="O977" s="6">
        <f t="shared" si="62"/>
        <v>109.76999999999998</v>
      </c>
      <c r="P977" s="8">
        <f t="shared" si="63"/>
        <v>0.45680399500624214</v>
      </c>
      <c r="Q977" s="5">
        <f>YEAR(SalesDataTable[[#This Row],[Order Date]])</f>
        <v>2026</v>
      </c>
      <c r="R977" s="8" t="str">
        <f>"Q"&amp;ROUNDUP(MONTH(SalesDataTable[[#This Row],[Order Date]])/3,0)</f>
        <v>Q2</v>
      </c>
      <c r="S977" s="9">
        <f>MONTH(SalesDataTable[[#This Row],[Order Date]])</f>
        <v>6</v>
      </c>
      <c r="T977" s="8" t="str">
        <f>TEXT(SalesDataTable[[#This Row],[Order Date]],"mmm")</f>
        <v>Jun</v>
      </c>
    </row>
    <row r="978" spans="1:20" ht="15.6">
      <c r="A978" s="2" t="s">
        <v>1029</v>
      </c>
      <c r="B978" s="3">
        <v>46174</v>
      </c>
      <c r="C978" s="4" t="s">
        <v>27</v>
      </c>
      <c r="D978" s="4" t="s">
        <v>28</v>
      </c>
      <c r="E978" s="4" t="s">
        <v>25</v>
      </c>
      <c r="F978" s="4" t="s">
        <v>16</v>
      </c>
      <c r="G978" s="4" t="s">
        <v>49</v>
      </c>
      <c r="H978" s="4" t="s">
        <v>67</v>
      </c>
      <c r="I978" s="9">
        <v>2</v>
      </c>
      <c r="J978" s="6">
        <v>36.61</v>
      </c>
      <c r="K978" s="7">
        <v>0</v>
      </c>
      <c r="L978" s="6">
        <v>14.15</v>
      </c>
      <c r="M978" s="6">
        <f t="shared" si="60"/>
        <v>73.22</v>
      </c>
      <c r="N978" s="6">
        <f t="shared" si="61"/>
        <v>28.3</v>
      </c>
      <c r="O978" s="6">
        <f t="shared" si="62"/>
        <v>44.92</v>
      </c>
      <c r="P978" s="8">
        <f t="shared" si="63"/>
        <v>0.61349358098880091</v>
      </c>
      <c r="Q978" s="5">
        <f>YEAR(SalesDataTable[[#This Row],[Order Date]])</f>
        <v>2026</v>
      </c>
      <c r="R978" s="8" t="str">
        <f>"Q"&amp;ROUNDUP(MONTH(SalesDataTable[[#This Row],[Order Date]])/3,0)</f>
        <v>Q2</v>
      </c>
      <c r="S978" s="9">
        <f>MONTH(SalesDataTable[[#This Row],[Order Date]])</f>
        <v>6</v>
      </c>
      <c r="T978" s="8" t="str">
        <f>TEXT(SalesDataTable[[#This Row],[Order Date]],"mmm")</f>
        <v>Jun</v>
      </c>
    </row>
    <row r="979" spans="1:20" ht="15.6">
      <c r="A979" s="2" t="s">
        <v>1030</v>
      </c>
      <c r="B979" s="3">
        <v>46175</v>
      </c>
      <c r="C979" s="4" t="s">
        <v>8</v>
      </c>
      <c r="D979" s="4" t="s">
        <v>66</v>
      </c>
      <c r="E979" s="4" t="s">
        <v>3</v>
      </c>
      <c r="F979" s="4" t="s">
        <v>4</v>
      </c>
      <c r="G979" s="4" t="s">
        <v>17</v>
      </c>
      <c r="H979" s="4" t="s">
        <v>71</v>
      </c>
      <c r="I979" s="9">
        <v>2</v>
      </c>
      <c r="J979" s="6">
        <v>131.81</v>
      </c>
      <c r="K979" s="7">
        <v>0.05</v>
      </c>
      <c r="L979" s="6">
        <v>66.09</v>
      </c>
      <c r="M979" s="6">
        <f t="shared" si="60"/>
        <v>250.43899999999999</v>
      </c>
      <c r="N979" s="6">
        <f t="shared" si="61"/>
        <v>132.18</v>
      </c>
      <c r="O979" s="6">
        <f t="shared" si="62"/>
        <v>118.25899999999999</v>
      </c>
      <c r="P979" s="8">
        <f t="shared" si="63"/>
        <v>0.47220680485068217</v>
      </c>
      <c r="Q979" s="5">
        <f>YEAR(SalesDataTable[[#This Row],[Order Date]])</f>
        <v>2026</v>
      </c>
      <c r="R979" s="8" t="str">
        <f>"Q"&amp;ROUNDUP(MONTH(SalesDataTable[[#This Row],[Order Date]])/3,0)</f>
        <v>Q2</v>
      </c>
      <c r="S979" s="9">
        <f>MONTH(SalesDataTable[[#This Row],[Order Date]])</f>
        <v>6</v>
      </c>
      <c r="T979" s="8" t="str">
        <f>TEXT(SalesDataTable[[#This Row],[Order Date]],"mmm")</f>
        <v>Jun</v>
      </c>
    </row>
    <row r="980" spans="1:20" ht="15.6">
      <c r="A980" s="2" t="s">
        <v>1031</v>
      </c>
      <c r="B980" s="3">
        <v>46175</v>
      </c>
      <c r="C980" s="4" t="s">
        <v>1</v>
      </c>
      <c r="D980" s="4" t="s">
        <v>88</v>
      </c>
      <c r="E980" s="4" t="s">
        <v>3</v>
      </c>
      <c r="F980" s="4" t="s">
        <v>4</v>
      </c>
      <c r="G980" s="4" t="s">
        <v>11</v>
      </c>
      <c r="H980" s="4" t="s">
        <v>53</v>
      </c>
      <c r="I980" s="9">
        <v>1</v>
      </c>
      <c r="J980" s="6">
        <v>153.43</v>
      </c>
      <c r="K980" s="7">
        <v>0.05</v>
      </c>
      <c r="L980" s="6">
        <v>78.16</v>
      </c>
      <c r="M980" s="6">
        <f t="shared" si="60"/>
        <v>145.7585</v>
      </c>
      <c r="N980" s="6">
        <f t="shared" si="61"/>
        <v>78.16</v>
      </c>
      <c r="O980" s="6">
        <f t="shared" si="62"/>
        <v>67.598500000000001</v>
      </c>
      <c r="P980" s="8">
        <f t="shared" si="63"/>
        <v>0.46377055197467043</v>
      </c>
      <c r="Q980" s="5">
        <f>YEAR(SalesDataTable[[#This Row],[Order Date]])</f>
        <v>2026</v>
      </c>
      <c r="R980" s="8" t="str">
        <f>"Q"&amp;ROUNDUP(MONTH(SalesDataTable[[#This Row],[Order Date]])/3,0)</f>
        <v>Q2</v>
      </c>
      <c r="S980" s="9">
        <f>MONTH(SalesDataTable[[#This Row],[Order Date]])</f>
        <v>6</v>
      </c>
      <c r="T980" s="8" t="str">
        <f>TEXT(SalesDataTable[[#This Row],[Order Date]],"mmm")</f>
        <v>Jun</v>
      </c>
    </row>
    <row r="981" spans="1:20" ht="15.6">
      <c r="A981" s="2" t="s">
        <v>1032</v>
      </c>
      <c r="B981" s="3">
        <v>46175</v>
      </c>
      <c r="C981" s="4" t="s">
        <v>8</v>
      </c>
      <c r="D981" s="4" t="s">
        <v>86</v>
      </c>
      <c r="E981" s="4" t="s">
        <v>3</v>
      </c>
      <c r="F981" s="4" t="s">
        <v>16</v>
      </c>
      <c r="G981" s="4" t="s">
        <v>5</v>
      </c>
      <c r="H981" s="4" t="s">
        <v>6</v>
      </c>
      <c r="I981" s="9">
        <v>2</v>
      </c>
      <c r="J981" s="6">
        <v>80.06</v>
      </c>
      <c r="K981" s="7">
        <v>0</v>
      </c>
      <c r="L981" s="6">
        <v>42.87</v>
      </c>
      <c r="M981" s="6">
        <f t="shared" si="60"/>
        <v>160.12</v>
      </c>
      <c r="N981" s="6">
        <f t="shared" si="61"/>
        <v>85.74</v>
      </c>
      <c r="O981" s="6">
        <f t="shared" si="62"/>
        <v>74.38000000000001</v>
      </c>
      <c r="P981" s="8">
        <f t="shared" si="63"/>
        <v>0.4645266050462154</v>
      </c>
      <c r="Q981" s="5">
        <f>YEAR(SalesDataTable[[#This Row],[Order Date]])</f>
        <v>2026</v>
      </c>
      <c r="R981" s="8" t="str">
        <f>"Q"&amp;ROUNDUP(MONTH(SalesDataTable[[#This Row],[Order Date]])/3,0)</f>
        <v>Q2</v>
      </c>
      <c r="S981" s="9">
        <f>MONTH(SalesDataTable[[#This Row],[Order Date]])</f>
        <v>6</v>
      </c>
      <c r="T981" s="8" t="str">
        <f>TEXT(SalesDataTable[[#This Row],[Order Date]],"mmm")</f>
        <v>Jun</v>
      </c>
    </row>
    <row r="982" spans="1:20" ht="15.6">
      <c r="A982" s="2" t="s">
        <v>1033</v>
      </c>
      <c r="B982" s="3">
        <v>46175</v>
      </c>
      <c r="C982" s="4" t="s">
        <v>27</v>
      </c>
      <c r="D982" s="4" t="s">
        <v>82</v>
      </c>
      <c r="E982" s="4" t="s">
        <v>25</v>
      </c>
      <c r="F982" s="4" t="s">
        <v>20</v>
      </c>
      <c r="G982" s="4" t="s">
        <v>49</v>
      </c>
      <c r="H982" s="4" t="s">
        <v>50</v>
      </c>
      <c r="I982" s="9">
        <v>1</v>
      </c>
      <c r="J982" s="6">
        <v>40.549999999999997</v>
      </c>
      <c r="K982" s="7">
        <v>0</v>
      </c>
      <c r="L982" s="6">
        <v>15.16</v>
      </c>
      <c r="M982" s="6">
        <f t="shared" si="60"/>
        <v>40.549999999999997</v>
      </c>
      <c r="N982" s="6">
        <f t="shared" si="61"/>
        <v>15.16</v>
      </c>
      <c r="O982" s="6">
        <f t="shared" si="62"/>
        <v>25.389999999999997</v>
      </c>
      <c r="P982" s="8">
        <f t="shared" si="63"/>
        <v>0.62614056720098643</v>
      </c>
      <c r="Q982" s="5">
        <f>YEAR(SalesDataTable[[#This Row],[Order Date]])</f>
        <v>2026</v>
      </c>
      <c r="R982" s="8" t="str">
        <f>"Q"&amp;ROUNDUP(MONTH(SalesDataTable[[#This Row],[Order Date]])/3,0)</f>
        <v>Q2</v>
      </c>
      <c r="S982" s="9">
        <f>MONTH(SalesDataTable[[#This Row],[Order Date]])</f>
        <v>6</v>
      </c>
      <c r="T982" s="8" t="str">
        <f>TEXT(SalesDataTable[[#This Row],[Order Date]],"mmm")</f>
        <v>Jun</v>
      </c>
    </row>
    <row r="983" spans="1:20" ht="15.6">
      <c r="A983" s="2" t="s">
        <v>1034</v>
      </c>
      <c r="B983" s="3">
        <v>46175</v>
      </c>
      <c r="C983" s="4" t="s">
        <v>8</v>
      </c>
      <c r="D983" s="4" t="s">
        <v>38</v>
      </c>
      <c r="E983" s="4" t="s">
        <v>3</v>
      </c>
      <c r="F983" s="4" t="s">
        <v>16</v>
      </c>
      <c r="G983" s="4" t="s">
        <v>17</v>
      </c>
      <c r="H983" s="4" t="s">
        <v>46</v>
      </c>
      <c r="I983" s="9">
        <v>3</v>
      </c>
      <c r="J983" s="6">
        <v>45.43</v>
      </c>
      <c r="K983" s="7">
        <v>0.15</v>
      </c>
      <c r="L983" s="6">
        <v>17.850000000000001</v>
      </c>
      <c r="M983" s="6">
        <f t="shared" si="60"/>
        <v>115.84649999999999</v>
      </c>
      <c r="N983" s="6">
        <f t="shared" si="61"/>
        <v>53.550000000000004</v>
      </c>
      <c r="O983" s="6">
        <f t="shared" si="62"/>
        <v>62.296499999999988</v>
      </c>
      <c r="P983" s="8">
        <f t="shared" si="63"/>
        <v>0.53775038520801222</v>
      </c>
      <c r="Q983" s="5">
        <f>YEAR(SalesDataTable[[#This Row],[Order Date]])</f>
        <v>2026</v>
      </c>
      <c r="R983" s="8" t="str">
        <f>"Q"&amp;ROUNDUP(MONTH(SalesDataTable[[#This Row],[Order Date]])/3,0)</f>
        <v>Q2</v>
      </c>
      <c r="S983" s="9">
        <f>MONTH(SalesDataTable[[#This Row],[Order Date]])</f>
        <v>6</v>
      </c>
      <c r="T983" s="8" t="str">
        <f>TEXT(SalesDataTable[[#This Row],[Order Date]],"mmm")</f>
        <v>Jun</v>
      </c>
    </row>
    <row r="984" spans="1:20" ht="15.6">
      <c r="A984" s="2" t="s">
        <v>1035</v>
      </c>
      <c r="B984" s="3">
        <v>46175</v>
      </c>
      <c r="C984" s="4" t="s">
        <v>27</v>
      </c>
      <c r="D984" s="4" t="s">
        <v>28</v>
      </c>
      <c r="E984" s="4" t="s">
        <v>10</v>
      </c>
      <c r="F984" s="4" t="s">
        <v>20</v>
      </c>
      <c r="G984" s="4" t="s">
        <v>11</v>
      </c>
      <c r="H984" s="4" t="s">
        <v>21</v>
      </c>
      <c r="I984" s="9">
        <v>6</v>
      </c>
      <c r="J984" s="6">
        <v>146.85</v>
      </c>
      <c r="K984" s="7">
        <v>0.15</v>
      </c>
      <c r="L984" s="6">
        <v>80.45</v>
      </c>
      <c r="M984" s="6">
        <f t="shared" si="60"/>
        <v>748.93499999999995</v>
      </c>
      <c r="N984" s="6">
        <f t="shared" si="61"/>
        <v>482.70000000000005</v>
      </c>
      <c r="O984" s="6">
        <f t="shared" si="62"/>
        <v>266.2349999999999</v>
      </c>
      <c r="P984" s="8">
        <f t="shared" si="63"/>
        <v>0.35548478839952724</v>
      </c>
      <c r="Q984" s="5">
        <f>YEAR(SalesDataTable[[#This Row],[Order Date]])</f>
        <v>2026</v>
      </c>
      <c r="R984" s="8" t="str">
        <f>"Q"&amp;ROUNDUP(MONTH(SalesDataTable[[#This Row],[Order Date]])/3,0)</f>
        <v>Q2</v>
      </c>
      <c r="S984" s="9">
        <f>MONTH(SalesDataTable[[#This Row],[Order Date]])</f>
        <v>6</v>
      </c>
      <c r="T984" s="8" t="str">
        <f>TEXT(SalesDataTable[[#This Row],[Order Date]],"mmm")</f>
        <v>Jun</v>
      </c>
    </row>
    <row r="985" spans="1:20" ht="15.6">
      <c r="A985" s="2" t="s">
        <v>1036</v>
      </c>
      <c r="B985" s="3">
        <v>46176</v>
      </c>
      <c r="C985" s="4" t="s">
        <v>14</v>
      </c>
      <c r="D985" s="4" t="s">
        <v>24</v>
      </c>
      <c r="E985" s="4" t="s">
        <v>3</v>
      </c>
      <c r="F985" s="4" t="s">
        <v>20</v>
      </c>
      <c r="G985" s="4" t="s">
        <v>31</v>
      </c>
      <c r="H985" s="4" t="s">
        <v>41</v>
      </c>
      <c r="I985" s="9">
        <v>1</v>
      </c>
      <c r="J985" s="6">
        <v>192.33</v>
      </c>
      <c r="K985" s="7">
        <v>0.1</v>
      </c>
      <c r="L985" s="6">
        <v>105.15</v>
      </c>
      <c r="M985" s="6">
        <f t="shared" si="60"/>
        <v>173.09700000000001</v>
      </c>
      <c r="N985" s="6">
        <f t="shared" si="61"/>
        <v>105.15</v>
      </c>
      <c r="O985" s="6">
        <f t="shared" si="62"/>
        <v>67.947000000000003</v>
      </c>
      <c r="P985" s="8">
        <f t="shared" si="63"/>
        <v>0.39253713235931298</v>
      </c>
      <c r="Q985" s="5">
        <f>YEAR(SalesDataTable[[#This Row],[Order Date]])</f>
        <v>2026</v>
      </c>
      <c r="R985" s="8" t="str">
        <f>"Q"&amp;ROUNDUP(MONTH(SalesDataTable[[#This Row],[Order Date]])/3,0)</f>
        <v>Q2</v>
      </c>
      <c r="S985" s="9">
        <f>MONTH(SalesDataTable[[#This Row],[Order Date]])</f>
        <v>6</v>
      </c>
      <c r="T985" s="8" t="str">
        <f>TEXT(SalesDataTable[[#This Row],[Order Date]],"mmm")</f>
        <v>Jun</v>
      </c>
    </row>
    <row r="986" spans="1:20" ht="15.6">
      <c r="A986" s="2" t="s">
        <v>1037</v>
      </c>
      <c r="B986" s="3">
        <v>46176</v>
      </c>
      <c r="C986" s="4" t="s">
        <v>14</v>
      </c>
      <c r="D986" s="4" t="s">
        <v>61</v>
      </c>
      <c r="E986" s="4" t="s">
        <v>39</v>
      </c>
      <c r="F986" s="4" t="s">
        <v>16</v>
      </c>
      <c r="G986" s="4" t="s">
        <v>17</v>
      </c>
      <c r="H986" s="4" t="s">
        <v>71</v>
      </c>
      <c r="I986" s="9">
        <v>3</v>
      </c>
      <c r="J986" s="6">
        <v>135.4</v>
      </c>
      <c r="K986" s="7">
        <v>0</v>
      </c>
      <c r="L986" s="6">
        <v>65.16</v>
      </c>
      <c r="M986" s="6">
        <f t="shared" si="60"/>
        <v>406.20000000000005</v>
      </c>
      <c r="N986" s="6">
        <f t="shared" si="61"/>
        <v>195.48</v>
      </c>
      <c r="O986" s="6">
        <f t="shared" si="62"/>
        <v>210.72000000000006</v>
      </c>
      <c r="P986" s="8">
        <f t="shared" si="63"/>
        <v>0.51875923190546536</v>
      </c>
      <c r="Q986" s="5">
        <f>YEAR(SalesDataTable[[#This Row],[Order Date]])</f>
        <v>2026</v>
      </c>
      <c r="R986" s="8" t="str">
        <f>"Q"&amp;ROUNDUP(MONTH(SalesDataTable[[#This Row],[Order Date]])/3,0)</f>
        <v>Q2</v>
      </c>
      <c r="S986" s="9">
        <f>MONTH(SalesDataTable[[#This Row],[Order Date]])</f>
        <v>6</v>
      </c>
      <c r="T986" s="8" t="str">
        <f>TEXT(SalesDataTable[[#This Row],[Order Date]],"mmm")</f>
        <v>Jun</v>
      </c>
    </row>
    <row r="987" spans="1:20" ht="15.6">
      <c r="A987" s="2" t="s">
        <v>1038</v>
      </c>
      <c r="B987" s="3">
        <v>46176</v>
      </c>
      <c r="C987" s="4" t="s">
        <v>14</v>
      </c>
      <c r="D987" s="4" t="s">
        <v>34</v>
      </c>
      <c r="E987" s="4" t="s">
        <v>3</v>
      </c>
      <c r="F987" s="4" t="s">
        <v>16</v>
      </c>
      <c r="G987" s="4" t="s">
        <v>49</v>
      </c>
      <c r="H987" s="4" t="s">
        <v>67</v>
      </c>
      <c r="I987" s="9">
        <v>2</v>
      </c>
      <c r="J987" s="6">
        <v>36.08</v>
      </c>
      <c r="K987" s="7">
        <v>0.05</v>
      </c>
      <c r="L987" s="6">
        <v>13.73</v>
      </c>
      <c r="M987" s="6">
        <f t="shared" si="60"/>
        <v>68.551999999999992</v>
      </c>
      <c r="N987" s="6">
        <f t="shared" si="61"/>
        <v>27.46</v>
      </c>
      <c r="O987" s="6">
        <f t="shared" si="62"/>
        <v>41.091999999999992</v>
      </c>
      <c r="P987" s="8">
        <f t="shared" si="63"/>
        <v>0.59942817131520587</v>
      </c>
      <c r="Q987" s="5">
        <f>YEAR(SalesDataTable[[#This Row],[Order Date]])</f>
        <v>2026</v>
      </c>
      <c r="R987" s="8" t="str">
        <f>"Q"&amp;ROUNDUP(MONTH(SalesDataTable[[#This Row],[Order Date]])/3,0)</f>
        <v>Q2</v>
      </c>
      <c r="S987" s="9">
        <f>MONTH(SalesDataTable[[#This Row],[Order Date]])</f>
        <v>6</v>
      </c>
      <c r="T987" s="8" t="str">
        <f>TEXT(SalesDataTable[[#This Row],[Order Date]],"mmm")</f>
        <v>Jun</v>
      </c>
    </row>
    <row r="988" spans="1:20" ht="15.6">
      <c r="A988" s="2" t="s">
        <v>1039</v>
      </c>
      <c r="B988" s="3">
        <v>46176</v>
      </c>
      <c r="C988" s="4" t="s">
        <v>1</v>
      </c>
      <c r="D988" s="4" t="s">
        <v>52</v>
      </c>
      <c r="E988" s="4" t="s">
        <v>3</v>
      </c>
      <c r="F988" s="4" t="s">
        <v>16</v>
      </c>
      <c r="G988" s="4" t="s">
        <v>17</v>
      </c>
      <c r="H988" s="4" t="s">
        <v>46</v>
      </c>
      <c r="I988" s="9">
        <v>1</v>
      </c>
      <c r="J988" s="6">
        <v>46.16</v>
      </c>
      <c r="K988" s="7">
        <v>0</v>
      </c>
      <c r="L988" s="6">
        <v>18.36</v>
      </c>
      <c r="M988" s="6">
        <f t="shared" si="60"/>
        <v>46.16</v>
      </c>
      <c r="N988" s="6">
        <f t="shared" si="61"/>
        <v>18.36</v>
      </c>
      <c r="O988" s="6">
        <f t="shared" si="62"/>
        <v>27.799999999999997</v>
      </c>
      <c r="P988" s="8">
        <f t="shared" si="63"/>
        <v>0.60225303292894283</v>
      </c>
      <c r="Q988" s="5">
        <f>YEAR(SalesDataTable[[#This Row],[Order Date]])</f>
        <v>2026</v>
      </c>
      <c r="R988" s="8" t="str">
        <f>"Q"&amp;ROUNDUP(MONTH(SalesDataTable[[#This Row],[Order Date]])/3,0)</f>
        <v>Q2</v>
      </c>
      <c r="S988" s="9">
        <f>MONTH(SalesDataTable[[#This Row],[Order Date]])</f>
        <v>6</v>
      </c>
      <c r="T988" s="8" t="str">
        <f>TEXT(SalesDataTable[[#This Row],[Order Date]],"mmm")</f>
        <v>Jun</v>
      </c>
    </row>
    <row r="989" spans="1:20" ht="15.6">
      <c r="A989" s="2" t="s">
        <v>1040</v>
      </c>
      <c r="B989" s="3">
        <v>46176</v>
      </c>
      <c r="C989" s="4" t="s">
        <v>8</v>
      </c>
      <c r="D989" s="4" t="s">
        <v>9</v>
      </c>
      <c r="E989" s="4" t="s">
        <v>3</v>
      </c>
      <c r="F989" s="4" t="s">
        <v>4</v>
      </c>
      <c r="G989" s="4" t="s">
        <v>5</v>
      </c>
      <c r="H989" s="4" t="s">
        <v>29</v>
      </c>
      <c r="I989" s="9">
        <v>2</v>
      </c>
      <c r="J989" s="6">
        <v>50.77</v>
      </c>
      <c r="K989" s="7">
        <v>0</v>
      </c>
      <c r="L989" s="6">
        <v>22.93</v>
      </c>
      <c r="M989" s="6">
        <f t="shared" si="60"/>
        <v>101.54</v>
      </c>
      <c r="N989" s="6">
        <f t="shared" si="61"/>
        <v>45.86</v>
      </c>
      <c r="O989" s="6">
        <f t="shared" si="62"/>
        <v>55.680000000000007</v>
      </c>
      <c r="P989" s="8">
        <f t="shared" si="63"/>
        <v>0.54835532794957653</v>
      </c>
      <c r="Q989" s="5">
        <f>YEAR(SalesDataTable[[#This Row],[Order Date]])</f>
        <v>2026</v>
      </c>
      <c r="R989" s="8" t="str">
        <f>"Q"&amp;ROUNDUP(MONTH(SalesDataTable[[#This Row],[Order Date]])/3,0)</f>
        <v>Q2</v>
      </c>
      <c r="S989" s="9">
        <f>MONTH(SalesDataTable[[#This Row],[Order Date]])</f>
        <v>6</v>
      </c>
      <c r="T989" s="8" t="str">
        <f>TEXT(SalesDataTable[[#This Row],[Order Date]],"mmm")</f>
        <v>Jun</v>
      </c>
    </row>
    <row r="990" spans="1:20" ht="15.6">
      <c r="A990" s="2" t="s">
        <v>1041</v>
      </c>
      <c r="B990" s="3">
        <v>46176</v>
      </c>
      <c r="C990" s="4" t="s">
        <v>27</v>
      </c>
      <c r="D990" s="4" t="s">
        <v>48</v>
      </c>
      <c r="E990" s="4" t="s">
        <v>39</v>
      </c>
      <c r="F990" s="4" t="s">
        <v>20</v>
      </c>
      <c r="G990" s="4" t="s">
        <v>11</v>
      </c>
      <c r="H990" s="4" t="s">
        <v>79</v>
      </c>
      <c r="I990" s="9">
        <v>2</v>
      </c>
      <c r="J990" s="6">
        <v>70.97</v>
      </c>
      <c r="K990" s="7">
        <v>0.05</v>
      </c>
      <c r="L990" s="6">
        <v>32.54</v>
      </c>
      <c r="M990" s="6">
        <f t="shared" si="60"/>
        <v>134.84299999999999</v>
      </c>
      <c r="N990" s="6">
        <f t="shared" si="61"/>
        <v>65.08</v>
      </c>
      <c r="O990" s="6">
        <f t="shared" si="62"/>
        <v>69.762999999999991</v>
      </c>
      <c r="P990" s="8">
        <f t="shared" si="63"/>
        <v>0.51736463887632278</v>
      </c>
      <c r="Q990" s="5">
        <f>YEAR(SalesDataTable[[#This Row],[Order Date]])</f>
        <v>2026</v>
      </c>
      <c r="R990" s="8" t="str">
        <f>"Q"&amp;ROUNDUP(MONTH(SalesDataTable[[#This Row],[Order Date]])/3,0)</f>
        <v>Q2</v>
      </c>
      <c r="S990" s="9">
        <f>MONTH(SalesDataTable[[#This Row],[Order Date]])</f>
        <v>6</v>
      </c>
      <c r="T990" s="8" t="str">
        <f>TEXT(SalesDataTable[[#This Row],[Order Date]],"mmm")</f>
        <v>Jun</v>
      </c>
    </row>
    <row r="991" spans="1:20" ht="15.6">
      <c r="A991" s="2" t="s">
        <v>1042</v>
      </c>
      <c r="B991" s="3">
        <v>46176</v>
      </c>
      <c r="C991" s="4" t="s">
        <v>27</v>
      </c>
      <c r="D991" s="4" t="s">
        <v>82</v>
      </c>
      <c r="E991" s="4" t="s">
        <v>3</v>
      </c>
      <c r="F991" s="4" t="s">
        <v>4</v>
      </c>
      <c r="G991" s="4" t="s">
        <v>11</v>
      </c>
      <c r="H991" s="4" t="s">
        <v>21</v>
      </c>
      <c r="I991" s="9">
        <v>3</v>
      </c>
      <c r="J991" s="6">
        <v>141.6</v>
      </c>
      <c r="K991" s="7">
        <v>0</v>
      </c>
      <c r="L991" s="6">
        <v>78.02</v>
      </c>
      <c r="M991" s="6">
        <f t="shared" si="60"/>
        <v>424.79999999999995</v>
      </c>
      <c r="N991" s="6">
        <f t="shared" si="61"/>
        <v>234.06</v>
      </c>
      <c r="O991" s="6">
        <f t="shared" si="62"/>
        <v>190.73999999999995</v>
      </c>
      <c r="P991" s="8">
        <f t="shared" si="63"/>
        <v>0.44901129943502821</v>
      </c>
      <c r="Q991" s="5">
        <f>YEAR(SalesDataTable[[#This Row],[Order Date]])</f>
        <v>2026</v>
      </c>
      <c r="R991" s="8" t="str">
        <f>"Q"&amp;ROUNDUP(MONTH(SalesDataTable[[#This Row],[Order Date]])/3,0)</f>
        <v>Q2</v>
      </c>
      <c r="S991" s="9">
        <f>MONTH(SalesDataTable[[#This Row],[Order Date]])</f>
        <v>6</v>
      </c>
      <c r="T991" s="8" t="str">
        <f>TEXT(SalesDataTable[[#This Row],[Order Date]],"mmm")</f>
        <v>Jun</v>
      </c>
    </row>
    <row r="992" spans="1:20" ht="15.6">
      <c r="A992" s="2" t="s">
        <v>1043</v>
      </c>
      <c r="B992" s="3">
        <v>46176</v>
      </c>
      <c r="C992" s="4" t="s">
        <v>27</v>
      </c>
      <c r="D992" s="4" t="s">
        <v>82</v>
      </c>
      <c r="E992" s="4" t="s">
        <v>3</v>
      </c>
      <c r="F992" s="4" t="s">
        <v>16</v>
      </c>
      <c r="G992" s="4" t="s">
        <v>5</v>
      </c>
      <c r="H992" s="4" t="s">
        <v>35</v>
      </c>
      <c r="I992" s="9">
        <v>1</v>
      </c>
      <c r="J992" s="6">
        <v>40.57</v>
      </c>
      <c r="K992" s="7">
        <v>0</v>
      </c>
      <c r="L992" s="6">
        <v>16.329999999999998</v>
      </c>
      <c r="M992" s="6">
        <f t="shared" si="60"/>
        <v>40.57</v>
      </c>
      <c r="N992" s="6">
        <f t="shared" si="61"/>
        <v>16.329999999999998</v>
      </c>
      <c r="O992" s="6">
        <f t="shared" si="62"/>
        <v>24.240000000000002</v>
      </c>
      <c r="P992" s="8">
        <f t="shared" si="63"/>
        <v>0.59748582696573826</v>
      </c>
      <c r="Q992" s="5">
        <f>YEAR(SalesDataTable[[#This Row],[Order Date]])</f>
        <v>2026</v>
      </c>
      <c r="R992" s="8" t="str">
        <f>"Q"&amp;ROUNDUP(MONTH(SalesDataTable[[#This Row],[Order Date]])/3,0)</f>
        <v>Q2</v>
      </c>
      <c r="S992" s="9">
        <f>MONTH(SalesDataTable[[#This Row],[Order Date]])</f>
        <v>6</v>
      </c>
      <c r="T992" s="8" t="str">
        <f>TEXT(SalesDataTable[[#This Row],[Order Date]],"mmm")</f>
        <v>Jun</v>
      </c>
    </row>
    <row r="993" spans="1:20" ht="15.6">
      <c r="A993" s="2" t="s">
        <v>1044</v>
      </c>
      <c r="B993" s="3">
        <v>46177</v>
      </c>
      <c r="C993" s="4" t="s">
        <v>8</v>
      </c>
      <c r="D993" s="4" t="s">
        <v>86</v>
      </c>
      <c r="E993" s="4" t="s">
        <v>39</v>
      </c>
      <c r="F993" s="4" t="s">
        <v>4</v>
      </c>
      <c r="G993" s="4" t="s">
        <v>5</v>
      </c>
      <c r="H993" s="4" t="s">
        <v>6</v>
      </c>
      <c r="I993" s="9">
        <v>2</v>
      </c>
      <c r="J993" s="6">
        <v>81.81</v>
      </c>
      <c r="K993" s="7">
        <v>0</v>
      </c>
      <c r="L993" s="6">
        <v>42.54</v>
      </c>
      <c r="M993" s="6">
        <f t="shared" si="60"/>
        <v>163.62</v>
      </c>
      <c r="N993" s="6">
        <f t="shared" si="61"/>
        <v>85.08</v>
      </c>
      <c r="O993" s="6">
        <f t="shared" si="62"/>
        <v>78.540000000000006</v>
      </c>
      <c r="P993" s="8">
        <f t="shared" si="63"/>
        <v>0.48001466813348004</v>
      </c>
      <c r="Q993" s="5">
        <f>YEAR(SalesDataTable[[#This Row],[Order Date]])</f>
        <v>2026</v>
      </c>
      <c r="R993" s="8" t="str">
        <f>"Q"&amp;ROUNDUP(MONTH(SalesDataTable[[#This Row],[Order Date]])/3,0)</f>
        <v>Q2</v>
      </c>
      <c r="S993" s="9">
        <f>MONTH(SalesDataTable[[#This Row],[Order Date]])</f>
        <v>6</v>
      </c>
      <c r="T993" s="8" t="str">
        <f>TEXT(SalesDataTable[[#This Row],[Order Date]],"mmm")</f>
        <v>Jun</v>
      </c>
    </row>
    <row r="994" spans="1:20" ht="15.6">
      <c r="A994" s="2" t="s">
        <v>1045</v>
      </c>
      <c r="B994" s="3">
        <v>46177</v>
      </c>
      <c r="C994" s="4" t="s">
        <v>1</v>
      </c>
      <c r="D994" s="4" t="s">
        <v>2</v>
      </c>
      <c r="E994" s="4" t="s">
        <v>39</v>
      </c>
      <c r="F994" s="4" t="s">
        <v>4</v>
      </c>
      <c r="G994" s="4" t="s">
        <v>5</v>
      </c>
      <c r="H994" s="4" t="s">
        <v>29</v>
      </c>
      <c r="I994" s="9">
        <v>2</v>
      </c>
      <c r="J994" s="6">
        <v>50.09</v>
      </c>
      <c r="K994" s="7">
        <v>0</v>
      </c>
      <c r="L994" s="6">
        <v>22.91</v>
      </c>
      <c r="M994" s="6">
        <f t="shared" si="60"/>
        <v>100.18</v>
      </c>
      <c r="N994" s="6">
        <f t="shared" si="61"/>
        <v>45.82</v>
      </c>
      <c r="O994" s="6">
        <f t="shared" si="62"/>
        <v>54.360000000000007</v>
      </c>
      <c r="P994" s="8">
        <f t="shared" si="63"/>
        <v>0.54262327809942112</v>
      </c>
      <c r="Q994" s="5">
        <f>YEAR(SalesDataTable[[#This Row],[Order Date]])</f>
        <v>2026</v>
      </c>
      <c r="R994" s="8" t="str">
        <f>"Q"&amp;ROUNDUP(MONTH(SalesDataTable[[#This Row],[Order Date]])/3,0)</f>
        <v>Q2</v>
      </c>
      <c r="S994" s="9">
        <f>MONTH(SalesDataTable[[#This Row],[Order Date]])</f>
        <v>6</v>
      </c>
      <c r="T994" s="8" t="str">
        <f>TEXT(SalesDataTable[[#This Row],[Order Date]],"mmm")</f>
        <v>Jun</v>
      </c>
    </row>
    <row r="995" spans="1:20" ht="15.6">
      <c r="A995" s="2" t="s">
        <v>1046</v>
      </c>
      <c r="B995" s="3">
        <v>46177</v>
      </c>
      <c r="C995" s="4" t="s">
        <v>27</v>
      </c>
      <c r="D995" s="4" t="s">
        <v>48</v>
      </c>
      <c r="E995" s="4" t="s">
        <v>3</v>
      </c>
      <c r="F995" s="4" t="s">
        <v>4</v>
      </c>
      <c r="G995" s="4" t="s">
        <v>11</v>
      </c>
      <c r="H995" s="4" t="s">
        <v>79</v>
      </c>
      <c r="I995" s="9">
        <v>1</v>
      </c>
      <c r="J995" s="6">
        <v>72.38</v>
      </c>
      <c r="K995" s="7">
        <v>0</v>
      </c>
      <c r="L995" s="6">
        <v>32.68</v>
      </c>
      <c r="M995" s="6">
        <f t="shared" si="60"/>
        <v>72.38</v>
      </c>
      <c r="N995" s="6">
        <f t="shared" si="61"/>
        <v>32.68</v>
      </c>
      <c r="O995" s="6">
        <f t="shared" si="62"/>
        <v>39.699999999999996</v>
      </c>
      <c r="P995" s="8">
        <f t="shared" si="63"/>
        <v>0.54849405913235694</v>
      </c>
      <c r="Q995" s="5">
        <f>YEAR(SalesDataTable[[#This Row],[Order Date]])</f>
        <v>2026</v>
      </c>
      <c r="R995" s="8" t="str">
        <f>"Q"&amp;ROUNDUP(MONTH(SalesDataTable[[#This Row],[Order Date]])/3,0)</f>
        <v>Q2</v>
      </c>
      <c r="S995" s="9">
        <f>MONTH(SalesDataTable[[#This Row],[Order Date]])</f>
        <v>6</v>
      </c>
      <c r="T995" s="8" t="str">
        <f>TEXT(SalesDataTable[[#This Row],[Order Date]],"mmm")</f>
        <v>Jun</v>
      </c>
    </row>
    <row r="996" spans="1:20" ht="15.6">
      <c r="A996" s="2" t="s">
        <v>1047</v>
      </c>
      <c r="B996" s="3">
        <v>46177</v>
      </c>
      <c r="C996" s="4" t="s">
        <v>8</v>
      </c>
      <c r="D996" s="4" t="s">
        <v>9</v>
      </c>
      <c r="E996" s="4" t="s">
        <v>3</v>
      </c>
      <c r="F996" s="4" t="s">
        <v>16</v>
      </c>
      <c r="G996" s="4" t="s">
        <v>11</v>
      </c>
      <c r="H996" s="4" t="s">
        <v>12</v>
      </c>
      <c r="I996" s="9">
        <v>1</v>
      </c>
      <c r="J996" s="6">
        <v>92.31</v>
      </c>
      <c r="K996" s="7">
        <v>0</v>
      </c>
      <c r="L996" s="6">
        <v>45.58</v>
      </c>
      <c r="M996" s="6">
        <f t="shared" si="60"/>
        <v>92.31</v>
      </c>
      <c r="N996" s="6">
        <f t="shared" si="61"/>
        <v>45.58</v>
      </c>
      <c r="O996" s="6">
        <f t="shared" si="62"/>
        <v>46.730000000000004</v>
      </c>
      <c r="P996" s="8">
        <f t="shared" si="63"/>
        <v>0.50622901094139316</v>
      </c>
      <c r="Q996" s="5">
        <f>YEAR(SalesDataTable[[#This Row],[Order Date]])</f>
        <v>2026</v>
      </c>
      <c r="R996" s="8" t="str">
        <f>"Q"&amp;ROUNDUP(MONTH(SalesDataTable[[#This Row],[Order Date]])/3,0)</f>
        <v>Q2</v>
      </c>
      <c r="S996" s="9">
        <f>MONTH(SalesDataTable[[#This Row],[Order Date]])</f>
        <v>6</v>
      </c>
      <c r="T996" s="8" t="str">
        <f>TEXT(SalesDataTable[[#This Row],[Order Date]],"mmm")</f>
        <v>Jun</v>
      </c>
    </row>
    <row r="997" spans="1:20" ht="15.6">
      <c r="A997" s="2" t="s">
        <v>1048</v>
      </c>
      <c r="B997" s="3">
        <v>46177</v>
      </c>
      <c r="C997" s="4" t="s">
        <v>27</v>
      </c>
      <c r="D997" s="4" t="s">
        <v>48</v>
      </c>
      <c r="E997" s="4" t="s">
        <v>10</v>
      </c>
      <c r="F997" s="4" t="s">
        <v>4</v>
      </c>
      <c r="G997" s="4" t="s">
        <v>17</v>
      </c>
      <c r="H997" s="4" t="s">
        <v>46</v>
      </c>
      <c r="I997" s="9">
        <v>12</v>
      </c>
      <c r="J997" s="6">
        <v>47.6</v>
      </c>
      <c r="K997" s="7">
        <v>0.15</v>
      </c>
      <c r="L997" s="6">
        <v>18.670000000000002</v>
      </c>
      <c r="M997" s="6">
        <f t="shared" si="60"/>
        <v>485.52000000000004</v>
      </c>
      <c r="N997" s="6">
        <f t="shared" si="61"/>
        <v>224.04000000000002</v>
      </c>
      <c r="O997" s="6">
        <f t="shared" si="62"/>
        <v>261.48</v>
      </c>
      <c r="P997" s="8">
        <f t="shared" si="63"/>
        <v>0.53855659911023235</v>
      </c>
      <c r="Q997" s="5">
        <f>YEAR(SalesDataTable[[#This Row],[Order Date]])</f>
        <v>2026</v>
      </c>
      <c r="R997" s="8" t="str">
        <f>"Q"&amp;ROUNDUP(MONTH(SalesDataTable[[#This Row],[Order Date]])/3,0)</f>
        <v>Q2</v>
      </c>
      <c r="S997" s="9">
        <f>MONTH(SalesDataTable[[#This Row],[Order Date]])</f>
        <v>6</v>
      </c>
      <c r="T997" s="8" t="str">
        <f>TEXT(SalesDataTable[[#This Row],[Order Date]],"mmm")</f>
        <v>Jun</v>
      </c>
    </row>
    <row r="998" spans="1:20" ht="15.6">
      <c r="A998" s="2" t="s">
        <v>1049</v>
      </c>
      <c r="B998" s="3">
        <v>46177</v>
      </c>
      <c r="C998" s="4" t="s">
        <v>8</v>
      </c>
      <c r="D998" s="4" t="s">
        <v>86</v>
      </c>
      <c r="E998" s="4" t="s">
        <v>3</v>
      </c>
      <c r="F998" s="4" t="s">
        <v>4</v>
      </c>
      <c r="G998" s="4" t="s">
        <v>17</v>
      </c>
      <c r="H998" s="4" t="s">
        <v>46</v>
      </c>
      <c r="I998" s="9">
        <v>1</v>
      </c>
      <c r="J998" s="6">
        <v>45.5</v>
      </c>
      <c r="K998" s="7">
        <v>0.05</v>
      </c>
      <c r="L998" s="6">
        <v>18.89</v>
      </c>
      <c r="M998" s="6">
        <f t="shared" si="60"/>
        <v>43.225000000000001</v>
      </c>
      <c r="N998" s="6">
        <f t="shared" si="61"/>
        <v>18.89</v>
      </c>
      <c r="O998" s="6">
        <f t="shared" si="62"/>
        <v>24.335000000000001</v>
      </c>
      <c r="P998" s="8">
        <f t="shared" si="63"/>
        <v>0.56298438403701567</v>
      </c>
      <c r="Q998" s="5">
        <f>YEAR(SalesDataTable[[#This Row],[Order Date]])</f>
        <v>2026</v>
      </c>
      <c r="R998" s="8" t="str">
        <f>"Q"&amp;ROUNDUP(MONTH(SalesDataTable[[#This Row],[Order Date]])/3,0)</f>
        <v>Q2</v>
      </c>
      <c r="S998" s="9">
        <f>MONTH(SalesDataTable[[#This Row],[Order Date]])</f>
        <v>6</v>
      </c>
      <c r="T998" s="8" t="str">
        <f>TEXT(SalesDataTable[[#This Row],[Order Date]],"mmm")</f>
        <v>Jun</v>
      </c>
    </row>
    <row r="999" spans="1:20" ht="15.6">
      <c r="A999" s="2" t="s">
        <v>1050</v>
      </c>
      <c r="B999" s="3">
        <v>46177</v>
      </c>
      <c r="C999" s="4" t="s">
        <v>14</v>
      </c>
      <c r="D999" s="4" t="s">
        <v>34</v>
      </c>
      <c r="E999" s="4" t="s">
        <v>3</v>
      </c>
      <c r="F999" s="4" t="s">
        <v>4</v>
      </c>
      <c r="G999" s="4" t="s">
        <v>49</v>
      </c>
      <c r="H999" s="4" t="s">
        <v>67</v>
      </c>
      <c r="I999" s="9">
        <v>1</v>
      </c>
      <c r="J999" s="6">
        <v>35.99</v>
      </c>
      <c r="K999" s="7">
        <v>0</v>
      </c>
      <c r="L999" s="6">
        <v>14.05</v>
      </c>
      <c r="M999" s="6">
        <f t="shared" si="60"/>
        <v>35.99</v>
      </c>
      <c r="N999" s="6">
        <f t="shared" si="61"/>
        <v>14.05</v>
      </c>
      <c r="O999" s="6">
        <f t="shared" si="62"/>
        <v>21.94</v>
      </c>
      <c r="P999" s="8">
        <f t="shared" si="63"/>
        <v>0.60961378160600166</v>
      </c>
      <c r="Q999" s="5">
        <f>YEAR(SalesDataTable[[#This Row],[Order Date]])</f>
        <v>2026</v>
      </c>
      <c r="R999" s="8" t="str">
        <f>"Q"&amp;ROUNDUP(MONTH(SalesDataTable[[#This Row],[Order Date]])/3,0)</f>
        <v>Q2</v>
      </c>
      <c r="S999" s="9">
        <f>MONTH(SalesDataTable[[#This Row],[Order Date]])</f>
        <v>6</v>
      </c>
      <c r="T999" s="8" t="str">
        <f>TEXT(SalesDataTable[[#This Row],[Order Date]],"mmm")</f>
        <v>Jun</v>
      </c>
    </row>
    <row r="1000" spans="1:20" ht="15.6">
      <c r="A1000" s="2" t="s">
        <v>1051</v>
      </c>
      <c r="B1000" s="3">
        <v>46177</v>
      </c>
      <c r="C1000" s="4" t="s">
        <v>8</v>
      </c>
      <c r="D1000" s="4" t="s">
        <v>69</v>
      </c>
      <c r="E1000" s="4" t="s">
        <v>39</v>
      </c>
      <c r="F1000" s="4" t="s">
        <v>4</v>
      </c>
      <c r="G1000" s="4" t="s">
        <v>49</v>
      </c>
      <c r="H1000" s="4" t="s">
        <v>55</v>
      </c>
      <c r="I1000" s="9">
        <v>1</v>
      </c>
      <c r="J1000" s="6">
        <v>122.55</v>
      </c>
      <c r="K1000" s="7">
        <v>0</v>
      </c>
      <c r="L1000" s="6">
        <v>68.97</v>
      </c>
      <c r="M1000" s="6">
        <f t="shared" si="60"/>
        <v>122.55</v>
      </c>
      <c r="N1000" s="6">
        <f t="shared" si="61"/>
        <v>68.97</v>
      </c>
      <c r="O1000" s="6">
        <f t="shared" si="62"/>
        <v>53.58</v>
      </c>
      <c r="P1000" s="8">
        <f t="shared" si="63"/>
        <v>0.43720930232558142</v>
      </c>
      <c r="Q1000" s="5">
        <f>YEAR(SalesDataTable[[#This Row],[Order Date]])</f>
        <v>2026</v>
      </c>
      <c r="R1000" s="8" t="str">
        <f>"Q"&amp;ROUNDUP(MONTH(SalesDataTable[[#This Row],[Order Date]])/3,0)</f>
        <v>Q2</v>
      </c>
      <c r="S1000" s="9">
        <f>MONTH(SalesDataTable[[#This Row],[Order Date]])</f>
        <v>6</v>
      </c>
      <c r="T1000" s="8" t="str">
        <f>TEXT(SalesDataTable[[#This Row],[Order Date]],"mmm")</f>
        <v>Jun</v>
      </c>
    </row>
    <row r="1001" spans="1:20" ht="15.6">
      <c r="A1001" s="2" t="s">
        <v>1052</v>
      </c>
      <c r="B1001" s="3">
        <v>46177</v>
      </c>
      <c r="C1001" s="4" t="s">
        <v>27</v>
      </c>
      <c r="D1001" s="4" t="s">
        <v>48</v>
      </c>
      <c r="E1001" s="4" t="s">
        <v>3</v>
      </c>
      <c r="F1001" s="4" t="s">
        <v>16</v>
      </c>
      <c r="G1001" s="4" t="s">
        <v>49</v>
      </c>
      <c r="H1001" s="4" t="s">
        <v>55</v>
      </c>
      <c r="I1001" s="9">
        <v>3</v>
      </c>
      <c r="J1001" s="6">
        <v>126.22</v>
      </c>
      <c r="K1001" s="7">
        <v>0</v>
      </c>
      <c r="L1001" s="6">
        <v>69.599999999999994</v>
      </c>
      <c r="M1001" s="6">
        <f t="shared" si="60"/>
        <v>378.65999999999997</v>
      </c>
      <c r="N1001" s="6">
        <f t="shared" si="61"/>
        <v>208.79999999999998</v>
      </c>
      <c r="O1001" s="6">
        <f t="shared" si="62"/>
        <v>169.85999999999999</v>
      </c>
      <c r="P1001" s="8">
        <f t="shared" si="63"/>
        <v>0.4485818412295991</v>
      </c>
      <c r="Q1001" s="5">
        <f>YEAR(SalesDataTable[[#This Row],[Order Date]])</f>
        <v>2026</v>
      </c>
      <c r="R1001" s="8" t="str">
        <f>"Q"&amp;ROUNDUP(MONTH(SalesDataTable[[#This Row],[Order Date]])/3,0)</f>
        <v>Q2</v>
      </c>
      <c r="S1001" s="9">
        <f>MONTH(SalesDataTable[[#This Row],[Order Date]])</f>
        <v>6</v>
      </c>
      <c r="T1001" s="8" t="str">
        <f>TEXT(SalesDataTable[[#This Row],[Order Date]],"mmm")</f>
        <v>Jun</v>
      </c>
    </row>
    <row r="1002" spans="1:20" ht="15.6">
      <c r="A1002" s="2" t="s">
        <v>1053</v>
      </c>
      <c r="B1002" s="3">
        <v>46178</v>
      </c>
      <c r="C1002" s="4" t="s">
        <v>1</v>
      </c>
      <c r="D1002" s="4" t="s">
        <v>88</v>
      </c>
      <c r="E1002" s="4" t="s">
        <v>25</v>
      </c>
      <c r="F1002" s="4" t="s">
        <v>4</v>
      </c>
      <c r="G1002" s="4" t="s">
        <v>11</v>
      </c>
      <c r="H1002" s="4" t="s">
        <v>12</v>
      </c>
      <c r="I1002" s="9">
        <v>6</v>
      </c>
      <c r="J1002" s="6">
        <v>91.98</v>
      </c>
      <c r="K1002" s="7">
        <v>0.05</v>
      </c>
      <c r="L1002" s="6">
        <v>46.46</v>
      </c>
      <c r="M1002" s="6">
        <f t="shared" si="60"/>
        <v>524.28599999999994</v>
      </c>
      <c r="N1002" s="6">
        <f t="shared" si="61"/>
        <v>278.76</v>
      </c>
      <c r="O1002" s="6">
        <f t="shared" si="62"/>
        <v>245.52599999999995</v>
      </c>
      <c r="P1002" s="8">
        <f t="shared" si="63"/>
        <v>0.46830546686350577</v>
      </c>
      <c r="Q1002" s="5">
        <f>YEAR(SalesDataTable[[#This Row],[Order Date]])</f>
        <v>2026</v>
      </c>
      <c r="R1002" s="8" t="str">
        <f>"Q"&amp;ROUNDUP(MONTH(SalesDataTable[[#This Row],[Order Date]])/3,0)</f>
        <v>Q2</v>
      </c>
      <c r="S1002" s="9">
        <f>MONTH(SalesDataTable[[#This Row],[Order Date]])</f>
        <v>6</v>
      </c>
      <c r="T1002" s="8" t="str">
        <f>TEXT(SalesDataTable[[#This Row],[Order Date]],"mmm")</f>
        <v>Jun</v>
      </c>
    </row>
    <row r="1003" spans="1:20" ht="15.6">
      <c r="A1003" s="2" t="s">
        <v>1054</v>
      </c>
      <c r="B1003" s="3">
        <v>46178</v>
      </c>
      <c r="C1003" s="4" t="s">
        <v>14</v>
      </c>
      <c r="D1003" s="4" t="s">
        <v>34</v>
      </c>
      <c r="E1003" s="4" t="s">
        <v>3</v>
      </c>
      <c r="F1003" s="4" t="s">
        <v>20</v>
      </c>
      <c r="G1003" s="4" t="s">
        <v>31</v>
      </c>
      <c r="H1003" s="4" t="s">
        <v>90</v>
      </c>
      <c r="I1003" s="9">
        <v>1</v>
      </c>
      <c r="J1003" s="6">
        <v>125.32</v>
      </c>
      <c r="K1003" s="7">
        <v>0</v>
      </c>
      <c r="L1003" s="6">
        <v>59.03</v>
      </c>
      <c r="M1003" s="6">
        <f t="shared" si="60"/>
        <v>125.32</v>
      </c>
      <c r="N1003" s="6">
        <f t="shared" si="61"/>
        <v>59.03</v>
      </c>
      <c r="O1003" s="6">
        <f t="shared" si="62"/>
        <v>66.289999999999992</v>
      </c>
      <c r="P1003" s="8">
        <f t="shared" si="63"/>
        <v>0.52896584743057773</v>
      </c>
      <c r="Q1003" s="5">
        <f>YEAR(SalesDataTable[[#This Row],[Order Date]])</f>
        <v>2026</v>
      </c>
      <c r="R1003" s="8" t="str">
        <f>"Q"&amp;ROUNDUP(MONTH(SalesDataTable[[#This Row],[Order Date]])/3,0)</f>
        <v>Q2</v>
      </c>
      <c r="S1003" s="9">
        <f>MONTH(SalesDataTable[[#This Row],[Order Date]])</f>
        <v>6</v>
      </c>
      <c r="T1003" s="8" t="str">
        <f>TEXT(SalesDataTable[[#This Row],[Order Date]],"mmm")</f>
        <v>Jun</v>
      </c>
    </row>
    <row r="1004" spans="1:20" ht="15.6">
      <c r="A1004" s="2" t="s">
        <v>1055</v>
      </c>
      <c r="B1004" s="3">
        <v>46178</v>
      </c>
      <c r="C1004" s="4" t="s">
        <v>27</v>
      </c>
      <c r="D1004" s="4" t="s">
        <v>48</v>
      </c>
      <c r="E1004" s="4" t="s">
        <v>39</v>
      </c>
      <c r="F1004" s="4" t="s">
        <v>4</v>
      </c>
      <c r="G1004" s="4" t="s">
        <v>17</v>
      </c>
      <c r="H1004" s="4" t="s">
        <v>83</v>
      </c>
      <c r="I1004" s="9">
        <v>2</v>
      </c>
      <c r="J1004" s="6">
        <v>167.26</v>
      </c>
      <c r="K1004" s="7">
        <v>0</v>
      </c>
      <c r="L1004" s="6">
        <v>89.65</v>
      </c>
      <c r="M1004" s="6">
        <f t="shared" si="60"/>
        <v>334.52</v>
      </c>
      <c r="N1004" s="6">
        <f t="shared" si="61"/>
        <v>179.3</v>
      </c>
      <c r="O1004" s="6">
        <f t="shared" si="62"/>
        <v>155.21999999999997</v>
      </c>
      <c r="P1004" s="8">
        <f t="shared" si="63"/>
        <v>0.46400813105344968</v>
      </c>
      <c r="Q1004" s="5">
        <f>YEAR(SalesDataTable[[#This Row],[Order Date]])</f>
        <v>2026</v>
      </c>
      <c r="R1004" s="8" t="str">
        <f>"Q"&amp;ROUNDUP(MONTH(SalesDataTable[[#This Row],[Order Date]])/3,0)</f>
        <v>Q2</v>
      </c>
      <c r="S1004" s="9">
        <f>MONTH(SalesDataTable[[#This Row],[Order Date]])</f>
        <v>6</v>
      </c>
      <c r="T1004" s="8" t="str">
        <f>TEXT(SalesDataTable[[#This Row],[Order Date]],"mmm")</f>
        <v>Jun</v>
      </c>
    </row>
    <row r="1005" spans="1:20" ht="15.6">
      <c r="A1005" s="2" t="s">
        <v>1056</v>
      </c>
      <c r="B1005" s="3">
        <v>46178</v>
      </c>
      <c r="C1005" s="4" t="s">
        <v>1</v>
      </c>
      <c r="D1005" s="4" t="s">
        <v>2</v>
      </c>
      <c r="E1005" s="4" t="s">
        <v>39</v>
      </c>
      <c r="F1005" s="4" t="s">
        <v>4</v>
      </c>
      <c r="G1005" s="4" t="s">
        <v>5</v>
      </c>
      <c r="H1005" s="4" t="s">
        <v>6</v>
      </c>
      <c r="I1005" s="9">
        <v>1</v>
      </c>
      <c r="J1005" s="6">
        <v>80.19</v>
      </c>
      <c r="K1005" s="7">
        <v>0</v>
      </c>
      <c r="L1005" s="6">
        <v>42.18</v>
      </c>
      <c r="M1005" s="6">
        <f t="shared" si="60"/>
        <v>80.19</v>
      </c>
      <c r="N1005" s="6">
        <f t="shared" si="61"/>
        <v>42.18</v>
      </c>
      <c r="O1005" s="6">
        <f t="shared" si="62"/>
        <v>38.01</v>
      </c>
      <c r="P1005" s="8">
        <f t="shared" si="63"/>
        <v>0.47399925177702956</v>
      </c>
      <c r="Q1005" s="5">
        <f>YEAR(SalesDataTable[[#This Row],[Order Date]])</f>
        <v>2026</v>
      </c>
      <c r="R1005" s="8" t="str">
        <f>"Q"&amp;ROUNDUP(MONTH(SalesDataTable[[#This Row],[Order Date]])/3,0)</f>
        <v>Q2</v>
      </c>
      <c r="S1005" s="9">
        <f>MONTH(SalesDataTable[[#This Row],[Order Date]])</f>
        <v>6</v>
      </c>
      <c r="T1005" s="8" t="str">
        <f>TEXT(SalesDataTable[[#This Row],[Order Date]],"mmm")</f>
        <v>Jun</v>
      </c>
    </row>
    <row r="1006" spans="1:20" ht="15.6">
      <c r="A1006" s="2" t="s">
        <v>1057</v>
      </c>
      <c r="B1006" s="3">
        <v>46178</v>
      </c>
      <c r="C1006" s="4" t="s">
        <v>1</v>
      </c>
      <c r="D1006" s="4" t="s">
        <v>88</v>
      </c>
      <c r="E1006" s="4" t="s">
        <v>3</v>
      </c>
      <c r="F1006" s="4" t="s">
        <v>16</v>
      </c>
      <c r="G1006" s="4" t="s">
        <v>5</v>
      </c>
      <c r="H1006" s="4" t="s">
        <v>29</v>
      </c>
      <c r="I1006" s="9">
        <v>1</v>
      </c>
      <c r="J1006" s="6">
        <v>49.86</v>
      </c>
      <c r="K1006" s="7">
        <v>0</v>
      </c>
      <c r="L1006" s="6">
        <v>22.72</v>
      </c>
      <c r="M1006" s="6">
        <f t="shared" si="60"/>
        <v>49.86</v>
      </c>
      <c r="N1006" s="6">
        <f t="shared" si="61"/>
        <v>22.72</v>
      </c>
      <c r="O1006" s="6">
        <f t="shared" si="62"/>
        <v>27.14</v>
      </c>
      <c r="P1006" s="8">
        <f t="shared" si="63"/>
        <v>0.5443241075010028</v>
      </c>
      <c r="Q1006" s="5">
        <f>YEAR(SalesDataTable[[#This Row],[Order Date]])</f>
        <v>2026</v>
      </c>
      <c r="R1006" s="8" t="str">
        <f>"Q"&amp;ROUNDUP(MONTH(SalesDataTable[[#This Row],[Order Date]])/3,0)</f>
        <v>Q2</v>
      </c>
      <c r="S1006" s="9">
        <f>MONTH(SalesDataTable[[#This Row],[Order Date]])</f>
        <v>6</v>
      </c>
      <c r="T1006" s="8" t="str">
        <f>TEXT(SalesDataTable[[#This Row],[Order Date]],"mmm")</f>
        <v>Jun</v>
      </c>
    </row>
    <row r="1007" spans="1:20" ht="15.6">
      <c r="A1007" s="2" t="s">
        <v>1058</v>
      </c>
      <c r="B1007" s="3">
        <v>46178</v>
      </c>
      <c r="C1007" s="4" t="s">
        <v>14</v>
      </c>
      <c r="D1007" s="4" t="s">
        <v>61</v>
      </c>
      <c r="E1007" s="4" t="s">
        <v>25</v>
      </c>
      <c r="F1007" s="4" t="s">
        <v>16</v>
      </c>
      <c r="G1007" s="4" t="s">
        <v>31</v>
      </c>
      <c r="H1007" s="4" t="s">
        <v>41</v>
      </c>
      <c r="I1007" s="9">
        <v>2</v>
      </c>
      <c r="J1007" s="6">
        <v>195.51</v>
      </c>
      <c r="K1007" s="7">
        <v>0</v>
      </c>
      <c r="L1007" s="6">
        <v>102.97</v>
      </c>
      <c r="M1007" s="6">
        <f t="shared" si="60"/>
        <v>391.02</v>
      </c>
      <c r="N1007" s="6">
        <f t="shared" si="61"/>
        <v>205.94</v>
      </c>
      <c r="O1007" s="6">
        <f t="shared" si="62"/>
        <v>185.07999999999998</v>
      </c>
      <c r="P1007" s="8">
        <f t="shared" si="63"/>
        <v>0.47332617257429288</v>
      </c>
      <c r="Q1007" s="5">
        <f>YEAR(SalesDataTable[[#This Row],[Order Date]])</f>
        <v>2026</v>
      </c>
      <c r="R1007" s="8" t="str">
        <f>"Q"&amp;ROUNDUP(MONTH(SalesDataTable[[#This Row],[Order Date]])/3,0)</f>
        <v>Q2</v>
      </c>
      <c r="S1007" s="9">
        <f>MONTH(SalesDataTable[[#This Row],[Order Date]])</f>
        <v>6</v>
      </c>
      <c r="T1007" s="8" t="str">
        <f>TEXT(SalesDataTable[[#This Row],[Order Date]],"mmm")</f>
        <v>Jun</v>
      </c>
    </row>
    <row r="1008" spans="1:20" ht="15.6">
      <c r="A1008" s="2" t="s">
        <v>1059</v>
      </c>
      <c r="B1008" s="3">
        <v>46179</v>
      </c>
      <c r="C1008" s="4" t="s">
        <v>1</v>
      </c>
      <c r="D1008" s="4" t="s">
        <v>2</v>
      </c>
      <c r="E1008" s="4" t="s">
        <v>25</v>
      </c>
      <c r="F1008" s="4" t="s">
        <v>16</v>
      </c>
      <c r="G1008" s="4" t="s">
        <v>49</v>
      </c>
      <c r="H1008" s="4" t="s">
        <v>50</v>
      </c>
      <c r="I1008" s="9">
        <v>1</v>
      </c>
      <c r="J1008" s="6">
        <v>39.61</v>
      </c>
      <c r="K1008" s="7">
        <v>0</v>
      </c>
      <c r="L1008" s="6">
        <v>14.75</v>
      </c>
      <c r="M1008" s="6">
        <f t="shared" si="60"/>
        <v>39.61</v>
      </c>
      <c r="N1008" s="6">
        <f t="shared" si="61"/>
        <v>14.75</v>
      </c>
      <c r="O1008" s="6">
        <f t="shared" si="62"/>
        <v>24.86</v>
      </c>
      <c r="P1008" s="8">
        <f t="shared" si="63"/>
        <v>0.62761928805857103</v>
      </c>
      <c r="Q1008" s="5">
        <f>YEAR(SalesDataTable[[#This Row],[Order Date]])</f>
        <v>2026</v>
      </c>
      <c r="R1008" s="8" t="str">
        <f>"Q"&amp;ROUNDUP(MONTH(SalesDataTable[[#This Row],[Order Date]])/3,0)</f>
        <v>Q2</v>
      </c>
      <c r="S1008" s="9">
        <f>MONTH(SalesDataTable[[#This Row],[Order Date]])</f>
        <v>6</v>
      </c>
      <c r="T1008" s="8" t="str">
        <f>TEXT(SalesDataTable[[#This Row],[Order Date]],"mmm")</f>
        <v>Jun</v>
      </c>
    </row>
    <row r="1009" spans="1:20" ht="15.6">
      <c r="A1009" s="2" t="s">
        <v>1060</v>
      </c>
      <c r="B1009" s="3">
        <v>46179</v>
      </c>
      <c r="C1009" s="4" t="s">
        <v>8</v>
      </c>
      <c r="D1009" s="4" t="s">
        <v>9</v>
      </c>
      <c r="E1009" s="4" t="s">
        <v>25</v>
      </c>
      <c r="F1009" s="4" t="s">
        <v>4</v>
      </c>
      <c r="G1009" s="4" t="s">
        <v>11</v>
      </c>
      <c r="H1009" s="4" t="s">
        <v>79</v>
      </c>
      <c r="I1009" s="9">
        <v>1</v>
      </c>
      <c r="J1009" s="6">
        <v>70.86</v>
      </c>
      <c r="K1009" s="7">
        <v>0</v>
      </c>
      <c r="L1009" s="6">
        <v>31.47</v>
      </c>
      <c r="M1009" s="6">
        <f t="shared" si="60"/>
        <v>70.86</v>
      </c>
      <c r="N1009" s="6">
        <f t="shared" si="61"/>
        <v>31.47</v>
      </c>
      <c r="O1009" s="6">
        <f t="shared" si="62"/>
        <v>39.39</v>
      </c>
      <c r="P1009" s="8">
        <f t="shared" si="63"/>
        <v>0.55588484335309063</v>
      </c>
      <c r="Q1009" s="5">
        <f>YEAR(SalesDataTable[[#This Row],[Order Date]])</f>
        <v>2026</v>
      </c>
      <c r="R1009" s="8" t="str">
        <f>"Q"&amp;ROUNDUP(MONTH(SalesDataTable[[#This Row],[Order Date]])/3,0)</f>
        <v>Q2</v>
      </c>
      <c r="S1009" s="9">
        <f>MONTH(SalesDataTable[[#This Row],[Order Date]])</f>
        <v>6</v>
      </c>
      <c r="T1009" s="8" t="str">
        <f>TEXT(SalesDataTable[[#This Row],[Order Date]],"mmm")</f>
        <v>Jun</v>
      </c>
    </row>
    <row r="1010" spans="1:20" ht="15.6">
      <c r="A1010" s="2" t="s">
        <v>1061</v>
      </c>
      <c r="B1010" s="3">
        <v>46179</v>
      </c>
      <c r="C1010" s="4" t="s">
        <v>27</v>
      </c>
      <c r="D1010" s="4" t="s">
        <v>45</v>
      </c>
      <c r="E1010" s="4" t="s">
        <v>10</v>
      </c>
      <c r="F1010" s="4" t="s">
        <v>4</v>
      </c>
      <c r="G1010" s="4" t="s">
        <v>49</v>
      </c>
      <c r="H1010" s="4" t="s">
        <v>50</v>
      </c>
      <c r="I1010" s="9">
        <v>8</v>
      </c>
      <c r="J1010" s="6">
        <v>40.46</v>
      </c>
      <c r="K1010" s="7">
        <v>0.2</v>
      </c>
      <c r="L1010" s="6">
        <v>14.7</v>
      </c>
      <c r="M1010" s="6">
        <f t="shared" si="60"/>
        <v>258.94400000000002</v>
      </c>
      <c r="N1010" s="6">
        <f t="shared" si="61"/>
        <v>117.6</v>
      </c>
      <c r="O1010" s="6">
        <f t="shared" si="62"/>
        <v>141.34400000000002</v>
      </c>
      <c r="P1010" s="8">
        <f t="shared" si="63"/>
        <v>0.54584775086505199</v>
      </c>
      <c r="Q1010" s="5">
        <f>YEAR(SalesDataTable[[#This Row],[Order Date]])</f>
        <v>2026</v>
      </c>
      <c r="R1010" s="8" t="str">
        <f>"Q"&amp;ROUNDUP(MONTH(SalesDataTable[[#This Row],[Order Date]])/3,0)</f>
        <v>Q2</v>
      </c>
      <c r="S1010" s="9">
        <f>MONTH(SalesDataTable[[#This Row],[Order Date]])</f>
        <v>6</v>
      </c>
      <c r="T1010" s="8" t="str">
        <f>TEXT(SalesDataTable[[#This Row],[Order Date]],"mmm")</f>
        <v>Jun</v>
      </c>
    </row>
    <row r="1011" spans="1:20" ht="15.6">
      <c r="A1011" s="2" t="s">
        <v>1062</v>
      </c>
      <c r="B1011" s="3">
        <v>46179</v>
      </c>
      <c r="C1011" s="4" t="s">
        <v>14</v>
      </c>
      <c r="D1011" s="4" t="s">
        <v>34</v>
      </c>
      <c r="E1011" s="4" t="s">
        <v>3</v>
      </c>
      <c r="F1011" s="4" t="s">
        <v>16</v>
      </c>
      <c r="G1011" s="4" t="s">
        <v>17</v>
      </c>
      <c r="H1011" s="4" t="s">
        <v>71</v>
      </c>
      <c r="I1011" s="9">
        <v>1</v>
      </c>
      <c r="J1011" s="6">
        <v>131.79</v>
      </c>
      <c r="K1011" s="7">
        <v>0</v>
      </c>
      <c r="L1011" s="6">
        <v>68.22</v>
      </c>
      <c r="M1011" s="6">
        <f t="shared" si="60"/>
        <v>131.79</v>
      </c>
      <c r="N1011" s="6">
        <f t="shared" si="61"/>
        <v>68.22</v>
      </c>
      <c r="O1011" s="6">
        <f t="shared" si="62"/>
        <v>63.569999999999993</v>
      </c>
      <c r="P1011" s="8">
        <f t="shared" si="63"/>
        <v>0.48235829729114499</v>
      </c>
      <c r="Q1011" s="5">
        <f>YEAR(SalesDataTable[[#This Row],[Order Date]])</f>
        <v>2026</v>
      </c>
      <c r="R1011" s="8" t="str">
        <f>"Q"&amp;ROUNDUP(MONTH(SalesDataTable[[#This Row],[Order Date]])/3,0)</f>
        <v>Q2</v>
      </c>
      <c r="S1011" s="9">
        <f>MONTH(SalesDataTable[[#This Row],[Order Date]])</f>
        <v>6</v>
      </c>
      <c r="T1011" s="8" t="str">
        <f>TEXT(SalesDataTable[[#This Row],[Order Date]],"mmm")</f>
        <v>Jun</v>
      </c>
    </row>
    <row r="1012" spans="1:20" ht="15.6">
      <c r="A1012" s="2" t="s">
        <v>1063</v>
      </c>
      <c r="B1012" s="3">
        <v>46179</v>
      </c>
      <c r="C1012" s="4" t="s">
        <v>14</v>
      </c>
      <c r="D1012" s="4" t="s">
        <v>61</v>
      </c>
      <c r="E1012" s="4" t="s">
        <v>10</v>
      </c>
      <c r="F1012" s="4" t="s">
        <v>4</v>
      </c>
      <c r="G1012" s="4" t="s">
        <v>31</v>
      </c>
      <c r="H1012" s="4" t="s">
        <v>32</v>
      </c>
      <c r="I1012" s="9">
        <v>12</v>
      </c>
      <c r="J1012" s="6">
        <v>338.45</v>
      </c>
      <c r="K1012" s="7">
        <v>0.1</v>
      </c>
      <c r="L1012" s="6">
        <v>196.78</v>
      </c>
      <c r="M1012" s="6">
        <f t="shared" si="60"/>
        <v>3655.2599999999998</v>
      </c>
      <c r="N1012" s="6">
        <f t="shared" si="61"/>
        <v>2361.36</v>
      </c>
      <c r="O1012" s="6">
        <f t="shared" si="62"/>
        <v>1293.8999999999996</v>
      </c>
      <c r="P1012" s="8">
        <f t="shared" si="63"/>
        <v>0.35398302719915947</v>
      </c>
      <c r="Q1012" s="5">
        <f>YEAR(SalesDataTable[[#This Row],[Order Date]])</f>
        <v>2026</v>
      </c>
      <c r="R1012" s="8" t="str">
        <f>"Q"&amp;ROUNDUP(MONTH(SalesDataTable[[#This Row],[Order Date]])/3,0)</f>
        <v>Q2</v>
      </c>
      <c r="S1012" s="9">
        <f>MONTH(SalesDataTable[[#This Row],[Order Date]])</f>
        <v>6</v>
      </c>
      <c r="T1012" s="8" t="str">
        <f>TEXT(SalesDataTable[[#This Row],[Order Date]],"mmm")</f>
        <v>Jun</v>
      </c>
    </row>
    <row r="1013" spans="1:20" ht="15.6">
      <c r="A1013" s="2" t="s">
        <v>1064</v>
      </c>
      <c r="B1013" s="3">
        <v>46179</v>
      </c>
      <c r="C1013" s="4" t="s">
        <v>14</v>
      </c>
      <c r="D1013" s="4" t="s">
        <v>24</v>
      </c>
      <c r="E1013" s="4" t="s">
        <v>25</v>
      </c>
      <c r="F1013" s="4" t="s">
        <v>4</v>
      </c>
      <c r="G1013" s="4" t="s">
        <v>49</v>
      </c>
      <c r="H1013" s="4" t="s">
        <v>50</v>
      </c>
      <c r="I1013" s="9">
        <v>2</v>
      </c>
      <c r="J1013" s="6">
        <v>40.99</v>
      </c>
      <c r="K1013" s="7">
        <v>0</v>
      </c>
      <c r="L1013" s="6">
        <v>14.53</v>
      </c>
      <c r="M1013" s="6">
        <f t="shared" si="60"/>
        <v>81.98</v>
      </c>
      <c r="N1013" s="6">
        <f t="shared" si="61"/>
        <v>29.06</v>
      </c>
      <c r="O1013" s="6">
        <f t="shared" si="62"/>
        <v>52.92</v>
      </c>
      <c r="P1013" s="8">
        <f t="shared" si="63"/>
        <v>0.64552329836545497</v>
      </c>
      <c r="Q1013" s="5">
        <f>YEAR(SalesDataTable[[#This Row],[Order Date]])</f>
        <v>2026</v>
      </c>
      <c r="R1013" s="8" t="str">
        <f>"Q"&amp;ROUNDUP(MONTH(SalesDataTable[[#This Row],[Order Date]])/3,0)</f>
        <v>Q2</v>
      </c>
      <c r="S1013" s="9">
        <f>MONTH(SalesDataTable[[#This Row],[Order Date]])</f>
        <v>6</v>
      </c>
      <c r="T1013" s="8" t="str">
        <f>TEXT(SalesDataTable[[#This Row],[Order Date]],"mmm")</f>
        <v>Jun</v>
      </c>
    </row>
    <row r="1014" spans="1:20" ht="15.6">
      <c r="A1014" s="2" t="s">
        <v>1065</v>
      </c>
      <c r="B1014" s="3">
        <v>46179</v>
      </c>
      <c r="C1014" s="4" t="s">
        <v>8</v>
      </c>
      <c r="D1014" s="4" t="s">
        <v>69</v>
      </c>
      <c r="E1014" s="4" t="s">
        <v>25</v>
      </c>
      <c r="F1014" s="4" t="s">
        <v>4</v>
      </c>
      <c r="G1014" s="4" t="s">
        <v>5</v>
      </c>
      <c r="H1014" s="4" t="s">
        <v>43</v>
      </c>
      <c r="I1014" s="9">
        <v>1</v>
      </c>
      <c r="J1014" s="6">
        <v>101.85</v>
      </c>
      <c r="K1014" s="7">
        <v>0</v>
      </c>
      <c r="L1014" s="6">
        <v>51.59</v>
      </c>
      <c r="M1014" s="6">
        <f t="shared" si="60"/>
        <v>101.85</v>
      </c>
      <c r="N1014" s="6">
        <f t="shared" si="61"/>
        <v>51.59</v>
      </c>
      <c r="O1014" s="6">
        <f t="shared" si="62"/>
        <v>50.259999999999991</v>
      </c>
      <c r="P1014" s="8">
        <f t="shared" si="63"/>
        <v>0.49347079037800679</v>
      </c>
      <c r="Q1014" s="5">
        <f>YEAR(SalesDataTable[[#This Row],[Order Date]])</f>
        <v>2026</v>
      </c>
      <c r="R1014" s="8" t="str">
        <f>"Q"&amp;ROUNDUP(MONTH(SalesDataTable[[#This Row],[Order Date]])/3,0)</f>
        <v>Q2</v>
      </c>
      <c r="S1014" s="9">
        <f>MONTH(SalesDataTable[[#This Row],[Order Date]])</f>
        <v>6</v>
      </c>
      <c r="T1014" s="8" t="str">
        <f>TEXT(SalesDataTable[[#This Row],[Order Date]],"mmm")</f>
        <v>Jun</v>
      </c>
    </row>
    <row r="1015" spans="1:20" ht="15.6">
      <c r="A1015" s="2" t="s">
        <v>1066</v>
      </c>
      <c r="B1015" s="3">
        <v>46179</v>
      </c>
      <c r="C1015" s="4" t="s">
        <v>14</v>
      </c>
      <c r="D1015" s="4" t="s">
        <v>15</v>
      </c>
      <c r="E1015" s="4" t="s">
        <v>10</v>
      </c>
      <c r="F1015" s="4" t="s">
        <v>20</v>
      </c>
      <c r="G1015" s="4" t="s">
        <v>31</v>
      </c>
      <c r="H1015" s="4" t="s">
        <v>32</v>
      </c>
      <c r="I1015" s="9">
        <v>4</v>
      </c>
      <c r="J1015" s="6">
        <v>346.14</v>
      </c>
      <c r="K1015" s="7">
        <v>0.05</v>
      </c>
      <c r="L1015" s="6">
        <v>198.97</v>
      </c>
      <c r="M1015" s="6">
        <f t="shared" si="60"/>
        <v>1315.3319999999999</v>
      </c>
      <c r="N1015" s="6">
        <f t="shared" si="61"/>
        <v>795.88</v>
      </c>
      <c r="O1015" s="6">
        <f t="shared" si="62"/>
        <v>519.45199999999988</v>
      </c>
      <c r="P1015" s="8">
        <f t="shared" si="63"/>
        <v>0.39492082607280893</v>
      </c>
      <c r="Q1015" s="5">
        <f>YEAR(SalesDataTable[[#This Row],[Order Date]])</f>
        <v>2026</v>
      </c>
      <c r="R1015" s="8" t="str">
        <f>"Q"&amp;ROUNDUP(MONTH(SalesDataTable[[#This Row],[Order Date]])/3,0)</f>
        <v>Q2</v>
      </c>
      <c r="S1015" s="9">
        <f>MONTH(SalesDataTable[[#This Row],[Order Date]])</f>
        <v>6</v>
      </c>
      <c r="T1015" s="8" t="str">
        <f>TEXT(SalesDataTable[[#This Row],[Order Date]],"mmm")</f>
        <v>Jun</v>
      </c>
    </row>
    <row r="1016" spans="1:20" ht="15.6">
      <c r="A1016" s="2" t="s">
        <v>1067</v>
      </c>
      <c r="B1016" s="3">
        <v>46179</v>
      </c>
      <c r="C1016" s="4" t="s">
        <v>1</v>
      </c>
      <c r="D1016" s="4" t="s">
        <v>52</v>
      </c>
      <c r="E1016" s="4" t="s">
        <v>25</v>
      </c>
      <c r="F1016" s="4" t="s">
        <v>20</v>
      </c>
      <c r="G1016" s="4" t="s">
        <v>5</v>
      </c>
      <c r="H1016" s="4" t="s">
        <v>6</v>
      </c>
      <c r="I1016" s="9">
        <v>2</v>
      </c>
      <c r="J1016" s="6">
        <v>83.28</v>
      </c>
      <c r="K1016" s="7">
        <v>0</v>
      </c>
      <c r="L1016" s="6">
        <v>43.56</v>
      </c>
      <c r="M1016" s="6">
        <f t="shared" si="60"/>
        <v>166.56</v>
      </c>
      <c r="N1016" s="6">
        <f t="shared" si="61"/>
        <v>87.12</v>
      </c>
      <c r="O1016" s="6">
        <f t="shared" si="62"/>
        <v>79.44</v>
      </c>
      <c r="P1016" s="8">
        <f t="shared" si="63"/>
        <v>0.47694524495677232</v>
      </c>
      <c r="Q1016" s="5">
        <f>YEAR(SalesDataTable[[#This Row],[Order Date]])</f>
        <v>2026</v>
      </c>
      <c r="R1016" s="8" t="str">
        <f>"Q"&amp;ROUNDUP(MONTH(SalesDataTable[[#This Row],[Order Date]])/3,0)</f>
        <v>Q2</v>
      </c>
      <c r="S1016" s="9">
        <f>MONTH(SalesDataTable[[#This Row],[Order Date]])</f>
        <v>6</v>
      </c>
      <c r="T1016" s="8" t="str">
        <f>TEXT(SalesDataTable[[#This Row],[Order Date]],"mmm")</f>
        <v>Jun</v>
      </c>
    </row>
    <row r="1017" spans="1:20" ht="15.6">
      <c r="A1017" s="2" t="s">
        <v>1068</v>
      </c>
      <c r="B1017" s="3">
        <v>46179</v>
      </c>
      <c r="C1017" s="4" t="s">
        <v>27</v>
      </c>
      <c r="D1017" s="4" t="s">
        <v>45</v>
      </c>
      <c r="E1017" s="4" t="s">
        <v>25</v>
      </c>
      <c r="F1017" s="4" t="s">
        <v>20</v>
      </c>
      <c r="G1017" s="4" t="s">
        <v>5</v>
      </c>
      <c r="H1017" s="4" t="s">
        <v>6</v>
      </c>
      <c r="I1017" s="9">
        <v>1</v>
      </c>
      <c r="J1017" s="6">
        <v>80.349999999999994</v>
      </c>
      <c r="K1017" s="7">
        <v>0.15</v>
      </c>
      <c r="L1017" s="6">
        <v>43.51</v>
      </c>
      <c r="M1017" s="6">
        <f t="shared" si="60"/>
        <v>68.297499999999999</v>
      </c>
      <c r="N1017" s="6">
        <f t="shared" si="61"/>
        <v>43.51</v>
      </c>
      <c r="O1017" s="6">
        <f t="shared" si="62"/>
        <v>24.787500000000001</v>
      </c>
      <c r="P1017" s="8">
        <f t="shared" si="63"/>
        <v>0.3629342216040119</v>
      </c>
      <c r="Q1017" s="5">
        <f>YEAR(SalesDataTable[[#This Row],[Order Date]])</f>
        <v>2026</v>
      </c>
      <c r="R1017" s="8" t="str">
        <f>"Q"&amp;ROUNDUP(MONTH(SalesDataTable[[#This Row],[Order Date]])/3,0)</f>
        <v>Q2</v>
      </c>
      <c r="S1017" s="9">
        <f>MONTH(SalesDataTable[[#This Row],[Order Date]])</f>
        <v>6</v>
      </c>
      <c r="T1017" s="8" t="str">
        <f>TEXT(SalesDataTable[[#This Row],[Order Date]],"mmm")</f>
        <v>Jun</v>
      </c>
    </row>
    <row r="1018" spans="1:20" ht="15.6">
      <c r="A1018" s="2" t="s">
        <v>1069</v>
      </c>
      <c r="B1018" s="3">
        <v>46179</v>
      </c>
      <c r="C1018" s="4" t="s">
        <v>8</v>
      </c>
      <c r="D1018" s="4" t="s">
        <v>9</v>
      </c>
      <c r="E1018" s="4" t="s">
        <v>3</v>
      </c>
      <c r="F1018" s="4" t="s">
        <v>4</v>
      </c>
      <c r="G1018" s="4" t="s">
        <v>5</v>
      </c>
      <c r="H1018" s="4" t="s">
        <v>35</v>
      </c>
      <c r="I1018" s="9">
        <v>1</v>
      </c>
      <c r="J1018" s="6">
        <v>40.86</v>
      </c>
      <c r="K1018" s="7">
        <v>0.05</v>
      </c>
      <c r="L1018" s="6">
        <v>16.899999999999999</v>
      </c>
      <c r="M1018" s="6">
        <f t="shared" si="60"/>
        <v>38.817</v>
      </c>
      <c r="N1018" s="6">
        <f t="shared" si="61"/>
        <v>16.899999999999999</v>
      </c>
      <c r="O1018" s="6">
        <f t="shared" si="62"/>
        <v>21.917000000000002</v>
      </c>
      <c r="P1018" s="8">
        <f t="shared" si="63"/>
        <v>0.564623747327202</v>
      </c>
      <c r="Q1018" s="5">
        <f>YEAR(SalesDataTable[[#This Row],[Order Date]])</f>
        <v>2026</v>
      </c>
      <c r="R1018" s="8" t="str">
        <f>"Q"&amp;ROUNDUP(MONTH(SalesDataTable[[#This Row],[Order Date]])/3,0)</f>
        <v>Q2</v>
      </c>
      <c r="S1018" s="9">
        <f>MONTH(SalesDataTable[[#This Row],[Order Date]])</f>
        <v>6</v>
      </c>
      <c r="T1018" s="8" t="str">
        <f>TEXT(SalesDataTable[[#This Row],[Order Date]],"mmm")</f>
        <v>Jun</v>
      </c>
    </row>
    <row r="1019" spans="1:20" ht="15.6">
      <c r="A1019" s="2" t="s">
        <v>1070</v>
      </c>
      <c r="B1019" s="3">
        <v>46180</v>
      </c>
      <c r="C1019" s="4" t="s">
        <v>8</v>
      </c>
      <c r="D1019" s="4" t="s">
        <v>38</v>
      </c>
      <c r="E1019" s="4" t="s">
        <v>25</v>
      </c>
      <c r="F1019" s="4" t="s">
        <v>4</v>
      </c>
      <c r="G1019" s="4" t="s">
        <v>17</v>
      </c>
      <c r="H1019" s="4" t="s">
        <v>18</v>
      </c>
      <c r="I1019" s="9">
        <v>4</v>
      </c>
      <c r="J1019" s="6">
        <v>36.299999999999997</v>
      </c>
      <c r="K1019" s="7">
        <v>0.05</v>
      </c>
      <c r="L1019" s="6">
        <v>13.16</v>
      </c>
      <c r="M1019" s="6">
        <f t="shared" si="60"/>
        <v>137.93999999999997</v>
      </c>
      <c r="N1019" s="6">
        <f t="shared" si="61"/>
        <v>52.64</v>
      </c>
      <c r="O1019" s="6">
        <f t="shared" si="62"/>
        <v>85.299999999999969</v>
      </c>
      <c r="P1019" s="8">
        <f t="shared" si="63"/>
        <v>0.61838480498767567</v>
      </c>
      <c r="Q1019" s="5">
        <f>YEAR(SalesDataTable[[#This Row],[Order Date]])</f>
        <v>2026</v>
      </c>
      <c r="R1019" s="8" t="str">
        <f>"Q"&amp;ROUNDUP(MONTH(SalesDataTable[[#This Row],[Order Date]])/3,0)</f>
        <v>Q2</v>
      </c>
      <c r="S1019" s="9">
        <f>MONTH(SalesDataTable[[#This Row],[Order Date]])</f>
        <v>6</v>
      </c>
      <c r="T1019" s="8" t="str">
        <f>TEXT(SalesDataTable[[#This Row],[Order Date]],"mmm")</f>
        <v>Jun</v>
      </c>
    </row>
    <row r="1020" spans="1:20" ht="15.6">
      <c r="A1020" s="2" t="s">
        <v>1071</v>
      </c>
      <c r="B1020" s="3">
        <v>46180</v>
      </c>
      <c r="C1020" s="4" t="s">
        <v>1</v>
      </c>
      <c r="D1020" s="4" t="s">
        <v>88</v>
      </c>
      <c r="E1020" s="4" t="s">
        <v>10</v>
      </c>
      <c r="F1020" s="4" t="s">
        <v>16</v>
      </c>
      <c r="G1020" s="4" t="s">
        <v>31</v>
      </c>
      <c r="H1020" s="4" t="s">
        <v>32</v>
      </c>
      <c r="I1020" s="9">
        <v>10</v>
      </c>
      <c r="J1020" s="6">
        <v>338.26</v>
      </c>
      <c r="K1020" s="7">
        <v>0.05</v>
      </c>
      <c r="L1020" s="6">
        <v>197.42</v>
      </c>
      <c r="M1020" s="6">
        <f t="shared" si="60"/>
        <v>3213.47</v>
      </c>
      <c r="N1020" s="6">
        <f t="shared" si="61"/>
        <v>1974.1999999999998</v>
      </c>
      <c r="O1020" s="6">
        <f t="shared" si="62"/>
        <v>1239.27</v>
      </c>
      <c r="P1020" s="8">
        <f t="shared" si="63"/>
        <v>0.38564853569505864</v>
      </c>
      <c r="Q1020" s="5">
        <f>YEAR(SalesDataTable[[#This Row],[Order Date]])</f>
        <v>2026</v>
      </c>
      <c r="R1020" s="8" t="str">
        <f>"Q"&amp;ROUNDUP(MONTH(SalesDataTable[[#This Row],[Order Date]])/3,0)</f>
        <v>Q2</v>
      </c>
      <c r="S1020" s="9">
        <f>MONTH(SalesDataTable[[#This Row],[Order Date]])</f>
        <v>6</v>
      </c>
      <c r="T1020" s="8" t="str">
        <f>TEXT(SalesDataTable[[#This Row],[Order Date]],"mmm")</f>
        <v>Jun</v>
      </c>
    </row>
    <row r="1021" spans="1:20" ht="15.6">
      <c r="A1021" s="2" t="s">
        <v>1072</v>
      </c>
      <c r="B1021" s="3">
        <v>46180</v>
      </c>
      <c r="C1021" s="4" t="s">
        <v>1</v>
      </c>
      <c r="D1021" s="4" t="s">
        <v>52</v>
      </c>
      <c r="E1021" s="4" t="s">
        <v>39</v>
      </c>
      <c r="F1021" s="4" t="s">
        <v>4</v>
      </c>
      <c r="G1021" s="4" t="s">
        <v>5</v>
      </c>
      <c r="H1021" s="4" t="s">
        <v>35</v>
      </c>
      <c r="I1021" s="9">
        <v>2</v>
      </c>
      <c r="J1021" s="6">
        <v>41.25</v>
      </c>
      <c r="K1021" s="7">
        <v>0</v>
      </c>
      <c r="L1021" s="6">
        <v>17.13</v>
      </c>
      <c r="M1021" s="6">
        <f t="shared" si="60"/>
        <v>82.5</v>
      </c>
      <c r="N1021" s="6">
        <f t="shared" si="61"/>
        <v>34.26</v>
      </c>
      <c r="O1021" s="6">
        <f t="shared" si="62"/>
        <v>48.24</v>
      </c>
      <c r="P1021" s="8">
        <f t="shared" si="63"/>
        <v>0.58472727272727276</v>
      </c>
      <c r="Q1021" s="5">
        <f>YEAR(SalesDataTable[[#This Row],[Order Date]])</f>
        <v>2026</v>
      </c>
      <c r="R1021" s="8" t="str">
        <f>"Q"&amp;ROUNDUP(MONTH(SalesDataTable[[#This Row],[Order Date]])/3,0)</f>
        <v>Q2</v>
      </c>
      <c r="S1021" s="9">
        <f>MONTH(SalesDataTable[[#This Row],[Order Date]])</f>
        <v>6</v>
      </c>
      <c r="T1021" s="8" t="str">
        <f>TEXT(SalesDataTable[[#This Row],[Order Date]],"mmm")</f>
        <v>Jun</v>
      </c>
    </row>
    <row r="1022" spans="1:20" ht="15.6">
      <c r="A1022" s="2" t="s">
        <v>1073</v>
      </c>
      <c r="B1022" s="3">
        <v>46180</v>
      </c>
      <c r="C1022" s="4" t="s">
        <v>8</v>
      </c>
      <c r="D1022" s="4" t="s">
        <v>69</v>
      </c>
      <c r="E1022" s="4" t="s">
        <v>3</v>
      </c>
      <c r="F1022" s="4" t="s">
        <v>4</v>
      </c>
      <c r="G1022" s="4" t="s">
        <v>11</v>
      </c>
      <c r="H1022" s="4" t="s">
        <v>12</v>
      </c>
      <c r="I1022" s="9">
        <v>2</v>
      </c>
      <c r="J1022" s="6">
        <v>92</v>
      </c>
      <c r="K1022" s="7">
        <v>0</v>
      </c>
      <c r="L1022" s="6">
        <v>44.27</v>
      </c>
      <c r="M1022" s="6">
        <f t="shared" si="60"/>
        <v>184</v>
      </c>
      <c r="N1022" s="6">
        <f t="shared" si="61"/>
        <v>88.54</v>
      </c>
      <c r="O1022" s="6">
        <f t="shared" si="62"/>
        <v>95.46</v>
      </c>
      <c r="P1022" s="8">
        <f t="shared" si="63"/>
        <v>0.51880434782608698</v>
      </c>
      <c r="Q1022" s="5">
        <f>YEAR(SalesDataTable[[#This Row],[Order Date]])</f>
        <v>2026</v>
      </c>
      <c r="R1022" s="8" t="str">
        <f>"Q"&amp;ROUNDUP(MONTH(SalesDataTable[[#This Row],[Order Date]])/3,0)</f>
        <v>Q2</v>
      </c>
      <c r="S1022" s="9">
        <f>MONTH(SalesDataTable[[#This Row],[Order Date]])</f>
        <v>6</v>
      </c>
      <c r="T1022" s="8" t="str">
        <f>TEXT(SalesDataTable[[#This Row],[Order Date]],"mmm")</f>
        <v>Jun</v>
      </c>
    </row>
    <row r="1023" spans="1:20" ht="15.6">
      <c r="A1023" s="2" t="s">
        <v>1074</v>
      </c>
      <c r="B1023" s="3">
        <v>46180</v>
      </c>
      <c r="C1023" s="4" t="s">
        <v>8</v>
      </c>
      <c r="D1023" s="4" t="s">
        <v>38</v>
      </c>
      <c r="E1023" s="4" t="s">
        <v>3</v>
      </c>
      <c r="F1023" s="4" t="s">
        <v>16</v>
      </c>
      <c r="G1023" s="4" t="s">
        <v>31</v>
      </c>
      <c r="H1023" s="4" t="s">
        <v>64</v>
      </c>
      <c r="I1023" s="9">
        <v>1</v>
      </c>
      <c r="J1023" s="6">
        <v>80.89</v>
      </c>
      <c r="K1023" s="7">
        <v>0.1</v>
      </c>
      <c r="L1023" s="6">
        <v>40.32</v>
      </c>
      <c r="M1023" s="6">
        <f t="shared" si="60"/>
        <v>72.801000000000002</v>
      </c>
      <c r="N1023" s="6">
        <f t="shared" si="61"/>
        <v>40.32</v>
      </c>
      <c r="O1023" s="6">
        <f t="shared" si="62"/>
        <v>32.481000000000002</v>
      </c>
      <c r="P1023" s="8">
        <f t="shared" si="63"/>
        <v>0.44616145382618372</v>
      </c>
      <c r="Q1023" s="5">
        <f>YEAR(SalesDataTable[[#This Row],[Order Date]])</f>
        <v>2026</v>
      </c>
      <c r="R1023" s="8" t="str">
        <f>"Q"&amp;ROUNDUP(MONTH(SalesDataTable[[#This Row],[Order Date]])/3,0)</f>
        <v>Q2</v>
      </c>
      <c r="S1023" s="9">
        <f>MONTH(SalesDataTable[[#This Row],[Order Date]])</f>
        <v>6</v>
      </c>
      <c r="T1023" s="8" t="str">
        <f>TEXT(SalesDataTable[[#This Row],[Order Date]],"mmm")</f>
        <v>Jun</v>
      </c>
    </row>
    <row r="1024" spans="1:20" ht="15.6">
      <c r="A1024" s="2" t="s">
        <v>1075</v>
      </c>
      <c r="B1024" s="3">
        <v>46180</v>
      </c>
      <c r="C1024" s="4" t="s">
        <v>1</v>
      </c>
      <c r="D1024" s="4" t="s">
        <v>2</v>
      </c>
      <c r="E1024" s="4" t="s">
        <v>25</v>
      </c>
      <c r="F1024" s="4" t="s">
        <v>16</v>
      </c>
      <c r="G1024" s="4" t="s">
        <v>31</v>
      </c>
      <c r="H1024" s="4" t="s">
        <v>41</v>
      </c>
      <c r="I1024" s="9">
        <v>1</v>
      </c>
      <c r="J1024" s="6">
        <v>194.73</v>
      </c>
      <c r="K1024" s="7">
        <v>0</v>
      </c>
      <c r="L1024" s="6">
        <v>101.91</v>
      </c>
      <c r="M1024" s="6">
        <f t="shared" si="60"/>
        <v>194.73</v>
      </c>
      <c r="N1024" s="6">
        <f t="shared" si="61"/>
        <v>101.91</v>
      </c>
      <c r="O1024" s="6">
        <f t="shared" si="62"/>
        <v>92.82</v>
      </c>
      <c r="P1024" s="8">
        <f t="shared" si="63"/>
        <v>0.47665999075643195</v>
      </c>
      <c r="Q1024" s="5">
        <f>YEAR(SalesDataTable[[#This Row],[Order Date]])</f>
        <v>2026</v>
      </c>
      <c r="R1024" s="8" t="str">
        <f>"Q"&amp;ROUNDUP(MONTH(SalesDataTable[[#This Row],[Order Date]])/3,0)</f>
        <v>Q2</v>
      </c>
      <c r="S1024" s="9">
        <f>MONTH(SalesDataTable[[#This Row],[Order Date]])</f>
        <v>6</v>
      </c>
      <c r="T1024" s="8" t="str">
        <f>TEXT(SalesDataTable[[#This Row],[Order Date]],"mmm")</f>
        <v>Jun</v>
      </c>
    </row>
    <row r="1025" spans="1:20" ht="15.6">
      <c r="A1025" s="2" t="s">
        <v>1076</v>
      </c>
      <c r="B1025" s="3">
        <v>46180</v>
      </c>
      <c r="C1025" s="4" t="s">
        <v>27</v>
      </c>
      <c r="D1025" s="4" t="s">
        <v>28</v>
      </c>
      <c r="E1025" s="4" t="s">
        <v>10</v>
      </c>
      <c r="F1025" s="4" t="s">
        <v>20</v>
      </c>
      <c r="G1025" s="4" t="s">
        <v>11</v>
      </c>
      <c r="H1025" s="4" t="s">
        <v>12</v>
      </c>
      <c r="I1025" s="9">
        <v>5</v>
      </c>
      <c r="J1025" s="6">
        <v>93.82</v>
      </c>
      <c r="K1025" s="7">
        <v>0.15</v>
      </c>
      <c r="L1025" s="6">
        <v>46.06</v>
      </c>
      <c r="M1025" s="6">
        <f t="shared" si="60"/>
        <v>398.73499999999996</v>
      </c>
      <c r="N1025" s="6">
        <f t="shared" si="61"/>
        <v>230.3</v>
      </c>
      <c r="O1025" s="6">
        <f t="shared" si="62"/>
        <v>168.43499999999995</v>
      </c>
      <c r="P1025" s="8">
        <f t="shared" si="63"/>
        <v>0.4224234140469233</v>
      </c>
      <c r="Q1025" s="5">
        <f>YEAR(SalesDataTable[[#This Row],[Order Date]])</f>
        <v>2026</v>
      </c>
      <c r="R1025" s="8" t="str">
        <f>"Q"&amp;ROUNDUP(MONTH(SalesDataTable[[#This Row],[Order Date]])/3,0)</f>
        <v>Q2</v>
      </c>
      <c r="S1025" s="9">
        <f>MONTH(SalesDataTable[[#This Row],[Order Date]])</f>
        <v>6</v>
      </c>
      <c r="T1025" s="8" t="str">
        <f>TEXT(SalesDataTable[[#This Row],[Order Date]],"mmm")</f>
        <v>Jun</v>
      </c>
    </row>
    <row r="1026" spans="1:20" ht="15.6">
      <c r="A1026" s="2" t="s">
        <v>1077</v>
      </c>
      <c r="B1026" s="3">
        <v>46181</v>
      </c>
      <c r="C1026" s="4" t="s">
        <v>14</v>
      </c>
      <c r="D1026" s="4" t="s">
        <v>61</v>
      </c>
      <c r="E1026" s="4" t="s">
        <v>25</v>
      </c>
      <c r="F1026" s="4" t="s">
        <v>16</v>
      </c>
      <c r="G1026" s="4" t="s">
        <v>11</v>
      </c>
      <c r="H1026" s="4" t="s">
        <v>21</v>
      </c>
      <c r="I1026" s="9">
        <v>3</v>
      </c>
      <c r="J1026" s="6">
        <v>142.53</v>
      </c>
      <c r="K1026" s="7">
        <v>0</v>
      </c>
      <c r="L1026" s="6">
        <v>80.67</v>
      </c>
      <c r="M1026" s="6">
        <f t="shared" ref="M1026:M1089" si="64">I1026*J1026*(1-K1026)</f>
        <v>427.59000000000003</v>
      </c>
      <c r="N1026" s="6">
        <f t="shared" ref="N1026:N1089" si="65">I1026*L1026</f>
        <v>242.01</v>
      </c>
      <c r="O1026" s="6">
        <f t="shared" ref="O1026:O1089" si="66">M1026-N1026</f>
        <v>185.58000000000004</v>
      </c>
      <c r="P1026" s="8">
        <f t="shared" ref="P1026:P1089" si="67">IFERROR(O1026/M1026,0)</f>
        <v>0.43401389181225014</v>
      </c>
      <c r="Q1026" s="5">
        <f>YEAR(SalesDataTable[[#This Row],[Order Date]])</f>
        <v>2026</v>
      </c>
      <c r="R1026" s="8" t="str">
        <f>"Q"&amp;ROUNDUP(MONTH(SalesDataTable[[#This Row],[Order Date]])/3,0)</f>
        <v>Q2</v>
      </c>
      <c r="S1026" s="9">
        <f>MONTH(SalesDataTable[[#This Row],[Order Date]])</f>
        <v>6</v>
      </c>
      <c r="T1026" s="8" t="str">
        <f>TEXT(SalesDataTable[[#This Row],[Order Date]],"mmm")</f>
        <v>Jun</v>
      </c>
    </row>
    <row r="1027" spans="1:20" ht="15.6">
      <c r="A1027" s="2" t="s">
        <v>1078</v>
      </c>
      <c r="B1027" s="3">
        <v>46181</v>
      </c>
      <c r="C1027" s="4" t="s">
        <v>8</v>
      </c>
      <c r="D1027" s="4" t="s">
        <v>86</v>
      </c>
      <c r="E1027" s="4" t="s">
        <v>3</v>
      </c>
      <c r="F1027" s="4" t="s">
        <v>4</v>
      </c>
      <c r="G1027" s="4" t="s">
        <v>31</v>
      </c>
      <c r="H1027" s="4" t="s">
        <v>41</v>
      </c>
      <c r="I1027" s="9">
        <v>1</v>
      </c>
      <c r="J1027" s="6">
        <v>196.33</v>
      </c>
      <c r="K1027" s="7">
        <v>0</v>
      </c>
      <c r="L1027" s="6">
        <v>103.27</v>
      </c>
      <c r="M1027" s="6">
        <f t="shared" si="64"/>
        <v>196.33</v>
      </c>
      <c r="N1027" s="6">
        <f t="shared" si="65"/>
        <v>103.27</v>
      </c>
      <c r="O1027" s="6">
        <f t="shared" si="66"/>
        <v>93.060000000000016</v>
      </c>
      <c r="P1027" s="8">
        <f t="shared" si="67"/>
        <v>0.47399786074466466</v>
      </c>
      <c r="Q1027" s="5">
        <f>YEAR(SalesDataTable[[#This Row],[Order Date]])</f>
        <v>2026</v>
      </c>
      <c r="R1027" s="8" t="str">
        <f>"Q"&amp;ROUNDUP(MONTH(SalesDataTable[[#This Row],[Order Date]])/3,0)</f>
        <v>Q2</v>
      </c>
      <c r="S1027" s="9">
        <f>MONTH(SalesDataTable[[#This Row],[Order Date]])</f>
        <v>6</v>
      </c>
      <c r="T1027" s="8" t="str">
        <f>TEXT(SalesDataTable[[#This Row],[Order Date]],"mmm")</f>
        <v>Jun</v>
      </c>
    </row>
    <row r="1028" spans="1:20" ht="15.6">
      <c r="A1028" s="2" t="s">
        <v>1079</v>
      </c>
      <c r="B1028" s="3">
        <v>46181</v>
      </c>
      <c r="C1028" s="4" t="s">
        <v>27</v>
      </c>
      <c r="D1028" s="4" t="s">
        <v>45</v>
      </c>
      <c r="E1028" s="4" t="s">
        <v>3</v>
      </c>
      <c r="F1028" s="4" t="s">
        <v>16</v>
      </c>
      <c r="G1028" s="4" t="s">
        <v>5</v>
      </c>
      <c r="H1028" s="4" t="s">
        <v>35</v>
      </c>
      <c r="I1028" s="9">
        <v>2</v>
      </c>
      <c r="J1028" s="6">
        <v>41.05</v>
      </c>
      <c r="K1028" s="7">
        <v>0</v>
      </c>
      <c r="L1028" s="6">
        <v>16.690000000000001</v>
      </c>
      <c r="M1028" s="6">
        <f t="shared" si="64"/>
        <v>82.1</v>
      </c>
      <c r="N1028" s="6">
        <f t="shared" si="65"/>
        <v>33.380000000000003</v>
      </c>
      <c r="O1028" s="6">
        <f t="shared" si="66"/>
        <v>48.719999999999992</v>
      </c>
      <c r="P1028" s="8">
        <f t="shared" si="67"/>
        <v>0.59342265529841653</v>
      </c>
      <c r="Q1028" s="5">
        <f>YEAR(SalesDataTable[[#This Row],[Order Date]])</f>
        <v>2026</v>
      </c>
      <c r="R1028" s="8" t="str">
        <f>"Q"&amp;ROUNDUP(MONTH(SalesDataTable[[#This Row],[Order Date]])/3,0)</f>
        <v>Q2</v>
      </c>
      <c r="S1028" s="9">
        <f>MONTH(SalesDataTable[[#This Row],[Order Date]])</f>
        <v>6</v>
      </c>
      <c r="T1028" s="8" t="str">
        <f>TEXT(SalesDataTable[[#This Row],[Order Date]],"mmm")</f>
        <v>Jun</v>
      </c>
    </row>
    <row r="1029" spans="1:20" ht="15.6">
      <c r="A1029" s="2" t="s">
        <v>1080</v>
      </c>
      <c r="B1029" s="3">
        <v>46181</v>
      </c>
      <c r="C1029" s="4" t="s">
        <v>27</v>
      </c>
      <c r="D1029" s="4" t="s">
        <v>48</v>
      </c>
      <c r="E1029" s="4" t="s">
        <v>3</v>
      </c>
      <c r="F1029" s="4" t="s">
        <v>16</v>
      </c>
      <c r="G1029" s="4" t="s">
        <v>49</v>
      </c>
      <c r="H1029" s="4" t="s">
        <v>55</v>
      </c>
      <c r="I1029" s="9">
        <v>1</v>
      </c>
      <c r="J1029" s="6">
        <v>123.09</v>
      </c>
      <c r="K1029" s="7">
        <v>0</v>
      </c>
      <c r="L1029" s="6">
        <v>68.03</v>
      </c>
      <c r="M1029" s="6">
        <f t="shared" si="64"/>
        <v>123.09</v>
      </c>
      <c r="N1029" s="6">
        <f t="shared" si="65"/>
        <v>68.03</v>
      </c>
      <c r="O1029" s="6">
        <f t="shared" si="66"/>
        <v>55.06</v>
      </c>
      <c r="P1029" s="8">
        <f t="shared" si="67"/>
        <v>0.44731497278414167</v>
      </c>
      <c r="Q1029" s="5">
        <f>YEAR(SalesDataTable[[#This Row],[Order Date]])</f>
        <v>2026</v>
      </c>
      <c r="R1029" s="8" t="str">
        <f>"Q"&amp;ROUNDUP(MONTH(SalesDataTable[[#This Row],[Order Date]])/3,0)</f>
        <v>Q2</v>
      </c>
      <c r="S1029" s="9">
        <f>MONTH(SalesDataTable[[#This Row],[Order Date]])</f>
        <v>6</v>
      </c>
      <c r="T1029" s="8" t="str">
        <f>TEXT(SalesDataTable[[#This Row],[Order Date]],"mmm")</f>
        <v>Jun</v>
      </c>
    </row>
    <row r="1030" spans="1:20" ht="15.6">
      <c r="A1030" s="2" t="s">
        <v>1081</v>
      </c>
      <c r="B1030" s="3">
        <v>46181</v>
      </c>
      <c r="C1030" s="4" t="s">
        <v>8</v>
      </c>
      <c r="D1030" s="4" t="s">
        <v>69</v>
      </c>
      <c r="E1030" s="4" t="s">
        <v>3</v>
      </c>
      <c r="F1030" s="4" t="s">
        <v>20</v>
      </c>
      <c r="G1030" s="4" t="s">
        <v>11</v>
      </c>
      <c r="H1030" s="4" t="s">
        <v>21</v>
      </c>
      <c r="I1030" s="9">
        <v>2</v>
      </c>
      <c r="J1030" s="6">
        <v>141.09</v>
      </c>
      <c r="K1030" s="7">
        <v>0</v>
      </c>
      <c r="L1030" s="6">
        <v>81.69</v>
      </c>
      <c r="M1030" s="6">
        <f t="shared" si="64"/>
        <v>282.18</v>
      </c>
      <c r="N1030" s="6">
        <f t="shared" si="65"/>
        <v>163.38</v>
      </c>
      <c r="O1030" s="6">
        <f t="shared" si="66"/>
        <v>118.80000000000001</v>
      </c>
      <c r="P1030" s="8">
        <f t="shared" si="67"/>
        <v>0.42100786731873274</v>
      </c>
      <c r="Q1030" s="5">
        <f>YEAR(SalesDataTable[[#This Row],[Order Date]])</f>
        <v>2026</v>
      </c>
      <c r="R1030" s="8" t="str">
        <f>"Q"&amp;ROUNDUP(MONTH(SalesDataTable[[#This Row],[Order Date]])/3,0)</f>
        <v>Q2</v>
      </c>
      <c r="S1030" s="9">
        <f>MONTH(SalesDataTable[[#This Row],[Order Date]])</f>
        <v>6</v>
      </c>
      <c r="T1030" s="8" t="str">
        <f>TEXT(SalesDataTable[[#This Row],[Order Date]],"mmm")</f>
        <v>Jun</v>
      </c>
    </row>
    <row r="1031" spans="1:20" ht="15.6">
      <c r="A1031" s="2" t="s">
        <v>1082</v>
      </c>
      <c r="B1031" s="3">
        <v>46181</v>
      </c>
      <c r="C1031" s="4" t="s">
        <v>14</v>
      </c>
      <c r="D1031" s="4" t="s">
        <v>61</v>
      </c>
      <c r="E1031" s="4" t="s">
        <v>25</v>
      </c>
      <c r="F1031" s="4" t="s">
        <v>16</v>
      </c>
      <c r="G1031" s="4" t="s">
        <v>11</v>
      </c>
      <c r="H1031" s="4" t="s">
        <v>53</v>
      </c>
      <c r="I1031" s="9">
        <v>1</v>
      </c>
      <c r="J1031" s="6">
        <v>157.04</v>
      </c>
      <c r="K1031" s="7">
        <v>0</v>
      </c>
      <c r="L1031" s="6">
        <v>77.540000000000006</v>
      </c>
      <c r="M1031" s="6">
        <f t="shared" si="64"/>
        <v>157.04</v>
      </c>
      <c r="N1031" s="6">
        <f t="shared" si="65"/>
        <v>77.540000000000006</v>
      </c>
      <c r="O1031" s="6">
        <f t="shared" si="66"/>
        <v>79.499999999999986</v>
      </c>
      <c r="P1031" s="8">
        <f t="shared" si="67"/>
        <v>0.5062404482934284</v>
      </c>
      <c r="Q1031" s="5">
        <f>YEAR(SalesDataTable[[#This Row],[Order Date]])</f>
        <v>2026</v>
      </c>
      <c r="R1031" s="8" t="str">
        <f>"Q"&amp;ROUNDUP(MONTH(SalesDataTable[[#This Row],[Order Date]])/3,0)</f>
        <v>Q2</v>
      </c>
      <c r="S1031" s="9">
        <f>MONTH(SalesDataTable[[#This Row],[Order Date]])</f>
        <v>6</v>
      </c>
      <c r="T1031" s="8" t="str">
        <f>TEXT(SalesDataTable[[#This Row],[Order Date]],"mmm")</f>
        <v>Jun</v>
      </c>
    </row>
    <row r="1032" spans="1:20" ht="15.6">
      <c r="A1032" s="2" t="s">
        <v>1083</v>
      </c>
      <c r="B1032" s="3">
        <v>46181</v>
      </c>
      <c r="C1032" s="4" t="s">
        <v>27</v>
      </c>
      <c r="D1032" s="4" t="s">
        <v>45</v>
      </c>
      <c r="E1032" s="4" t="s">
        <v>25</v>
      </c>
      <c r="F1032" s="4" t="s">
        <v>16</v>
      </c>
      <c r="G1032" s="4" t="s">
        <v>17</v>
      </c>
      <c r="H1032" s="4" t="s">
        <v>71</v>
      </c>
      <c r="I1032" s="9">
        <v>6</v>
      </c>
      <c r="J1032" s="6">
        <v>136.46</v>
      </c>
      <c r="K1032" s="7">
        <v>0</v>
      </c>
      <c r="L1032" s="6">
        <v>68.61</v>
      </c>
      <c r="M1032" s="6">
        <f t="shared" si="64"/>
        <v>818.76</v>
      </c>
      <c r="N1032" s="6">
        <f t="shared" si="65"/>
        <v>411.65999999999997</v>
      </c>
      <c r="O1032" s="6">
        <f t="shared" si="66"/>
        <v>407.1</v>
      </c>
      <c r="P1032" s="8">
        <f t="shared" si="67"/>
        <v>0.49721530118716112</v>
      </c>
      <c r="Q1032" s="5">
        <f>YEAR(SalesDataTable[[#This Row],[Order Date]])</f>
        <v>2026</v>
      </c>
      <c r="R1032" s="8" t="str">
        <f>"Q"&amp;ROUNDUP(MONTH(SalesDataTable[[#This Row],[Order Date]])/3,0)</f>
        <v>Q2</v>
      </c>
      <c r="S1032" s="9">
        <f>MONTH(SalesDataTable[[#This Row],[Order Date]])</f>
        <v>6</v>
      </c>
      <c r="T1032" s="8" t="str">
        <f>TEXT(SalesDataTable[[#This Row],[Order Date]],"mmm")</f>
        <v>Jun</v>
      </c>
    </row>
    <row r="1033" spans="1:20" ht="15.6">
      <c r="A1033" s="2" t="s">
        <v>1084</v>
      </c>
      <c r="B1033" s="3">
        <v>46181</v>
      </c>
      <c r="C1033" s="4" t="s">
        <v>1</v>
      </c>
      <c r="D1033" s="4" t="s">
        <v>2</v>
      </c>
      <c r="E1033" s="4" t="s">
        <v>3</v>
      </c>
      <c r="F1033" s="4" t="s">
        <v>16</v>
      </c>
      <c r="G1033" s="4" t="s">
        <v>49</v>
      </c>
      <c r="H1033" s="4" t="s">
        <v>67</v>
      </c>
      <c r="I1033" s="9">
        <v>1</v>
      </c>
      <c r="J1033" s="6">
        <v>36.1</v>
      </c>
      <c r="K1033" s="7">
        <v>0</v>
      </c>
      <c r="L1033" s="6">
        <v>13.65</v>
      </c>
      <c r="M1033" s="6">
        <f t="shared" si="64"/>
        <v>36.1</v>
      </c>
      <c r="N1033" s="6">
        <f t="shared" si="65"/>
        <v>13.65</v>
      </c>
      <c r="O1033" s="6">
        <f t="shared" si="66"/>
        <v>22.450000000000003</v>
      </c>
      <c r="P1033" s="8">
        <f t="shared" si="67"/>
        <v>0.62188365650969535</v>
      </c>
      <c r="Q1033" s="5">
        <f>YEAR(SalesDataTable[[#This Row],[Order Date]])</f>
        <v>2026</v>
      </c>
      <c r="R1033" s="8" t="str">
        <f>"Q"&amp;ROUNDUP(MONTH(SalesDataTable[[#This Row],[Order Date]])/3,0)</f>
        <v>Q2</v>
      </c>
      <c r="S1033" s="9">
        <f>MONTH(SalesDataTable[[#This Row],[Order Date]])</f>
        <v>6</v>
      </c>
      <c r="T1033" s="8" t="str">
        <f>TEXT(SalesDataTable[[#This Row],[Order Date]],"mmm")</f>
        <v>Jun</v>
      </c>
    </row>
    <row r="1034" spans="1:20" ht="15.6">
      <c r="A1034" s="2" t="s">
        <v>1085</v>
      </c>
      <c r="B1034" s="3">
        <v>46181</v>
      </c>
      <c r="C1034" s="4" t="s">
        <v>27</v>
      </c>
      <c r="D1034" s="4" t="s">
        <v>82</v>
      </c>
      <c r="E1034" s="4" t="s">
        <v>3</v>
      </c>
      <c r="F1034" s="4" t="s">
        <v>16</v>
      </c>
      <c r="G1034" s="4" t="s">
        <v>11</v>
      </c>
      <c r="H1034" s="4" t="s">
        <v>12</v>
      </c>
      <c r="I1034" s="9">
        <v>3</v>
      </c>
      <c r="J1034" s="6">
        <v>92.73</v>
      </c>
      <c r="K1034" s="7">
        <v>0</v>
      </c>
      <c r="L1034" s="6">
        <v>44.68</v>
      </c>
      <c r="M1034" s="6">
        <f t="shared" si="64"/>
        <v>278.19</v>
      </c>
      <c r="N1034" s="6">
        <f t="shared" si="65"/>
        <v>134.04</v>
      </c>
      <c r="O1034" s="6">
        <f t="shared" si="66"/>
        <v>144.15</v>
      </c>
      <c r="P1034" s="8">
        <f t="shared" si="67"/>
        <v>0.51817103418526911</v>
      </c>
      <c r="Q1034" s="5">
        <f>YEAR(SalesDataTable[[#This Row],[Order Date]])</f>
        <v>2026</v>
      </c>
      <c r="R1034" s="8" t="str">
        <f>"Q"&amp;ROUNDUP(MONTH(SalesDataTable[[#This Row],[Order Date]])/3,0)</f>
        <v>Q2</v>
      </c>
      <c r="S1034" s="9">
        <f>MONTH(SalesDataTable[[#This Row],[Order Date]])</f>
        <v>6</v>
      </c>
      <c r="T1034" s="8" t="str">
        <f>TEXT(SalesDataTable[[#This Row],[Order Date]],"mmm")</f>
        <v>Jun</v>
      </c>
    </row>
    <row r="1035" spans="1:20" ht="15.6">
      <c r="A1035" s="2" t="s">
        <v>1086</v>
      </c>
      <c r="B1035" s="3">
        <v>46181</v>
      </c>
      <c r="C1035" s="4" t="s">
        <v>8</v>
      </c>
      <c r="D1035" s="4" t="s">
        <v>69</v>
      </c>
      <c r="E1035" s="4" t="s">
        <v>3</v>
      </c>
      <c r="F1035" s="4" t="s">
        <v>16</v>
      </c>
      <c r="G1035" s="4" t="s">
        <v>17</v>
      </c>
      <c r="H1035" s="4" t="s">
        <v>83</v>
      </c>
      <c r="I1035" s="9">
        <v>3</v>
      </c>
      <c r="J1035" s="6">
        <v>164.31</v>
      </c>
      <c r="K1035" s="7">
        <v>0.05</v>
      </c>
      <c r="L1035" s="6">
        <v>86</v>
      </c>
      <c r="M1035" s="6">
        <f t="shared" si="64"/>
        <v>468.2835</v>
      </c>
      <c r="N1035" s="6">
        <f t="shared" si="65"/>
        <v>258</v>
      </c>
      <c r="O1035" s="6">
        <f t="shared" si="66"/>
        <v>210.2835</v>
      </c>
      <c r="P1035" s="8">
        <f t="shared" si="67"/>
        <v>0.44905169624810615</v>
      </c>
      <c r="Q1035" s="5">
        <f>YEAR(SalesDataTable[[#This Row],[Order Date]])</f>
        <v>2026</v>
      </c>
      <c r="R1035" s="8" t="str">
        <f>"Q"&amp;ROUNDUP(MONTH(SalesDataTable[[#This Row],[Order Date]])/3,0)</f>
        <v>Q2</v>
      </c>
      <c r="S1035" s="9">
        <f>MONTH(SalesDataTable[[#This Row],[Order Date]])</f>
        <v>6</v>
      </c>
      <c r="T1035" s="8" t="str">
        <f>TEXT(SalesDataTable[[#This Row],[Order Date]],"mmm")</f>
        <v>Jun</v>
      </c>
    </row>
    <row r="1036" spans="1:20" ht="15.6">
      <c r="A1036" s="2" t="s">
        <v>1087</v>
      </c>
      <c r="B1036" s="3">
        <v>46182</v>
      </c>
      <c r="C1036" s="4" t="s">
        <v>27</v>
      </c>
      <c r="D1036" s="4" t="s">
        <v>48</v>
      </c>
      <c r="E1036" s="4" t="s">
        <v>39</v>
      </c>
      <c r="F1036" s="4" t="s">
        <v>16</v>
      </c>
      <c r="G1036" s="4" t="s">
        <v>17</v>
      </c>
      <c r="H1036" s="4" t="s">
        <v>18</v>
      </c>
      <c r="I1036" s="9">
        <v>2</v>
      </c>
      <c r="J1036" s="6">
        <v>36.85</v>
      </c>
      <c r="K1036" s="7">
        <v>0.1</v>
      </c>
      <c r="L1036" s="6">
        <v>13.92</v>
      </c>
      <c r="M1036" s="6">
        <f t="shared" si="64"/>
        <v>66.33</v>
      </c>
      <c r="N1036" s="6">
        <f t="shared" si="65"/>
        <v>27.84</v>
      </c>
      <c r="O1036" s="6">
        <f t="shared" si="66"/>
        <v>38.489999999999995</v>
      </c>
      <c r="P1036" s="8">
        <f t="shared" si="67"/>
        <v>0.58028041610131154</v>
      </c>
      <c r="Q1036" s="5">
        <f>YEAR(SalesDataTable[[#This Row],[Order Date]])</f>
        <v>2026</v>
      </c>
      <c r="R1036" s="8" t="str">
        <f>"Q"&amp;ROUNDUP(MONTH(SalesDataTable[[#This Row],[Order Date]])/3,0)</f>
        <v>Q2</v>
      </c>
      <c r="S1036" s="9">
        <f>MONTH(SalesDataTable[[#This Row],[Order Date]])</f>
        <v>6</v>
      </c>
      <c r="T1036" s="8" t="str">
        <f>TEXT(SalesDataTable[[#This Row],[Order Date]],"mmm")</f>
        <v>Jun</v>
      </c>
    </row>
    <row r="1037" spans="1:20" ht="15.6">
      <c r="A1037" s="2" t="s">
        <v>1088</v>
      </c>
      <c r="B1037" s="3">
        <v>46182</v>
      </c>
      <c r="C1037" s="4" t="s">
        <v>8</v>
      </c>
      <c r="D1037" s="4" t="s">
        <v>66</v>
      </c>
      <c r="E1037" s="4" t="s">
        <v>39</v>
      </c>
      <c r="F1037" s="4" t="s">
        <v>16</v>
      </c>
      <c r="G1037" s="4" t="s">
        <v>49</v>
      </c>
      <c r="H1037" s="4" t="s">
        <v>67</v>
      </c>
      <c r="I1037" s="9">
        <v>1</v>
      </c>
      <c r="J1037" s="6">
        <v>35.619999999999997</v>
      </c>
      <c r="K1037" s="7">
        <v>0</v>
      </c>
      <c r="L1037" s="6">
        <v>14.05</v>
      </c>
      <c r="M1037" s="6">
        <f t="shared" si="64"/>
        <v>35.619999999999997</v>
      </c>
      <c r="N1037" s="6">
        <f t="shared" si="65"/>
        <v>14.05</v>
      </c>
      <c r="O1037" s="6">
        <f t="shared" si="66"/>
        <v>21.569999999999997</v>
      </c>
      <c r="P1037" s="8">
        <f t="shared" si="67"/>
        <v>0.60555867490174053</v>
      </c>
      <c r="Q1037" s="5">
        <f>YEAR(SalesDataTable[[#This Row],[Order Date]])</f>
        <v>2026</v>
      </c>
      <c r="R1037" s="8" t="str">
        <f>"Q"&amp;ROUNDUP(MONTH(SalesDataTable[[#This Row],[Order Date]])/3,0)</f>
        <v>Q2</v>
      </c>
      <c r="S1037" s="9">
        <f>MONTH(SalesDataTable[[#This Row],[Order Date]])</f>
        <v>6</v>
      </c>
      <c r="T1037" s="8" t="str">
        <f>TEXT(SalesDataTable[[#This Row],[Order Date]],"mmm")</f>
        <v>Jun</v>
      </c>
    </row>
    <row r="1038" spans="1:20" ht="15.6">
      <c r="A1038" s="2" t="s">
        <v>1089</v>
      </c>
      <c r="B1038" s="3">
        <v>46182</v>
      </c>
      <c r="C1038" s="4" t="s">
        <v>27</v>
      </c>
      <c r="D1038" s="4" t="s">
        <v>48</v>
      </c>
      <c r="E1038" s="4" t="s">
        <v>3</v>
      </c>
      <c r="F1038" s="4" t="s">
        <v>16</v>
      </c>
      <c r="G1038" s="4" t="s">
        <v>11</v>
      </c>
      <c r="H1038" s="4" t="s">
        <v>53</v>
      </c>
      <c r="I1038" s="9">
        <v>3</v>
      </c>
      <c r="J1038" s="6">
        <v>157.43</v>
      </c>
      <c r="K1038" s="7">
        <v>0.15</v>
      </c>
      <c r="L1038" s="6">
        <v>77.56</v>
      </c>
      <c r="M1038" s="6">
        <f t="shared" si="64"/>
        <v>401.44650000000001</v>
      </c>
      <c r="N1038" s="6">
        <f t="shared" si="65"/>
        <v>232.68</v>
      </c>
      <c r="O1038" s="6">
        <f t="shared" si="66"/>
        <v>168.76650000000001</v>
      </c>
      <c r="P1038" s="8">
        <f t="shared" si="67"/>
        <v>0.42039599299034863</v>
      </c>
      <c r="Q1038" s="5">
        <f>YEAR(SalesDataTable[[#This Row],[Order Date]])</f>
        <v>2026</v>
      </c>
      <c r="R1038" s="8" t="str">
        <f>"Q"&amp;ROUNDUP(MONTH(SalesDataTable[[#This Row],[Order Date]])/3,0)</f>
        <v>Q2</v>
      </c>
      <c r="S1038" s="9">
        <f>MONTH(SalesDataTable[[#This Row],[Order Date]])</f>
        <v>6</v>
      </c>
      <c r="T1038" s="8" t="str">
        <f>TEXT(SalesDataTable[[#This Row],[Order Date]],"mmm")</f>
        <v>Jun</v>
      </c>
    </row>
    <row r="1039" spans="1:20" ht="15.6">
      <c r="A1039" s="2" t="s">
        <v>1090</v>
      </c>
      <c r="B1039" s="3">
        <v>46182</v>
      </c>
      <c r="C1039" s="4" t="s">
        <v>8</v>
      </c>
      <c r="D1039" s="4" t="s">
        <v>69</v>
      </c>
      <c r="E1039" s="4" t="s">
        <v>25</v>
      </c>
      <c r="F1039" s="4" t="s">
        <v>16</v>
      </c>
      <c r="G1039" s="4" t="s">
        <v>5</v>
      </c>
      <c r="H1039" s="4" t="s">
        <v>6</v>
      </c>
      <c r="I1039" s="9">
        <v>1</v>
      </c>
      <c r="J1039" s="6">
        <v>81.2</v>
      </c>
      <c r="K1039" s="7">
        <v>0.1</v>
      </c>
      <c r="L1039" s="6">
        <v>41.64</v>
      </c>
      <c r="M1039" s="6">
        <f t="shared" si="64"/>
        <v>73.08</v>
      </c>
      <c r="N1039" s="6">
        <f t="shared" si="65"/>
        <v>41.64</v>
      </c>
      <c r="O1039" s="6">
        <f t="shared" si="66"/>
        <v>31.439999999999998</v>
      </c>
      <c r="P1039" s="8">
        <f t="shared" si="67"/>
        <v>0.43021346469622329</v>
      </c>
      <c r="Q1039" s="5">
        <f>YEAR(SalesDataTable[[#This Row],[Order Date]])</f>
        <v>2026</v>
      </c>
      <c r="R1039" s="8" t="str">
        <f>"Q"&amp;ROUNDUP(MONTH(SalesDataTable[[#This Row],[Order Date]])/3,0)</f>
        <v>Q2</v>
      </c>
      <c r="S1039" s="9">
        <f>MONTH(SalesDataTable[[#This Row],[Order Date]])</f>
        <v>6</v>
      </c>
      <c r="T1039" s="8" t="str">
        <f>TEXT(SalesDataTable[[#This Row],[Order Date]],"mmm")</f>
        <v>Jun</v>
      </c>
    </row>
    <row r="1040" spans="1:20" ht="15.6">
      <c r="A1040" s="2" t="s">
        <v>1091</v>
      </c>
      <c r="B1040" s="3">
        <v>46182</v>
      </c>
      <c r="C1040" s="4" t="s">
        <v>27</v>
      </c>
      <c r="D1040" s="4" t="s">
        <v>82</v>
      </c>
      <c r="E1040" s="4" t="s">
        <v>3</v>
      </c>
      <c r="F1040" s="4" t="s">
        <v>4</v>
      </c>
      <c r="G1040" s="4" t="s">
        <v>11</v>
      </c>
      <c r="H1040" s="4" t="s">
        <v>12</v>
      </c>
      <c r="I1040" s="9">
        <v>4</v>
      </c>
      <c r="J1040" s="6">
        <v>93.58</v>
      </c>
      <c r="K1040" s="7">
        <v>0.1</v>
      </c>
      <c r="L1040" s="6">
        <v>44.56</v>
      </c>
      <c r="M1040" s="6">
        <f t="shared" si="64"/>
        <v>336.88799999999998</v>
      </c>
      <c r="N1040" s="6">
        <f t="shared" si="65"/>
        <v>178.24</v>
      </c>
      <c r="O1040" s="6">
        <f t="shared" si="66"/>
        <v>158.64799999999997</v>
      </c>
      <c r="P1040" s="8">
        <f t="shared" si="67"/>
        <v>0.4709220868656645</v>
      </c>
      <c r="Q1040" s="5">
        <f>YEAR(SalesDataTable[[#This Row],[Order Date]])</f>
        <v>2026</v>
      </c>
      <c r="R1040" s="8" t="str">
        <f>"Q"&amp;ROUNDUP(MONTH(SalesDataTable[[#This Row],[Order Date]])/3,0)</f>
        <v>Q2</v>
      </c>
      <c r="S1040" s="9">
        <f>MONTH(SalesDataTable[[#This Row],[Order Date]])</f>
        <v>6</v>
      </c>
      <c r="T1040" s="8" t="str">
        <f>TEXT(SalesDataTable[[#This Row],[Order Date]],"mmm")</f>
        <v>Jun</v>
      </c>
    </row>
    <row r="1041" spans="1:20" ht="15.6">
      <c r="A1041" s="2" t="s">
        <v>1092</v>
      </c>
      <c r="B1041" s="3">
        <v>46182</v>
      </c>
      <c r="C1041" s="4" t="s">
        <v>8</v>
      </c>
      <c r="D1041" s="4" t="s">
        <v>86</v>
      </c>
      <c r="E1041" s="4" t="s">
        <v>3</v>
      </c>
      <c r="F1041" s="4" t="s">
        <v>16</v>
      </c>
      <c r="G1041" s="4" t="s">
        <v>11</v>
      </c>
      <c r="H1041" s="4" t="s">
        <v>53</v>
      </c>
      <c r="I1041" s="9">
        <v>4</v>
      </c>
      <c r="J1041" s="6">
        <v>155.22</v>
      </c>
      <c r="K1041" s="7">
        <v>0</v>
      </c>
      <c r="L1041" s="6">
        <v>77.209999999999994</v>
      </c>
      <c r="M1041" s="6">
        <f t="shared" si="64"/>
        <v>620.88</v>
      </c>
      <c r="N1041" s="6">
        <f t="shared" si="65"/>
        <v>308.83999999999997</v>
      </c>
      <c r="O1041" s="6">
        <f t="shared" si="66"/>
        <v>312.04000000000002</v>
      </c>
      <c r="P1041" s="8">
        <f t="shared" si="67"/>
        <v>0.50257698750161062</v>
      </c>
      <c r="Q1041" s="5">
        <f>YEAR(SalesDataTable[[#This Row],[Order Date]])</f>
        <v>2026</v>
      </c>
      <c r="R1041" s="8" t="str">
        <f>"Q"&amp;ROUNDUP(MONTH(SalesDataTable[[#This Row],[Order Date]])/3,0)</f>
        <v>Q2</v>
      </c>
      <c r="S1041" s="9">
        <f>MONTH(SalesDataTable[[#This Row],[Order Date]])</f>
        <v>6</v>
      </c>
      <c r="T1041" s="8" t="str">
        <f>TEXT(SalesDataTable[[#This Row],[Order Date]],"mmm")</f>
        <v>Jun</v>
      </c>
    </row>
    <row r="1042" spans="1:20" ht="15.6">
      <c r="A1042" s="2" t="s">
        <v>1093</v>
      </c>
      <c r="B1042" s="3">
        <v>46182</v>
      </c>
      <c r="C1042" s="4" t="s">
        <v>27</v>
      </c>
      <c r="D1042" s="4" t="s">
        <v>48</v>
      </c>
      <c r="E1042" s="4" t="s">
        <v>3</v>
      </c>
      <c r="F1042" s="4" t="s">
        <v>16</v>
      </c>
      <c r="G1042" s="4" t="s">
        <v>5</v>
      </c>
      <c r="H1042" s="4" t="s">
        <v>43</v>
      </c>
      <c r="I1042" s="9">
        <v>4</v>
      </c>
      <c r="J1042" s="6">
        <v>100.33</v>
      </c>
      <c r="K1042" s="7">
        <v>0</v>
      </c>
      <c r="L1042" s="6">
        <v>49.99</v>
      </c>
      <c r="M1042" s="6">
        <f t="shared" si="64"/>
        <v>401.32</v>
      </c>
      <c r="N1042" s="6">
        <f t="shared" si="65"/>
        <v>199.96</v>
      </c>
      <c r="O1042" s="6">
        <f t="shared" si="66"/>
        <v>201.35999999999999</v>
      </c>
      <c r="P1042" s="8">
        <f t="shared" si="67"/>
        <v>0.5017442439948171</v>
      </c>
      <c r="Q1042" s="5">
        <f>YEAR(SalesDataTable[[#This Row],[Order Date]])</f>
        <v>2026</v>
      </c>
      <c r="R1042" s="8" t="str">
        <f>"Q"&amp;ROUNDUP(MONTH(SalesDataTable[[#This Row],[Order Date]])/3,0)</f>
        <v>Q2</v>
      </c>
      <c r="S1042" s="9">
        <f>MONTH(SalesDataTable[[#This Row],[Order Date]])</f>
        <v>6</v>
      </c>
      <c r="T1042" s="8" t="str">
        <f>TEXT(SalesDataTable[[#This Row],[Order Date]],"mmm")</f>
        <v>Jun</v>
      </c>
    </row>
    <row r="1043" spans="1:20" ht="15.6">
      <c r="A1043" s="2" t="s">
        <v>1094</v>
      </c>
      <c r="B1043" s="3">
        <v>46182</v>
      </c>
      <c r="C1043" s="4" t="s">
        <v>14</v>
      </c>
      <c r="D1043" s="4" t="s">
        <v>24</v>
      </c>
      <c r="E1043" s="4" t="s">
        <v>3</v>
      </c>
      <c r="F1043" s="4" t="s">
        <v>20</v>
      </c>
      <c r="G1043" s="4" t="s">
        <v>17</v>
      </c>
      <c r="H1043" s="4" t="s">
        <v>71</v>
      </c>
      <c r="I1043" s="9">
        <v>2</v>
      </c>
      <c r="J1043" s="6">
        <v>134.28</v>
      </c>
      <c r="K1043" s="7">
        <v>0</v>
      </c>
      <c r="L1043" s="6">
        <v>69.12</v>
      </c>
      <c r="M1043" s="6">
        <f t="shared" si="64"/>
        <v>268.56</v>
      </c>
      <c r="N1043" s="6">
        <f t="shared" si="65"/>
        <v>138.24</v>
      </c>
      <c r="O1043" s="6">
        <f t="shared" si="66"/>
        <v>130.32</v>
      </c>
      <c r="P1043" s="8">
        <f t="shared" si="67"/>
        <v>0.48525469168900803</v>
      </c>
      <c r="Q1043" s="5">
        <f>YEAR(SalesDataTable[[#This Row],[Order Date]])</f>
        <v>2026</v>
      </c>
      <c r="R1043" s="8" t="str">
        <f>"Q"&amp;ROUNDUP(MONTH(SalesDataTable[[#This Row],[Order Date]])/3,0)</f>
        <v>Q2</v>
      </c>
      <c r="S1043" s="9">
        <f>MONTH(SalesDataTable[[#This Row],[Order Date]])</f>
        <v>6</v>
      </c>
      <c r="T1043" s="8" t="str">
        <f>TEXT(SalesDataTable[[#This Row],[Order Date]],"mmm")</f>
        <v>Jun</v>
      </c>
    </row>
    <row r="1044" spans="1:20" ht="15.6">
      <c r="A1044" s="2" t="s">
        <v>1095</v>
      </c>
      <c r="B1044" s="3">
        <v>46182</v>
      </c>
      <c r="C1044" s="4" t="s">
        <v>14</v>
      </c>
      <c r="D1044" s="4" t="s">
        <v>15</v>
      </c>
      <c r="E1044" s="4" t="s">
        <v>3</v>
      </c>
      <c r="F1044" s="4" t="s">
        <v>16</v>
      </c>
      <c r="G1044" s="4" t="s">
        <v>49</v>
      </c>
      <c r="H1044" s="4" t="s">
        <v>74</v>
      </c>
      <c r="I1044" s="9">
        <v>2</v>
      </c>
      <c r="J1044" s="6">
        <v>51.16</v>
      </c>
      <c r="K1044" s="7">
        <v>0</v>
      </c>
      <c r="L1044" s="6">
        <v>21.57</v>
      </c>
      <c r="M1044" s="6">
        <f t="shared" si="64"/>
        <v>102.32</v>
      </c>
      <c r="N1044" s="6">
        <f t="shared" si="65"/>
        <v>43.14</v>
      </c>
      <c r="O1044" s="6">
        <f t="shared" si="66"/>
        <v>59.179999999999993</v>
      </c>
      <c r="P1044" s="8">
        <f t="shared" si="67"/>
        <v>0.57838154808444098</v>
      </c>
      <c r="Q1044" s="5">
        <f>YEAR(SalesDataTable[[#This Row],[Order Date]])</f>
        <v>2026</v>
      </c>
      <c r="R1044" s="8" t="str">
        <f>"Q"&amp;ROUNDUP(MONTH(SalesDataTable[[#This Row],[Order Date]])/3,0)</f>
        <v>Q2</v>
      </c>
      <c r="S1044" s="9">
        <f>MONTH(SalesDataTable[[#This Row],[Order Date]])</f>
        <v>6</v>
      </c>
      <c r="T1044" s="8" t="str">
        <f>TEXT(SalesDataTable[[#This Row],[Order Date]],"mmm")</f>
        <v>Jun</v>
      </c>
    </row>
    <row r="1045" spans="1:20" ht="15.6">
      <c r="A1045" s="2" t="s">
        <v>1096</v>
      </c>
      <c r="B1045" s="3">
        <v>46183</v>
      </c>
      <c r="C1045" s="4" t="s">
        <v>8</v>
      </c>
      <c r="D1045" s="4" t="s">
        <v>69</v>
      </c>
      <c r="E1045" s="4" t="s">
        <v>3</v>
      </c>
      <c r="F1045" s="4" t="s">
        <v>4</v>
      </c>
      <c r="G1045" s="4" t="s">
        <v>49</v>
      </c>
      <c r="H1045" s="4" t="s">
        <v>67</v>
      </c>
      <c r="I1045" s="9">
        <v>3</v>
      </c>
      <c r="J1045" s="6">
        <v>35.94</v>
      </c>
      <c r="K1045" s="7">
        <v>0.1</v>
      </c>
      <c r="L1045" s="6">
        <v>14.04</v>
      </c>
      <c r="M1045" s="6">
        <f t="shared" si="64"/>
        <v>97.037999999999997</v>
      </c>
      <c r="N1045" s="6">
        <f t="shared" si="65"/>
        <v>42.12</v>
      </c>
      <c r="O1045" s="6">
        <f t="shared" si="66"/>
        <v>54.917999999999999</v>
      </c>
      <c r="P1045" s="8">
        <f t="shared" si="67"/>
        <v>0.56594323873121866</v>
      </c>
      <c r="Q1045" s="5">
        <f>YEAR(SalesDataTable[[#This Row],[Order Date]])</f>
        <v>2026</v>
      </c>
      <c r="R1045" s="8" t="str">
        <f>"Q"&amp;ROUNDUP(MONTH(SalesDataTable[[#This Row],[Order Date]])/3,0)</f>
        <v>Q2</v>
      </c>
      <c r="S1045" s="9">
        <f>MONTH(SalesDataTable[[#This Row],[Order Date]])</f>
        <v>6</v>
      </c>
      <c r="T1045" s="8" t="str">
        <f>TEXT(SalesDataTable[[#This Row],[Order Date]],"mmm")</f>
        <v>Jun</v>
      </c>
    </row>
    <row r="1046" spans="1:20" ht="15.6">
      <c r="A1046" s="2" t="s">
        <v>1097</v>
      </c>
      <c r="B1046" s="3">
        <v>46183</v>
      </c>
      <c r="C1046" s="4" t="s">
        <v>14</v>
      </c>
      <c r="D1046" s="4" t="s">
        <v>61</v>
      </c>
      <c r="E1046" s="4" t="s">
        <v>25</v>
      </c>
      <c r="F1046" s="4" t="s">
        <v>4</v>
      </c>
      <c r="G1046" s="4" t="s">
        <v>11</v>
      </c>
      <c r="H1046" s="4" t="s">
        <v>21</v>
      </c>
      <c r="I1046" s="9">
        <v>1</v>
      </c>
      <c r="J1046" s="6">
        <v>145.34</v>
      </c>
      <c r="K1046" s="7">
        <v>0.05</v>
      </c>
      <c r="L1046" s="6">
        <v>77.89</v>
      </c>
      <c r="M1046" s="6">
        <f t="shared" si="64"/>
        <v>138.07300000000001</v>
      </c>
      <c r="N1046" s="6">
        <f t="shared" si="65"/>
        <v>77.89</v>
      </c>
      <c r="O1046" s="6">
        <f t="shared" si="66"/>
        <v>60.183000000000007</v>
      </c>
      <c r="P1046" s="8">
        <f t="shared" si="67"/>
        <v>0.43587812244247609</v>
      </c>
      <c r="Q1046" s="5">
        <f>YEAR(SalesDataTable[[#This Row],[Order Date]])</f>
        <v>2026</v>
      </c>
      <c r="R1046" s="8" t="str">
        <f>"Q"&amp;ROUNDUP(MONTH(SalesDataTable[[#This Row],[Order Date]])/3,0)</f>
        <v>Q2</v>
      </c>
      <c r="S1046" s="9">
        <f>MONTH(SalesDataTable[[#This Row],[Order Date]])</f>
        <v>6</v>
      </c>
      <c r="T1046" s="8" t="str">
        <f>TEXT(SalesDataTable[[#This Row],[Order Date]],"mmm")</f>
        <v>Jun</v>
      </c>
    </row>
    <row r="1047" spans="1:20" ht="15.6">
      <c r="A1047" s="2" t="s">
        <v>1098</v>
      </c>
      <c r="B1047" s="3">
        <v>46183</v>
      </c>
      <c r="C1047" s="4" t="s">
        <v>14</v>
      </c>
      <c r="D1047" s="4" t="s">
        <v>126</v>
      </c>
      <c r="E1047" s="4" t="s">
        <v>3</v>
      </c>
      <c r="F1047" s="4" t="s">
        <v>20</v>
      </c>
      <c r="G1047" s="4" t="s">
        <v>17</v>
      </c>
      <c r="H1047" s="4" t="s">
        <v>18</v>
      </c>
      <c r="I1047" s="9">
        <v>1</v>
      </c>
      <c r="J1047" s="6">
        <v>35.950000000000003</v>
      </c>
      <c r="K1047" s="7">
        <v>0.1</v>
      </c>
      <c r="L1047" s="6">
        <v>13.63</v>
      </c>
      <c r="M1047" s="6">
        <f t="shared" si="64"/>
        <v>32.355000000000004</v>
      </c>
      <c r="N1047" s="6">
        <f t="shared" si="65"/>
        <v>13.63</v>
      </c>
      <c r="O1047" s="6">
        <f t="shared" si="66"/>
        <v>18.725000000000001</v>
      </c>
      <c r="P1047" s="8">
        <f t="shared" si="67"/>
        <v>0.57873589862463293</v>
      </c>
      <c r="Q1047" s="5">
        <f>YEAR(SalesDataTable[[#This Row],[Order Date]])</f>
        <v>2026</v>
      </c>
      <c r="R1047" s="8" t="str">
        <f>"Q"&amp;ROUNDUP(MONTH(SalesDataTable[[#This Row],[Order Date]])/3,0)</f>
        <v>Q2</v>
      </c>
      <c r="S1047" s="9">
        <f>MONTH(SalesDataTable[[#This Row],[Order Date]])</f>
        <v>6</v>
      </c>
      <c r="T1047" s="8" t="str">
        <f>TEXT(SalesDataTable[[#This Row],[Order Date]],"mmm")</f>
        <v>Jun</v>
      </c>
    </row>
    <row r="1048" spans="1:20" ht="15.6">
      <c r="A1048" s="2" t="s">
        <v>1099</v>
      </c>
      <c r="B1048" s="3">
        <v>46183</v>
      </c>
      <c r="C1048" s="4" t="s">
        <v>27</v>
      </c>
      <c r="D1048" s="4" t="s">
        <v>82</v>
      </c>
      <c r="E1048" s="4" t="s">
        <v>25</v>
      </c>
      <c r="F1048" s="4" t="s">
        <v>20</v>
      </c>
      <c r="G1048" s="4" t="s">
        <v>49</v>
      </c>
      <c r="H1048" s="4" t="s">
        <v>74</v>
      </c>
      <c r="I1048" s="9">
        <v>1</v>
      </c>
      <c r="J1048" s="6">
        <v>51.09</v>
      </c>
      <c r="K1048" s="7">
        <v>0</v>
      </c>
      <c r="L1048" s="6">
        <v>22.4</v>
      </c>
      <c r="M1048" s="6">
        <f t="shared" si="64"/>
        <v>51.09</v>
      </c>
      <c r="N1048" s="6">
        <f t="shared" si="65"/>
        <v>22.4</v>
      </c>
      <c r="O1048" s="6">
        <f t="shared" si="66"/>
        <v>28.690000000000005</v>
      </c>
      <c r="P1048" s="8">
        <f t="shared" si="67"/>
        <v>0.56155803484047762</v>
      </c>
      <c r="Q1048" s="5">
        <f>YEAR(SalesDataTable[[#This Row],[Order Date]])</f>
        <v>2026</v>
      </c>
      <c r="R1048" s="8" t="str">
        <f>"Q"&amp;ROUNDUP(MONTH(SalesDataTable[[#This Row],[Order Date]])/3,0)</f>
        <v>Q2</v>
      </c>
      <c r="S1048" s="9">
        <f>MONTH(SalesDataTable[[#This Row],[Order Date]])</f>
        <v>6</v>
      </c>
      <c r="T1048" s="8" t="str">
        <f>TEXT(SalesDataTable[[#This Row],[Order Date]],"mmm")</f>
        <v>Jun</v>
      </c>
    </row>
    <row r="1049" spans="1:20" ht="15.6">
      <c r="A1049" s="2" t="s">
        <v>1100</v>
      </c>
      <c r="B1049" s="3">
        <v>46183</v>
      </c>
      <c r="C1049" s="4" t="s">
        <v>8</v>
      </c>
      <c r="D1049" s="4" t="s">
        <v>86</v>
      </c>
      <c r="E1049" s="4" t="s">
        <v>25</v>
      </c>
      <c r="F1049" s="4" t="s">
        <v>4</v>
      </c>
      <c r="G1049" s="4" t="s">
        <v>31</v>
      </c>
      <c r="H1049" s="4" t="s">
        <v>41</v>
      </c>
      <c r="I1049" s="9">
        <v>2</v>
      </c>
      <c r="J1049" s="6">
        <v>198.69</v>
      </c>
      <c r="K1049" s="7">
        <v>0.15</v>
      </c>
      <c r="L1049" s="6">
        <v>104.25</v>
      </c>
      <c r="M1049" s="6">
        <f t="shared" si="64"/>
        <v>337.77299999999997</v>
      </c>
      <c r="N1049" s="6">
        <f t="shared" si="65"/>
        <v>208.5</v>
      </c>
      <c r="O1049" s="6">
        <f t="shared" si="66"/>
        <v>129.27299999999997</v>
      </c>
      <c r="P1049" s="8">
        <f t="shared" si="67"/>
        <v>0.38272153191640534</v>
      </c>
      <c r="Q1049" s="5">
        <f>YEAR(SalesDataTable[[#This Row],[Order Date]])</f>
        <v>2026</v>
      </c>
      <c r="R1049" s="8" t="str">
        <f>"Q"&amp;ROUNDUP(MONTH(SalesDataTable[[#This Row],[Order Date]])/3,0)</f>
        <v>Q2</v>
      </c>
      <c r="S1049" s="9">
        <f>MONTH(SalesDataTable[[#This Row],[Order Date]])</f>
        <v>6</v>
      </c>
      <c r="T1049" s="8" t="str">
        <f>TEXT(SalesDataTable[[#This Row],[Order Date]],"mmm")</f>
        <v>Jun</v>
      </c>
    </row>
    <row r="1050" spans="1:20" ht="15.6">
      <c r="A1050" s="2" t="s">
        <v>1101</v>
      </c>
      <c r="B1050" s="3">
        <v>46183</v>
      </c>
      <c r="C1050" s="4" t="s">
        <v>8</v>
      </c>
      <c r="D1050" s="4" t="s">
        <v>38</v>
      </c>
      <c r="E1050" s="4" t="s">
        <v>25</v>
      </c>
      <c r="F1050" s="4" t="s">
        <v>16</v>
      </c>
      <c r="G1050" s="4" t="s">
        <v>5</v>
      </c>
      <c r="H1050" s="4" t="s">
        <v>6</v>
      </c>
      <c r="I1050" s="9">
        <v>3</v>
      </c>
      <c r="J1050" s="6">
        <v>83.45</v>
      </c>
      <c r="K1050" s="7">
        <v>0</v>
      </c>
      <c r="L1050" s="6">
        <v>43.73</v>
      </c>
      <c r="M1050" s="6">
        <f t="shared" si="64"/>
        <v>250.35000000000002</v>
      </c>
      <c r="N1050" s="6">
        <f t="shared" si="65"/>
        <v>131.19</v>
      </c>
      <c r="O1050" s="6">
        <f t="shared" si="66"/>
        <v>119.16000000000003</v>
      </c>
      <c r="P1050" s="8">
        <f t="shared" si="67"/>
        <v>0.47597363690832839</v>
      </c>
      <c r="Q1050" s="5">
        <f>YEAR(SalesDataTable[[#This Row],[Order Date]])</f>
        <v>2026</v>
      </c>
      <c r="R1050" s="8" t="str">
        <f>"Q"&amp;ROUNDUP(MONTH(SalesDataTable[[#This Row],[Order Date]])/3,0)</f>
        <v>Q2</v>
      </c>
      <c r="S1050" s="9">
        <f>MONTH(SalesDataTable[[#This Row],[Order Date]])</f>
        <v>6</v>
      </c>
      <c r="T1050" s="8" t="str">
        <f>TEXT(SalesDataTable[[#This Row],[Order Date]],"mmm")</f>
        <v>Jun</v>
      </c>
    </row>
    <row r="1051" spans="1:20" ht="15.6">
      <c r="A1051" s="2" t="s">
        <v>1102</v>
      </c>
      <c r="B1051" s="3">
        <v>46183</v>
      </c>
      <c r="C1051" s="4" t="s">
        <v>14</v>
      </c>
      <c r="D1051" s="4" t="s">
        <v>15</v>
      </c>
      <c r="E1051" s="4" t="s">
        <v>3</v>
      </c>
      <c r="F1051" s="4" t="s">
        <v>16</v>
      </c>
      <c r="G1051" s="4" t="s">
        <v>49</v>
      </c>
      <c r="H1051" s="4" t="s">
        <v>50</v>
      </c>
      <c r="I1051" s="9">
        <v>2</v>
      </c>
      <c r="J1051" s="6">
        <v>40.86</v>
      </c>
      <c r="K1051" s="7">
        <v>0</v>
      </c>
      <c r="L1051" s="6">
        <v>14.59</v>
      </c>
      <c r="M1051" s="6">
        <f t="shared" si="64"/>
        <v>81.72</v>
      </c>
      <c r="N1051" s="6">
        <f t="shared" si="65"/>
        <v>29.18</v>
      </c>
      <c r="O1051" s="6">
        <f t="shared" si="66"/>
        <v>52.54</v>
      </c>
      <c r="P1051" s="8">
        <f t="shared" si="67"/>
        <v>0.64292706803720023</v>
      </c>
      <c r="Q1051" s="5">
        <f>YEAR(SalesDataTable[[#This Row],[Order Date]])</f>
        <v>2026</v>
      </c>
      <c r="R1051" s="8" t="str">
        <f>"Q"&amp;ROUNDUP(MONTH(SalesDataTable[[#This Row],[Order Date]])/3,0)</f>
        <v>Q2</v>
      </c>
      <c r="S1051" s="9">
        <f>MONTH(SalesDataTable[[#This Row],[Order Date]])</f>
        <v>6</v>
      </c>
      <c r="T1051" s="8" t="str">
        <f>TEXT(SalesDataTable[[#This Row],[Order Date]],"mmm")</f>
        <v>Jun</v>
      </c>
    </row>
    <row r="1052" spans="1:20" ht="15.6">
      <c r="A1052" s="2" t="s">
        <v>1103</v>
      </c>
      <c r="B1052" s="3">
        <v>46183</v>
      </c>
      <c r="C1052" s="4" t="s">
        <v>8</v>
      </c>
      <c r="D1052" s="4" t="s">
        <v>38</v>
      </c>
      <c r="E1052" s="4" t="s">
        <v>25</v>
      </c>
      <c r="F1052" s="4" t="s">
        <v>16</v>
      </c>
      <c r="G1052" s="4" t="s">
        <v>31</v>
      </c>
      <c r="H1052" s="4" t="s">
        <v>64</v>
      </c>
      <c r="I1052" s="9">
        <v>1</v>
      </c>
      <c r="J1052" s="6">
        <v>82.21</v>
      </c>
      <c r="K1052" s="7">
        <v>0.05</v>
      </c>
      <c r="L1052" s="6">
        <v>39.04</v>
      </c>
      <c r="M1052" s="6">
        <f t="shared" si="64"/>
        <v>78.099499999999992</v>
      </c>
      <c r="N1052" s="6">
        <f t="shared" si="65"/>
        <v>39.04</v>
      </c>
      <c r="O1052" s="6">
        <f t="shared" si="66"/>
        <v>39.059499999999993</v>
      </c>
      <c r="P1052" s="8">
        <f t="shared" si="67"/>
        <v>0.50012484074802011</v>
      </c>
      <c r="Q1052" s="5">
        <f>YEAR(SalesDataTable[[#This Row],[Order Date]])</f>
        <v>2026</v>
      </c>
      <c r="R1052" s="8" t="str">
        <f>"Q"&amp;ROUNDUP(MONTH(SalesDataTable[[#This Row],[Order Date]])/3,0)</f>
        <v>Q2</v>
      </c>
      <c r="S1052" s="9">
        <f>MONTH(SalesDataTable[[#This Row],[Order Date]])</f>
        <v>6</v>
      </c>
      <c r="T1052" s="8" t="str">
        <f>TEXT(SalesDataTable[[#This Row],[Order Date]],"mmm")</f>
        <v>Jun</v>
      </c>
    </row>
    <row r="1053" spans="1:20" ht="15.6">
      <c r="A1053" s="2" t="s">
        <v>1104</v>
      </c>
      <c r="B1053" s="3">
        <v>46183</v>
      </c>
      <c r="C1053" s="4" t="s">
        <v>14</v>
      </c>
      <c r="D1053" s="4" t="s">
        <v>61</v>
      </c>
      <c r="E1053" s="4" t="s">
        <v>39</v>
      </c>
      <c r="F1053" s="4" t="s">
        <v>20</v>
      </c>
      <c r="G1053" s="4" t="s">
        <v>49</v>
      </c>
      <c r="H1053" s="4" t="s">
        <v>67</v>
      </c>
      <c r="I1053" s="9">
        <v>1</v>
      </c>
      <c r="J1053" s="6">
        <v>35.93</v>
      </c>
      <c r="K1053" s="7">
        <v>0.1</v>
      </c>
      <c r="L1053" s="6">
        <v>13.52</v>
      </c>
      <c r="M1053" s="6">
        <f t="shared" si="64"/>
        <v>32.337000000000003</v>
      </c>
      <c r="N1053" s="6">
        <f t="shared" si="65"/>
        <v>13.52</v>
      </c>
      <c r="O1053" s="6">
        <f t="shared" si="66"/>
        <v>18.817000000000004</v>
      </c>
      <c r="P1053" s="8">
        <f t="shared" si="67"/>
        <v>0.58190308315551853</v>
      </c>
      <c r="Q1053" s="5">
        <f>YEAR(SalesDataTable[[#This Row],[Order Date]])</f>
        <v>2026</v>
      </c>
      <c r="R1053" s="8" t="str">
        <f>"Q"&amp;ROUNDUP(MONTH(SalesDataTable[[#This Row],[Order Date]])/3,0)</f>
        <v>Q2</v>
      </c>
      <c r="S1053" s="9">
        <f>MONTH(SalesDataTable[[#This Row],[Order Date]])</f>
        <v>6</v>
      </c>
      <c r="T1053" s="8" t="str">
        <f>TEXT(SalesDataTable[[#This Row],[Order Date]],"mmm")</f>
        <v>Jun</v>
      </c>
    </row>
    <row r="1054" spans="1:20" ht="15.6">
      <c r="A1054" s="2" t="s">
        <v>1105</v>
      </c>
      <c r="B1054" s="3">
        <v>46183</v>
      </c>
      <c r="C1054" s="4" t="s">
        <v>1</v>
      </c>
      <c r="D1054" s="4" t="s">
        <v>2</v>
      </c>
      <c r="E1054" s="4" t="s">
        <v>39</v>
      </c>
      <c r="F1054" s="4" t="s">
        <v>16</v>
      </c>
      <c r="G1054" s="4" t="s">
        <v>17</v>
      </c>
      <c r="H1054" s="4" t="s">
        <v>83</v>
      </c>
      <c r="I1054" s="9">
        <v>2</v>
      </c>
      <c r="J1054" s="6">
        <v>164.77</v>
      </c>
      <c r="K1054" s="7">
        <v>0</v>
      </c>
      <c r="L1054" s="6">
        <v>89.07</v>
      </c>
      <c r="M1054" s="6">
        <f t="shared" si="64"/>
        <v>329.54</v>
      </c>
      <c r="N1054" s="6">
        <f t="shared" si="65"/>
        <v>178.14</v>
      </c>
      <c r="O1054" s="6">
        <f t="shared" si="66"/>
        <v>151.40000000000003</v>
      </c>
      <c r="P1054" s="8">
        <f t="shared" si="67"/>
        <v>0.45942829398555568</v>
      </c>
      <c r="Q1054" s="5">
        <f>YEAR(SalesDataTable[[#This Row],[Order Date]])</f>
        <v>2026</v>
      </c>
      <c r="R1054" s="8" t="str">
        <f>"Q"&amp;ROUNDUP(MONTH(SalesDataTable[[#This Row],[Order Date]])/3,0)</f>
        <v>Q2</v>
      </c>
      <c r="S1054" s="9">
        <f>MONTH(SalesDataTable[[#This Row],[Order Date]])</f>
        <v>6</v>
      </c>
      <c r="T1054" s="8" t="str">
        <f>TEXT(SalesDataTable[[#This Row],[Order Date]],"mmm")</f>
        <v>Jun</v>
      </c>
    </row>
    <row r="1055" spans="1:20" ht="15.6">
      <c r="A1055" s="2" t="s">
        <v>1106</v>
      </c>
      <c r="B1055" s="3">
        <v>46183</v>
      </c>
      <c r="C1055" s="4" t="s">
        <v>14</v>
      </c>
      <c r="D1055" s="4" t="s">
        <v>15</v>
      </c>
      <c r="E1055" s="4" t="s">
        <v>10</v>
      </c>
      <c r="F1055" s="4" t="s">
        <v>20</v>
      </c>
      <c r="G1055" s="4" t="s">
        <v>17</v>
      </c>
      <c r="H1055" s="4" t="s">
        <v>46</v>
      </c>
      <c r="I1055" s="9">
        <v>4</v>
      </c>
      <c r="J1055" s="6">
        <v>47.36</v>
      </c>
      <c r="K1055" s="7">
        <v>0.1</v>
      </c>
      <c r="L1055" s="6">
        <v>18.87</v>
      </c>
      <c r="M1055" s="6">
        <f t="shared" si="64"/>
        <v>170.49600000000001</v>
      </c>
      <c r="N1055" s="6">
        <f t="shared" si="65"/>
        <v>75.48</v>
      </c>
      <c r="O1055" s="6">
        <f t="shared" si="66"/>
        <v>95.016000000000005</v>
      </c>
      <c r="P1055" s="8">
        <f t="shared" si="67"/>
        <v>0.55729166666666663</v>
      </c>
      <c r="Q1055" s="5">
        <f>YEAR(SalesDataTable[[#This Row],[Order Date]])</f>
        <v>2026</v>
      </c>
      <c r="R1055" s="8" t="str">
        <f>"Q"&amp;ROUNDUP(MONTH(SalesDataTable[[#This Row],[Order Date]])/3,0)</f>
        <v>Q2</v>
      </c>
      <c r="S1055" s="9">
        <f>MONTH(SalesDataTable[[#This Row],[Order Date]])</f>
        <v>6</v>
      </c>
      <c r="T1055" s="8" t="str">
        <f>TEXT(SalesDataTable[[#This Row],[Order Date]],"mmm")</f>
        <v>Jun</v>
      </c>
    </row>
    <row r="1056" spans="1:20" ht="15.6">
      <c r="A1056" s="2" t="s">
        <v>1107</v>
      </c>
      <c r="B1056" s="3">
        <v>46183</v>
      </c>
      <c r="C1056" s="4" t="s">
        <v>27</v>
      </c>
      <c r="D1056" s="4" t="s">
        <v>48</v>
      </c>
      <c r="E1056" s="4" t="s">
        <v>3</v>
      </c>
      <c r="F1056" s="4" t="s">
        <v>4</v>
      </c>
      <c r="G1056" s="4" t="s">
        <v>11</v>
      </c>
      <c r="H1056" s="4" t="s">
        <v>12</v>
      </c>
      <c r="I1056" s="9">
        <v>1</v>
      </c>
      <c r="J1056" s="6">
        <v>90.7</v>
      </c>
      <c r="K1056" s="7">
        <v>0</v>
      </c>
      <c r="L1056" s="6">
        <v>44.18</v>
      </c>
      <c r="M1056" s="6">
        <f t="shared" si="64"/>
        <v>90.7</v>
      </c>
      <c r="N1056" s="6">
        <f t="shared" si="65"/>
        <v>44.18</v>
      </c>
      <c r="O1056" s="6">
        <f t="shared" si="66"/>
        <v>46.52</v>
      </c>
      <c r="P1056" s="8">
        <f t="shared" si="67"/>
        <v>0.51289966923925034</v>
      </c>
      <c r="Q1056" s="5">
        <f>YEAR(SalesDataTable[[#This Row],[Order Date]])</f>
        <v>2026</v>
      </c>
      <c r="R1056" s="8" t="str">
        <f>"Q"&amp;ROUNDUP(MONTH(SalesDataTable[[#This Row],[Order Date]])/3,0)</f>
        <v>Q2</v>
      </c>
      <c r="S1056" s="9">
        <f>MONTH(SalesDataTable[[#This Row],[Order Date]])</f>
        <v>6</v>
      </c>
      <c r="T1056" s="8" t="str">
        <f>TEXT(SalesDataTable[[#This Row],[Order Date]],"mmm")</f>
        <v>Jun</v>
      </c>
    </row>
    <row r="1057" spans="1:20" ht="15.6">
      <c r="A1057" s="2" t="s">
        <v>1108</v>
      </c>
      <c r="B1057" s="3">
        <v>46183</v>
      </c>
      <c r="C1057" s="4" t="s">
        <v>14</v>
      </c>
      <c r="D1057" s="4" t="s">
        <v>61</v>
      </c>
      <c r="E1057" s="4" t="s">
        <v>39</v>
      </c>
      <c r="F1057" s="4" t="s">
        <v>4</v>
      </c>
      <c r="G1057" s="4" t="s">
        <v>17</v>
      </c>
      <c r="H1057" s="4" t="s">
        <v>46</v>
      </c>
      <c r="I1057" s="9">
        <v>1</v>
      </c>
      <c r="J1057" s="6">
        <v>45.59</v>
      </c>
      <c r="K1057" s="7">
        <v>0</v>
      </c>
      <c r="L1057" s="6">
        <v>18.57</v>
      </c>
      <c r="M1057" s="6">
        <f t="shared" si="64"/>
        <v>45.59</v>
      </c>
      <c r="N1057" s="6">
        <f t="shared" si="65"/>
        <v>18.57</v>
      </c>
      <c r="O1057" s="6">
        <f t="shared" si="66"/>
        <v>27.020000000000003</v>
      </c>
      <c r="P1057" s="8">
        <f t="shared" si="67"/>
        <v>0.59267383198069756</v>
      </c>
      <c r="Q1057" s="5">
        <f>YEAR(SalesDataTable[[#This Row],[Order Date]])</f>
        <v>2026</v>
      </c>
      <c r="R1057" s="8" t="str">
        <f>"Q"&amp;ROUNDUP(MONTH(SalesDataTable[[#This Row],[Order Date]])/3,0)</f>
        <v>Q2</v>
      </c>
      <c r="S1057" s="9">
        <f>MONTH(SalesDataTable[[#This Row],[Order Date]])</f>
        <v>6</v>
      </c>
      <c r="T1057" s="8" t="str">
        <f>TEXT(SalesDataTable[[#This Row],[Order Date]],"mmm")</f>
        <v>Jun</v>
      </c>
    </row>
    <row r="1058" spans="1:20" ht="15.6">
      <c r="A1058" s="2" t="s">
        <v>1109</v>
      </c>
      <c r="B1058" s="3">
        <v>46183</v>
      </c>
      <c r="C1058" s="4" t="s">
        <v>27</v>
      </c>
      <c r="D1058" s="4" t="s">
        <v>28</v>
      </c>
      <c r="E1058" s="4" t="s">
        <v>3</v>
      </c>
      <c r="F1058" s="4" t="s">
        <v>16</v>
      </c>
      <c r="G1058" s="4" t="s">
        <v>11</v>
      </c>
      <c r="H1058" s="4" t="s">
        <v>21</v>
      </c>
      <c r="I1058" s="9">
        <v>3</v>
      </c>
      <c r="J1058" s="6">
        <v>146.55000000000001</v>
      </c>
      <c r="K1058" s="7">
        <v>0.1</v>
      </c>
      <c r="L1058" s="6">
        <v>79.59</v>
      </c>
      <c r="M1058" s="6">
        <f t="shared" si="64"/>
        <v>395.68500000000006</v>
      </c>
      <c r="N1058" s="6">
        <f t="shared" si="65"/>
        <v>238.77</v>
      </c>
      <c r="O1058" s="6">
        <f t="shared" si="66"/>
        <v>156.91500000000005</v>
      </c>
      <c r="P1058" s="8">
        <f t="shared" si="67"/>
        <v>0.39656544978960545</v>
      </c>
      <c r="Q1058" s="5">
        <f>YEAR(SalesDataTable[[#This Row],[Order Date]])</f>
        <v>2026</v>
      </c>
      <c r="R1058" s="8" t="str">
        <f>"Q"&amp;ROUNDUP(MONTH(SalesDataTable[[#This Row],[Order Date]])/3,0)</f>
        <v>Q2</v>
      </c>
      <c r="S1058" s="9">
        <f>MONTH(SalesDataTable[[#This Row],[Order Date]])</f>
        <v>6</v>
      </c>
      <c r="T1058" s="8" t="str">
        <f>TEXT(SalesDataTable[[#This Row],[Order Date]],"mmm")</f>
        <v>Jun</v>
      </c>
    </row>
    <row r="1059" spans="1:20" ht="15.6">
      <c r="A1059" s="2" t="s">
        <v>1110</v>
      </c>
      <c r="B1059" s="3">
        <v>46184</v>
      </c>
      <c r="C1059" s="4" t="s">
        <v>27</v>
      </c>
      <c r="D1059" s="4" t="s">
        <v>48</v>
      </c>
      <c r="E1059" s="4" t="s">
        <v>39</v>
      </c>
      <c r="F1059" s="4" t="s">
        <v>20</v>
      </c>
      <c r="G1059" s="4" t="s">
        <v>5</v>
      </c>
      <c r="H1059" s="4" t="s">
        <v>35</v>
      </c>
      <c r="I1059" s="9">
        <v>4</v>
      </c>
      <c r="J1059" s="6">
        <v>40.33</v>
      </c>
      <c r="K1059" s="7">
        <v>0.1</v>
      </c>
      <c r="L1059" s="6">
        <v>17.170000000000002</v>
      </c>
      <c r="M1059" s="6">
        <f t="shared" si="64"/>
        <v>145.18799999999999</v>
      </c>
      <c r="N1059" s="6">
        <f t="shared" si="65"/>
        <v>68.680000000000007</v>
      </c>
      <c r="O1059" s="6">
        <f t="shared" si="66"/>
        <v>76.507999999999981</v>
      </c>
      <c r="P1059" s="8">
        <f t="shared" si="67"/>
        <v>0.52695815081136177</v>
      </c>
      <c r="Q1059" s="5">
        <f>YEAR(SalesDataTable[[#This Row],[Order Date]])</f>
        <v>2026</v>
      </c>
      <c r="R1059" s="8" t="str">
        <f>"Q"&amp;ROUNDUP(MONTH(SalesDataTable[[#This Row],[Order Date]])/3,0)</f>
        <v>Q2</v>
      </c>
      <c r="S1059" s="9">
        <f>MONTH(SalesDataTable[[#This Row],[Order Date]])</f>
        <v>6</v>
      </c>
      <c r="T1059" s="8" t="str">
        <f>TEXT(SalesDataTable[[#This Row],[Order Date]],"mmm")</f>
        <v>Jun</v>
      </c>
    </row>
    <row r="1060" spans="1:20" ht="15.6">
      <c r="A1060" s="2" t="s">
        <v>1111</v>
      </c>
      <c r="B1060" s="3">
        <v>46184</v>
      </c>
      <c r="C1060" s="4" t="s">
        <v>1</v>
      </c>
      <c r="D1060" s="4" t="s">
        <v>2</v>
      </c>
      <c r="E1060" s="4" t="s">
        <v>25</v>
      </c>
      <c r="F1060" s="4" t="s">
        <v>16</v>
      </c>
      <c r="G1060" s="4" t="s">
        <v>5</v>
      </c>
      <c r="H1060" s="4" t="s">
        <v>29</v>
      </c>
      <c r="I1060" s="9">
        <v>2</v>
      </c>
      <c r="J1060" s="6">
        <v>51.83</v>
      </c>
      <c r="K1060" s="7">
        <v>0.1</v>
      </c>
      <c r="L1060" s="6">
        <v>23.1</v>
      </c>
      <c r="M1060" s="6">
        <f t="shared" si="64"/>
        <v>93.293999999999997</v>
      </c>
      <c r="N1060" s="6">
        <f t="shared" si="65"/>
        <v>46.2</v>
      </c>
      <c r="O1060" s="6">
        <f t="shared" si="66"/>
        <v>47.093999999999994</v>
      </c>
      <c r="P1060" s="8">
        <f t="shared" si="67"/>
        <v>0.50479130490706792</v>
      </c>
      <c r="Q1060" s="5">
        <f>YEAR(SalesDataTable[[#This Row],[Order Date]])</f>
        <v>2026</v>
      </c>
      <c r="R1060" s="8" t="str">
        <f>"Q"&amp;ROUNDUP(MONTH(SalesDataTable[[#This Row],[Order Date]])/3,0)</f>
        <v>Q2</v>
      </c>
      <c r="S1060" s="9">
        <f>MONTH(SalesDataTable[[#This Row],[Order Date]])</f>
        <v>6</v>
      </c>
      <c r="T1060" s="8" t="str">
        <f>TEXT(SalesDataTable[[#This Row],[Order Date]],"mmm")</f>
        <v>Jun</v>
      </c>
    </row>
    <row r="1061" spans="1:20" ht="15.6">
      <c r="A1061" s="2" t="s">
        <v>1112</v>
      </c>
      <c r="B1061" s="3">
        <v>46184</v>
      </c>
      <c r="C1061" s="4" t="s">
        <v>27</v>
      </c>
      <c r="D1061" s="4" t="s">
        <v>48</v>
      </c>
      <c r="E1061" s="4" t="s">
        <v>3</v>
      </c>
      <c r="F1061" s="4" t="s">
        <v>20</v>
      </c>
      <c r="G1061" s="4" t="s">
        <v>31</v>
      </c>
      <c r="H1061" s="4" t="s">
        <v>90</v>
      </c>
      <c r="I1061" s="9">
        <v>2</v>
      </c>
      <c r="J1061" s="6">
        <v>121.19</v>
      </c>
      <c r="K1061" s="7">
        <v>0.05</v>
      </c>
      <c r="L1061" s="6">
        <v>58.91</v>
      </c>
      <c r="M1061" s="6">
        <f t="shared" si="64"/>
        <v>230.261</v>
      </c>
      <c r="N1061" s="6">
        <f t="shared" si="65"/>
        <v>117.82</v>
      </c>
      <c r="O1061" s="6">
        <f t="shared" si="66"/>
        <v>112.441</v>
      </c>
      <c r="P1061" s="8">
        <f t="shared" si="67"/>
        <v>0.48831977625390321</v>
      </c>
      <c r="Q1061" s="5">
        <f>YEAR(SalesDataTable[[#This Row],[Order Date]])</f>
        <v>2026</v>
      </c>
      <c r="R1061" s="8" t="str">
        <f>"Q"&amp;ROUNDUP(MONTH(SalesDataTable[[#This Row],[Order Date]])/3,0)</f>
        <v>Q2</v>
      </c>
      <c r="S1061" s="9">
        <f>MONTH(SalesDataTable[[#This Row],[Order Date]])</f>
        <v>6</v>
      </c>
      <c r="T1061" s="8" t="str">
        <f>TEXT(SalesDataTable[[#This Row],[Order Date]],"mmm")</f>
        <v>Jun</v>
      </c>
    </row>
    <row r="1062" spans="1:20" ht="15.6">
      <c r="A1062" s="2" t="s">
        <v>1113</v>
      </c>
      <c r="B1062" s="3">
        <v>46184</v>
      </c>
      <c r="C1062" s="4" t="s">
        <v>27</v>
      </c>
      <c r="D1062" s="4" t="s">
        <v>82</v>
      </c>
      <c r="E1062" s="4" t="s">
        <v>25</v>
      </c>
      <c r="F1062" s="4" t="s">
        <v>16</v>
      </c>
      <c r="G1062" s="4" t="s">
        <v>11</v>
      </c>
      <c r="H1062" s="4" t="s">
        <v>53</v>
      </c>
      <c r="I1062" s="9">
        <v>1</v>
      </c>
      <c r="J1062" s="6">
        <v>154.09</v>
      </c>
      <c r="K1062" s="7">
        <v>0</v>
      </c>
      <c r="L1062" s="6">
        <v>77.37</v>
      </c>
      <c r="M1062" s="6">
        <f t="shared" si="64"/>
        <v>154.09</v>
      </c>
      <c r="N1062" s="6">
        <f t="shared" si="65"/>
        <v>77.37</v>
      </c>
      <c r="O1062" s="6">
        <f t="shared" si="66"/>
        <v>76.72</v>
      </c>
      <c r="P1062" s="8">
        <f t="shared" si="67"/>
        <v>0.49789084301382308</v>
      </c>
      <c r="Q1062" s="5">
        <f>YEAR(SalesDataTable[[#This Row],[Order Date]])</f>
        <v>2026</v>
      </c>
      <c r="R1062" s="8" t="str">
        <f>"Q"&amp;ROUNDUP(MONTH(SalesDataTable[[#This Row],[Order Date]])/3,0)</f>
        <v>Q2</v>
      </c>
      <c r="S1062" s="9">
        <f>MONTH(SalesDataTable[[#This Row],[Order Date]])</f>
        <v>6</v>
      </c>
      <c r="T1062" s="8" t="str">
        <f>TEXT(SalesDataTable[[#This Row],[Order Date]],"mmm")</f>
        <v>Jun</v>
      </c>
    </row>
    <row r="1063" spans="1:20" ht="15.6">
      <c r="A1063" s="2" t="s">
        <v>1114</v>
      </c>
      <c r="B1063" s="3">
        <v>46184</v>
      </c>
      <c r="C1063" s="4" t="s">
        <v>1</v>
      </c>
      <c r="D1063" s="4" t="s">
        <v>2</v>
      </c>
      <c r="E1063" s="4" t="s">
        <v>3</v>
      </c>
      <c r="F1063" s="4" t="s">
        <v>16</v>
      </c>
      <c r="G1063" s="4" t="s">
        <v>5</v>
      </c>
      <c r="H1063" s="4" t="s">
        <v>6</v>
      </c>
      <c r="I1063" s="9">
        <v>1</v>
      </c>
      <c r="J1063" s="6">
        <v>80.64</v>
      </c>
      <c r="K1063" s="7">
        <v>0.05</v>
      </c>
      <c r="L1063" s="6">
        <v>43.85</v>
      </c>
      <c r="M1063" s="6">
        <f t="shared" si="64"/>
        <v>76.60799999999999</v>
      </c>
      <c r="N1063" s="6">
        <f t="shared" si="65"/>
        <v>43.85</v>
      </c>
      <c r="O1063" s="6">
        <f t="shared" si="66"/>
        <v>32.757999999999988</v>
      </c>
      <c r="P1063" s="8">
        <f t="shared" si="67"/>
        <v>0.42760547201336668</v>
      </c>
      <c r="Q1063" s="5">
        <f>YEAR(SalesDataTable[[#This Row],[Order Date]])</f>
        <v>2026</v>
      </c>
      <c r="R1063" s="8" t="str">
        <f>"Q"&amp;ROUNDUP(MONTH(SalesDataTable[[#This Row],[Order Date]])/3,0)</f>
        <v>Q2</v>
      </c>
      <c r="S1063" s="9">
        <f>MONTH(SalesDataTable[[#This Row],[Order Date]])</f>
        <v>6</v>
      </c>
      <c r="T1063" s="8" t="str">
        <f>TEXT(SalesDataTable[[#This Row],[Order Date]],"mmm")</f>
        <v>Jun</v>
      </c>
    </row>
    <row r="1064" spans="1:20" ht="15.6">
      <c r="A1064" s="2" t="s">
        <v>1115</v>
      </c>
      <c r="B1064" s="3">
        <v>46184</v>
      </c>
      <c r="C1064" s="4" t="s">
        <v>8</v>
      </c>
      <c r="D1064" s="4" t="s">
        <v>69</v>
      </c>
      <c r="E1064" s="4" t="s">
        <v>39</v>
      </c>
      <c r="F1064" s="4" t="s">
        <v>4</v>
      </c>
      <c r="G1064" s="4" t="s">
        <v>11</v>
      </c>
      <c r="H1064" s="4" t="s">
        <v>12</v>
      </c>
      <c r="I1064" s="9">
        <v>1</v>
      </c>
      <c r="J1064" s="6">
        <v>94.01</v>
      </c>
      <c r="K1064" s="7">
        <v>0.15</v>
      </c>
      <c r="L1064" s="6">
        <v>46.12</v>
      </c>
      <c r="M1064" s="6">
        <f t="shared" si="64"/>
        <v>79.908500000000004</v>
      </c>
      <c r="N1064" s="6">
        <f t="shared" si="65"/>
        <v>46.12</v>
      </c>
      <c r="O1064" s="6">
        <f t="shared" si="66"/>
        <v>33.788500000000006</v>
      </c>
      <c r="P1064" s="8">
        <f t="shared" si="67"/>
        <v>0.42283987310486376</v>
      </c>
      <c r="Q1064" s="5">
        <f>YEAR(SalesDataTable[[#This Row],[Order Date]])</f>
        <v>2026</v>
      </c>
      <c r="R1064" s="8" t="str">
        <f>"Q"&amp;ROUNDUP(MONTH(SalesDataTable[[#This Row],[Order Date]])/3,0)</f>
        <v>Q2</v>
      </c>
      <c r="S1064" s="9">
        <f>MONTH(SalesDataTable[[#This Row],[Order Date]])</f>
        <v>6</v>
      </c>
      <c r="T1064" s="8" t="str">
        <f>TEXT(SalesDataTable[[#This Row],[Order Date]],"mmm")</f>
        <v>Jun</v>
      </c>
    </row>
    <row r="1065" spans="1:20" ht="15.6">
      <c r="A1065" s="2" t="s">
        <v>1116</v>
      </c>
      <c r="B1065" s="3">
        <v>46184</v>
      </c>
      <c r="C1065" s="4" t="s">
        <v>8</v>
      </c>
      <c r="D1065" s="4" t="s">
        <v>38</v>
      </c>
      <c r="E1065" s="4" t="s">
        <v>3</v>
      </c>
      <c r="F1065" s="4" t="s">
        <v>4</v>
      </c>
      <c r="G1065" s="4" t="s">
        <v>5</v>
      </c>
      <c r="H1065" s="4" t="s">
        <v>29</v>
      </c>
      <c r="I1065" s="9">
        <v>1</v>
      </c>
      <c r="J1065" s="6">
        <v>51.09</v>
      </c>
      <c r="K1065" s="7">
        <v>0</v>
      </c>
      <c r="L1065" s="6">
        <v>22.78</v>
      </c>
      <c r="M1065" s="6">
        <f t="shared" si="64"/>
        <v>51.09</v>
      </c>
      <c r="N1065" s="6">
        <f t="shared" si="65"/>
        <v>22.78</v>
      </c>
      <c r="O1065" s="6">
        <f t="shared" si="66"/>
        <v>28.310000000000002</v>
      </c>
      <c r="P1065" s="8">
        <f t="shared" si="67"/>
        <v>0.55412018007437858</v>
      </c>
      <c r="Q1065" s="5">
        <f>YEAR(SalesDataTable[[#This Row],[Order Date]])</f>
        <v>2026</v>
      </c>
      <c r="R1065" s="8" t="str">
        <f>"Q"&amp;ROUNDUP(MONTH(SalesDataTable[[#This Row],[Order Date]])/3,0)</f>
        <v>Q2</v>
      </c>
      <c r="S1065" s="9">
        <f>MONTH(SalesDataTable[[#This Row],[Order Date]])</f>
        <v>6</v>
      </c>
      <c r="T1065" s="8" t="str">
        <f>TEXT(SalesDataTable[[#This Row],[Order Date]],"mmm")</f>
        <v>Jun</v>
      </c>
    </row>
    <row r="1066" spans="1:20" ht="15.6">
      <c r="A1066" s="2" t="s">
        <v>1117</v>
      </c>
      <c r="B1066" s="3">
        <v>46184</v>
      </c>
      <c r="C1066" s="4" t="s">
        <v>8</v>
      </c>
      <c r="D1066" s="4" t="s">
        <v>38</v>
      </c>
      <c r="E1066" s="4" t="s">
        <v>39</v>
      </c>
      <c r="F1066" s="4" t="s">
        <v>4</v>
      </c>
      <c r="G1066" s="4" t="s">
        <v>11</v>
      </c>
      <c r="H1066" s="4" t="s">
        <v>21</v>
      </c>
      <c r="I1066" s="9">
        <v>1</v>
      </c>
      <c r="J1066" s="6">
        <v>146.66</v>
      </c>
      <c r="K1066" s="7">
        <v>0</v>
      </c>
      <c r="L1066" s="6">
        <v>78.709999999999994</v>
      </c>
      <c r="M1066" s="6">
        <f t="shared" si="64"/>
        <v>146.66</v>
      </c>
      <c r="N1066" s="6">
        <f t="shared" si="65"/>
        <v>78.709999999999994</v>
      </c>
      <c r="O1066" s="6">
        <f t="shared" si="66"/>
        <v>67.95</v>
      </c>
      <c r="P1066" s="8">
        <f t="shared" si="67"/>
        <v>0.4633165143870176</v>
      </c>
      <c r="Q1066" s="5">
        <f>YEAR(SalesDataTable[[#This Row],[Order Date]])</f>
        <v>2026</v>
      </c>
      <c r="R1066" s="8" t="str">
        <f>"Q"&amp;ROUNDUP(MONTH(SalesDataTable[[#This Row],[Order Date]])/3,0)</f>
        <v>Q2</v>
      </c>
      <c r="S1066" s="9">
        <f>MONTH(SalesDataTable[[#This Row],[Order Date]])</f>
        <v>6</v>
      </c>
      <c r="T1066" s="8" t="str">
        <f>TEXT(SalesDataTable[[#This Row],[Order Date]],"mmm")</f>
        <v>Jun</v>
      </c>
    </row>
    <row r="1067" spans="1:20" ht="15.6">
      <c r="A1067" s="2" t="s">
        <v>1118</v>
      </c>
      <c r="B1067" s="3">
        <v>46184</v>
      </c>
      <c r="C1067" s="4" t="s">
        <v>8</v>
      </c>
      <c r="D1067" s="4" t="s">
        <v>69</v>
      </c>
      <c r="E1067" s="4" t="s">
        <v>25</v>
      </c>
      <c r="F1067" s="4" t="s">
        <v>16</v>
      </c>
      <c r="G1067" s="4" t="s">
        <v>31</v>
      </c>
      <c r="H1067" s="4" t="s">
        <v>41</v>
      </c>
      <c r="I1067" s="9">
        <v>2</v>
      </c>
      <c r="J1067" s="6">
        <v>199.03</v>
      </c>
      <c r="K1067" s="7">
        <v>0</v>
      </c>
      <c r="L1067" s="6">
        <v>104.7</v>
      </c>
      <c r="M1067" s="6">
        <f t="shared" si="64"/>
        <v>398.06</v>
      </c>
      <c r="N1067" s="6">
        <f t="shared" si="65"/>
        <v>209.4</v>
      </c>
      <c r="O1067" s="6">
        <f t="shared" si="66"/>
        <v>188.66</v>
      </c>
      <c r="P1067" s="8">
        <f t="shared" si="67"/>
        <v>0.47394865095714211</v>
      </c>
      <c r="Q1067" s="5">
        <f>YEAR(SalesDataTable[[#This Row],[Order Date]])</f>
        <v>2026</v>
      </c>
      <c r="R1067" s="8" t="str">
        <f>"Q"&amp;ROUNDUP(MONTH(SalesDataTable[[#This Row],[Order Date]])/3,0)</f>
        <v>Q2</v>
      </c>
      <c r="S1067" s="9">
        <f>MONTH(SalesDataTable[[#This Row],[Order Date]])</f>
        <v>6</v>
      </c>
      <c r="T1067" s="8" t="str">
        <f>TEXT(SalesDataTable[[#This Row],[Order Date]],"mmm")</f>
        <v>Jun</v>
      </c>
    </row>
    <row r="1068" spans="1:20" ht="15.6">
      <c r="A1068" s="2" t="s">
        <v>1119</v>
      </c>
      <c r="B1068" s="3">
        <v>46184</v>
      </c>
      <c r="C1068" s="4" t="s">
        <v>14</v>
      </c>
      <c r="D1068" s="4" t="s">
        <v>15</v>
      </c>
      <c r="E1068" s="4" t="s">
        <v>3</v>
      </c>
      <c r="F1068" s="4" t="s">
        <v>4</v>
      </c>
      <c r="G1068" s="4" t="s">
        <v>5</v>
      </c>
      <c r="H1068" s="4" t="s">
        <v>35</v>
      </c>
      <c r="I1068" s="9">
        <v>5</v>
      </c>
      <c r="J1068" s="6">
        <v>41.18</v>
      </c>
      <c r="K1068" s="7">
        <v>0.05</v>
      </c>
      <c r="L1068" s="6">
        <v>16.87</v>
      </c>
      <c r="M1068" s="6">
        <f t="shared" si="64"/>
        <v>195.60499999999999</v>
      </c>
      <c r="N1068" s="6">
        <f t="shared" si="65"/>
        <v>84.350000000000009</v>
      </c>
      <c r="O1068" s="6">
        <f t="shared" si="66"/>
        <v>111.25499999999998</v>
      </c>
      <c r="P1068" s="8">
        <f t="shared" si="67"/>
        <v>0.56877380435060443</v>
      </c>
      <c r="Q1068" s="5">
        <f>YEAR(SalesDataTable[[#This Row],[Order Date]])</f>
        <v>2026</v>
      </c>
      <c r="R1068" s="8" t="str">
        <f>"Q"&amp;ROUNDUP(MONTH(SalesDataTable[[#This Row],[Order Date]])/3,0)</f>
        <v>Q2</v>
      </c>
      <c r="S1068" s="9">
        <f>MONTH(SalesDataTable[[#This Row],[Order Date]])</f>
        <v>6</v>
      </c>
      <c r="T1068" s="8" t="str">
        <f>TEXT(SalesDataTable[[#This Row],[Order Date]],"mmm")</f>
        <v>Jun</v>
      </c>
    </row>
    <row r="1069" spans="1:20" ht="15.6">
      <c r="A1069" s="2" t="s">
        <v>1120</v>
      </c>
      <c r="B1069" s="3">
        <v>46184</v>
      </c>
      <c r="C1069" s="4" t="s">
        <v>8</v>
      </c>
      <c r="D1069" s="4" t="s">
        <v>69</v>
      </c>
      <c r="E1069" s="4" t="s">
        <v>25</v>
      </c>
      <c r="F1069" s="4" t="s">
        <v>20</v>
      </c>
      <c r="G1069" s="4" t="s">
        <v>11</v>
      </c>
      <c r="H1069" s="4" t="s">
        <v>21</v>
      </c>
      <c r="I1069" s="9">
        <v>2</v>
      </c>
      <c r="J1069" s="6">
        <v>141.18</v>
      </c>
      <c r="K1069" s="7">
        <v>0</v>
      </c>
      <c r="L1069" s="6">
        <v>78.66</v>
      </c>
      <c r="M1069" s="6">
        <f t="shared" si="64"/>
        <v>282.36</v>
      </c>
      <c r="N1069" s="6">
        <f t="shared" si="65"/>
        <v>157.32</v>
      </c>
      <c r="O1069" s="6">
        <f t="shared" si="66"/>
        <v>125.04000000000002</v>
      </c>
      <c r="P1069" s="8">
        <f t="shared" si="67"/>
        <v>0.44283892902677441</v>
      </c>
      <c r="Q1069" s="5">
        <f>YEAR(SalesDataTable[[#This Row],[Order Date]])</f>
        <v>2026</v>
      </c>
      <c r="R1069" s="8" t="str">
        <f>"Q"&amp;ROUNDUP(MONTH(SalesDataTable[[#This Row],[Order Date]])/3,0)</f>
        <v>Q2</v>
      </c>
      <c r="S1069" s="9">
        <f>MONTH(SalesDataTable[[#This Row],[Order Date]])</f>
        <v>6</v>
      </c>
      <c r="T1069" s="8" t="str">
        <f>TEXT(SalesDataTable[[#This Row],[Order Date]],"mmm")</f>
        <v>Jun</v>
      </c>
    </row>
    <row r="1070" spans="1:20" ht="15.6">
      <c r="A1070" s="2" t="s">
        <v>1121</v>
      </c>
      <c r="B1070" s="3">
        <v>46184</v>
      </c>
      <c r="C1070" s="4" t="s">
        <v>8</v>
      </c>
      <c r="D1070" s="4" t="s">
        <v>69</v>
      </c>
      <c r="E1070" s="4" t="s">
        <v>25</v>
      </c>
      <c r="F1070" s="4" t="s">
        <v>4</v>
      </c>
      <c r="G1070" s="4" t="s">
        <v>5</v>
      </c>
      <c r="H1070" s="4" t="s">
        <v>6</v>
      </c>
      <c r="I1070" s="9">
        <v>1</v>
      </c>
      <c r="J1070" s="6">
        <v>82.47</v>
      </c>
      <c r="K1070" s="7">
        <v>0.1</v>
      </c>
      <c r="L1070" s="6">
        <v>42.73</v>
      </c>
      <c r="M1070" s="6">
        <f t="shared" si="64"/>
        <v>74.222999999999999</v>
      </c>
      <c r="N1070" s="6">
        <f t="shared" si="65"/>
        <v>42.73</v>
      </c>
      <c r="O1070" s="6">
        <f t="shared" si="66"/>
        <v>31.493000000000002</v>
      </c>
      <c r="P1070" s="8">
        <f t="shared" si="67"/>
        <v>0.42430243994449163</v>
      </c>
      <c r="Q1070" s="5">
        <f>YEAR(SalesDataTable[[#This Row],[Order Date]])</f>
        <v>2026</v>
      </c>
      <c r="R1070" s="8" t="str">
        <f>"Q"&amp;ROUNDUP(MONTH(SalesDataTable[[#This Row],[Order Date]])/3,0)</f>
        <v>Q2</v>
      </c>
      <c r="S1070" s="9">
        <f>MONTH(SalesDataTable[[#This Row],[Order Date]])</f>
        <v>6</v>
      </c>
      <c r="T1070" s="8" t="str">
        <f>TEXT(SalesDataTable[[#This Row],[Order Date]],"mmm")</f>
        <v>Jun</v>
      </c>
    </row>
    <row r="1071" spans="1:20" ht="15.6">
      <c r="A1071" s="2" t="s">
        <v>1122</v>
      </c>
      <c r="B1071" s="3">
        <v>46185</v>
      </c>
      <c r="C1071" s="4" t="s">
        <v>8</v>
      </c>
      <c r="D1071" s="4" t="s">
        <v>9</v>
      </c>
      <c r="E1071" s="4" t="s">
        <v>39</v>
      </c>
      <c r="F1071" s="4" t="s">
        <v>4</v>
      </c>
      <c r="G1071" s="4" t="s">
        <v>17</v>
      </c>
      <c r="H1071" s="4" t="s">
        <v>83</v>
      </c>
      <c r="I1071" s="9">
        <v>1</v>
      </c>
      <c r="J1071" s="6">
        <v>166.91</v>
      </c>
      <c r="K1071" s="7">
        <v>0</v>
      </c>
      <c r="L1071" s="6">
        <v>85.58</v>
      </c>
      <c r="M1071" s="6">
        <f t="shared" si="64"/>
        <v>166.91</v>
      </c>
      <c r="N1071" s="6">
        <f t="shared" si="65"/>
        <v>85.58</v>
      </c>
      <c r="O1071" s="6">
        <f t="shared" si="66"/>
        <v>81.33</v>
      </c>
      <c r="P1071" s="8">
        <f t="shared" si="67"/>
        <v>0.48726858786172189</v>
      </c>
      <c r="Q1071" s="5">
        <f>YEAR(SalesDataTable[[#This Row],[Order Date]])</f>
        <v>2026</v>
      </c>
      <c r="R1071" s="8" t="str">
        <f>"Q"&amp;ROUNDUP(MONTH(SalesDataTable[[#This Row],[Order Date]])/3,0)</f>
        <v>Q2</v>
      </c>
      <c r="S1071" s="9">
        <f>MONTH(SalesDataTable[[#This Row],[Order Date]])</f>
        <v>6</v>
      </c>
      <c r="T1071" s="8" t="str">
        <f>TEXT(SalesDataTable[[#This Row],[Order Date]],"mmm")</f>
        <v>Jun</v>
      </c>
    </row>
    <row r="1072" spans="1:20" ht="15.6">
      <c r="A1072" s="2" t="s">
        <v>1123</v>
      </c>
      <c r="B1072" s="3">
        <v>46185</v>
      </c>
      <c r="C1072" s="4" t="s">
        <v>1</v>
      </c>
      <c r="D1072" s="4" t="s">
        <v>2</v>
      </c>
      <c r="E1072" s="4" t="s">
        <v>25</v>
      </c>
      <c r="F1072" s="4" t="s">
        <v>20</v>
      </c>
      <c r="G1072" s="4" t="s">
        <v>17</v>
      </c>
      <c r="H1072" s="4" t="s">
        <v>46</v>
      </c>
      <c r="I1072" s="9">
        <v>1</v>
      </c>
      <c r="J1072" s="6">
        <v>45.99</v>
      </c>
      <c r="K1072" s="7">
        <v>0</v>
      </c>
      <c r="L1072" s="6">
        <v>18.579999999999998</v>
      </c>
      <c r="M1072" s="6">
        <f t="shared" si="64"/>
        <v>45.99</v>
      </c>
      <c r="N1072" s="6">
        <f t="shared" si="65"/>
        <v>18.579999999999998</v>
      </c>
      <c r="O1072" s="6">
        <f t="shared" si="66"/>
        <v>27.410000000000004</v>
      </c>
      <c r="P1072" s="8">
        <f t="shared" si="67"/>
        <v>0.59599913024570561</v>
      </c>
      <c r="Q1072" s="5">
        <f>YEAR(SalesDataTable[[#This Row],[Order Date]])</f>
        <v>2026</v>
      </c>
      <c r="R1072" s="8" t="str">
        <f>"Q"&amp;ROUNDUP(MONTH(SalesDataTable[[#This Row],[Order Date]])/3,0)</f>
        <v>Q2</v>
      </c>
      <c r="S1072" s="9">
        <f>MONTH(SalesDataTable[[#This Row],[Order Date]])</f>
        <v>6</v>
      </c>
      <c r="T1072" s="8" t="str">
        <f>TEXT(SalesDataTable[[#This Row],[Order Date]],"mmm")</f>
        <v>Jun</v>
      </c>
    </row>
    <row r="1073" spans="1:20" ht="15.6">
      <c r="A1073" s="2" t="s">
        <v>1124</v>
      </c>
      <c r="B1073" s="3">
        <v>46185</v>
      </c>
      <c r="C1073" s="4" t="s">
        <v>27</v>
      </c>
      <c r="D1073" s="4" t="s">
        <v>82</v>
      </c>
      <c r="E1073" s="4" t="s">
        <v>25</v>
      </c>
      <c r="F1073" s="4" t="s">
        <v>20</v>
      </c>
      <c r="G1073" s="4" t="s">
        <v>49</v>
      </c>
      <c r="H1073" s="4" t="s">
        <v>67</v>
      </c>
      <c r="I1073" s="9">
        <v>1</v>
      </c>
      <c r="J1073" s="6">
        <v>37.01</v>
      </c>
      <c r="K1073" s="7">
        <v>0.05</v>
      </c>
      <c r="L1073" s="6">
        <v>14.18</v>
      </c>
      <c r="M1073" s="6">
        <f t="shared" si="64"/>
        <v>35.159499999999994</v>
      </c>
      <c r="N1073" s="6">
        <f t="shared" si="65"/>
        <v>14.18</v>
      </c>
      <c r="O1073" s="6">
        <f t="shared" si="66"/>
        <v>20.979499999999994</v>
      </c>
      <c r="P1073" s="8">
        <f t="shared" si="67"/>
        <v>0.59669506107879799</v>
      </c>
      <c r="Q1073" s="5">
        <f>YEAR(SalesDataTable[[#This Row],[Order Date]])</f>
        <v>2026</v>
      </c>
      <c r="R1073" s="8" t="str">
        <f>"Q"&amp;ROUNDUP(MONTH(SalesDataTable[[#This Row],[Order Date]])/3,0)</f>
        <v>Q2</v>
      </c>
      <c r="S1073" s="9">
        <f>MONTH(SalesDataTable[[#This Row],[Order Date]])</f>
        <v>6</v>
      </c>
      <c r="T1073" s="8" t="str">
        <f>TEXT(SalesDataTable[[#This Row],[Order Date]],"mmm")</f>
        <v>Jun</v>
      </c>
    </row>
    <row r="1074" spans="1:20" ht="15.6">
      <c r="A1074" s="2" t="s">
        <v>1125</v>
      </c>
      <c r="B1074" s="3">
        <v>46185</v>
      </c>
      <c r="C1074" s="4" t="s">
        <v>27</v>
      </c>
      <c r="D1074" s="4" t="s">
        <v>48</v>
      </c>
      <c r="E1074" s="4" t="s">
        <v>39</v>
      </c>
      <c r="F1074" s="4" t="s">
        <v>20</v>
      </c>
      <c r="G1074" s="4" t="s">
        <v>11</v>
      </c>
      <c r="H1074" s="4" t="s">
        <v>21</v>
      </c>
      <c r="I1074" s="9">
        <v>5</v>
      </c>
      <c r="J1074" s="6">
        <v>140.9</v>
      </c>
      <c r="K1074" s="7">
        <v>0</v>
      </c>
      <c r="L1074" s="6">
        <v>80.16</v>
      </c>
      <c r="M1074" s="6">
        <f t="shared" si="64"/>
        <v>704.5</v>
      </c>
      <c r="N1074" s="6">
        <f t="shared" si="65"/>
        <v>400.79999999999995</v>
      </c>
      <c r="O1074" s="6">
        <f t="shared" si="66"/>
        <v>303.70000000000005</v>
      </c>
      <c r="P1074" s="8">
        <f t="shared" si="67"/>
        <v>0.43108587650816188</v>
      </c>
      <c r="Q1074" s="5">
        <f>YEAR(SalesDataTable[[#This Row],[Order Date]])</f>
        <v>2026</v>
      </c>
      <c r="R1074" s="8" t="str">
        <f>"Q"&amp;ROUNDUP(MONTH(SalesDataTable[[#This Row],[Order Date]])/3,0)</f>
        <v>Q2</v>
      </c>
      <c r="S1074" s="9">
        <f>MONTH(SalesDataTable[[#This Row],[Order Date]])</f>
        <v>6</v>
      </c>
      <c r="T1074" s="8" t="str">
        <f>TEXT(SalesDataTable[[#This Row],[Order Date]],"mmm")</f>
        <v>Jun</v>
      </c>
    </row>
    <row r="1075" spans="1:20" ht="15.6">
      <c r="A1075" s="2" t="s">
        <v>1126</v>
      </c>
      <c r="B1075" s="3">
        <v>46185</v>
      </c>
      <c r="C1075" s="4" t="s">
        <v>8</v>
      </c>
      <c r="D1075" s="4" t="s">
        <v>69</v>
      </c>
      <c r="E1075" s="4" t="s">
        <v>25</v>
      </c>
      <c r="F1075" s="4" t="s">
        <v>16</v>
      </c>
      <c r="G1075" s="4" t="s">
        <v>49</v>
      </c>
      <c r="H1075" s="4" t="s">
        <v>67</v>
      </c>
      <c r="I1075" s="9">
        <v>3</v>
      </c>
      <c r="J1075" s="6">
        <v>36.659999999999997</v>
      </c>
      <c r="K1075" s="7">
        <v>0</v>
      </c>
      <c r="L1075" s="6">
        <v>13.55</v>
      </c>
      <c r="M1075" s="6">
        <f t="shared" si="64"/>
        <v>109.97999999999999</v>
      </c>
      <c r="N1075" s="6">
        <f t="shared" si="65"/>
        <v>40.650000000000006</v>
      </c>
      <c r="O1075" s="6">
        <f t="shared" si="66"/>
        <v>69.329999999999984</v>
      </c>
      <c r="P1075" s="8">
        <f t="shared" si="67"/>
        <v>0.63038734315330047</v>
      </c>
      <c r="Q1075" s="5">
        <f>YEAR(SalesDataTable[[#This Row],[Order Date]])</f>
        <v>2026</v>
      </c>
      <c r="R1075" s="8" t="str">
        <f>"Q"&amp;ROUNDUP(MONTH(SalesDataTable[[#This Row],[Order Date]])/3,0)</f>
        <v>Q2</v>
      </c>
      <c r="S1075" s="9">
        <f>MONTH(SalesDataTable[[#This Row],[Order Date]])</f>
        <v>6</v>
      </c>
      <c r="T1075" s="8" t="str">
        <f>TEXT(SalesDataTable[[#This Row],[Order Date]],"mmm")</f>
        <v>Jun</v>
      </c>
    </row>
    <row r="1076" spans="1:20" ht="15.6">
      <c r="A1076" s="2" t="s">
        <v>1127</v>
      </c>
      <c r="B1076" s="3">
        <v>46185</v>
      </c>
      <c r="C1076" s="4" t="s">
        <v>8</v>
      </c>
      <c r="D1076" s="4" t="s">
        <v>38</v>
      </c>
      <c r="E1076" s="4" t="s">
        <v>3</v>
      </c>
      <c r="F1076" s="4" t="s">
        <v>20</v>
      </c>
      <c r="G1076" s="4" t="s">
        <v>17</v>
      </c>
      <c r="H1076" s="4" t="s">
        <v>18</v>
      </c>
      <c r="I1076" s="9">
        <v>1</v>
      </c>
      <c r="J1076" s="6">
        <v>36.299999999999997</v>
      </c>
      <c r="K1076" s="7">
        <v>0.1</v>
      </c>
      <c r="L1076" s="6">
        <v>13.69</v>
      </c>
      <c r="M1076" s="6">
        <f t="shared" si="64"/>
        <v>32.67</v>
      </c>
      <c r="N1076" s="6">
        <f t="shared" si="65"/>
        <v>13.69</v>
      </c>
      <c r="O1076" s="6">
        <f t="shared" si="66"/>
        <v>18.980000000000004</v>
      </c>
      <c r="P1076" s="8">
        <f t="shared" si="67"/>
        <v>0.58096112641567199</v>
      </c>
      <c r="Q1076" s="5">
        <f>YEAR(SalesDataTable[[#This Row],[Order Date]])</f>
        <v>2026</v>
      </c>
      <c r="R1076" s="8" t="str">
        <f>"Q"&amp;ROUNDUP(MONTH(SalesDataTable[[#This Row],[Order Date]])/3,0)</f>
        <v>Q2</v>
      </c>
      <c r="S1076" s="9">
        <f>MONTH(SalesDataTable[[#This Row],[Order Date]])</f>
        <v>6</v>
      </c>
      <c r="T1076" s="8" t="str">
        <f>TEXT(SalesDataTable[[#This Row],[Order Date]],"mmm")</f>
        <v>Jun</v>
      </c>
    </row>
    <row r="1077" spans="1:20" ht="15.6">
      <c r="A1077" s="2" t="s">
        <v>1128</v>
      </c>
      <c r="B1077" s="3">
        <v>46185</v>
      </c>
      <c r="C1077" s="4" t="s">
        <v>14</v>
      </c>
      <c r="D1077" s="4" t="s">
        <v>126</v>
      </c>
      <c r="E1077" s="4" t="s">
        <v>3</v>
      </c>
      <c r="F1077" s="4" t="s">
        <v>16</v>
      </c>
      <c r="G1077" s="4" t="s">
        <v>31</v>
      </c>
      <c r="H1077" s="4" t="s">
        <v>90</v>
      </c>
      <c r="I1077" s="9">
        <v>2</v>
      </c>
      <c r="J1077" s="6">
        <v>120.64</v>
      </c>
      <c r="K1077" s="7">
        <v>0</v>
      </c>
      <c r="L1077" s="6">
        <v>61.66</v>
      </c>
      <c r="M1077" s="6">
        <f t="shared" si="64"/>
        <v>241.28</v>
      </c>
      <c r="N1077" s="6">
        <f t="shared" si="65"/>
        <v>123.32</v>
      </c>
      <c r="O1077" s="6">
        <f t="shared" si="66"/>
        <v>117.96000000000001</v>
      </c>
      <c r="P1077" s="8">
        <f t="shared" si="67"/>
        <v>0.48889257294429711</v>
      </c>
      <c r="Q1077" s="5">
        <f>YEAR(SalesDataTable[[#This Row],[Order Date]])</f>
        <v>2026</v>
      </c>
      <c r="R1077" s="8" t="str">
        <f>"Q"&amp;ROUNDUP(MONTH(SalesDataTable[[#This Row],[Order Date]])/3,0)</f>
        <v>Q2</v>
      </c>
      <c r="S1077" s="9">
        <f>MONTH(SalesDataTable[[#This Row],[Order Date]])</f>
        <v>6</v>
      </c>
      <c r="T1077" s="8" t="str">
        <f>TEXT(SalesDataTable[[#This Row],[Order Date]],"mmm")</f>
        <v>Jun</v>
      </c>
    </row>
    <row r="1078" spans="1:20" ht="15.6">
      <c r="A1078" s="2" t="s">
        <v>1129</v>
      </c>
      <c r="B1078" s="3">
        <v>46185</v>
      </c>
      <c r="C1078" s="4" t="s">
        <v>14</v>
      </c>
      <c r="D1078" s="4" t="s">
        <v>126</v>
      </c>
      <c r="E1078" s="4" t="s">
        <v>3</v>
      </c>
      <c r="F1078" s="4" t="s">
        <v>4</v>
      </c>
      <c r="G1078" s="4" t="s">
        <v>17</v>
      </c>
      <c r="H1078" s="4" t="s">
        <v>46</v>
      </c>
      <c r="I1078" s="9">
        <v>1</v>
      </c>
      <c r="J1078" s="6">
        <v>47.07</v>
      </c>
      <c r="K1078" s="7">
        <v>0</v>
      </c>
      <c r="L1078" s="6">
        <v>18.7</v>
      </c>
      <c r="M1078" s="6">
        <f t="shared" si="64"/>
        <v>47.07</v>
      </c>
      <c r="N1078" s="6">
        <f t="shared" si="65"/>
        <v>18.7</v>
      </c>
      <c r="O1078" s="6">
        <f t="shared" si="66"/>
        <v>28.37</v>
      </c>
      <c r="P1078" s="8">
        <f t="shared" si="67"/>
        <v>0.60271935415338862</v>
      </c>
      <c r="Q1078" s="5">
        <f>YEAR(SalesDataTable[[#This Row],[Order Date]])</f>
        <v>2026</v>
      </c>
      <c r="R1078" s="8" t="str">
        <f>"Q"&amp;ROUNDUP(MONTH(SalesDataTable[[#This Row],[Order Date]])/3,0)</f>
        <v>Q2</v>
      </c>
      <c r="S1078" s="9">
        <f>MONTH(SalesDataTable[[#This Row],[Order Date]])</f>
        <v>6</v>
      </c>
      <c r="T1078" s="8" t="str">
        <f>TEXT(SalesDataTable[[#This Row],[Order Date]],"mmm")</f>
        <v>Jun</v>
      </c>
    </row>
    <row r="1079" spans="1:20" ht="15.6">
      <c r="A1079" s="2" t="s">
        <v>1130</v>
      </c>
      <c r="B1079" s="3">
        <v>46185</v>
      </c>
      <c r="C1079" s="4" t="s">
        <v>14</v>
      </c>
      <c r="D1079" s="4" t="s">
        <v>24</v>
      </c>
      <c r="E1079" s="4" t="s">
        <v>39</v>
      </c>
      <c r="F1079" s="4" t="s">
        <v>20</v>
      </c>
      <c r="G1079" s="4" t="s">
        <v>11</v>
      </c>
      <c r="H1079" s="4" t="s">
        <v>53</v>
      </c>
      <c r="I1079" s="9">
        <v>2</v>
      </c>
      <c r="J1079" s="6">
        <v>154.94</v>
      </c>
      <c r="K1079" s="7">
        <v>0.05</v>
      </c>
      <c r="L1079" s="6">
        <v>77.260000000000005</v>
      </c>
      <c r="M1079" s="6">
        <f t="shared" si="64"/>
        <v>294.38599999999997</v>
      </c>
      <c r="N1079" s="6">
        <f t="shared" si="65"/>
        <v>154.52000000000001</v>
      </c>
      <c r="O1079" s="6">
        <f t="shared" si="66"/>
        <v>139.86599999999996</v>
      </c>
      <c r="P1079" s="8">
        <f t="shared" si="67"/>
        <v>0.47511090880680457</v>
      </c>
      <c r="Q1079" s="5">
        <f>YEAR(SalesDataTable[[#This Row],[Order Date]])</f>
        <v>2026</v>
      </c>
      <c r="R1079" s="8" t="str">
        <f>"Q"&amp;ROUNDUP(MONTH(SalesDataTable[[#This Row],[Order Date]])/3,0)</f>
        <v>Q2</v>
      </c>
      <c r="S1079" s="9">
        <f>MONTH(SalesDataTable[[#This Row],[Order Date]])</f>
        <v>6</v>
      </c>
      <c r="T1079" s="8" t="str">
        <f>TEXT(SalesDataTable[[#This Row],[Order Date]],"mmm")</f>
        <v>Jun</v>
      </c>
    </row>
    <row r="1080" spans="1:20" ht="15.6">
      <c r="A1080" s="2" t="s">
        <v>1131</v>
      </c>
      <c r="B1080" s="3">
        <v>46185</v>
      </c>
      <c r="C1080" s="4" t="s">
        <v>8</v>
      </c>
      <c r="D1080" s="4" t="s">
        <v>69</v>
      </c>
      <c r="E1080" s="4" t="s">
        <v>3</v>
      </c>
      <c r="F1080" s="4" t="s">
        <v>4</v>
      </c>
      <c r="G1080" s="4" t="s">
        <v>17</v>
      </c>
      <c r="H1080" s="4" t="s">
        <v>46</v>
      </c>
      <c r="I1080" s="9">
        <v>1</v>
      </c>
      <c r="J1080" s="6">
        <v>45.97</v>
      </c>
      <c r="K1080" s="7">
        <v>0.05</v>
      </c>
      <c r="L1080" s="6">
        <v>18.41</v>
      </c>
      <c r="M1080" s="6">
        <f t="shared" si="64"/>
        <v>43.671499999999995</v>
      </c>
      <c r="N1080" s="6">
        <f t="shared" si="65"/>
        <v>18.41</v>
      </c>
      <c r="O1080" s="6">
        <f t="shared" si="66"/>
        <v>25.261499999999995</v>
      </c>
      <c r="P1080" s="8">
        <f t="shared" si="67"/>
        <v>0.57844360738696854</v>
      </c>
      <c r="Q1080" s="5">
        <f>YEAR(SalesDataTable[[#This Row],[Order Date]])</f>
        <v>2026</v>
      </c>
      <c r="R1080" s="8" t="str">
        <f>"Q"&amp;ROUNDUP(MONTH(SalesDataTable[[#This Row],[Order Date]])/3,0)</f>
        <v>Q2</v>
      </c>
      <c r="S1080" s="9">
        <f>MONTH(SalesDataTable[[#This Row],[Order Date]])</f>
        <v>6</v>
      </c>
      <c r="T1080" s="8" t="str">
        <f>TEXT(SalesDataTable[[#This Row],[Order Date]],"mmm")</f>
        <v>Jun</v>
      </c>
    </row>
    <row r="1081" spans="1:20" ht="15.6">
      <c r="A1081" s="2" t="s">
        <v>1132</v>
      </c>
      <c r="B1081" s="3">
        <v>46185</v>
      </c>
      <c r="C1081" s="4" t="s">
        <v>27</v>
      </c>
      <c r="D1081" s="4" t="s">
        <v>48</v>
      </c>
      <c r="E1081" s="4" t="s">
        <v>3</v>
      </c>
      <c r="F1081" s="4" t="s">
        <v>4</v>
      </c>
      <c r="G1081" s="4" t="s">
        <v>31</v>
      </c>
      <c r="H1081" s="4" t="s">
        <v>41</v>
      </c>
      <c r="I1081" s="9">
        <v>1</v>
      </c>
      <c r="J1081" s="6">
        <v>198.64</v>
      </c>
      <c r="K1081" s="7">
        <v>0.05</v>
      </c>
      <c r="L1081" s="6">
        <v>101.89</v>
      </c>
      <c r="M1081" s="6">
        <f t="shared" si="64"/>
        <v>188.70799999999997</v>
      </c>
      <c r="N1081" s="6">
        <f t="shared" si="65"/>
        <v>101.89</v>
      </c>
      <c r="O1081" s="6">
        <f t="shared" si="66"/>
        <v>86.817999999999969</v>
      </c>
      <c r="P1081" s="8">
        <f t="shared" si="67"/>
        <v>0.46006528605040581</v>
      </c>
      <c r="Q1081" s="5">
        <f>YEAR(SalesDataTable[[#This Row],[Order Date]])</f>
        <v>2026</v>
      </c>
      <c r="R1081" s="8" t="str">
        <f>"Q"&amp;ROUNDUP(MONTH(SalesDataTable[[#This Row],[Order Date]])/3,0)</f>
        <v>Q2</v>
      </c>
      <c r="S1081" s="9">
        <f>MONTH(SalesDataTable[[#This Row],[Order Date]])</f>
        <v>6</v>
      </c>
      <c r="T1081" s="8" t="str">
        <f>TEXT(SalesDataTable[[#This Row],[Order Date]],"mmm")</f>
        <v>Jun</v>
      </c>
    </row>
    <row r="1082" spans="1:20" ht="15.6">
      <c r="A1082" s="2" t="s">
        <v>1133</v>
      </c>
      <c r="B1082" s="3">
        <v>46185</v>
      </c>
      <c r="C1082" s="4" t="s">
        <v>14</v>
      </c>
      <c r="D1082" s="4" t="s">
        <v>24</v>
      </c>
      <c r="E1082" s="4" t="s">
        <v>3</v>
      </c>
      <c r="F1082" s="4" t="s">
        <v>16</v>
      </c>
      <c r="G1082" s="4" t="s">
        <v>17</v>
      </c>
      <c r="H1082" s="4" t="s">
        <v>83</v>
      </c>
      <c r="I1082" s="9">
        <v>5</v>
      </c>
      <c r="J1082" s="6">
        <v>168.57</v>
      </c>
      <c r="K1082" s="7">
        <v>0</v>
      </c>
      <c r="L1082" s="6">
        <v>88.65</v>
      </c>
      <c r="M1082" s="6">
        <f t="shared" si="64"/>
        <v>842.84999999999991</v>
      </c>
      <c r="N1082" s="6">
        <f t="shared" si="65"/>
        <v>443.25</v>
      </c>
      <c r="O1082" s="6">
        <f t="shared" si="66"/>
        <v>399.59999999999991</v>
      </c>
      <c r="P1082" s="8">
        <f t="shared" si="67"/>
        <v>0.47410571276027758</v>
      </c>
      <c r="Q1082" s="5">
        <f>YEAR(SalesDataTable[[#This Row],[Order Date]])</f>
        <v>2026</v>
      </c>
      <c r="R1082" s="8" t="str">
        <f>"Q"&amp;ROUNDUP(MONTH(SalesDataTable[[#This Row],[Order Date]])/3,0)</f>
        <v>Q2</v>
      </c>
      <c r="S1082" s="9">
        <f>MONTH(SalesDataTable[[#This Row],[Order Date]])</f>
        <v>6</v>
      </c>
      <c r="T1082" s="8" t="str">
        <f>TEXT(SalesDataTable[[#This Row],[Order Date]],"mmm")</f>
        <v>Jun</v>
      </c>
    </row>
    <row r="1083" spans="1:20" ht="15.6">
      <c r="A1083" s="2" t="s">
        <v>1134</v>
      </c>
      <c r="B1083" s="3">
        <v>46185</v>
      </c>
      <c r="C1083" s="4" t="s">
        <v>8</v>
      </c>
      <c r="D1083" s="4" t="s">
        <v>38</v>
      </c>
      <c r="E1083" s="4" t="s">
        <v>25</v>
      </c>
      <c r="F1083" s="4" t="s">
        <v>16</v>
      </c>
      <c r="G1083" s="4" t="s">
        <v>17</v>
      </c>
      <c r="H1083" s="4" t="s">
        <v>18</v>
      </c>
      <c r="I1083" s="9">
        <v>1</v>
      </c>
      <c r="J1083" s="6">
        <v>36.65</v>
      </c>
      <c r="K1083" s="7">
        <v>0</v>
      </c>
      <c r="L1083" s="6">
        <v>13.97</v>
      </c>
      <c r="M1083" s="6">
        <f t="shared" si="64"/>
        <v>36.65</v>
      </c>
      <c r="N1083" s="6">
        <f t="shared" si="65"/>
        <v>13.97</v>
      </c>
      <c r="O1083" s="6">
        <f t="shared" si="66"/>
        <v>22.68</v>
      </c>
      <c r="P1083" s="8">
        <f t="shared" si="67"/>
        <v>0.61882673942701227</v>
      </c>
      <c r="Q1083" s="5">
        <f>YEAR(SalesDataTable[[#This Row],[Order Date]])</f>
        <v>2026</v>
      </c>
      <c r="R1083" s="8" t="str">
        <f>"Q"&amp;ROUNDUP(MONTH(SalesDataTable[[#This Row],[Order Date]])/3,0)</f>
        <v>Q2</v>
      </c>
      <c r="S1083" s="9">
        <f>MONTH(SalesDataTable[[#This Row],[Order Date]])</f>
        <v>6</v>
      </c>
      <c r="T1083" s="8" t="str">
        <f>TEXT(SalesDataTable[[#This Row],[Order Date]],"mmm")</f>
        <v>Jun</v>
      </c>
    </row>
    <row r="1084" spans="1:20" ht="15.6">
      <c r="A1084" s="2" t="s">
        <v>1135</v>
      </c>
      <c r="B1084" s="3">
        <v>46185</v>
      </c>
      <c r="C1084" s="4" t="s">
        <v>14</v>
      </c>
      <c r="D1084" s="4" t="s">
        <v>34</v>
      </c>
      <c r="E1084" s="4" t="s">
        <v>25</v>
      </c>
      <c r="F1084" s="4" t="s">
        <v>4</v>
      </c>
      <c r="G1084" s="4" t="s">
        <v>17</v>
      </c>
      <c r="H1084" s="4" t="s">
        <v>18</v>
      </c>
      <c r="I1084" s="9">
        <v>2</v>
      </c>
      <c r="J1084" s="6">
        <v>35.450000000000003</v>
      </c>
      <c r="K1084" s="7">
        <v>0.05</v>
      </c>
      <c r="L1084" s="6">
        <v>13.39</v>
      </c>
      <c r="M1084" s="6">
        <f t="shared" si="64"/>
        <v>67.355000000000004</v>
      </c>
      <c r="N1084" s="6">
        <f t="shared" si="65"/>
        <v>26.78</v>
      </c>
      <c r="O1084" s="6">
        <f t="shared" si="66"/>
        <v>40.575000000000003</v>
      </c>
      <c r="P1084" s="8">
        <f t="shared" si="67"/>
        <v>0.60240516665429444</v>
      </c>
      <c r="Q1084" s="5">
        <f>YEAR(SalesDataTable[[#This Row],[Order Date]])</f>
        <v>2026</v>
      </c>
      <c r="R1084" s="8" t="str">
        <f>"Q"&amp;ROUNDUP(MONTH(SalesDataTable[[#This Row],[Order Date]])/3,0)</f>
        <v>Q2</v>
      </c>
      <c r="S1084" s="9">
        <f>MONTH(SalesDataTable[[#This Row],[Order Date]])</f>
        <v>6</v>
      </c>
      <c r="T1084" s="8" t="str">
        <f>TEXT(SalesDataTable[[#This Row],[Order Date]],"mmm")</f>
        <v>Jun</v>
      </c>
    </row>
    <row r="1085" spans="1:20" ht="15.6">
      <c r="A1085" s="2" t="s">
        <v>1136</v>
      </c>
      <c r="B1085" s="3">
        <v>46186</v>
      </c>
      <c r="C1085" s="4" t="s">
        <v>14</v>
      </c>
      <c r="D1085" s="4" t="s">
        <v>34</v>
      </c>
      <c r="E1085" s="4" t="s">
        <v>25</v>
      </c>
      <c r="F1085" s="4" t="s">
        <v>16</v>
      </c>
      <c r="G1085" s="4" t="s">
        <v>17</v>
      </c>
      <c r="H1085" s="4" t="s">
        <v>46</v>
      </c>
      <c r="I1085" s="9">
        <v>3</v>
      </c>
      <c r="J1085" s="6">
        <v>45.82</v>
      </c>
      <c r="K1085" s="7">
        <v>0.1</v>
      </c>
      <c r="L1085" s="6">
        <v>18.61</v>
      </c>
      <c r="M1085" s="6">
        <f t="shared" si="64"/>
        <v>123.71400000000001</v>
      </c>
      <c r="N1085" s="6">
        <f t="shared" si="65"/>
        <v>55.83</v>
      </c>
      <c r="O1085" s="6">
        <f t="shared" si="66"/>
        <v>67.884000000000015</v>
      </c>
      <c r="P1085" s="8">
        <f t="shared" si="67"/>
        <v>0.54871720258014456</v>
      </c>
      <c r="Q1085" s="5">
        <f>YEAR(SalesDataTable[[#This Row],[Order Date]])</f>
        <v>2026</v>
      </c>
      <c r="R1085" s="8" t="str">
        <f>"Q"&amp;ROUNDUP(MONTH(SalesDataTable[[#This Row],[Order Date]])/3,0)</f>
        <v>Q2</v>
      </c>
      <c r="S1085" s="9">
        <f>MONTH(SalesDataTable[[#This Row],[Order Date]])</f>
        <v>6</v>
      </c>
      <c r="T1085" s="8" t="str">
        <f>TEXT(SalesDataTable[[#This Row],[Order Date]],"mmm")</f>
        <v>Jun</v>
      </c>
    </row>
    <row r="1086" spans="1:20" ht="15.6">
      <c r="A1086" s="2" t="s">
        <v>1137</v>
      </c>
      <c r="B1086" s="3">
        <v>46186</v>
      </c>
      <c r="C1086" s="4" t="s">
        <v>27</v>
      </c>
      <c r="D1086" s="4" t="s">
        <v>82</v>
      </c>
      <c r="E1086" s="4" t="s">
        <v>25</v>
      </c>
      <c r="F1086" s="4" t="s">
        <v>20</v>
      </c>
      <c r="G1086" s="4" t="s">
        <v>11</v>
      </c>
      <c r="H1086" s="4" t="s">
        <v>53</v>
      </c>
      <c r="I1086" s="9">
        <v>1</v>
      </c>
      <c r="J1086" s="6">
        <v>152.78</v>
      </c>
      <c r="K1086" s="7">
        <v>0</v>
      </c>
      <c r="L1086" s="6">
        <v>78.540000000000006</v>
      </c>
      <c r="M1086" s="6">
        <f t="shared" si="64"/>
        <v>152.78</v>
      </c>
      <c r="N1086" s="6">
        <f t="shared" si="65"/>
        <v>78.540000000000006</v>
      </c>
      <c r="O1086" s="6">
        <f t="shared" si="66"/>
        <v>74.239999999999995</v>
      </c>
      <c r="P1086" s="8">
        <f t="shared" si="67"/>
        <v>0.48592747741851022</v>
      </c>
      <c r="Q1086" s="5">
        <f>YEAR(SalesDataTable[[#This Row],[Order Date]])</f>
        <v>2026</v>
      </c>
      <c r="R1086" s="8" t="str">
        <f>"Q"&amp;ROUNDUP(MONTH(SalesDataTable[[#This Row],[Order Date]])/3,0)</f>
        <v>Q2</v>
      </c>
      <c r="S1086" s="9">
        <f>MONTH(SalesDataTable[[#This Row],[Order Date]])</f>
        <v>6</v>
      </c>
      <c r="T1086" s="8" t="str">
        <f>TEXT(SalesDataTable[[#This Row],[Order Date]],"mmm")</f>
        <v>Jun</v>
      </c>
    </row>
    <row r="1087" spans="1:20" ht="15.6">
      <c r="A1087" s="2" t="s">
        <v>1138</v>
      </c>
      <c r="B1087" s="3">
        <v>46186</v>
      </c>
      <c r="C1087" s="4" t="s">
        <v>8</v>
      </c>
      <c r="D1087" s="4" t="s">
        <v>38</v>
      </c>
      <c r="E1087" s="4" t="s">
        <v>3</v>
      </c>
      <c r="F1087" s="4" t="s">
        <v>16</v>
      </c>
      <c r="G1087" s="4" t="s">
        <v>5</v>
      </c>
      <c r="H1087" s="4" t="s">
        <v>29</v>
      </c>
      <c r="I1087" s="9">
        <v>1</v>
      </c>
      <c r="J1087" s="6">
        <v>49.76</v>
      </c>
      <c r="K1087" s="7">
        <v>0.05</v>
      </c>
      <c r="L1087" s="6">
        <v>22.58</v>
      </c>
      <c r="M1087" s="6">
        <f t="shared" si="64"/>
        <v>47.271999999999998</v>
      </c>
      <c r="N1087" s="6">
        <f t="shared" si="65"/>
        <v>22.58</v>
      </c>
      <c r="O1087" s="6">
        <f t="shared" si="66"/>
        <v>24.692</v>
      </c>
      <c r="P1087" s="8">
        <f t="shared" si="67"/>
        <v>0.52233880521238796</v>
      </c>
      <c r="Q1087" s="5">
        <f>YEAR(SalesDataTable[[#This Row],[Order Date]])</f>
        <v>2026</v>
      </c>
      <c r="R1087" s="8" t="str">
        <f>"Q"&amp;ROUNDUP(MONTH(SalesDataTable[[#This Row],[Order Date]])/3,0)</f>
        <v>Q2</v>
      </c>
      <c r="S1087" s="9">
        <f>MONTH(SalesDataTable[[#This Row],[Order Date]])</f>
        <v>6</v>
      </c>
      <c r="T1087" s="8" t="str">
        <f>TEXT(SalesDataTable[[#This Row],[Order Date]],"mmm")</f>
        <v>Jun</v>
      </c>
    </row>
    <row r="1088" spans="1:20" ht="15.6">
      <c r="A1088" s="2" t="s">
        <v>1139</v>
      </c>
      <c r="B1088" s="3">
        <v>46186</v>
      </c>
      <c r="C1088" s="4" t="s">
        <v>27</v>
      </c>
      <c r="D1088" s="4" t="s">
        <v>48</v>
      </c>
      <c r="E1088" s="4" t="s">
        <v>25</v>
      </c>
      <c r="F1088" s="4" t="s">
        <v>16</v>
      </c>
      <c r="G1088" s="4" t="s">
        <v>11</v>
      </c>
      <c r="H1088" s="4" t="s">
        <v>53</v>
      </c>
      <c r="I1088" s="9">
        <v>1</v>
      </c>
      <c r="J1088" s="6">
        <v>157.6</v>
      </c>
      <c r="K1088" s="7">
        <v>0.05</v>
      </c>
      <c r="L1088" s="6">
        <v>79.34</v>
      </c>
      <c r="M1088" s="6">
        <f t="shared" si="64"/>
        <v>149.72</v>
      </c>
      <c r="N1088" s="6">
        <f t="shared" si="65"/>
        <v>79.34</v>
      </c>
      <c r="O1088" s="6">
        <f t="shared" si="66"/>
        <v>70.38</v>
      </c>
      <c r="P1088" s="8">
        <f t="shared" si="67"/>
        <v>0.47007747795885652</v>
      </c>
      <c r="Q1088" s="5">
        <f>YEAR(SalesDataTable[[#This Row],[Order Date]])</f>
        <v>2026</v>
      </c>
      <c r="R1088" s="8" t="str">
        <f>"Q"&amp;ROUNDUP(MONTH(SalesDataTable[[#This Row],[Order Date]])/3,0)</f>
        <v>Q2</v>
      </c>
      <c r="S1088" s="9">
        <f>MONTH(SalesDataTable[[#This Row],[Order Date]])</f>
        <v>6</v>
      </c>
      <c r="T1088" s="8" t="str">
        <f>TEXT(SalesDataTable[[#This Row],[Order Date]],"mmm")</f>
        <v>Jun</v>
      </c>
    </row>
    <row r="1089" spans="1:20" ht="15.6">
      <c r="A1089" s="2" t="s">
        <v>1140</v>
      </c>
      <c r="B1089" s="3">
        <v>46186</v>
      </c>
      <c r="C1089" s="4" t="s">
        <v>27</v>
      </c>
      <c r="D1089" s="4" t="s">
        <v>48</v>
      </c>
      <c r="E1089" s="4" t="s">
        <v>3</v>
      </c>
      <c r="F1089" s="4" t="s">
        <v>4</v>
      </c>
      <c r="G1089" s="4" t="s">
        <v>49</v>
      </c>
      <c r="H1089" s="4" t="s">
        <v>55</v>
      </c>
      <c r="I1089" s="9">
        <v>1</v>
      </c>
      <c r="J1089" s="6">
        <v>125.01</v>
      </c>
      <c r="K1089" s="7">
        <v>0.15</v>
      </c>
      <c r="L1089" s="6">
        <v>70.39</v>
      </c>
      <c r="M1089" s="6">
        <f t="shared" si="64"/>
        <v>106.2585</v>
      </c>
      <c r="N1089" s="6">
        <f t="shared" si="65"/>
        <v>70.39</v>
      </c>
      <c r="O1089" s="6">
        <f t="shared" si="66"/>
        <v>35.868499999999997</v>
      </c>
      <c r="P1089" s="8">
        <f t="shared" si="67"/>
        <v>0.33755887764272974</v>
      </c>
      <c r="Q1089" s="5">
        <f>YEAR(SalesDataTable[[#This Row],[Order Date]])</f>
        <v>2026</v>
      </c>
      <c r="R1089" s="8" t="str">
        <f>"Q"&amp;ROUNDUP(MONTH(SalesDataTable[[#This Row],[Order Date]])/3,0)</f>
        <v>Q2</v>
      </c>
      <c r="S1089" s="9">
        <f>MONTH(SalesDataTable[[#This Row],[Order Date]])</f>
        <v>6</v>
      </c>
      <c r="T1089" s="8" t="str">
        <f>TEXT(SalesDataTable[[#This Row],[Order Date]],"mmm")</f>
        <v>Jun</v>
      </c>
    </row>
    <row r="1090" spans="1:20" ht="15.6">
      <c r="A1090" s="2" t="s">
        <v>1141</v>
      </c>
      <c r="B1090" s="3">
        <v>46186</v>
      </c>
      <c r="C1090" s="4" t="s">
        <v>8</v>
      </c>
      <c r="D1090" s="4" t="s">
        <v>86</v>
      </c>
      <c r="E1090" s="4" t="s">
        <v>3</v>
      </c>
      <c r="F1090" s="4" t="s">
        <v>4</v>
      </c>
      <c r="G1090" s="4" t="s">
        <v>11</v>
      </c>
      <c r="H1090" s="4" t="s">
        <v>12</v>
      </c>
      <c r="I1090" s="9">
        <v>1</v>
      </c>
      <c r="J1090" s="6">
        <v>93.59</v>
      </c>
      <c r="K1090" s="7">
        <v>0.15</v>
      </c>
      <c r="L1090" s="6">
        <v>46.48</v>
      </c>
      <c r="M1090" s="6">
        <f t="shared" ref="M1090:M1153" si="68">I1090*J1090*(1-K1090)</f>
        <v>79.551500000000004</v>
      </c>
      <c r="N1090" s="6">
        <f t="shared" ref="N1090:N1153" si="69">I1090*L1090</f>
        <v>46.48</v>
      </c>
      <c r="O1090" s="6">
        <f t="shared" ref="O1090:O1153" si="70">M1090-N1090</f>
        <v>33.071500000000007</v>
      </c>
      <c r="P1090" s="8">
        <f t="shared" ref="P1090:P1153" si="71">IFERROR(O1090/M1090,0)</f>
        <v>0.41572440494522422</v>
      </c>
      <c r="Q1090" s="5">
        <f>YEAR(SalesDataTable[[#This Row],[Order Date]])</f>
        <v>2026</v>
      </c>
      <c r="R1090" s="8" t="str">
        <f>"Q"&amp;ROUNDUP(MONTH(SalesDataTable[[#This Row],[Order Date]])/3,0)</f>
        <v>Q2</v>
      </c>
      <c r="S1090" s="9">
        <f>MONTH(SalesDataTable[[#This Row],[Order Date]])</f>
        <v>6</v>
      </c>
      <c r="T1090" s="8" t="str">
        <f>TEXT(SalesDataTable[[#This Row],[Order Date]],"mmm")</f>
        <v>Jun</v>
      </c>
    </row>
    <row r="1091" spans="1:20" ht="15.6">
      <c r="A1091" s="2" t="s">
        <v>1142</v>
      </c>
      <c r="B1091" s="3">
        <v>46186</v>
      </c>
      <c r="C1091" s="4" t="s">
        <v>14</v>
      </c>
      <c r="D1091" s="4" t="s">
        <v>15</v>
      </c>
      <c r="E1091" s="4" t="s">
        <v>25</v>
      </c>
      <c r="F1091" s="4" t="s">
        <v>4</v>
      </c>
      <c r="G1091" s="4" t="s">
        <v>11</v>
      </c>
      <c r="H1091" s="4" t="s">
        <v>21</v>
      </c>
      <c r="I1091" s="9">
        <v>4</v>
      </c>
      <c r="J1091" s="6">
        <v>143.9</v>
      </c>
      <c r="K1091" s="7">
        <v>0.05</v>
      </c>
      <c r="L1091" s="6">
        <v>79.709999999999994</v>
      </c>
      <c r="M1091" s="6">
        <f t="shared" si="68"/>
        <v>546.82000000000005</v>
      </c>
      <c r="N1091" s="6">
        <f t="shared" si="69"/>
        <v>318.83999999999997</v>
      </c>
      <c r="O1091" s="6">
        <f t="shared" si="70"/>
        <v>227.98000000000008</v>
      </c>
      <c r="P1091" s="8">
        <f t="shared" si="71"/>
        <v>0.41691964448996022</v>
      </c>
      <c r="Q1091" s="5">
        <f>YEAR(SalesDataTable[[#This Row],[Order Date]])</f>
        <v>2026</v>
      </c>
      <c r="R1091" s="8" t="str">
        <f>"Q"&amp;ROUNDUP(MONTH(SalesDataTable[[#This Row],[Order Date]])/3,0)</f>
        <v>Q2</v>
      </c>
      <c r="S1091" s="9">
        <f>MONTH(SalesDataTable[[#This Row],[Order Date]])</f>
        <v>6</v>
      </c>
      <c r="T1091" s="8" t="str">
        <f>TEXT(SalesDataTable[[#This Row],[Order Date]],"mmm")</f>
        <v>Jun</v>
      </c>
    </row>
    <row r="1092" spans="1:20" ht="15.6">
      <c r="A1092" s="2" t="s">
        <v>1143</v>
      </c>
      <c r="B1092" s="3">
        <v>46186</v>
      </c>
      <c r="C1092" s="4" t="s">
        <v>27</v>
      </c>
      <c r="D1092" s="4" t="s">
        <v>45</v>
      </c>
      <c r="E1092" s="4" t="s">
        <v>39</v>
      </c>
      <c r="F1092" s="4" t="s">
        <v>4</v>
      </c>
      <c r="G1092" s="4" t="s">
        <v>31</v>
      </c>
      <c r="H1092" s="4" t="s">
        <v>41</v>
      </c>
      <c r="I1092" s="9">
        <v>4</v>
      </c>
      <c r="J1092" s="6">
        <v>190.97</v>
      </c>
      <c r="K1092" s="7">
        <v>0</v>
      </c>
      <c r="L1092" s="6">
        <v>103.36</v>
      </c>
      <c r="M1092" s="6">
        <f t="shared" si="68"/>
        <v>763.88</v>
      </c>
      <c r="N1092" s="6">
        <f t="shared" si="69"/>
        <v>413.44</v>
      </c>
      <c r="O1092" s="6">
        <f t="shared" si="70"/>
        <v>350.44</v>
      </c>
      <c r="P1092" s="8">
        <f t="shared" si="71"/>
        <v>0.45876315651673039</v>
      </c>
      <c r="Q1092" s="5">
        <f>YEAR(SalesDataTable[[#This Row],[Order Date]])</f>
        <v>2026</v>
      </c>
      <c r="R1092" s="8" t="str">
        <f>"Q"&amp;ROUNDUP(MONTH(SalesDataTable[[#This Row],[Order Date]])/3,0)</f>
        <v>Q2</v>
      </c>
      <c r="S1092" s="9">
        <f>MONTH(SalesDataTable[[#This Row],[Order Date]])</f>
        <v>6</v>
      </c>
      <c r="T1092" s="8" t="str">
        <f>TEXT(SalesDataTable[[#This Row],[Order Date]],"mmm")</f>
        <v>Jun</v>
      </c>
    </row>
    <row r="1093" spans="1:20" ht="15.6">
      <c r="A1093" s="2" t="s">
        <v>1144</v>
      </c>
      <c r="B1093" s="3">
        <v>46186</v>
      </c>
      <c r="C1093" s="4" t="s">
        <v>27</v>
      </c>
      <c r="D1093" s="4" t="s">
        <v>82</v>
      </c>
      <c r="E1093" s="4" t="s">
        <v>25</v>
      </c>
      <c r="F1093" s="4" t="s">
        <v>20</v>
      </c>
      <c r="G1093" s="4" t="s">
        <v>49</v>
      </c>
      <c r="H1093" s="4" t="s">
        <v>67</v>
      </c>
      <c r="I1093" s="9">
        <v>1</v>
      </c>
      <c r="J1093" s="6">
        <v>35.78</v>
      </c>
      <c r="K1093" s="7">
        <v>0</v>
      </c>
      <c r="L1093" s="6">
        <v>14</v>
      </c>
      <c r="M1093" s="6">
        <f t="shared" si="68"/>
        <v>35.78</v>
      </c>
      <c r="N1093" s="6">
        <f t="shared" si="69"/>
        <v>14</v>
      </c>
      <c r="O1093" s="6">
        <f t="shared" si="70"/>
        <v>21.78</v>
      </c>
      <c r="P1093" s="8">
        <f t="shared" si="71"/>
        <v>0.60871995528228062</v>
      </c>
      <c r="Q1093" s="5">
        <f>YEAR(SalesDataTable[[#This Row],[Order Date]])</f>
        <v>2026</v>
      </c>
      <c r="R1093" s="8" t="str">
        <f>"Q"&amp;ROUNDUP(MONTH(SalesDataTable[[#This Row],[Order Date]])/3,0)</f>
        <v>Q2</v>
      </c>
      <c r="S1093" s="9">
        <f>MONTH(SalesDataTable[[#This Row],[Order Date]])</f>
        <v>6</v>
      </c>
      <c r="T1093" s="8" t="str">
        <f>TEXT(SalesDataTable[[#This Row],[Order Date]],"mmm")</f>
        <v>Jun</v>
      </c>
    </row>
    <row r="1094" spans="1:20" ht="15.6">
      <c r="A1094" s="2" t="s">
        <v>1145</v>
      </c>
      <c r="B1094" s="3">
        <v>46186</v>
      </c>
      <c r="C1094" s="4" t="s">
        <v>27</v>
      </c>
      <c r="D1094" s="4" t="s">
        <v>45</v>
      </c>
      <c r="E1094" s="4" t="s">
        <v>39</v>
      </c>
      <c r="F1094" s="4" t="s">
        <v>16</v>
      </c>
      <c r="G1094" s="4" t="s">
        <v>31</v>
      </c>
      <c r="H1094" s="4" t="s">
        <v>90</v>
      </c>
      <c r="I1094" s="9">
        <v>3</v>
      </c>
      <c r="J1094" s="6">
        <v>125.25</v>
      </c>
      <c r="K1094" s="7">
        <v>0.05</v>
      </c>
      <c r="L1094" s="6">
        <v>58.95</v>
      </c>
      <c r="M1094" s="6">
        <f t="shared" si="68"/>
        <v>356.96249999999998</v>
      </c>
      <c r="N1094" s="6">
        <f t="shared" si="69"/>
        <v>176.85000000000002</v>
      </c>
      <c r="O1094" s="6">
        <f t="shared" si="70"/>
        <v>180.11249999999995</v>
      </c>
      <c r="P1094" s="8">
        <f t="shared" si="71"/>
        <v>0.50456980775291516</v>
      </c>
      <c r="Q1094" s="5">
        <f>YEAR(SalesDataTable[[#This Row],[Order Date]])</f>
        <v>2026</v>
      </c>
      <c r="R1094" s="8" t="str">
        <f>"Q"&amp;ROUNDUP(MONTH(SalesDataTable[[#This Row],[Order Date]])/3,0)</f>
        <v>Q2</v>
      </c>
      <c r="S1094" s="9">
        <f>MONTH(SalesDataTable[[#This Row],[Order Date]])</f>
        <v>6</v>
      </c>
      <c r="T1094" s="8" t="str">
        <f>TEXT(SalesDataTable[[#This Row],[Order Date]],"mmm")</f>
        <v>Jun</v>
      </c>
    </row>
    <row r="1095" spans="1:20" ht="15.6">
      <c r="A1095" s="2" t="s">
        <v>1146</v>
      </c>
      <c r="B1095" s="3">
        <v>46187</v>
      </c>
      <c r="C1095" s="4" t="s">
        <v>1</v>
      </c>
      <c r="D1095" s="4" t="s">
        <v>52</v>
      </c>
      <c r="E1095" s="4" t="s">
        <v>10</v>
      </c>
      <c r="F1095" s="4" t="s">
        <v>20</v>
      </c>
      <c r="G1095" s="4" t="s">
        <v>11</v>
      </c>
      <c r="H1095" s="4" t="s">
        <v>79</v>
      </c>
      <c r="I1095" s="9">
        <v>8</v>
      </c>
      <c r="J1095" s="6">
        <v>72.36</v>
      </c>
      <c r="K1095" s="7">
        <v>0.1</v>
      </c>
      <c r="L1095" s="6">
        <v>32.229999999999997</v>
      </c>
      <c r="M1095" s="6">
        <f t="shared" si="68"/>
        <v>520.99199999999996</v>
      </c>
      <c r="N1095" s="6">
        <f t="shared" si="69"/>
        <v>257.83999999999997</v>
      </c>
      <c r="O1095" s="6">
        <f t="shared" si="70"/>
        <v>263.15199999999999</v>
      </c>
      <c r="P1095" s="8">
        <f t="shared" si="71"/>
        <v>0.5050979669553467</v>
      </c>
      <c r="Q1095" s="5">
        <f>YEAR(SalesDataTable[[#This Row],[Order Date]])</f>
        <v>2026</v>
      </c>
      <c r="R1095" s="8" t="str">
        <f>"Q"&amp;ROUNDUP(MONTH(SalesDataTable[[#This Row],[Order Date]])/3,0)</f>
        <v>Q2</v>
      </c>
      <c r="S1095" s="9">
        <f>MONTH(SalesDataTable[[#This Row],[Order Date]])</f>
        <v>6</v>
      </c>
      <c r="T1095" s="8" t="str">
        <f>TEXT(SalesDataTable[[#This Row],[Order Date]],"mmm")</f>
        <v>Jun</v>
      </c>
    </row>
    <row r="1096" spans="1:20" ht="15.6">
      <c r="A1096" s="2" t="s">
        <v>1147</v>
      </c>
      <c r="B1096" s="3">
        <v>46187</v>
      </c>
      <c r="C1096" s="4" t="s">
        <v>1</v>
      </c>
      <c r="D1096" s="4" t="s">
        <v>88</v>
      </c>
      <c r="E1096" s="4" t="s">
        <v>25</v>
      </c>
      <c r="F1096" s="4" t="s">
        <v>4</v>
      </c>
      <c r="G1096" s="4" t="s">
        <v>17</v>
      </c>
      <c r="H1096" s="4" t="s">
        <v>83</v>
      </c>
      <c r="I1096" s="9">
        <v>1</v>
      </c>
      <c r="J1096" s="6">
        <v>162.51</v>
      </c>
      <c r="K1096" s="7">
        <v>0</v>
      </c>
      <c r="L1096" s="6">
        <v>88.29</v>
      </c>
      <c r="M1096" s="6">
        <f t="shared" si="68"/>
        <v>162.51</v>
      </c>
      <c r="N1096" s="6">
        <f t="shared" si="69"/>
        <v>88.29</v>
      </c>
      <c r="O1096" s="6">
        <f t="shared" si="70"/>
        <v>74.219999999999985</v>
      </c>
      <c r="P1096" s="8">
        <f t="shared" si="71"/>
        <v>0.45671035628576695</v>
      </c>
      <c r="Q1096" s="5">
        <f>YEAR(SalesDataTable[[#This Row],[Order Date]])</f>
        <v>2026</v>
      </c>
      <c r="R1096" s="8" t="str">
        <f>"Q"&amp;ROUNDUP(MONTH(SalesDataTable[[#This Row],[Order Date]])/3,0)</f>
        <v>Q2</v>
      </c>
      <c r="S1096" s="9">
        <f>MONTH(SalesDataTable[[#This Row],[Order Date]])</f>
        <v>6</v>
      </c>
      <c r="T1096" s="8" t="str">
        <f>TEXT(SalesDataTable[[#This Row],[Order Date]],"mmm")</f>
        <v>Jun</v>
      </c>
    </row>
    <row r="1097" spans="1:20" ht="15.6">
      <c r="A1097" s="2" t="s">
        <v>1148</v>
      </c>
      <c r="B1097" s="3">
        <v>46187</v>
      </c>
      <c r="C1097" s="4" t="s">
        <v>1</v>
      </c>
      <c r="D1097" s="4" t="s">
        <v>88</v>
      </c>
      <c r="E1097" s="4" t="s">
        <v>25</v>
      </c>
      <c r="F1097" s="4" t="s">
        <v>20</v>
      </c>
      <c r="G1097" s="4" t="s">
        <v>11</v>
      </c>
      <c r="H1097" s="4" t="s">
        <v>79</v>
      </c>
      <c r="I1097" s="9">
        <v>3</v>
      </c>
      <c r="J1097" s="6">
        <v>70.52</v>
      </c>
      <c r="K1097" s="7">
        <v>0</v>
      </c>
      <c r="L1097" s="6">
        <v>33.119999999999997</v>
      </c>
      <c r="M1097" s="6">
        <f t="shared" si="68"/>
        <v>211.56</v>
      </c>
      <c r="N1097" s="6">
        <f t="shared" si="69"/>
        <v>99.359999999999985</v>
      </c>
      <c r="O1097" s="6">
        <f t="shared" si="70"/>
        <v>112.20000000000002</v>
      </c>
      <c r="P1097" s="8">
        <f t="shared" si="71"/>
        <v>0.53034600113442998</v>
      </c>
      <c r="Q1097" s="5">
        <f>YEAR(SalesDataTable[[#This Row],[Order Date]])</f>
        <v>2026</v>
      </c>
      <c r="R1097" s="8" t="str">
        <f>"Q"&amp;ROUNDUP(MONTH(SalesDataTable[[#This Row],[Order Date]])/3,0)</f>
        <v>Q2</v>
      </c>
      <c r="S1097" s="9">
        <f>MONTH(SalesDataTable[[#This Row],[Order Date]])</f>
        <v>6</v>
      </c>
      <c r="T1097" s="8" t="str">
        <f>TEXT(SalesDataTable[[#This Row],[Order Date]],"mmm")</f>
        <v>Jun</v>
      </c>
    </row>
    <row r="1098" spans="1:20" ht="15.6">
      <c r="A1098" s="2" t="s">
        <v>1149</v>
      </c>
      <c r="B1098" s="3">
        <v>46187</v>
      </c>
      <c r="C1098" s="4" t="s">
        <v>27</v>
      </c>
      <c r="D1098" s="4" t="s">
        <v>48</v>
      </c>
      <c r="E1098" s="4" t="s">
        <v>39</v>
      </c>
      <c r="F1098" s="4" t="s">
        <v>4</v>
      </c>
      <c r="G1098" s="4" t="s">
        <v>11</v>
      </c>
      <c r="H1098" s="4" t="s">
        <v>12</v>
      </c>
      <c r="I1098" s="9">
        <v>1</v>
      </c>
      <c r="J1098" s="6">
        <v>90.28</v>
      </c>
      <c r="K1098" s="7">
        <v>0</v>
      </c>
      <c r="L1098" s="6">
        <v>46.04</v>
      </c>
      <c r="M1098" s="6">
        <f t="shared" si="68"/>
        <v>90.28</v>
      </c>
      <c r="N1098" s="6">
        <f t="shared" si="69"/>
        <v>46.04</v>
      </c>
      <c r="O1098" s="6">
        <f t="shared" si="70"/>
        <v>44.24</v>
      </c>
      <c r="P1098" s="8">
        <f t="shared" si="71"/>
        <v>0.4900310146211786</v>
      </c>
      <c r="Q1098" s="5">
        <f>YEAR(SalesDataTable[[#This Row],[Order Date]])</f>
        <v>2026</v>
      </c>
      <c r="R1098" s="8" t="str">
        <f>"Q"&amp;ROUNDUP(MONTH(SalesDataTable[[#This Row],[Order Date]])/3,0)</f>
        <v>Q2</v>
      </c>
      <c r="S1098" s="9">
        <f>MONTH(SalesDataTable[[#This Row],[Order Date]])</f>
        <v>6</v>
      </c>
      <c r="T1098" s="8" t="str">
        <f>TEXT(SalesDataTable[[#This Row],[Order Date]],"mmm")</f>
        <v>Jun</v>
      </c>
    </row>
    <row r="1099" spans="1:20" ht="15.6">
      <c r="A1099" s="2" t="s">
        <v>1150</v>
      </c>
      <c r="B1099" s="3">
        <v>46187</v>
      </c>
      <c r="C1099" s="4" t="s">
        <v>27</v>
      </c>
      <c r="D1099" s="4" t="s">
        <v>82</v>
      </c>
      <c r="E1099" s="4" t="s">
        <v>39</v>
      </c>
      <c r="F1099" s="4" t="s">
        <v>16</v>
      </c>
      <c r="G1099" s="4" t="s">
        <v>31</v>
      </c>
      <c r="H1099" s="4" t="s">
        <v>32</v>
      </c>
      <c r="I1099" s="9">
        <v>2</v>
      </c>
      <c r="J1099" s="6">
        <v>342.25</v>
      </c>
      <c r="K1099" s="7">
        <v>0</v>
      </c>
      <c r="L1099" s="6">
        <v>196.86</v>
      </c>
      <c r="M1099" s="6">
        <f t="shared" si="68"/>
        <v>684.5</v>
      </c>
      <c r="N1099" s="6">
        <f t="shared" si="69"/>
        <v>393.72</v>
      </c>
      <c r="O1099" s="6">
        <f t="shared" si="70"/>
        <v>290.77999999999997</v>
      </c>
      <c r="P1099" s="8">
        <f t="shared" si="71"/>
        <v>0.42480642804967128</v>
      </c>
      <c r="Q1099" s="5">
        <f>YEAR(SalesDataTable[[#This Row],[Order Date]])</f>
        <v>2026</v>
      </c>
      <c r="R1099" s="8" t="str">
        <f>"Q"&amp;ROUNDUP(MONTH(SalesDataTable[[#This Row],[Order Date]])/3,0)</f>
        <v>Q2</v>
      </c>
      <c r="S1099" s="9">
        <f>MONTH(SalesDataTable[[#This Row],[Order Date]])</f>
        <v>6</v>
      </c>
      <c r="T1099" s="8" t="str">
        <f>TEXT(SalesDataTable[[#This Row],[Order Date]],"mmm")</f>
        <v>Jun</v>
      </c>
    </row>
    <row r="1100" spans="1:20" ht="15.6">
      <c r="A1100" s="2" t="s">
        <v>1151</v>
      </c>
      <c r="B1100" s="3">
        <v>46187</v>
      </c>
      <c r="C1100" s="4" t="s">
        <v>8</v>
      </c>
      <c r="D1100" s="4" t="s">
        <v>9</v>
      </c>
      <c r="E1100" s="4" t="s">
        <v>3</v>
      </c>
      <c r="F1100" s="4" t="s">
        <v>20</v>
      </c>
      <c r="G1100" s="4" t="s">
        <v>5</v>
      </c>
      <c r="H1100" s="4" t="s">
        <v>29</v>
      </c>
      <c r="I1100" s="9">
        <v>6</v>
      </c>
      <c r="J1100" s="6">
        <v>50.92</v>
      </c>
      <c r="K1100" s="7">
        <v>0.05</v>
      </c>
      <c r="L1100" s="6">
        <v>22.87</v>
      </c>
      <c r="M1100" s="6">
        <f t="shared" si="68"/>
        <v>290.24399999999997</v>
      </c>
      <c r="N1100" s="6">
        <f t="shared" si="69"/>
        <v>137.22</v>
      </c>
      <c r="O1100" s="6">
        <f t="shared" si="70"/>
        <v>153.02399999999997</v>
      </c>
      <c r="P1100" s="8">
        <f t="shared" si="71"/>
        <v>0.52722536899987593</v>
      </c>
      <c r="Q1100" s="5">
        <f>YEAR(SalesDataTable[[#This Row],[Order Date]])</f>
        <v>2026</v>
      </c>
      <c r="R1100" s="8" t="str">
        <f>"Q"&amp;ROUNDUP(MONTH(SalesDataTable[[#This Row],[Order Date]])/3,0)</f>
        <v>Q2</v>
      </c>
      <c r="S1100" s="9">
        <f>MONTH(SalesDataTable[[#This Row],[Order Date]])</f>
        <v>6</v>
      </c>
      <c r="T1100" s="8" t="str">
        <f>TEXT(SalesDataTable[[#This Row],[Order Date]],"mmm")</f>
        <v>Jun</v>
      </c>
    </row>
    <row r="1101" spans="1:20" ht="15.6">
      <c r="A1101" s="2" t="s">
        <v>1152</v>
      </c>
      <c r="B1101" s="3">
        <v>46187</v>
      </c>
      <c r="C1101" s="4" t="s">
        <v>1</v>
      </c>
      <c r="D1101" s="4" t="s">
        <v>2</v>
      </c>
      <c r="E1101" s="4" t="s">
        <v>25</v>
      </c>
      <c r="F1101" s="4" t="s">
        <v>4</v>
      </c>
      <c r="G1101" s="4" t="s">
        <v>17</v>
      </c>
      <c r="H1101" s="4" t="s">
        <v>18</v>
      </c>
      <c r="I1101" s="9">
        <v>5</v>
      </c>
      <c r="J1101" s="6">
        <v>36.72</v>
      </c>
      <c r="K1101" s="7">
        <v>0.15</v>
      </c>
      <c r="L1101" s="6">
        <v>13.2</v>
      </c>
      <c r="M1101" s="6">
        <f t="shared" si="68"/>
        <v>156.06</v>
      </c>
      <c r="N1101" s="6">
        <f t="shared" si="69"/>
        <v>66</v>
      </c>
      <c r="O1101" s="6">
        <f t="shared" si="70"/>
        <v>90.06</v>
      </c>
      <c r="P1101" s="8">
        <f t="shared" si="71"/>
        <v>0.57708573625528647</v>
      </c>
      <c r="Q1101" s="5">
        <f>YEAR(SalesDataTable[[#This Row],[Order Date]])</f>
        <v>2026</v>
      </c>
      <c r="R1101" s="8" t="str">
        <f>"Q"&amp;ROUNDUP(MONTH(SalesDataTable[[#This Row],[Order Date]])/3,0)</f>
        <v>Q2</v>
      </c>
      <c r="S1101" s="9">
        <f>MONTH(SalesDataTable[[#This Row],[Order Date]])</f>
        <v>6</v>
      </c>
      <c r="T1101" s="8" t="str">
        <f>TEXT(SalesDataTable[[#This Row],[Order Date]],"mmm")</f>
        <v>Jun</v>
      </c>
    </row>
    <row r="1102" spans="1:20" ht="15.6">
      <c r="A1102" s="2" t="s">
        <v>1153</v>
      </c>
      <c r="B1102" s="3">
        <v>46187</v>
      </c>
      <c r="C1102" s="4" t="s">
        <v>1</v>
      </c>
      <c r="D1102" s="4" t="s">
        <v>88</v>
      </c>
      <c r="E1102" s="4" t="s">
        <v>3</v>
      </c>
      <c r="F1102" s="4" t="s">
        <v>16</v>
      </c>
      <c r="G1102" s="4" t="s">
        <v>31</v>
      </c>
      <c r="H1102" s="4" t="s">
        <v>32</v>
      </c>
      <c r="I1102" s="9">
        <v>4</v>
      </c>
      <c r="J1102" s="6">
        <v>348.96</v>
      </c>
      <c r="K1102" s="7">
        <v>0.15</v>
      </c>
      <c r="L1102" s="6">
        <v>197.02</v>
      </c>
      <c r="M1102" s="6">
        <f t="shared" si="68"/>
        <v>1186.4639999999999</v>
      </c>
      <c r="N1102" s="6">
        <f t="shared" si="69"/>
        <v>788.08</v>
      </c>
      <c r="O1102" s="6">
        <f t="shared" si="70"/>
        <v>398.3839999999999</v>
      </c>
      <c r="P1102" s="8">
        <f t="shared" si="71"/>
        <v>0.3357741996385899</v>
      </c>
      <c r="Q1102" s="5">
        <f>YEAR(SalesDataTable[[#This Row],[Order Date]])</f>
        <v>2026</v>
      </c>
      <c r="R1102" s="8" t="str">
        <f>"Q"&amp;ROUNDUP(MONTH(SalesDataTable[[#This Row],[Order Date]])/3,0)</f>
        <v>Q2</v>
      </c>
      <c r="S1102" s="9">
        <f>MONTH(SalesDataTable[[#This Row],[Order Date]])</f>
        <v>6</v>
      </c>
      <c r="T1102" s="8" t="str">
        <f>TEXT(SalesDataTable[[#This Row],[Order Date]],"mmm")</f>
        <v>Jun</v>
      </c>
    </row>
    <row r="1103" spans="1:20" ht="15.6">
      <c r="A1103" s="2" t="s">
        <v>1154</v>
      </c>
      <c r="B1103" s="3">
        <v>46187</v>
      </c>
      <c r="C1103" s="4" t="s">
        <v>1</v>
      </c>
      <c r="D1103" s="4" t="s">
        <v>2</v>
      </c>
      <c r="E1103" s="4" t="s">
        <v>3</v>
      </c>
      <c r="F1103" s="4" t="s">
        <v>4</v>
      </c>
      <c r="G1103" s="4" t="s">
        <v>11</v>
      </c>
      <c r="H1103" s="4" t="s">
        <v>79</v>
      </c>
      <c r="I1103" s="9">
        <v>1</v>
      </c>
      <c r="J1103" s="6">
        <v>71.28</v>
      </c>
      <c r="K1103" s="7">
        <v>0</v>
      </c>
      <c r="L1103" s="6">
        <v>31.92</v>
      </c>
      <c r="M1103" s="6">
        <f t="shared" si="68"/>
        <v>71.28</v>
      </c>
      <c r="N1103" s="6">
        <f t="shared" si="69"/>
        <v>31.92</v>
      </c>
      <c r="O1103" s="6">
        <f t="shared" si="70"/>
        <v>39.36</v>
      </c>
      <c r="P1103" s="8">
        <f t="shared" si="71"/>
        <v>0.55218855218855212</v>
      </c>
      <c r="Q1103" s="5">
        <f>YEAR(SalesDataTable[[#This Row],[Order Date]])</f>
        <v>2026</v>
      </c>
      <c r="R1103" s="8" t="str">
        <f>"Q"&amp;ROUNDUP(MONTH(SalesDataTable[[#This Row],[Order Date]])/3,0)</f>
        <v>Q2</v>
      </c>
      <c r="S1103" s="9">
        <f>MONTH(SalesDataTable[[#This Row],[Order Date]])</f>
        <v>6</v>
      </c>
      <c r="T1103" s="8" t="str">
        <f>TEXT(SalesDataTable[[#This Row],[Order Date]],"mmm")</f>
        <v>Jun</v>
      </c>
    </row>
    <row r="1104" spans="1:20" ht="15.6">
      <c r="A1104" s="2" t="s">
        <v>1155</v>
      </c>
      <c r="B1104" s="3">
        <v>46187</v>
      </c>
      <c r="C1104" s="4" t="s">
        <v>8</v>
      </c>
      <c r="D1104" s="4" t="s">
        <v>69</v>
      </c>
      <c r="E1104" s="4" t="s">
        <v>3</v>
      </c>
      <c r="F1104" s="4" t="s">
        <v>16</v>
      </c>
      <c r="G1104" s="4" t="s">
        <v>17</v>
      </c>
      <c r="H1104" s="4" t="s">
        <v>83</v>
      </c>
      <c r="I1104" s="9">
        <v>1</v>
      </c>
      <c r="J1104" s="6">
        <v>160.99</v>
      </c>
      <c r="K1104" s="7">
        <v>0.05</v>
      </c>
      <c r="L1104" s="6">
        <v>89.15</v>
      </c>
      <c r="M1104" s="6">
        <f t="shared" si="68"/>
        <v>152.94050000000001</v>
      </c>
      <c r="N1104" s="6">
        <f t="shared" si="69"/>
        <v>89.15</v>
      </c>
      <c r="O1104" s="6">
        <f t="shared" si="70"/>
        <v>63.790500000000009</v>
      </c>
      <c r="P1104" s="8">
        <f t="shared" si="71"/>
        <v>0.41709357560619981</v>
      </c>
      <c r="Q1104" s="5">
        <f>YEAR(SalesDataTable[[#This Row],[Order Date]])</f>
        <v>2026</v>
      </c>
      <c r="R1104" s="8" t="str">
        <f>"Q"&amp;ROUNDUP(MONTH(SalesDataTable[[#This Row],[Order Date]])/3,0)</f>
        <v>Q2</v>
      </c>
      <c r="S1104" s="9">
        <f>MONTH(SalesDataTable[[#This Row],[Order Date]])</f>
        <v>6</v>
      </c>
      <c r="T1104" s="8" t="str">
        <f>TEXT(SalesDataTable[[#This Row],[Order Date]],"mmm")</f>
        <v>Jun</v>
      </c>
    </row>
    <row r="1105" spans="1:20" ht="15.6">
      <c r="A1105" s="2" t="s">
        <v>1156</v>
      </c>
      <c r="B1105" s="3">
        <v>46188</v>
      </c>
      <c r="C1105" s="4" t="s">
        <v>8</v>
      </c>
      <c r="D1105" s="4" t="s">
        <v>86</v>
      </c>
      <c r="E1105" s="4" t="s">
        <v>3</v>
      </c>
      <c r="F1105" s="4" t="s">
        <v>4</v>
      </c>
      <c r="G1105" s="4" t="s">
        <v>49</v>
      </c>
      <c r="H1105" s="4" t="s">
        <v>55</v>
      </c>
      <c r="I1105" s="9">
        <v>1</v>
      </c>
      <c r="J1105" s="6">
        <v>124.19</v>
      </c>
      <c r="K1105" s="7">
        <v>0.05</v>
      </c>
      <c r="L1105" s="6">
        <v>67.209999999999994</v>
      </c>
      <c r="M1105" s="6">
        <f t="shared" si="68"/>
        <v>117.98049999999999</v>
      </c>
      <c r="N1105" s="6">
        <f t="shared" si="69"/>
        <v>67.209999999999994</v>
      </c>
      <c r="O1105" s="6">
        <f t="shared" si="70"/>
        <v>50.770499999999998</v>
      </c>
      <c r="P1105" s="8">
        <f t="shared" si="71"/>
        <v>0.43032958836417884</v>
      </c>
      <c r="Q1105" s="5">
        <f>YEAR(SalesDataTable[[#This Row],[Order Date]])</f>
        <v>2026</v>
      </c>
      <c r="R1105" s="8" t="str">
        <f>"Q"&amp;ROUNDUP(MONTH(SalesDataTable[[#This Row],[Order Date]])/3,0)</f>
        <v>Q2</v>
      </c>
      <c r="S1105" s="9">
        <f>MONTH(SalesDataTable[[#This Row],[Order Date]])</f>
        <v>6</v>
      </c>
      <c r="T1105" s="8" t="str">
        <f>TEXT(SalesDataTable[[#This Row],[Order Date]],"mmm")</f>
        <v>Jun</v>
      </c>
    </row>
    <row r="1106" spans="1:20" ht="15.6">
      <c r="A1106" s="2" t="s">
        <v>1157</v>
      </c>
      <c r="B1106" s="3">
        <v>46188</v>
      </c>
      <c r="C1106" s="4" t="s">
        <v>8</v>
      </c>
      <c r="D1106" s="4" t="s">
        <v>9</v>
      </c>
      <c r="E1106" s="4" t="s">
        <v>3</v>
      </c>
      <c r="F1106" s="4" t="s">
        <v>16</v>
      </c>
      <c r="G1106" s="4" t="s">
        <v>17</v>
      </c>
      <c r="H1106" s="4" t="s">
        <v>18</v>
      </c>
      <c r="I1106" s="9">
        <v>2</v>
      </c>
      <c r="J1106" s="6">
        <v>36.11</v>
      </c>
      <c r="K1106" s="7">
        <v>0.05</v>
      </c>
      <c r="L1106" s="6">
        <v>13.29</v>
      </c>
      <c r="M1106" s="6">
        <f t="shared" si="68"/>
        <v>68.608999999999995</v>
      </c>
      <c r="N1106" s="6">
        <f t="shared" si="69"/>
        <v>26.58</v>
      </c>
      <c r="O1106" s="6">
        <f t="shared" si="70"/>
        <v>42.028999999999996</v>
      </c>
      <c r="P1106" s="8">
        <f t="shared" si="71"/>
        <v>0.6125872698917052</v>
      </c>
      <c r="Q1106" s="5">
        <f>YEAR(SalesDataTable[[#This Row],[Order Date]])</f>
        <v>2026</v>
      </c>
      <c r="R1106" s="8" t="str">
        <f>"Q"&amp;ROUNDUP(MONTH(SalesDataTable[[#This Row],[Order Date]])/3,0)</f>
        <v>Q2</v>
      </c>
      <c r="S1106" s="9">
        <f>MONTH(SalesDataTable[[#This Row],[Order Date]])</f>
        <v>6</v>
      </c>
      <c r="T1106" s="8" t="str">
        <f>TEXT(SalesDataTable[[#This Row],[Order Date]],"mmm")</f>
        <v>Jun</v>
      </c>
    </row>
    <row r="1107" spans="1:20" ht="15.6">
      <c r="A1107" s="2" t="s">
        <v>1158</v>
      </c>
      <c r="B1107" s="3">
        <v>46188</v>
      </c>
      <c r="C1107" s="4" t="s">
        <v>1</v>
      </c>
      <c r="D1107" s="4" t="s">
        <v>2</v>
      </c>
      <c r="E1107" s="4" t="s">
        <v>10</v>
      </c>
      <c r="F1107" s="4" t="s">
        <v>20</v>
      </c>
      <c r="G1107" s="4" t="s">
        <v>49</v>
      </c>
      <c r="H1107" s="4" t="s">
        <v>50</v>
      </c>
      <c r="I1107" s="9">
        <v>4</v>
      </c>
      <c r="J1107" s="6">
        <v>40.909999999999997</v>
      </c>
      <c r="K1107" s="7">
        <v>0.05</v>
      </c>
      <c r="L1107" s="6">
        <v>14.42</v>
      </c>
      <c r="M1107" s="6">
        <f t="shared" si="68"/>
        <v>155.45799999999997</v>
      </c>
      <c r="N1107" s="6">
        <f t="shared" si="69"/>
        <v>57.68</v>
      </c>
      <c r="O1107" s="6">
        <f t="shared" si="70"/>
        <v>97.777999999999963</v>
      </c>
      <c r="P1107" s="8">
        <f t="shared" si="71"/>
        <v>0.62896730949838531</v>
      </c>
      <c r="Q1107" s="5">
        <f>YEAR(SalesDataTable[[#This Row],[Order Date]])</f>
        <v>2026</v>
      </c>
      <c r="R1107" s="8" t="str">
        <f>"Q"&amp;ROUNDUP(MONTH(SalesDataTable[[#This Row],[Order Date]])/3,0)</f>
        <v>Q2</v>
      </c>
      <c r="S1107" s="9">
        <f>MONTH(SalesDataTable[[#This Row],[Order Date]])</f>
        <v>6</v>
      </c>
      <c r="T1107" s="8" t="str">
        <f>TEXT(SalesDataTable[[#This Row],[Order Date]],"mmm")</f>
        <v>Jun</v>
      </c>
    </row>
    <row r="1108" spans="1:20" ht="15.6">
      <c r="A1108" s="2" t="s">
        <v>1159</v>
      </c>
      <c r="B1108" s="3">
        <v>46189</v>
      </c>
      <c r="C1108" s="4" t="s">
        <v>8</v>
      </c>
      <c r="D1108" s="4" t="s">
        <v>38</v>
      </c>
      <c r="E1108" s="4" t="s">
        <v>3</v>
      </c>
      <c r="F1108" s="4" t="s">
        <v>4</v>
      </c>
      <c r="G1108" s="4" t="s">
        <v>11</v>
      </c>
      <c r="H1108" s="4" t="s">
        <v>21</v>
      </c>
      <c r="I1108" s="9">
        <v>5</v>
      </c>
      <c r="J1108" s="6">
        <v>141.66999999999999</v>
      </c>
      <c r="K1108" s="7">
        <v>0.1</v>
      </c>
      <c r="L1108" s="6">
        <v>80.59</v>
      </c>
      <c r="M1108" s="6">
        <f t="shared" si="68"/>
        <v>637.51499999999999</v>
      </c>
      <c r="N1108" s="6">
        <f t="shared" si="69"/>
        <v>402.95000000000005</v>
      </c>
      <c r="O1108" s="6">
        <f t="shared" si="70"/>
        <v>234.56499999999994</v>
      </c>
      <c r="P1108" s="8">
        <f t="shared" si="71"/>
        <v>0.36793644071119885</v>
      </c>
      <c r="Q1108" s="5">
        <f>YEAR(SalesDataTable[[#This Row],[Order Date]])</f>
        <v>2026</v>
      </c>
      <c r="R1108" s="8" t="str">
        <f>"Q"&amp;ROUNDUP(MONTH(SalesDataTable[[#This Row],[Order Date]])/3,0)</f>
        <v>Q2</v>
      </c>
      <c r="S1108" s="9">
        <f>MONTH(SalesDataTable[[#This Row],[Order Date]])</f>
        <v>6</v>
      </c>
      <c r="T1108" s="8" t="str">
        <f>TEXT(SalesDataTable[[#This Row],[Order Date]],"mmm")</f>
        <v>Jun</v>
      </c>
    </row>
    <row r="1109" spans="1:20" ht="15.6">
      <c r="A1109" s="2" t="s">
        <v>1160</v>
      </c>
      <c r="B1109" s="3">
        <v>46189</v>
      </c>
      <c r="C1109" s="4" t="s">
        <v>27</v>
      </c>
      <c r="D1109" s="4" t="s">
        <v>45</v>
      </c>
      <c r="E1109" s="4" t="s">
        <v>3</v>
      </c>
      <c r="F1109" s="4" t="s">
        <v>4</v>
      </c>
      <c r="G1109" s="4" t="s">
        <v>17</v>
      </c>
      <c r="H1109" s="4" t="s">
        <v>46</v>
      </c>
      <c r="I1109" s="9">
        <v>1</v>
      </c>
      <c r="J1109" s="6">
        <v>47.53</v>
      </c>
      <c r="K1109" s="7">
        <v>0.05</v>
      </c>
      <c r="L1109" s="6">
        <v>18.5</v>
      </c>
      <c r="M1109" s="6">
        <f t="shared" si="68"/>
        <v>45.153500000000001</v>
      </c>
      <c r="N1109" s="6">
        <f t="shared" si="69"/>
        <v>18.5</v>
      </c>
      <c r="O1109" s="6">
        <f t="shared" si="70"/>
        <v>26.653500000000001</v>
      </c>
      <c r="P1109" s="8">
        <f t="shared" si="71"/>
        <v>0.59028646727274736</v>
      </c>
      <c r="Q1109" s="5">
        <f>YEAR(SalesDataTable[[#This Row],[Order Date]])</f>
        <v>2026</v>
      </c>
      <c r="R1109" s="8" t="str">
        <f>"Q"&amp;ROUNDUP(MONTH(SalesDataTable[[#This Row],[Order Date]])/3,0)</f>
        <v>Q2</v>
      </c>
      <c r="S1109" s="9">
        <f>MONTH(SalesDataTable[[#This Row],[Order Date]])</f>
        <v>6</v>
      </c>
      <c r="T1109" s="8" t="str">
        <f>TEXT(SalesDataTable[[#This Row],[Order Date]],"mmm")</f>
        <v>Jun</v>
      </c>
    </row>
    <row r="1110" spans="1:20" ht="15.6">
      <c r="A1110" s="2" t="s">
        <v>1161</v>
      </c>
      <c r="B1110" s="3">
        <v>46189</v>
      </c>
      <c r="C1110" s="4" t="s">
        <v>27</v>
      </c>
      <c r="D1110" s="4" t="s">
        <v>48</v>
      </c>
      <c r="E1110" s="4" t="s">
        <v>3</v>
      </c>
      <c r="F1110" s="4" t="s">
        <v>4</v>
      </c>
      <c r="G1110" s="4" t="s">
        <v>17</v>
      </c>
      <c r="H1110" s="4" t="s">
        <v>83</v>
      </c>
      <c r="I1110" s="9">
        <v>3</v>
      </c>
      <c r="J1110" s="6">
        <v>163.65</v>
      </c>
      <c r="K1110" s="7">
        <v>0.15</v>
      </c>
      <c r="L1110" s="6">
        <v>85.8</v>
      </c>
      <c r="M1110" s="6">
        <f t="shared" si="68"/>
        <v>417.3075</v>
      </c>
      <c r="N1110" s="6">
        <f t="shared" si="69"/>
        <v>257.39999999999998</v>
      </c>
      <c r="O1110" s="6">
        <f t="shared" si="70"/>
        <v>159.90750000000003</v>
      </c>
      <c r="P1110" s="8">
        <f t="shared" si="71"/>
        <v>0.38318865584730688</v>
      </c>
      <c r="Q1110" s="5">
        <f>YEAR(SalesDataTable[[#This Row],[Order Date]])</f>
        <v>2026</v>
      </c>
      <c r="R1110" s="8" t="str">
        <f>"Q"&amp;ROUNDUP(MONTH(SalesDataTable[[#This Row],[Order Date]])/3,0)</f>
        <v>Q2</v>
      </c>
      <c r="S1110" s="9">
        <f>MONTH(SalesDataTable[[#This Row],[Order Date]])</f>
        <v>6</v>
      </c>
      <c r="T1110" s="8" t="str">
        <f>TEXT(SalesDataTable[[#This Row],[Order Date]],"mmm")</f>
        <v>Jun</v>
      </c>
    </row>
    <row r="1111" spans="1:20" ht="15.6">
      <c r="A1111" s="2" t="s">
        <v>1162</v>
      </c>
      <c r="B1111" s="3">
        <v>46189</v>
      </c>
      <c r="C1111" s="4" t="s">
        <v>1</v>
      </c>
      <c r="D1111" s="4" t="s">
        <v>88</v>
      </c>
      <c r="E1111" s="4" t="s">
        <v>10</v>
      </c>
      <c r="F1111" s="4" t="s">
        <v>20</v>
      </c>
      <c r="G1111" s="4" t="s">
        <v>17</v>
      </c>
      <c r="H1111" s="4" t="s">
        <v>71</v>
      </c>
      <c r="I1111" s="9">
        <v>5</v>
      </c>
      <c r="J1111" s="6">
        <v>130.94999999999999</v>
      </c>
      <c r="K1111" s="7">
        <v>0.15</v>
      </c>
      <c r="L1111" s="6">
        <v>68.47</v>
      </c>
      <c r="M1111" s="6">
        <f t="shared" si="68"/>
        <v>556.53750000000002</v>
      </c>
      <c r="N1111" s="6">
        <f t="shared" si="69"/>
        <v>342.35</v>
      </c>
      <c r="O1111" s="6">
        <f t="shared" si="70"/>
        <v>214.1875</v>
      </c>
      <c r="P1111" s="8">
        <f t="shared" si="71"/>
        <v>0.38485726478449339</v>
      </c>
      <c r="Q1111" s="5">
        <f>YEAR(SalesDataTable[[#This Row],[Order Date]])</f>
        <v>2026</v>
      </c>
      <c r="R1111" s="8" t="str">
        <f>"Q"&amp;ROUNDUP(MONTH(SalesDataTable[[#This Row],[Order Date]])/3,0)</f>
        <v>Q2</v>
      </c>
      <c r="S1111" s="9">
        <f>MONTH(SalesDataTable[[#This Row],[Order Date]])</f>
        <v>6</v>
      </c>
      <c r="T1111" s="8" t="str">
        <f>TEXT(SalesDataTable[[#This Row],[Order Date]],"mmm")</f>
        <v>Jun</v>
      </c>
    </row>
    <row r="1112" spans="1:20" ht="15.6">
      <c r="A1112" s="2" t="s">
        <v>1163</v>
      </c>
      <c r="B1112" s="3">
        <v>46189</v>
      </c>
      <c r="C1112" s="4" t="s">
        <v>27</v>
      </c>
      <c r="D1112" s="4" t="s">
        <v>82</v>
      </c>
      <c r="E1112" s="4" t="s">
        <v>3</v>
      </c>
      <c r="F1112" s="4" t="s">
        <v>4</v>
      </c>
      <c r="G1112" s="4" t="s">
        <v>17</v>
      </c>
      <c r="H1112" s="4" t="s">
        <v>83</v>
      </c>
      <c r="I1112" s="9">
        <v>5</v>
      </c>
      <c r="J1112" s="6">
        <v>160.82</v>
      </c>
      <c r="K1112" s="7">
        <v>0</v>
      </c>
      <c r="L1112" s="6">
        <v>90.14</v>
      </c>
      <c r="M1112" s="6">
        <f t="shared" si="68"/>
        <v>804.09999999999991</v>
      </c>
      <c r="N1112" s="6">
        <f t="shared" si="69"/>
        <v>450.7</v>
      </c>
      <c r="O1112" s="6">
        <f t="shared" si="70"/>
        <v>353.39999999999992</v>
      </c>
      <c r="P1112" s="8">
        <f t="shared" si="71"/>
        <v>0.43949757492849145</v>
      </c>
      <c r="Q1112" s="5">
        <f>YEAR(SalesDataTable[[#This Row],[Order Date]])</f>
        <v>2026</v>
      </c>
      <c r="R1112" s="8" t="str">
        <f>"Q"&amp;ROUNDUP(MONTH(SalesDataTable[[#This Row],[Order Date]])/3,0)</f>
        <v>Q2</v>
      </c>
      <c r="S1112" s="9">
        <f>MONTH(SalesDataTable[[#This Row],[Order Date]])</f>
        <v>6</v>
      </c>
      <c r="T1112" s="8" t="str">
        <f>TEXT(SalesDataTable[[#This Row],[Order Date]],"mmm")</f>
        <v>Jun</v>
      </c>
    </row>
    <row r="1113" spans="1:20" ht="15.6">
      <c r="A1113" s="2" t="s">
        <v>1164</v>
      </c>
      <c r="B1113" s="3">
        <v>46189</v>
      </c>
      <c r="C1113" s="4" t="s">
        <v>8</v>
      </c>
      <c r="D1113" s="4" t="s">
        <v>69</v>
      </c>
      <c r="E1113" s="4" t="s">
        <v>25</v>
      </c>
      <c r="F1113" s="4" t="s">
        <v>16</v>
      </c>
      <c r="G1113" s="4" t="s">
        <v>5</v>
      </c>
      <c r="H1113" s="4" t="s">
        <v>35</v>
      </c>
      <c r="I1113" s="9">
        <v>3</v>
      </c>
      <c r="J1113" s="6">
        <v>40.51</v>
      </c>
      <c r="K1113" s="7">
        <v>0</v>
      </c>
      <c r="L1113" s="6">
        <v>16.940000000000001</v>
      </c>
      <c r="M1113" s="6">
        <f t="shared" si="68"/>
        <v>121.53</v>
      </c>
      <c r="N1113" s="6">
        <f t="shared" si="69"/>
        <v>50.820000000000007</v>
      </c>
      <c r="O1113" s="6">
        <f t="shared" si="70"/>
        <v>70.709999999999994</v>
      </c>
      <c r="P1113" s="8">
        <f t="shared" si="71"/>
        <v>0.58183164650703523</v>
      </c>
      <c r="Q1113" s="5">
        <f>YEAR(SalesDataTable[[#This Row],[Order Date]])</f>
        <v>2026</v>
      </c>
      <c r="R1113" s="8" t="str">
        <f>"Q"&amp;ROUNDUP(MONTH(SalesDataTable[[#This Row],[Order Date]])/3,0)</f>
        <v>Q2</v>
      </c>
      <c r="S1113" s="9">
        <f>MONTH(SalesDataTable[[#This Row],[Order Date]])</f>
        <v>6</v>
      </c>
      <c r="T1113" s="8" t="str">
        <f>TEXT(SalesDataTable[[#This Row],[Order Date]],"mmm")</f>
        <v>Jun</v>
      </c>
    </row>
    <row r="1114" spans="1:20" ht="15.6">
      <c r="A1114" s="2" t="s">
        <v>1165</v>
      </c>
      <c r="B1114" s="3">
        <v>46189</v>
      </c>
      <c r="C1114" s="4" t="s">
        <v>8</v>
      </c>
      <c r="D1114" s="4" t="s">
        <v>66</v>
      </c>
      <c r="E1114" s="4" t="s">
        <v>3</v>
      </c>
      <c r="F1114" s="4" t="s">
        <v>20</v>
      </c>
      <c r="G1114" s="4" t="s">
        <v>5</v>
      </c>
      <c r="H1114" s="4" t="s">
        <v>6</v>
      </c>
      <c r="I1114" s="9">
        <v>1</v>
      </c>
      <c r="J1114" s="6">
        <v>81.08</v>
      </c>
      <c r="K1114" s="7">
        <v>0</v>
      </c>
      <c r="L1114" s="6">
        <v>41.52</v>
      </c>
      <c r="M1114" s="6">
        <f t="shared" si="68"/>
        <v>81.08</v>
      </c>
      <c r="N1114" s="6">
        <f t="shared" si="69"/>
        <v>41.52</v>
      </c>
      <c r="O1114" s="6">
        <f t="shared" si="70"/>
        <v>39.559999999999995</v>
      </c>
      <c r="P1114" s="8">
        <f t="shared" si="71"/>
        <v>0.48791317217562896</v>
      </c>
      <c r="Q1114" s="5">
        <f>YEAR(SalesDataTable[[#This Row],[Order Date]])</f>
        <v>2026</v>
      </c>
      <c r="R1114" s="8" t="str">
        <f>"Q"&amp;ROUNDUP(MONTH(SalesDataTable[[#This Row],[Order Date]])/3,0)</f>
        <v>Q2</v>
      </c>
      <c r="S1114" s="9">
        <f>MONTH(SalesDataTable[[#This Row],[Order Date]])</f>
        <v>6</v>
      </c>
      <c r="T1114" s="8" t="str">
        <f>TEXT(SalesDataTable[[#This Row],[Order Date]],"mmm")</f>
        <v>Jun</v>
      </c>
    </row>
    <row r="1115" spans="1:20" ht="15.6">
      <c r="A1115" s="2" t="s">
        <v>1166</v>
      </c>
      <c r="B1115" s="3">
        <v>46189</v>
      </c>
      <c r="C1115" s="4" t="s">
        <v>14</v>
      </c>
      <c r="D1115" s="4" t="s">
        <v>61</v>
      </c>
      <c r="E1115" s="4" t="s">
        <v>10</v>
      </c>
      <c r="F1115" s="4" t="s">
        <v>20</v>
      </c>
      <c r="G1115" s="4" t="s">
        <v>11</v>
      </c>
      <c r="H1115" s="4" t="s">
        <v>53</v>
      </c>
      <c r="I1115" s="9">
        <v>4</v>
      </c>
      <c r="J1115" s="6">
        <v>150.43</v>
      </c>
      <c r="K1115" s="7">
        <v>0.1</v>
      </c>
      <c r="L1115" s="6">
        <v>77.650000000000006</v>
      </c>
      <c r="M1115" s="6">
        <f t="shared" si="68"/>
        <v>541.548</v>
      </c>
      <c r="N1115" s="6">
        <f t="shared" si="69"/>
        <v>310.60000000000002</v>
      </c>
      <c r="O1115" s="6">
        <f t="shared" si="70"/>
        <v>230.94799999999998</v>
      </c>
      <c r="P1115" s="8">
        <f t="shared" si="71"/>
        <v>0.42645896577957998</v>
      </c>
      <c r="Q1115" s="5">
        <f>YEAR(SalesDataTable[[#This Row],[Order Date]])</f>
        <v>2026</v>
      </c>
      <c r="R1115" s="8" t="str">
        <f>"Q"&amp;ROUNDUP(MONTH(SalesDataTable[[#This Row],[Order Date]])/3,0)</f>
        <v>Q2</v>
      </c>
      <c r="S1115" s="9">
        <f>MONTH(SalesDataTable[[#This Row],[Order Date]])</f>
        <v>6</v>
      </c>
      <c r="T1115" s="8" t="str">
        <f>TEXT(SalesDataTable[[#This Row],[Order Date]],"mmm")</f>
        <v>Jun</v>
      </c>
    </row>
    <row r="1116" spans="1:20" ht="15.6">
      <c r="A1116" s="2" t="s">
        <v>1167</v>
      </c>
      <c r="B1116" s="3">
        <v>46190</v>
      </c>
      <c r="C1116" s="4" t="s">
        <v>8</v>
      </c>
      <c r="D1116" s="4" t="s">
        <v>69</v>
      </c>
      <c r="E1116" s="4" t="s">
        <v>39</v>
      </c>
      <c r="F1116" s="4" t="s">
        <v>4</v>
      </c>
      <c r="G1116" s="4" t="s">
        <v>31</v>
      </c>
      <c r="H1116" s="4" t="s">
        <v>41</v>
      </c>
      <c r="I1116" s="9">
        <v>1</v>
      </c>
      <c r="J1116" s="6">
        <v>192.42</v>
      </c>
      <c r="K1116" s="7">
        <v>0</v>
      </c>
      <c r="L1116" s="6">
        <v>103.31</v>
      </c>
      <c r="M1116" s="6">
        <f t="shared" si="68"/>
        <v>192.42</v>
      </c>
      <c r="N1116" s="6">
        <f t="shared" si="69"/>
        <v>103.31</v>
      </c>
      <c r="O1116" s="6">
        <f t="shared" si="70"/>
        <v>89.109999999999985</v>
      </c>
      <c r="P1116" s="8">
        <f t="shared" si="71"/>
        <v>0.46310154869556175</v>
      </c>
      <c r="Q1116" s="5">
        <f>YEAR(SalesDataTable[[#This Row],[Order Date]])</f>
        <v>2026</v>
      </c>
      <c r="R1116" s="8" t="str">
        <f>"Q"&amp;ROUNDUP(MONTH(SalesDataTable[[#This Row],[Order Date]])/3,0)</f>
        <v>Q2</v>
      </c>
      <c r="S1116" s="9">
        <f>MONTH(SalesDataTable[[#This Row],[Order Date]])</f>
        <v>6</v>
      </c>
      <c r="T1116" s="8" t="str">
        <f>TEXT(SalesDataTable[[#This Row],[Order Date]],"mmm")</f>
        <v>Jun</v>
      </c>
    </row>
    <row r="1117" spans="1:20" ht="15.6">
      <c r="A1117" s="2" t="s">
        <v>1168</v>
      </c>
      <c r="B1117" s="3">
        <v>46190</v>
      </c>
      <c r="C1117" s="4" t="s">
        <v>27</v>
      </c>
      <c r="D1117" s="4" t="s">
        <v>45</v>
      </c>
      <c r="E1117" s="4" t="s">
        <v>10</v>
      </c>
      <c r="F1117" s="4" t="s">
        <v>20</v>
      </c>
      <c r="G1117" s="4" t="s">
        <v>31</v>
      </c>
      <c r="H1117" s="4" t="s">
        <v>32</v>
      </c>
      <c r="I1117" s="9">
        <v>10</v>
      </c>
      <c r="J1117" s="6">
        <v>333.14</v>
      </c>
      <c r="K1117" s="7">
        <v>0.15</v>
      </c>
      <c r="L1117" s="6">
        <v>194.52</v>
      </c>
      <c r="M1117" s="6">
        <f t="shared" si="68"/>
        <v>2831.6899999999996</v>
      </c>
      <c r="N1117" s="6">
        <f t="shared" si="69"/>
        <v>1945.2</v>
      </c>
      <c r="O1117" s="6">
        <f t="shared" si="70"/>
        <v>886.48999999999955</v>
      </c>
      <c r="P1117" s="8">
        <f t="shared" si="71"/>
        <v>0.31306039856057677</v>
      </c>
      <c r="Q1117" s="5">
        <f>YEAR(SalesDataTable[[#This Row],[Order Date]])</f>
        <v>2026</v>
      </c>
      <c r="R1117" s="8" t="str">
        <f>"Q"&amp;ROUNDUP(MONTH(SalesDataTable[[#This Row],[Order Date]])/3,0)</f>
        <v>Q2</v>
      </c>
      <c r="S1117" s="9">
        <f>MONTH(SalesDataTable[[#This Row],[Order Date]])</f>
        <v>6</v>
      </c>
      <c r="T1117" s="8" t="str">
        <f>TEXT(SalesDataTable[[#This Row],[Order Date]],"mmm")</f>
        <v>Jun</v>
      </c>
    </row>
    <row r="1118" spans="1:20" ht="15.6">
      <c r="A1118" s="2" t="s">
        <v>1169</v>
      </c>
      <c r="B1118" s="3">
        <v>46190</v>
      </c>
      <c r="C1118" s="4" t="s">
        <v>1</v>
      </c>
      <c r="D1118" s="4" t="s">
        <v>2</v>
      </c>
      <c r="E1118" s="4" t="s">
        <v>3</v>
      </c>
      <c r="F1118" s="4" t="s">
        <v>20</v>
      </c>
      <c r="G1118" s="4" t="s">
        <v>31</v>
      </c>
      <c r="H1118" s="4" t="s">
        <v>64</v>
      </c>
      <c r="I1118" s="9">
        <v>1</v>
      </c>
      <c r="J1118" s="6">
        <v>79.900000000000006</v>
      </c>
      <c r="K1118" s="7">
        <v>0.05</v>
      </c>
      <c r="L1118" s="6">
        <v>40.19</v>
      </c>
      <c r="M1118" s="6">
        <f t="shared" si="68"/>
        <v>75.905000000000001</v>
      </c>
      <c r="N1118" s="6">
        <f t="shared" si="69"/>
        <v>40.19</v>
      </c>
      <c r="O1118" s="6">
        <f t="shared" si="70"/>
        <v>35.715000000000003</v>
      </c>
      <c r="P1118" s="8">
        <f t="shared" si="71"/>
        <v>0.47052236348066667</v>
      </c>
      <c r="Q1118" s="5">
        <f>YEAR(SalesDataTable[[#This Row],[Order Date]])</f>
        <v>2026</v>
      </c>
      <c r="R1118" s="8" t="str">
        <f>"Q"&amp;ROUNDUP(MONTH(SalesDataTable[[#This Row],[Order Date]])/3,0)</f>
        <v>Q2</v>
      </c>
      <c r="S1118" s="9">
        <f>MONTH(SalesDataTable[[#This Row],[Order Date]])</f>
        <v>6</v>
      </c>
      <c r="T1118" s="8" t="str">
        <f>TEXT(SalesDataTable[[#This Row],[Order Date]],"mmm")</f>
        <v>Jun</v>
      </c>
    </row>
    <row r="1119" spans="1:20" ht="15.6">
      <c r="A1119" s="2" t="s">
        <v>1170</v>
      </c>
      <c r="B1119" s="3">
        <v>46190</v>
      </c>
      <c r="C1119" s="4" t="s">
        <v>27</v>
      </c>
      <c r="D1119" s="4" t="s">
        <v>82</v>
      </c>
      <c r="E1119" s="4" t="s">
        <v>3</v>
      </c>
      <c r="F1119" s="4" t="s">
        <v>4</v>
      </c>
      <c r="G1119" s="4" t="s">
        <v>5</v>
      </c>
      <c r="H1119" s="4" t="s">
        <v>29</v>
      </c>
      <c r="I1119" s="9">
        <v>1</v>
      </c>
      <c r="J1119" s="6">
        <v>51.12</v>
      </c>
      <c r="K1119" s="7">
        <v>0</v>
      </c>
      <c r="L1119" s="6">
        <v>22.43</v>
      </c>
      <c r="M1119" s="6">
        <f t="shared" si="68"/>
        <v>51.12</v>
      </c>
      <c r="N1119" s="6">
        <f t="shared" si="69"/>
        <v>22.43</v>
      </c>
      <c r="O1119" s="6">
        <f t="shared" si="70"/>
        <v>28.689999999999998</v>
      </c>
      <c r="P1119" s="8">
        <f t="shared" si="71"/>
        <v>0.56122848200312991</v>
      </c>
      <c r="Q1119" s="5">
        <f>YEAR(SalesDataTable[[#This Row],[Order Date]])</f>
        <v>2026</v>
      </c>
      <c r="R1119" s="8" t="str">
        <f>"Q"&amp;ROUNDUP(MONTH(SalesDataTable[[#This Row],[Order Date]])/3,0)</f>
        <v>Q2</v>
      </c>
      <c r="S1119" s="9">
        <f>MONTH(SalesDataTable[[#This Row],[Order Date]])</f>
        <v>6</v>
      </c>
      <c r="T1119" s="8" t="str">
        <f>TEXT(SalesDataTable[[#This Row],[Order Date]],"mmm")</f>
        <v>Jun</v>
      </c>
    </row>
    <row r="1120" spans="1:20" ht="15.6">
      <c r="A1120" s="2" t="s">
        <v>1171</v>
      </c>
      <c r="B1120" s="3">
        <v>46190</v>
      </c>
      <c r="C1120" s="4" t="s">
        <v>8</v>
      </c>
      <c r="D1120" s="4" t="s">
        <v>38</v>
      </c>
      <c r="E1120" s="4" t="s">
        <v>3</v>
      </c>
      <c r="F1120" s="4" t="s">
        <v>16</v>
      </c>
      <c r="G1120" s="4" t="s">
        <v>11</v>
      </c>
      <c r="H1120" s="4" t="s">
        <v>12</v>
      </c>
      <c r="I1120" s="9">
        <v>2</v>
      </c>
      <c r="J1120" s="6">
        <v>90.33</v>
      </c>
      <c r="K1120" s="7">
        <v>0</v>
      </c>
      <c r="L1120" s="6">
        <v>46.3</v>
      </c>
      <c r="M1120" s="6">
        <f t="shared" si="68"/>
        <v>180.66</v>
      </c>
      <c r="N1120" s="6">
        <f t="shared" si="69"/>
        <v>92.6</v>
      </c>
      <c r="O1120" s="6">
        <f t="shared" si="70"/>
        <v>88.06</v>
      </c>
      <c r="P1120" s="8">
        <f t="shared" si="71"/>
        <v>0.48743496069965686</v>
      </c>
      <c r="Q1120" s="5">
        <f>YEAR(SalesDataTable[[#This Row],[Order Date]])</f>
        <v>2026</v>
      </c>
      <c r="R1120" s="8" t="str">
        <f>"Q"&amp;ROUNDUP(MONTH(SalesDataTable[[#This Row],[Order Date]])/3,0)</f>
        <v>Q2</v>
      </c>
      <c r="S1120" s="9">
        <f>MONTH(SalesDataTable[[#This Row],[Order Date]])</f>
        <v>6</v>
      </c>
      <c r="T1120" s="8" t="str">
        <f>TEXT(SalesDataTable[[#This Row],[Order Date]],"mmm")</f>
        <v>Jun</v>
      </c>
    </row>
    <row r="1121" spans="1:20" ht="15.6">
      <c r="A1121" s="2" t="s">
        <v>1172</v>
      </c>
      <c r="B1121" s="3">
        <v>46190</v>
      </c>
      <c r="C1121" s="4" t="s">
        <v>27</v>
      </c>
      <c r="D1121" s="4" t="s">
        <v>45</v>
      </c>
      <c r="E1121" s="4" t="s">
        <v>3</v>
      </c>
      <c r="F1121" s="4" t="s">
        <v>20</v>
      </c>
      <c r="G1121" s="4" t="s">
        <v>17</v>
      </c>
      <c r="H1121" s="4" t="s">
        <v>18</v>
      </c>
      <c r="I1121" s="9">
        <v>2</v>
      </c>
      <c r="J1121" s="6">
        <v>36.799999999999997</v>
      </c>
      <c r="K1121" s="7">
        <v>0.05</v>
      </c>
      <c r="L1121" s="6">
        <v>13.94</v>
      </c>
      <c r="M1121" s="6">
        <f t="shared" si="68"/>
        <v>69.919999999999987</v>
      </c>
      <c r="N1121" s="6">
        <f t="shared" si="69"/>
        <v>27.88</v>
      </c>
      <c r="O1121" s="6">
        <f t="shared" si="70"/>
        <v>42.039999999999992</v>
      </c>
      <c r="P1121" s="8">
        <f t="shared" si="71"/>
        <v>0.60125858123569798</v>
      </c>
      <c r="Q1121" s="5">
        <f>YEAR(SalesDataTable[[#This Row],[Order Date]])</f>
        <v>2026</v>
      </c>
      <c r="R1121" s="8" t="str">
        <f>"Q"&amp;ROUNDUP(MONTH(SalesDataTable[[#This Row],[Order Date]])/3,0)</f>
        <v>Q2</v>
      </c>
      <c r="S1121" s="9">
        <f>MONTH(SalesDataTable[[#This Row],[Order Date]])</f>
        <v>6</v>
      </c>
      <c r="T1121" s="8" t="str">
        <f>TEXT(SalesDataTable[[#This Row],[Order Date]],"mmm")</f>
        <v>Jun</v>
      </c>
    </row>
    <row r="1122" spans="1:20" ht="15.6">
      <c r="A1122" s="2" t="s">
        <v>1173</v>
      </c>
      <c r="B1122" s="3">
        <v>46191</v>
      </c>
      <c r="C1122" s="4" t="s">
        <v>8</v>
      </c>
      <c r="D1122" s="4" t="s">
        <v>66</v>
      </c>
      <c r="E1122" s="4" t="s">
        <v>39</v>
      </c>
      <c r="F1122" s="4" t="s">
        <v>16</v>
      </c>
      <c r="G1122" s="4" t="s">
        <v>17</v>
      </c>
      <c r="H1122" s="4" t="s">
        <v>46</v>
      </c>
      <c r="I1122" s="9">
        <v>1</v>
      </c>
      <c r="J1122" s="6">
        <v>45.7</v>
      </c>
      <c r="K1122" s="7">
        <v>0.1</v>
      </c>
      <c r="L1122" s="6">
        <v>18.600000000000001</v>
      </c>
      <c r="M1122" s="6">
        <f t="shared" si="68"/>
        <v>41.13</v>
      </c>
      <c r="N1122" s="6">
        <f t="shared" si="69"/>
        <v>18.600000000000001</v>
      </c>
      <c r="O1122" s="6">
        <f t="shared" si="70"/>
        <v>22.53</v>
      </c>
      <c r="P1122" s="8">
        <f t="shared" si="71"/>
        <v>0.5477753464624362</v>
      </c>
      <c r="Q1122" s="5">
        <f>YEAR(SalesDataTable[[#This Row],[Order Date]])</f>
        <v>2026</v>
      </c>
      <c r="R1122" s="8" t="str">
        <f>"Q"&amp;ROUNDUP(MONTH(SalesDataTable[[#This Row],[Order Date]])/3,0)</f>
        <v>Q2</v>
      </c>
      <c r="S1122" s="9">
        <f>MONTH(SalesDataTable[[#This Row],[Order Date]])</f>
        <v>6</v>
      </c>
      <c r="T1122" s="8" t="str">
        <f>TEXT(SalesDataTable[[#This Row],[Order Date]],"mmm")</f>
        <v>Jun</v>
      </c>
    </row>
    <row r="1123" spans="1:20" ht="15.6">
      <c r="A1123" s="2" t="s">
        <v>1174</v>
      </c>
      <c r="B1123" s="3">
        <v>46191</v>
      </c>
      <c r="C1123" s="4" t="s">
        <v>14</v>
      </c>
      <c r="D1123" s="4" t="s">
        <v>34</v>
      </c>
      <c r="E1123" s="4" t="s">
        <v>39</v>
      </c>
      <c r="F1123" s="4" t="s">
        <v>4</v>
      </c>
      <c r="G1123" s="4" t="s">
        <v>17</v>
      </c>
      <c r="H1123" s="4" t="s">
        <v>83</v>
      </c>
      <c r="I1123" s="9">
        <v>3</v>
      </c>
      <c r="J1123" s="6">
        <v>162.30000000000001</v>
      </c>
      <c r="K1123" s="7">
        <v>0.1</v>
      </c>
      <c r="L1123" s="6">
        <v>86.43</v>
      </c>
      <c r="M1123" s="6">
        <f t="shared" si="68"/>
        <v>438.21000000000004</v>
      </c>
      <c r="N1123" s="6">
        <f t="shared" si="69"/>
        <v>259.29000000000002</v>
      </c>
      <c r="O1123" s="6">
        <f t="shared" si="70"/>
        <v>178.92000000000002</v>
      </c>
      <c r="P1123" s="8">
        <f t="shared" si="71"/>
        <v>0.40829739166153217</v>
      </c>
      <c r="Q1123" s="5">
        <f>YEAR(SalesDataTable[[#This Row],[Order Date]])</f>
        <v>2026</v>
      </c>
      <c r="R1123" s="8" t="str">
        <f>"Q"&amp;ROUNDUP(MONTH(SalesDataTable[[#This Row],[Order Date]])/3,0)</f>
        <v>Q2</v>
      </c>
      <c r="S1123" s="9">
        <f>MONTH(SalesDataTable[[#This Row],[Order Date]])</f>
        <v>6</v>
      </c>
      <c r="T1123" s="8" t="str">
        <f>TEXT(SalesDataTable[[#This Row],[Order Date]],"mmm")</f>
        <v>Jun</v>
      </c>
    </row>
    <row r="1124" spans="1:20" ht="15.6">
      <c r="A1124" s="2" t="s">
        <v>1175</v>
      </c>
      <c r="B1124" s="3">
        <v>46191</v>
      </c>
      <c r="C1124" s="4" t="s">
        <v>8</v>
      </c>
      <c r="D1124" s="4" t="s">
        <v>86</v>
      </c>
      <c r="E1124" s="4" t="s">
        <v>10</v>
      </c>
      <c r="F1124" s="4" t="s">
        <v>20</v>
      </c>
      <c r="G1124" s="4" t="s">
        <v>11</v>
      </c>
      <c r="H1124" s="4" t="s">
        <v>79</v>
      </c>
      <c r="I1124" s="9">
        <v>5</v>
      </c>
      <c r="J1124" s="6">
        <v>72.37</v>
      </c>
      <c r="K1124" s="7">
        <v>0.2</v>
      </c>
      <c r="L1124" s="6">
        <v>32.840000000000003</v>
      </c>
      <c r="M1124" s="6">
        <f t="shared" si="68"/>
        <v>289.48</v>
      </c>
      <c r="N1124" s="6">
        <f t="shared" si="69"/>
        <v>164.20000000000002</v>
      </c>
      <c r="O1124" s="6">
        <f t="shared" si="70"/>
        <v>125.28</v>
      </c>
      <c r="P1124" s="8">
        <f t="shared" si="71"/>
        <v>0.43277601215973466</v>
      </c>
      <c r="Q1124" s="5">
        <f>YEAR(SalesDataTable[[#This Row],[Order Date]])</f>
        <v>2026</v>
      </c>
      <c r="R1124" s="8" t="str">
        <f>"Q"&amp;ROUNDUP(MONTH(SalesDataTable[[#This Row],[Order Date]])/3,0)</f>
        <v>Q2</v>
      </c>
      <c r="S1124" s="9">
        <f>MONTH(SalesDataTable[[#This Row],[Order Date]])</f>
        <v>6</v>
      </c>
      <c r="T1124" s="8" t="str">
        <f>TEXT(SalesDataTable[[#This Row],[Order Date]],"mmm")</f>
        <v>Jun</v>
      </c>
    </row>
    <row r="1125" spans="1:20" ht="15.6">
      <c r="A1125" s="2" t="s">
        <v>1176</v>
      </c>
      <c r="B1125" s="3">
        <v>46191</v>
      </c>
      <c r="C1125" s="4" t="s">
        <v>14</v>
      </c>
      <c r="D1125" s="4" t="s">
        <v>24</v>
      </c>
      <c r="E1125" s="4" t="s">
        <v>3</v>
      </c>
      <c r="F1125" s="4" t="s">
        <v>16</v>
      </c>
      <c r="G1125" s="4" t="s">
        <v>49</v>
      </c>
      <c r="H1125" s="4" t="s">
        <v>67</v>
      </c>
      <c r="I1125" s="9">
        <v>2</v>
      </c>
      <c r="J1125" s="6">
        <v>35.61</v>
      </c>
      <c r="K1125" s="7">
        <v>0.15</v>
      </c>
      <c r="L1125" s="6">
        <v>13.96</v>
      </c>
      <c r="M1125" s="6">
        <f t="shared" si="68"/>
        <v>60.536999999999999</v>
      </c>
      <c r="N1125" s="6">
        <f t="shared" si="69"/>
        <v>27.92</v>
      </c>
      <c r="O1125" s="6">
        <f t="shared" si="70"/>
        <v>32.616999999999997</v>
      </c>
      <c r="P1125" s="8">
        <f t="shared" si="71"/>
        <v>0.53879445628293432</v>
      </c>
      <c r="Q1125" s="5">
        <f>YEAR(SalesDataTable[[#This Row],[Order Date]])</f>
        <v>2026</v>
      </c>
      <c r="R1125" s="8" t="str">
        <f>"Q"&amp;ROUNDUP(MONTH(SalesDataTable[[#This Row],[Order Date]])/3,0)</f>
        <v>Q2</v>
      </c>
      <c r="S1125" s="9">
        <f>MONTH(SalesDataTable[[#This Row],[Order Date]])</f>
        <v>6</v>
      </c>
      <c r="T1125" s="8" t="str">
        <f>TEXT(SalesDataTable[[#This Row],[Order Date]],"mmm")</f>
        <v>Jun</v>
      </c>
    </row>
    <row r="1126" spans="1:20" ht="15.6">
      <c r="A1126" s="2" t="s">
        <v>1177</v>
      </c>
      <c r="B1126" s="3">
        <v>46191</v>
      </c>
      <c r="C1126" s="4" t="s">
        <v>27</v>
      </c>
      <c r="D1126" s="4" t="s">
        <v>82</v>
      </c>
      <c r="E1126" s="4" t="s">
        <v>3</v>
      </c>
      <c r="F1126" s="4" t="s">
        <v>4</v>
      </c>
      <c r="G1126" s="4" t="s">
        <v>17</v>
      </c>
      <c r="H1126" s="4" t="s">
        <v>71</v>
      </c>
      <c r="I1126" s="9">
        <v>2</v>
      </c>
      <c r="J1126" s="6">
        <v>133.12</v>
      </c>
      <c r="K1126" s="7">
        <v>0</v>
      </c>
      <c r="L1126" s="6">
        <v>67.02</v>
      </c>
      <c r="M1126" s="6">
        <f t="shared" si="68"/>
        <v>266.24</v>
      </c>
      <c r="N1126" s="6">
        <f t="shared" si="69"/>
        <v>134.04</v>
      </c>
      <c r="O1126" s="6">
        <f t="shared" si="70"/>
        <v>132.20000000000002</v>
      </c>
      <c r="P1126" s="8">
        <f t="shared" si="71"/>
        <v>0.4965444711538462</v>
      </c>
      <c r="Q1126" s="5">
        <f>YEAR(SalesDataTable[[#This Row],[Order Date]])</f>
        <v>2026</v>
      </c>
      <c r="R1126" s="8" t="str">
        <f>"Q"&amp;ROUNDUP(MONTH(SalesDataTable[[#This Row],[Order Date]])/3,0)</f>
        <v>Q2</v>
      </c>
      <c r="S1126" s="9">
        <f>MONTH(SalesDataTable[[#This Row],[Order Date]])</f>
        <v>6</v>
      </c>
      <c r="T1126" s="8" t="str">
        <f>TEXT(SalesDataTable[[#This Row],[Order Date]],"mmm")</f>
        <v>Jun</v>
      </c>
    </row>
    <row r="1127" spans="1:20" ht="15.6">
      <c r="A1127" s="2" t="s">
        <v>1178</v>
      </c>
      <c r="B1127" s="3">
        <v>46191</v>
      </c>
      <c r="C1127" s="4" t="s">
        <v>1</v>
      </c>
      <c r="D1127" s="4" t="s">
        <v>88</v>
      </c>
      <c r="E1127" s="4" t="s">
        <v>39</v>
      </c>
      <c r="F1127" s="4" t="s">
        <v>4</v>
      </c>
      <c r="G1127" s="4" t="s">
        <v>5</v>
      </c>
      <c r="H1127" s="4" t="s">
        <v>29</v>
      </c>
      <c r="I1127" s="9">
        <v>1</v>
      </c>
      <c r="J1127" s="6">
        <v>51.23</v>
      </c>
      <c r="K1127" s="7">
        <v>0.05</v>
      </c>
      <c r="L1127" s="6">
        <v>23.12</v>
      </c>
      <c r="M1127" s="6">
        <f t="shared" si="68"/>
        <v>48.668499999999995</v>
      </c>
      <c r="N1127" s="6">
        <f t="shared" si="69"/>
        <v>23.12</v>
      </c>
      <c r="O1127" s="6">
        <f t="shared" si="70"/>
        <v>25.548499999999994</v>
      </c>
      <c r="P1127" s="8">
        <f t="shared" si="71"/>
        <v>0.5249494025909982</v>
      </c>
      <c r="Q1127" s="5">
        <f>YEAR(SalesDataTable[[#This Row],[Order Date]])</f>
        <v>2026</v>
      </c>
      <c r="R1127" s="8" t="str">
        <f>"Q"&amp;ROUNDUP(MONTH(SalesDataTable[[#This Row],[Order Date]])/3,0)</f>
        <v>Q2</v>
      </c>
      <c r="S1127" s="9">
        <f>MONTH(SalesDataTable[[#This Row],[Order Date]])</f>
        <v>6</v>
      </c>
      <c r="T1127" s="8" t="str">
        <f>TEXT(SalesDataTable[[#This Row],[Order Date]],"mmm")</f>
        <v>Jun</v>
      </c>
    </row>
    <row r="1128" spans="1:20" ht="15.6">
      <c r="A1128" s="2" t="s">
        <v>1179</v>
      </c>
      <c r="B1128" s="3">
        <v>46191</v>
      </c>
      <c r="C1128" s="4" t="s">
        <v>8</v>
      </c>
      <c r="D1128" s="4" t="s">
        <v>69</v>
      </c>
      <c r="E1128" s="4" t="s">
        <v>3</v>
      </c>
      <c r="F1128" s="4" t="s">
        <v>20</v>
      </c>
      <c r="G1128" s="4" t="s">
        <v>11</v>
      </c>
      <c r="H1128" s="4" t="s">
        <v>12</v>
      </c>
      <c r="I1128" s="9">
        <v>1</v>
      </c>
      <c r="J1128" s="6">
        <v>93.5</v>
      </c>
      <c r="K1128" s="7">
        <v>0</v>
      </c>
      <c r="L1128" s="6">
        <v>46.63</v>
      </c>
      <c r="M1128" s="6">
        <f t="shared" si="68"/>
        <v>93.5</v>
      </c>
      <c r="N1128" s="6">
        <f t="shared" si="69"/>
        <v>46.63</v>
      </c>
      <c r="O1128" s="6">
        <f t="shared" si="70"/>
        <v>46.87</v>
      </c>
      <c r="P1128" s="8">
        <f t="shared" si="71"/>
        <v>0.50128342245989299</v>
      </c>
      <c r="Q1128" s="5">
        <f>YEAR(SalesDataTable[[#This Row],[Order Date]])</f>
        <v>2026</v>
      </c>
      <c r="R1128" s="8" t="str">
        <f>"Q"&amp;ROUNDUP(MONTH(SalesDataTable[[#This Row],[Order Date]])/3,0)</f>
        <v>Q2</v>
      </c>
      <c r="S1128" s="9">
        <f>MONTH(SalesDataTable[[#This Row],[Order Date]])</f>
        <v>6</v>
      </c>
      <c r="T1128" s="8" t="str">
        <f>TEXT(SalesDataTable[[#This Row],[Order Date]],"mmm")</f>
        <v>Jun</v>
      </c>
    </row>
    <row r="1129" spans="1:20" ht="15.6">
      <c r="A1129" s="2" t="s">
        <v>1180</v>
      </c>
      <c r="B1129" s="3">
        <v>46191</v>
      </c>
      <c r="C1129" s="4" t="s">
        <v>27</v>
      </c>
      <c r="D1129" s="4" t="s">
        <v>28</v>
      </c>
      <c r="E1129" s="4" t="s">
        <v>25</v>
      </c>
      <c r="F1129" s="4" t="s">
        <v>4</v>
      </c>
      <c r="G1129" s="4" t="s">
        <v>49</v>
      </c>
      <c r="H1129" s="4" t="s">
        <v>50</v>
      </c>
      <c r="I1129" s="9">
        <v>3</v>
      </c>
      <c r="J1129" s="6">
        <v>41.16</v>
      </c>
      <c r="K1129" s="7">
        <v>0</v>
      </c>
      <c r="L1129" s="6">
        <v>14.79</v>
      </c>
      <c r="M1129" s="6">
        <f t="shared" si="68"/>
        <v>123.47999999999999</v>
      </c>
      <c r="N1129" s="6">
        <f t="shared" si="69"/>
        <v>44.37</v>
      </c>
      <c r="O1129" s="6">
        <f t="shared" si="70"/>
        <v>79.109999999999985</v>
      </c>
      <c r="P1129" s="8">
        <f t="shared" si="71"/>
        <v>0.64067055393586003</v>
      </c>
      <c r="Q1129" s="5">
        <f>YEAR(SalesDataTable[[#This Row],[Order Date]])</f>
        <v>2026</v>
      </c>
      <c r="R1129" s="8" t="str">
        <f>"Q"&amp;ROUNDUP(MONTH(SalesDataTable[[#This Row],[Order Date]])/3,0)</f>
        <v>Q2</v>
      </c>
      <c r="S1129" s="9">
        <f>MONTH(SalesDataTable[[#This Row],[Order Date]])</f>
        <v>6</v>
      </c>
      <c r="T1129" s="8" t="str">
        <f>TEXT(SalesDataTable[[#This Row],[Order Date]],"mmm")</f>
        <v>Jun</v>
      </c>
    </row>
    <row r="1130" spans="1:20" ht="15.6">
      <c r="A1130" s="2" t="s">
        <v>1181</v>
      </c>
      <c r="B1130" s="3">
        <v>46191</v>
      </c>
      <c r="C1130" s="4" t="s">
        <v>8</v>
      </c>
      <c r="D1130" s="4" t="s">
        <v>69</v>
      </c>
      <c r="E1130" s="4" t="s">
        <v>39</v>
      </c>
      <c r="F1130" s="4" t="s">
        <v>16</v>
      </c>
      <c r="G1130" s="4" t="s">
        <v>49</v>
      </c>
      <c r="H1130" s="4" t="s">
        <v>50</v>
      </c>
      <c r="I1130" s="9">
        <v>1</v>
      </c>
      <c r="J1130" s="6">
        <v>39.74</v>
      </c>
      <c r="K1130" s="7">
        <v>0.05</v>
      </c>
      <c r="L1130" s="6">
        <v>14.39</v>
      </c>
      <c r="M1130" s="6">
        <f t="shared" si="68"/>
        <v>37.753</v>
      </c>
      <c r="N1130" s="6">
        <f t="shared" si="69"/>
        <v>14.39</v>
      </c>
      <c r="O1130" s="6">
        <f t="shared" si="70"/>
        <v>23.363</v>
      </c>
      <c r="P1130" s="8">
        <f t="shared" si="71"/>
        <v>0.6188382380208195</v>
      </c>
      <c r="Q1130" s="5">
        <f>YEAR(SalesDataTable[[#This Row],[Order Date]])</f>
        <v>2026</v>
      </c>
      <c r="R1130" s="8" t="str">
        <f>"Q"&amp;ROUNDUP(MONTH(SalesDataTable[[#This Row],[Order Date]])/3,0)</f>
        <v>Q2</v>
      </c>
      <c r="S1130" s="9">
        <f>MONTH(SalesDataTable[[#This Row],[Order Date]])</f>
        <v>6</v>
      </c>
      <c r="T1130" s="8" t="str">
        <f>TEXT(SalesDataTable[[#This Row],[Order Date]],"mmm")</f>
        <v>Jun</v>
      </c>
    </row>
    <row r="1131" spans="1:20" ht="15.6">
      <c r="A1131" s="2" t="s">
        <v>1182</v>
      </c>
      <c r="B1131" s="3">
        <v>46191</v>
      </c>
      <c r="C1131" s="4" t="s">
        <v>27</v>
      </c>
      <c r="D1131" s="4" t="s">
        <v>45</v>
      </c>
      <c r="E1131" s="4" t="s">
        <v>3</v>
      </c>
      <c r="F1131" s="4" t="s">
        <v>4</v>
      </c>
      <c r="G1131" s="4" t="s">
        <v>17</v>
      </c>
      <c r="H1131" s="4" t="s">
        <v>46</v>
      </c>
      <c r="I1131" s="9">
        <v>3</v>
      </c>
      <c r="J1131" s="6">
        <v>46.79</v>
      </c>
      <c r="K1131" s="7">
        <v>0.1</v>
      </c>
      <c r="L1131" s="6">
        <v>18.25</v>
      </c>
      <c r="M1131" s="6">
        <f t="shared" si="68"/>
        <v>126.33300000000001</v>
      </c>
      <c r="N1131" s="6">
        <f t="shared" si="69"/>
        <v>54.75</v>
      </c>
      <c r="O1131" s="6">
        <f t="shared" si="70"/>
        <v>71.583000000000013</v>
      </c>
      <c r="P1131" s="8">
        <f t="shared" si="71"/>
        <v>0.56662154781411034</v>
      </c>
      <c r="Q1131" s="5">
        <f>YEAR(SalesDataTable[[#This Row],[Order Date]])</f>
        <v>2026</v>
      </c>
      <c r="R1131" s="8" t="str">
        <f>"Q"&amp;ROUNDUP(MONTH(SalesDataTable[[#This Row],[Order Date]])/3,0)</f>
        <v>Q2</v>
      </c>
      <c r="S1131" s="9">
        <f>MONTH(SalesDataTable[[#This Row],[Order Date]])</f>
        <v>6</v>
      </c>
      <c r="T1131" s="8" t="str">
        <f>TEXT(SalesDataTable[[#This Row],[Order Date]],"mmm")</f>
        <v>Jun</v>
      </c>
    </row>
    <row r="1132" spans="1:20" ht="15.6">
      <c r="A1132" s="2" t="s">
        <v>1183</v>
      </c>
      <c r="B1132" s="3">
        <v>46192</v>
      </c>
      <c r="C1132" s="4" t="s">
        <v>27</v>
      </c>
      <c r="D1132" s="4" t="s">
        <v>82</v>
      </c>
      <c r="E1132" s="4" t="s">
        <v>10</v>
      </c>
      <c r="F1132" s="4" t="s">
        <v>20</v>
      </c>
      <c r="G1132" s="4" t="s">
        <v>11</v>
      </c>
      <c r="H1132" s="4" t="s">
        <v>12</v>
      </c>
      <c r="I1132" s="9">
        <v>4</v>
      </c>
      <c r="J1132" s="6">
        <v>91.74</v>
      </c>
      <c r="K1132" s="7">
        <v>0.2</v>
      </c>
      <c r="L1132" s="6">
        <v>44.74</v>
      </c>
      <c r="M1132" s="6">
        <f t="shared" si="68"/>
        <v>293.56799999999998</v>
      </c>
      <c r="N1132" s="6">
        <f t="shared" si="69"/>
        <v>178.96</v>
      </c>
      <c r="O1132" s="6">
        <f t="shared" si="70"/>
        <v>114.60799999999998</v>
      </c>
      <c r="P1132" s="8">
        <f t="shared" si="71"/>
        <v>0.39039677349029861</v>
      </c>
      <c r="Q1132" s="5">
        <f>YEAR(SalesDataTable[[#This Row],[Order Date]])</f>
        <v>2026</v>
      </c>
      <c r="R1132" s="8" t="str">
        <f>"Q"&amp;ROUNDUP(MONTH(SalesDataTable[[#This Row],[Order Date]])/3,0)</f>
        <v>Q2</v>
      </c>
      <c r="S1132" s="9">
        <f>MONTH(SalesDataTable[[#This Row],[Order Date]])</f>
        <v>6</v>
      </c>
      <c r="T1132" s="8" t="str">
        <f>TEXT(SalesDataTable[[#This Row],[Order Date]],"mmm")</f>
        <v>Jun</v>
      </c>
    </row>
    <row r="1133" spans="1:20" ht="15.6">
      <c r="A1133" s="2" t="s">
        <v>1184</v>
      </c>
      <c r="B1133" s="3">
        <v>46192</v>
      </c>
      <c r="C1133" s="4" t="s">
        <v>27</v>
      </c>
      <c r="D1133" s="4" t="s">
        <v>82</v>
      </c>
      <c r="E1133" s="4" t="s">
        <v>3</v>
      </c>
      <c r="F1133" s="4" t="s">
        <v>16</v>
      </c>
      <c r="G1133" s="4" t="s">
        <v>49</v>
      </c>
      <c r="H1133" s="4" t="s">
        <v>67</v>
      </c>
      <c r="I1133" s="9">
        <v>1</v>
      </c>
      <c r="J1133" s="6">
        <v>36.28</v>
      </c>
      <c r="K1133" s="7">
        <v>0.1</v>
      </c>
      <c r="L1133" s="6">
        <v>13.8</v>
      </c>
      <c r="M1133" s="6">
        <f t="shared" si="68"/>
        <v>32.652000000000001</v>
      </c>
      <c r="N1133" s="6">
        <f t="shared" si="69"/>
        <v>13.8</v>
      </c>
      <c r="O1133" s="6">
        <f t="shared" si="70"/>
        <v>18.852</v>
      </c>
      <c r="P1133" s="8">
        <f t="shared" si="71"/>
        <v>0.5773612642410878</v>
      </c>
      <c r="Q1133" s="5">
        <f>YEAR(SalesDataTable[[#This Row],[Order Date]])</f>
        <v>2026</v>
      </c>
      <c r="R1133" s="8" t="str">
        <f>"Q"&amp;ROUNDUP(MONTH(SalesDataTable[[#This Row],[Order Date]])/3,0)</f>
        <v>Q2</v>
      </c>
      <c r="S1133" s="9">
        <f>MONTH(SalesDataTable[[#This Row],[Order Date]])</f>
        <v>6</v>
      </c>
      <c r="T1133" s="8" t="str">
        <f>TEXT(SalesDataTable[[#This Row],[Order Date]],"mmm")</f>
        <v>Jun</v>
      </c>
    </row>
    <row r="1134" spans="1:20" ht="15.6">
      <c r="A1134" s="2" t="s">
        <v>1185</v>
      </c>
      <c r="B1134" s="3">
        <v>46192</v>
      </c>
      <c r="C1134" s="4" t="s">
        <v>27</v>
      </c>
      <c r="D1134" s="4" t="s">
        <v>82</v>
      </c>
      <c r="E1134" s="4" t="s">
        <v>10</v>
      </c>
      <c r="F1134" s="4" t="s">
        <v>4</v>
      </c>
      <c r="G1134" s="4" t="s">
        <v>11</v>
      </c>
      <c r="H1134" s="4" t="s">
        <v>79</v>
      </c>
      <c r="I1134" s="9">
        <v>3</v>
      </c>
      <c r="J1134" s="6">
        <v>73.02</v>
      </c>
      <c r="K1134" s="7">
        <v>0.1</v>
      </c>
      <c r="L1134" s="6">
        <v>32.69</v>
      </c>
      <c r="M1134" s="6">
        <f t="shared" si="68"/>
        <v>197.154</v>
      </c>
      <c r="N1134" s="6">
        <f t="shared" si="69"/>
        <v>98.07</v>
      </c>
      <c r="O1134" s="6">
        <f t="shared" si="70"/>
        <v>99.084000000000003</v>
      </c>
      <c r="P1134" s="8">
        <f t="shared" si="71"/>
        <v>0.50257159377948202</v>
      </c>
      <c r="Q1134" s="5">
        <f>YEAR(SalesDataTable[[#This Row],[Order Date]])</f>
        <v>2026</v>
      </c>
      <c r="R1134" s="8" t="str">
        <f>"Q"&amp;ROUNDUP(MONTH(SalesDataTable[[#This Row],[Order Date]])/3,0)</f>
        <v>Q2</v>
      </c>
      <c r="S1134" s="9">
        <f>MONTH(SalesDataTable[[#This Row],[Order Date]])</f>
        <v>6</v>
      </c>
      <c r="T1134" s="8" t="str">
        <f>TEXT(SalesDataTable[[#This Row],[Order Date]],"mmm")</f>
        <v>Jun</v>
      </c>
    </row>
    <row r="1135" spans="1:20" ht="15.6">
      <c r="A1135" s="2" t="s">
        <v>1186</v>
      </c>
      <c r="B1135" s="3">
        <v>46192</v>
      </c>
      <c r="C1135" s="4" t="s">
        <v>27</v>
      </c>
      <c r="D1135" s="4" t="s">
        <v>28</v>
      </c>
      <c r="E1135" s="4" t="s">
        <v>3</v>
      </c>
      <c r="F1135" s="4" t="s">
        <v>16</v>
      </c>
      <c r="G1135" s="4" t="s">
        <v>11</v>
      </c>
      <c r="H1135" s="4" t="s">
        <v>53</v>
      </c>
      <c r="I1135" s="9">
        <v>4</v>
      </c>
      <c r="J1135" s="6">
        <v>153.38</v>
      </c>
      <c r="K1135" s="7">
        <v>0</v>
      </c>
      <c r="L1135" s="6">
        <v>76.92</v>
      </c>
      <c r="M1135" s="6">
        <f t="shared" si="68"/>
        <v>613.52</v>
      </c>
      <c r="N1135" s="6">
        <f t="shared" si="69"/>
        <v>307.68</v>
      </c>
      <c r="O1135" s="6">
        <f t="shared" si="70"/>
        <v>305.83999999999997</v>
      </c>
      <c r="P1135" s="8">
        <f t="shared" si="71"/>
        <v>0.49850045638283996</v>
      </c>
      <c r="Q1135" s="5">
        <f>YEAR(SalesDataTable[[#This Row],[Order Date]])</f>
        <v>2026</v>
      </c>
      <c r="R1135" s="8" t="str">
        <f>"Q"&amp;ROUNDUP(MONTH(SalesDataTable[[#This Row],[Order Date]])/3,0)</f>
        <v>Q2</v>
      </c>
      <c r="S1135" s="9">
        <f>MONTH(SalesDataTable[[#This Row],[Order Date]])</f>
        <v>6</v>
      </c>
      <c r="T1135" s="8" t="str">
        <f>TEXT(SalesDataTable[[#This Row],[Order Date]],"mmm")</f>
        <v>Jun</v>
      </c>
    </row>
    <row r="1136" spans="1:20" ht="15.6">
      <c r="A1136" s="2" t="s">
        <v>1187</v>
      </c>
      <c r="B1136" s="3">
        <v>46192</v>
      </c>
      <c r="C1136" s="4" t="s">
        <v>27</v>
      </c>
      <c r="D1136" s="4" t="s">
        <v>48</v>
      </c>
      <c r="E1136" s="4" t="s">
        <v>39</v>
      </c>
      <c r="F1136" s="4" t="s">
        <v>4</v>
      </c>
      <c r="G1136" s="4" t="s">
        <v>31</v>
      </c>
      <c r="H1136" s="4" t="s">
        <v>90</v>
      </c>
      <c r="I1136" s="9">
        <v>2</v>
      </c>
      <c r="J1136" s="6">
        <v>125.5</v>
      </c>
      <c r="K1136" s="7">
        <v>0</v>
      </c>
      <c r="L1136" s="6">
        <v>61.67</v>
      </c>
      <c r="M1136" s="6">
        <f t="shared" si="68"/>
        <v>251</v>
      </c>
      <c r="N1136" s="6">
        <f t="shared" si="69"/>
        <v>123.34</v>
      </c>
      <c r="O1136" s="6">
        <f t="shared" si="70"/>
        <v>127.66</v>
      </c>
      <c r="P1136" s="8">
        <f t="shared" si="71"/>
        <v>0.50860557768924297</v>
      </c>
      <c r="Q1136" s="5">
        <f>YEAR(SalesDataTable[[#This Row],[Order Date]])</f>
        <v>2026</v>
      </c>
      <c r="R1136" s="8" t="str">
        <f>"Q"&amp;ROUNDUP(MONTH(SalesDataTable[[#This Row],[Order Date]])/3,0)</f>
        <v>Q2</v>
      </c>
      <c r="S1136" s="9">
        <f>MONTH(SalesDataTable[[#This Row],[Order Date]])</f>
        <v>6</v>
      </c>
      <c r="T1136" s="8" t="str">
        <f>TEXT(SalesDataTable[[#This Row],[Order Date]],"mmm")</f>
        <v>Jun</v>
      </c>
    </row>
    <row r="1137" spans="1:20" ht="15.6">
      <c r="A1137" s="2" t="s">
        <v>1188</v>
      </c>
      <c r="B1137" s="3">
        <v>46192</v>
      </c>
      <c r="C1137" s="4" t="s">
        <v>1</v>
      </c>
      <c r="D1137" s="4" t="s">
        <v>2</v>
      </c>
      <c r="E1137" s="4" t="s">
        <v>10</v>
      </c>
      <c r="F1137" s="4" t="s">
        <v>4</v>
      </c>
      <c r="G1137" s="4" t="s">
        <v>5</v>
      </c>
      <c r="H1137" s="4" t="s">
        <v>6</v>
      </c>
      <c r="I1137" s="9">
        <v>3</v>
      </c>
      <c r="J1137" s="6">
        <v>80.75</v>
      </c>
      <c r="K1137" s="7">
        <v>0.15</v>
      </c>
      <c r="L1137" s="6">
        <v>42.81</v>
      </c>
      <c r="M1137" s="6">
        <f t="shared" si="68"/>
        <v>205.91249999999999</v>
      </c>
      <c r="N1137" s="6">
        <f t="shared" si="69"/>
        <v>128.43</v>
      </c>
      <c r="O1137" s="6">
        <f t="shared" si="70"/>
        <v>77.482499999999987</v>
      </c>
      <c r="P1137" s="8">
        <f t="shared" si="71"/>
        <v>0.37628847204516475</v>
      </c>
      <c r="Q1137" s="5">
        <f>YEAR(SalesDataTable[[#This Row],[Order Date]])</f>
        <v>2026</v>
      </c>
      <c r="R1137" s="8" t="str">
        <f>"Q"&amp;ROUNDUP(MONTH(SalesDataTable[[#This Row],[Order Date]])/3,0)</f>
        <v>Q2</v>
      </c>
      <c r="S1137" s="9">
        <f>MONTH(SalesDataTable[[#This Row],[Order Date]])</f>
        <v>6</v>
      </c>
      <c r="T1137" s="8" t="str">
        <f>TEXT(SalesDataTable[[#This Row],[Order Date]],"mmm")</f>
        <v>Jun</v>
      </c>
    </row>
    <row r="1138" spans="1:20" ht="15.6">
      <c r="A1138" s="2" t="s">
        <v>1189</v>
      </c>
      <c r="B1138" s="3">
        <v>46192</v>
      </c>
      <c r="C1138" s="4" t="s">
        <v>27</v>
      </c>
      <c r="D1138" s="4" t="s">
        <v>82</v>
      </c>
      <c r="E1138" s="4" t="s">
        <v>10</v>
      </c>
      <c r="F1138" s="4" t="s">
        <v>4</v>
      </c>
      <c r="G1138" s="4" t="s">
        <v>49</v>
      </c>
      <c r="H1138" s="4" t="s">
        <v>67</v>
      </c>
      <c r="I1138" s="9">
        <v>8</v>
      </c>
      <c r="J1138" s="6">
        <v>36.15</v>
      </c>
      <c r="K1138" s="7">
        <v>0.05</v>
      </c>
      <c r="L1138" s="6">
        <v>13.55</v>
      </c>
      <c r="M1138" s="6">
        <f t="shared" si="68"/>
        <v>274.73999999999995</v>
      </c>
      <c r="N1138" s="6">
        <f t="shared" si="69"/>
        <v>108.4</v>
      </c>
      <c r="O1138" s="6">
        <f t="shared" si="70"/>
        <v>166.33999999999995</v>
      </c>
      <c r="P1138" s="8">
        <f t="shared" si="71"/>
        <v>0.60544514814005956</v>
      </c>
      <c r="Q1138" s="5">
        <f>YEAR(SalesDataTable[[#This Row],[Order Date]])</f>
        <v>2026</v>
      </c>
      <c r="R1138" s="8" t="str">
        <f>"Q"&amp;ROUNDUP(MONTH(SalesDataTable[[#This Row],[Order Date]])/3,0)</f>
        <v>Q2</v>
      </c>
      <c r="S1138" s="9">
        <f>MONTH(SalesDataTable[[#This Row],[Order Date]])</f>
        <v>6</v>
      </c>
      <c r="T1138" s="8" t="str">
        <f>TEXT(SalesDataTable[[#This Row],[Order Date]],"mmm")</f>
        <v>Jun</v>
      </c>
    </row>
    <row r="1139" spans="1:20" ht="15.6">
      <c r="A1139" s="2" t="s">
        <v>1190</v>
      </c>
      <c r="B1139" s="3">
        <v>46192</v>
      </c>
      <c r="C1139" s="4" t="s">
        <v>1</v>
      </c>
      <c r="D1139" s="4" t="s">
        <v>88</v>
      </c>
      <c r="E1139" s="4" t="s">
        <v>3</v>
      </c>
      <c r="F1139" s="4" t="s">
        <v>16</v>
      </c>
      <c r="G1139" s="4" t="s">
        <v>11</v>
      </c>
      <c r="H1139" s="4" t="s">
        <v>21</v>
      </c>
      <c r="I1139" s="9">
        <v>2</v>
      </c>
      <c r="J1139" s="6">
        <v>143.1</v>
      </c>
      <c r="K1139" s="7">
        <v>0</v>
      </c>
      <c r="L1139" s="6">
        <v>78.11</v>
      </c>
      <c r="M1139" s="6">
        <f t="shared" si="68"/>
        <v>286.2</v>
      </c>
      <c r="N1139" s="6">
        <f t="shared" si="69"/>
        <v>156.22</v>
      </c>
      <c r="O1139" s="6">
        <f t="shared" si="70"/>
        <v>129.97999999999999</v>
      </c>
      <c r="P1139" s="8">
        <f t="shared" si="71"/>
        <v>0.45415793151642209</v>
      </c>
      <c r="Q1139" s="5">
        <f>YEAR(SalesDataTable[[#This Row],[Order Date]])</f>
        <v>2026</v>
      </c>
      <c r="R1139" s="8" t="str">
        <f>"Q"&amp;ROUNDUP(MONTH(SalesDataTable[[#This Row],[Order Date]])/3,0)</f>
        <v>Q2</v>
      </c>
      <c r="S1139" s="9">
        <f>MONTH(SalesDataTable[[#This Row],[Order Date]])</f>
        <v>6</v>
      </c>
      <c r="T1139" s="8" t="str">
        <f>TEXT(SalesDataTable[[#This Row],[Order Date]],"mmm")</f>
        <v>Jun</v>
      </c>
    </row>
    <row r="1140" spans="1:20" ht="15.6">
      <c r="A1140" s="2" t="s">
        <v>1191</v>
      </c>
      <c r="B1140" s="3">
        <v>46192</v>
      </c>
      <c r="C1140" s="4" t="s">
        <v>8</v>
      </c>
      <c r="D1140" s="4" t="s">
        <v>9</v>
      </c>
      <c r="E1140" s="4" t="s">
        <v>39</v>
      </c>
      <c r="F1140" s="4" t="s">
        <v>16</v>
      </c>
      <c r="G1140" s="4" t="s">
        <v>31</v>
      </c>
      <c r="H1140" s="4" t="s">
        <v>90</v>
      </c>
      <c r="I1140" s="9">
        <v>4</v>
      </c>
      <c r="J1140" s="6">
        <v>123.89</v>
      </c>
      <c r="K1140" s="7">
        <v>0</v>
      </c>
      <c r="L1140" s="6">
        <v>59.42</v>
      </c>
      <c r="M1140" s="6">
        <f t="shared" si="68"/>
        <v>495.56</v>
      </c>
      <c r="N1140" s="6">
        <f t="shared" si="69"/>
        <v>237.68</v>
      </c>
      <c r="O1140" s="6">
        <f t="shared" si="70"/>
        <v>257.88</v>
      </c>
      <c r="P1140" s="8">
        <f t="shared" si="71"/>
        <v>0.5203809831301961</v>
      </c>
      <c r="Q1140" s="5">
        <f>YEAR(SalesDataTable[[#This Row],[Order Date]])</f>
        <v>2026</v>
      </c>
      <c r="R1140" s="8" t="str">
        <f>"Q"&amp;ROUNDUP(MONTH(SalesDataTable[[#This Row],[Order Date]])/3,0)</f>
        <v>Q2</v>
      </c>
      <c r="S1140" s="9">
        <f>MONTH(SalesDataTable[[#This Row],[Order Date]])</f>
        <v>6</v>
      </c>
      <c r="T1140" s="8" t="str">
        <f>TEXT(SalesDataTable[[#This Row],[Order Date]],"mmm")</f>
        <v>Jun</v>
      </c>
    </row>
    <row r="1141" spans="1:20" ht="15.6">
      <c r="A1141" s="2" t="s">
        <v>1192</v>
      </c>
      <c r="B1141" s="3">
        <v>46192</v>
      </c>
      <c r="C1141" s="4" t="s">
        <v>8</v>
      </c>
      <c r="D1141" s="4" t="s">
        <v>66</v>
      </c>
      <c r="E1141" s="4" t="s">
        <v>3</v>
      </c>
      <c r="F1141" s="4" t="s">
        <v>20</v>
      </c>
      <c r="G1141" s="4" t="s">
        <v>17</v>
      </c>
      <c r="H1141" s="4" t="s">
        <v>71</v>
      </c>
      <c r="I1141" s="9">
        <v>1</v>
      </c>
      <c r="J1141" s="6">
        <v>135.41999999999999</v>
      </c>
      <c r="K1141" s="7">
        <v>0.05</v>
      </c>
      <c r="L1141" s="6">
        <v>68.180000000000007</v>
      </c>
      <c r="M1141" s="6">
        <f t="shared" si="68"/>
        <v>128.64899999999997</v>
      </c>
      <c r="N1141" s="6">
        <f t="shared" si="69"/>
        <v>68.180000000000007</v>
      </c>
      <c r="O1141" s="6">
        <f t="shared" si="70"/>
        <v>60.468999999999966</v>
      </c>
      <c r="P1141" s="8">
        <f t="shared" si="71"/>
        <v>0.47003085915941811</v>
      </c>
      <c r="Q1141" s="5">
        <f>YEAR(SalesDataTable[[#This Row],[Order Date]])</f>
        <v>2026</v>
      </c>
      <c r="R1141" s="8" t="str">
        <f>"Q"&amp;ROUNDUP(MONTH(SalesDataTable[[#This Row],[Order Date]])/3,0)</f>
        <v>Q2</v>
      </c>
      <c r="S1141" s="9">
        <f>MONTH(SalesDataTable[[#This Row],[Order Date]])</f>
        <v>6</v>
      </c>
      <c r="T1141" s="8" t="str">
        <f>TEXT(SalesDataTable[[#This Row],[Order Date]],"mmm")</f>
        <v>Jun</v>
      </c>
    </row>
    <row r="1142" spans="1:20" ht="15.6">
      <c r="A1142" s="2" t="s">
        <v>1193</v>
      </c>
      <c r="B1142" s="3">
        <v>46192</v>
      </c>
      <c r="C1142" s="4" t="s">
        <v>8</v>
      </c>
      <c r="D1142" s="4" t="s">
        <v>38</v>
      </c>
      <c r="E1142" s="4" t="s">
        <v>25</v>
      </c>
      <c r="F1142" s="4" t="s">
        <v>4</v>
      </c>
      <c r="G1142" s="4" t="s">
        <v>11</v>
      </c>
      <c r="H1142" s="4" t="s">
        <v>12</v>
      </c>
      <c r="I1142" s="9">
        <v>1</v>
      </c>
      <c r="J1142" s="6">
        <v>93.48</v>
      </c>
      <c r="K1142" s="7">
        <v>0.05</v>
      </c>
      <c r="L1142" s="6">
        <v>44.31</v>
      </c>
      <c r="M1142" s="6">
        <f t="shared" si="68"/>
        <v>88.805999999999997</v>
      </c>
      <c r="N1142" s="6">
        <f t="shared" si="69"/>
        <v>44.31</v>
      </c>
      <c r="O1142" s="6">
        <f t="shared" si="70"/>
        <v>44.495999999999995</v>
      </c>
      <c r="P1142" s="8">
        <f t="shared" si="71"/>
        <v>0.50104722653874734</v>
      </c>
      <c r="Q1142" s="5">
        <f>YEAR(SalesDataTable[[#This Row],[Order Date]])</f>
        <v>2026</v>
      </c>
      <c r="R1142" s="8" t="str">
        <f>"Q"&amp;ROUNDUP(MONTH(SalesDataTable[[#This Row],[Order Date]])/3,0)</f>
        <v>Q2</v>
      </c>
      <c r="S1142" s="9">
        <f>MONTH(SalesDataTable[[#This Row],[Order Date]])</f>
        <v>6</v>
      </c>
      <c r="T1142" s="8" t="str">
        <f>TEXT(SalesDataTable[[#This Row],[Order Date]],"mmm")</f>
        <v>Jun</v>
      </c>
    </row>
    <row r="1143" spans="1:20" ht="15.6">
      <c r="A1143" s="2" t="s">
        <v>1194</v>
      </c>
      <c r="B1143" s="3">
        <v>46192</v>
      </c>
      <c r="C1143" s="4" t="s">
        <v>8</v>
      </c>
      <c r="D1143" s="4" t="s">
        <v>9</v>
      </c>
      <c r="E1143" s="4" t="s">
        <v>39</v>
      </c>
      <c r="F1143" s="4" t="s">
        <v>4</v>
      </c>
      <c r="G1143" s="4" t="s">
        <v>11</v>
      </c>
      <c r="H1143" s="4" t="s">
        <v>53</v>
      </c>
      <c r="I1143" s="9">
        <v>1</v>
      </c>
      <c r="J1143" s="6">
        <v>156.05000000000001</v>
      </c>
      <c r="K1143" s="7">
        <v>0.05</v>
      </c>
      <c r="L1143" s="6">
        <v>81.28</v>
      </c>
      <c r="M1143" s="6">
        <f t="shared" si="68"/>
        <v>148.2475</v>
      </c>
      <c r="N1143" s="6">
        <f t="shared" si="69"/>
        <v>81.28</v>
      </c>
      <c r="O1143" s="6">
        <f t="shared" si="70"/>
        <v>66.967500000000001</v>
      </c>
      <c r="P1143" s="8">
        <f t="shared" si="71"/>
        <v>0.45172768512116562</v>
      </c>
      <c r="Q1143" s="5">
        <f>YEAR(SalesDataTable[[#This Row],[Order Date]])</f>
        <v>2026</v>
      </c>
      <c r="R1143" s="8" t="str">
        <f>"Q"&amp;ROUNDUP(MONTH(SalesDataTable[[#This Row],[Order Date]])/3,0)</f>
        <v>Q2</v>
      </c>
      <c r="S1143" s="9">
        <f>MONTH(SalesDataTable[[#This Row],[Order Date]])</f>
        <v>6</v>
      </c>
      <c r="T1143" s="8" t="str">
        <f>TEXT(SalesDataTable[[#This Row],[Order Date]],"mmm")</f>
        <v>Jun</v>
      </c>
    </row>
    <row r="1144" spans="1:20" ht="15.6">
      <c r="A1144" s="2" t="s">
        <v>1195</v>
      </c>
      <c r="B1144" s="3">
        <v>46192</v>
      </c>
      <c r="C1144" s="4" t="s">
        <v>8</v>
      </c>
      <c r="D1144" s="4" t="s">
        <v>38</v>
      </c>
      <c r="E1144" s="4" t="s">
        <v>3</v>
      </c>
      <c r="F1144" s="4" t="s">
        <v>4</v>
      </c>
      <c r="G1144" s="4" t="s">
        <v>49</v>
      </c>
      <c r="H1144" s="4" t="s">
        <v>67</v>
      </c>
      <c r="I1144" s="9">
        <v>1</v>
      </c>
      <c r="J1144" s="6">
        <v>36.74</v>
      </c>
      <c r="K1144" s="7">
        <v>0</v>
      </c>
      <c r="L1144" s="6">
        <v>14.15</v>
      </c>
      <c r="M1144" s="6">
        <f t="shared" si="68"/>
        <v>36.74</v>
      </c>
      <c r="N1144" s="6">
        <f t="shared" si="69"/>
        <v>14.15</v>
      </c>
      <c r="O1144" s="6">
        <f t="shared" si="70"/>
        <v>22.590000000000003</v>
      </c>
      <c r="P1144" s="8">
        <f t="shared" si="71"/>
        <v>0.61486118671747425</v>
      </c>
      <c r="Q1144" s="5">
        <f>YEAR(SalesDataTable[[#This Row],[Order Date]])</f>
        <v>2026</v>
      </c>
      <c r="R1144" s="8" t="str">
        <f>"Q"&amp;ROUNDUP(MONTH(SalesDataTable[[#This Row],[Order Date]])/3,0)</f>
        <v>Q2</v>
      </c>
      <c r="S1144" s="9">
        <f>MONTH(SalesDataTable[[#This Row],[Order Date]])</f>
        <v>6</v>
      </c>
      <c r="T1144" s="8" t="str">
        <f>TEXT(SalesDataTable[[#This Row],[Order Date]],"mmm")</f>
        <v>Jun</v>
      </c>
    </row>
    <row r="1145" spans="1:20" ht="15.6">
      <c r="A1145" s="2" t="s">
        <v>1196</v>
      </c>
      <c r="B1145" s="3">
        <v>46192</v>
      </c>
      <c r="C1145" s="4" t="s">
        <v>1</v>
      </c>
      <c r="D1145" s="4" t="s">
        <v>88</v>
      </c>
      <c r="E1145" s="4" t="s">
        <v>3</v>
      </c>
      <c r="F1145" s="4" t="s">
        <v>4</v>
      </c>
      <c r="G1145" s="4" t="s">
        <v>31</v>
      </c>
      <c r="H1145" s="4" t="s">
        <v>41</v>
      </c>
      <c r="I1145" s="9">
        <v>2</v>
      </c>
      <c r="J1145" s="6">
        <v>199.28</v>
      </c>
      <c r="K1145" s="7">
        <v>0</v>
      </c>
      <c r="L1145" s="6">
        <v>102.85</v>
      </c>
      <c r="M1145" s="6">
        <f t="shared" si="68"/>
        <v>398.56</v>
      </c>
      <c r="N1145" s="6">
        <f t="shared" si="69"/>
        <v>205.7</v>
      </c>
      <c r="O1145" s="6">
        <f t="shared" si="70"/>
        <v>192.86</v>
      </c>
      <c r="P1145" s="8">
        <f t="shared" si="71"/>
        <v>0.48389201124046571</v>
      </c>
      <c r="Q1145" s="5">
        <f>YEAR(SalesDataTable[[#This Row],[Order Date]])</f>
        <v>2026</v>
      </c>
      <c r="R1145" s="8" t="str">
        <f>"Q"&amp;ROUNDUP(MONTH(SalesDataTable[[#This Row],[Order Date]])/3,0)</f>
        <v>Q2</v>
      </c>
      <c r="S1145" s="9">
        <f>MONTH(SalesDataTable[[#This Row],[Order Date]])</f>
        <v>6</v>
      </c>
      <c r="T1145" s="8" t="str">
        <f>TEXT(SalesDataTable[[#This Row],[Order Date]],"mmm")</f>
        <v>Jun</v>
      </c>
    </row>
    <row r="1146" spans="1:20" ht="15.6">
      <c r="A1146" s="2" t="s">
        <v>1197</v>
      </c>
      <c r="B1146" s="3">
        <v>46192</v>
      </c>
      <c r="C1146" s="4" t="s">
        <v>1</v>
      </c>
      <c r="D1146" s="4" t="s">
        <v>2</v>
      </c>
      <c r="E1146" s="4" t="s">
        <v>39</v>
      </c>
      <c r="F1146" s="4" t="s">
        <v>4</v>
      </c>
      <c r="G1146" s="4" t="s">
        <v>49</v>
      </c>
      <c r="H1146" s="4" t="s">
        <v>67</v>
      </c>
      <c r="I1146" s="9">
        <v>2</v>
      </c>
      <c r="J1146" s="6">
        <v>37.04</v>
      </c>
      <c r="K1146" s="7">
        <v>0.05</v>
      </c>
      <c r="L1146" s="6">
        <v>13.76</v>
      </c>
      <c r="M1146" s="6">
        <f t="shared" si="68"/>
        <v>70.375999999999991</v>
      </c>
      <c r="N1146" s="6">
        <f t="shared" si="69"/>
        <v>27.52</v>
      </c>
      <c r="O1146" s="6">
        <f t="shared" si="70"/>
        <v>42.855999999999995</v>
      </c>
      <c r="P1146" s="8">
        <f t="shared" si="71"/>
        <v>0.60895759918153913</v>
      </c>
      <c r="Q1146" s="5">
        <f>YEAR(SalesDataTable[[#This Row],[Order Date]])</f>
        <v>2026</v>
      </c>
      <c r="R1146" s="8" t="str">
        <f>"Q"&amp;ROUNDUP(MONTH(SalesDataTable[[#This Row],[Order Date]])/3,0)</f>
        <v>Q2</v>
      </c>
      <c r="S1146" s="9">
        <f>MONTH(SalesDataTable[[#This Row],[Order Date]])</f>
        <v>6</v>
      </c>
      <c r="T1146" s="8" t="str">
        <f>TEXT(SalesDataTable[[#This Row],[Order Date]],"mmm")</f>
        <v>Jun</v>
      </c>
    </row>
    <row r="1147" spans="1:20" ht="15.6">
      <c r="A1147" s="2" t="s">
        <v>1198</v>
      </c>
      <c r="B1147" s="3">
        <v>46193</v>
      </c>
      <c r="C1147" s="4" t="s">
        <v>27</v>
      </c>
      <c r="D1147" s="4" t="s">
        <v>28</v>
      </c>
      <c r="E1147" s="4" t="s">
        <v>3</v>
      </c>
      <c r="F1147" s="4" t="s">
        <v>16</v>
      </c>
      <c r="G1147" s="4" t="s">
        <v>31</v>
      </c>
      <c r="H1147" s="4" t="s">
        <v>64</v>
      </c>
      <c r="I1147" s="9">
        <v>2</v>
      </c>
      <c r="J1147" s="6">
        <v>80.95</v>
      </c>
      <c r="K1147" s="7">
        <v>0.1</v>
      </c>
      <c r="L1147" s="6">
        <v>39.44</v>
      </c>
      <c r="M1147" s="6">
        <f t="shared" si="68"/>
        <v>145.71</v>
      </c>
      <c r="N1147" s="6">
        <f t="shared" si="69"/>
        <v>78.88</v>
      </c>
      <c r="O1147" s="6">
        <f t="shared" si="70"/>
        <v>66.830000000000013</v>
      </c>
      <c r="P1147" s="8">
        <f t="shared" si="71"/>
        <v>0.45865074462974409</v>
      </c>
      <c r="Q1147" s="5">
        <f>YEAR(SalesDataTable[[#This Row],[Order Date]])</f>
        <v>2026</v>
      </c>
      <c r="R1147" s="8" t="str">
        <f>"Q"&amp;ROUNDUP(MONTH(SalesDataTable[[#This Row],[Order Date]])/3,0)</f>
        <v>Q2</v>
      </c>
      <c r="S1147" s="9">
        <f>MONTH(SalesDataTable[[#This Row],[Order Date]])</f>
        <v>6</v>
      </c>
      <c r="T1147" s="8" t="str">
        <f>TEXT(SalesDataTable[[#This Row],[Order Date]],"mmm")</f>
        <v>Jun</v>
      </c>
    </row>
    <row r="1148" spans="1:20" ht="15.6">
      <c r="A1148" s="2" t="s">
        <v>1199</v>
      </c>
      <c r="B1148" s="3">
        <v>46193</v>
      </c>
      <c r="C1148" s="4" t="s">
        <v>1</v>
      </c>
      <c r="D1148" s="4" t="s">
        <v>52</v>
      </c>
      <c r="E1148" s="4" t="s">
        <v>39</v>
      </c>
      <c r="F1148" s="4" t="s">
        <v>4</v>
      </c>
      <c r="G1148" s="4" t="s">
        <v>11</v>
      </c>
      <c r="H1148" s="4" t="s">
        <v>53</v>
      </c>
      <c r="I1148" s="9">
        <v>1</v>
      </c>
      <c r="J1148" s="6">
        <v>151.46</v>
      </c>
      <c r="K1148" s="7">
        <v>0.05</v>
      </c>
      <c r="L1148" s="6">
        <v>77.98</v>
      </c>
      <c r="M1148" s="6">
        <f t="shared" si="68"/>
        <v>143.887</v>
      </c>
      <c r="N1148" s="6">
        <f t="shared" si="69"/>
        <v>77.98</v>
      </c>
      <c r="O1148" s="6">
        <f t="shared" si="70"/>
        <v>65.906999999999996</v>
      </c>
      <c r="P1148" s="8">
        <f t="shared" si="71"/>
        <v>0.45804693961233467</v>
      </c>
      <c r="Q1148" s="5">
        <f>YEAR(SalesDataTable[[#This Row],[Order Date]])</f>
        <v>2026</v>
      </c>
      <c r="R1148" s="8" t="str">
        <f>"Q"&amp;ROUNDUP(MONTH(SalesDataTable[[#This Row],[Order Date]])/3,0)</f>
        <v>Q2</v>
      </c>
      <c r="S1148" s="9">
        <f>MONTH(SalesDataTable[[#This Row],[Order Date]])</f>
        <v>6</v>
      </c>
      <c r="T1148" s="8" t="str">
        <f>TEXT(SalesDataTable[[#This Row],[Order Date]],"mmm")</f>
        <v>Jun</v>
      </c>
    </row>
    <row r="1149" spans="1:20" ht="15.6">
      <c r="A1149" s="2" t="s">
        <v>1200</v>
      </c>
      <c r="B1149" s="3">
        <v>46193</v>
      </c>
      <c r="C1149" s="4" t="s">
        <v>1</v>
      </c>
      <c r="D1149" s="4" t="s">
        <v>52</v>
      </c>
      <c r="E1149" s="4" t="s">
        <v>3</v>
      </c>
      <c r="F1149" s="4" t="s">
        <v>20</v>
      </c>
      <c r="G1149" s="4" t="s">
        <v>11</v>
      </c>
      <c r="H1149" s="4" t="s">
        <v>12</v>
      </c>
      <c r="I1149" s="9">
        <v>5</v>
      </c>
      <c r="J1149" s="6">
        <v>90.1</v>
      </c>
      <c r="K1149" s="7">
        <v>0</v>
      </c>
      <c r="L1149" s="6">
        <v>44.32</v>
      </c>
      <c r="M1149" s="6">
        <f t="shared" si="68"/>
        <v>450.5</v>
      </c>
      <c r="N1149" s="6">
        <f t="shared" si="69"/>
        <v>221.6</v>
      </c>
      <c r="O1149" s="6">
        <f t="shared" si="70"/>
        <v>228.9</v>
      </c>
      <c r="P1149" s="8">
        <f t="shared" si="71"/>
        <v>0.50810210876803552</v>
      </c>
      <c r="Q1149" s="5">
        <f>YEAR(SalesDataTable[[#This Row],[Order Date]])</f>
        <v>2026</v>
      </c>
      <c r="R1149" s="8" t="str">
        <f>"Q"&amp;ROUNDUP(MONTH(SalesDataTable[[#This Row],[Order Date]])/3,0)</f>
        <v>Q2</v>
      </c>
      <c r="S1149" s="9">
        <f>MONTH(SalesDataTable[[#This Row],[Order Date]])</f>
        <v>6</v>
      </c>
      <c r="T1149" s="8" t="str">
        <f>TEXT(SalesDataTable[[#This Row],[Order Date]],"mmm")</f>
        <v>Jun</v>
      </c>
    </row>
    <row r="1150" spans="1:20" ht="15.6">
      <c r="A1150" s="2" t="s">
        <v>1201</v>
      </c>
      <c r="B1150" s="3">
        <v>46193</v>
      </c>
      <c r="C1150" s="4" t="s">
        <v>1</v>
      </c>
      <c r="D1150" s="4" t="s">
        <v>2</v>
      </c>
      <c r="E1150" s="4" t="s">
        <v>39</v>
      </c>
      <c r="F1150" s="4" t="s">
        <v>20</v>
      </c>
      <c r="G1150" s="4" t="s">
        <v>11</v>
      </c>
      <c r="H1150" s="4" t="s">
        <v>53</v>
      </c>
      <c r="I1150" s="9">
        <v>1</v>
      </c>
      <c r="J1150" s="6">
        <v>155.69</v>
      </c>
      <c r="K1150" s="7">
        <v>0.1</v>
      </c>
      <c r="L1150" s="6">
        <v>79.42</v>
      </c>
      <c r="M1150" s="6">
        <f t="shared" si="68"/>
        <v>140.12100000000001</v>
      </c>
      <c r="N1150" s="6">
        <f t="shared" si="69"/>
        <v>79.42</v>
      </c>
      <c r="O1150" s="6">
        <f t="shared" si="70"/>
        <v>60.701000000000008</v>
      </c>
      <c r="P1150" s="8">
        <f t="shared" si="71"/>
        <v>0.43320415926235184</v>
      </c>
      <c r="Q1150" s="5">
        <f>YEAR(SalesDataTable[[#This Row],[Order Date]])</f>
        <v>2026</v>
      </c>
      <c r="R1150" s="8" t="str">
        <f>"Q"&amp;ROUNDUP(MONTH(SalesDataTable[[#This Row],[Order Date]])/3,0)</f>
        <v>Q2</v>
      </c>
      <c r="S1150" s="9">
        <f>MONTH(SalesDataTable[[#This Row],[Order Date]])</f>
        <v>6</v>
      </c>
      <c r="T1150" s="8" t="str">
        <f>TEXT(SalesDataTable[[#This Row],[Order Date]],"mmm")</f>
        <v>Jun</v>
      </c>
    </row>
    <row r="1151" spans="1:20" ht="15.6">
      <c r="A1151" s="2" t="s">
        <v>1202</v>
      </c>
      <c r="B1151" s="3">
        <v>46193</v>
      </c>
      <c r="C1151" s="4" t="s">
        <v>8</v>
      </c>
      <c r="D1151" s="4" t="s">
        <v>86</v>
      </c>
      <c r="E1151" s="4" t="s">
        <v>25</v>
      </c>
      <c r="F1151" s="4" t="s">
        <v>4</v>
      </c>
      <c r="G1151" s="4" t="s">
        <v>49</v>
      </c>
      <c r="H1151" s="4" t="s">
        <v>74</v>
      </c>
      <c r="I1151" s="9">
        <v>1</v>
      </c>
      <c r="J1151" s="6">
        <v>50.11</v>
      </c>
      <c r="K1151" s="7">
        <v>0.05</v>
      </c>
      <c r="L1151" s="6">
        <v>21.38</v>
      </c>
      <c r="M1151" s="6">
        <f t="shared" si="68"/>
        <v>47.604499999999994</v>
      </c>
      <c r="N1151" s="6">
        <f t="shared" si="69"/>
        <v>21.38</v>
      </c>
      <c r="O1151" s="6">
        <f t="shared" si="70"/>
        <v>26.224499999999995</v>
      </c>
      <c r="P1151" s="8">
        <f t="shared" si="71"/>
        <v>0.55088279469377888</v>
      </c>
      <c r="Q1151" s="5">
        <f>YEAR(SalesDataTable[[#This Row],[Order Date]])</f>
        <v>2026</v>
      </c>
      <c r="R1151" s="8" t="str">
        <f>"Q"&amp;ROUNDUP(MONTH(SalesDataTable[[#This Row],[Order Date]])/3,0)</f>
        <v>Q2</v>
      </c>
      <c r="S1151" s="9">
        <f>MONTH(SalesDataTable[[#This Row],[Order Date]])</f>
        <v>6</v>
      </c>
      <c r="T1151" s="8" t="str">
        <f>TEXT(SalesDataTable[[#This Row],[Order Date]],"mmm")</f>
        <v>Jun</v>
      </c>
    </row>
    <row r="1152" spans="1:20" ht="15.6">
      <c r="A1152" s="2" t="s">
        <v>1203</v>
      </c>
      <c r="B1152" s="3">
        <v>46193</v>
      </c>
      <c r="C1152" s="4" t="s">
        <v>14</v>
      </c>
      <c r="D1152" s="4" t="s">
        <v>15</v>
      </c>
      <c r="E1152" s="4" t="s">
        <v>25</v>
      </c>
      <c r="F1152" s="4" t="s">
        <v>4</v>
      </c>
      <c r="G1152" s="4" t="s">
        <v>11</v>
      </c>
      <c r="H1152" s="4" t="s">
        <v>21</v>
      </c>
      <c r="I1152" s="9">
        <v>1</v>
      </c>
      <c r="J1152" s="6">
        <v>142.55000000000001</v>
      </c>
      <c r="K1152" s="7">
        <v>0.1</v>
      </c>
      <c r="L1152" s="6">
        <v>79.709999999999994</v>
      </c>
      <c r="M1152" s="6">
        <f t="shared" si="68"/>
        <v>128.29500000000002</v>
      </c>
      <c r="N1152" s="6">
        <f t="shared" si="69"/>
        <v>79.709999999999994</v>
      </c>
      <c r="O1152" s="6">
        <f t="shared" si="70"/>
        <v>48.585000000000022</v>
      </c>
      <c r="P1152" s="8">
        <f t="shared" si="71"/>
        <v>0.37869753302934656</v>
      </c>
      <c r="Q1152" s="5">
        <f>YEAR(SalesDataTable[[#This Row],[Order Date]])</f>
        <v>2026</v>
      </c>
      <c r="R1152" s="8" t="str">
        <f>"Q"&amp;ROUNDUP(MONTH(SalesDataTable[[#This Row],[Order Date]])/3,0)</f>
        <v>Q2</v>
      </c>
      <c r="S1152" s="9">
        <f>MONTH(SalesDataTable[[#This Row],[Order Date]])</f>
        <v>6</v>
      </c>
      <c r="T1152" s="8" t="str">
        <f>TEXT(SalesDataTable[[#This Row],[Order Date]],"mmm")</f>
        <v>Jun</v>
      </c>
    </row>
    <row r="1153" spans="1:20" ht="15.6">
      <c r="A1153" s="2" t="s">
        <v>1204</v>
      </c>
      <c r="B1153" s="3">
        <v>46193</v>
      </c>
      <c r="C1153" s="4" t="s">
        <v>27</v>
      </c>
      <c r="D1153" s="4" t="s">
        <v>48</v>
      </c>
      <c r="E1153" s="4" t="s">
        <v>3</v>
      </c>
      <c r="F1153" s="4" t="s">
        <v>16</v>
      </c>
      <c r="G1153" s="4" t="s">
        <v>31</v>
      </c>
      <c r="H1153" s="4" t="s">
        <v>41</v>
      </c>
      <c r="I1153" s="9">
        <v>3</v>
      </c>
      <c r="J1153" s="6">
        <v>191.11</v>
      </c>
      <c r="K1153" s="7">
        <v>0.05</v>
      </c>
      <c r="L1153" s="6">
        <v>102.82</v>
      </c>
      <c r="M1153" s="6">
        <f t="shared" si="68"/>
        <v>544.6635</v>
      </c>
      <c r="N1153" s="6">
        <f t="shared" si="69"/>
        <v>308.45999999999998</v>
      </c>
      <c r="O1153" s="6">
        <f t="shared" si="70"/>
        <v>236.20350000000002</v>
      </c>
      <c r="P1153" s="8">
        <f t="shared" si="71"/>
        <v>0.43366867800026992</v>
      </c>
      <c r="Q1153" s="5">
        <f>YEAR(SalesDataTable[[#This Row],[Order Date]])</f>
        <v>2026</v>
      </c>
      <c r="R1153" s="8" t="str">
        <f>"Q"&amp;ROUNDUP(MONTH(SalesDataTable[[#This Row],[Order Date]])/3,0)</f>
        <v>Q2</v>
      </c>
      <c r="S1153" s="9">
        <f>MONTH(SalesDataTable[[#This Row],[Order Date]])</f>
        <v>6</v>
      </c>
      <c r="T1153" s="8" t="str">
        <f>TEXT(SalesDataTable[[#This Row],[Order Date]],"mmm")</f>
        <v>Jun</v>
      </c>
    </row>
    <row r="1154" spans="1:20" ht="15.6">
      <c r="A1154" s="2" t="s">
        <v>1205</v>
      </c>
      <c r="B1154" s="3">
        <v>46193</v>
      </c>
      <c r="C1154" s="4" t="s">
        <v>27</v>
      </c>
      <c r="D1154" s="4" t="s">
        <v>82</v>
      </c>
      <c r="E1154" s="4" t="s">
        <v>10</v>
      </c>
      <c r="F1154" s="4" t="s">
        <v>20</v>
      </c>
      <c r="G1154" s="4" t="s">
        <v>5</v>
      </c>
      <c r="H1154" s="4" t="s">
        <v>35</v>
      </c>
      <c r="I1154" s="9">
        <v>6</v>
      </c>
      <c r="J1154" s="6">
        <v>40.229999999999997</v>
      </c>
      <c r="K1154" s="7">
        <v>0.15</v>
      </c>
      <c r="L1154" s="6">
        <v>17.079999999999998</v>
      </c>
      <c r="M1154" s="6">
        <f t="shared" ref="M1154:M1217" si="72">I1154*J1154*(1-K1154)</f>
        <v>205.173</v>
      </c>
      <c r="N1154" s="6">
        <f t="shared" ref="N1154:N1217" si="73">I1154*L1154</f>
        <v>102.47999999999999</v>
      </c>
      <c r="O1154" s="6">
        <f t="shared" ref="O1154:O1217" si="74">M1154-N1154</f>
        <v>102.69300000000001</v>
      </c>
      <c r="P1154" s="8">
        <f t="shared" ref="P1154:P1217" si="75">IFERROR(O1154/M1154,0)</f>
        <v>0.50051907414718322</v>
      </c>
      <c r="Q1154" s="5">
        <f>YEAR(SalesDataTable[[#This Row],[Order Date]])</f>
        <v>2026</v>
      </c>
      <c r="R1154" s="8" t="str">
        <f>"Q"&amp;ROUNDUP(MONTH(SalesDataTable[[#This Row],[Order Date]])/3,0)</f>
        <v>Q2</v>
      </c>
      <c r="S1154" s="9">
        <f>MONTH(SalesDataTable[[#This Row],[Order Date]])</f>
        <v>6</v>
      </c>
      <c r="T1154" s="8" t="str">
        <f>TEXT(SalesDataTable[[#This Row],[Order Date]],"mmm")</f>
        <v>Jun</v>
      </c>
    </row>
    <row r="1155" spans="1:20" ht="15.6">
      <c r="A1155" s="2" t="s">
        <v>1206</v>
      </c>
      <c r="B1155" s="3">
        <v>46193</v>
      </c>
      <c r="C1155" s="4" t="s">
        <v>8</v>
      </c>
      <c r="D1155" s="4" t="s">
        <v>66</v>
      </c>
      <c r="E1155" s="4" t="s">
        <v>3</v>
      </c>
      <c r="F1155" s="4" t="s">
        <v>20</v>
      </c>
      <c r="G1155" s="4" t="s">
        <v>5</v>
      </c>
      <c r="H1155" s="4" t="s">
        <v>6</v>
      </c>
      <c r="I1155" s="9">
        <v>2</v>
      </c>
      <c r="J1155" s="6">
        <v>81.489999999999995</v>
      </c>
      <c r="K1155" s="7">
        <v>0</v>
      </c>
      <c r="L1155" s="6">
        <v>42.15</v>
      </c>
      <c r="M1155" s="6">
        <f t="shared" si="72"/>
        <v>162.97999999999999</v>
      </c>
      <c r="N1155" s="6">
        <f t="shared" si="73"/>
        <v>84.3</v>
      </c>
      <c r="O1155" s="6">
        <f t="shared" si="74"/>
        <v>78.679999999999993</v>
      </c>
      <c r="P1155" s="8">
        <f t="shared" si="75"/>
        <v>0.48275862068965514</v>
      </c>
      <c r="Q1155" s="5">
        <f>YEAR(SalesDataTable[[#This Row],[Order Date]])</f>
        <v>2026</v>
      </c>
      <c r="R1155" s="8" t="str">
        <f>"Q"&amp;ROUNDUP(MONTH(SalesDataTable[[#This Row],[Order Date]])/3,0)</f>
        <v>Q2</v>
      </c>
      <c r="S1155" s="9">
        <f>MONTH(SalesDataTable[[#This Row],[Order Date]])</f>
        <v>6</v>
      </c>
      <c r="T1155" s="8" t="str">
        <f>TEXT(SalesDataTable[[#This Row],[Order Date]],"mmm")</f>
        <v>Jun</v>
      </c>
    </row>
    <row r="1156" spans="1:20" ht="15.6">
      <c r="A1156" s="2" t="s">
        <v>1207</v>
      </c>
      <c r="B1156" s="3">
        <v>46193</v>
      </c>
      <c r="C1156" s="4" t="s">
        <v>8</v>
      </c>
      <c r="D1156" s="4" t="s">
        <v>38</v>
      </c>
      <c r="E1156" s="4" t="s">
        <v>10</v>
      </c>
      <c r="F1156" s="4" t="s">
        <v>20</v>
      </c>
      <c r="G1156" s="4" t="s">
        <v>17</v>
      </c>
      <c r="H1156" s="4" t="s">
        <v>83</v>
      </c>
      <c r="I1156" s="9">
        <v>8</v>
      </c>
      <c r="J1156" s="6">
        <v>162.71</v>
      </c>
      <c r="K1156" s="7">
        <v>0.2</v>
      </c>
      <c r="L1156" s="6">
        <v>85.27</v>
      </c>
      <c r="M1156" s="6">
        <f t="shared" si="72"/>
        <v>1041.3440000000001</v>
      </c>
      <c r="N1156" s="6">
        <f t="shared" si="73"/>
        <v>682.16</v>
      </c>
      <c r="O1156" s="6">
        <f t="shared" si="74"/>
        <v>359.18400000000008</v>
      </c>
      <c r="P1156" s="8">
        <f t="shared" si="75"/>
        <v>0.34492348349824847</v>
      </c>
      <c r="Q1156" s="5">
        <f>YEAR(SalesDataTable[[#This Row],[Order Date]])</f>
        <v>2026</v>
      </c>
      <c r="R1156" s="8" t="str">
        <f>"Q"&amp;ROUNDUP(MONTH(SalesDataTable[[#This Row],[Order Date]])/3,0)</f>
        <v>Q2</v>
      </c>
      <c r="S1156" s="9">
        <f>MONTH(SalesDataTable[[#This Row],[Order Date]])</f>
        <v>6</v>
      </c>
      <c r="T1156" s="8" t="str">
        <f>TEXT(SalesDataTable[[#This Row],[Order Date]],"mmm")</f>
        <v>Jun</v>
      </c>
    </row>
    <row r="1157" spans="1:20" ht="15.6">
      <c r="A1157" s="2" t="s">
        <v>1208</v>
      </c>
      <c r="B1157" s="3">
        <v>46194</v>
      </c>
      <c r="C1157" s="4" t="s">
        <v>14</v>
      </c>
      <c r="D1157" s="4" t="s">
        <v>34</v>
      </c>
      <c r="E1157" s="4" t="s">
        <v>39</v>
      </c>
      <c r="F1157" s="4" t="s">
        <v>4</v>
      </c>
      <c r="G1157" s="4" t="s">
        <v>17</v>
      </c>
      <c r="H1157" s="4" t="s">
        <v>18</v>
      </c>
      <c r="I1157" s="9">
        <v>1</v>
      </c>
      <c r="J1157" s="6">
        <v>36.479999999999997</v>
      </c>
      <c r="K1157" s="7">
        <v>0.1</v>
      </c>
      <c r="L1157" s="6">
        <v>13.9</v>
      </c>
      <c r="M1157" s="6">
        <f t="shared" si="72"/>
        <v>32.832000000000001</v>
      </c>
      <c r="N1157" s="6">
        <f t="shared" si="73"/>
        <v>13.9</v>
      </c>
      <c r="O1157" s="6">
        <f t="shared" si="74"/>
        <v>18.932000000000002</v>
      </c>
      <c r="P1157" s="8">
        <f t="shared" si="75"/>
        <v>0.57663255360623789</v>
      </c>
      <c r="Q1157" s="5">
        <f>YEAR(SalesDataTable[[#This Row],[Order Date]])</f>
        <v>2026</v>
      </c>
      <c r="R1157" s="8" t="str">
        <f>"Q"&amp;ROUNDUP(MONTH(SalesDataTable[[#This Row],[Order Date]])/3,0)</f>
        <v>Q2</v>
      </c>
      <c r="S1157" s="9">
        <f>MONTH(SalesDataTable[[#This Row],[Order Date]])</f>
        <v>6</v>
      </c>
      <c r="T1157" s="8" t="str">
        <f>TEXT(SalesDataTable[[#This Row],[Order Date]],"mmm")</f>
        <v>Jun</v>
      </c>
    </row>
    <row r="1158" spans="1:20" ht="15.6">
      <c r="A1158" s="2" t="s">
        <v>1209</v>
      </c>
      <c r="B1158" s="3">
        <v>46194</v>
      </c>
      <c r="C1158" s="4" t="s">
        <v>8</v>
      </c>
      <c r="D1158" s="4" t="s">
        <v>38</v>
      </c>
      <c r="E1158" s="4" t="s">
        <v>10</v>
      </c>
      <c r="F1158" s="4" t="s">
        <v>20</v>
      </c>
      <c r="G1158" s="4" t="s">
        <v>17</v>
      </c>
      <c r="H1158" s="4" t="s">
        <v>71</v>
      </c>
      <c r="I1158" s="9">
        <v>6</v>
      </c>
      <c r="J1158" s="6">
        <v>136.65</v>
      </c>
      <c r="K1158" s="7">
        <v>0.15</v>
      </c>
      <c r="L1158" s="6">
        <v>68.56</v>
      </c>
      <c r="M1158" s="6">
        <f t="shared" si="72"/>
        <v>696.91500000000008</v>
      </c>
      <c r="N1158" s="6">
        <f t="shared" si="73"/>
        <v>411.36</v>
      </c>
      <c r="O1158" s="6">
        <f t="shared" si="74"/>
        <v>285.55500000000006</v>
      </c>
      <c r="P1158" s="8">
        <f t="shared" si="75"/>
        <v>0.4097415036266977</v>
      </c>
      <c r="Q1158" s="5">
        <f>YEAR(SalesDataTable[[#This Row],[Order Date]])</f>
        <v>2026</v>
      </c>
      <c r="R1158" s="8" t="str">
        <f>"Q"&amp;ROUNDUP(MONTH(SalesDataTable[[#This Row],[Order Date]])/3,0)</f>
        <v>Q2</v>
      </c>
      <c r="S1158" s="9">
        <f>MONTH(SalesDataTable[[#This Row],[Order Date]])</f>
        <v>6</v>
      </c>
      <c r="T1158" s="8" t="str">
        <f>TEXT(SalesDataTable[[#This Row],[Order Date]],"mmm")</f>
        <v>Jun</v>
      </c>
    </row>
    <row r="1159" spans="1:20" ht="15.6">
      <c r="A1159" s="2" t="s">
        <v>1210</v>
      </c>
      <c r="B1159" s="3">
        <v>46194</v>
      </c>
      <c r="C1159" s="4" t="s">
        <v>14</v>
      </c>
      <c r="D1159" s="4" t="s">
        <v>15</v>
      </c>
      <c r="E1159" s="4" t="s">
        <v>3</v>
      </c>
      <c r="F1159" s="4" t="s">
        <v>16</v>
      </c>
      <c r="G1159" s="4" t="s">
        <v>5</v>
      </c>
      <c r="H1159" s="4" t="s">
        <v>29</v>
      </c>
      <c r="I1159" s="9">
        <v>4</v>
      </c>
      <c r="J1159" s="6">
        <v>50.57</v>
      </c>
      <c r="K1159" s="7">
        <v>0</v>
      </c>
      <c r="L1159" s="6">
        <v>21.85</v>
      </c>
      <c r="M1159" s="6">
        <f t="shared" si="72"/>
        <v>202.28</v>
      </c>
      <c r="N1159" s="6">
        <f t="shared" si="73"/>
        <v>87.4</v>
      </c>
      <c r="O1159" s="6">
        <f t="shared" si="74"/>
        <v>114.88</v>
      </c>
      <c r="P1159" s="8">
        <f t="shared" si="75"/>
        <v>0.56792564761716435</v>
      </c>
      <c r="Q1159" s="5">
        <f>YEAR(SalesDataTable[[#This Row],[Order Date]])</f>
        <v>2026</v>
      </c>
      <c r="R1159" s="8" t="str">
        <f>"Q"&amp;ROUNDUP(MONTH(SalesDataTable[[#This Row],[Order Date]])/3,0)</f>
        <v>Q2</v>
      </c>
      <c r="S1159" s="9">
        <f>MONTH(SalesDataTable[[#This Row],[Order Date]])</f>
        <v>6</v>
      </c>
      <c r="T1159" s="8" t="str">
        <f>TEXT(SalesDataTable[[#This Row],[Order Date]],"mmm")</f>
        <v>Jun</v>
      </c>
    </row>
    <row r="1160" spans="1:20" ht="15.6">
      <c r="A1160" s="2" t="s">
        <v>1211</v>
      </c>
      <c r="B1160" s="3">
        <v>46194</v>
      </c>
      <c r="C1160" s="4" t="s">
        <v>27</v>
      </c>
      <c r="D1160" s="4" t="s">
        <v>48</v>
      </c>
      <c r="E1160" s="4" t="s">
        <v>3</v>
      </c>
      <c r="F1160" s="4" t="s">
        <v>16</v>
      </c>
      <c r="G1160" s="4" t="s">
        <v>5</v>
      </c>
      <c r="H1160" s="4" t="s">
        <v>43</v>
      </c>
      <c r="I1160" s="9">
        <v>3</v>
      </c>
      <c r="J1160" s="6">
        <v>103.72</v>
      </c>
      <c r="K1160" s="7">
        <v>0</v>
      </c>
      <c r="L1160" s="6">
        <v>50.34</v>
      </c>
      <c r="M1160" s="6">
        <f t="shared" si="72"/>
        <v>311.15999999999997</v>
      </c>
      <c r="N1160" s="6">
        <f t="shared" si="73"/>
        <v>151.02000000000001</v>
      </c>
      <c r="O1160" s="6">
        <f t="shared" si="74"/>
        <v>160.13999999999996</v>
      </c>
      <c r="P1160" s="8">
        <f t="shared" si="75"/>
        <v>0.51465483995372152</v>
      </c>
      <c r="Q1160" s="5">
        <f>YEAR(SalesDataTable[[#This Row],[Order Date]])</f>
        <v>2026</v>
      </c>
      <c r="R1160" s="8" t="str">
        <f>"Q"&amp;ROUNDUP(MONTH(SalesDataTable[[#This Row],[Order Date]])/3,0)</f>
        <v>Q2</v>
      </c>
      <c r="S1160" s="9">
        <f>MONTH(SalesDataTable[[#This Row],[Order Date]])</f>
        <v>6</v>
      </c>
      <c r="T1160" s="8" t="str">
        <f>TEXT(SalesDataTable[[#This Row],[Order Date]],"mmm")</f>
        <v>Jun</v>
      </c>
    </row>
    <row r="1161" spans="1:20" ht="15.6">
      <c r="A1161" s="2" t="s">
        <v>1212</v>
      </c>
      <c r="B1161" s="3">
        <v>46194</v>
      </c>
      <c r="C1161" s="4" t="s">
        <v>14</v>
      </c>
      <c r="D1161" s="4" t="s">
        <v>126</v>
      </c>
      <c r="E1161" s="4" t="s">
        <v>39</v>
      </c>
      <c r="F1161" s="4" t="s">
        <v>4</v>
      </c>
      <c r="G1161" s="4" t="s">
        <v>17</v>
      </c>
      <c r="H1161" s="4" t="s">
        <v>71</v>
      </c>
      <c r="I1161" s="9">
        <v>1</v>
      </c>
      <c r="J1161" s="6">
        <v>132.49</v>
      </c>
      <c r="K1161" s="7">
        <v>0</v>
      </c>
      <c r="L1161" s="6">
        <v>67.09</v>
      </c>
      <c r="M1161" s="6">
        <f t="shared" si="72"/>
        <v>132.49</v>
      </c>
      <c r="N1161" s="6">
        <f t="shared" si="73"/>
        <v>67.09</v>
      </c>
      <c r="O1161" s="6">
        <f t="shared" si="74"/>
        <v>65.400000000000006</v>
      </c>
      <c r="P1161" s="8">
        <f t="shared" si="75"/>
        <v>0.49362216016303118</v>
      </c>
      <c r="Q1161" s="5">
        <f>YEAR(SalesDataTable[[#This Row],[Order Date]])</f>
        <v>2026</v>
      </c>
      <c r="R1161" s="8" t="str">
        <f>"Q"&amp;ROUNDUP(MONTH(SalesDataTable[[#This Row],[Order Date]])/3,0)</f>
        <v>Q2</v>
      </c>
      <c r="S1161" s="9">
        <f>MONTH(SalesDataTable[[#This Row],[Order Date]])</f>
        <v>6</v>
      </c>
      <c r="T1161" s="8" t="str">
        <f>TEXT(SalesDataTable[[#This Row],[Order Date]],"mmm")</f>
        <v>Jun</v>
      </c>
    </row>
    <row r="1162" spans="1:20" ht="15.6">
      <c r="A1162" s="2" t="s">
        <v>1213</v>
      </c>
      <c r="B1162" s="3">
        <v>46195</v>
      </c>
      <c r="C1162" s="4" t="s">
        <v>14</v>
      </c>
      <c r="D1162" s="4" t="s">
        <v>24</v>
      </c>
      <c r="E1162" s="4" t="s">
        <v>3</v>
      </c>
      <c r="F1162" s="4" t="s">
        <v>16</v>
      </c>
      <c r="G1162" s="4" t="s">
        <v>31</v>
      </c>
      <c r="H1162" s="4" t="s">
        <v>64</v>
      </c>
      <c r="I1162" s="9">
        <v>2</v>
      </c>
      <c r="J1162" s="6">
        <v>80.650000000000006</v>
      </c>
      <c r="K1162" s="7">
        <v>0</v>
      </c>
      <c r="L1162" s="6">
        <v>39.18</v>
      </c>
      <c r="M1162" s="6">
        <f t="shared" si="72"/>
        <v>161.30000000000001</v>
      </c>
      <c r="N1162" s="6">
        <f t="shared" si="73"/>
        <v>78.36</v>
      </c>
      <c r="O1162" s="6">
        <f t="shared" si="74"/>
        <v>82.940000000000012</v>
      </c>
      <c r="P1162" s="8">
        <f t="shared" si="75"/>
        <v>0.51419714817110973</v>
      </c>
      <c r="Q1162" s="5">
        <f>YEAR(SalesDataTable[[#This Row],[Order Date]])</f>
        <v>2026</v>
      </c>
      <c r="R1162" s="8" t="str">
        <f>"Q"&amp;ROUNDUP(MONTH(SalesDataTable[[#This Row],[Order Date]])/3,0)</f>
        <v>Q2</v>
      </c>
      <c r="S1162" s="9">
        <f>MONTH(SalesDataTable[[#This Row],[Order Date]])</f>
        <v>6</v>
      </c>
      <c r="T1162" s="8" t="str">
        <f>TEXT(SalesDataTable[[#This Row],[Order Date]],"mmm")</f>
        <v>Jun</v>
      </c>
    </row>
    <row r="1163" spans="1:20" ht="15.6">
      <c r="A1163" s="2" t="s">
        <v>1214</v>
      </c>
      <c r="B1163" s="3">
        <v>46195</v>
      </c>
      <c r="C1163" s="4" t="s">
        <v>8</v>
      </c>
      <c r="D1163" s="4" t="s">
        <v>9</v>
      </c>
      <c r="E1163" s="4" t="s">
        <v>25</v>
      </c>
      <c r="F1163" s="4" t="s">
        <v>16</v>
      </c>
      <c r="G1163" s="4" t="s">
        <v>49</v>
      </c>
      <c r="H1163" s="4" t="s">
        <v>67</v>
      </c>
      <c r="I1163" s="9">
        <v>1</v>
      </c>
      <c r="J1163" s="6">
        <v>35.409999999999997</v>
      </c>
      <c r="K1163" s="7">
        <v>0.05</v>
      </c>
      <c r="L1163" s="6">
        <v>13.9</v>
      </c>
      <c r="M1163" s="6">
        <f t="shared" si="72"/>
        <v>33.639499999999998</v>
      </c>
      <c r="N1163" s="6">
        <f t="shared" si="73"/>
        <v>13.9</v>
      </c>
      <c r="O1163" s="6">
        <f t="shared" si="74"/>
        <v>19.7395</v>
      </c>
      <c r="P1163" s="8">
        <f t="shared" si="75"/>
        <v>0.58679528530447833</v>
      </c>
      <c r="Q1163" s="5">
        <f>YEAR(SalesDataTable[[#This Row],[Order Date]])</f>
        <v>2026</v>
      </c>
      <c r="R1163" s="8" t="str">
        <f>"Q"&amp;ROUNDUP(MONTH(SalesDataTable[[#This Row],[Order Date]])/3,0)</f>
        <v>Q2</v>
      </c>
      <c r="S1163" s="9">
        <f>MONTH(SalesDataTable[[#This Row],[Order Date]])</f>
        <v>6</v>
      </c>
      <c r="T1163" s="8" t="str">
        <f>TEXT(SalesDataTable[[#This Row],[Order Date]],"mmm")</f>
        <v>Jun</v>
      </c>
    </row>
    <row r="1164" spans="1:20" ht="15.6">
      <c r="A1164" s="2" t="s">
        <v>1215</v>
      </c>
      <c r="B1164" s="3">
        <v>46195</v>
      </c>
      <c r="C1164" s="4" t="s">
        <v>1</v>
      </c>
      <c r="D1164" s="4" t="s">
        <v>2</v>
      </c>
      <c r="E1164" s="4" t="s">
        <v>39</v>
      </c>
      <c r="F1164" s="4" t="s">
        <v>4</v>
      </c>
      <c r="G1164" s="4" t="s">
        <v>49</v>
      </c>
      <c r="H1164" s="4" t="s">
        <v>50</v>
      </c>
      <c r="I1164" s="9">
        <v>3</v>
      </c>
      <c r="J1164" s="6">
        <v>41.01</v>
      </c>
      <c r="K1164" s="7">
        <v>0</v>
      </c>
      <c r="L1164" s="6">
        <v>14.33</v>
      </c>
      <c r="M1164" s="6">
        <f t="shared" si="72"/>
        <v>123.03</v>
      </c>
      <c r="N1164" s="6">
        <f t="shared" si="73"/>
        <v>42.99</v>
      </c>
      <c r="O1164" s="6">
        <f t="shared" si="74"/>
        <v>80.039999999999992</v>
      </c>
      <c r="P1164" s="8">
        <f t="shared" si="75"/>
        <v>0.65057303096805652</v>
      </c>
      <c r="Q1164" s="5">
        <f>YEAR(SalesDataTable[[#This Row],[Order Date]])</f>
        <v>2026</v>
      </c>
      <c r="R1164" s="8" t="str">
        <f>"Q"&amp;ROUNDUP(MONTH(SalesDataTable[[#This Row],[Order Date]])/3,0)</f>
        <v>Q2</v>
      </c>
      <c r="S1164" s="9">
        <f>MONTH(SalesDataTable[[#This Row],[Order Date]])</f>
        <v>6</v>
      </c>
      <c r="T1164" s="8" t="str">
        <f>TEXT(SalesDataTable[[#This Row],[Order Date]],"mmm")</f>
        <v>Jun</v>
      </c>
    </row>
    <row r="1165" spans="1:20" ht="15.6">
      <c r="A1165" s="2" t="s">
        <v>1216</v>
      </c>
      <c r="B1165" s="3">
        <v>46195</v>
      </c>
      <c r="C1165" s="4" t="s">
        <v>27</v>
      </c>
      <c r="D1165" s="4" t="s">
        <v>48</v>
      </c>
      <c r="E1165" s="4" t="s">
        <v>3</v>
      </c>
      <c r="F1165" s="4" t="s">
        <v>20</v>
      </c>
      <c r="G1165" s="4" t="s">
        <v>17</v>
      </c>
      <c r="H1165" s="4" t="s">
        <v>18</v>
      </c>
      <c r="I1165" s="9">
        <v>1</v>
      </c>
      <c r="J1165" s="6">
        <v>36.01</v>
      </c>
      <c r="K1165" s="7">
        <v>0</v>
      </c>
      <c r="L1165" s="6">
        <v>13.23</v>
      </c>
      <c r="M1165" s="6">
        <f t="shared" si="72"/>
        <v>36.01</v>
      </c>
      <c r="N1165" s="6">
        <f t="shared" si="73"/>
        <v>13.23</v>
      </c>
      <c r="O1165" s="6">
        <f t="shared" si="74"/>
        <v>22.779999999999998</v>
      </c>
      <c r="P1165" s="8">
        <f t="shared" si="75"/>
        <v>0.63260205498472644</v>
      </c>
      <c r="Q1165" s="5">
        <f>YEAR(SalesDataTable[[#This Row],[Order Date]])</f>
        <v>2026</v>
      </c>
      <c r="R1165" s="8" t="str">
        <f>"Q"&amp;ROUNDUP(MONTH(SalesDataTable[[#This Row],[Order Date]])/3,0)</f>
        <v>Q2</v>
      </c>
      <c r="S1165" s="9">
        <f>MONTH(SalesDataTable[[#This Row],[Order Date]])</f>
        <v>6</v>
      </c>
      <c r="T1165" s="8" t="str">
        <f>TEXT(SalesDataTable[[#This Row],[Order Date]],"mmm")</f>
        <v>Jun</v>
      </c>
    </row>
    <row r="1166" spans="1:20" ht="15.6">
      <c r="A1166" s="2" t="s">
        <v>1217</v>
      </c>
      <c r="B1166" s="3">
        <v>46195</v>
      </c>
      <c r="C1166" s="4" t="s">
        <v>1</v>
      </c>
      <c r="D1166" s="4" t="s">
        <v>2</v>
      </c>
      <c r="E1166" s="4" t="s">
        <v>39</v>
      </c>
      <c r="F1166" s="4" t="s">
        <v>4</v>
      </c>
      <c r="G1166" s="4" t="s">
        <v>49</v>
      </c>
      <c r="H1166" s="4" t="s">
        <v>74</v>
      </c>
      <c r="I1166" s="9">
        <v>2</v>
      </c>
      <c r="J1166" s="6">
        <v>50.21</v>
      </c>
      <c r="K1166" s="7">
        <v>0.05</v>
      </c>
      <c r="L1166" s="6">
        <v>21.74</v>
      </c>
      <c r="M1166" s="6">
        <f t="shared" si="72"/>
        <v>95.399000000000001</v>
      </c>
      <c r="N1166" s="6">
        <f t="shared" si="73"/>
        <v>43.48</v>
      </c>
      <c r="O1166" s="6">
        <f t="shared" si="74"/>
        <v>51.919000000000004</v>
      </c>
      <c r="P1166" s="8">
        <f t="shared" si="75"/>
        <v>0.54423002337550708</v>
      </c>
      <c r="Q1166" s="5">
        <f>YEAR(SalesDataTable[[#This Row],[Order Date]])</f>
        <v>2026</v>
      </c>
      <c r="R1166" s="8" t="str">
        <f>"Q"&amp;ROUNDUP(MONTH(SalesDataTable[[#This Row],[Order Date]])/3,0)</f>
        <v>Q2</v>
      </c>
      <c r="S1166" s="9">
        <f>MONTH(SalesDataTable[[#This Row],[Order Date]])</f>
        <v>6</v>
      </c>
      <c r="T1166" s="8" t="str">
        <f>TEXT(SalesDataTable[[#This Row],[Order Date]],"mmm")</f>
        <v>Jun</v>
      </c>
    </row>
    <row r="1167" spans="1:20" ht="15.6">
      <c r="A1167" s="2" t="s">
        <v>1218</v>
      </c>
      <c r="B1167" s="3">
        <v>46195</v>
      </c>
      <c r="C1167" s="4" t="s">
        <v>14</v>
      </c>
      <c r="D1167" s="4" t="s">
        <v>61</v>
      </c>
      <c r="E1167" s="4" t="s">
        <v>39</v>
      </c>
      <c r="F1167" s="4" t="s">
        <v>4</v>
      </c>
      <c r="G1167" s="4" t="s">
        <v>5</v>
      </c>
      <c r="H1167" s="4" t="s">
        <v>43</v>
      </c>
      <c r="I1167" s="9">
        <v>3</v>
      </c>
      <c r="J1167" s="6">
        <v>100.3</v>
      </c>
      <c r="K1167" s="7">
        <v>0</v>
      </c>
      <c r="L1167" s="6">
        <v>49.26</v>
      </c>
      <c r="M1167" s="6">
        <f t="shared" si="72"/>
        <v>300.89999999999998</v>
      </c>
      <c r="N1167" s="6">
        <f t="shared" si="73"/>
        <v>147.78</v>
      </c>
      <c r="O1167" s="6">
        <f t="shared" si="74"/>
        <v>153.11999999999998</v>
      </c>
      <c r="P1167" s="8">
        <f t="shared" si="75"/>
        <v>0.5088733798604187</v>
      </c>
      <c r="Q1167" s="5">
        <f>YEAR(SalesDataTable[[#This Row],[Order Date]])</f>
        <v>2026</v>
      </c>
      <c r="R1167" s="8" t="str">
        <f>"Q"&amp;ROUNDUP(MONTH(SalesDataTable[[#This Row],[Order Date]])/3,0)</f>
        <v>Q2</v>
      </c>
      <c r="S1167" s="9">
        <f>MONTH(SalesDataTable[[#This Row],[Order Date]])</f>
        <v>6</v>
      </c>
      <c r="T1167" s="8" t="str">
        <f>TEXT(SalesDataTable[[#This Row],[Order Date]],"mmm")</f>
        <v>Jun</v>
      </c>
    </row>
    <row r="1168" spans="1:20" ht="15.6">
      <c r="A1168" s="2" t="s">
        <v>1219</v>
      </c>
      <c r="B1168" s="3">
        <v>46195</v>
      </c>
      <c r="C1168" s="4" t="s">
        <v>27</v>
      </c>
      <c r="D1168" s="4" t="s">
        <v>48</v>
      </c>
      <c r="E1168" s="4" t="s">
        <v>25</v>
      </c>
      <c r="F1168" s="4" t="s">
        <v>16</v>
      </c>
      <c r="G1168" s="4" t="s">
        <v>17</v>
      </c>
      <c r="H1168" s="4" t="s">
        <v>46</v>
      </c>
      <c r="I1168" s="9">
        <v>1</v>
      </c>
      <c r="J1168" s="6">
        <v>47.7</v>
      </c>
      <c r="K1168" s="7">
        <v>0.1</v>
      </c>
      <c r="L1168" s="6">
        <v>18.760000000000002</v>
      </c>
      <c r="M1168" s="6">
        <f t="shared" si="72"/>
        <v>42.930000000000007</v>
      </c>
      <c r="N1168" s="6">
        <f t="shared" si="73"/>
        <v>18.760000000000002</v>
      </c>
      <c r="O1168" s="6">
        <f t="shared" si="74"/>
        <v>24.170000000000005</v>
      </c>
      <c r="P1168" s="8">
        <f t="shared" si="75"/>
        <v>0.56300955043093415</v>
      </c>
      <c r="Q1168" s="5">
        <f>YEAR(SalesDataTable[[#This Row],[Order Date]])</f>
        <v>2026</v>
      </c>
      <c r="R1168" s="8" t="str">
        <f>"Q"&amp;ROUNDUP(MONTH(SalesDataTable[[#This Row],[Order Date]])/3,0)</f>
        <v>Q2</v>
      </c>
      <c r="S1168" s="9">
        <f>MONTH(SalesDataTable[[#This Row],[Order Date]])</f>
        <v>6</v>
      </c>
      <c r="T1168" s="8" t="str">
        <f>TEXT(SalesDataTable[[#This Row],[Order Date]],"mmm")</f>
        <v>Jun</v>
      </c>
    </row>
    <row r="1169" spans="1:20" ht="15.6">
      <c r="A1169" s="2" t="s">
        <v>1220</v>
      </c>
      <c r="B1169" s="3">
        <v>46195</v>
      </c>
      <c r="C1169" s="4" t="s">
        <v>8</v>
      </c>
      <c r="D1169" s="4" t="s">
        <v>86</v>
      </c>
      <c r="E1169" s="4" t="s">
        <v>3</v>
      </c>
      <c r="F1169" s="4" t="s">
        <v>16</v>
      </c>
      <c r="G1169" s="4" t="s">
        <v>5</v>
      </c>
      <c r="H1169" s="4" t="s">
        <v>35</v>
      </c>
      <c r="I1169" s="9">
        <v>2</v>
      </c>
      <c r="J1169" s="6">
        <v>40.94</v>
      </c>
      <c r="K1169" s="7">
        <v>0.1</v>
      </c>
      <c r="L1169" s="6">
        <v>16.88</v>
      </c>
      <c r="M1169" s="6">
        <f t="shared" si="72"/>
        <v>73.691999999999993</v>
      </c>
      <c r="N1169" s="6">
        <f t="shared" si="73"/>
        <v>33.76</v>
      </c>
      <c r="O1169" s="6">
        <f t="shared" si="74"/>
        <v>39.931999999999995</v>
      </c>
      <c r="P1169" s="8">
        <f t="shared" si="75"/>
        <v>0.54187700157411933</v>
      </c>
      <c r="Q1169" s="5">
        <f>YEAR(SalesDataTable[[#This Row],[Order Date]])</f>
        <v>2026</v>
      </c>
      <c r="R1169" s="8" t="str">
        <f>"Q"&amp;ROUNDUP(MONTH(SalesDataTable[[#This Row],[Order Date]])/3,0)</f>
        <v>Q2</v>
      </c>
      <c r="S1169" s="9">
        <f>MONTH(SalesDataTable[[#This Row],[Order Date]])</f>
        <v>6</v>
      </c>
      <c r="T1169" s="8" t="str">
        <f>TEXT(SalesDataTable[[#This Row],[Order Date]],"mmm")</f>
        <v>Jun</v>
      </c>
    </row>
    <row r="1170" spans="1:20" ht="15.6">
      <c r="A1170" s="2" t="s">
        <v>1221</v>
      </c>
      <c r="B1170" s="3">
        <v>46195</v>
      </c>
      <c r="C1170" s="4" t="s">
        <v>27</v>
      </c>
      <c r="D1170" s="4" t="s">
        <v>48</v>
      </c>
      <c r="E1170" s="4" t="s">
        <v>25</v>
      </c>
      <c r="F1170" s="4" t="s">
        <v>4</v>
      </c>
      <c r="G1170" s="4" t="s">
        <v>11</v>
      </c>
      <c r="H1170" s="4" t="s">
        <v>12</v>
      </c>
      <c r="I1170" s="9">
        <v>1</v>
      </c>
      <c r="J1170" s="6">
        <v>93.78</v>
      </c>
      <c r="K1170" s="7">
        <v>0</v>
      </c>
      <c r="L1170" s="6">
        <v>46.62</v>
      </c>
      <c r="M1170" s="6">
        <f t="shared" si="72"/>
        <v>93.78</v>
      </c>
      <c r="N1170" s="6">
        <f t="shared" si="73"/>
        <v>46.62</v>
      </c>
      <c r="O1170" s="6">
        <f t="shared" si="74"/>
        <v>47.160000000000004</v>
      </c>
      <c r="P1170" s="8">
        <f t="shared" si="75"/>
        <v>0.50287907869481774</v>
      </c>
      <c r="Q1170" s="5">
        <f>YEAR(SalesDataTable[[#This Row],[Order Date]])</f>
        <v>2026</v>
      </c>
      <c r="R1170" s="8" t="str">
        <f>"Q"&amp;ROUNDUP(MONTH(SalesDataTable[[#This Row],[Order Date]])/3,0)</f>
        <v>Q2</v>
      </c>
      <c r="S1170" s="9">
        <f>MONTH(SalesDataTable[[#This Row],[Order Date]])</f>
        <v>6</v>
      </c>
      <c r="T1170" s="8" t="str">
        <f>TEXT(SalesDataTable[[#This Row],[Order Date]],"mmm")</f>
        <v>Jun</v>
      </c>
    </row>
    <row r="1171" spans="1:20" ht="15.6">
      <c r="A1171" s="2" t="s">
        <v>1222</v>
      </c>
      <c r="B1171" s="3">
        <v>46195</v>
      </c>
      <c r="C1171" s="4" t="s">
        <v>27</v>
      </c>
      <c r="D1171" s="4" t="s">
        <v>28</v>
      </c>
      <c r="E1171" s="4" t="s">
        <v>25</v>
      </c>
      <c r="F1171" s="4" t="s">
        <v>16</v>
      </c>
      <c r="G1171" s="4" t="s">
        <v>49</v>
      </c>
      <c r="H1171" s="4" t="s">
        <v>74</v>
      </c>
      <c r="I1171" s="9">
        <v>2</v>
      </c>
      <c r="J1171" s="6">
        <v>51.42</v>
      </c>
      <c r="K1171" s="7">
        <v>0</v>
      </c>
      <c r="L1171" s="6">
        <v>22.19</v>
      </c>
      <c r="M1171" s="6">
        <f t="shared" si="72"/>
        <v>102.84</v>
      </c>
      <c r="N1171" s="6">
        <f t="shared" si="73"/>
        <v>44.38</v>
      </c>
      <c r="O1171" s="6">
        <f t="shared" si="74"/>
        <v>58.46</v>
      </c>
      <c r="P1171" s="8">
        <f t="shared" si="75"/>
        <v>0.56845585375340335</v>
      </c>
      <c r="Q1171" s="5">
        <f>YEAR(SalesDataTable[[#This Row],[Order Date]])</f>
        <v>2026</v>
      </c>
      <c r="R1171" s="8" t="str">
        <f>"Q"&amp;ROUNDUP(MONTH(SalesDataTable[[#This Row],[Order Date]])/3,0)</f>
        <v>Q2</v>
      </c>
      <c r="S1171" s="9">
        <f>MONTH(SalesDataTable[[#This Row],[Order Date]])</f>
        <v>6</v>
      </c>
      <c r="T1171" s="8" t="str">
        <f>TEXT(SalesDataTable[[#This Row],[Order Date]],"mmm")</f>
        <v>Jun</v>
      </c>
    </row>
    <row r="1172" spans="1:20" ht="15.6">
      <c r="A1172" s="2" t="s">
        <v>1223</v>
      </c>
      <c r="B1172" s="3">
        <v>46195</v>
      </c>
      <c r="C1172" s="4" t="s">
        <v>14</v>
      </c>
      <c r="D1172" s="4" t="s">
        <v>15</v>
      </c>
      <c r="E1172" s="4" t="s">
        <v>25</v>
      </c>
      <c r="F1172" s="4" t="s">
        <v>16</v>
      </c>
      <c r="G1172" s="4" t="s">
        <v>17</v>
      </c>
      <c r="H1172" s="4" t="s">
        <v>83</v>
      </c>
      <c r="I1172" s="9">
        <v>1</v>
      </c>
      <c r="J1172" s="6">
        <v>164.99</v>
      </c>
      <c r="K1172" s="7">
        <v>0.1</v>
      </c>
      <c r="L1172" s="6">
        <v>86.6</v>
      </c>
      <c r="M1172" s="6">
        <f t="shared" si="72"/>
        <v>148.49100000000001</v>
      </c>
      <c r="N1172" s="6">
        <f t="shared" si="73"/>
        <v>86.6</v>
      </c>
      <c r="O1172" s="6">
        <f t="shared" si="74"/>
        <v>61.89100000000002</v>
      </c>
      <c r="P1172" s="8">
        <f t="shared" si="75"/>
        <v>0.41679967136055396</v>
      </c>
      <c r="Q1172" s="5">
        <f>YEAR(SalesDataTable[[#This Row],[Order Date]])</f>
        <v>2026</v>
      </c>
      <c r="R1172" s="8" t="str">
        <f>"Q"&amp;ROUNDUP(MONTH(SalesDataTable[[#This Row],[Order Date]])/3,0)</f>
        <v>Q2</v>
      </c>
      <c r="S1172" s="9">
        <f>MONTH(SalesDataTable[[#This Row],[Order Date]])</f>
        <v>6</v>
      </c>
      <c r="T1172" s="8" t="str">
        <f>TEXT(SalesDataTable[[#This Row],[Order Date]],"mmm")</f>
        <v>Jun</v>
      </c>
    </row>
    <row r="1173" spans="1:20" ht="15.6">
      <c r="A1173" s="2" t="s">
        <v>1224</v>
      </c>
      <c r="B1173" s="3">
        <v>46195</v>
      </c>
      <c r="C1173" s="4" t="s">
        <v>14</v>
      </c>
      <c r="D1173" s="4" t="s">
        <v>34</v>
      </c>
      <c r="E1173" s="4" t="s">
        <v>39</v>
      </c>
      <c r="F1173" s="4" t="s">
        <v>4</v>
      </c>
      <c r="G1173" s="4" t="s">
        <v>11</v>
      </c>
      <c r="H1173" s="4" t="s">
        <v>21</v>
      </c>
      <c r="I1173" s="9">
        <v>1</v>
      </c>
      <c r="J1173" s="6">
        <v>145.65</v>
      </c>
      <c r="K1173" s="7">
        <v>0</v>
      </c>
      <c r="L1173" s="6">
        <v>79.87</v>
      </c>
      <c r="M1173" s="6">
        <f t="shared" si="72"/>
        <v>145.65</v>
      </c>
      <c r="N1173" s="6">
        <f t="shared" si="73"/>
        <v>79.87</v>
      </c>
      <c r="O1173" s="6">
        <f t="shared" si="74"/>
        <v>65.78</v>
      </c>
      <c r="P1173" s="8">
        <f t="shared" si="75"/>
        <v>0.45163062135255749</v>
      </c>
      <c r="Q1173" s="5">
        <f>YEAR(SalesDataTable[[#This Row],[Order Date]])</f>
        <v>2026</v>
      </c>
      <c r="R1173" s="8" t="str">
        <f>"Q"&amp;ROUNDUP(MONTH(SalesDataTable[[#This Row],[Order Date]])/3,0)</f>
        <v>Q2</v>
      </c>
      <c r="S1173" s="9">
        <f>MONTH(SalesDataTable[[#This Row],[Order Date]])</f>
        <v>6</v>
      </c>
      <c r="T1173" s="8" t="str">
        <f>TEXT(SalesDataTable[[#This Row],[Order Date]],"mmm")</f>
        <v>Jun</v>
      </c>
    </row>
    <row r="1174" spans="1:20" ht="15.6">
      <c r="A1174" s="2" t="s">
        <v>1225</v>
      </c>
      <c r="B1174" s="3">
        <v>46195</v>
      </c>
      <c r="C1174" s="4" t="s">
        <v>8</v>
      </c>
      <c r="D1174" s="4" t="s">
        <v>66</v>
      </c>
      <c r="E1174" s="4" t="s">
        <v>3</v>
      </c>
      <c r="F1174" s="4" t="s">
        <v>16</v>
      </c>
      <c r="G1174" s="4" t="s">
        <v>49</v>
      </c>
      <c r="H1174" s="4" t="s">
        <v>55</v>
      </c>
      <c r="I1174" s="9">
        <v>4</v>
      </c>
      <c r="J1174" s="6">
        <v>120.94</v>
      </c>
      <c r="K1174" s="7">
        <v>0.05</v>
      </c>
      <c r="L1174" s="6">
        <v>70.84</v>
      </c>
      <c r="M1174" s="6">
        <f t="shared" si="72"/>
        <v>459.57199999999995</v>
      </c>
      <c r="N1174" s="6">
        <f t="shared" si="73"/>
        <v>283.36</v>
      </c>
      <c r="O1174" s="6">
        <f t="shared" si="74"/>
        <v>176.21199999999993</v>
      </c>
      <c r="P1174" s="8">
        <f t="shared" si="75"/>
        <v>0.38342631840059871</v>
      </c>
      <c r="Q1174" s="5">
        <f>YEAR(SalesDataTable[[#This Row],[Order Date]])</f>
        <v>2026</v>
      </c>
      <c r="R1174" s="8" t="str">
        <f>"Q"&amp;ROUNDUP(MONTH(SalesDataTable[[#This Row],[Order Date]])/3,0)</f>
        <v>Q2</v>
      </c>
      <c r="S1174" s="9">
        <f>MONTH(SalesDataTable[[#This Row],[Order Date]])</f>
        <v>6</v>
      </c>
      <c r="T1174" s="8" t="str">
        <f>TEXT(SalesDataTable[[#This Row],[Order Date]],"mmm")</f>
        <v>Jun</v>
      </c>
    </row>
    <row r="1175" spans="1:20" ht="15.6">
      <c r="A1175" s="2" t="s">
        <v>1226</v>
      </c>
      <c r="B1175" s="3">
        <v>46196</v>
      </c>
      <c r="C1175" s="4" t="s">
        <v>27</v>
      </c>
      <c r="D1175" s="4" t="s">
        <v>82</v>
      </c>
      <c r="E1175" s="4" t="s">
        <v>3</v>
      </c>
      <c r="F1175" s="4" t="s">
        <v>4</v>
      </c>
      <c r="G1175" s="4" t="s">
        <v>17</v>
      </c>
      <c r="H1175" s="4" t="s">
        <v>18</v>
      </c>
      <c r="I1175" s="9">
        <v>1</v>
      </c>
      <c r="J1175" s="6">
        <v>36.94</v>
      </c>
      <c r="K1175" s="7">
        <v>0</v>
      </c>
      <c r="L1175" s="6">
        <v>13.25</v>
      </c>
      <c r="M1175" s="6">
        <f t="shared" si="72"/>
        <v>36.94</v>
      </c>
      <c r="N1175" s="6">
        <f t="shared" si="73"/>
        <v>13.25</v>
      </c>
      <c r="O1175" s="6">
        <f t="shared" si="74"/>
        <v>23.689999999999998</v>
      </c>
      <c r="P1175" s="8">
        <f t="shared" si="75"/>
        <v>0.64131023280996213</v>
      </c>
      <c r="Q1175" s="5">
        <f>YEAR(SalesDataTable[[#This Row],[Order Date]])</f>
        <v>2026</v>
      </c>
      <c r="R1175" s="8" t="str">
        <f>"Q"&amp;ROUNDUP(MONTH(SalesDataTable[[#This Row],[Order Date]])/3,0)</f>
        <v>Q2</v>
      </c>
      <c r="S1175" s="9">
        <f>MONTH(SalesDataTable[[#This Row],[Order Date]])</f>
        <v>6</v>
      </c>
      <c r="T1175" s="8" t="str">
        <f>TEXT(SalesDataTable[[#This Row],[Order Date]],"mmm")</f>
        <v>Jun</v>
      </c>
    </row>
    <row r="1176" spans="1:20" ht="15.6">
      <c r="A1176" s="2" t="s">
        <v>1227</v>
      </c>
      <c r="B1176" s="3">
        <v>46196</v>
      </c>
      <c r="C1176" s="4" t="s">
        <v>1</v>
      </c>
      <c r="D1176" s="4" t="s">
        <v>88</v>
      </c>
      <c r="E1176" s="4" t="s">
        <v>3</v>
      </c>
      <c r="F1176" s="4" t="s">
        <v>20</v>
      </c>
      <c r="G1176" s="4" t="s">
        <v>11</v>
      </c>
      <c r="H1176" s="4" t="s">
        <v>12</v>
      </c>
      <c r="I1176" s="9">
        <v>1</v>
      </c>
      <c r="J1176" s="6">
        <v>90.3</v>
      </c>
      <c r="K1176" s="7">
        <v>0.05</v>
      </c>
      <c r="L1176" s="6">
        <v>45.07</v>
      </c>
      <c r="M1176" s="6">
        <f t="shared" si="72"/>
        <v>85.784999999999997</v>
      </c>
      <c r="N1176" s="6">
        <f t="shared" si="73"/>
        <v>45.07</v>
      </c>
      <c r="O1176" s="6">
        <f t="shared" si="74"/>
        <v>40.714999999999996</v>
      </c>
      <c r="P1176" s="8">
        <f t="shared" si="75"/>
        <v>0.47461677449437545</v>
      </c>
      <c r="Q1176" s="5">
        <f>YEAR(SalesDataTable[[#This Row],[Order Date]])</f>
        <v>2026</v>
      </c>
      <c r="R1176" s="8" t="str">
        <f>"Q"&amp;ROUNDUP(MONTH(SalesDataTable[[#This Row],[Order Date]])/3,0)</f>
        <v>Q2</v>
      </c>
      <c r="S1176" s="9">
        <f>MONTH(SalesDataTable[[#This Row],[Order Date]])</f>
        <v>6</v>
      </c>
      <c r="T1176" s="8" t="str">
        <f>TEXT(SalesDataTable[[#This Row],[Order Date]],"mmm")</f>
        <v>Jun</v>
      </c>
    </row>
    <row r="1177" spans="1:20" ht="15.6">
      <c r="A1177" s="2" t="s">
        <v>1228</v>
      </c>
      <c r="B1177" s="3">
        <v>46196</v>
      </c>
      <c r="C1177" s="4" t="s">
        <v>27</v>
      </c>
      <c r="D1177" s="4" t="s">
        <v>82</v>
      </c>
      <c r="E1177" s="4" t="s">
        <v>39</v>
      </c>
      <c r="F1177" s="4" t="s">
        <v>4</v>
      </c>
      <c r="G1177" s="4" t="s">
        <v>31</v>
      </c>
      <c r="H1177" s="4" t="s">
        <v>32</v>
      </c>
      <c r="I1177" s="9">
        <v>1</v>
      </c>
      <c r="J1177" s="6">
        <v>335.05</v>
      </c>
      <c r="K1177" s="7">
        <v>0</v>
      </c>
      <c r="L1177" s="6">
        <v>191.67</v>
      </c>
      <c r="M1177" s="6">
        <f t="shared" si="72"/>
        <v>335.05</v>
      </c>
      <c r="N1177" s="6">
        <f t="shared" si="73"/>
        <v>191.67</v>
      </c>
      <c r="O1177" s="6">
        <f t="shared" si="74"/>
        <v>143.38000000000002</v>
      </c>
      <c r="P1177" s="8">
        <f t="shared" si="75"/>
        <v>0.42793612893597976</v>
      </c>
      <c r="Q1177" s="5">
        <f>YEAR(SalesDataTable[[#This Row],[Order Date]])</f>
        <v>2026</v>
      </c>
      <c r="R1177" s="8" t="str">
        <f>"Q"&amp;ROUNDUP(MONTH(SalesDataTable[[#This Row],[Order Date]])/3,0)</f>
        <v>Q2</v>
      </c>
      <c r="S1177" s="9">
        <f>MONTH(SalesDataTable[[#This Row],[Order Date]])</f>
        <v>6</v>
      </c>
      <c r="T1177" s="8" t="str">
        <f>TEXT(SalesDataTable[[#This Row],[Order Date]],"mmm")</f>
        <v>Jun</v>
      </c>
    </row>
    <row r="1178" spans="1:20" ht="15.6">
      <c r="A1178" s="2" t="s">
        <v>1229</v>
      </c>
      <c r="B1178" s="3">
        <v>46196</v>
      </c>
      <c r="C1178" s="4" t="s">
        <v>27</v>
      </c>
      <c r="D1178" s="4" t="s">
        <v>48</v>
      </c>
      <c r="E1178" s="4" t="s">
        <v>3</v>
      </c>
      <c r="F1178" s="4" t="s">
        <v>16</v>
      </c>
      <c r="G1178" s="4" t="s">
        <v>17</v>
      </c>
      <c r="H1178" s="4" t="s">
        <v>18</v>
      </c>
      <c r="I1178" s="9">
        <v>1</v>
      </c>
      <c r="J1178" s="6">
        <v>35.9</v>
      </c>
      <c r="K1178" s="7">
        <v>0.05</v>
      </c>
      <c r="L1178" s="6">
        <v>13.81</v>
      </c>
      <c r="M1178" s="6">
        <f t="shared" si="72"/>
        <v>34.104999999999997</v>
      </c>
      <c r="N1178" s="6">
        <f t="shared" si="73"/>
        <v>13.81</v>
      </c>
      <c r="O1178" s="6">
        <f t="shared" si="74"/>
        <v>20.294999999999995</v>
      </c>
      <c r="P1178" s="8">
        <f t="shared" si="75"/>
        <v>0.59507403606509301</v>
      </c>
      <c r="Q1178" s="5">
        <f>YEAR(SalesDataTable[[#This Row],[Order Date]])</f>
        <v>2026</v>
      </c>
      <c r="R1178" s="8" t="str">
        <f>"Q"&amp;ROUNDUP(MONTH(SalesDataTable[[#This Row],[Order Date]])/3,0)</f>
        <v>Q2</v>
      </c>
      <c r="S1178" s="9">
        <f>MONTH(SalesDataTable[[#This Row],[Order Date]])</f>
        <v>6</v>
      </c>
      <c r="T1178" s="8" t="str">
        <f>TEXT(SalesDataTable[[#This Row],[Order Date]],"mmm")</f>
        <v>Jun</v>
      </c>
    </row>
    <row r="1179" spans="1:20" ht="15.6">
      <c r="A1179" s="2" t="s">
        <v>1230</v>
      </c>
      <c r="B1179" s="3">
        <v>46196</v>
      </c>
      <c r="C1179" s="4" t="s">
        <v>27</v>
      </c>
      <c r="D1179" s="4" t="s">
        <v>82</v>
      </c>
      <c r="E1179" s="4" t="s">
        <v>3</v>
      </c>
      <c r="F1179" s="4" t="s">
        <v>4</v>
      </c>
      <c r="G1179" s="4" t="s">
        <v>5</v>
      </c>
      <c r="H1179" s="4" t="s">
        <v>29</v>
      </c>
      <c r="I1179" s="9">
        <v>6</v>
      </c>
      <c r="J1179" s="6">
        <v>51.34</v>
      </c>
      <c r="K1179" s="7">
        <v>0.1</v>
      </c>
      <c r="L1179" s="6">
        <v>22.47</v>
      </c>
      <c r="M1179" s="6">
        <f t="shared" si="72"/>
        <v>277.23600000000005</v>
      </c>
      <c r="N1179" s="6">
        <f t="shared" si="73"/>
        <v>134.82</v>
      </c>
      <c r="O1179" s="6">
        <f t="shared" si="74"/>
        <v>142.41600000000005</v>
      </c>
      <c r="P1179" s="8">
        <f t="shared" si="75"/>
        <v>0.51369951954291659</v>
      </c>
      <c r="Q1179" s="5">
        <f>YEAR(SalesDataTable[[#This Row],[Order Date]])</f>
        <v>2026</v>
      </c>
      <c r="R1179" s="8" t="str">
        <f>"Q"&amp;ROUNDUP(MONTH(SalesDataTable[[#This Row],[Order Date]])/3,0)</f>
        <v>Q2</v>
      </c>
      <c r="S1179" s="9">
        <f>MONTH(SalesDataTable[[#This Row],[Order Date]])</f>
        <v>6</v>
      </c>
      <c r="T1179" s="8" t="str">
        <f>TEXT(SalesDataTable[[#This Row],[Order Date]],"mmm")</f>
        <v>Jun</v>
      </c>
    </row>
    <row r="1180" spans="1:20" ht="15.6">
      <c r="A1180" s="2" t="s">
        <v>1231</v>
      </c>
      <c r="B1180" s="3">
        <v>46196</v>
      </c>
      <c r="C1180" s="4" t="s">
        <v>1</v>
      </c>
      <c r="D1180" s="4" t="s">
        <v>2</v>
      </c>
      <c r="E1180" s="4" t="s">
        <v>25</v>
      </c>
      <c r="F1180" s="4" t="s">
        <v>4</v>
      </c>
      <c r="G1180" s="4" t="s">
        <v>11</v>
      </c>
      <c r="H1180" s="4" t="s">
        <v>53</v>
      </c>
      <c r="I1180" s="9">
        <v>1</v>
      </c>
      <c r="J1180" s="6">
        <v>157.91</v>
      </c>
      <c r="K1180" s="7">
        <v>0</v>
      </c>
      <c r="L1180" s="6">
        <v>77.12</v>
      </c>
      <c r="M1180" s="6">
        <f t="shared" si="72"/>
        <v>157.91</v>
      </c>
      <c r="N1180" s="6">
        <f t="shared" si="73"/>
        <v>77.12</v>
      </c>
      <c r="O1180" s="6">
        <f t="shared" si="74"/>
        <v>80.789999999999992</v>
      </c>
      <c r="P1180" s="8">
        <f t="shared" si="75"/>
        <v>0.51162054334747642</v>
      </c>
      <c r="Q1180" s="5">
        <f>YEAR(SalesDataTable[[#This Row],[Order Date]])</f>
        <v>2026</v>
      </c>
      <c r="R1180" s="8" t="str">
        <f>"Q"&amp;ROUNDUP(MONTH(SalesDataTable[[#This Row],[Order Date]])/3,0)</f>
        <v>Q2</v>
      </c>
      <c r="S1180" s="9">
        <f>MONTH(SalesDataTable[[#This Row],[Order Date]])</f>
        <v>6</v>
      </c>
      <c r="T1180" s="8" t="str">
        <f>TEXT(SalesDataTable[[#This Row],[Order Date]],"mmm")</f>
        <v>Jun</v>
      </c>
    </row>
    <row r="1181" spans="1:20" ht="15.6">
      <c r="A1181" s="2" t="s">
        <v>1232</v>
      </c>
      <c r="B1181" s="3">
        <v>46196</v>
      </c>
      <c r="C1181" s="4" t="s">
        <v>27</v>
      </c>
      <c r="D1181" s="4" t="s">
        <v>82</v>
      </c>
      <c r="E1181" s="4" t="s">
        <v>3</v>
      </c>
      <c r="F1181" s="4" t="s">
        <v>16</v>
      </c>
      <c r="G1181" s="4" t="s">
        <v>5</v>
      </c>
      <c r="H1181" s="4" t="s">
        <v>35</v>
      </c>
      <c r="I1181" s="9">
        <v>3</v>
      </c>
      <c r="J1181" s="6">
        <v>41.09</v>
      </c>
      <c r="K1181" s="7">
        <v>0.05</v>
      </c>
      <c r="L1181" s="6">
        <v>16.809999999999999</v>
      </c>
      <c r="M1181" s="6">
        <f t="shared" si="72"/>
        <v>117.10650000000001</v>
      </c>
      <c r="N1181" s="6">
        <f t="shared" si="73"/>
        <v>50.429999999999993</v>
      </c>
      <c r="O1181" s="6">
        <f t="shared" si="74"/>
        <v>66.676500000000019</v>
      </c>
      <c r="P1181" s="8">
        <f t="shared" si="75"/>
        <v>0.569366346018368</v>
      </c>
      <c r="Q1181" s="5">
        <f>YEAR(SalesDataTable[[#This Row],[Order Date]])</f>
        <v>2026</v>
      </c>
      <c r="R1181" s="8" t="str">
        <f>"Q"&amp;ROUNDUP(MONTH(SalesDataTable[[#This Row],[Order Date]])/3,0)</f>
        <v>Q2</v>
      </c>
      <c r="S1181" s="9">
        <f>MONTH(SalesDataTable[[#This Row],[Order Date]])</f>
        <v>6</v>
      </c>
      <c r="T1181" s="8" t="str">
        <f>TEXT(SalesDataTable[[#This Row],[Order Date]],"mmm")</f>
        <v>Jun</v>
      </c>
    </row>
    <row r="1182" spans="1:20" ht="15.6">
      <c r="A1182" s="2" t="s">
        <v>1233</v>
      </c>
      <c r="B1182" s="3">
        <v>46196</v>
      </c>
      <c r="C1182" s="4" t="s">
        <v>8</v>
      </c>
      <c r="D1182" s="4" t="s">
        <v>69</v>
      </c>
      <c r="E1182" s="4" t="s">
        <v>3</v>
      </c>
      <c r="F1182" s="4" t="s">
        <v>4</v>
      </c>
      <c r="G1182" s="4" t="s">
        <v>31</v>
      </c>
      <c r="H1182" s="4" t="s">
        <v>90</v>
      </c>
      <c r="I1182" s="9">
        <v>2</v>
      </c>
      <c r="J1182" s="6">
        <v>120.18</v>
      </c>
      <c r="K1182" s="7">
        <v>0.05</v>
      </c>
      <c r="L1182" s="6">
        <v>59.4</v>
      </c>
      <c r="M1182" s="6">
        <f t="shared" si="72"/>
        <v>228.34200000000001</v>
      </c>
      <c r="N1182" s="6">
        <f t="shared" si="73"/>
        <v>118.8</v>
      </c>
      <c r="O1182" s="6">
        <f t="shared" si="74"/>
        <v>109.54200000000002</v>
      </c>
      <c r="P1182" s="8">
        <f t="shared" si="75"/>
        <v>0.47972777675591882</v>
      </c>
      <c r="Q1182" s="5">
        <f>YEAR(SalesDataTable[[#This Row],[Order Date]])</f>
        <v>2026</v>
      </c>
      <c r="R1182" s="8" t="str">
        <f>"Q"&amp;ROUNDUP(MONTH(SalesDataTable[[#This Row],[Order Date]])/3,0)</f>
        <v>Q2</v>
      </c>
      <c r="S1182" s="9">
        <f>MONTH(SalesDataTable[[#This Row],[Order Date]])</f>
        <v>6</v>
      </c>
      <c r="T1182" s="8" t="str">
        <f>TEXT(SalesDataTable[[#This Row],[Order Date]],"mmm")</f>
        <v>Jun</v>
      </c>
    </row>
    <row r="1183" spans="1:20" ht="15.6">
      <c r="A1183" s="2" t="s">
        <v>1234</v>
      </c>
      <c r="B1183" s="3">
        <v>46196</v>
      </c>
      <c r="C1183" s="4" t="s">
        <v>27</v>
      </c>
      <c r="D1183" s="4" t="s">
        <v>82</v>
      </c>
      <c r="E1183" s="4" t="s">
        <v>39</v>
      </c>
      <c r="F1183" s="4" t="s">
        <v>16</v>
      </c>
      <c r="G1183" s="4" t="s">
        <v>31</v>
      </c>
      <c r="H1183" s="4" t="s">
        <v>41</v>
      </c>
      <c r="I1183" s="9">
        <v>1</v>
      </c>
      <c r="J1183" s="6">
        <v>198.1</v>
      </c>
      <c r="K1183" s="7">
        <v>0.1</v>
      </c>
      <c r="L1183" s="6">
        <v>103.46</v>
      </c>
      <c r="M1183" s="6">
        <f t="shared" si="72"/>
        <v>178.29</v>
      </c>
      <c r="N1183" s="6">
        <f t="shared" si="73"/>
        <v>103.46</v>
      </c>
      <c r="O1183" s="6">
        <f t="shared" si="74"/>
        <v>74.83</v>
      </c>
      <c r="P1183" s="8">
        <f t="shared" si="75"/>
        <v>0.41970946211228899</v>
      </c>
      <c r="Q1183" s="5">
        <f>YEAR(SalesDataTable[[#This Row],[Order Date]])</f>
        <v>2026</v>
      </c>
      <c r="R1183" s="8" t="str">
        <f>"Q"&amp;ROUNDUP(MONTH(SalesDataTable[[#This Row],[Order Date]])/3,0)</f>
        <v>Q2</v>
      </c>
      <c r="S1183" s="9">
        <f>MONTH(SalesDataTable[[#This Row],[Order Date]])</f>
        <v>6</v>
      </c>
      <c r="T1183" s="8" t="str">
        <f>TEXT(SalesDataTable[[#This Row],[Order Date]],"mmm")</f>
        <v>Jun</v>
      </c>
    </row>
    <row r="1184" spans="1:20" ht="15.6">
      <c r="A1184" s="2" t="s">
        <v>1235</v>
      </c>
      <c r="B1184" s="3">
        <v>46196</v>
      </c>
      <c r="C1184" s="4" t="s">
        <v>14</v>
      </c>
      <c r="D1184" s="4" t="s">
        <v>61</v>
      </c>
      <c r="E1184" s="4" t="s">
        <v>3</v>
      </c>
      <c r="F1184" s="4" t="s">
        <v>4</v>
      </c>
      <c r="G1184" s="4" t="s">
        <v>17</v>
      </c>
      <c r="H1184" s="4" t="s">
        <v>18</v>
      </c>
      <c r="I1184" s="9">
        <v>1</v>
      </c>
      <c r="J1184" s="6">
        <v>36.700000000000003</v>
      </c>
      <c r="K1184" s="7">
        <v>0.15</v>
      </c>
      <c r="L1184" s="6">
        <v>13.59</v>
      </c>
      <c r="M1184" s="6">
        <f t="shared" si="72"/>
        <v>31.195</v>
      </c>
      <c r="N1184" s="6">
        <f t="shared" si="73"/>
        <v>13.59</v>
      </c>
      <c r="O1184" s="6">
        <f t="shared" si="74"/>
        <v>17.605</v>
      </c>
      <c r="P1184" s="8">
        <f t="shared" si="75"/>
        <v>0.56435326174066358</v>
      </c>
      <c r="Q1184" s="5">
        <f>YEAR(SalesDataTable[[#This Row],[Order Date]])</f>
        <v>2026</v>
      </c>
      <c r="R1184" s="8" t="str">
        <f>"Q"&amp;ROUNDUP(MONTH(SalesDataTable[[#This Row],[Order Date]])/3,0)</f>
        <v>Q2</v>
      </c>
      <c r="S1184" s="9">
        <f>MONTH(SalesDataTable[[#This Row],[Order Date]])</f>
        <v>6</v>
      </c>
      <c r="T1184" s="8" t="str">
        <f>TEXT(SalesDataTable[[#This Row],[Order Date]],"mmm")</f>
        <v>Jun</v>
      </c>
    </row>
    <row r="1185" spans="1:20" ht="15.6">
      <c r="A1185" s="2" t="s">
        <v>1236</v>
      </c>
      <c r="B1185" s="3">
        <v>46197</v>
      </c>
      <c r="C1185" s="4" t="s">
        <v>27</v>
      </c>
      <c r="D1185" s="4" t="s">
        <v>45</v>
      </c>
      <c r="E1185" s="4" t="s">
        <v>25</v>
      </c>
      <c r="F1185" s="4" t="s">
        <v>16</v>
      </c>
      <c r="G1185" s="4" t="s">
        <v>17</v>
      </c>
      <c r="H1185" s="4" t="s">
        <v>83</v>
      </c>
      <c r="I1185" s="9">
        <v>1</v>
      </c>
      <c r="J1185" s="6">
        <v>167.23</v>
      </c>
      <c r="K1185" s="7">
        <v>0.05</v>
      </c>
      <c r="L1185" s="6">
        <v>85.14</v>
      </c>
      <c r="M1185" s="6">
        <f t="shared" si="72"/>
        <v>158.86849999999998</v>
      </c>
      <c r="N1185" s="6">
        <f t="shared" si="73"/>
        <v>85.14</v>
      </c>
      <c r="O1185" s="6">
        <f t="shared" si="74"/>
        <v>73.728499999999983</v>
      </c>
      <c r="P1185" s="8">
        <f t="shared" si="75"/>
        <v>0.46408507665144438</v>
      </c>
      <c r="Q1185" s="5">
        <f>YEAR(SalesDataTable[[#This Row],[Order Date]])</f>
        <v>2026</v>
      </c>
      <c r="R1185" s="8" t="str">
        <f>"Q"&amp;ROUNDUP(MONTH(SalesDataTable[[#This Row],[Order Date]])/3,0)</f>
        <v>Q2</v>
      </c>
      <c r="S1185" s="9">
        <f>MONTH(SalesDataTable[[#This Row],[Order Date]])</f>
        <v>6</v>
      </c>
      <c r="T1185" s="8" t="str">
        <f>TEXT(SalesDataTable[[#This Row],[Order Date]],"mmm")</f>
        <v>Jun</v>
      </c>
    </row>
    <row r="1186" spans="1:20" ht="15.6">
      <c r="A1186" s="2" t="s">
        <v>1237</v>
      </c>
      <c r="B1186" s="3">
        <v>46197</v>
      </c>
      <c r="C1186" s="4" t="s">
        <v>8</v>
      </c>
      <c r="D1186" s="4" t="s">
        <v>69</v>
      </c>
      <c r="E1186" s="4" t="s">
        <v>25</v>
      </c>
      <c r="F1186" s="4" t="s">
        <v>20</v>
      </c>
      <c r="G1186" s="4" t="s">
        <v>11</v>
      </c>
      <c r="H1186" s="4" t="s">
        <v>79</v>
      </c>
      <c r="I1186" s="9">
        <v>2</v>
      </c>
      <c r="J1186" s="6">
        <v>72.97</v>
      </c>
      <c r="K1186" s="7">
        <v>0</v>
      </c>
      <c r="L1186" s="6">
        <v>31.57</v>
      </c>
      <c r="M1186" s="6">
        <f t="shared" si="72"/>
        <v>145.94</v>
      </c>
      <c r="N1186" s="6">
        <f t="shared" si="73"/>
        <v>63.14</v>
      </c>
      <c r="O1186" s="6">
        <f t="shared" si="74"/>
        <v>82.8</v>
      </c>
      <c r="P1186" s="8">
        <f t="shared" si="75"/>
        <v>0.56735644785528294</v>
      </c>
      <c r="Q1186" s="5">
        <f>YEAR(SalesDataTable[[#This Row],[Order Date]])</f>
        <v>2026</v>
      </c>
      <c r="R1186" s="8" t="str">
        <f>"Q"&amp;ROUNDUP(MONTH(SalesDataTable[[#This Row],[Order Date]])/3,0)</f>
        <v>Q2</v>
      </c>
      <c r="S1186" s="9">
        <f>MONTH(SalesDataTable[[#This Row],[Order Date]])</f>
        <v>6</v>
      </c>
      <c r="T1186" s="8" t="str">
        <f>TEXT(SalesDataTable[[#This Row],[Order Date]],"mmm")</f>
        <v>Jun</v>
      </c>
    </row>
    <row r="1187" spans="1:20" ht="15.6">
      <c r="A1187" s="2" t="s">
        <v>1238</v>
      </c>
      <c r="B1187" s="3">
        <v>46197</v>
      </c>
      <c r="C1187" s="4" t="s">
        <v>8</v>
      </c>
      <c r="D1187" s="4" t="s">
        <v>66</v>
      </c>
      <c r="E1187" s="4" t="s">
        <v>25</v>
      </c>
      <c r="F1187" s="4" t="s">
        <v>16</v>
      </c>
      <c r="G1187" s="4" t="s">
        <v>5</v>
      </c>
      <c r="H1187" s="4" t="s">
        <v>6</v>
      </c>
      <c r="I1187" s="9">
        <v>3</v>
      </c>
      <c r="J1187" s="6">
        <v>82.91</v>
      </c>
      <c r="K1187" s="7">
        <v>0</v>
      </c>
      <c r="L1187" s="6">
        <v>42.29</v>
      </c>
      <c r="M1187" s="6">
        <f t="shared" si="72"/>
        <v>248.73</v>
      </c>
      <c r="N1187" s="6">
        <f t="shared" si="73"/>
        <v>126.87</v>
      </c>
      <c r="O1187" s="6">
        <f t="shared" si="74"/>
        <v>121.85999999999999</v>
      </c>
      <c r="P1187" s="8">
        <f t="shared" si="75"/>
        <v>0.4899288384995778</v>
      </c>
      <c r="Q1187" s="5">
        <f>YEAR(SalesDataTable[[#This Row],[Order Date]])</f>
        <v>2026</v>
      </c>
      <c r="R1187" s="8" t="str">
        <f>"Q"&amp;ROUNDUP(MONTH(SalesDataTable[[#This Row],[Order Date]])/3,0)</f>
        <v>Q2</v>
      </c>
      <c r="S1187" s="9">
        <f>MONTH(SalesDataTable[[#This Row],[Order Date]])</f>
        <v>6</v>
      </c>
      <c r="T1187" s="8" t="str">
        <f>TEXT(SalesDataTable[[#This Row],[Order Date]],"mmm")</f>
        <v>Jun</v>
      </c>
    </row>
    <row r="1188" spans="1:20" ht="15.6">
      <c r="A1188" s="2" t="s">
        <v>1239</v>
      </c>
      <c r="B1188" s="3">
        <v>46197</v>
      </c>
      <c r="C1188" s="4" t="s">
        <v>14</v>
      </c>
      <c r="D1188" s="4" t="s">
        <v>61</v>
      </c>
      <c r="E1188" s="4" t="s">
        <v>39</v>
      </c>
      <c r="F1188" s="4" t="s">
        <v>16</v>
      </c>
      <c r="G1188" s="4" t="s">
        <v>49</v>
      </c>
      <c r="H1188" s="4" t="s">
        <v>50</v>
      </c>
      <c r="I1188" s="9">
        <v>2</v>
      </c>
      <c r="J1188" s="6">
        <v>41.25</v>
      </c>
      <c r="K1188" s="7">
        <v>0</v>
      </c>
      <c r="L1188" s="6">
        <v>14.72</v>
      </c>
      <c r="M1188" s="6">
        <f t="shared" si="72"/>
        <v>82.5</v>
      </c>
      <c r="N1188" s="6">
        <f t="shared" si="73"/>
        <v>29.44</v>
      </c>
      <c r="O1188" s="6">
        <f t="shared" si="74"/>
        <v>53.06</v>
      </c>
      <c r="P1188" s="8">
        <f t="shared" si="75"/>
        <v>0.64315151515151514</v>
      </c>
      <c r="Q1188" s="5">
        <f>YEAR(SalesDataTable[[#This Row],[Order Date]])</f>
        <v>2026</v>
      </c>
      <c r="R1188" s="8" t="str">
        <f>"Q"&amp;ROUNDUP(MONTH(SalesDataTable[[#This Row],[Order Date]])/3,0)</f>
        <v>Q2</v>
      </c>
      <c r="S1188" s="9">
        <f>MONTH(SalesDataTable[[#This Row],[Order Date]])</f>
        <v>6</v>
      </c>
      <c r="T1188" s="8" t="str">
        <f>TEXT(SalesDataTable[[#This Row],[Order Date]],"mmm")</f>
        <v>Jun</v>
      </c>
    </row>
    <row r="1189" spans="1:20" ht="15.6">
      <c r="A1189" s="2" t="s">
        <v>1240</v>
      </c>
      <c r="B1189" s="3">
        <v>46197</v>
      </c>
      <c r="C1189" s="4" t="s">
        <v>27</v>
      </c>
      <c r="D1189" s="4" t="s">
        <v>48</v>
      </c>
      <c r="E1189" s="4" t="s">
        <v>10</v>
      </c>
      <c r="F1189" s="4" t="s">
        <v>20</v>
      </c>
      <c r="G1189" s="4" t="s">
        <v>31</v>
      </c>
      <c r="H1189" s="4" t="s">
        <v>41</v>
      </c>
      <c r="I1189" s="9">
        <v>6</v>
      </c>
      <c r="J1189" s="6">
        <v>194.79</v>
      </c>
      <c r="K1189" s="7">
        <v>0.15</v>
      </c>
      <c r="L1189" s="6">
        <v>106.78</v>
      </c>
      <c r="M1189" s="6">
        <f t="shared" si="72"/>
        <v>993.42899999999997</v>
      </c>
      <c r="N1189" s="6">
        <f t="shared" si="73"/>
        <v>640.68000000000006</v>
      </c>
      <c r="O1189" s="6">
        <f t="shared" si="74"/>
        <v>352.74899999999991</v>
      </c>
      <c r="P1189" s="8">
        <f t="shared" si="75"/>
        <v>0.3550822454347517</v>
      </c>
      <c r="Q1189" s="5">
        <f>YEAR(SalesDataTable[[#This Row],[Order Date]])</f>
        <v>2026</v>
      </c>
      <c r="R1189" s="8" t="str">
        <f>"Q"&amp;ROUNDUP(MONTH(SalesDataTable[[#This Row],[Order Date]])/3,0)</f>
        <v>Q2</v>
      </c>
      <c r="S1189" s="9">
        <f>MONTH(SalesDataTable[[#This Row],[Order Date]])</f>
        <v>6</v>
      </c>
      <c r="T1189" s="8" t="str">
        <f>TEXT(SalesDataTable[[#This Row],[Order Date]],"mmm")</f>
        <v>Jun</v>
      </c>
    </row>
    <row r="1190" spans="1:20" ht="15.6">
      <c r="A1190" s="2" t="s">
        <v>1241</v>
      </c>
      <c r="B1190" s="3">
        <v>46197</v>
      </c>
      <c r="C1190" s="4" t="s">
        <v>1</v>
      </c>
      <c r="D1190" s="4" t="s">
        <v>88</v>
      </c>
      <c r="E1190" s="4" t="s">
        <v>10</v>
      </c>
      <c r="F1190" s="4" t="s">
        <v>20</v>
      </c>
      <c r="G1190" s="4" t="s">
        <v>31</v>
      </c>
      <c r="H1190" s="4" t="s">
        <v>41</v>
      </c>
      <c r="I1190" s="9">
        <v>6</v>
      </c>
      <c r="J1190" s="6">
        <v>193.13</v>
      </c>
      <c r="K1190" s="7">
        <v>0.15</v>
      </c>
      <c r="L1190" s="6">
        <v>106.49</v>
      </c>
      <c r="M1190" s="6">
        <f t="shared" si="72"/>
        <v>984.96299999999997</v>
      </c>
      <c r="N1190" s="6">
        <f t="shared" si="73"/>
        <v>638.93999999999994</v>
      </c>
      <c r="O1190" s="6">
        <f t="shared" si="74"/>
        <v>346.02300000000002</v>
      </c>
      <c r="P1190" s="8">
        <f t="shared" si="75"/>
        <v>0.35130558203709178</v>
      </c>
      <c r="Q1190" s="5">
        <f>YEAR(SalesDataTable[[#This Row],[Order Date]])</f>
        <v>2026</v>
      </c>
      <c r="R1190" s="8" t="str">
        <f>"Q"&amp;ROUNDUP(MONTH(SalesDataTable[[#This Row],[Order Date]])/3,0)</f>
        <v>Q2</v>
      </c>
      <c r="S1190" s="9">
        <f>MONTH(SalesDataTable[[#This Row],[Order Date]])</f>
        <v>6</v>
      </c>
      <c r="T1190" s="8" t="str">
        <f>TEXT(SalesDataTable[[#This Row],[Order Date]],"mmm")</f>
        <v>Jun</v>
      </c>
    </row>
    <row r="1191" spans="1:20" ht="15.6">
      <c r="A1191" s="2" t="s">
        <v>1242</v>
      </c>
      <c r="B1191" s="3">
        <v>46197</v>
      </c>
      <c r="C1191" s="4" t="s">
        <v>14</v>
      </c>
      <c r="D1191" s="4" t="s">
        <v>24</v>
      </c>
      <c r="E1191" s="4" t="s">
        <v>3</v>
      </c>
      <c r="F1191" s="4" t="s">
        <v>16</v>
      </c>
      <c r="G1191" s="4" t="s">
        <v>5</v>
      </c>
      <c r="H1191" s="4" t="s">
        <v>6</v>
      </c>
      <c r="I1191" s="9">
        <v>1</v>
      </c>
      <c r="J1191" s="6">
        <v>82.7</v>
      </c>
      <c r="K1191" s="7">
        <v>0.05</v>
      </c>
      <c r="L1191" s="6">
        <v>42.16</v>
      </c>
      <c r="M1191" s="6">
        <f t="shared" si="72"/>
        <v>78.564999999999998</v>
      </c>
      <c r="N1191" s="6">
        <f t="shared" si="73"/>
        <v>42.16</v>
      </c>
      <c r="O1191" s="6">
        <f t="shared" si="74"/>
        <v>36.405000000000001</v>
      </c>
      <c r="P1191" s="8">
        <f t="shared" si="75"/>
        <v>0.46337427607713361</v>
      </c>
      <c r="Q1191" s="5">
        <f>YEAR(SalesDataTable[[#This Row],[Order Date]])</f>
        <v>2026</v>
      </c>
      <c r="R1191" s="8" t="str">
        <f>"Q"&amp;ROUNDUP(MONTH(SalesDataTable[[#This Row],[Order Date]])/3,0)</f>
        <v>Q2</v>
      </c>
      <c r="S1191" s="9">
        <f>MONTH(SalesDataTable[[#This Row],[Order Date]])</f>
        <v>6</v>
      </c>
      <c r="T1191" s="8" t="str">
        <f>TEXT(SalesDataTable[[#This Row],[Order Date]],"mmm")</f>
        <v>Jun</v>
      </c>
    </row>
    <row r="1192" spans="1:20" ht="15.6">
      <c r="A1192" s="2" t="s">
        <v>1243</v>
      </c>
      <c r="B1192" s="3">
        <v>46197</v>
      </c>
      <c r="C1192" s="4" t="s">
        <v>27</v>
      </c>
      <c r="D1192" s="4" t="s">
        <v>48</v>
      </c>
      <c r="E1192" s="4" t="s">
        <v>3</v>
      </c>
      <c r="F1192" s="4" t="s">
        <v>20</v>
      </c>
      <c r="G1192" s="4" t="s">
        <v>5</v>
      </c>
      <c r="H1192" s="4" t="s">
        <v>35</v>
      </c>
      <c r="I1192" s="9">
        <v>1</v>
      </c>
      <c r="J1192" s="6">
        <v>40.33</v>
      </c>
      <c r="K1192" s="7">
        <v>0</v>
      </c>
      <c r="L1192" s="6">
        <v>16.48</v>
      </c>
      <c r="M1192" s="6">
        <f t="shared" si="72"/>
        <v>40.33</v>
      </c>
      <c r="N1192" s="6">
        <f t="shared" si="73"/>
        <v>16.48</v>
      </c>
      <c r="O1192" s="6">
        <f t="shared" si="74"/>
        <v>23.849999999999998</v>
      </c>
      <c r="P1192" s="8">
        <f t="shared" si="75"/>
        <v>0.59137118770146291</v>
      </c>
      <c r="Q1192" s="5">
        <f>YEAR(SalesDataTable[[#This Row],[Order Date]])</f>
        <v>2026</v>
      </c>
      <c r="R1192" s="8" t="str">
        <f>"Q"&amp;ROUNDUP(MONTH(SalesDataTable[[#This Row],[Order Date]])/3,0)</f>
        <v>Q2</v>
      </c>
      <c r="S1192" s="9">
        <f>MONTH(SalesDataTable[[#This Row],[Order Date]])</f>
        <v>6</v>
      </c>
      <c r="T1192" s="8" t="str">
        <f>TEXT(SalesDataTable[[#This Row],[Order Date]],"mmm")</f>
        <v>Jun</v>
      </c>
    </row>
    <row r="1193" spans="1:20" ht="15.6">
      <c r="A1193" s="2" t="s">
        <v>1244</v>
      </c>
      <c r="B1193" s="3">
        <v>46197</v>
      </c>
      <c r="C1193" s="4" t="s">
        <v>1</v>
      </c>
      <c r="D1193" s="4" t="s">
        <v>2</v>
      </c>
      <c r="E1193" s="4" t="s">
        <v>3</v>
      </c>
      <c r="F1193" s="4" t="s">
        <v>20</v>
      </c>
      <c r="G1193" s="4" t="s">
        <v>31</v>
      </c>
      <c r="H1193" s="4" t="s">
        <v>64</v>
      </c>
      <c r="I1193" s="9">
        <v>1</v>
      </c>
      <c r="J1193" s="6">
        <v>81.99</v>
      </c>
      <c r="K1193" s="7">
        <v>0.15</v>
      </c>
      <c r="L1193" s="6">
        <v>40.29</v>
      </c>
      <c r="M1193" s="6">
        <f t="shared" si="72"/>
        <v>69.691499999999991</v>
      </c>
      <c r="N1193" s="6">
        <f t="shared" si="73"/>
        <v>40.29</v>
      </c>
      <c r="O1193" s="6">
        <f t="shared" si="74"/>
        <v>29.401499999999992</v>
      </c>
      <c r="P1193" s="8">
        <f t="shared" si="75"/>
        <v>0.4218807171606293</v>
      </c>
      <c r="Q1193" s="5">
        <f>YEAR(SalesDataTable[[#This Row],[Order Date]])</f>
        <v>2026</v>
      </c>
      <c r="R1193" s="8" t="str">
        <f>"Q"&amp;ROUNDUP(MONTH(SalesDataTable[[#This Row],[Order Date]])/3,0)</f>
        <v>Q2</v>
      </c>
      <c r="S1193" s="9">
        <f>MONTH(SalesDataTable[[#This Row],[Order Date]])</f>
        <v>6</v>
      </c>
      <c r="T1193" s="8" t="str">
        <f>TEXT(SalesDataTable[[#This Row],[Order Date]],"mmm")</f>
        <v>Jun</v>
      </c>
    </row>
    <row r="1194" spans="1:20" ht="15.6">
      <c r="A1194" s="2" t="s">
        <v>1245</v>
      </c>
      <c r="B1194" s="3">
        <v>46198</v>
      </c>
      <c r="C1194" s="4" t="s">
        <v>8</v>
      </c>
      <c r="D1194" s="4" t="s">
        <v>38</v>
      </c>
      <c r="E1194" s="4" t="s">
        <v>25</v>
      </c>
      <c r="F1194" s="4" t="s">
        <v>20</v>
      </c>
      <c r="G1194" s="4" t="s">
        <v>17</v>
      </c>
      <c r="H1194" s="4" t="s">
        <v>46</v>
      </c>
      <c r="I1194" s="9">
        <v>3</v>
      </c>
      <c r="J1194" s="6">
        <v>46.29</v>
      </c>
      <c r="K1194" s="7">
        <v>0</v>
      </c>
      <c r="L1194" s="6">
        <v>18.309999999999999</v>
      </c>
      <c r="M1194" s="6">
        <f t="shared" si="72"/>
        <v>138.87</v>
      </c>
      <c r="N1194" s="6">
        <f t="shared" si="73"/>
        <v>54.929999999999993</v>
      </c>
      <c r="O1194" s="6">
        <f t="shared" si="74"/>
        <v>83.940000000000012</v>
      </c>
      <c r="P1194" s="8">
        <f t="shared" si="75"/>
        <v>0.60445020522791104</v>
      </c>
      <c r="Q1194" s="5">
        <f>YEAR(SalesDataTable[[#This Row],[Order Date]])</f>
        <v>2026</v>
      </c>
      <c r="R1194" s="8" t="str">
        <f>"Q"&amp;ROUNDUP(MONTH(SalesDataTable[[#This Row],[Order Date]])/3,0)</f>
        <v>Q2</v>
      </c>
      <c r="S1194" s="9">
        <f>MONTH(SalesDataTable[[#This Row],[Order Date]])</f>
        <v>6</v>
      </c>
      <c r="T1194" s="8" t="str">
        <f>TEXT(SalesDataTable[[#This Row],[Order Date]],"mmm")</f>
        <v>Jun</v>
      </c>
    </row>
    <row r="1195" spans="1:20" ht="15.6">
      <c r="A1195" s="2" t="s">
        <v>1246</v>
      </c>
      <c r="B1195" s="3">
        <v>46198</v>
      </c>
      <c r="C1195" s="4" t="s">
        <v>27</v>
      </c>
      <c r="D1195" s="4" t="s">
        <v>45</v>
      </c>
      <c r="E1195" s="4" t="s">
        <v>3</v>
      </c>
      <c r="F1195" s="4" t="s">
        <v>16</v>
      </c>
      <c r="G1195" s="4" t="s">
        <v>5</v>
      </c>
      <c r="H1195" s="4" t="s">
        <v>35</v>
      </c>
      <c r="I1195" s="9">
        <v>1</v>
      </c>
      <c r="J1195" s="6">
        <v>39.729999999999997</v>
      </c>
      <c r="K1195" s="7">
        <v>0</v>
      </c>
      <c r="L1195" s="6">
        <v>16.55</v>
      </c>
      <c r="M1195" s="6">
        <f t="shared" si="72"/>
        <v>39.729999999999997</v>
      </c>
      <c r="N1195" s="6">
        <f t="shared" si="73"/>
        <v>16.55</v>
      </c>
      <c r="O1195" s="6">
        <f t="shared" si="74"/>
        <v>23.179999999999996</v>
      </c>
      <c r="P1195" s="8">
        <f t="shared" si="75"/>
        <v>0.58343820790334755</v>
      </c>
      <c r="Q1195" s="5">
        <f>YEAR(SalesDataTable[[#This Row],[Order Date]])</f>
        <v>2026</v>
      </c>
      <c r="R1195" s="8" t="str">
        <f>"Q"&amp;ROUNDUP(MONTH(SalesDataTable[[#This Row],[Order Date]])/3,0)</f>
        <v>Q2</v>
      </c>
      <c r="S1195" s="9">
        <f>MONTH(SalesDataTable[[#This Row],[Order Date]])</f>
        <v>6</v>
      </c>
      <c r="T1195" s="8" t="str">
        <f>TEXT(SalesDataTable[[#This Row],[Order Date]],"mmm")</f>
        <v>Jun</v>
      </c>
    </row>
    <row r="1196" spans="1:20" ht="15.6">
      <c r="A1196" s="2" t="s">
        <v>1247</v>
      </c>
      <c r="B1196" s="3">
        <v>46198</v>
      </c>
      <c r="C1196" s="4" t="s">
        <v>27</v>
      </c>
      <c r="D1196" s="4" t="s">
        <v>48</v>
      </c>
      <c r="E1196" s="4" t="s">
        <v>3</v>
      </c>
      <c r="F1196" s="4" t="s">
        <v>16</v>
      </c>
      <c r="G1196" s="4" t="s">
        <v>17</v>
      </c>
      <c r="H1196" s="4" t="s">
        <v>71</v>
      </c>
      <c r="I1196" s="9">
        <v>4</v>
      </c>
      <c r="J1196" s="6">
        <v>131.02000000000001</v>
      </c>
      <c r="K1196" s="7">
        <v>0.05</v>
      </c>
      <c r="L1196" s="6">
        <v>67.42</v>
      </c>
      <c r="M1196" s="6">
        <f t="shared" si="72"/>
        <v>497.87600000000003</v>
      </c>
      <c r="N1196" s="6">
        <f t="shared" si="73"/>
        <v>269.68</v>
      </c>
      <c r="O1196" s="6">
        <f t="shared" si="74"/>
        <v>228.19600000000003</v>
      </c>
      <c r="P1196" s="8">
        <f t="shared" si="75"/>
        <v>0.45833902417469413</v>
      </c>
      <c r="Q1196" s="5">
        <f>YEAR(SalesDataTable[[#This Row],[Order Date]])</f>
        <v>2026</v>
      </c>
      <c r="R1196" s="8" t="str">
        <f>"Q"&amp;ROUNDUP(MONTH(SalesDataTable[[#This Row],[Order Date]])/3,0)</f>
        <v>Q2</v>
      </c>
      <c r="S1196" s="9">
        <f>MONTH(SalesDataTable[[#This Row],[Order Date]])</f>
        <v>6</v>
      </c>
      <c r="T1196" s="8" t="str">
        <f>TEXT(SalesDataTable[[#This Row],[Order Date]],"mmm")</f>
        <v>Jun</v>
      </c>
    </row>
    <row r="1197" spans="1:20" ht="15.6">
      <c r="A1197" s="2" t="s">
        <v>1248</v>
      </c>
      <c r="B1197" s="3">
        <v>46198</v>
      </c>
      <c r="C1197" s="4" t="s">
        <v>8</v>
      </c>
      <c r="D1197" s="4" t="s">
        <v>69</v>
      </c>
      <c r="E1197" s="4" t="s">
        <v>3</v>
      </c>
      <c r="F1197" s="4" t="s">
        <v>16</v>
      </c>
      <c r="G1197" s="4" t="s">
        <v>17</v>
      </c>
      <c r="H1197" s="4" t="s">
        <v>46</v>
      </c>
      <c r="I1197" s="9">
        <v>2</v>
      </c>
      <c r="J1197" s="6">
        <v>46.69</v>
      </c>
      <c r="K1197" s="7">
        <v>0.05</v>
      </c>
      <c r="L1197" s="6">
        <v>18.23</v>
      </c>
      <c r="M1197" s="6">
        <f t="shared" si="72"/>
        <v>88.710999999999999</v>
      </c>
      <c r="N1197" s="6">
        <f t="shared" si="73"/>
        <v>36.46</v>
      </c>
      <c r="O1197" s="6">
        <f t="shared" si="74"/>
        <v>52.250999999999998</v>
      </c>
      <c r="P1197" s="8">
        <f t="shared" si="75"/>
        <v>0.58900249123558523</v>
      </c>
      <c r="Q1197" s="5">
        <f>YEAR(SalesDataTable[[#This Row],[Order Date]])</f>
        <v>2026</v>
      </c>
      <c r="R1197" s="8" t="str">
        <f>"Q"&amp;ROUNDUP(MONTH(SalesDataTable[[#This Row],[Order Date]])/3,0)</f>
        <v>Q2</v>
      </c>
      <c r="S1197" s="9">
        <f>MONTH(SalesDataTable[[#This Row],[Order Date]])</f>
        <v>6</v>
      </c>
      <c r="T1197" s="8" t="str">
        <f>TEXT(SalesDataTable[[#This Row],[Order Date]],"mmm")</f>
        <v>Jun</v>
      </c>
    </row>
    <row r="1198" spans="1:20" ht="15.6">
      <c r="A1198" s="2" t="s">
        <v>1249</v>
      </c>
      <c r="B1198" s="3">
        <v>46198</v>
      </c>
      <c r="C1198" s="4" t="s">
        <v>8</v>
      </c>
      <c r="D1198" s="4" t="s">
        <v>69</v>
      </c>
      <c r="E1198" s="4" t="s">
        <v>3</v>
      </c>
      <c r="F1198" s="4" t="s">
        <v>4</v>
      </c>
      <c r="G1198" s="4" t="s">
        <v>49</v>
      </c>
      <c r="H1198" s="4" t="s">
        <v>50</v>
      </c>
      <c r="I1198" s="9">
        <v>2</v>
      </c>
      <c r="J1198" s="6">
        <v>39.57</v>
      </c>
      <c r="K1198" s="7">
        <v>0.1</v>
      </c>
      <c r="L1198" s="6">
        <v>14.64</v>
      </c>
      <c r="M1198" s="6">
        <f t="shared" si="72"/>
        <v>71.225999999999999</v>
      </c>
      <c r="N1198" s="6">
        <f t="shared" si="73"/>
        <v>29.28</v>
      </c>
      <c r="O1198" s="6">
        <f t="shared" si="74"/>
        <v>41.945999999999998</v>
      </c>
      <c r="P1198" s="8">
        <f t="shared" si="75"/>
        <v>0.58891416055934631</v>
      </c>
      <c r="Q1198" s="5">
        <f>YEAR(SalesDataTable[[#This Row],[Order Date]])</f>
        <v>2026</v>
      </c>
      <c r="R1198" s="8" t="str">
        <f>"Q"&amp;ROUNDUP(MONTH(SalesDataTable[[#This Row],[Order Date]])/3,0)</f>
        <v>Q2</v>
      </c>
      <c r="S1198" s="9">
        <f>MONTH(SalesDataTable[[#This Row],[Order Date]])</f>
        <v>6</v>
      </c>
      <c r="T1198" s="8" t="str">
        <f>TEXT(SalesDataTable[[#This Row],[Order Date]],"mmm")</f>
        <v>Jun</v>
      </c>
    </row>
    <row r="1199" spans="1:20" ht="15.6">
      <c r="A1199" s="2" t="s">
        <v>1250</v>
      </c>
      <c r="B1199" s="3">
        <v>46198</v>
      </c>
      <c r="C1199" s="4" t="s">
        <v>14</v>
      </c>
      <c r="D1199" s="4" t="s">
        <v>15</v>
      </c>
      <c r="E1199" s="4" t="s">
        <v>3</v>
      </c>
      <c r="F1199" s="4" t="s">
        <v>4</v>
      </c>
      <c r="G1199" s="4" t="s">
        <v>11</v>
      </c>
      <c r="H1199" s="4" t="s">
        <v>21</v>
      </c>
      <c r="I1199" s="9">
        <v>1</v>
      </c>
      <c r="J1199" s="6">
        <v>146.46</v>
      </c>
      <c r="K1199" s="7">
        <v>0.15</v>
      </c>
      <c r="L1199" s="6">
        <v>80.760000000000005</v>
      </c>
      <c r="M1199" s="6">
        <f t="shared" si="72"/>
        <v>124.491</v>
      </c>
      <c r="N1199" s="6">
        <f t="shared" si="73"/>
        <v>80.760000000000005</v>
      </c>
      <c r="O1199" s="6">
        <f t="shared" si="74"/>
        <v>43.730999999999995</v>
      </c>
      <c r="P1199" s="8">
        <f t="shared" si="75"/>
        <v>0.35127840566787955</v>
      </c>
      <c r="Q1199" s="5">
        <f>YEAR(SalesDataTable[[#This Row],[Order Date]])</f>
        <v>2026</v>
      </c>
      <c r="R1199" s="8" t="str">
        <f>"Q"&amp;ROUNDUP(MONTH(SalesDataTable[[#This Row],[Order Date]])/3,0)</f>
        <v>Q2</v>
      </c>
      <c r="S1199" s="9">
        <f>MONTH(SalesDataTable[[#This Row],[Order Date]])</f>
        <v>6</v>
      </c>
      <c r="T1199" s="8" t="str">
        <f>TEXT(SalesDataTable[[#This Row],[Order Date]],"mmm")</f>
        <v>Jun</v>
      </c>
    </row>
    <row r="1200" spans="1:20" ht="15.6">
      <c r="A1200" s="2" t="s">
        <v>1251</v>
      </c>
      <c r="B1200" s="3">
        <v>46198</v>
      </c>
      <c r="C1200" s="4" t="s">
        <v>8</v>
      </c>
      <c r="D1200" s="4" t="s">
        <v>38</v>
      </c>
      <c r="E1200" s="4" t="s">
        <v>25</v>
      </c>
      <c r="F1200" s="4" t="s">
        <v>20</v>
      </c>
      <c r="G1200" s="4" t="s">
        <v>5</v>
      </c>
      <c r="H1200" s="4" t="s">
        <v>29</v>
      </c>
      <c r="I1200" s="9">
        <v>5</v>
      </c>
      <c r="J1200" s="6">
        <v>50.78</v>
      </c>
      <c r="K1200" s="7">
        <v>0</v>
      </c>
      <c r="L1200" s="6">
        <v>22.68</v>
      </c>
      <c r="M1200" s="6">
        <f t="shared" si="72"/>
        <v>253.9</v>
      </c>
      <c r="N1200" s="6">
        <f t="shared" si="73"/>
        <v>113.4</v>
      </c>
      <c r="O1200" s="6">
        <f t="shared" si="74"/>
        <v>140.5</v>
      </c>
      <c r="P1200" s="8">
        <f t="shared" si="75"/>
        <v>0.55336746750689247</v>
      </c>
      <c r="Q1200" s="5">
        <f>YEAR(SalesDataTable[[#This Row],[Order Date]])</f>
        <v>2026</v>
      </c>
      <c r="R1200" s="8" t="str">
        <f>"Q"&amp;ROUNDUP(MONTH(SalesDataTable[[#This Row],[Order Date]])/3,0)</f>
        <v>Q2</v>
      </c>
      <c r="S1200" s="9">
        <f>MONTH(SalesDataTable[[#This Row],[Order Date]])</f>
        <v>6</v>
      </c>
      <c r="T1200" s="8" t="str">
        <f>TEXT(SalesDataTable[[#This Row],[Order Date]],"mmm")</f>
        <v>Jun</v>
      </c>
    </row>
    <row r="1201" spans="1:20" ht="15.6">
      <c r="A1201" s="2" t="s">
        <v>1252</v>
      </c>
      <c r="B1201" s="3">
        <v>46198</v>
      </c>
      <c r="C1201" s="4" t="s">
        <v>14</v>
      </c>
      <c r="D1201" s="4" t="s">
        <v>61</v>
      </c>
      <c r="E1201" s="4" t="s">
        <v>39</v>
      </c>
      <c r="F1201" s="4" t="s">
        <v>4</v>
      </c>
      <c r="G1201" s="4" t="s">
        <v>17</v>
      </c>
      <c r="H1201" s="4" t="s">
        <v>46</v>
      </c>
      <c r="I1201" s="9">
        <v>3</v>
      </c>
      <c r="J1201" s="6">
        <v>47.61</v>
      </c>
      <c r="K1201" s="7">
        <v>0</v>
      </c>
      <c r="L1201" s="6">
        <v>18.21</v>
      </c>
      <c r="M1201" s="6">
        <f t="shared" si="72"/>
        <v>142.82999999999998</v>
      </c>
      <c r="N1201" s="6">
        <f t="shared" si="73"/>
        <v>54.63</v>
      </c>
      <c r="O1201" s="6">
        <f t="shared" si="74"/>
        <v>88.199999999999989</v>
      </c>
      <c r="P1201" s="8">
        <f t="shared" si="75"/>
        <v>0.61751732829237549</v>
      </c>
      <c r="Q1201" s="5">
        <f>YEAR(SalesDataTable[[#This Row],[Order Date]])</f>
        <v>2026</v>
      </c>
      <c r="R1201" s="8" t="str">
        <f>"Q"&amp;ROUNDUP(MONTH(SalesDataTable[[#This Row],[Order Date]])/3,0)</f>
        <v>Q2</v>
      </c>
      <c r="S1201" s="9">
        <f>MONTH(SalesDataTable[[#This Row],[Order Date]])</f>
        <v>6</v>
      </c>
      <c r="T1201" s="8" t="str">
        <f>TEXT(SalesDataTable[[#This Row],[Order Date]],"mmm")</f>
        <v>Jun</v>
      </c>
    </row>
    <row r="1202" spans="1:20" ht="15.6">
      <c r="A1202" s="2" t="s">
        <v>1253</v>
      </c>
      <c r="B1202" s="3">
        <v>46198</v>
      </c>
      <c r="C1202" s="4" t="s">
        <v>14</v>
      </c>
      <c r="D1202" s="4" t="s">
        <v>126</v>
      </c>
      <c r="E1202" s="4" t="s">
        <v>3</v>
      </c>
      <c r="F1202" s="4" t="s">
        <v>16</v>
      </c>
      <c r="G1202" s="4" t="s">
        <v>5</v>
      </c>
      <c r="H1202" s="4" t="s">
        <v>29</v>
      </c>
      <c r="I1202" s="9">
        <v>1</v>
      </c>
      <c r="J1202" s="6">
        <v>50.75</v>
      </c>
      <c r="K1202" s="7">
        <v>0.1</v>
      </c>
      <c r="L1202" s="6">
        <v>22.94</v>
      </c>
      <c r="M1202" s="6">
        <f t="shared" si="72"/>
        <v>45.675000000000004</v>
      </c>
      <c r="N1202" s="6">
        <f t="shared" si="73"/>
        <v>22.94</v>
      </c>
      <c r="O1202" s="6">
        <f t="shared" si="74"/>
        <v>22.735000000000003</v>
      </c>
      <c r="P1202" s="8">
        <f t="shared" si="75"/>
        <v>0.49775588396278053</v>
      </c>
      <c r="Q1202" s="5">
        <f>YEAR(SalesDataTable[[#This Row],[Order Date]])</f>
        <v>2026</v>
      </c>
      <c r="R1202" s="8" t="str">
        <f>"Q"&amp;ROUNDUP(MONTH(SalesDataTable[[#This Row],[Order Date]])/3,0)</f>
        <v>Q2</v>
      </c>
      <c r="S1202" s="9">
        <f>MONTH(SalesDataTable[[#This Row],[Order Date]])</f>
        <v>6</v>
      </c>
      <c r="T1202" s="8" t="str">
        <f>TEXT(SalesDataTable[[#This Row],[Order Date]],"mmm")</f>
        <v>Jun</v>
      </c>
    </row>
    <row r="1203" spans="1:20" ht="15.6">
      <c r="A1203" s="2" t="s">
        <v>1254</v>
      </c>
      <c r="B1203" s="3">
        <v>46198</v>
      </c>
      <c r="C1203" s="4" t="s">
        <v>14</v>
      </c>
      <c r="D1203" s="4" t="s">
        <v>34</v>
      </c>
      <c r="E1203" s="4" t="s">
        <v>39</v>
      </c>
      <c r="F1203" s="4" t="s">
        <v>4</v>
      </c>
      <c r="G1203" s="4" t="s">
        <v>49</v>
      </c>
      <c r="H1203" s="4" t="s">
        <v>74</v>
      </c>
      <c r="I1203" s="9">
        <v>1</v>
      </c>
      <c r="J1203" s="6">
        <v>50.33</v>
      </c>
      <c r="K1203" s="7">
        <v>0</v>
      </c>
      <c r="L1203" s="6">
        <v>21.66</v>
      </c>
      <c r="M1203" s="6">
        <f t="shared" si="72"/>
        <v>50.33</v>
      </c>
      <c r="N1203" s="6">
        <f t="shared" si="73"/>
        <v>21.66</v>
      </c>
      <c r="O1203" s="6">
        <f t="shared" si="74"/>
        <v>28.669999999999998</v>
      </c>
      <c r="P1203" s="8">
        <f t="shared" si="75"/>
        <v>0.56964037353467112</v>
      </c>
      <c r="Q1203" s="5">
        <f>YEAR(SalesDataTable[[#This Row],[Order Date]])</f>
        <v>2026</v>
      </c>
      <c r="R1203" s="8" t="str">
        <f>"Q"&amp;ROUNDUP(MONTH(SalesDataTable[[#This Row],[Order Date]])/3,0)</f>
        <v>Q2</v>
      </c>
      <c r="S1203" s="9">
        <f>MONTH(SalesDataTable[[#This Row],[Order Date]])</f>
        <v>6</v>
      </c>
      <c r="T1203" s="8" t="str">
        <f>TEXT(SalesDataTable[[#This Row],[Order Date]],"mmm")</f>
        <v>Jun</v>
      </c>
    </row>
    <row r="1204" spans="1:20" ht="15.6">
      <c r="A1204" s="2" t="s">
        <v>1255</v>
      </c>
      <c r="B1204" s="3">
        <v>46199</v>
      </c>
      <c r="C1204" s="4" t="s">
        <v>14</v>
      </c>
      <c r="D1204" s="4" t="s">
        <v>61</v>
      </c>
      <c r="E1204" s="4" t="s">
        <v>3</v>
      </c>
      <c r="F1204" s="4" t="s">
        <v>20</v>
      </c>
      <c r="G1204" s="4" t="s">
        <v>17</v>
      </c>
      <c r="H1204" s="4" t="s">
        <v>46</v>
      </c>
      <c r="I1204" s="9">
        <v>1</v>
      </c>
      <c r="J1204" s="6">
        <v>47.5</v>
      </c>
      <c r="K1204" s="7">
        <v>0.1</v>
      </c>
      <c r="L1204" s="6">
        <v>18.8</v>
      </c>
      <c r="M1204" s="6">
        <f t="shared" si="72"/>
        <v>42.75</v>
      </c>
      <c r="N1204" s="6">
        <f t="shared" si="73"/>
        <v>18.8</v>
      </c>
      <c r="O1204" s="6">
        <f t="shared" si="74"/>
        <v>23.95</v>
      </c>
      <c r="P1204" s="8">
        <f t="shared" si="75"/>
        <v>0.56023391812865497</v>
      </c>
      <c r="Q1204" s="5">
        <f>YEAR(SalesDataTable[[#This Row],[Order Date]])</f>
        <v>2026</v>
      </c>
      <c r="R1204" s="8" t="str">
        <f>"Q"&amp;ROUNDUP(MONTH(SalesDataTable[[#This Row],[Order Date]])/3,0)</f>
        <v>Q2</v>
      </c>
      <c r="S1204" s="9">
        <f>MONTH(SalesDataTable[[#This Row],[Order Date]])</f>
        <v>6</v>
      </c>
      <c r="T1204" s="8" t="str">
        <f>TEXT(SalesDataTable[[#This Row],[Order Date]],"mmm")</f>
        <v>Jun</v>
      </c>
    </row>
    <row r="1205" spans="1:20" ht="15.6">
      <c r="A1205" s="2" t="s">
        <v>1256</v>
      </c>
      <c r="B1205" s="3">
        <v>46199</v>
      </c>
      <c r="C1205" s="4" t="s">
        <v>14</v>
      </c>
      <c r="D1205" s="4" t="s">
        <v>61</v>
      </c>
      <c r="E1205" s="4" t="s">
        <v>39</v>
      </c>
      <c r="F1205" s="4" t="s">
        <v>4</v>
      </c>
      <c r="G1205" s="4" t="s">
        <v>17</v>
      </c>
      <c r="H1205" s="4" t="s">
        <v>71</v>
      </c>
      <c r="I1205" s="9">
        <v>2</v>
      </c>
      <c r="J1205" s="6">
        <v>130.33000000000001</v>
      </c>
      <c r="K1205" s="7">
        <v>0.1</v>
      </c>
      <c r="L1205" s="6">
        <v>67.319999999999993</v>
      </c>
      <c r="M1205" s="6">
        <f t="shared" si="72"/>
        <v>234.59400000000002</v>
      </c>
      <c r="N1205" s="6">
        <f t="shared" si="73"/>
        <v>134.63999999999999</v>
      </c>
      <c r="O1205" s="6">
        <f t="shared" si="74"/>
        <v>99.954000000000036</v>
      </c>
      <c r="P1205" s="8">
        <f t="shared" si="75"/>
        <v>0.42607227806337772</v>
      </c>
      <c r="Q1205" s="5">
        <f>YEAR(SalesDataTable[[#This Row],[Order Date]])</f>
        <v>2026</v>
      </c>
      <c r="R1205" s="8" t="str">
        <f>"Q"&amp;ROUNDUP(MONTH(SalesDataTable[[#This Row],[Order Date]])/3,0)</f>
        <v>Q2</v>
      </c>
      <c r="S1205" s="9">
        <f>MONTH(SalesDataTable[[#This Row],[Order Date]])</f>
        <v>6</v>
      </c>
      <c r="T1205" s="8" t="str">
        <f>TEXT(SalesDataTable[[#This Row],[Order Date]],"mmm")</f>
        <v>Jun</v>
      </c>
    </row>
    <row r="1206" spans="1:20" ht="15.6">
      <c r="A1206" s="2" t="s">
        <v>1257</v>
      </c>
      <c r="B1206" s="3">
        <v>46199</v>
      </c>
      <c r="C1206" s="4" t="s">
        <v>8</v>
      </c>
      <c r="D1206" s="4" t="s">
        <v>86</v>
      </c>
      <c r="E1206" s="4" t="s">
        <v>3</v>
      </c>
      <c r="F1206" s="4" t="s">
        <v>4</v>
      </c>
      <c r="G1206" s="4" t="s">
        <v>11</v>
      </c>
      <c r="H1206" s="4" t="s">
        <v>53</v>
      </c>
      <c r="I1206" s="9">
        <v>3</v>
      </c>
      <c r="J1206" s="6">
        <v>156.76</v>
      </c>
      <c r="K1206" s="7">
        <v>0.05</v>
      </c>
      <c r="L1206" s="6">
        <v>78.63</v>
      </c>
      <c r="M1206" s="6">
        <f t="shared" si="72"/>
        <v>446.76599999999996</v>
      </c>
      <c r="N1206" s="6">
        <f t="shared" si="73"/>
        <v>235.89</v>
      </c>
      <c r="O1206" s="6">
        <f t="shared" si="74"/>
        <v>210.87599999999998</v>
      </c>
      <c r="P1206" s="8">
        <f t="shared" si="75"/>
        <v>0.47200547937846654</v>
      </c>
      <c r="Q1206" s="5">
        <f>YEAR(SalesDataTable[[#This Row],[Order Date]])</f>
        <v>2026</v>
      </c>
      <c r="R1206" s="8" t="str">
        <f>"Q"&amp;ROUNDUP(MONTH(SalesDataTable[[#This Row],[Order Date]])/3,0)</f>
        <v>Q2</v>
      </c>
      <c r="S1206" s="9">
        <f>MONTH(SalesDataTable[[#This Row],[Order Date]])</f>
        <v>6</v>
      </c>
      <c r="T1206" s="8" t="str">
        <f>TEXT(SalesDataTable[[#This Row],[Order Date]],"mmm")</f>
        <v>Jun</v>
      </c>
    </row>
    <row r="1207" spans="1:20" ht="15.6">
      <c r="A1207" s="2" t="s">
        <v>1258</v>
      </c>
      <c r="B1207" s="3">
        <v>46199</v>
      </c>
      <c r="C1207" s="4" t="s">
        <v>14</v>
      </c>
      <c r="D1207" s="4" t="s">
        <v>61</v>
      </c>
      <c r="E1207" s="4" t="s">
        <v>3</v>
      </c>
      <c r="F1207" s="4" t="s">
        <v>16</v>
      </c>
      <c r="G1207" s="4" t="s">
        <v>49</v>
      </c>
      <c r="H1207" s="4" t="s">
        <v>67</v>
      </c>
      <c r="I1207" s="9">
        <v>4</v>
      </c>
      <c r="J1207" s="6">
        <v>35.770000000000003</v>
      </c>
      <c r="K1207" s="7">
        <v>0</v>
      </c>
      <c r="L1207" s="6">
        <v>13.75</v>
      </c>
      <c r="M1207" s="6">
        <f t="shared" si="72"/>
        <v>143.08000000000001</v>
      </c>
      <c r="N1207" s="6">
        <f t="shared" si="73"/>
        <v>55</v>
      </c>
      <c r="O1207" s="6">
        <f t="shared" si="74"/>
        <v>88.080000000000013</v>
      </c>
      <c r="P1207" s="8">
        <f t="shared" si="75"/>
        <v>0.61559966452334358</v>
      </c>
      <c r="Q1207" s="5">
        <f>YEAR(SalesDataTable[[#This Row],[Order Date]])</f>
        <v>2026</v>
      </c>
      <c r="R1207" s="8" t="str">
        <f>"Q"&amp;ROUNDUP(MONTH(SalesDataTable[[#This Row],[Order Date]])/3,0)</f>
        <v>Q2</v>
      </c>
      <c r="S1207" s="9">
        <f>MONTH(SalesDataTable[[#This Row],[Order Date]])</f>
        <v>6</v>
      </c>
      <c r="T1207" s="8" t="str">
        <f>TEXT(SalesDataTable[[#This Row],[Order Date]],"mmm")</f>
        <v>Jun</v>
      </c>
    </row>
    <row r="1208" spans="1:20" ht="15.6">
      <c r="A1208" s="2" t="s">
        <v>1259</v>
      </c>
      <c r="B1208" s="3">
        <v>46199</v>
      </c>
      <c r="C1208" s="4" t="s">
        <v>8</v>
      </c>
      <c r="D1208" s="4" t="s">
        <v>86</v>
      </c>
      <c r="E1208" s="4" t="s">
        <v>3</v>
      </c>
      <c r="F1208" s="4" t="s">
        <v>4</v>
      </c>
      <c r="G1208" s="4" t="s">
        <v>5</v>
      </c>
      <c r="H1208" s="4" t="s">
        <v>43</v>
      </c>
      <c r="I1208" s="9">
        <v>2</v>
      </c>
      <c r="J1208" s="6">
        <v>102.49</v>
      </c>
      <c r="K1208" s="7">
        <v>0</v>
      </c>
      <c r="L1208" s="6">
        <v>50.07</v>
      </c>
      <c r="M1208" s="6">
        <f t="shared" si="72"/>
        <v>204.98</v>
      </c>
      <c r="N1208" s="6">
        <f t="shared" si="73"/>
        <v>100.14</v>
      </c>
      <c r="O1208" s="6">
        <f t="shared" si="74"/>
        <v>104.83999999999999</v>
      </c>
      <c r="P1208" s="8">
        <f t="shared" si="75"/>
        <v>0.51146453312518292</v>
      </c>
      <c r="Q1208" s="5">
        <f>YEAR(SalesDataTable[[#This Row],[Order Date]])</f>
        <v>2026</v>
      </c>
      <c r="R1208" s="8" t="str">
        <f>"Q"&amp;ROUNDUP(MONTH(SalesDataTable[[#This Row],[Order Date]])/3,0)</f>
        <v>Q2</v>
      </c>
      <c r="S1208" s="9">
        <f>MONTH(SalesDataTable[[#This Row],[Order Date]])</f>
        <v>6</v>
      </c>
      <c r="T1208" s="8" t="str">
        <f>TEXT(SalesDataTable[[#This Row],[Order Date]],"mmm")</f>
        <v>Jun</v>
      </c>
    </row>
    <row r="1209" spans="1:20" ht="15.6">
      <c r="A1209" s="2" t="s">
        <v>1260</v>
      </c>
      <c r="B1209" s="3">
        <v>46199</v>
      </c>
      <c r="C1209" s="4" t="s">
        <v>1</v>
      </c>
      <c r="D1209" s="4" t="s">
        <v>2</v>
      </c>
      <c r="E1209" s="4" t="s">
        <v>10</v>
      </c>
      <c r="F1209" s="4" t="s">
        <v>20</v>
      </c>
      <c r="G1209" s="4" t="s">
        <v>5</v>
      </c>
      <c r="H1209" s="4" t="s">
        <v>6</v>
      </c>
      <c r="I1209" s="9">
        <v>8</v>
      </c>
      <c r="J1209" s="6">
        <v>82.47</v>
      </c>
      <c r="K1209" s="7">
        <v>0.15</v>
      </c>
      <c r="L1209" s="6">
        <v>42.58</v>
      </c>
      <c r="M1209" s="6">
        <f t="shared" si="72"/>
        <v>560.79599999999994</v>
      </c>
      <c r="N1209" s="6">
        <f t="shared" si="73"/>
        <v>340.64</v>
      </c>
      <c r="O1209" s="6">
        <f t="shared" si="74"/>
        <v>220.15599999999995</v>
      </c>
      <c r="P1209" s="8">
        <f t="shared" si="75"/>
        <v>0.39257769313618496</v>
      </c>
      <c r="Q1209" s="5">
        <f>YEAR(SalesDataTable[[#This Row],[Order Date]])</f>
        <v>2026</v>
      </c>
      <c r="R1209" s="8" t="str">
        <f>"Q"&amp;ROUNDUP(MONTH(SalesDataTable[[#This Row],[Order Date]])/3,0)</f>
        <v>Q2</v>
      </c>
      <c r="S1209" s="9">
        <f>MONTH(SalesDataTable[[#This Row],[Order Date]])</f>
        <v>6</v>
      </c>
      <c r="T1209" s="8" t="str">
        <f>TEXT(SalesDataTable[[#This Row],[Order Date]],"mmm")</f>
        <v>Jun</v>
      </c>
    </row>
    <row r="1210" spans="1:20" ht="15.6">
      <c r="A1210" s="2" t="s">
        <v>1261</v>
      </c>
      <c r="B1210" s="3">
        <v>46199</v>
      </c>
      <c r="C1210" s="4" t="s">
        <v>14</v>
      </c>
      <c r="D1210" s="4" t="s">
        <v>61</v>
      </c>
      <c r="E1210" s="4" t="s">
        <v>3</v>
      </c>
      <c r="F1210" s="4" t="s">
        <v>4</v>
      </c>
      <c r="G1210" s="4" t="s">
        <v>31</v>
      </c>
      <c r="H1210" s="4" t="s">
        <v>90</v>
      </c>
      <c r="I1210" s="9">
        <v>1</v>
      </c>
      <c r="J1210" s="6">
        <v>121.44</v>
      </c>
      <c r="K1210" s="7">
        <v>0</v>
      </c>
      <c r="L1210" s="6">
        <v>62.34</v>
      </c>
      <c r="M1210" s="6">
        <f t="shared" si="72"/>
        <v>121.44</v>
      </c>
      <c r="N1210" s="6">
        <f t="shared" si="73"/>
        <v>62.34</v>
      </c>
      <c r="O1210" s="6">
        <f t="shared" si="74"/>
        <v>59.099999999999994</v>
      </c>
      <c r="P1210" s="8">
        <f t="shared" si="75"/>
        <v>0.48666007905138337</v>
      </c>
      <c r="Q1210" s="5">
        <f>YEAR(SalesDataTable[[#This Row],[Order Date]])</f>
        <v>2026</v>
      </c>
      <c r="R1210" s="8" t="str">
        <f>"Q"&amp;ROUNDUP(MONTH(SalesDataTable[[#This Row],[Order Date]])/3,0)</f>
        <v>Q2</v>
      </c>
      <c r="S1210" s="9">
        <f>MONTH(SalesDataTable[[#This Row],[Order Date]])</f>
        <v>6</v>
      </c>
      <c r="T1210" s="8" t="str">
        <f>TEXT(SalesDataTable[[#This Row],[Order Date]],"mmm")</f>
        <v>Jun</v>
      </c>
    </row>
    <row r="1211" spans="1:20" ht="15.6">
      <c r="A1211" s="2" t="s">
        <v>1262</v>
      </c>
      <c r="B1211" s="3">
        <v>46200</v>
      </c>
      <c r="C1211" s="4" t="s">
        <v>1</v>
      </c>
      <c r="D1211" s="4" t="s">
        <v>2</v>
      </c>
      <c r="E1211" s="4" t="s">
        <v>39</v>
      </c>
      <c r="F1211" s="4" t="s">
        <v>16</v>
      </c>
      <c r="G1211" s="4" t="s">
        <v>17</v>
      </c>
      <c r="H1211" s="4" t="s">
        <v>46</v>
      </c>
      <c r="I1211" s="9">
        <v>4</v>
      </c>
      <c r="J1211" s="6">
        <v>46.44</v>
      </c>
      <c r="K1211" s="7">
        <v>0.05</v>
      </c>
      <c r="L1211" s="6">
        <v>18.2</v>
      </c>
      <c r="M1211" s="6">
        <f t="shared" si="72"/>
        <v>176.47199999999998</v>
      </c>
      <c r="N1211" s="6">
        <f t="shared" si="73"/>
        <v>72.8</v>
      </c>
      <c r="O1211" s="6">
        <f t="shared" si="74"/>
        <v>103.67199999999998</v>
      </c>
      <c r="P1211" s="8">
        <f t="shared" si="75"/>
        <v>0.58746996690693143</v>
      </c>
      <c r="Q1211" s="5">
        <f>YEAR(SalesDataTable[[#This Row],[Order Date]])</f>
        <v>2026</v>
      </c>
      <c r="R1211" s="8" t="str">
        <f>"Q"&amp;ROUNDUP(MONTH(SalesDataTable[[#This Row],[Order Date]])/3,0)</f>
        <v>Q2</v>
      </c>
      <c r="S1211" s="9">
        <f>MONTH(SalesDataTable[[#This Row],[Order Date]])</f>
        <v>6</v>
      </c>
      <c r="T1211" s="8" t="str">
        <f>TEXT(SalesDataTable[[#This Row],[Order Date]],"mmm")</f>
        <v>Jun</v>
      </c>
    </row>
    <row r="1212" spans="1:20" ht="15.6">
      <c r="A1212" s="2" t="s">
        <v>1263</v>
      </c>
      <c r="B1212" s="3">
        <v>46200</v>
      </c>
      <c r="C1212" s="4" t="s">
        <v>1</v>
      </c>
      <c r="D1212" s="4" t="s">
        <v>2</v>
      </c>
      <c r="E1212" s="4" t="s">
        <v>39</v>
      </c>
      <c r="F1212" s="4" t="s">
        <v>20</v>
      </c>
      <c r="G1212" s="4" t="s">
        <v>31</v>
      </c>
      <c r="H1212" s="4" t="s">
        <v>41</v>
      </c>
      <c r="I1212" s="9">
        <v>2</v>
      </c>
      <c r="J1212" s="6">
        <v>194.13</v>
      </c>
      <c r="K1212" s="7">
        <v>0.1</v>
      </c>
      <c r="L1212" s="6">
        <v>106.51</v>
      </c>
      <c r="M1212" s="6">
        <f t="shared" si="72"/>
        <v>349.43400000000003</v>
      </c>
      <c r="N1212" s="6">
        <f t="shared" si="73"/>
        <v>213.02</v>
      </c>
      <c r="O1212" s="6">
        <f t="shared" si="74"/>
        <v>136.41400000000002</v>
      </c>
      <c r="P1212" s="8">
        <f t="shared" si="75"/>
        <v>0.39038559499075648</v>
      </c>
      <c r="Q1212" s="5">
        <f>YEAR(SalesDataTable[[#This Row],[Order Date]])</f>
        <v>2026</v>
      </c>
      <c r="R1212" s="8" t="str">
        <f>"Q"&amp;ROUNDUP(MONTH(SalesDataTable[[#This Row],[Order Date]])/3,0)</f>
        <v>Q2</v>
      </c>
      <c r="S1212" s="9">
        <f>MONTH(SalesDataTable[[#This Row],[Order Date]])</f>
        <v>6</v>
      </c>
      <c r="T1212" s="8" t="str">
        <f>TEXT(SalesDataTable[[#This Row],[Order Date]],"mmm")</f>
        <v>Jun</v>
      </c>
    </row>
    <row r="1213" spans="1:20" ht="15.6">
      <c r="A1213" s="2" t="s">
        <v>1264</v>
      </c>
      <c r="B1213" s="3">
        <v>46200</v>
      </c>
      <c r="C1213" s="4" t="s">
        <v>1</v>
      </c>
      <c r="D1213" s="4" t="s">
        <v>52</v>
      </c>
      <c r="E1213" s="4" t="s">
        <v>3</v>
      </c>
      <c r="F1213" s="4" t="s">
        <v>20</v>
      </c>
      <c r="G1213" s="4" t="s">
        <v>5</v>
      </c>
      <c r="H1213" s="4" t="s">
        <v>6</v>
      </c>
      <c r="I1213" s="9">
        <v>4</v>
      </c>
      <c r="J1213" s="6">
        <v>81.86</v>
      </c>
      <c r="K1213" s="7">
        <v>0.05</v>
      </c>
      <c r="L1213" s="6">
        <v>42.22</v>
      </c>
      <c r="M1213" s="6">
        <f t="shared" si="72"/>
        <v>311.06799999999998</v>
      </c>
      <c r="N1213" s="6">
        <f t="shared" si="73"/>
        <v>168.88</v>
      </c>
      <c r="O1213" s="6">
        <f t="shared" si="74"/>
        <v>142.18799999999999</v>
      </c>
      <c r="P1213" s="8">
        <f t="shared" si="75"/>
        <v>0.45709619761595532</v>
      </c>
      <c r="Q1213" s="5">
        <f>YEAR(SalesDataTable[[#This Row],[Order Date]])</f>
        <v>2026</v>
      </c>
      <c r="R1213" s="8" t="str">
        <f>"Q"&amp;ROUNDUP(MONTH(SalesDataTable[[#This Row],[Order Date]])/3,0)</f>
        <v>Q2</v>
      </c>
      <c r="S1213" s="9">
        <f>MONTH(SalesDataTable[[#This Row],[Order Date]])</f>
        <v>6</v>
      </c>
      <c r="T1213" s="8" t="str">
        <f>TEXT(SalesDataTable[[#This Row],[Order Date]],"mmm")</f>
        <v>Jun</v>
      </c>
    </row>
    <row r="1214" spans="1:20" ht="15.6">
      <c r="A1214" s="2" t="s">
        <v>1265</v>
      </c>
      <c r="B1214" s="3">
        <v>46200</v>
      </c>
      <c r="C1214" s="4" t="s">
        <v>1</v>
      </c>
      <c r="D1214" s="4" t="s">
        <v>52</v>
      </c>
      <c r="E1214" s="4" t="s">
        <v>10</v>
      </c>
      <c r="F1214" s="4" t="s">
        <v>20</v>
      </c>
      <c r="G1214" s="4" t="s">
        <v>17</v>
      </c>
      <c r="H1214" s="4" t="s">
        <v>83</v>
      </c>
      <c r="I1214" s="9">
        <v>4</v>
      </c>
      <c r="J1214" s="6">
        <v>162.61000000000001</v>
      </c>
      <c r="K1214" s="7">
        <v>0.05</v>
      </c>
      <c r="L1214" s="6">
        <v>88.64</v>
      </c>
      <c r="M1214" s="6">
        <f t="shared" si="72"/>
        <v>617.91800000000001</v>
      </c>
      <c r="N1214" s="6">
        <f t="shared" si="73"/>
        <v>354.56</v>
      </c>
      <c r="O1214" s="6">
        <f t="shared" si="74"/>
        <v>263.358</v>
      </c>
      <c r="P1214" s="8">
        <f t="shared" si="75"/>
        <v>0.4262021821665658</v>
      </c>
      <c r="Q1214" s="5">
        <f>YEAR(SalesDataTable[[#This Row],[Order Date]])</f>
        <v>2026</v>
      </c>
      <c r="R1214" s="8" t="str">
        <f>"Q"&amp;ROUNDUP(MONTH(SalesDataTable[[#This Row],[Order Date]])/3,0)</f>
        <v>Q2</v>
      </c>
      <c r="S1214" s="9">
        <f>MONTH(SalesDataTable[[#This Row],[Order Date]])</f>
        <v>6</v>
      </c>
      <c r="T1214" s="8" t="str">
        <f>TEXT(SalesDataTable[[#This Row],[Order Date]],"mmm")</f>
        <v>Jun</v>
      </c>
    </row>
    <row r="1215" spans="1:20" ht="15.6">
      <c r="A1215" s="2" t="s">
        <v>1266</v>
      </c>
      <c r="B1215" s="3">
        <v>46200</v>
      </c>
      <c r="C1215" s="4" t="s">
        <v>8</v>
      </c>
      <c r="D1215" s="4" t="s">
        <v>69</v>
      </c>
      <c r="E1215" s="4" t="s">
        <v>25</v>
      </c>
      <c r="F1215" s="4" t="s">
        <v>16</v>
      </c>
      <c r="G1215" s="4" t="s">
        <v>5</v>
      </c>
      <c r="H1215" s="4" t="s">
        <v>35</v>
      </c>
      <c r="I1215" s="9">
        <v>1</v>
      </c>
      <c r="J1215" s="6">
        <v>40.26</v>
      </c>
      <c r="K1215" s="7">
        <v>0</v>
      </c>
      <c r="L1215" s="6">
        <v>16.62</v>
      </c>
      <c r="M1215" s="6">
        <f t="shared" si="72"/>
        <v>40.26</v>
      </c>
      <c r="N1215" s="6">
        <f t="shared" si="73"/>
        <v>16.62</v>
      </c>
      <c r="O1215" s="6">
        <f t="shared" si="74"/>
        <v>23.639999999999997</v>
      </c>
      <c r="P1215" s="8">
        <f t="shared" si="75"/>
        <v>0.58718330849478384</v>
      </c>
      <c r="Q1215" s="5">
        <f>YEAR(SalesDataTable[[#This Row],[Order Date]])</f>
        <v>2026</v>
      </c>
      <c r="R1215" s="8" t="str">
        <f>"Q"&amp;ROUNDUP(MONTH(SalesDataTable[[#This Row],[Order Date]])/3,0)</f>
        <v>Q2</v>
      </c>
      <c r="S1215" s="9">
        <f>MONTH(SalesDataTable[[#This Row],[Order Date]])</f>
        <v>6</v>
      </c>
      <c r="T1215" s="8" t="str">
        <f>TEXT(SalesDataTable[[#This Row],[Order Date]],"mmm")</f>
        <v>Jun</v>
      </c>
    </row>
    <row r="1216" spans="1:20" ht="15.6">
      <c r="A1216" s="2" t="s">
        <v>1267</v>
      </c>
      <c r="B1216" s="3">
        <v>46200</v>
      </c>
      <c r="C1216" s="4" t="s">
        <v>1</v>
      </c>
      <c r="D1216" s="4" t="s">
        <v>2</v>
      </c>
      <c r="E1216" s="4" t="s">
        <v>3</v>
      </c>
      <c r="F1216" s="4" t="s">
        <v>20</v>
      </c>
      <c r="G1216" s="4" t="s">
        <v>17</v>
      </c>
      <c r="H1216" s="4" t="s">
        <v>46</v>
      </c>
      <c r="I1216" s="9">
        <v>1</v>
      </c>
      <c r="J1216" s="6">
        <v>47.23</v>
      </c>
      <c r="K1216" s="7">
        <v>0.1</v>
      </c>
      <c r="L1216" s="6">
        <v>17.829999999999998</v>
      </c>
      <c r="M1216" s="6">
        <f t="shared" si="72"/>
        <v>42.506999999999998</v>
      </c>
      <c r="N1216" s="6">
        <f t="shared" si="73"/>
        <v>17.829999999999998</v>
      </c>
      <c r="O1216" s="6">
        <f t="shared" si="74"/>
        <v>24.677</v>
      </c>
      <c r="P1216" s="8">
        <f t="shared" si="75"/>
        <v>0.58053967581810062</v>
      </c>
      <c r="Q1216" s="5">
        <f>YEAR(SalesDataTable[[#This Row],[Order Date]])</f>
        <v>2026</v>
      </c>
      <c r="R1216" s="8" t="str">
        <f>"Q"&amp;ROUNDUP(MONTH(SalesDataTable[[#This Row],[Order Date]])/3,0)</f>
        <v>Q2</v>
      </c>
      <c r="S1216" s="9">
        <f>MONTH(SalesDataTable[[#This Row],[Order Date]])</f>
        <v>6</v>
      </c>
      <c r="T1216" s="8" t="str">
        <f>TEXT(SalesDataTable[[#This Row],[Order Date]],"mmm")</f>
        <v>Jun</v>
      </c>
    </row>
    <row r="1217" spans="1:20" ht="15.6">
      <c r="A1217" s="2" t="s">
        <v>1268</v>
      </c>
      <c r="B1217" s="3">
        <v>46200</v>
      </c>
      <c r="C1217" s="4" t="s">
        <v>14</v>
      </c>
      <c r="D1217" s="4" t="s">
        <v>61</v>
      </c>
      <c r="E1217" s="4" t="s">
        <v>3</v>
      </c>
      <c r="F1217" s="4" t="s">
        <v>16</v>
      </c>
      <c r="G1217" s="4" t="s">
        <v>49</v>
      </c>
      <c r="H1217" s="4" t="s">
        <v>74</v>
      </c>
      <c r="I1217" s="9">
        <v>1</v>
      </c>
      <c r="J1217" s="6">
        <v>50.13</v>
      </c>
      <c r="K1217" s="7">
        <v>0.15</v>
      </c>
      <c r="L1217" s="6">
        <v>22.22</v>
      </c>
      <c r="M1217" s="6">
        <f t="shared" si="72"/>
        <v>42.610500000000002</v>
      </c>
      <c r="N1217" s="6">
        <f t="shared" si="73"/>
        <v>22.22</v>
      </c>
      <c r="O1217" s="6">
        <f t="shared" si="74"/>
        <v>20.390500000000003</v>
      </c>
      <c r="P1217" s="8">
        <f t="shared" si="75"/>
        <v>0.47853228664296366</v>
      </c>
      <c r="Q1217" s="5">
        <f>YEAR(SalesDataTable[[#This Row],[Order Date]])</f>
        <v>2026</v>
      </c>
      <c r="R1217" s="8" t="str">
        <f>"Q"&amp;ROUNDUP(MONTH(SalesDataTable[[#This Row],[Order Date]])/3,0)</f>
        <v>Q2</v>
      </c>
      <c r="S1217" s="9">
        <f>MONTH(SalesDataTable[[#This Row],[Order Date]])</f>
        <v>6</v>
      </c>
      <c r="T1217" s="8" t="str">
        <f>TEXT(SalesDataTable[[#This Row],[Order Date]],"mmm")</f>
        <v>Jun</v>
      </c>
    </row>
    <row r="1218" spans="1:20" ht="15.6">
      <c r="A1218" s="2" t="s">
        <v>1269</v>
      </c>
      <c r="B1218" s="3">
        <v>46200</v>
      </c>
      <c r="C1218" s="4" t="s">
        <v>14</v>
      </c>
      <c r="D1218" s="4" t="s">
        <v>24</v>
      </c>
      <c r="E1218" s="4" t="s">
        <v>3</v>
      </c>
      <c r="F1218" s="4" t="s">
        <v>20</v>
      </c>
      <c r="G1218" s="4" t="s">
        <v>31</v>
      </c>
      <c r="H1218" s="4" t="s">
        <v>32</v>
      </c>
      <c r="I1218" s="9">
        <v>2</v>
      </c>
      <c r="J1218" s="6">
        <v>345.82</v>
      </c>
      <c r="K1218" s="7">
        <v>0.05</v>
      </c>
      <c r="L1218" s="6">
        <v>196.24</v>
      </c>
      <c r="M1218" s="6">
        <f t="shared" ref="M1218:M1281" si="76">I1218*J1218*(1-K1218)</f>
        <v>657.05799999999999</v>
      </c>
      <c r="N1218" s="6">
        <f t="shared" ref="N1218:N1281" si="77">I1218*L1218</f>
        <v>392.48</v>
      </c>
      <c r="O1218" s="6">
        <f t="shared" ref="O1218:O1281" si="78">M1218-N1218</f>
        <v>264.57799999999997</v>
      </c>
      <c r="P1218" s="8">
        <f t="shared" ref="P1218:P1281" si="79">IFERROR(O1218/M1218,0)</f>
        <v>0.40267069269379563</v>
      </c>
      <c r="Q1218" s="5">
        <f>YEAR(SalesDataTable[[#This Row],[Order Date]])</f>
        <v>2026</v>
      </c>
      <c r="R1218" s="8" t="str">
        <f>"Q"&amp;ROUNDUP(MONTH(SalesDataTable[[#This Row],[Order Date]])/3,0)</f>
        <v>Q2</v>
      </c>
      <c r="S1218" s="9">
        <f>MONTH(SalesDataTable[[#This Row],[Order Date]])</f>
        <v>6</v>
      </c>
      <c r="T1218" s="8" t="str">
        <f>TEXT(SalesDataTable[[#This Row],[Order Date]],"mmm")</f>
        <v>Jun</v>
      </c>
    </row>
    <row r="1219" spans="1:20" ht="15.6">
      <c r="A1219" s="2" t="s">
        <v>1270</v>
      </c>
      <c r="B1219" s="3">
        <v>46200</v>
      </c>
      <c r="C1219" s="4" t="s">
        <v>1</v>
      </c>
      <c r="D1219" s="4" t="s">
        <v>88</v>
      </c>
      <c r="E1219" s="4" t="s">
        <v>25</v>
      </c>
      <c r="F1219" s="4" t="s">
        <v>16</v>
      </c>
      <c r="G1219" s="4" t="s">
        <v>31</v>
      </c>
      <c r="H1219" s="4" t="s">
        <v>90</v>
      </c>
      <c r="I1219" s="9">
        <v>1</v>
      </c>
      <c r="J1219" s="6">
        <v>126.12</v>
      </c>
      <c r="K1219" s="7">
        <v>0</v>
      </c>
      <c r="L1219" s="6">
        <v>62.18</v>
      </c>
      <c r="M1219" s="6">
        <f t="shared" si="76"/>
        <v>126.12</v>
      </c>
      <c r="N1219" s="6">
        <f t="shared" si="77"/>
        <v>62.18</v>
      </c>
      <c r="O1219" s="6">
        <f t="shared" si="78"/>
        <v>63.940000000000005</v>
      </c>
      <c r="P1219" s="8">
        <f t="shared" si="79"/>
        <v>0.50697748176339996</v>
      </c>
      <c r="Q1219" s="5">
        <f>YEAR(SalesDataTable[[#This Row],[Order Date]])</f>
        <v>2026</v>
      </c>
      <c r="R1219" s="8" t="str">
        <f>"Q"&amp;ROUNDUP(MONTH(SalesDataTable[[#This Row],[Order Date]])/3,0)</f>
        <v>Q2</v>
      </c>
      <c r="S1219" s="9">
        <f>MONTH(SalesDataTable[[#This Row],[Order Date]])</f>
        <v>6</v>
      </c>
      <c r="T1219" s="8" t="str">
        <f>TEXT(SalesDataTable[[#This Row],[Order Date]],"mmm")</f>
        <v>Jun</v>
      </c>
    </row>
    <row r="1220" spans="1:20" ht="15.6">
      <c r="A1220" s="2" t="s">
        <v>1271</v>
      </c>
      <c r="B1220" s="3">
        <v>46201</v>
      </c>
      <c r="C1220" s="4" t="s">
        <v>27</v>
      </c>
      <c r="D1220" s="4" t="s">
        <v>45</v>
      </c>
      <c r="E1220" s="4" t="s">
        <v>39</v>
      </c>
      <c r="F1220" s="4" t="s">
        <v>4</v>
      </c>
      <c r="G1220" s="4" t="s">
        <v>49</v>
      </c>
      <c r="H1220" s="4" t="s">
        <v>67</v>
      </c>
      <c r="I1220" s="9">
        <v>1</v>
      </c>
      <c r="J1220" s="6">
        <v>36</v>
      </c>
      <c r="K1220" s="7">
        <v>0</v>
      </c>
      <c r="L1220" s="6">
        <v>13.95</v>
      </c>
      <c r="M1220" s="6">
        <f t="shared" si="76"/>
        <v>36</v>
      </c>
      <c r="N1220" s="6">
        <f t="shared" si="77"/>
        <v>13.95</v>
      </c>
      <c r="O1220" s="6">
        <f t="shared" si="78"/>
        <v>22.05</v>
      </c>
      <c r="P1220" s="8">
        <f t="shared" si="79"/>
        <v>0.61250000000000004</v>
      </c>
      <c r="Q1220" s="5">
        <f>YEAR(SalesDataTable[[#This Row],[Order Date]])</f>
        <v>2026</v>
      </c>
      <c r="R1220" s="8" t="str">
        <f>"Q"&amp;ROUNDUP(MONTH(SalesDataTable[[#This Row],[Order Date]])/3,0)</f>
        <v>Q2</v>
      </c>
      <c r="S1220" s="9">
        <f>MONTH(SalesDataTable[[#This Row],[Order Date]])</f>
        <v>6</v>
      </c>
      <c r="T1220" s="8" t="str">
        <f>TEXT(SalesDataTable[[#This Row],[Order Date]],"mmm")</f>
        <v>Jun</v>
      </c>
    </row>
    <row r="1221" spans="1:20" ht="15.6">
      <c r="A1221" s="2" t="s">
        <v>1272</v>
      </c>
      <c r="B1221" s="3">
        <v>46201</v>
      </c>
      <c r="C1221" s="4" t="s">
        <v>1</v>
      </c>
      <c r="D1221" s="4" t="s">
        <v>2</v>
      </c>
      <c r="E1221" s="4" t="s">
        <v>3</v>
      </c>
      <c r="F1221" s="4" t="s">
        <v>4</v>
      </c>
      <c r="G1221" s="4" t="s">
        <v>17</v>
      </c>
      <c r="H1221" s="4" t="s">
        <v>83</v>
      </c>
      <c r="I1221" s="9">
        <v>1</v>
      </c>
      <c r="J1221" s="6">
        <v>162.25</v>
      </c>
      <c r="K1221" s="7">
        <v>0.05</v>
      </c>
      <c r="L1221" s="6">
        <v>89.28</v>
      </c>
      <c r="M1221" s="6">
        <f t="shared" si="76"/>
        <v>154.13749999999999</v>
      </c>
      <c r="N1221" s="6">
        <f t="shared" si="77"/>
        <v>89.28</v>
      </c>
      <c r="O1221" s="6">
        <f t="shared" si="78"/>
        <v>64.857499999999987</v>
      </c>
      <c r="P1221" s="8">
        <f t="shared" si="79"/>
        <v>0.42077690373854509</v>
      </c>
      <c r="Q1221" s="5">
        <f>YEAR(SalesDataTable[[#This Row],[Order Date]])</f>
        <v>2026</v>
      </c>
      <c r="R1221" s="8" t="str">
        <f>"Q"&amp;ROUNDUP(MONTH(SalesDataTable[[#This Row],[Order Date]])/3,0)</f>
        <v>Q2</v>
      </c>
      <c r="S1221" s="9">
        <f>MONTH(SalesDataTable[[#This Row],[Order Date]])</f>
        <v>6</v>
      </c>
      <c r="T1221" s="8" t="str">
        <f>TEXT(SalesDataTable[[#This Row],[Order Date]],"mmm")</f>
        <v>Jun</v>
      </c>
    </row>
    <row r="1222" spans="1:20" ht="15.6">
      <c r="A1222" s="2" t="s">
        <v>1273</v>
      </c>
      <c r="B1222" s="3">
        <v>46201</v>
      </c>
      <c r="C1222" s="4" t="s">
        <v>8</v>
      </c>
      <c r="D1222" s="4" t="s">
        <v>66</v>
      </c>
      <c r="E1222" s="4" t="s">
        <v>3</v>
      </c>
      <c r="F1222" s="4" t="s">
        <v>4</v>
      </c>
      <c r="G1222" s="4" t="s">
        <v>11</v>
      </c>
      <c r="H1222" s="4" t="s">
        <v>53</v>
      </c>
      <c r="I1222" s="9">
        <v>1</v>
      </c>
      <c r="J1222" s="6">
        <v>150.44</v>
      </c>
      <c r="K1222" s="7">
        <v>0</v>
      </c>
      <c r="L1222" s="6">
        <v>80.5</v>
      </c>
      <c r="M1222" s="6">
        <f t="shared" si="76"/>
        <v>150.44</v>
      </c>
      <c r="N1222" s="6">
        <f t="shared" si="77"/>
        <v>80.5</v>
      </c>
      <c r="O1222" s="6">
        <f t="shared" si="78"/>
        <v>69.94</v>
      </c>
      <c r="P1222" s="8">
        <f t="shared" si="79"/>
        <v>0.46490295134272797</v>
      </c>
      <c r="Q1222" s="5">
        <f>YEAR(SalesDataTable[[#This Row],[Order Date]])</f>
        <v>2026</v>
      </c>
      <c r="R1222" s="8" t="str">
        <f>"Q"&amp;ROUNDUP(MONTH(SalesDataTable[[#This Row],[Order Date]])/3,0)</f>
        <v>Q2</v>
      </c>
      <c r="S1222" s="9">
        <f>MONTH(SalesDataTable[[#This Row],[Order Date]])</f>
        <v>6</v>
      </c>
      <c r="T1222" s="8" t="str">
        <f>TEXT(SalesDataTable[[#This Row],[Order Date]],"mmm")</f>
        <v>Jun</v>
      </c>
    </row>
    <row r="1223" spans="1:20" ht="15.6">
      <c r="A1223" s="2" t="s">
        <v>1274</v>
      </c>
      <c r="B1223" s="3">
        <v>46201</v>
      </c>
      <c r="C1223" s="4" t="s">
        <v>1</v>
      </c>
      <c r="D1223" s="4" t="s">
        <v>2</v>
      </c>
      <c r="E1223" s="4" t="s">
        <v>25</v>
      </c>
      <c r="F1223" s="4" t="s">
        <v>20</v>
      </c>
      <c r="G1223" s="4" t="s">
        <v>31</v>
      </c>
      <c r="H1223" s="4" t="s">
        <v>90</v>
      </c>
      <c r="I1223" s="9">
        <v>2</v>
      </c>
      <c r="J1223" s="6">
        <v>126.17</v>
      </c>
      <c r="K1223" s="7">
        <v>0.05</v>
      </c>
      <c r="L1223" s="6">
        <v>61.13</v>
      </c>
      <c r="M1223" s="6">
        <f t="shared" si="76"/>
        <v>239.72299999999998</v>
      </c>
      <c r="N1223" s="6">
        <f t="shared" si="77"/>
        <v>122.26</v>
      </c>
      <c r="O1223" s="6">
        <f t="shared" si="78"/>
        <v>117.46299999999998</v>
      </c>
      <c r="P1223" s="8">
        <f t="shared" si="79"/>
        <v>0.48999470221881081</v>
      </c>
      <c r="Q1223" s="5">
        <f>YEAR(SalesDataTable[[#This Row],[Order Date]])</f>
        <v>2026</v>
      </c>
      <c r="R1223" s="8" t="str">
        <f>"Q"&amp;ROUNDUP(MONTH(SalesDataTable[[#This Row],[Order Date]])/3,0)</f>
        <v>Q2</v>
      </c>
      <c r="S1223" s="9">
        <f>MONTH(SalesDataTable[[#This Row],[Order Date]])</f>
        <v>6</v>
      </c>
      <c r="T1223" s="8" t="str">
        <f>TEXT(SalesDataTable[[#This Row],[Order Date]],"mmm")</f>
        <v>Jun</v>
      </c>
    </row>
    <row r="1224" spans="1:20" ht="15.6">
      <c r="A1224" s="2" t="s">
        <v>1275</v>
      </c>
      <c r="B1224" s="3">
        <v>46201</v>
      </c>
      <c r="C1224" s="4" t="s">
        <v>27</v>
      </c>
      <c r="D1224" s="4" t="s">
        <v>45</v>
      </c>
      <c r="E1224" s="4" t="s">
        <v>39</v>
      </c>
      <c r="F1224" s="4" t="s">
        <v>4</v>
      </c>
      <c r="G1224" s="4" t="s">
        <v>31</v>
      </c>
      <c r="H1224" s="4" t="s">
        <v>64</v>
      </c>
      <c r="I1224" s="9">
        <v>2</v>
      </c>
      <c r="J1224" s="6">
        <v>83.72</v>
      </c>
      <c r="K1224" s="7">
        <v>0</v>
      </c>
      <c r="L1224" s="6">
        <v>38.96</v>
      </c>
      <c r="M1224" s="6">
        <f t="shared" si="76"/>
        <v>167.44</v>
      </c>
      <c r="N1224" s="6">
        <f t="shared" si="77"/>
        <v>77.92</v>
      </c>
      <c r="O1224" s="6">
        <f t="shared" si="78"/>
        <v>89.52</v>
      </c>
      <c r="P1224" s="8">
        <f t="shared" si="79"/>
        <v>0.53463927376970855</v>
      </c>
      <c r="Q1224" s="5">
        <f>YEAR(SalesDataTable[[#This Row],[Order Date]])</f>
        <v>2026</v>
      </c>
      <c r="R1224" s="8" t="str">
        <f>"Q"&amp;ROUNDUP(MONTH(SalesDataTable[[#This Row],[Order Date]])/3,0)</f>
        <v>Q2</v>
      </c>
      <c r="S1224" s="9">
        <f>MONTH(SalesDataTable[[#This Row],[Order Date]])</f>
        <v>6</v>
      </c>
      <c r="T1224" s="8" t="str">
        <f>TEXT(SalesDataTable[[#This Row],[Order Date]],"mmm")</f>
        <v>Jun</v>
      </c>
    </row>
    <row r="1225" spans="1:20" ht="15.6">
      <c r="A1225" s="2" t="s">
        <v>1276</v>
      </c>
      <c r="B1225" s="3">
        <v>46201</v>
      </c>
      <c r="C1225" s="4" t="s">
        <v>27</v>
      </c>
      <c r="D1225" s="4" t="s">
        <v>48</v>
      </c>
      <c r="E1225" s="4" t="s">
        <v>39</v>
      </c>
      <c r="F1225" s="4" t="s">
        <v>16</v>
      </c>
      <c r="G1225" s="4" t="s">
        <v>11</v>
      </c>
      <c r="H1225" s="4" t="s">
        <v>79</v>
      </c>
      <c r="I1225" s="9">
        <v>1</v>
      </c>
      <c r="J1225" s="6">
        <v>70.58</v>
      </c>
      <c r="K1225" s="7">
        <v>0</v>
      </c>
      <c r="L1225" s="6">
        <v>32.78</v>
      </c>
      <c r="M1225" s="6">
        <f t="shared" si="76"/>
        <v>70.58</v>
      </c>
      <c r="N1225" s="6">
        <f t="shared" si="77"/>
        <v>32.78</v>
      </c>
      <c r="O1225" s="6">
        <f t="shared" si="78"/>
        <v>37.799999999999997</v>
      </c>
      <c r="P1225" s="8">
        <f t="shared" si="79"/>
        <v>0.53556248228960046</v>
      </c>
      <c r="Q1225" s="5">
        <f>YEAR(SalesDataTable[[#This Row],[Order Date]])</f>
        <v>2026</v>
      </c>
      <c r="R1225" s="8" t="str">
        <f>"Q"&amp;ROUNDUP(MONTH(SalesDataTable[[#This Row],[Order Date]])/3,0)</f>
        <v>Q2</v>
      </c>
      <c r="S1225" s="9">
        <f>MONTH(SalesDataTable[[#This Row],[Order Date]])</f>
        <v>6</v>
      </c>
      <c r="T1225" s="8" t="str">
        <f>TEXT(SalesDataTable[[#This Row],[Order Date]],"mmm")</f>
        <v>Jun</v>
      </c>
    </row>
    <row r="1226" spans="1:20" ht="15.6">
      <c r="A1226" s="2" t="s">
        <v>1277</v>
      </c>
      <c r="B1226" s="3">
        <v>46201</v>
      </c>
      <c r="C1226" s="4" t="s">
        <v>27</v>
      </c>
      <c r="D1226" s="4" t="s">
        <v>82</v>
      </c>
      <c r="E1226" s="4" t="s">
        <v>10</v>
      </c>
      <c r="F1226" s="4" t="s">
        <v>20</v>
      </c>
      <c r="G1226" s="4" t="s">
        <v>31</v>
      </c>
      <c r="H1226" s="4" t="s">
        <v>64</v>
      </c>
      <c r="I1226" s="9">
        <v>5</v>
      </c>
      <c r="J1226" s="6">
        <v>81.96</v>
      </c>
      <c r="K1226" s="7">
        <v>0.05</v>
      </c>
      <c r="L1226" s="6">
        <v>39.130000000000003</v>
      </c>
      <c r="M1226" s="6">
        <f t="shared" si="76"/>
        <v>389.30999999999995</v>
      </c>
      <c r="N1226" s="6">
        <f t="shared" si="77"/>
        <v>195.65</v>
      </c>
      <c r="O1226" s="6">
        <f t="shared" si="78"/>
        <v>193.65999999999994</v>
      </c>
      <c r="P1226" s="8">
        <f t="shared" si="79"/>
        <v>0.497444196141892</v>
      </c>
      <c r="Q1226" s="5">
        <f>YEAR(SalesDataTable[[#This Row],[Order Date]])</f>
        <v>2026</v>
      </c>
      <c r="R1226" s="8" t="str">
        <f>"Q"&amp;ROUNDUP(MONTH(SalesDataTable[[#This Row],[Order Date]])/3,0)</f>
        <v>Q2</v>
      </c>
      <c r="S1226" s="9">
        <f>MONTH(SalesDataTable[[#This Row],[Order Date]])</f>
        <v>6</v>
      </c>
      <c r="T1226" s="8" t="str">
        <f>TEXT(SalesDataTable[[#This Row],[Order Date]],"mmm")</f>
        <v>Jun</v>
      </c>
    </row>
    <row r="1227" spans="1:20" ht="15.6">
      <c r="A1227" s="2" t="s">
        <v>1278</v>
      </c>
      <c r="B1227" s="3">
        <v>46201</v>
      </c>
      <c r="C1227" s="4" t="s">
        <v>8</v>
      </c>
      <c r="D1227" s="4" t="s">
        <v>86</v>
      </c>
      <c r="E1227" s="4" t="s">
        <v>3</v>
      </c>
      <c r="F1227" s="4" t="s">
        <v>16</v>
      </c>
      <c r="G1227" s="4" t="s">
        <v>5</v>
      </c>
      <c r="H1227" s="4" t="s">
        <v>35</v>
      </c>
      <c r="I1227" s="9">
        <v>1</v>
      </c>
      <c r="J1227" s="6">
        <v>40.67</v>
      </c>
      <c r="K1227" s="7">
        <v>0</v>
      </c>
      <c r="L1227" s="6">
        <v>16.5</v>
      </c>
      <c r="M1227" s="6">
        <f t="shared" si="76"/>
        <v>40.67</v>
      </c>
      <c r="N1227" s="6">
        <f t="shared" si="77"/>
        <v>16.5</v>
      </c>
      <c r="O1227" s="6">
        <f t="shared" si="78"/>
        <v>24.17</v>
      </c>
      <c r="P1227" s="8">
        <f t="shared" si="79"/>
        <v>0.59429554954511932</v>
      </c>
      <c r="Q1227" s="5">
        <f>YEAR(SalesDataTable[[#This Row],[Order Date]])</f>
        <v>2026</v>
      </c>
      <c r="R1227" s="8" t="str">
        <f>"Q"&amp;ROUNDUP(MONTH(SalesDataTable[[#This Row],[Order Date]])/3,0)</f>
        <v>Q2</v>
      </c>
      <c r="S1227" s="9">
        <f>MONTH(SalesDataTable[[#This Row],[Order Date]])</f>
        <v>6</v>
      </c>
      <c r="T1227" s="8" t="str">
        <f>TEXT(SalesDataTable[[#This Row],[Order Date]],"mmm")</f>
        <v>Jun</v>
      </c>
    </row>
    <row r="1228" spans="1:20" ht="15.6">
      <c r="A1228" s="2" t="s">
        <v>1279</v>
      </c>
      <c r="B1228" s="3">
        <v>46201</v>
      </c>
      <c r="C1228" s="4" t="s">
        <v>14</v>
      </c>
      <c r="D1228" s="4" t="s">
        <v>126</v>
      </c>
      <c r="E1228" s="4" t="s">
        <v>25</v>
      </c>
      <c r="F1228" s="4" t="s">
        <v>16</v>
      </c>
      <c r="G1228" s="4" t="s">
        <v>49</v>
      </c>
      <c r="H1228" s="4" t="s">
        <v>50</v>
      </c>
      <c r="I1228" s="9">
        <v>1</v>
      </c>
      <c r="J1228" s="6">
        <v>40.94</v>
      </c>
      <c r="K1228" s="7">
        <v>0</v>
      </c>
      <c r="L1228" s="6">
        <v>14.47</v>
      </c>
      <c r="M1228" s="6">
        <f t="shared" si="76"/>
        <v>40.94</v>
      </c>
      <c r="N1228" s="6">
        <f t="shared" si="77"/>
        <v>14.47</v>
      </c>
      <c r="O1228" s="6">
        <f t="shared" si="78"/>
        <v>26.47</v>
      </c>
      <c r="P1228" s="8">
        <f t="shared" si="79"/>
        <v>0.64655593551538837</v>
      </c>
      <c r="Q1228" s="5">
        <f>YEAR(SalesDataTable[[#This Row],[Order Date]])</f>
        <v>2026</v>
      </c>
      <c r="R1228" s="8" t="str">
        <f>"Q"&amp;ROUNDUP(MONTH(SalesDataTable[[#This Row],[Order Date]])/3,0)</f>
        <v>Q2</v>
      </c>
      <c r="S1228" s="9">
        <f>MONTH(SalesDataTable[[#This Row],[Order Date]])</f>
        <v>6</v>
      </c>
      <c r="T1228" s="8" t="str">
        <f>TEXT(SalesDataTable[[#This Row],[Order Date]],"mmm")</f>
        <v>Jun</v>
      </c>
    </row>
    <row r="1229" spans="1:20" ht="15.6">
      <c r="A1229" s="2" t="s">
        <v>1280</v>
      </c>
      <c r="B1229" s="3">
        <v>46202</v>
      </c>
      <c r="C1229" s="4" t="s">
        <v>27</v>
      </c>
      <c r="D1229" s="4" t="s">
        <v>48</v>
      </c>
      <c r="E1229" s="4" t="s">
        <v>10</v>
      </c>
      <c r="F1229" s="4" t="s">
        <v>20</v>
      </c>
      <c r="G1229" s="4" t="s">
        <v>5</v>
      </c>
      <c r="H1229" s="4" t="s">
        <v>43</v>
      </c>
      <c r="I1229" s="9">
        <v>3</v>
      </c>
      <c r="J1229" s="6">
        <v>100.89</v>
      </c>
      <c r="K1229" s="7">
        <v>0.05</v>
      </c>
      <c r="L1229" s="6">
        <v>49.08</v>
      </c>
      <c r="M1229" s="6">
        <f t="shared" si="76"/>
        <v>287.53649999999999</v>
      </c>
      <c r="N1229" s="6">
        <f t="shared" si="77"/>
        <v>147.24</v>
      </c>
      <c r="O1229" s="6">
        <f t="shared" si="78"/>
        <v>140.29649999999998</v>
      </c>
      <c r="P1229" s="8">
        <f t="shared" si="79"/>
        <v>0.48792588071427451</v>
      </c>
      <c r="Q1229" s="5">
        <f>YEAR(SalesDataTable[[#This Row],[Order Date]])</f>
        <v>2026</v>
      </c>
      <c r="R1229" s="8" t="str">
        <f>"Q"&amp;ROUNDUP(MONTH(SalesDataTable[[#This Row],[Order Date]])/3,0)</f>
        <v>Q2</v>
      </c>
      <c r="S1229" s="9">
        <f>MONTH(SalesDataTable[[#This Row],[Order Date]])</f>
        <v>6</v>
      </c>
      <c r="T1229" s="8" t="str">
        <f>TEXT(SalesDataTable[[#This Row],[Order Date]],"mmm")</f>
        <v>Jun</v>
      </c>
    </row>
    <row r="1230" spans="1:20" ht="15.6">
      <c r="A1230" s="2" t="s">
        <v>1281</v>
      </c>
      <c r="B1230" s="3">
        <v>46202</v>
      </c>
      <c r="C1230" s="4" t="s">
        <v>8</v>
      </c>
      <c r="D1230" s="4" t="s">
        <v>69</v>
      </c>
      <c r="E1230" s="4" t="s">
        <v>10</v>
      </c>
      <c r="F1230" s="4" t="s">
        <v>20</v>
      </c>
      <c r="G1230" s="4" t="s">
        <v>5</v>
      </c>
      <c r="H1230" s="4" t="s">
        <v>35</v>
      </c>
      <c r="I1230" s="9">
        <v>3</v>
      </c>
      <c r="J1230" s="6">
        <v>39.78</v>
      </c>
      <c r="K1230" s="7">
        <v>0.15</v>
      </c>
      <c r="L1230" s="6">
        <v>16.850000000000001</v>
      </c>
      <c r="M1230" s="6">
        <f t="shared" si="76"/>
        <v>101.43900000000001</v>
      </c>
      <c r="N1230" s="6">
        <f t="shared" si="77"/>
        <v>50.550000000000004</v>
      </c>
      <c r="O1230" s="6">
        <f t="shared" si="78"/>
        <v>50.889000000000003</v>
      </c>
      <c r="P1230" s="8">
        <f t="shared" si="79"/>
        <v>0.50167095495815217</v>
      </c>
      <c r="Q1230" s="5">
        <f>YEAR(SalesDataTable[[#This Row],[Order Date]])</f>
        <v>2026</v>
      </c>
      <c r="R1230" s="8" t="str">
        <f>"Q"&amp;ROUNDUP(MONTH(SalesDataTable[[#This Row],[Order Date]])/3,0)</f>
        <v>Q2</v>
      </c>
      <c r="S1230" s="9">
        <f>MONTH(SalesDataTable[[#This Row],[Order Date]])</f>
        <v>6</v>
      </c>
      <c r="T1230" s="8" t="str">
        <f>TEXT(SalesDataTable[[#This Row],[Order Date]],"mmm")</f>
        <v>Jun</v>
      </c>
    </row>
    <row r="1231" spans="1:20" ht="15.6">
      <c r="A1231" s="2" t="s">
        <v>1282</v>
      </c>
      <c r="B1231" s="3">
        <v>46202</v>
      </c>
      <c r="C1231" s="4" t="s">
        <v>1</v>
      </c>
      <c r="D1231" s="4" t="s">
        <v>2</v>
      </c>
      <c r="E1231" s="4" t="s">
        <v>3</v>
      </c>
      <c r="F1231" s="4" t="s">
        <v>4</v>
      </c>
      <c r="G1231" s="4" t="s">
        <v>49</v>
      </c>
      <c r="H1231" s="4" t="s">
        <v>50</v>
      </c>
      <c r="I1231" s="9">
        <v>1</v>
      </c>
      <c r="J1231" s="6">
        <v>40.299999999999997</v>
      </c>
      <c r="K1231" s="7">
        <v>0.05</v>
      </c>
      <c r="L1231" s="6">
        <v>14.79</v>
      </c>
      <c r="M1231" s="6">
        <f t="shared" si="76"/>
        <v>38.284999999999997</v>
      </c>
      <c r="N1231" s="6">
        <f t="shared" si="77"/>
        <v>14.79</v>
      </c>
      <c r="O1231" s="6">
        <f t="shared" si="78"/>
        <v>23.494999999999997</v>
      </c>
      <c r="P1231" s="8">
        <f t="shared" si="79"/>
        <v>0.61368682251534545</v>
      </c>
      <c r="Q1231" s="5">
        <f>YEAR(SalesDataTable[[#This Row],[Order Date]])</f>
        <v>2026</v>
      </c>
      <c r="R1231" s="8" t="str">
        <f>"Q"&amp;ROUNDUP(MONTH(SalesDataTable[[#This Row],[Order Date]])/3,0)</f>
        <v>Q2</v>
      </c>
      <c r="S1231" s="9">
        <f>MONTH(SalesDataTable[[#This Row],[Order Date]])</f>
        <v>6</v>
      </c>
      <c r="T1231" s="8" t="str">
        <f>TEXT(SalesDataTable[[#This Row],[Order Date]],"mmm")</f>
        <v>Jun</v>
      </c>
    </row>
    <row r="1232" spans="1:20" ht="15.6">
      <c r="A1232" s="2" t="s">
        <v>1283</v>
      </c>
      <c r="B1232" s="3">
        <v>46202</v>
      </c>
      <c r="C1232" s="4" t="s">
        <v>8</v>
      </c>
      <c r="D1232" s="4" t="s">
        <v>66</v>
      </c>
      <c r="E1232" s="4" t="s">
        <v>25</v>
      </c>
      <c r="F1232" s="4" t="s">
        <v>4</v>
      </c>
      <c r="G1232" s="4" t="s">
        <v>11</v>
      </c>
      <c r="H1232" s="4" t="s">
        <v>12</v>
      </c>
      <c r="I1232" s="9">
        <v>1</v>
      </c>
      <c r="J1232" s="6">
        <v>90.91</v>
      </c>
      <c r="K1232" s="7">
        <v>0.05</v>
      </c>
      <c r="L1232" s="6">
        <v>45.9</v>
      </c>
      <c r="M1232" s="6">
        <f t="shared" si="76"/>
        <v>86.364499999999992</v>
      </c>
      <c r="N1232" s="6">
        <f t="shared" si="77"/>
        <v>45.9</v>
      </c>
      <c r="O1232" s="6">
        <f t="shared" si="78"/>
        <v>40.464499999999994</v>
      </c>
      <c r="P1232" s="8">
        <f t="shared" si="79"/>
        <v>0.46853163047316893</v>
      </c>
      <c r="Q1232" s="5">
        <f>YEAR(SalesDataTable[[#This Row],[Order Date]])</f>
        <v>2026</v>
      </c>
      <c r="R1232" s="8" t="str">
        <f>"Q"&amp;ROUNDUP(MONTH(SalesDataTable[[#This Row],[Order Date]])/3,0)</f>
        <v>Q2</v>
      </c>
      <c r="S1232" s="9">
        <f>MONTH(SalesDataTable[[#This Row],[Order Date]])</f>
        <v>6</v>
      </c>
      <c r="T1232" s="8" t="str">
        <f>TEXT(SalesDataTable[[#This Row],[Order Date]],"mmm")</f>
        <v>Jun</v>
      </c>
    </row>
    <row r="1233" spans="1:20" ht="15.6">
      <c r="A1233" s="2" t="s">
        <v>1284</v>
      </c>
      <c r="B1233" s="3">
        <v>46202</v>
      </c>
      <c r="C1233" s="4" t="s">
        <v>1</v>
      </c>
      <c r="D1233" s="4" t="s">
        <v>2</v>
      </c>
      <c r="E1233" s="4" t="s">
        <v>10</v>
      </c>
      <c r="F1233" s="4" t="s">
        <v>20</v>
      </c>
      <c r="G1233" s="4" t="s">
        <v>17</v>
      </c>
      <c r="H1233" s="4" t="s">
        <v>83</v>
      </c>
      <c r="I1233" s="9">
        <v>5</v>
      </c>
      <c r="J1233" s="6">
        <v>162.29</v>
      </c>
      <c r="K1233" s="7">
        <v>0.15</v>
      </c>
      <c r="L1233" s="6">
        <v>86.66</v>
      </c>
      <c r="M1233" s="6">
        <f t="shared" si="76"/>
        <v>689.73249999999996</v>
      </c>
      <c r="N1233" s="6">
        <f t="shared" si="77"/>
        <v>433.29999999999995</v>
      </c>
      <c r="O1233" s="6">
        <f t="shared" si="78"/>
        <v>256.4325</v>
      </c>
      <c r="P1233" s="8">
        <f t="shared" si="79"/>
        <v>0.37178543855770174</v>
      </c>
      <c r="Q1233" s="5">
        <f>YEAR(SalesDataTable[[#This Row],[Order Date]])</f>
        <v>2026</v>
      </c>
      <c r="R1233" s="8" t="str">
        <f>"Q"&amp;ROUNDUP(MONTH(SalesDataTable[[#This Row],[Order Date]])/3,0)</f>
        <v>Q2</v>
      </c>
      <c r="S1233" s="9">
        <f>MONTH(SalesDataTable[[#This Row],[Order Date]])</f>
        <v>6</v>
      </c>
      <c r="T1233" s="8" t="str">
        <f>TEXT(SalesDataTable[[#This Row],[Order Date]],"mmm")</f>
        <v>Jun</v>
      </c>
    </row>
    <row r="1234" spans="1:20" ht="15.6">
      <c r="A1234" s="2" t="s">
        <v>1285</v>
      </c>
      <c r="B1234" s="3">
        <v>46202</v>
      </c>
      <c r="C1234" s="4" t="s">
        <v>8</v>
      </c>
      <c r="D1234" s="4" t="s">
        <v>66</v>
      </c>
      <c r="E1234" s="4" t="s">
        <v>3</v>
      </c>
      <c r="F1234" s="4" t="s">
        <v>20</v>
      </c>
      <c r="G1234" s="4" t="s">
        <v>5</v>
      </c>
      <c r="H1234" s="4" t="s">
        <v>29</v>
      </c>
      <c r="I1234" s="9">
        <v>2</v>
      </c>
      <c r="J1234" s="6">
        <v>51.03</v>
      </c>
      <c r="K1234" s="7">
        <v>0</v>
      </c>
      <c r="L1234" s="6">
        <v>22.59</v>
      </c>
      <c r="M1234" s="6">
        <f t="shared" si="76"/>
        <v>102.06</v>
      </c>
      <c r="N1234" s="6">
        <f t="shared" si="77"/>
        <v>45.18</v>
      </c>
      <c r="O1234" s="6">
        <f t="shared" si="78"/>
        <v>56.88</v>
      </c>
      <c r="P1234" s="8">
        <f t="shared" si="79"/>
        <v>0.55731922398589062</v>
      </c>
      <c r="Q1234" s="5">
        <f>YEAR(SalesDataTable[[#This Row],[Order Date]])</f>
        <v>2026</v>
      </c>
      <c r="R1234" s="8" t="str">
        <f>"Q"&amp;ROUNDUP(MONTH(SalesDataTable[[#This Row],[Order Date]])/3,0)</f>
        <v>Q2</v>
      </c>
      <c r="S1234" s="9">
        <f>MONTH(SalesDataTable[[#This Row],[Order Date]])</f>
        <v>6</v>
      </c>
      <c r="T1234" s="8" t="str">
        <f>TEXT(SalesDataTable[[#This Row],[Order Date]],"mmm")</f>
        <v>Jun</v>
      </c>
    </row>
    <row r="1235" spans="1:20" ht="15.6">
      <c r="A1235" s="2" t="s">
        <v>1286</v>
      </c>
      <c r="B1235" s="3">
        <v>46202</v>
      </c>
      <c r="C1235" s="4" t="s">
        <v>8</v>
      </c>
      <c r="D1235" s="4" t="s">
        <v>69</v>
      </c>
      <c r="E1235" s="4" t="s">
        <v>3</v>
      </c>
      <c r="F1235" s="4" t="s">
        <v>20</v>
      </c>
      <c r="G1235" s="4" t="s">
        <v>49</v>
      </c>
      <c r="H1235" s="4" t="s">
        <v>74</v>
      </c>
      <c r="I1235" s="9">
        <v>1</v>
      </c>
      <c r="J1235" s="6">
        <v>50.67</v>
      </c>
      <c r="K1235" s="7">
        <v>0</v>
      </c>
      <c r="L1235" s="6">
        <v>22.18</v>
      </c>
      <c r="M1235" s="6">
        <f t="shared" si="76"/>
        <v>50.67</v>
      </c>
      <c r="N1235" s="6">
        <f t="shared" si="77"/>
        <v>22.18</v>
      </c>
      <c r="O1235" s="6">
        <f t="shared" si="78"/>
        <v>28.490000000000002</v>
      </c>
      <c r="P1235" s="8">
        <f t="shared" si="79"/>
        <v>0.56226564041839355</v>
      </c>
      <c r="Q1235" s="5">
        <f>YEAR(SalesDataTable[[#This Row],[Order Date]])</f>
        <v>2026</v>
      </c>
      <c r="R1235" s="8" t="str">
        <f>"Q"&amp;ROUNDUP(MONTH(SalesDataTable[[#This Row],[Order Date]])/3,0)</f>
        <v>Q2</v>
      </c>
      <c r="S1235" s="9">
        <f>MONTH(SalesDataTable[[#This Row],[Order Date]])</f>
        <v>6</v>
      </c>
      <c r="T1235" s="8" t="str">
        <f>TEXT(SalesDataTable[[#This Row],[Order Date]],"mmm")</f>
        <v>Jun</v>
      </c>
    </row>
    <row r="1236" spans="1:20" ht="15.6">
      <c r="A1236" s="2" t="s">
        <v>1287</v>
      </c>
      <c r="B1236" s="3">
        <v>46202</v>
      </c>
      <c r="C1236" s="4" t="s">
        <v>27</v>
      </c>
      <c r="D1236" s="4" t="s">
        <v>48</v>
      </c>
      <c r="E1236" s="4" t="s">
        <v>10</v>
      </c>
      <c r="F1236" s="4" t="s">
        <v>4</v>
      </c>
      <c r="G1236" s="4" t="s">
        <v>17</v>
      </c>
      <c r="H1236" s="4" t="s">
        <v>71</v>
      </c>
      <c r="I1236" s="9">
        <v>10</v>
      </c>
      <c r="J1236" s="6">
        <v>130.62</v>
      </c>
      <c r="K1236" s="7">
        <v>0.05</v>
      </c>
      <c r="L1236" s="6">
        <v>67.05</v>
      </c>
      <c r="M1236" s="6">
        <f t="shared" si="76"/>
        <v>1240.8899999999999</v>
      </c>
      <c r="N1236" s="6">
        <f t="shared" si="77"/>
        <v>670.5</v>
      </c>
      <c r="O1236" s="6">
        <f t="shared" si="78"/>
        <v>570.38999999999987</v>
      </c>
      <c r="P1236" s="8">
        <f t="shared" si="79"/>
        <v>0.45966201677828006</v>
      </c>
      <c r="Q1236" s="5">
        <f>YEAR(SalesDataTable[[#This Row],[Order Date]])</f>
        <v>2026</v>
      </c>
      <c r="R1236" s="8" t="str">
        <f>"Q"&amp;ROUNDUP(MONTH(SalesDataTable[[#This Row],[Order Date]])/3,0)</f>
        <v>Q2</v>
      </c>
      <c r="S1236" s="9">
        <f>MONTH(SalesDataTable[[#This Row],[Order Date]])</f>
        <v>6</v>
      </c>
      <c r="T1236" s="8" t="str">
        <f>TEXT(SalesDataTable[[#This Row],[Order Date]],"mmm")</f>
        <v>Jun</v>
      </c>
    </row>
    <row r="1237" spans="1:20" ht="15.6">
      <c r="A1237" s="2" t="s">
        <v>1288</v>
      </c>
      <c r="B1237" s="3">
        <v>46202</v>
      </c>
      <c r="C1237" s="4" t="s">
        <v>14</v>
      </c>
      <c r="D1237" s="4" t="s">
        <v>34</v>
      </c>
      <c r="E1237" s="4" t="s">
        <v>3</v>
      </c>
      <c r="F1237" s="4" t="s">
        <v>16</v>
      </c>
      <c r="G1237" s="4" t="s">
        <v>31</v>
      </c>
      <c r="H1237" s="4" t="s">
        <v>41</v>
      </c>
      <c r="I1237" s="9">
        <v>4</v>
      </c>
      <c r="J1237" s="6">
        <v>194.6</v>
      </c>
      <c r="K1237" s="7">
        <v>0</v>
      </c>
      <c r="L1237" s="6">
        <v>104.64</v>
      </c>
      <c r="M1237" s="6">
        <f t="shared" si="76"/>
        <v>778.4</v>
      </c>
      <c r="N1237" s="6">
        <f t="shared" si="77"/>
        <v>418.56</v>
      </c>
      <c r="O1237" s="6">
        <f t="shared" si="78"/>
        <v>359.84</v>
      </c>
      <c r="P1237" s="8">
        <f t="shared" si="79"/>
        <v>0.46228160328879753</v>
      </c>
      <c r="Q1237" s="5">
        <f>YEAR(SalesDataTable[[#This Row],[Order Date]])</f>
        <v>2026</v>
      </c>
      <c r="R1237" s="8" t="str">
        <f>"Q"&amp;ROUNDUP(MONTH(SalesDataTable[[#This Row],[Order Date]])/3,0)</f>
        <v>Q2</v>
      </c>
      <c r="S1237" s="9">
        <f>MONTH(SalesDataTable[[#This Row],[Order Date]])</f>
        <v>6</v>
      </c>
      <c r="T1237" s="8" t="str">
        <f>TEXT(SalesDataTable[[#This Row],[Order Date]],"mmm")</f>
        <v>Jun</v>
      </c>
    </row>
    <row r="1238" spans="1:20" ht="15.6">
      <c r="A1238" s="2" t="s">
        <v>1289</v>
      </c>
      <c r="B1238" s="3">
        <v>46203</v>
      </c>
      <c r="C1238" s="4" t="s">
        <v>14</v>
      </c>
      <c r="D1238" s="4" t="s">
        <v>15</v>
      </c>
      <c r="E1238" s="4" t="s">
        <v>25</v>
      </c>
      <c r="F1238" s="4" t="s">
        <v>16</v>
      </c>
      <c r="G1238" s="4" t="s">
        <v>11</v>
      </c>
      <c r="H1238" s="4" t="s">
        <v>12</v>
      </c>
      <c r="I1238" s="9">
        <v>1</v>
      </c>
      <c r="J1238" s="6">
        <v>94</v>
      </c>
      <c r="K1238" s="7">
        <v>0</v>
      </c>
      <c r="L1238" s="6">
        <v>45.62</v>
      </c>
      <c r="M1238" s="6">
        <f t="shared" si="76"/>
        <v>94</v>
      </c>
      <c r="N1238" s="6">
        <f t="shared" si="77"/>
        <v>45.62</v>
      </c>
      <c r="O1238" s="6">
        <f t="shared" si="78"/>
        <v>48.38</v>
      </c>
      <c r="P1238" s="8">
        <f t="shared" si="79"/>
        <v>0.51468085106382977</v>
      </c>
      <c r="Q1238" s="5">
        <f>YEAR(SalesDataTable[[#This Row],[Order Date]])</f>
        <v>2026</v>
      </c>
      <c r="R1238" s="8" t="str">
        <f>"Q"&amp;ROUNDUP(MONTH(SalesDataTable[[#This Row],[Order Date]])/3,0)</f>
        <v>Q2</v>
      </c>
      <c r="S1238" s="9">
        <f>MONTH(SalesDataTable[[#This Row],[Order Date]])</f>
        <v>6</v>
      </c>
      <c r="T1238" s="8" t="str">
        <f>TEXT(SalesDataTable[[#This Row],[Order Date]],"mmm")</f>
        <v>Jun</v>
      </c>
    </row>
    <row r="1239" spans="1:20" ht="15.6">
      <c r="A1239" s="2" t="s">
        <v>1290</v>
      </c>
      <c r="B1239" s="3">
        <v>46203</v>
      </c>
      <c r="C1239" s="4" t="s">
        <v>27</v>
      </c>
      <c r="D1239" s="4" t="s">
        <v>48</v>
      </c>
      <c r="E1239" s="4" t="s">
        <v>3</v>
      </c>
      <c r="F1239" s="4" t="s">
        <v>4</v>
      </c>
      <c r="G1239" s="4" t="s">
        <v>49</v>
      </c>
      <c r="H1239" s="4" t="s">
        <v>50</v>
      </c>
      <c r="I1239" s="9">
        <v>2</v>
      </c>
      <c r="J1239" s="6">
        <v>40.46</v>
      </c>
      <c r="K1239" s="7">
        <v>0</v>
      </c>
      <c r="L1239" s="6">
        <v>15.15</v>
      </c>
      <c r="M1239" s="6">
        <f t="shared" si="76"/>
        <v>80.92</v>
      </c>
      <c r="N1239" s="6">
        <f t="shared" si="77"/>
        <v>30.3</v>
      </c>
      <c r="O1239" s="6">
        <f t="shared" si="78"/>
        <v>50.620000000000005</v>
      </c>
      <c r="P1239" s="8">
        <f t="shared" si="79"/>
        <v>0.62555610479485912</v>
      </c>
      <c r="Q1239" s="5">
        <f>YEAR(SalesDataTable[[#This Row],[Order Date]])</f>
        <v>2026</v>
      </c>
      <c r="R1239" s="8" t="str">
        <f>"Q"&amp;ROUNDUP(MONTH(SalesDataTable[[#This Row],[Order Date]])/3,0)</f>
        <v>Q2</v>
      </c>
      <c r="S1239" s="9">
        <f>MONTH(SalesDataTable[[#This Row],[Order Date]])</f>
        <v>6</v>
      </c>
      <c r="T1239" s="8" t="str">
        <f>TEXT(SalesDataTable[[#This Row],[Order Date]],"mmm")</f>
        <v>Jun</v>
      </c>
    </row>
    <row r="1240" spans="1:20" ht="15.6">
      <c r="A1240" s="2" t="s">
        <v>1291</v>
      </c>
      <c r="B1240" s="3">
        <v>46203</v>
      </c>
      <c r="C1240" s="4" t="s">
        <v>8</v>
      </c>
      <c r="D1240" s="4" t="s">
        <v>38</v>
      </c>
      <c r="E1240" s="4" t="s">
        <v>25</v>
      </c>
      <c r="F1240" s="4" t="s">
        <v>16</v>
      </c>
      <c r="G1240" s="4" t="s">
        <v>11</v>
      </c>
      <c r="H1240" s="4" t="s">
        <v>53</v>
      </c>
      <c r="I1240" s="9">
        <v>1</v>
      </c>
      <c r="J1240" s="6">
        <v>156.11000000000001</v>
      </c>
      <c r="K1240" s="7">
        <v>0</v>
      </c>
      <c r="L1240" s="6">
        <v>79.52</v>
      </c>
      <c r="M1240" s="6">
        <f t="shared" si="76"/>
        <v>156.11000000000001</v>
      </c>
      <c r="N1240" s="6">
        <f t="shared" si="77"/>
        <v>79.52</v>
      </c>
      <c r="O1240" s="6">
        <f t="shared" si="78"/>
        <v>76.590000000000018</v>
      </c>
      <c r="P1240" s="8">
        <f t="shared" si="79"/>
        <v>0.49061559157004681</v>
      </c>
      <c r="Q1240" s="5">
        <f>YEAR(SalesDataTable[[#This Row],[Order Date]])</f>
        <v>2026</v>
      </c>
      <c r="R1240" s="8" t="str">
        <f>"Q"&amp;ROUNDUP(MONTH(SalesDataTable[[#This Row],[Order Date]])/3,0)</f>
        <v>Q2</v>
      </c>
      <c r="S1240" s="9">
        <f>MONTH(SalesDataTable[[#This Row],[Order Date]])</f>
        <v>6</v>
      </c>
      <c r="T1240" s="8" t="str">
        <f>TEXT(SalesDataTable[[#This Row],[Order Date]],"mmm")</f>
        <v>Jun</v>
      </c>
    </row>
    <row r="1241" spans="1:20" ht="15.6">
      <c r="A1241" s="2" t="s">
        <v>1292</v>
      </c>
      <c r="B1241" s="3">
        <v>46204</v>
      </c>
      <c r="C1241" s="4" t="s">
        <v>14</v>
      </c>
      <c r="D1241" s="4" t="s">
        <v>24</v>
      </c>
      <c r="E1241" s="4" t="s">
        <v>3</v>
      </c>
      <c r="F1241" s="4" t="s">
        <v>4</v>
      </c>
      <c r="G1241" s="4" t="s">
        <v>31</v>
      </c>
      <c r="H1241" s="4" t="s">
        <v>90</v>
      </c>
      <c r="I1241" s="9">
        <v>2</v>
      </c>
      <c r="J1241" s="6">
        <v>121.78</v>
      </c>
      <c r="K1241" s="7">
        <v>0.1</v>
      </c>
      <c r="L1241" s="6">
        <v>59.62</v>
      </c>
      <c r="M1241" s="6">
        <f t="shared" si="76"/>
        <v>219.20400000000001</v>
      </c>
      <c r="N1241" s="6">
        <f t="shared" si="77"/>
        <v>119.24</v>
      </c>
      <c r="O1241" s="6">
        <f t="shared" si="78"/>
        <v>99.964000000000013</v>
      </c>
      <c r="P1241" s="8">
        <f t="shared" si="79"/>
        <v>0.45603182423678407</v>
      </c>
      <c r="Q1241" s="5">
        <f>YEAR(SalesDataTable[[#This Row],[Order Date]])</f>
        <v>2026</v>
      </c>
      <c r="R1241" s="8" t="str">
        <f>"Q"&amp;ROUNDUP(MONTH(SalesDataTable[[#This Row],[Order Date]])/3,0)</f>
        <v>Q3</v>
      </c>
      <c r="S1241" s="9">
        <f>MONTH(SalesDataTable[[#This Row],[Order Date]])</f>
        <v>7</v>
      </c>
      <c r="T1241" s="8" t="str">
        <f>TEXT(SalesDataTable[[#This Row],[Order Date]],"mmm")</f>
        <v>Jul</v>
      </c>
    </row>
    <row r="1242" spans="1:20" ht="15.6">
      <c r="A1242" s="2" t="s">
        <v>1293</v>
      </c>
      <c r="B1242" s="3">
        <v>46204</v>
      </c>
      <c r="C1242" s="4" t="s">
        <v>1</v>
      </c>
      <c r="D1242" s="4" t="s">
        <v>88</v>
      </c>
      <c r="E1242" s="4" t="s">
        <v>39</v>
      </c>
      <c r="F1242" s="4" t="s">
        <v>16</v>
      </c>
      <c r="G1242" s="4" t="s">
        <v>49</v>
      </c>
      <c r="H1242" s="4" t="s">
        <v>67</v>
      </c>
      <c r="I1242" s="9">
        <v>3</v>
      </c>
      <c r="J1242" s="6">
        <v>36.22</v>
      </c>
      <c r="K1242" s="7">
        <v>0.1</v>
      </c>
      <c r="L1242" s="6">
        <v>13.83</v>
      </c>
      <c r="M1242" s="6">
        <f t="shared" si="76"/>
        <v>97.793999999999997</v>
      </c>
      <c r="N1242" s="6">
        <f t="shared" si="77"/>
        <v>41.49</v>
      </c>
      <c r="O1242" s="6">
        <f t="shared" si="78"/>
        <v>56.303999999999995</v>
      </c>
      <c r="P1242" s="8">
        <f t="shared" si="79"/>
        <v>0.57574084299650286</v>
      </c>
      <c r="Q1242" s="5">
        <f>YEAR(SalesDataTable[[#This Row],[Order Date]])</f>
        <v>2026</v>
      </c>
      <c r="R1242" s="8" t="str">
        <f>"Q"&amp;ROUNDUP(MONTH(SalesDataTable[[#This Row],[Order Date]])/3,0)</f>
        <v>Q3</v>
      </c>
      <c r="S1242" s="9">
        <f>MONTH(SalesDataTable[[#This Row],[Order Date]])</f>
        <v>7</v>
      </c>
      <c r="T1242" s="8" t="str">
        <f>TEXT(SalesDataTable[[#This Row],[Order Date]],"mmm")</f>
        <v>Jul</v>
      </c>
    </row>
    <row r="1243" spans="1:20" ht="15.6">
      <c r="A1243" s="2" t="s">
        <v>1294</v>
      </c>
      <c r="B1243" s="3">
        <v>46204</v>
      </c>
      <c r="C1243" s="4" t="s">
        <v>27</v>
      </c>
      <c r="D1243" s="4" t="s">
        <v>45</v>
      </c>
      <c r="E1243" s="4" t="s">
        <v>10</v>
      </c>
      <c r="F1243" s="4" t="s">
        <v>20</v>
      </c>
      <c r="G1243" s="4" t="s">
        <v>17</v>
      </c>
      <c r="H1243" s="4" t="s">
        <v>83</v>
      </c>
      <c r="I1243" s="9">
        <v>10</v>
      </c>
      <c r="J1243" s="6">
        <v>161.78</v>
      </c>
      <c r="K1243" s="7">
        <v>0.1</v>
      </c>
      <c r="L1243" s="6">
        <v>85.11</v>
      </c>
      <c r="M1243" s="6">
        <f t="shared" si="76"/>
        <v>1456.02</v>
      </c>
      <c r="N1243" s="6">
        <f t="shared" si="77"/>
        <v>851.1</v>
      </c>
      <c r="O1243" s="6">
        <f t="shared" si="78"/>
        <v>604.91999999999996</v>
      </c>
      <c r="P1243" s="8">
        <f t="shared" si="79"/>
        <v>0.4154613260806857</v>
      </c>
      <c r="Q1243" s="5">
        <f>YEAR(SalesDataTable[[#This Row],[Order Date]])</f>
        <v>2026</v>
      </c>
      <c r="R1243" s="8" t="str">
        <f>"Q"&amp;ROUNDUP(MONTH(SalesDataTable[[#This Row],[Order Date]])/3,0)</f>
        <v>Q3</v>
      </c>
      <c r="S1243" s="9">
        <f>MONTH(SalesDataTable[[#This Row],[Order Date]])</f>
        <v>7</v>
      </c>
      <c r="T1243" s="8" t="str">
        <f>TEXT(SalesDataTable[[#This Row],[Order Date]],"mmm")</f>
        <v>Jul</v>
      </c>
    </row>
    <row r="1244" spans="1:20" ht="15.6">
      <c r="A1244" s="2" t="s">
        <v>1295</v>
      </c>
      <c r="B1244" s="3">
        <v>46204</v>
      </c>
      <c r="C1244" s="4" t="s">
        <v>27</v>
      </c>
      <c r="D1244" s="4" t="s">
        <v>45</v>
      </c>
      <c r="E1244" s="4" t="s">
        <v>3</v>
      </c>
      <c r="F1244" s="4" t="s">
        <v>20</v>
      </c>
      <c r="G1244" s="4" t="s">
        <v>31</v>
      </c>
      <c r="H1244" s="4" t="s">
        <v>90</v>
      </c>
      <c r="I1244" s="9">
        <v>3</v>
      </c>
      <c r="J1244" s="6">
        <v>126.23</v>
      </c>
      <c r="K1244" s="7">
        <v>0.05</v>
      </c>
      <c r="L1244" s="6">
        <v>61.81</v>
      </c>
      <c r="M1244" s="6">
        <f t="shared" si="76"/>
        <v>359.75549999999998</v>
      </c>
      <c r="N1244" s="6">
        <f t="shared" si="77"/>
        <v>185.43</v>
      </c>
      <c r="O1244" s="6">
        <f t="shared" si="78"/>
        <v>174.32549999999998</v>
      </c>
      <c r="P1244" s="8">
        <f t="shared" si="79"/>
        <v>0.4845666014835075</v>
      </c>
      <c r="Q1244" s="5">
        <f>YEAR(SalesDataTable[[#This Row],[Order Date]])</f>
        <v>2026</v>
      </c>
      <c r="R1244" s="8" t="str">
        <f>"Q"&amp;ROUNDUP(MONTH(SalesDataTable[[#This Row],[Order Date]])/3,0)</f>
        <v>Q3</v>
      </c>
      <c r="S1244" s="9">
        <f>MONTH(SalesDataTable[[#This Row],[Order Date]])</f>
        <v>7</v>
      </c>
      <c r="T1244" s="8" t="str">
        <f>TEXT(SalesDataTable[[#This Row],[Order Date]],"mmm")</f>
        <v>Jul</v>
      </c>
    </row>
    <row r="1245" spans="1:20" ht="15.6">
      <c r="A1245" s="2" t="s">
        <v>1296</v>
      </c>
      <c r="B1245" s="3">
        <v>46204</v>
      </c>
      <c r="C1245" s="4" t="s">
        <v>27</v>
      </c>
      <c r="D1245" s="4" t="s">
        <v>48</v>
      </c>
      <c r="E1245" s="4" t="s">
        <v>3</v>
      </c>
      <c r="F1245" s="4" t="s">
        <v>4</v>
      </c>
      <c r="G1245" s="4" t="s">
        <v>5</v>
      </c>
      <c r="H1245" s="4" t="s">
        <v>6</v>
      </c>
      <c r="I1245" s="9">
        <v>4</v>
      </c>
      <c r="J1245" s="6">
        <v>79.97</v>
      </c>
      <c r="K1245" s="7">
        <v>0.1</v>
      </c>
      <c r="L1245" s="6">
        <v>43.36</v>
      </c>
      <c r="M1245" s="6">
        <f t="shared" si="76"/>
        <v>287.892</v>
      </c>
      <c r="N1245" s="6">
        <f t="shared" si="77"/>
        <v>173.44</v>
      </c>
      <c r="O1245" s="6">
        <f t="shared" si="78"/>
        <v>114.452</v>
      </c>
      <c r="P1245" s="8">
        <f t="shared" si="79"/>
        <v>0.39755185972517471</v>
      </c>
      <c r="Q1245" s="5">
        <f>YEAR(SalesDataTable[[#This Row],[Order Date]])</f>
        <v>2026</v>
      </c>
      <c r="R1245" s="8" t="str">
        <f>"Q"&amp;ROUNDUP(MONTH(SalesDataTable[[#This Row],[Order Date]])/3,0)</f>
        <v>Q3</v>
      </c>
      <c r="S1245" s="9">
        <f>MONTH(SalesDataTable[[#This Row],[Order Date]])</f>
        <v>7</v>
      </c>
      <c r="T1245" s="8" t="str">
        <f>TEXT(SalesDataTable[[#This Row],[Order Date]],"mmm")</f>
        <v>Jul</v>
      </c>
    </row>
    <row r="1246" spans="1:20" ht="15.6">
      <c r="A1246" s="2" t="s">
        <v>1297</v>
      </c>
      <c r="B1246" s="3">
        <v>46204</v>
      </c>
      <c r="C1246" s="4" t="s">
        <v>27</v>
      </c>
      <c r="D1246" s="4" t="s">
        <v>48</v>
      </c>
      <c r="E1246" s="4" t="s">
        <v>25</v>
      </c>
      <c r="F1246" s="4" t="s">
        <v>16</v>
      </c>
      <c r="G1246" s="4" t="s">
        <v>5</v>
      </c>
      <c r="H1246" s="4" t="s">
        <v>43</v>
      </c>
      <c r="I1246" s="9">
        <v>2</v>
      </c>
      <c r="J1246" s="6">
        <v>102.37</v>
      </c>
      <c r="K1246" s="7">
        <v>0</v>
      </c>
      <c r="L1246" s="6">
        <v>50.25</v>
      </c>
      <c r="M1246" s="6">
        <f t="shared" si="76"/>
        <v>204.74</v>
      </c>
      <c r="N1246" s="6">
        <f t="shared" si="77"/>
        <v>100.5</v>
      </c>
      <c r="O1246" s="6">
        <f t="shared" si="78"/>
        <v>104.24000000000001</v>
      </c>
      <c r="P1246" s="8">
        <f t="shared" si="79"/>
        <v>0.50913353521539517</v>
      </c>
      <c r="Q1246" s="5">
        <f>YEAR(SalesDataTable[[#This Row],[Order Date]])</f>
        <v>2026</v>
      </c>
      <c r="R1246" s="8" t="str">
        <f>"Q"&amp;ROUNDUP(MONTH(SalesDataTable[[#This Row],[Order Date]])/3,0)</f>
        <v>Q3</v>
      </c>
      <c r="S1246" s="9">
        <f>MONTH(SalesDataTable[[#This Row],[Order Date]])</f>
        <v>7</v>
      </c>
      <c r="T1246" s="8" t="str">
        <f>TEXT(SalesDataTable[[#This Row],[Order Date]],"mmm")</f>
        <v>Jul</v>
      </c>
    </row>
    <row r="1247" spans="1:20" ht="15.6">
      <c r="A1247" s="2" t="s">
        <v>1298</v>
      </c>
      <c r="B1247" s="3">
        <v>46204</v>
      </c>
      <c r="C1247" s="4" t="s">
        <v>27</v>
      </c>
      <c r="D1247" s="4" t="s">
        <v>82</v>
      </c>
      <c r="E1247" s="4" t="s">
        <v>3</v>
      </c>
      <c r="F1247" s="4" t="s">
        <v>16</v>
      </c>
      <c r="G1247" s="4" t="s">
        <v>5</v>
      </c>
      <c r="H1247" s="4" t="s">
        <v>43</v>
      </c>
      <c r="I1247" s="9">
        <v>1</v>
      </c>
      <c r="J1247" s="6">
        <v>102.13</v>
      </c>
      <c r="K1247" s="7">
        <v>0</v>
      </c>
      <c r="L1247" s="6">
        <v>49.17</v>
      </c>
      <c r="M1247" s="6">
        <f t="shared" si="76"/>
        <v>102.13</v>
      </c>
      <c r="N1247" s="6">
        <f t="shared" si="77"/>
        <v>49.17</v>
      </c>
      <c r="O1247" s="6">
        <f t="shared" si="78"/>
        <v>52.959999999999994</v>
      </c>
      <c r="P1247" s="8">
        <f t="shared" si="79"/>
        <v>0.5185547831195535</v>
      </c>
      <c r="Q1247" s="5">
        <f>YEAR(SalesDataTable[[#This Row],[Order Date]])</f>
        <v>2026</v>
      </c>
      <c r="R1247" s="8" t="str">
        <f>"Q"&amp;ROUNDUP(MONTH(SalesDataTable[[#This Row],[Order Date]])/3,0)</f>
        <v>Q3</v>
      </c>
      <c r="S1247" s="9">
        <f>MONTH(SalesDataTable[[#This Row],[Order Date]])</f>
        <v>7</v>
      </c>
      <c r="T1247" s="8" t="str">
        <f>TEXT(SalesDataTable[[#This Row],[Order Date]],"mmm")</f>
        <v>Jul</v>
      </c>
    </row>
    <row r="1248" spans="1:20" ht="15.6">
      <c r="A1248" s="2" t="s">
        <v>1299</v>
      </c>
      <c r="B1248" s="3">
        <v>46205</v>
      </c>
      <c r="C1248" s="4" t="s">
        <v>14</v>
      </c>
      <c r="D1248" s="4" t="s">
        <v>15</v>
      </c>
      <c r="E1248" s="4" t="s">
        <v>3</v>
      </c>
      <c r="F1248" s="4" t="s">
        <v>4</v>
      </c>
      <c r="G1248" s="4" t="s">
        <v>17</v>
      </c>
      <c r="H1248" s="4" t="s">
        <v>83</v>
      </c>
      <c r="I1248" s="9">
        <v>1</v>
      </c>
      <c r="J1248" s="6">
        <v>161.82</v>
      </c>
      <c r="K1248" s="7">
        <v>0</v>
      </c>
      <c r="L1248" s="6">
        <v>87.15</v>
      </c>
      <c r="M1248" s="6">
        <f t="shared" si="76"/>
        <v>161.82</v>
      </c>
      <c r="N1248" s="6">
        <f t="shared" si="77"/>
        <v>87.15</v>
      </c>
      <c r="O1248" s="6">
        <f t="shared" si="78"/>
        <v>74.669999999999987</v>
      </c>
      <c r="P1248" s="8">
        <f t="shared" si="79"/>
        <v>0.46143863552094916</v>
      </c>
      <c r="Q1248" s="5">
        <f>YEAR(SalesDataTable[[#This Row],[Order Date]])</f>
        <v>2026</v>
      </c>
      <c r="R1248" s="8" t="str">
        <f>"Q"&amp;ROUNDUP(MONTH(SalesDataTable[[#This Row],[Order Date]])/3,0)</f>
        <v>Q3</v>
      </c>
      <c r="S1248" s="9">
        <f>MONTH(SalesDataTable[[#This Row],[Order Date]])</f>
        <v>7</v>
      </c>
      <c r="T1248" s="8" t="str">
        <f>TEXT(SalesDataTable[[#This Row],[Order Date]],"mmm")</f>
        <v>Jul</v>
      </c>
    </row>
    <row r="1249" spans="1:20" ht="15.6">
      <c r="A1249" s="2" t="s">
        <v>1300</v>
      </c>
      <c r="B1249" s="3">
        <v>46205</v>
      </c>
      <c r="C1249" s="4" t="s">
        <v>27</v>
      </c>
      <c r="D1249" s="4" t="s">
        <v>48</v>
      </c>
      <c r="E1249" s="4" t="s">
        <v>3</v>
      </c>
      <c r="F1249" s="4" t="s">
        <v>16</v>
      </c>
      <c r="G1249" s="4" t="s">
        <v>5</v>
      </c>
      <c r="H1249" s="4" t="s">
        <v>6</v>
      </c>
      <c r="I1249" s="9">
        <v>2</v>
      </c>
      <c r="J1249" s="6">
        <v>83.29</v>
      </c>
      <c r="K1249" s="7">
        <v>0</v>
      </c>
      <c r="L1249" s="6">
        <v>42.45</v>
      </c>
      <c r="M1249" s="6">
        <f t="shared" si="76"/>
        <v>166.58</v>
      </c>
      <c r="N1249" s="6">
        <f t="shared" si="77"/>
        <v>84.9</v>
      </c>
      <c r="O1249" s="6">
        <f t="shared" si="78"/>
        <v>81.680000000000007</v>
      </c>
      <c r="P1249" s="8">
        <f t="shared" si="79"/>
        <v>0.49033497418657701</v>
      </c>
      <c r="Q1249" s="5">
        <f>YEAR(SalesDataTable[[#This Row],[Order Date]])</f>
        <v>2026</v>
      </c>
      <c r="R1249" s="8" t="str">
        <f>"Q"&amp;ROUNDUP(MONTH(SalesDataTable[[#This Row],[Order Date]])/3,0)</f>
        <v>Q3</v>
      </c>
      <c r="S1249" s="9">
        <f>MONTH(SalesDataTable[[#This Row],[Order Date]])</f>
        <v>7</v>
      </c>
      <c r="T1249" s="8" t="str">
        <f>TEXT(SalesDataTable[[#This Row],[Order Date]],"mmm")</f>
        <v>Jul</v>
      </c>
    </row>
    <row r="1250" spans="1:20" ht="15.6">
      <c r="A1250" s="2" t="s">
        <v>1301</v>
      </c>
      <c r="B1250" s="3">
        <v>46205</v>
      </c>
      <c r="C1250" s="4" t="s">
        <v>14</v>
      </c>
      <c r="D1250" s="4" t="s">
        <v>126</v>
      </c>
      <c r="E1250" s="4" t="s">
        <v>3</v>
      </c>
      <c r="F1250" s="4" t="s">
        <v>16</v>
      </c>
      <c r="G1250" s="4" t="s">
        <v>17</v>
      </c>
      <c r="H1250" s="4" t="s">
        <v>71</v>
      </c>
      <c r="I1250" s="9">
        <v>2</v>
      </c>
      <c r="J1250" s="6">
        <v>136.72999999999999</v>
      </c>
      <c r="K1250" s="7">
        <v>0</v>
      </c>
      <c r="L1250" s="6">
        <v>66.03</v>
      </c>
      <c r="M1250" s="6">
        <f t="shared" si="76"/>
        <v>273.45999999999998</v>
      </c>
      <c r="N1250" s="6">
        <f t="shared" si="77"/>
        <v>132.06</v>
      </c>
      <c r="O1250" s="6">
        <f t="shared" si="78"/>
        <v>141.39999999999998</v>
      </c>
      <c r="P1250" s="8">
        <f t="shared" si="79"/>
        <v>0.5170774519125283</v>
      </c>
      <c r="Q1250" s="5">
        <f>YEAR(SalesDataTable[[#This Row],[Order Date]])</f>
        <v>2026</v>
      </c>
      <c r="R1250" s="8" t="str">
        <f>"Q"&amp;ROUNDUP(MONTH(SalesDataTable[[#This Row],[Order Date]])/3,0)</f>
        <v>Q3</v>
      </c>
      <c r="S1250" s="9">
        <f>MONTH(SalesDataTable[[#This Row],[Order Date]])</f>
        <v>7</v>
      </c>
      <c r="T1250" s="8" t="str">
        <f>TEXT(SalesDataTable[[#This Row],[Order Date]],"mmm")</f>
        <v>Jul</v>
      </c>
    </row>
    <row r="1251" spans="1:20" ht="15.6">
      <c r="A1251" s="2" t="s">
        <v>1302</v>
      </c>
      <c r="B1251" s="3">
        <v>46205</v>
      </c>
      <c r="C1251" s="4" t="s">
        <v>14</v>
      </c>
      <c r="D1251" s="4" t="s">
        <v>15</v>
      </c>
      <c r="E1251" s="4" t="s">
        <v>39</v>
      </c>
      <c r="F1251" s="4" t="s">
        <v>4</v>
      </c>
      <c r="G1251" s="4" t="s">
        <v>11</v>
      </c>
      <c r="H1251" s="4" t="s">
        <v>53</v>
      </c>
      <c r="I1251" s="9">
        <v>2</v>
      </c>
      <c r="J1251" s="6">
        <v>152.44</v>
      </c>
      <c r="K1251" s="7">
        <v>0</v>
      </c>
      <c r="L1251" s="6">
        <v>81.23</v>
      </c>
      <c r="M1251" s="6">
        <f t="shared" si="76"/>
        <v>304.88</v>
      </c>
      <c r="N1251" s="6">
        <f t="shared" si="77"/>
        <v>162.46</v>
      </c>
      <c r="O1251" s="6">
        <f t="shared" si="78"/>
        <v>142.41999999999999</v>
      </c>
      <c r="P1251" s="8">
        <f t="shared" si="79"/>
        <v>0.46713461033849379</v>
      </c>
      <c r="Q1251" s="5">
        <f>YEAR(SalesDataTable[[#This Row],[Order Date]])</f>
        <v>2026</v>
      </c>
      <c r="R1251" s="8" t="str">
        <f>"Q"&amp;ROUNDUP(MONTH(SalesDataTable[[#This Row],[Order Date]])/3,0)</f>
        <v>Q3</v>
      </c>
      <c r="S1251" s="9">
        <f>MONTH(SalesDataTable[[#This Row],[Order Date]])</f>
        <v>7</v>
      </c>
      <c r="T1251" s="8" t="str">
        <f>TEXT(SalesDataTable[[#This Row],[Order Date]],"mmm")</f>
        <v>Jul</v>
      </c>
    </row>
    <row r="1252" spans="1:20" ht="15.6">
      <c r="A1252" s="2" t="s">
        <v>1303</v>
      </c>
      <c r="B1252" s="3">
        <v>46205</v>
      </c>
      <c r="C1252" s="4" t="s">
        <v>27</v>
      </c>
      <c r="D1252" s="4" t="s">
        <v>45</v>
      </c>
      <c r="E1252" s="4" t="s">
        <v>3</v>
      </c>
      <c r="F1252" s="4" t="s">
        <v>16</v>
      </c>
      <c r="G1252" s="4" t="s">
        <v>11</v>
      </c>
      <c r="H1252" s="4" t="s">
        <v>79</v>
      </c>
      <c r="I1252" s="9">
        <v>2</v>
      </c>
      <c r="J1252" s="6">
        <v>71.28</v>
      </c>
      <c r="K1252" s="7">
        <v>0.1</v>
      </c>
      <c r="L1252" s="6">
        <v>32.67</v>
      </c>
      <c r="M1252" s="6">
        <f t="shared" si="76"/>
        <v>128.304</v>
      </c>
      <c r="N1252" s="6">
        <f t="shared" si="77"/>
        <v>65.34</v>
      </c>
      <c r="O1252" s="6">
        <f t="shared" si="78"/>
        <v>62.963999999999999</v>
      </c>
      <c r="P1252" s="8">
        <f t="shared" si="79"/>
        <v>0.4907407407407407</v>
      </c>
      <c r="Q1252" s="5">
        <f>YEAR(SalesDataTable[[#This Row],[Order Date]])</f>
        <v>2026</v>
      </c>
      <c r="R1252" s="8" t="str">
        <f>"Q"&amp;ROUNDUP(MONTH(SalesDataTable[[#This Row],[Order Date]])/3,0)</f>
        <v>Q3</v>
      </c>
      <c r="S1252" s="9">
        <f>MONTH(SalesDataTable[[#This Row],[Order Date]])</f>
        <v>7</v>
      </c>
      <c r="T1252" s="8" t="str">
        <f>TEXT(SalesDataTable[[#This Row],[Order Date]],"mmm")</f>
        <v>Jul</v>
      </c>
    </row>
    <row r="1253" spans="1:20" ht="15.6">
      <c r="A1253" s="2" t="s">
        <v>1304</v>
      </c>
      <c r="B1253" s="3">
        <v>46205</v>
      </c>
      <c r="C1253" s="4" t="s">
        <v>14</v>
      </c>
      <c r="D1253" s="4" t="s">
        <v>24</v>
      </c>
      <c r="E1253" s="4" t="s">
        <v>39</v>
      </c>
      <c r="F1253" s="4" t="s">
        <v>4</v>
      </c>
      <c r="G1253" s="4" t="s">
        <v>5</v>
      </c>
      <c r="H1253" s="4" t="s">
        <v>6</v>
      </c>
      <c r="I1253" s="9">
        <v>1</v>
      </c>
      <c r="J1253" s="6">
        <v>80.290000000000006</v>
      </c>
      <c r="K1253" s="7">
        <v>0.1</v>
      </c>
      <c r="L1253" s="6">
        <v>43.47</v>
      </c>
      <c r="M1253" s="6">
        <f t="shared" si="76"/>
        <v>72.26100000000001</v>
      </c>
      <c r="N1253" s="6">
        <f t="shared" si="77"/>
        <v>43.47</v>
      </c>
      <c r="O1253" s="6">
        <f t="shared" si="78"/>
        <v>28.791000000000011</v>
      </c>
      <c r="P1253" s="8">
        <f t="shared" si="79"/>
        <v>0.39843068875326948</v>
      </c>
      <c r="Q1253" s="5">
        <f>YEAR(SalesDataTable[[#This Row],[Order Date]])</f>
        <v>2026</v>
      </c>
      <c r="R1253" s="8" t="str">
        <f>"Q"&amp;ROUNDUP(MONTH(SalesDataTable[[#This Row],[Order Date]])/3,0)</f>
        <v>Q3</v>
      </c>
      <c r="S1253" s="9">
        <f>MONTH(SalesDataTable[[#This Row],[Order Date]])</f>
        <v>7</v>
      </c>
      <c r="T1253" s="8" t="str">
        <f>TEXT(SalesDataTable[[#This Row],[Order Date]],"mmm")</f>
        <v>Jul</v>
      </c>
    </row>
    <row r="1254" spans="1:20" ht="15.6">
      <c r="A1254" s="2" t="s">
        <v>1305</v>
      </c>
      <c r="B1254" s="3">
        <v>46205</v>
      </c>
      <c r="C1254" s="4" t="s">
        <v>8</v>
      </c>
      <c r="D1254" s="4" t="s">
        <v>38</v>
      </c>
      <c r="E1254" s="4" t="s">
        <v>39</v>
      </c>
      <c r="F1254" s="4" t="s">
        <v>16</v>
      </c>
      <c r="G1254" s="4" t="s">
        <v>11</v>
      </c>
      <c r="H1254" s="4" t="s">
        <v>21</v>
      </c>
      <c r="I1254" s="9">
        <v>1</v>
      </c>
      <c r="J1254" s="6">
        <v>142.38</v>
      </c>
      <c r="K1254" s="7">
        <v>0.05</v>
      </c>
      <c r="L1254" s="6">
        <v>77.17</v>
      </c>
      <c r="M1254" s="6">
        <f t="shared" si="76"/>
        <v>135.261</v>
      </c>
      <c r="N1254" s="6">
        <f t="shared" si="77"/>
        <v>77.17</v>
      </c>
      <c r="O1254" s="6">
        <f t="shared" si="78"/>
        <v>58.090999999999994</v>
      </c>
      <c r="P1254" s="8">
        <f t="shared" si="79"/>
        <v>0.42947338848596417</v>
      </c>
      <c r="Q1254" s="5">
        <f>YEAR(SalesDataTable[[#This Row],[Order Date]])</f>
        <v>2026</v>
      </c>
      <c r="R1254" s="8" t="str">
        <f>"Q"&amp;ROUNDUP(MONTH(SalesDataTable[[#This Row],[Order Date]])/3,0)</f>
        <v>Q3</v>
      </c>
      <c r="S1254" s="9">
        <f>MONTH(SalesDataTable[[#This Row],[Order Date]])</f>
        <v>7</v>
      </c>
      <c r="T1254" s="8" t="str">
        <f>TEXT(SalesDataTable[[#This Row],[Order Date]],"mmm")</f>
        <v>Jul</v>
      </c>
    </row>
    <row r="1255" spans="1:20" ht="15.6">
      <c r="A1255" s="2" t="s">
        <v>1306</v>
      </c>
      <c r="B1255" s="3">
        <v>46205</v>
      </c>
      <c r="C1255" s="4" t="s">
        <v>27</v>
      </c>
      <c r="D1255" s="4" t="s">
        <v>45</v>
      </c>
      <c r="E1255" s="4" t="s">
        <v>3</v>
      </c>
      <c r="F1255" s="4" t="s">
        <v>16</v>
      </c>
      <c r="G1255" s="4" t="s">
        <v>11</v>
      </c>
      <c r="H1255" s="4" t="s">
        <v>12</v>
      </c>
      <c r="I1255" s="9">
        <v>3</v>
      </c>
      <c r="J1255" s="6">
        <v>91.47</v>
      </c>
      <c r="K1255" s="7">
        <v>0.05</v>
      </c>
      <c r="L1255" s="6">
        <v>45.6</v>
      </c>
      <c r="M1255" s="6">
        <f t="shared" si="76"/>
        <v>260.68949999999995</v>
      </c>
      <c r="N1255" s="6">
        <f t="shared" si="77"/>
        <v>136.80000000000001</v>
      </c>
      <c r="O1255" s="6">
        <f t="shared" si="78"/>
        <v>123.88949999999994</v>
      </c>
      <c r="P1255" s="8">
        <f t="shared" si="79"/>
        <v>0.47523778287963253</v>
      </c>
      <c r="Q1255" s="5">
        <f>YEAR(SalesDataTable[[#This Row],[Order Date]])</f>
        <v>2026</v>
      </c>
      <c r="R1255" s="8" t="str">
        <f>"Q"&amp;ROUNDUP(MONTH(SalesDataTable[[#This Row],[Order Date]])/3,0)</f>
        <v>Q3</v>
      </c>
      <c r="S1255" s="9">
        <f>MONTH(SalesDataTable[[#This Row],[Order Date]])</f>
        <v>7</v>
      </c>
      <c r="T1255" s="8" t="str">
        <f>TEXT(SalesDataTable[[#This Row],[Order Date]],"mmm")</f>
        <v>Jul</v>
      </c>
    </row>
    <row r="1256" spans="1:20" ht="15.6">
      <c r="A1256" s="2" t="s">
        <v>1307</v>
      </c>
      <c r="B1256" s="3">
        <v>46205</v>
      </c>
      <c r="C1256" s="4" t="s">
        <v>8</v>
      </c>
      <c r="D1256" s="4" t="s">
        <v>66</v>
      </c>
      <c r="E1256" s="4" t="s">
        <v>25</v>
      </c>
      <c r="F1256" s="4" t="s">
        <v>16</v>
      </c>
      <c r="G1256" s="4" t="s">
        <v>17</v>
      </c>
      <c r="H1256" s="4" t="s">
        <v>46</v>
      </c>
      <c r="I1256" s="9">
        <v>1</v>
      </c>
      <c r="J1256" s="6">
        <v>45.92</v>
      </c>
      <c r="K1256" s="7">
        <v>0.05</v>
      </c>
      <c r="L1256" s="6">
        <v>17.91</v>
      </c>
      <c r="M1256" s="6">
        <f t="shared" si="76"/>
        <v>43.624000000000002</v>
      </c>
      <c r="N1256" s="6">
        <f t="shared" si="77"/>
        <v>17.91</v>
      </c>
      <c r="O1256" s="6">
        <f t="shared" si="78"/>
        <v>25.714000000000002</v>
      </c>
      <c r="P1256" s="8">
        <f t="shared" si="79"/>
        <v>0.58944617641665142</v>
      </c>
      <c r="Q1256" s="5">
        <f>YEAR(SalesDataTable[[#This Row],[Order Date]])</f>
        <v>2026</v>
      </c>
      <c r="R1256" s="8" t="str">
        <f>"Q"&amp;ROUNDUP(MONTH(SalesDataTable[[#This Row],[Order Date]])/3,0)</f>
        <v>Q3</v>
      </c>
      <c r="S1256" s="9">
        <f>MONTH(SalesDataTable[[#This Row],[Order Date]])</f>
        <v>7</v>
      </c>
      <c r="T1256" s="8" t="str">
        <f>TEXT(SalesDataTable[[#This Row],[Order Date]],"mmm")</f>
        <v>Jul</v>
      </c>
    </row>
    <row r="1257" spans="1:20" ht="15.6">
      <c r="A1257" s="2" t="s">
        <v>1308</v>
      </c>
      <c r="B1257" s="3">
        <v>46206</v>
      </c>
      <c r="C1257" s="4" t="s">
        <v>27</v>
      </c>
      <c r="D1257" s="4" t="s">
        <v>28</v>
      </c>
      <c r="E1257" s="4" t="s">
        <v>25</v>
      </c>
      <c r="F1257" s="4" t="s">
        <v>16</v>
      </c>
      <c r="G1257" s="4" t="s">
        <v>49</v>
      </c>
      <c r="H1257" s="4" t="s">
        <v>67</v>
      </c>
      <c r="I1257" s="9">
        <v>1</v>
      </c>
      <c r="J1257" s="6">
        <v>36.01</v>
      </c>
      <c r="K1257" s="7">
        <v>0</v>
      </c>
      <c r="L1257" s="6">
        <v>14.11</v>
      </c>
      <c r="M1257" s="6">
        <f t="shared" si="76"/>
        <v>36.01</v>
      </c>
      <c r="N1257" s="6">
        <f t="shared" si="77"/>
        <v>14.11</v>
      </c>
      <c r="O1257" s="6">
        <f t="shared" si="78"/>
        <v>21.9</v>
      </c>
      <c r="P1257" s="8">
        <f t="shared" si="79"/>
        <v>0.60816439877811723</v>
      </c>
      <c r="Q1257" s="5">
        <f>YEAR(SalesDataTable[[#This Row],[Order Date]])</f>
        <v>2026</v>
      </c>
      <c r="R1257" s="8" t="str">
        <f>"Q"&amp;ROUNDUP(MONTH(SalesDataTable[[#This Row],[Order Date]])/3,0)</f>
        <v>Q3</v>
      </c>
      <c r="S1257" s="9">
        <f>MONTH(SalesDataTable[[#This Row],[Order Date]])</f>
        <v>7</v>
      </c>
      <c r="T1257" s="8" t="str">
        <f>TEXT(SalesDataTable[[#This Row],[Order Date]],"mmm")</f>
        <v>Jul</v>
      </c>
    </row>
    <row r="1258" spans="1:20" ht="15.6">
      <c r="A1258" s="2" t="s">
        <v>1309</v>
      </c>
      <c r="B1258" s="3">
        <v>46206</v>
      </c>
      <c r="C1258" s="4" t="s">
        <v>27</v>
      </c>
      <c r="D1258" s="4" t="s">
        <v>82</v>
      </c>
      <c r="E1258" s="4" t="s">
        <v>3</v>
      </c>
      <c r="F1258" s="4" t="s">
        <v>20</v>
      </c>
      <c r="G1258" s="4" t="s">
        <v>17</v>
      </c>
      <c r="H1258" s="4" t="s">
        <v>83</v>
      </c>
      <c r="I1258" s="9">
        <v>1</v>
      </c>
      <c r="J1258" s="6">
        <v>165.8</v>
      </c>
      <c r="K1258" s="7">
        <v>0.1</v>
      </c>
      <c r="L1258" s="6">
        <v>88.32</v>
      </c>
      <c r="M1258" s="6">
        <f t="shared" si="76"/>
        <v>149.22000000000003</v>
      </c>
      <c r="N1258" s="6">
        <f t="shared" si="77"/>
        <v>88.32</v>
      </c>
      <c r="O1258" s="6">
        <f t="shared" si="78"/>
        <v>60.900000000000034</v>
      </c>
      <c r="P1258" s="8">
        <f t="shared" si="79"/>
        <v>0.40812223562525146</v>
      </c>
      <c r="Q1258" s="5">
        <f>YEAR(SalesDataTable[[#This Row],[Order Date]])</f>
        <v>2026</v>
      </c>
      <c r="R1258" s="8" t="str">
        <f>"Q"&amp;ROUNDUP(MONTH(SalesDataTable[[#This Row],[Order Date]])/3,0)</f>
        <v>Q3</v>
      </c>
      <c r="S1258" s="9">
        <f>MONTH(SalesDataTable[[#This Row],[Order Date]])</f>
        <v>7</v>
      </c>
      <c r="T1258" s="8" t="str">
        <f>TEXT(SalesDataTable[[#This Row],[Order Date]],"mmm")</f>
        <v>Jul</v>
      </c>
    </row>
    <row r="1259" spans="1:20" ht="15.6">
      <c r="A1259" s="2" t="s">
        <v>1310</v>
      </c>
      <c r="B1259" s="3">
        <v>46206</v>
      </c>
      <c r="C1259" s="4" t="s">
        <v>14</v>
      </c>
      <c r="D1259" s="4" t="s">
        <v>15</v>
      </c>
      <c r="E1259" s="4" t="s">
        <v>10</v>
      </c>
      <c r="F1259" s="4" t="s">
        <v>20</v>
      </c>
      <c r="G1259" s="4" t="s">
        <v>49</v>
      </c>
      <c r="H1259" s="4" t="s">
        <v>50</v>
      </c>
      <c r="I1259" s="9">
        <v>5</v>
      </c>
      <c r="J1259" s="6">
        <v>40.36</v>
      </c>
      <c r="K1259" s="7">
        <v>0.15</v>
      </c>
      <c r="L1259" s="6">
        <v>14.57</v>
      </c>
      <c r="M1259" s="6">
        <f t="shared" si="76"/>
        <v>171.53</v>
      </c>
      <c r="N1259" s="6">
        <f t="shared" si="77"/>
        <v>72.849999999999994</v>
      </c>
      <c r="O1259" s="6">
        <f t="shared" si="78"/>
        <v>98.68</v>
      </c>
      <c r="P1259" s="8">
        <f t="shared" si="79"/>
        <v>0.57529295167026184</v>
      </c>
      <c r="Q1259" s="5">
        <f>YEAR(SalesDataTable[[#This Row],[Order Date]])</f>
        <v>2026</v>
      </c>
      <c r="R1259" s="8" t="str">
        <f>"Q"&amp;ROUNDUP(MONTH(SalesDataTable[[#This Row],[Order Date]])/3,0)</f>
        <v>Q3</v>
      </c>
      <c r="S1259" s="9">
        <f>MONTH(SalesDataTable[[#This Row],[Order Date]])</f>
        <v>7</v>
      </c>
      <c r="T1259" s="8" t="str">
        <f>TEXT(SalesDataTable[[#This Row],[Order Date]],"mmm")</f>
        <v>Jul</v>
      </c>
    </row>
    <row r="1260" spans="1:20" ht="15.6">
      <c r="A1260" s="2" t="s">
        <v>1311</v>
      </c>
      <c r="B1260" s="3">
        <v>46206</v>
      </c>
      <c r="C1260" s="4" t="s">
        <v>14</v>
      </c>
      <c r="D1260" s="4" t="s">
        <v>126</v>
      </c>
      <c r="E1260" s="4" t="s">
        <v>10</v>
      </c>
      <c r="F1260" s="4" t="s">
        <v>20</v>
      </c>
      <c r="G1260" s="4" t="s">
        <v>11</v>
      </c>
      <c r="H1260" s="4" t="s">
        <v>21</v>
      </c>
      <c r="I1260" s="9">
        <v>12</v>
      </c>
      <c r="J1260" s="6">
        <v>143.77000000000001</v>
      </c>
      <c r="K1260" s="7">
        <v>0.1</v>
      </c>
      <c r="L1260" s="6">
        <v>81.680000000000007</v>
      </c>
      <c r="M1260" s="6">
        <f t="shared" si="76"/>
        <v>1552.7160000000003</v>
      </c>
      <c r="N1260" s="6">
        <f t="shared" si="77"/>
        <v>980.16000000000008</v>
      </c>
      <c r="O1260" s="6">
        <f t="shared" si="78"/>
        <v>572.55600000000027</v>
      </c>
      <c r="P1260" s="8">
        <f t="shared" si="79"/>
        <v>0.3687448316369511</v>
      </c>
      <c r="Q1260" s="5">
        <f>YEAR(SalesDataTable[[#This Row],[Order Date]])</f>
        <v>2026</v>
      </c>
      <c r="R1260" s="8" t="str">
        <f>"Q"&amp;ROUNDUP(MONTH(SalesDataTable[[#This Row],[Order Date]])/3,0)</f>
        <v>Q3</v>
      </c>
      <c r="S1260" s="9">
        <f>MONTH(SalesDataTable[[#This Row],[Order Date]])</f>
        <v>7</v>
      </c>
      <c r="T1260" s="8" t="str">
        <f>TEXT(SalesDataTable[[#This Row],[Order Date]],"mmm")</f>
        <v>Jul</v>
      </c>
    </row>
    <row r="1261" spans="1:20" ht="15.6">
      <c r="A1261" s="2" t="s">
        <v>1312</v>
      </c>
      <c r="B1261" s="3">
        <v>46206</v>
      </c>
      <c r="C1261" s="4" t="s">
        <v>8</v>
      </c>
      <c r="D1261" s="4" t="s">
        <v>69</v>
      </c>
      <c r="E1261" s="4" t="s">
        <v>3</v>
      </c>
      <c r="F1261" s="4" t="s">
        <v>16</v>
      </c>
      <c r="G1261" s="4" t="s">
        <v>11</v>
      </c>
      <c r="H1261" s="4" t="s">
        <v>79</v>
      </c>
      <c r="I1261" s="9">
        <v>2</v>
      </c>
      <c r="J1261" s="6">
        <v>70.5</v>
      </c>
      <c r="K1261" s="7">
        <v>0</v>
      </c>
      <c r="L1261" s="6">
        <v>32.51</v>
      </c>
      <c r="M1261" s="6">
        <f t="shared" si="76"/>
        <v>141</v>
      </c>
      <c r="N1261" s="6">
        <f t="shared" si="77"/>
        <v>65.02</v>
      </c>
      <c r="O1261" s="6">
        <f t="shared" si="78"/>
        <v>75.98</v>
      </c>
      <c r="P1261" s="8">
        <f t="shared" si="79"/>
        <v>0.53886524822695037</v>
      </c>
      <c r="Q1261" s="5">
        <f>YEAR(SalesDataTable[[#This Row],[Order Date]])</f>
        <v>2026</v>
      </c>
      <c r="R1261" s="8" t="str">
        <f>"Q"&amp;ROUNDUP(MONTH(SalesDataTable[[#This Row],[Order Date]])/3,0)</f>
        <v>Q3</v>
      </c>
      <c r="S1261" s="9">
        <f>MONTH(SalesDataTable[[#This Row],[Order Date]])</f>
        <v>7</v>
      </c>
      <c r="T1261" s="8" t="str">
        <f>TEXT(SalesDataTable[[#This Row],[Order Date]],"mmm")</f>
        <v>Jul</v>
      </c>
    </row>
    <row r="1262" spans="1:20" ht="15.6">
      <c r="A1262" s="2" t="s">
        <v>1313</v>
      </c>
      <c r="B1262" s="3">
        <v>46206</v>
      </c>
      <c r="C1262" s="4" t="s">
        <v>8</v>
      </c>
      <c r="D1262" s="4" t="s">
        <v>86</v>
      </c>
      <c r="E1262" s="4" t="s">
        <v>3</v>
      </c>
      <c r="F1262" s="4" t="s">
        <v>16</v>
      </c>
      <c r="G1262" s="4" t="s">
        <v>11</v>
      </c>
      <c r="H1262" s="4" t="s">
        <v>53</v>
      </c>
      <c r="I1262" s="9">
        <v>2</v>
      </c>
      <c r="J1262" s="6">
        <v>152.88999999999999</v>
      </c>
      <c r="K1262" s="7">
        <v>0</v>
      </c>
      <c r="L1262" s="6">
        <v>81.34</v>
      </c>
      <c r="M1262" s="6">
        <f t="shared" si="76"/>
        <v>305.77999999999997</v>
      </c>
      <c r="N1262" s="6">
        <f t="shared" si="77"/>
        <v>162.68</v>
      </c>
      <c r="O1262" s="6">
        <f t="shared" si="78"/>
        <v>143.09999999999997</v>
      </c>
      <c r="P1262" s="8">
        <f t="shared" si="79"/>
        <v>0.46798351756164558</v>
      </c>
      <c r="Q1262" s="5">
        <f>YEAR(SalesDataTable[[#This Row],[Order Date]])</f>
        <v>2026</v>
      </c>
      <c r="R1262" s="8" t="str">
        <f>"Q"&amp;ROUNDUP(MONTH(SalesDataTable[[#This Row],[Order Date]])/3,0)</f>
        <v>Q3</v>
      </c>
      <c r="S1262" s="9">
        <f>MONTH(SalesDataTable[[#This Row],[Order Date]])</f>
        <v>7</v>
      </c>
      <c r="T1262" s="8" t="str">
        <f>TEXT(SalesDataTable[[#This Row],[Order Date]],"mmm")</f>
        <v>Jul</v>
      </c>
    </row>
    <row r="1263" spans="1:20" ht="15.6">
      <c r="A1263" s="2" t="s">
        <v>1314</v>
      </c>
      <c r="B1263" s="3">
        <v>46207</v>
      </c>
      <c r="C1263" s="4" t="s">
        <v>1</v>
      </c>
      <c r="D1263" s="4" t="s">
        <v>88</v>
      </c>
      <c r="E1263" s="4" t="s">
        <v>3</v>
      </c>
      <c r="F1263" s="4" t="s">
        <v>16</v>
      </c>
      <c r="G1263" s="4" t="s">
        <v>5</v>
      </c>
      <c r="H1263" s="4" t="s">
        <v>6</v>
      </c>
      <c r="I1263" s="9">
        <v>2</v>
      </c>
      <c r="J1263" s="6">
        <v>81.900000000000006</v>
      </c>
      <c r="K1263" s="7">
        <v>0</v>
      </c>
      <c r="L1263" s="6">
        <v>42.61</v>
      </c>
      <c r="M1263" s="6">
        <f t="shared" si="76"/>
        <v>163.80000000000001</v>
      </c>
      <c r="N1263" s="6">
        <f t="shared" si="77"/>
        <v>85.22</v>
      </c>
      <c r="O1263" s="6">
        <f t="shared" si="78"/>
        <v>78.580000000000013</v>
      </c>
      <c r="P1263" s="8">
        <f t="shared" si="79"/>
        <v>0.47973137973137975</v>
      </c>
      <c r="Q1263" s="5">
        <f>YEAR(SalesDataTable[[#This Row],[Order Date]])</f>
        <v>2026</v>
      </c>
      <c r="R1263" s="8" t="str">
        <f>"Q"&amp;ROUNDUP(MONTH(SalesDataTable[[#This Row],[Order Date]])/3,0)</f>
        <v>Q3</v>
      </c>
      <c r="S1263" s="9">
        <f>MONTH(SalesDataTable[[#This Row],[Order Date]])</f>
        <v>7</v>
      </c>
      <c r="T1263" s="8" t="str">
        <f>TEXT(SalesDataTable[[#This Row],[Order Date]],"mmm")</f>
        <v>Jul</v>
      </c>
    </row>
    <row r="1264" spans="1:20" ht="15.6">
      <c r="A1264" s="2" t="s">
        <v>1315</v>
      </c>
      <c r="B1264" s="3">
        <v>46207</v>
      </c>
      <c r="C1264" s="4" t="s">
        <v>14</v>
      </c>
      <c r="D1264" s="4" t="s">
        <v>61</v>
      </c>
      <c r="E1264" s="4" t="s">
        <v>25</v>
      </c>
      <c r="F1264" s="4" t="s">
        <v>16</v>
      </c>
      <c r="G1264" s="4" t="s">
        <v>5</v>
      </c>
      <c r="H1264" s="4" t="s">
        <v>43</v>
      </c>
      <c r="I1264" s="9">
        <v>1</v>
      </c>
      <c r="J1264" s="6">
        <v>103.58</v>
      </c>
      <c r="K1264" s="7">
        <v>0</v>
      </c>
      <c r="L1264" s="6">
        <v>51.94</v>
      </c>
      <c r="M1264" s="6">
        <f t="shared" si="76"/>
        <v>103.58</v>
      </c>
      <c r="N1264" s="6">
        <f t="shared" si="77"/>
        <v>51.94</v>
      </c>
      <c r="O1264" s="6">
        <f t="shared" si="78"/>
        <v>51.64</v>
      </c>
      <c r="P1264" s="8">
        <f t="shared" si="79"/>
        <v>0.49855184398532537</v>
      </c>
      <c r="Q1264" s="5">
        <f>YEAR(SalesDataTable[[#This Row],[Order Date]])</f>
        <v>2026</v>
      </c>
      <c r="R1264" s="8" t="str">
        <f>"Q"&amp;ROUNDUP(MONTH(SalesDataTable[[#This Row],[Order Date]])/3,0)</f>
        <v>Q3</v>
      </c>
      <c r="S1264" s="9">
        <f>MONTH(SalesDataTable[[#This Row],[Order Date]])</f>
        <v>7</v>
      </c>
      <c r="T1264" s="8" t="str">
        <f>TEXT(SalesDataTable[[#This Row],[Order Date]],"mmm")</f>
        <v>Jul</v>
      </c>
    </row>
    <row r="1265" spans="1:20" ht="15.6">
      <c r="A1265" s="2" t="s">
        <v>1316</v>
      </c>
      <c r="B1265" s="3">
        <v>46207</v>
      </c>
      <c r="C1265" s="4" t="s">
        <v>14</v>
      </c>
      <c r="D1265" s="4" t="s">
        <v>24</v>
      </c>
      <c r="E1265" s="4" t="s">
        <v>10</v>
      </c>
      <c r="F1265" s="4" t="s">
        <v>4</v>
      </c>
      <c r="G1265" s="4" t="s">
        <v>11</v>
      </c>
      <c r="H1265" s="4" t="s">
        <v>79</v>
      </c>
      <c r="I1265" s="9">
        <v>4</v>
      </c>
      <c r="J1265" s="6">
        <v>69.7</v>
      </c>
      <c r="K1265" s="7">
        <v>0.1</v>
      </c>
      <c r="L1265" s="6">
        <v>32.799999999999997</v>
      </c>
      <c r="M1265" s="6">
        <f t="shared" si="76"/>
        <v>250.92000000000002</v>
      </c>
      <c r="N1265" s="6">
        <f t="shared" si="77"/>
        <v>131.19999999999999</v>
      </c>
      <c r="O1265" s="6">
        <f t="shared" si="78"/>
        <v>119.72000000000003</v>
      </c>
      <c r="P1265" s="8">
        <f t="shared" si="79"/>
        <v>0.47712418300653603</v>
      </c>
      <c r="Q1265" s="5">
        <f>YEAR(SalesDataTable[[#This Row],[Order Date]])</f>
        <v>2026</v>
      </c>
      <c r="R1265" s="8" t="str">
        <f>"Q"&amp;ROUNDUP(MONTH(SalesDataTable[[#This Row],[Order Date]])/3,0)</f>
        <v>Q3</v>
      </c>
      <c r="S1265" s="9">
        <f>MONTH(SalesDataTable[[#This Row],[Order Date]])</f>
        <v>7</v>
      </c>
      <c r="T1265" s="8" t="str">
        <f>TEXT(SalesDataTable[[#This Row],[Order Date]],"mmm")</f>
        <v>Jul</v>
      </c>
    </row>
    <row r="1266" spans="1:20" ht="15.6">
      <c r="A1266" s="2" t="s">
        <v>1317</v>
      </c>
      <c r="B1266" s="3">
        <v>46207</v>
      </c>
      <c r="C1266" s="4" t="s">
        <v>8</v>
      </c>
      <c r="D1266" s="4" t="s">
        <v>69</v>
      </c>
      <c r="E1266" s="4" t="s">
        <v>3</v>
      </c>
      <c r="F1266" s="4" t="s">
        <v>20</v>
      </c>
      <c r="G1266" s="4" t="s">
        <v>49</v>
      </c>
      <c r="H1266" s="4" t="s">
        <v>50</v>
      </c>
      <c r="I1266" s="9">
        <v>1</v>
      </c>
      <c r="J1266" s="6">
        <v>40.549999999999997</v>
      </c>
      <c r="K1266" s="7">
        <v>0.05</v>
      </c>
      <c r="L1266" s="6">
        <v>14.44</v>
      </c>
      <c r="M1266" s="6">
        <f t="shared" si="76"/>
        <v>38.522499999999994</v>
      </c>
      <c r="N1266" s="6">
        <f t="shared" si="77"/>
        <v>14.44</v>
      </c>
      <c r="O1266" s="6">
        <f t="shared" si="78"/>
        <v>24.082499999999996</v>
      </c>
      <c r="P1266" s="8">
        <f t="shared" si="79"/>
        <v>0.62515413070283599</v>
      </c>
      <c r="Q1266" s="5">
        <f>YEAR(SalesDataTable[[#This Row],[Order Date]])</f>
        <v>2026</v>
      </c>
      <c r="R1266" s="8" t="str">
        <f>"Q"&amp;ROUNDUP(MONTH(SalesDataTable[[#This Row],[Order Date]])/3,0)</f>
        <v>Q3</v>
      </c>
      <c r="S1266" s="9">
        <f>MONTH(SalesDataTable[[#This Row],[Order Date]])</f>
        <v>7</v>
      </c>
      <c r="T1266" s="8" t="str">
        <f>TEXT(SalesDataTable[[#This Row],[Order Date]],"mmm")</f>
        <v>Jul</v>
      </c>
    </row>
    <row r="1267" spans="1:20" ht="15.6">
      <c r="A1267" s="2" t="s">
        <v>1318</v>
      </c>
      <c r="B1267" s="3">
        <v>46207</v>
      </c>
      <c r="C1267" s="4" t="s">
        <v>27</v>
      </c>
      <c r="D1267" s="4" t="s">
        <v>48</v>
      </c>
      <c r="E1267" s="4" t="s">
        <v>3</v>
      </c>
      <c r="F1267" s="4" t="s">
        <v>16</v>
      </c>
      <c r="G1267" s="4" t="s">
        <v>11</v>
      </c>
      <c r="H1267" s="4" t="s">
        <v>21</v>
      </c>
      <c r="I1267" s="9">
        <v>2</v>
      </c>
      <c r="J1267" s="6">
        <v>145.88999999999999</v>
      </c>
      <c r="K1267" s="7">
        <v>0</v>
      </c>
      <c r="L1267" s="6">
        <v>80.709999999999994</v>
      </c>
      <c r="M1267" s="6">
        <f t="shared" si="76"/>
        <v>291.77999999999997</v>
      </c>
      <c r="N1267" s="6">
        <f t="shared" si="77"/>
        <v>161.41999999999999</v>
      </c>
      <c r="O1267" s="6">
        <f t="shared" si="78"/>
        <v>130.35999999999999</v>
      </c>
      <c r="P1267" s="8">
        <f t="shared" si="79"/>
        <v>0.4467749674412228</v>
      </c>
      <c r="Q1267" s="5">
        <f>YEAR(SalesDataTable[[#This Row],[Order Date]])</f>
        <v>2026</v>
      </c>
      <c r="R1267" s="8" t="str">
        <f>"Q"&amp;ROUNDUP(MONTH(SalesDataTable[[#This Row],[Order Date]])/3,0)</f>
        <v>Q3</v>
      </c>
      <c r="S1267" s="9">
        <f>MONTH(SalesDataTable[[#This Row],[Order Date]])</f>
        <v>7</v>
      </c>
      <c r="T1267" s="8" t="str">
        <f>TEXT(SalesDataTable[[#This Row],[Order Date]],"mmm")</f>
        <v>Jul</v>
      </c>
    </row>
    <row r="1268" spans="1:20" ht="15.6">
      <c r="A1268" s="2" t="s">
        <v>1319</v>
      </c>
      <c r="B1268" s="3">
        <v>46207</v>
      </c>
      <c r="C1268" s="4" t="s">
        <v>27</v>
      </c>
      <c r="D1268" s="4" t="s">
        <v>82</v>
      </c>
      <c r="E1268" s="4" t="s">
        <v>3</v>
      </c>
      <c r="F1268" s="4" t="s">
        <v>4</v>
      </c>
      <c r="G1268" s="4" t="s">
        <v>17</v>
      </c>
      <c r="H1268" s="4" t="s">
        <v>83</v>
      </c>
      <c r="I1268" s="9">
        <v>1</v>
      </c>
      <c r="J1268" s="6">
        <v>163.25</v>
      </c>
      <c r="K1268" s="7">
        <v>0</v>
      </c>
      <c r="L1268" s="6">
        <v>89.71</v>
      </c>
      <c r="M1268" s="6">
        <f t="shared" si="76"/>
        <v>163.25</v>
      </c>
      <c r="N1268" s="6">
        <f t="shared" si="77"/>
        <v>89.71</v>
      </c>
      <c r="O1268" s="6">
        <f t="shared" si="78"/>
        <v>73.540000000000006</v>
      </c>
      <c r="P1268" s="8">
        <f t="shared" si="79"/>
        <v>0.45047473200612559</v>
      </c>
      <c r="Q1268" s="5">
        <f>YEAR(SalesDataTable[[#This Row],[Order Date]])</f>
        <v>2026</v>
      </c>
      <c r="R1268" s="8" t="str">
        <f>"Q"&amp;ROUNDUP(MONTH(SalesDataTable[[#This Row],[Order Date]])/3,0)</f>
        <v>Q3</v>
      </c>
      <c r="S1268" s="9">
        <f>MONTH(SalesDataTable[[#This Row],[Order Date]])</f>
        <v>7</v>
      </c>
      <c r="T1268" s="8" t="str">
        <f>TEXT(SalesDataTable[[#This Row],[Order Date]],"mmm")</f>
        <v>Jul</v>
      </c>
    </row>
    <row r="1269" spans="1:20" ht="15.6">
      <c r="A1269" s="2" t="s">
        <v>1320</v>
      </c>
      <c r="B1269" s="3">
        <v>46207</v>
      </c>
      <c r="C1269" s="4" t="s">
        <v>8</v>
      </c>
      <c r="D1269" s="4" t="s">
        <v>9</v>
      </c>
      <c r="E1269" s="4" t="s">
        <v>3</v>
      </c>
      <c r="F1269" s="4" t="s">
        <v>4</v>
      </c>
      <c r="G1269" s="4" t="s">
        <v>49</v>
      </c>
      <c r="H1269" s="4" t="s">
        <v>50</v>
      </c>
      <c r="I1269" s="9">
        <v>1</v>
      </c>
      <c r="J1269" s="6">
        <v>40.39</v>
      </c>
      <c r="K1269" s="7">
        <v>0.1</v>
      </c>
      <c r="L1269" s="6">
        <v>14.38</v>
      </c>
      <c r="M1269" s="6">
        <f t="shared" si="76"/>
        <v>36.350999999999999</v>
      </c>
      <c r="N1269" s="6">
        <f t="shared" si="77"/>
        <v>14.38</v>
      </c>
      <c r="O1269" s="6">
        <f t="shared" si="78"/>
        <v>21.970999999999997</v>
      </c>
      <c r="P1269" s="8">
        <f t="shared" si="79"/>
        <v>0.60441253335534095</v>
      </c>
      <c r="Q1269" s="5">
        <f>YEAR(SalesDataTable[[#This Row],[Order Date]])</f>
        <v>2026</v>
      </c>
      <c r="R1269" s="8" t="str">
        <f>"Q"&amp;ROUNDUP(MONTH(SalesDataTable[[#This Row],[Order Date]])/3,0)</f>
        <v>Q3</v>
      </c>
      <c r="S1269" s="9">
        <f>MONTH(SalesDataTable[[#This Row],[Order Date]])</f>
        <v>7</v>
      </c>
      <c r="T1269" s="8" t="str">
        <f>TEXT(SalesDataTable[[#This Row],[Order Date]],"mmm")</f>
        <v>Jul</v>
      </c>
    </row>
    <row r="1270" spans="1:20" ht="15.6">
      <c r="A1270" s="2" t="s">
        <v>1321</v>
      </c>
      <c r="B1270" s="3">
        <v>46207</v>
      </c>
      <c r="C1270" s="4" t="s">
        <v>1</v>
      </c>
      <c r="D1270" s="4" t="s">
        <v>88</v>
      </c>
      <c r="E1270" s="4" t="s">
        <v>25</v>
      </c>
      <c r="F1270" s="4" t="s">
        <v>4</v>
      </c>
      <c r="G1270" s="4" t="s">
        <v>31</v>
      </c>
      <c r="H1270" s="4" t="s">
        <v>41</v>
      </c>
      <c r="I1270" s="9">
        <v>1</v>
      </c>
      <c r="J1270" s="6">
        <v>200.22</v>
      </c>
      <c r="K1270" s="7">
        <v>0</v>
      </c>
      <c r="L1270" s="6">
        <v>104.38</v>
      </c>
      <c r="M1270" s="6">
        <f t="shared" si="76"/>
        <v>200.22</v>
      </c>
      <c r="N1270" s="6">
        <f t="shared" si="77"/>
        <v>104.38</v>
      </c>
      <c r="O1270" s="6">
        <f t="shared" si="78"/>
        <v>95.84</v>
      </c>
      <c r="P1270" s="8">
        <f t="shared" si="79"/>
        <v>0.47867345919488563</v>
      </c>
      <c r="Q1270" s="5">
        <f>YEAR(SalesDataTable[[#This Row],[Order Date]])</f>
        <v>2026</v>
      </c>
      <c r="R1270" s="8" t="str">
        <f>"Q"&amp;ROUNDUP(MONTH(SalesDataTable[[#This Row],[Order Date]])/3,0)</f>
        <v>Q3</v>
      </c>
      <c r="S1270" s="9">
        <f>MONTH(SalesDataTable[[#This Row],[Order Date]])</f>
        <v>7</v>
      </c>
      <c r="T1270" s="8" t="str">
        <f>TEXT(SalesDataTable[[#This Row],[Order Date]],"mmm")</f>
        <v>Jul</v>
      </c>
    </row>
    <row r="1271" spans="1:20" ht="15.6">
      <c r="A1271" s="2" t="s">
        <v>1322</v>
      </c>
      <c r="B1271" s="3">
        <v>46207</v>
      </c>
      <c r="C1271" s="4" t="s">
        <v>8</v>
      </c>
      <c r="D1271" s="4" t="s">
        <v>38</v>
      </c>
      <c r="E1271" s="4" t="s">
        <v>3</v>
      </c>
      <c r="F1271" s="4" t="s">
        <v>4</v>
      </c>
      <c r="G1271" s="4" t="s">
        <v>17</v>
      </c>
      <c r="H1271" s="4" t="s">
        <v>83</v>
      </c>
      <c r="I1271" s="9">
        <v>1</v>
      </c>
      <c r="J1271" s="6">
        <v>164.78</v>
      </c>
      <c r="K1271" s="7">
        <v>0.1</v>
      </c>
      <c r="L1271" s="6">
        <v>88.72</v>
      </c>
      <c r="M1271" s="6">
        <f t="shared" si="76"/>
        <v>148.30199999999999</v>
      </c>
      <c r="N1271" s="6">
        <f t="shared" si="77"/>
        <v>88.72</v>
      </c>
      <c r="O1271" s="6">
        <f t="shared" si="78"/>
        <v>59.581999999999994</v>
      </c>
      <c r="P1271" s="8">
        <f t="shared" si="79"/>
        <v>0.4017612709201494</v>
      </c>
      <c r="Q1271" s="5">
        <f>YEAR(SalesDataTable[[#This Row],[Order Date]])</f>
        <v>2026</v>
      </c>
      <c r="R1271" s="8" t="str">
        <f>"Q"&amp;ROUNDUP(MONTH(SalesDataTable[[#This Row],[Order Date]])/3,0)</f>
        <v>Q3</v>
      </c>
      <c r="S1271" s="9">
        <f>MONTH(SalesDataTable[[#This Row],[Order Date]])</f>
        <v>7</v>
      </c>
      <c r="T1271" s="8" t="str">
        <f>TEXT(SalesDataTable[[#This Row],[Order Date]],"mmm")</f>
        <v>Jul</v>
      </c>
    </row>
    <row r="1272" spans="1:20" ht="15.6">
      <c r="A1272" s="2" t="s">
        <v>1323</v>
      </c>
      <c r="B1272" s="3">
        <v>46207</v>
      </c>
      <c r="C1272" s="4" t="s">
        <v>8</v>
      </c>
      <c r="D1272" s="4" t="s">
        <v>86</v>
      </c>
      <c r="E1272" s="4" t="s">
        <v>3</v>
      </c>
      <c r="F1272" s="4" t="s">
        <v>4</v>
      </c>
      <c r="G1272" s="4" t="s">
        <v>11</v>
      </c>
      <c r="H1272" s="4" t="s">
        <v>21</v>
      </c>
      <c r="I1272" s="9">
        <v>4</v>
      </c>
      <c r="J1272" s="6">
        <v>142.86000000000001</v>
      </c>
      <c r="K1272" s="7">
        <v>0</v>
      </c>
      <c r="L1272" s="6">
        <v>81.62</v>
      </c>
      <c r="M1272" s="6">
        <f t="shared" si="76"/>
        <v>571.44000000000005</v>
      </c>
      <c r="N1272" s="6">
        <f t="shared" si="77"/>
        <v>326.48</v>
      </c>
      <c r="O1272" s="6">
        <f t="shared" si="78"/>
        <v>244.96000000000004</v>
      </c>
      <c r="P1272" s="8">
        <f t="shared" si="79"/>
        <v>0.42867142657146862</v>
      </c>
      <c r="Q1272" s="5">
        <f>YEAR(SalesDataTable[[#This Row],[Order Date]])</f>
        <v>2026</v>
      </c>
      <c r="R1272" s="8" t="str">
        <f>"Q"&amp;ROUNDUP(MONTH(SalesDataTable[[#This Row],[Order Date]])/3,0)</f>
        <v>Q3</v>
      </c>
      <c r="S1272" s="9">
        <f>MONTH(SalesDataTable[[#This Row],[Order Date]])</f>
        <v>7</v>
      </c>
      <c r="T1272" s="8" t="str">
        <f>TEXT(SalesDataTable[[#This Row],[Order Date]],"mmm")</f>
        <v>Jul</v>
      </c>
    </row>
    <row r="1273" spans="1:20" ht="15.6">
      <c r="A1273" s="2" t="s">
        <v>1324</v>
      </c>
      <c r="B1273" s="3">
        <v>46208</v>
      </c>
      <c r="C1273" s="4" t="s">
        <v>27</v>
      </c>
      <c r="D1273" s="4" t="s">
        <v>82</v>
      </c>
      <c r="E1273" s="4" t="s">
        <v>39</v>
      </c>
      <c r="F1273" s="4" t="s">
        <v>20</v>
      </c>
      <c r="G1273" s="4" t="s">
        <v>5</v>
      </c>
      <c r="H1273" s="4" t="s">
        <v>35</v>
      </c>
      <c r="I1273" s="9">
        <v>1</v>
      </c>
      <c r="J1273" s="6">
        <v>41.18</v>
      </c>
      <c r="K1273" s="7">
        <v>0</v>
      </c>
      <c r="L1273" s="6">
        <v>16.25</v>
      </c>
      <c r="M1273" s="6">
        <f t="shared" si="76"/>
        <v>41.18</v>
      </c>
      <c r="N1273" s="6">
        <f t="shared" si="77"/>
        <v>16.25</v>
      </c>
      <c r="O1273" s="6">
        <f t="shared" si="78"/>
        <v>24.93</v>
      </c>
      <c r="P1273" s="8">
        <f t="shared" si="79"/>
        <v>0.6053909664885867</v>
      </c>
      <c r="Q1273" s="5">
        <f>YEAR(SalesDataTable[[#This Row],[Order Date]])</f>
        <v>2026</v>
      </c>
      <c r="R1273" s="8" t="str">
        <f>"Q"&amp;ROUNDUP(MONTH(SalesDataTable[[#This Row],[Order Date]])/3,0)</f>
        <v>Q3</v>
      </c>
      <c r="S1273" s="9">
        <f>MONTH(SalesDataTable[[#This Row],[Order Date]])</f>
        <v>7</v>
      </c>
      <c r="T1273" s="8" t="str">
        <f>TEXT(SalesDataTable[[#This Row],[Order Date]],"mmm")</f>
        <v>Jul</v>
      </c>
    </row>
    <row r="1274" spans="1:20" ht="15.6">
      <c r="A1274" s="2" t="s">
        <v>1325</v>
      </c>
      <c r="B1274" s="3">
        <v>46208</v>
      </c>
      <c r="C1274" s="4" t="s">
        <v>8</v>
      </c>
      <c r="D1274" s="4" t="s">
        <v>66</v>
      </c>
      <c r="E1274" s="4" t="s">
        <v>10</v>
      </c>
      <c r="F1274" s="4" t="s">
        <v>20</v>
      </c>
      <c r="G1274" s="4" t="s">
        <v>49</v>
      </c>
      <c r="H1274" s="4" t="s">
        <v>67</v>
      </c>
      <c r="I1274" s="9">
        <v>12</v>
      </c>
      <c r="J1274" s="6">
        <v>35.81</v>
      </c>
      <c r="K1274" s="7">
        <v>0.15</v>
      </c>
      <c r="L1274" s="6">
        <v>14.29</v>
      </c>
      <c r="M1274" s="6">
        <f t="shared" si="76"/>
        <v>365.262</v>
      </c>
      <c r="N1274" s="6">
        <f t="shared" si="77"/>
        <v>171.48</v>
      </c>
      <c r="O1274" s="6">
        <f t="shared" si="78"/>
        <v>193.78200000000001</v>
      </c>
      <c r="P1274" s="8">
        <f t="shared" si="79"/>
        <v>0.53052877112866936</v>
      </c>
      <c r="Q1274" s="5">
        <f>YEAR(SalesDataTable[[#This Row],[Order Date]])</f>
        <v>2026</v>
      </c>
      <c r="R1274" s="8" t="str">
        <f>"Q"&amp;ROUNDUP(MONTH(SalesDataTable[[#This Row],[Order Date]])/3,0)</f>
        <v>Q3</v>
      </c>
      <c r="S1274" s="9">
        <f>MONTH(SalesDataTable[[#This Row],[Order Date]])</f>
        <v>7</v>
      </c>
      <c r="T1274" s="8" t="str">
        <f>TEXT(SalesDataTable[[#This Row],[Order Date]],"mmm")</f>
        <v>Jul</v>
      </c>
    </row>
    <row r="1275" spans="1:20" ht="15.6">
      <c r="A1275" s="2" t="s">
        <v>1326</v>
      </c>
      <c r="B1275" s="3">
        <v>46208</v>
      </c>
      <c r="C1275" s="4" t="s">
        <v>8</v>
      </c>
      <c r="D1275" s="4" t="s">
        <v>86</v>
      </c>
      <c r="E1275" s="4" t="s">
        <v>25</v>
      </c>
      <c r="F1275" s="4" t="s">
        <v>16</v>
      </c>
      <c r="G1275" s="4" t="s">
        <v>31</v>
      </c>
      <c r="H1275" s="4" t="s">
        <v>32</v>
      </c>
      <c r="I1275" s="9">
        <v>3</v>
      </c>
      <c r="J1275" s="6">
        <v>345.42</v>
      </c>
      <c r="K1275" s="7">
        <v>0</v>
      </c>
      <c r="L1275" s="6">
        <v>198.69</v>
      </c>
      <c r="M1275" s="6">
        <f t="shared" si="76"/>
        <v>1036.26</v>
      </c>
      <c r="N1275" s="6">
        <f t="shared" si="77"/>
        <v>596.06999999999994</v>
      </c>
      <c r="O1275" s="6">
        <f t="shared" si="78"/>
        <v>440.19000000000005</v>
      </c>
      <c r="P1275" s="8">
        <f t="shared" si="79"/>
        <v>0.42478721556366167</v>
      </c>
      <c r="Q1275" s="5">
        <f>YEAR(SalesDataTable[[#This Row],[Order Date]])</f>
        <v>2026</v>
      </c>
      <c r="R1275" s="8" t="str">
        <f>"Q"&amp;ROUNDUP(MONTH(SalesDataTable[[#This Row],[Order Date]])/3,0)</f>
        <v>Q3</v>
      </c>
      <c r="S1275" s="9">
        <f>MONTH(SalesDataTable[[#This Row],[Order Date]])</f>
        <v>7</v>
      </c>
      <c r="T1275" s="8" t="str">
        <f>TEXT(SalesDataTable[[#This Row],[Order Date]],"mmm")</f>
        <v>Jul</v>
      </c>
    </row>
    <row r="1276" spans="1:20" ht="15.6">
      <c r="A1276" s="2" t="s">
        <v>1327</v>
      </c>
      <c r="B1276" s="3">
        <v>46208</v>
      </c>
      <c r="C1276" s="4" t="s">
        <v>27</v>
      </c>
      <c r="D1276" s="4" t="s">
        <v>48</v>
      </c>
      <c r="E1276" s="4" t="s">
        <v>3</v>
      </c>
      <c r="F1276" s="4" t="s">
        <v>4</v>
      </c>
      <c r="G1276" s="4" t="s">
        <v>5</v>
      </c>
      <c r="H1276" s="4" t="s">
        <v>43</v>
      </c>
      <c r="I1276" s="9">
        <v>4</v>
      </c>
      <c r="J1276" s="6">
        <v>101.66</v>
      </c>
      <c r="K1276" s="7">
        <v>0.1</v>
      </c>
      <c r="L1276" s="6">
        <v>51.55</v>
      </c>
      <c r="M1276" s="6">
        <f t="shared" si="76"/>
        <v>365.976</v>
      </c>
      <c r="N1276" s="6">
        <f t="shared" si="77"/>
        <v>206.2</v>
      </c>
      <c r="O1276" s="6">
        <f t="shared" si="78"/>
        <v>159.77600000000001</v>
      </c>
      <c r="P1276" s="8">
        <f t="shared" si="79"/>
        <v>0.43657507596126527</v>
      </c>
      <c r="Q1276" s="5">
        <f>YEAR(SalesDataTable[[#This Row],[Order Date]])</f>
        <v>2026</v>
      </c>
      <c r="R1276" s="8" t="str">
        <f>"Q"&amp;ROUNDUP(MONTH(SalesDataTable[[#This Row],[Order Date]])/3,0)</f>
        <v>Q3</v>
      </c>
      <c r="S1276" s="9">
        <f>MONTH(SalesDataTable[[#This Row],[Order Date]])</f>
        <v>7</v>
      </c>
      <c r="T1276" s="8" t="str">
        <f>TEXT(SalesDataTable[[#This Row],[Order Date]],"mmm")</f>
        <v>Jul</v>
      </c>
    </row>
    <row r="1277" spans="1:20" ht="15.6">
      <c r="A1277" s="2" t="s">
        <v>1328</v>
      </c>
      <c r="B1277" s="3">
        <v>46208</v>
      </c>
      <c r="C1277" s="4" t="s">
        <v>27</v>
      </c>
      <c r="D1277" s="4" t="s">
        <v>82</v>
      </c>
      <c r="E1277" s="4" t="s">
        <v>3</v>
      </c>
      <c r="F1277" s="4" t="s">
        <v>20</v>
      </c>
      <c r="G1277" s="4" t="s">
        <v>11</v>
      </c>
      <c r="H1277" s="4" t="s">
        <v>21</v>
      </c>
      <c r="I1277" s="9">
        <v>3</v>
      </c>
      <c r="J1277" s="6">
        <v>146.88999999999999</v>
      </c>
      <c r="K1277" s="7">
        <v>0</v>
      </c>
      <c r="L1277" s="6">
        <v>77.650000000000006</v>
      </c>
      <c r="M1277" s="6">
        <f t="shared" si="76"/>
        <v>440.66999999999996</v>
      </c>
      <c r="N1277" s="6">
        <f t="shared" si="77"/>
        <v>232.95000000000002</v>
      </c>
      <c r="O1277" s="6">
        <f t="shared" si="78"/>
        <v>207.71999999999994</v>
      </c>
      <c r="P1277" s="8">
        <f t="shared" si="79"/>
        <v>0.47137313636054179</v>
      </c>
      <c r="Q1277" s="5">
        <f>YEAR(SalesDataTable[[#This Row],[Order Date]])</f>
        <v>2026</v>
      </c>
      <c r="R1277" s="8" t="str">
        <f>"Q"&amp;ROUNDUP(MONTH(SalesDataTable[[#This Row],[Order Date]])/3,0)</f>
        <v>Q3</v>
      </c>
      <c r="S1277" s="9">
        <f>MONTH(SalesDataTable[[#This Row],[Order Date]])</f>
        <v>7</v>
      </c>
      <c r="T1277" s="8" t="str">
        <f>TEXT(SalesDataTable[[#This Row],[Order Date]],"mmm")</f>
        <v>Jul</v>
      </c>
    </row>
    <row r="1278" spans="1:20" ht="15.6">
      <c r="A1278" s="2" t="s">
        <v>1329</v>
      </c>
      <c r="B1278" s="3">
        <v>46208</v>
      </c>
      <c r="C1278" s="4" t="s">
        <v>27</v>
      </c>
      <c r="D1278" s="4" t="s">
        <v>82</v>
      </c>
      <c r="E1278" s="4" t="s">
        <v>39</v>
      </c>
      <c r="F1278" s="4" t="s">
        <v>4</v>
      </c>
      <c r="G1278" s="4" t="s">
        <v>17</v>
      </c>
      <c r="H1278" s="4" t="s">
        <v>83</v>
      </c>
      <c r="I1278" s="9">
        <v>2</v>
      </c>
      <c r="J1278" s="6">
        <v>161.21</v>
      </c>
      <c r="K1278" s="7">
        <v>0</v>
      </c>
      <c r="L1278" s="6">
        <v>85.2</v>
      </c>
      <c r="M1278" s="6">
        <f t="shared" si="76"/>
        <v>322.42</v>
      </c>
      <c r="N1278" s="6">
        <f t="shared" si="77"/>
        <v>170.4</v>
      </c>
      <c r="O1278" s="6">
        <f t="shared" si="78"/>
        <v>152.02000000000001</v>
      </c>
      <c r="P1278" s="8">
        <f t="shared" si="79"/>
        <v>0.47149680540909372</v>
      </c>
      <c r="Q1278" s="5">
        <f>YEAR(SalesDataTable[[#This Row],[Order Date]])</f>
        <v>2026</v>
      </c>
      <c r="R1278" s="8" t="str">
        <f>"Q"&amp;ROUNDUP(MONTH(SalesDataTable[[#This Row],[Order Date]])/3,0)</f>
        <v>Q3</v>
      </c>
      <c r="S1278" s="9">
        <f>MONTH(SalesDataTable[[#This Row],[Order Date]])</f>
        <v>7</v>
      </c>
      <c r="T1278" s="8" t="str">
        <f>TEXT(SalesDataTable[[#This Row],[Order Date]],"mmm")</f>
        <v>Jul</v>
      </c>
    </row>
    <row r="1279" spans="1:20" ht="15.6">
      <c r="A1279" s="2" t="s">
        <v>1330</v>
      </c>
      <c r="B1279" s="3">
        <v>46208</v>
      </c>
      <c r="C1279" s="4" t="s">
        <v>27</v>
      </c>
      <c r="D1279" s="4" t="s">
        <v>48</v>
      </c>
      <c r="E1279" s="4" t="s">
        <v>25</v>
      </c>
      <c r="F1279" s="4" t="s">
        <v>16</v>
      </c>
      <c r="G1279" s="4" t="s">
        <v>11</v>
      </c>
      <c r="H1279" s="4" t="s">
        <v>79</v>
      </c>
      <c r="I1279" s="9">
        <v>2</v>
      </c>
      <c r="J1279" s="6">
        <v>71.27</v>
      </c>
      <c r="K1279" s="7">
        <v>0.05</v>
      </c>
      <c r="L1279" s="6">
        <v>32.85</v>
      </c>
      <c r="M1279" s="6">
        <f t="shared" si="76"/>
        <v>135.41299999999998</v>
      </c>
      <c r="N1279" s="6">
        <f t="shared" si="77"/>
        <v>65.7</v>
      </c>
      <c r="O1279" s="6">
        <f t="shared" si="78"/>
        <v>69.71299999999998</v>
      </c>
      <c r="P1279" s="8">
        <f t="shared" si="79"/>
        <v>0.5148176319851121</v>
      </c>
      <c r="Q1279" s="5">
        <f>YEAR(SalesDataTable[[#This Row],[Order Date]])</f>
        <v>2026</v>
      </c>
      <c r="R1279" s="8" t="str">
        <f>"Q"&amp;ROUNDUP(MONTH(SalesDataTable[[#This Row],[Order Date]])/3,0)</f>
        <v>Q3</v>
      </c>
      <c r="S1279" s="9">
        <f>MONTH(SalesDataTable[[#This Row],[Order Date]])</f>
        <v>7</v>
      </c>
      <c r="T1279" s="8" t="str">
        <f>TEXT(SalesDataTable[[#This Row],[Order Date]],"mmm")</f>
        <v>Jul</v>
      </c>
    </row>
    <row r="1280" spans="1:20" ht="15.6">
      <c r="A1280" s="2" t="s">
        <v>1331</v>
      </c>
      <c r="B1280" s="3">
        <v>46208</v>
      </c>
      <c r="C1280" s="4" t="s">
        <v>1</v>
      </c>
      <c r="D1280" s="4" t="s">
        <v>52</v>
      </c>
      <c r="E1280" s="4" t="s">
        <v>25</v>
      </c>
      <c r="F1280" s="4" t="s">
        <v>4</v>
      </c>
      <c r="G1280" s="4" t="s">
        <v>49</v>
      </c>
      <c r="H1280" s="4" t="s">
        <v>74</v>
      </c>
      <c r="I1280" s="9">
        <v>3</v>
      </c>
      <c r="J1280" s="6">
        <v>50.16</v>
      </c>
      <c r="K1280" s="7">
        <v>0.05</v>
      </c>
      <c r="L1280" s="6">
        <v>22.24</v>
      </c>
      <c r="M1280" s="6">
        <f t="shared" si="76"/>
        <v>142.95599999999999</v>
      </c>
      <c r="N1280" s="6">
        <f t="shared" si="77"/>
        <v>66.72</v>
      </c>
      <c r="O1280" s="6">
        <f t="shared" si="78"/>
        <v>76.23599999999999</v>
      </c>
      <c r="P1280" s="8">
        <f t="shared" si="79"/>
        <v>0.53328296818601528</v>
      </c>
      <c r="Q1280" s="5">
        <f>YEAR(SalesDataTable[[#This Row],[Order Date]])</f>
        <v>2026</v>
      </c>
      <c r="R1280" s="8" t="str">
        <f>"Q"&amp;ROUNDUP(MONTH(SalesDataTable[[#This Row],[Order Date]])/3,0)</f>
        <v>Q3</v>
      </c>
      <c r="S1280" s="9">
        <f>MONTH(SalesDataTable[[#This Row],[Order Date]])</f>
        <v>7</v>
      </c>
      <c r="T1280" s="8" t="str">
        <f>TEXT(SalesDataTable[[#This Row],[Order Date]],"mmm")</f>
        <v>Jul</v>
      </c>
    </row>
    <row r="1281" spans="1:20" ht="15.6">
      <c r="A1281" s="2" t="s">
        <v>1332</v>
      </c>
      <c r="B1281" s="3">
        <v>46208</v>
      </c>
      <c r="C1281" s="4" t="s">
        <v>27</v>
      </c>
      <c r="D1281" s="4" t="s">
        <v>28</v>
      </c>
      <c r="E1281" s="4" t="s">
        <v>39</v>
      </c>
      <c r="F1281" s="4" t="s">
        <v>16</v>
      </c>
      <c r="G1281" s="4" t="s">
        <v>11</v>
      </c>
      <c r="H1281" s="4" t="s">
        <v>21</v>
      </c>
      <c r="I1281" s="9">
        <v>1</v>
      </c>
      <c r="J1281" s="6">
        <v>145.37</v>
      </c>
      <c r="K1281" s="7">
        <v>0.05</v>
      </c>
      <c r="L1281" s="6">
        <v>81.02</v>
      </c>
      <c r="M1281" s="6">
        <f t="shared" si="76"/>
        <v>138.10149999999999</v>
      </c>
      <c r="N1281" s="6">
        <f t="shared" si="77"/>
        <v>81.02</v>
      </c>
      <c r="O1281" s="6">
        <f t="shared" si="78"/>
        <v>57.081499999999991</v>
      </c>
      <c r="P1281" s="8">
        <f t="shared" si="79"/>
        <v>0.41333005072356199</v>
      </c>
      <c r="Q1281" s="5">
        <f>YEAR(SalesDataTable[[#This Row],[Order Date]])</f>
        <v>2026</v>
      </c>
      <c r="R1281" s="8" t="str">
        <f>"Q"&amp;ROUNDUP(MONTH(SalesDataTable[[#This Row],[Order Date]])/3,0)</f>
        <v>Q3</v>
      </c>
      <c r="S1281" s="9">
        <f>MONTH(SalesDataTable[[#This Row],[Order Date]])</f>
        <v>7</v>
      </c>
      <c r="T1281" s="8" t="str">
        <f>TEXT(SalesDataTable[[#This Row],[Order Date]],"mmm")</f>
        <v>Jul</v>
      </c>
    </row>
    <row r="1282" spans="1:20" ht="15.6">
      <c r="A1282" s="2" t="s">
        <v>1333</v>
      </c>
      <c r="B1282" s="3">
        <v>46208</v>
      </c>
      <c r="C1282" s="4" t="s">
        <v>27</v>
      </c>
      <c r="D1282" s="4" t="s">
        <v>45</v>
      </c>
      <c r="E1282" s="4" t="s">
        <v>25</v>
      </c>
      <c r="F1282" s="4" t="s">
        <v>16</v>
      </c>
      <c r="G1282" s="4" t="s">
        <v>17</v>
      </c>
      <c r="H1282" s="4" t="s">
        <v>46</v>
      </c>
      <c r="I1282" s="9">
        <v>2</v>
      </c>
      <c r="J1282" s="6">
        <v>47.1</v>
      </c>
      <c r="K1282" s="7">
        <v>0</v>
      </c>
      <c r="L1282" s="6">
        <v>17.920000000000002</v>
      </c>
      <c r="M1282" s="6">
        <f t="shared" ref="M1282:M1345" si="80">I1282*J1282*(1-K1282)</f>
        <v>94.2</v>
      </c>
      <c r="N1282" s="6">
        <f t="shared" ref="N1282:N1345" si="81">I1282*L1282</f>
        <v>35.840000000000003</v>
      </c>
      <c r="O1282" s="6">
        <f t="shared" ref="O1282:O1345" si="82">M1282-N1282</f>
        <v>58.36</v>
      </c>
      <c r="P1282" s="8">
        <f t="shared" ref="P1282:P1345" si="83">IFERROR(O1282/M1282,0)</f>
        <v>0.6195329087048832</v>
      </c>
      <c r="Q1282" s="5">
        <f>YEAR(SalesDataTable[[#This Row],[Order Date]])</f>
        <v>2026</v>
      </c>
      <c r="R1282" s="8" t="str">
        <f>"Q"&amp;ROUNDUP(MONTH(SalesDataTable[[#This Row],[Order Date]])/3,0)</f>
        <v>Q3</v>
      </c>
      <c r="S1282" s="9">
        <f>MONTH(SalesDataTable[[#This Row],[Order Date]])</f>
        <v>7</v>
      </c>
      <c r="T1282" s="8" t="str">
        <f>TEXT(SalesDataTable[[#This Row],[Order Date]],"mmm")</f>
        <v>Jul</v>
      </c>
    </row>
    <row r="1283" spans="1:20" ht="15.6">
      <c r="A1283" s="2" t="s">
        <v>1334</v>
      </c>
      <c r="B1283" s="3">
        <v>46208</v>
      </c>
      <c r="C1283" s="4" t="s">
        <v>27</v>
      </c>
      <c r="D1283" s="4" t="s">
        <v>82</v>
      </c>
      <c r="E1283" s="4" t="s">
        <v>10</v>
      </c>
      <c r="F1283" s="4" t="s">
        <v>20</v>
      </c>
      <c r="G1283" s="4" t="s">
        <v>11</v>
      </c>
      <c r="H1283" s="4" t="s">
        <v>53</v>
      </c>
      <c r="I1283" s="9">
        <v>5</v>
      </c>
      <c r="J1283" s="6">
        <v>155.09</v>
      </c>
      <c r="K1283" s="7">
        <v>0.1</v>
      </c>
      <c r="L1283" s="6">
        <v>78.52</v>
      </c>
      <c r="M1283" s="6">
        <f t="shared" si="80"/>
        <v>697.90500000000009</v>
      </c>
      <c r="N1283" s="6">
        <f t="shared" si="81"/>
        <v>392.59999999999997</v>
      </c>
      <c r="O1283" s="6">
        <f t="shared" si="82"/>
        <v>305.30500000000012</v>
      </c>
      <c r="P1283" s="8">
        <f t="shared" si="83"/>
        <v>0.43745925305020034</v>
      </c>
      <c r="Q1283" s="5">
        <f>YEAR(SalesDataTable[[#This Row],[Order Date]])</f>
        <v>2026</v>
      </c>
      <c r="R1283" s="8" t="str">
        <f>"Q"&amp;ROUNDUP(MONTH(SalesDataTable[[#This Row],[Order Date]])/3,0)</f>
        <v>Q3</v>
      </c>
      <c r="S1283" s="9">
        <f>MONTH(SalesDataTable[[#This Row],[Order Date]])</f>
        <v>7</v>
      </c>
      <c r="T1283" s="8" t="str">
        <f>TEXT(SalesDataTable[[#This Row],[Order Date]],"mmm")</f>
        <v>Jul</v>
      </c>
    </row>
    <row r="1284" spans="1:20" ht="15.6">
      <c r="A1284" s="2" t="s">
        <v>1335</v>
      </c>
      <c r="B1284" s="3">
        <v>46208</v>
      </c>
      <c r="C1284" s="4" t="s">
        <v>27</v>
      </c>
      <c r="D1284" s="4" t="s">
        <v>82</v>
      </c>
      <c r="E1284" s="4" t="s">
        <v>3</v>
      </c>
      <c r="F1284" s="4" t="s">
        <v>16</v>
      </c>
      <c r="G1284" s="4" t="s">
        <v>5</v>
      </c>
      <c r="H1284" s="4" t="s">
        <v>6</v>
      </c>
      <c r="I1284" s="9">
        <v>3</v>
      </c>
      <c r="J1284" s="6">
        <v>82.89</v>
      </c>
      <c r="K1284" s="7">
        <v>0</v>
      </c>
      <c r="L1284" s="6">
        <v>42.31</v>
      </c>
      <c r="M1284" s="6">
        <f t="shared" si="80"/>
        <v>248.67000000000002</v>
      </c>
      <c r="N1284" s="6">
        <f t="shared" si="81"/>
        <v>126.93</v>
      </c>
      <c r="O1284" s="6">
        <f t="shared" si="82"/>
        <v>121.74000000000001</v>
      </c>
      <c r="P1284" s="8">
        <f t="shared" si="83"/>
        <v>0.48956448304982508</v>
      </c>
      <c r="Q1284" s="5">
        <f>YEAR(SalesDataTable[[#This Row],[Order Date]])</f>
        <v>2026</v>
      </c>
      <c r="R1284" s="8" t="str">
        <f>"Q"&amp;ROUNDUP(MONTH(SalesDataTable[[#This Row],[Order Date]])/3,0)</f>
        <v>Q3</v>
      </c>
      <c r="S1284" s="9">
        <f>MONTH(SalesDataTable[[#This Row],[Order Date]])</f>
        <v>7</v>
      </c>
      <c r="T1284" s="8" t="str">
        <f>TEXT(SalesDataTable[[#This Row],[Order Date]],"mmm")</f>
        <v>Jul</v>
      </c>
    </row>
    <row r="1285" spans="1:20" ht="15.6">
      <c r="A1285" s="2" t="s">
        <v>1336</v>
      </c>
      <c r="B1285" s="3">
        <v>46208</v>
      </c>
      <c r="C1285" s="4" t="s">
        <v>14</v>
      </c>
      <c r="D1285" s="4" t="s">
        <v>24</v>
      </c>
      <c r="E1285" s="4" t="s">
        <v>25</v>
      </c>
      <c r="F1285" s="4" t="s">
        <v>16</v>
      </c>
      <c r="G1285" s="4" t="s">
        <v>5</v>
      </c>
      <c r="H1285" s="4" t="s">
        <v>6</v>
      </c>
      <c r="I1285" s="9">
        <v>2</v>
      </c>
      <c r="J1285" s="6">
        <v>80.8</v>
      </c>
      <c r="K1285" s="7">
        <v>0</v>
      </c>
      <c r="L1285" s="6">
        <v>42.21</v>
      </c>
      <c r="M1285" s="6">
        <f t="shared" si="80"/>
        <v>161.6</v>
      </c>
      <c r="N1285" s="6">
        <f t="shared" si="81"/>
        <v>84.42</v>
      </c>
      <c r="O1285" s="6">
        <f t="shared" si="82"/>
        <v>77.179999999999993</v>
      </c>
      <c r="P1285" s="8">
        <f t="shared" si="83"/>
        <v>0.47759900990099008</v>
      </c>
      <c r="Q1285" s="5">
        <f>YEAR(SalesDataTable[[#This Row],[Order Date]])</f>
        <v>2026</v>
      </c>
      <c r="R1285" s="8" t="str">
        <f>"Q"&amp;ROUNDUP(MONTH(SalesDataTable[[#This Row],[Order Date]])/3,0)</f>
        <v>Q3</v>
      </c>
      <c r="S1285" s="9">
        <f>MONTH(SalesDataTable[[#This Row],[Order Date]])</f>
        <v>7</v>
      </c>
      <c r="T1285" s="8" t="str">
        <f>TEXT(SalesDataTable[[#This Row],[Order Date]],"mmm")</f>
        <v>Jul</v>
      </c>
    </row>
    <row r="1286" spans="1:20" ht="15.6">
      <c r="A1286" s="2" t="s">
        <v>1337</v>
      </c>
      <c r="B1286" s="3">
        <v>46209</v>
      </c>
      <c r="C1286" s="4" t="s">
        <v>14</v>
      </c>
      <c r="D1286" s="4" t="s">
        <v>34</v>
      </c>
      <c r="E1286" s="4" t="s">
        <v>3</v>
      </c>
      <c r="F1286" s="4" t="s">
        <v>16</v>
      </c>
      <c r="G1286" s="4" t="s">
        <v>49</v>
      </c>
      <c r="H1286" s="4" t="s">
        <v>50</v>
      </c>
      <c r="I1286" s="9">
        <v>2</v>
      </c>
      <c r="J1286" s="6">
        <v>39.54</v>
      </c>
      <c r="K1286" s="7">
        <v>0.05</v>
      </c>
      <c r="L1286" s="6">
        <v>14.68</v>
      </c>
      <c r="M1286" s="6">
        <f t="shared" si="80"/>
        <v>75.125999999999991</v>
      </c>
      <c r="N1286" s="6">
        <f t="shared" si="81"/>
        <v>29.36</v>
      </c>
      <c r="O1286" s="6">
        <f t="shared" si="82"/>
        <v>45.765999999999991</v>
      </c>
      <c r="P1286" s="8">
        <f t="shared" si="83"/>
        <v>0.60918989431089099</v>
      </c>
      <c r="Q1286" s="5">
        <f>YEAR(SalesDataTable[[#This Row],[Order Date]])</f>
        <v>2026</v>
      </c>
      <c r="R1286" s="8" t="str">
        <f>"Q"&amp;ROUNDUP(MONTH(SalesDataTable[[#This Row],[Order Date]])/3,0)</f>
        <v>Q3</v>
      </c>
      <c r="S1286" s="9">
        <f>MONTH(SalesDataTable[[#This Row],[Order Date]])</f>
        <v>7</v>
      </c>
      <c r="T1286" s="8" t="str">
        <f>TEXT(SalesDataTable[[#This Row],[Order Date]],"mmm")</f>
        <v>Jul</v>
      </c>
    </row>
    <row r="1287" spans="1:20" ht="15.6">
      <c r="A1287" s="2" t="s">
        <v>1338</v>
      </c>
      <c r="B1287" s="3">
        <v>46209</v>
      </c>
      <c r="C1287" s="4" t="s">
        <v>14</v>
      </c>
      <c r="D1287" s="4" t="s">
        <v>15</v>
      </c>
      <c r="E1287" s="4" t="s">
        <v>3</v>
      </c>
      <c r="F1287" s="4" t="s">
        <v>16</v>
      </c>
      <c r="G1287" s="4" t="s">
        <v>49</v>
      </c>
      <c r="H1287" s="4" t="s">
        <v>55</v>
      </c>
      <c r="I1287" s="9">
        <v>2</v>
      </c>
      <c r="J1287" s="6">
        <v>121.35</v>
      </c>
      <c r="K1287" s="7">
        <v>0</v>
      </c>
      <c r="L1287" s="6">
        <v>71.06</v>
      </c>
      <c r="M1287" s="6">
        <f t="shared" si="80"/>
        <v>242.7</v>
      </c>
      <c r="N1287" s="6">
        <f t="shared" si="81"/>
        <v>142.12</v>
      </c>
      <c r="O1287" s="6">
        <f t="shared" si="82"/>
        <v>100.57999999999998</v>
      </c>
      <c r="P1287" s="8">
        <f t="shared" si="83"/>
        <v>0.41442109600329619</v>
      </c>
      <c r="Q1287" s="5">
        <f>YEAR(SalesDataTable[[#This Row],[Order Date]])</f>
        <v>2026</v>
      </c>
      <c r="R1287" s="8" t="str">
        <f>"Q"&amp;ROUNDUP(MONTH(SalesDataTable[[#This Row],[Order Date]])/3,0)</f>
        <v>Q3</v>
      </c>
      <c r="S1287" s="9">
        <f>MONTH(SalesDataTable[[#This Row],[Order Date]])</f>
        <v>7</v>
      </c>
      <c r="T1287" s="8" t="str">
        <f>TEXT(SalesDataTable[[#This Row],[Order Date]],"mmm")</f>
        <v>Jul</v>
      </c>
    </row>
    <row r="1288" spans="1:20" ht="15.6">
      <c r="A1288" s="2" t="s">
        <v>1339</v>
      </c>
      <c r="B1288" s="3">
        <v>46209</v>
      </c>
      <c r="C1288" s="4" t="s">
        <v>27</v>
      </c>
      <c r="D1288" s="4" t="s">
        <v>48</v>
      </c>
      <c r="E1288" s="4" t="s">
        <v>25</v>
      </c>
      <c r="F1288" s="4" t="s">
        <v>4</v>
      </c>
      <c r="G1288" s="4" t="s">
        <v>49</v>
      </c>
      <c r="H1288" s="4" t="s">
        <v>50</v>
      </c>
      <c r="I1288" s="9">
        <v>1</v>
      </c>
      <c r="J1288" s="6">
        <v>41.37</v>
      </c>
      <c r="K1288" s="7">
        <v>0</v>
      </c>
      <c r="L1288" s="6">
        <v>15.12</v>
      </c>
      <c r="M1288" s="6">
        <f t="shared" si="80"/>
        <v>41.37</v>
      </c>
      <c r="N1288" s="6">
        <f t="shared" si="81"/>
        <v>15.12</v>
      </c>
      <c r="O1288" s="6">
        <f t="shared" si="82"/>
        <v>26.25</v>
      </c>
      <c r="P1288" s="8">
        <f t="shared" si="83"/>
        <v>0.63451776649746194</v>
      </c>
      <c r="Q1288" s="5">
        <f>YEAR(SalesDataTable[[#This Row],[Order Date]])</f>
        <v>2026</v>
      </c>
      <c r="R1288" s="8" t="str">
        <f>"Q"&amp;ROUNDUP(MONTH(SalesDataTable[[#This Row],[Order Date]])/3,0)</f>
        <v>Q3</v>
      </c>
      <c r="S1288" s="9">
        <f>MONTH(SalesDataTable[[#This Row],[Order Date]])</f>
        <v>7</v>
      </c>
      <c r="T1288" s="8" t="str">
        <f>TEXT(SalesDataTable[[#This Row],[Order Date]],"mmm")</f>
        <v>Jul</v>
      </c>
    </row>
    <row r="1289" spans="1:20" ht="15.6">
      <c r="A1289" s="2" t="s">
        <v>1340</v>
      </c>
      <c r="B1289" s="3">
        <v>46209</v>
      </c>
      <c r="C1289" s="4" t="s">
        <v>8</v>
      </c>
      <c r="D1289" s="4" t="s">
        <v>69</v>
      </c>
      <c r="E1289" s="4" t="s">
        <v>3</v>
      </c>
      <c r="F1289" s="4" t="s">
        <v>16</v>
      </c>
      <c r="G1289" s="4" t="s">
        <v>5</v>
      </c>
      <c r="H1289" s="4" t="s">
        <v>6</v>
      </c>
      <c r="I1289" s="9">
        <v>5</v>
      </c>
      <c r="J1289" s="6">
        <v>81.63</v>
      </c>
      <c r="K1289" s="7">
        <v>0.05</v>
      </c>
      <c r="L1289" s="6">
        <v>42.36</v>
      </c>
      <c r="M1289" s="6">
        <f t="shared" si="80"/>
        <v>387.74249999999995</v>
      </c>
      <c r="N1289" s="6">
        <f t="shared" si="81"/>
        <v>211.8</v>
      </c>
      <c r="O1289" s="6">
        <f t="shared" si="82"/>
        <v>175.94249999999994</v>
      </c>
      <c r="P1289" s="8">
        <f t="shared" si="83"/>
        <v>0.45376119460724568</v>
      </c>
      <c r="Q1289" s="5">
        <f>YEAR(SalesDataTable[[#This Row],[Order Date]])</f>
        <v>2026</v>
      </c>
      <c r="R1289" s="8" t="str">
        <f>"Q"&amp;ROUNDUP(MONTH(SalesDataTable[[#This Row],[Order Date]])/3,0)</f>
        <v>Q3</v>
      </c>
      <c r="S1289" s="9">
        <f>MONTH(SalesDataTable[[#This Row],[Order Date]])</f>
        <v>7</v>
      </c>
      <c r="T1289" s="8" t="str">
        <f>TEXT(SalesDataTable[[#This Row],[Order Date]],"mmm")</f>
        <v>Jul</v>
      </c>
    </row>
    <row r="1290" spans="1:20" ht="15.6">
      <c r="A1290" s="2" t="s">
        <v>1341</v>
      </c>
      <c r="B1290" s="3">
        <v>46209</v>
      </c>
      <c r="C1290" s="4" t="s">
        <v>8</v>
      </c>
      <c r="D1290" s="4" t="s">
        <v>9</v>
      </c>
      <c r="E1290" s="4" t="s">
        <v>3</v>
      </c>
      <c r="F1290" s="4" t="s">
        <v>4</v>
      </c>
      <c r="G1290" s="4" t="s">
        <v>49</v>
      </c>
      <c r="H1290" s="4" t="s">
        <v>67</v>
      </c>
      <c r="I1290" s="9">
        <v>1</v>
      </c>
      <c r="J1290" s="6">
        <v>36.19</v>
      </c>
      <c r="K1290" s="7">
        <v>0</v>
      </c>
      <c r="L1290" s="6">
        <v>13.91</v>
      </c>
      <c r="M1290" s="6">
        <f t="shared" si="80"/>
        <v>36.19</v>
      </c>
      <c r="N1290" s="6">
        <f t="shared" si="81"/>
        <v>13.91</v>
      </c>
      <c r="O1290" s="6">
        <f t="shared" si="82"/>
        <v>22.279999999999998</v>
      </c>
      <c r="P1290" s="8">
        <f t="shared" si="83"/>
        <v>0.61563967946946663</v>
      </c>
      <c r="Q1290" s="5">
        <f>YEAR(SalesDataTable[[#This Row],[Order Date]])</f>
        <v>2026</v>
      </c>
      <c r="R1290" s="8" t="str">
        <f>"Q"&amp;ROUNDUP(MONTH(SalesDataTable[[#This Row],[Order Date]])/3,0)</f>
        <v>Q3</v>
      </c>
      <c r="S1290" s="9">
        <f>MONTH(SalesDataTable[[#This Row],[Order Date]])</f>
        <v>7</v>
      </c>
      <c r="T1290" s="8" t="str">
        <f>TEXT(SalesDataTable[[#This Row],[Order Date]],"mmm")</f>
        <v>Jul</v>
      </c>
    </row>
    <row r="1291" spans="1:20" ht="15.6">
      <c r="A1291" s="2" t="s">
        <v>1342</v>
      </c>
      <c r="B1291" s="3">
        <v>46209</v>
      </c>
      <c r="C1291" s="4" t="s">
        <v>8</v>
      </c>
      <c r="D1291" s="4" t="s">
        <v>9</v>
      </c>
      <c r="E1291" s="4" t="s">
        <v>39</v>
      </c>
      <c r="F1291" s="4" t="s">
        <v>16</v>
      </c>
      <c r="G1291" s="4" t="s">
        <v>11</v>
      </c>
      <c r="H1291" s="4" t="s">
        <v>21</v>
      </c>
      <c r="I1291" s="9">
        <v>1</v>
      </c>
      <c r="J1291" s="6">
        <v>142.04</v>
      </c>
      <c r="K1291" s="7">
        <v>0</v>
      </c>
      <c r="L1291" s="6">
        <v>81.67</v>
      </c>
      <c r="M1291" s="6">
        <f t="shared" si="80"/>
        <v>142.04</v>
      </c>
      <c r="N1291" s="6">
        <f t="shared" si="81"/>
        <v>81.67</v>
      </c>
      <c r="O1291" s="6">
        <f t="shared" si="82"/>
        <v>60.36999999999999</v>
      </c>
      <c r="P1291" s="8">
        <f t="shared" si="83"/>
        <v>0.4250211208110391</v>
      </c>
      <c r="Q1291" s="5">
        <f>YEAR(SalesDataTable[[#This Row],[Order Date]])</f>
        <v>2026</v>
      </c>
      <c r="R1291" s="8" t="str">
        <f>"Q"&amp;ROUNDUP(MONTH(SalesDataTable[[#This Row],[Order Date]])/3,0)</f>
        <v>Q3</v>
      </c>
      <c r="S1291" s="9">
        <f>MONTH(SalesDataTable[[#This Row],[Order Date]])</f>
        <v>7</v>
      </c>
      <c r="T1291" s="8" t="str">
        <f>TEXT(SalesDataTable[[#This Row],[Order Date]],"mmm")</f>
        <v>Jul</v>
      </c>
    </row>
    <row r="1292" spans="1:20" ht="15.6">
      <c r="A1292" s="2" t="s">
        <v>1343</v>
      </c>
      <c r="B1292" s="3">
        <v>46209</v>
      </c>
      <c r="C1292" s="4" t="s">
        <v>14</v>
      </c>
      <c r="D1292" s="4" t="s">
        <v>34</v>
      </c>
      <c r="E1292" s="4" t="s">
        <v>3</v>
      </c>
      <c r="F1292" s="4" t="s">
        <v>20</v>
      </c>
      <c r="G1292" s="4" t="s">
        <v>17</v>
      </c>
      <c r="H1292" s="4" t="s">
        <v>71</v>
      </c>
      <c r="I1292" s="9">
        <v>1</v>
      </c>
      <c r="J1292" s="6">
        <v>133.66999999999999</v>
      </c>
      <c r="K1292" s="7">
        <v>0</v>
      </c>
      <c r="L1292" s="6">
        <v>68.25</v>
      </c>
      <c r="M1292" s="6">
        <f t="shared" si="80"/>
        <v>133.66999999999999</v>
      </c>
      <c r="N1292" s="6">
        <f t="shared" si="81"/>
        <v>68.25</v>
      </c>
      <c r="O1292" s="6">
        <f t="shared" si="82"/>
        <v>65.419999999999987</v>
      </c>
      <c r="P1292" s="8">
        <f t="shared" si="83"/>
        <v>0.48941422907159415</v>
      </c>
      <c r="Q1292" s="5">
        <f>YEAR(SalesDataTable[[#This Row],[Order Date]])</f>
        <v>2026</v>
      </c>
      <c r="R1292" s="8" t="str">
        <f>"Q"&amp;ROUNDUP(MONTH(SalesDataTable[[#This Row],[Order Date]])/3,0)</f>
        <v>Q3</v>
      </c>
      <c r="S1292" s="9">
        <f>MONTH(SalesDataTable[[#This Row],[Order Date]])</f>
        <v>7</v>
      </c>
      <c r="T1292" s="8" t="str">
        <f>TEXT(SalesDataTable[[#This Row],[Order Date]],"mmm")</f>
        <v>Jul</v>
      </c>
    </row>
    <row r="1293" spans="1:20" ht="15.6">
      <c r="A1293" s="2" t="s">
        <v>1344</v>
      </c>
      <c r="B1293" s="3">
        <v>46209</v>
      </c>
      <c r="C1293" s="4" t="s">
        <v>14</v>
      </c>
      <c r="D1293" s="4" t="s">
        <v>61</v>
      </c>
      <c r="E1293" s="4" t="s">
        <v>3</v>
      </c>
      <c r="F1293" s="4" t="s">
        <v>16</v>
      </c>
      <c r="G1293" s="4" t="s">
        <v>17</v>
      </c>
      <c r="H1293" s="4" t="s">
        <v>83</v>
      </c>
      <c r="I1293" s="9">
        <v>6</v>
      </c>
      <c r="J1293" s="6">
        <v>166.6</v>
      </c>
      <c r="K1293" s="7">
        <v>0</v>
      </c>
      <c r="L1293" s="6">
        <v>88.14</v>
      </c>
      <c r="M1293" s="6">
        <f t="shared" si="80"/>
        <v>999.59999999999991</v>
      </c>
      <c r="N1293" s="6">
        <f t="shared" si="81"/>
        <v>528.84</v>
      </c>
      <c r="O1293" s="6">
        <f t="shared" si="82"/>
        <v>470.75999999999988</v>
      </c>
      <c r="P1293" s="8">
        <f t="shared" si="83"/>
        <v>0.47094837935174061</v>
      </c>
      <c r="Q1293" s="5">
        <f>YEAR(SalesDataTable[[#This Row],[Order Date]])</f>
        <v>2026</v>
      </c>
      <c r="R1293" s="8" t="str">
        <f>"Q"&amp;ROUNDUP(MONTH(SalesDataTable[[#This Row],[Order Date]])/3,0)</f>
        <v>Q3</v>
      </c>
      <c r="S1293" s="9">
        <f>MONTH(SalesDataTable[[#This Row],[Order Date]])</f>
        <v>7</v>
      </c>
      <c r="T1293" s="8" t="str">
        <f>TEXT(SalesDataTable[[#This Row],[Order Date]],"mmm")</f>
        <v>Jul</v>
      </c>
    </row>
    <row r="1294" spans="1:20" ht="15.6">
      <c r="A1294" s="2" t="s">
        <v>1345</v>
      </c>
      <c r="B1294" s="3">
        <v>46209</v>
      </c>
      <c r="C1294" s="4" t="s">
        <v>8</v>
      </c>
      <c r="D1294" s="4" t="s">
        <v>69</v>
      </c>
      <c r="E1294" s="4" t="s">
        <v>3</v>
      </c>
      <c r="F1294" s="4" t="s">
        <v>4</v>
      </c>
      <c r="G1294" s="4" t="s">
        <v>5</v>
      </c>
      <c r="H1294" s="4" t="s">
        <v>43</v>
      </c>
      <c r="I1294" s="9">
        <v>2</v>
      </c>
      <c r="J1294" s="6">
        <v>99.93</v>
      </c>
      <c r="K1294" s="7">
        <v>0.1</v>
      </c>
      <c r="L1294" s="6">
        <v>51.96</v>
      </c>
      <c r="M1294" s="6">
        <f t="shared" si="80"/>
        <v>179.87400000000002</v>
      </c>
      <c r="N1294" s="6">
        <f t="shared" si="81"/>
        <v>103.92</v>
      </c>
      <c r="O1294" s="6">
        <f t="shared" si="82"/>
        <v>75.954000000000022</v>
      </c>
      <c r="P1294" s="8">
        <f t="shared" si="83"/>
        <v>0.422262250241836</v>
      </c>
      <c r="Q1294" s="5">
        <f>YEAR(SalesDataTable[[#This Row],[Order Date]])</f>
        <v>2026</v>
      </c>
      <c r="R1294" s="8" t="str">
        <f>"Q"&amp;ROUNDUP(MONTH(SalesDataTable[[#This Row],[Order Date]])/3,0)</f>
        <v>Q3</v>
      </c>
      <c r="S1294" s="9">
        <f>MONTH(SalesDataTable[[#This Row],[Order Date]])</f>
        <v>7</v>
      </c>
      <c r="T1294" s="8" t="str">
        <f>TEXT(SalesDataTable[[#This Row],[Order Date]],"mmm")</f>
        <v>Jul</v>
      </c>
    </row>
    <row r="1295" spans="1:20" ht="15.6">
      <c r="A1295" s="2" t="s">
        <v>1346</v>
      </c>
      <c r="B1295" s="3">
        <v>46210</v>
      </c>
      <c r="C1295" s="4" t="s">
        <v>1</v>
      </c>
      <c r="D1295" s="4" t="s">
        <v>88</v>
      </c>
      <c r="E1295" s="4" t="s">
        <v>25</v>
      </c>
      <c r="F1295" s="4" t="s">
        <v>4</v>
      </c>
      <c r="G1295" s="4" t="s">
        <v>5</v>
      </c>
      <c r="H1295" s="4" t="s">
        <v>43</v>
      </c>
      <c r="I1295" s="9">
        <v>6</v>
      </c>
      <c r="J1295" s="6">
        <v>100.56</v>
      </c>
      <c r="K1295" s="7">
        <v>0</v>
      </c>
      <c r="L1295" s="6">
        <v>49.47</v>
      </c>
      <c r="M1295" s="6">
        <f t="shared" si="80"/>
        <v>603.36</v>
      </c>
      <c r="N1295" s="6">
        <f t="shared" si="81"/>
        <v>296.82</v>
      </c>
      <c r="O1295" s="6">
        <f t="shared" si="82"/>
        <v>306.54000000000002</v>
      </c>
      <c r="P1295" s="8">
        <f t="shared" si="83"/>
        <v>0.508054892601432</v>
      </c>
      <c r="Q1295" s="5">
        <f>YEAR(SalesDataTable[[#This Row],[Order Date]])</f>
        <v>2026</v>
      </c>
      <c r="R1295" s="8" t="str">
        <f>"Q"&amp;ROUNDUP(MONTH(SalesDataTable[[#This Row],[Order Date]])/3,0)</f>
        <v>Q3</v>
      </c>
      <c r="S1295" s="9">
        <f>MONTH(SalesDataTable[[#This Row],[Order Date]])</f>
        <v>7</v>
      </c>
      <c r="T1295" s="8" t="str">
        <f>TEXT(SalesDataTable[[#This Row],[Order Date]],"mmm")</f>
        <v>Jul</v>
      </c>
    </row>
    <row r="1296" spans="1:20" ht="15.6">
      <c r="A1296" s="2" t="s">
        <v>1347</v>
      </c>
      <c r="B1296" s="3">
        <v>46210</v>
      </c>
      <c r="C1296" s="4" t="s">
        <v>1</v>
      </c>
      <c r="D1296" s="4" t="s">
        <v>52</v>
      </c>
      <c r="E1296" s="4" t="s">
        <v>3</v>
      </c>
      <c r="F1296" s="4" t="s">
        <v>4</v>
      </c>
      <c r="G1296" s="4" t="s">
        <v>31</v>
      </c>
      <c r="H1296" s="4" t="s">
        <v>41</v>
      </c>
      <c r="I1296" s="9">
        <v>1</v>
      </c>
      <c r="J1296" s="6">
        <v>200.48</v>
      </c>
      <c r="K1296" s="7">
        <v>0.05</v>
      </c>
      <c r="L1296" s="6">
        <v>104.11</v>
      </c>
      <c r="M1296" s="6">
        <f t="shared" si="80"/>
        <v>190.45599999999999</v>
      </c>
      <c r="N1296" s="6">
        <f t="shared" si="81"/>
        <v>104.11</v>
      </c>
      <c r="O1296" s="6">
        <f t="shared" si="82"/>
        <v>86.345999999999989</v>
      </c>
      <c r="P1296" s="8">
        <f t="shared" si="83"/>
        <v>0.45336455664300412</v>
      </c>
      <c r="Q1296" s="5">
        <f>YEAR(SalesDataTable[[#This Row],[Order Date]])</f>
        <v>2026</v>
      </c>
      <c r="R1296" s="8" t="str">
        <f>"Q"&amp;ROUNDUP(MONTH(SalesDataTable[[#This Row],[Order Date]])/3,0)</f>
        <v>Q3</v>
      </c>
      <c r="S1296" s="9">
        <f>MONTH(SalesDataTable[[#This Row],[Order Date]])</f>
        <v>7</v>
      </c>
      <c r="T1296" s="8" t="str">
        <f>TEXT(SalesDataTable[[#This Row],[Order Date]],"mmm")</f>
        <v>Jul</v>
      </c>
    </row>
    <row r="1297" spans="1:20" ht="15.6">
      <c r="A1297" s="2" t="s">
        <v>1348</v>
      </c>
      <c r="B1297" s="3">
        <v>46210</v>
      </c>
      <c r="C1297" s="4" t="s">
        <v>27</v>
      </c>
      <c r="D1297" s="4" t="s">
        <v>48</v>
      </c>
      <c r="E1297" s="4" t="s">
        <v>3</v>
      </c>
      <c r="F1297" s="4" t="s">
        <v>16</v>
      </c>
      <c r="G1297" s="4" t="s">
        <v>5</v>
      </c>
      <c r="H1297" s="4" t="s">
        <v>29</v>
      </c>
      <c r="I1297" s="9">
        <v>1</v>
      </c>
      <c r="J1297" s="6">
        <v>51.06</v>
      </c>
      <c r="K1297" s="7">
        <v>0.15</v>
      </c>
      <c r="L1297" s="6">
        <v>22.56</v>
      </c>
      <c r="M1297" s="6">
        <f t="shared" si="80"/>
        <v>43.401000000000003</v>
      </c>
      <c r="N1297" s="6">
        <f t="shared" si="81"/>
        <v>22.56</v>
      </c>
      <c r="O1297" s="6">
        <f t="shared" si="82"/>
        <v>20.841000000000005</v>
      </c>
      <c r="P1297" s="8">
        <f t="shared" si="83"/>
        <v>0.48019630884081022</v>
      </c>
      <c r="Q1297" s="5">
        <f>YEAR(SalesDataTable[[#This Row],[Order Date]])</f>
        <v>2026</v>
      </c>
      <c r="R1297" s="8" t="str">
        <f>"Q"&amp;ROUNDUP(MONTH(SalesDataTable[[#This Row],[Order Date]])/3,0)</f>
        <v>Q3</v>
      </c>
      <c r="S1297" s="9">
        <f>MONTH(SalesDataTable[[#This Row],[Order Date]])</f>
        <v>7</v>
      </c>
      <c r="T1297" s="8" t="str">
        <f>TEXT(SalesDataTable[[#This Row],[Order Date]],"mmm")</f>
        <v>Jul</v>
      </c>
    </row>
    <row r="1298" spans="1:20" ht="15.6">
      <c r="A1298" s="2" t="s">
        <v>1349</v>
      </c>
      <c r="B1298" s="3">
        <v>46210</v>
      </c>
      <c r="C1298" s="4" t="s">
        <v>1</v>
      </c>
      <c r="D1298" s="4" t="s">
        <v>88</v>
      </c>
      <c r="E1298" s="4" t="s">
        <v>25</v>
      </c>
      <c r="F1298" s="4" t="s">
        <v>16</v>
      </c>
      <c r="G1298" s="4" t="s">
        <v>49</v>
      </c>
      <c r="H1298" s="4" t="s">
        <v>55</v>
      </c>
      <c r="I1298" s="9">
        <v>2</v>
      </c>
      <c r="J1298" s="6">
        <v>125.9</v>
      </c>
      <c r="K1298" s="7">
        <v>0.15</v>
      </c>
      <c r="L1298" s="6">
        <v>70.27</v>
      </c>
      <c r="M1298" s="6">
        <f t="shared" si="80"/>
        <v>214.03</v>
      </c>
      <c r="N1298" s="6">
        <f t="shared" si="81"/>
        <v>140.54</v>
      </c>
      <c r="O1298" s="6">
        <f t="shared" si="82"/>
        <v>73.490000000000009</v>
      </c>
      <c r="P1298" s="8">
        <f t="shared" si="83"/>
        <v>0.34336307994206422</v>
      </c>
      <c r="Q1298" s="5">
        <f>YEAR(SalesDataTable[[#This Row],[Order Date]])</f>
        <v>2026</v>
      </c>
      <c r="R1298" s="8" t="str">
        <f>"Q"&amp;ROUNDUP(MONTH(SalesDataTable[[#This Row],[Order Date]])/3,0)</f>
        <v>Q3</v>
      </c>
      <c r="S1298" s="9">
        <f>MONTH(SalesDataTable[[#This Row],[Order Date]])</f>
        <v>7</v>
      </c>
      <c r="T1298" s="8" t="str">
        <f>TEXT(SalesDataTable[[#This Row],[Order Date]],"mmm")</f>
        <v>Jul</v>
      </c>
    </row>
    <row r="1299" spans="1:20" ht="15.6">
      <c r="A1299" s="2" t="s">
        <v>1350</v>
      </c>
      <c r="B1299" s="3">
        <v>46211</v>
      </c>
      <c r="C1299" s="4" t="s">
        <v>8</v>
      </c>
      <c r="D1299" s="4" t="s">
        <v>69</v>
      </c>
      <c r="E1299" s="4" t="s">
        <v>25</v>
      </c>
      <c r="F1299" s="4" t="s">
        <v>4</v>
      </c>
      <c r="G1299" s="4" t="s">
        <v>31</v>
      </c>
      <c r="H1299" s="4" t="s">
        <v>41</v>
      </c>
      <c r="I1299" s="9">
        <v>2</v>
      </c>
      <c r="J1299" s="6">
        <v>192.24</v>
      </c>
      <c r="K1299" s="7">
        <v>0.05</v>
      </c>
      <c r="L1299" s="6">
        <v>103.65</v>
      </c>
      <c r="M1299" s="6">
        <f t="shared" si="80"/>
        <v>365.25599999999997</v>
      </c>
      <c r="N1299" s="6">
        <f t="shared" si="81"/>
        <v>207.3</v>
      </c>
      <c r="O1299" s="6">
        <f t="shared" si="82"/>
        <v>157.95599999999996</v>
      </c>
      <c r="P1299" s="8">
        <f t="shared" si="83"/>
        <v>0.43245285498390162</v>
      </c>
      <c r="Q1299" s="5">
        <f>YEAR(SalesDataTable[[#This Row],[Order Date]])</f>
        <v>2026</v>
      </c>
      <c r="R1299" s="8" t="str">
        <f>"Q"&amp;ROUNDUP(MONTH(SalesDataTable[[#This Row],[Order Date]])/3,0)</f>
        <v>Q3</v>
      </c>
      <c r="S1299" s="9">
        <f>MONTH(SalesDataTable[[#This Row],[Order Date]])</f>
        <v>7</v>
      </c>
      <c r="T1299" s="8" t="str">
        <f>TEXT(SalesDataTable[[#This Row],[Order Date]],"mmm")</f>
        <v>Jul</v>
      </c>
    </row>
    <row r="1300" spans="1:20" ht="15.6">
      <c r="A1300" s="2" t="s">
        <v>1351</v>
      </c>
      <c r="B1300" s="3">
        <v>46211</v>
      </c>
      <c r="C1300" s="4" t="s">
        <v>1</v>
      </c>
      <c r="D1300" s="4" t="s">
        <v>2</v>
      </c>
      <c r="E1300" s="4" t="s">
        <v>3</v>
      </c>
      <c r="F1300" s="4" t="s">
        <v>20</v>
      </c>
      <c r="G1300" s="4" t="s">
        <v>49</v>
      </c>
      <c r="H1300" s="4" t="s">
        <v>50</v>
      </c>
      <c r="I1300" s="9">
        <v>2</v>
      </c>
      <c r="J1300" s="6">
        <v>40.79</v>
      </c>
      <c r="K1300" s="7">
        <v>0</v>
      </c>
      <c r="L1300" s="6">
        <v>14.61</v>
      </c>
      <c r="M1300" s="6">
        <f t="shared" si="80"/>
        <v>81.58</v>
      </c>
      <c r="N1300" s="6">
        <f t="shared" si="81"/>
        <v>29.22</v>
      </c>
      <c r="O1300" s="6">
        <f t="shared" si="82"/>
        <v>52.36</v>
      </c>
      <c r="P1300" s="8">
        <f t="shared" si="83"/>
        <v>0.64182397646481981</v>
      </c>
      <c r="Q1300" s="5">
        <f>YEAR(SalesDataTable[[#This Row],[Order Date]])</f>
        <v>2026</v>
      </c>
      <c r="R1300" s="8" t="str">
        <f>"Q"&amp;ROUNDUP(MONTH(SalesDataTable[[#This Row],[Order Date]])/3,0)</f>
        <v>Q3</v>
      </c>
      <c r="S1300" s="9">
        <f>MONTH(SalesDataTable[[#This Row],[Order Date]])</f>
        <v>7</v>
      </c>
      <c r="T1300" s="8" t="str">
        <f>TEXT(SalesDataTable[[#This Row],[Order Date]],"mmm")</f>
        <v>Jul</v>
      </c>
    </row>
    <row r="1301" spans="1:20" ht="15.6">
      <c r="A1301" s="2" t="s">
        <v>1352</v>
      </c>
      <c r="B1301" s="3">
        <v>46211</v>
      </c>
      <c r="C1301" s="4" t="s">
        <v>1</v>
      </c>
      <c r="D1301" s="4" t="s">
        <v>52</v>
      </c>
      <c r="E1301" s="4" t="s">
        <v>25</v>
      </c>
      <c r="F1301" s="4" t="s">
        <v>16</v>
      </c>
      <c r="G1301" s="4" t="s">
        <v>31</v>
      </c>
      <c r="H1301" s="4" t="s">
        <v>90</v>
      </c>
      <c r="I1301" s="9">
        <v>2</v>
      </c>
      <c r="J1301" s="6">
        <v>125.73</v>
      </c>
      <c r="K1301" s="7">
        <v>0.15</v>
      </c>
      <c r="L1301" s="6">
        <v>61.75</v>
      </c>
      <c r="M1301" s="6">
        <f t="shared" si="80"/>
        <v>213.74100000000001</v>
      </c>
      <c r="N1301" s="6">
        <f t="shared" si="81"/>
        <v>123.5</v>
      </c>
      <c r="O1301" s="6">
        <f t="shared" si="82"/>
        <v>90.241000000000014</v>
      </c>
      <c r="P1301" s="8">
        <f t="shared" si="83"/>
        <v>0.42219789371248384</v>
      </c>
      <c r="Q1301" s="5">
        <f>YEAR(SalesDataTable[[#This Row],[Order Date]])</f>
        <v>2026</v>
      </c>
      <c r="R1301" s="8" t="str">
        <f>"Q"&amp;ROUNDUP(MONTH(SalesDataTable[[#This Row],[Order Date]])/3,0)</f>
        <v>Q3</v>
      </c>
      <c r="S1301" s="9">
        <f>MONTH(SalesDataTable[[#This Row],[Order Date]])</f>
        <v>7</v>
      </c>
      <c r="T1301" s="8" t="str">
        <f>TEXT(SalesDataTable[[#This Row],[Order Date]],"mmm")</f>
        <v>Jul</v>
      </c>
    </row>
    <row r="1302" spans="1:20" ht="15.6">
      <c r="A1302" s="2" t="s">
        <v>1353</v>
      </c>
      <c r="B1302" s="3">
        <v>46211</v>
      </c>
      <c r="C1302" s="4" t="s">
        <v>1</v>
      </c>
      <c r="D1302" s="4" t="s">
        <v>88</v>
      </c>
      <c r="E1302" s="4" t="s">
        <v>3</v>
      </c>
      <c r="F1302" s="4" t="s">
        <v>20</v>
      </c>
      <c r="G1302" s="4" t="s">
        <v>17</v>
      </c>
      <c r="H1302" s="4" t="s">
        <v>83</v>
      </c>
      <c r="I1302" s="9">
        <v>1</v>
      </c>
      <c r="J1302" s="6">
        <v>164.92</v>
      </c>
      <c r="K1302" s="7">
        <v>0</v>
      </c>
      <c r="L1302" s="6">
        <v>89.47</v>
      </c>
      <c r="M1302" s="6">
        <f t="shared" si="80"/>
        <v>164.92</v>
      </c>
      <c r="N1302" s="6">
        <f t="shared" si="81"/>
        <v>89.47</v>
      </c>
      <c r="O1302" s="6">
        <f t="shared" si="82"/>
        <v>75.449999999999989</v>
      </c>
      <c r="P1302" s="8">
        <f t="shared" si="83"/>
        <v>0.45749454280863444</v>
      </c>
      <c r="Q1302" s="5">
        <f>YEAR(SalesDataTable[[#This Row],[Order Date]])</f>
        <v>2026</v>
      </c>
      <c r="R1302" s="8" t="str">
        <f>"Q"&amp;ROUNDUP(MONTH(SalesDataTable[[#This Row],[Order Date]])/3,0)</f>
        <v>Q3</v>
      </c>
      <c r="S1302" s="9">
        <f>MONTH(SalesDataTable[[#This Row],[Order Date]])</f>
        <v>7</v>
      </c>
      <c r="T1302" s="8" t="str">
        <f>TEXT(SalesDataTable[[#This Row],[Order Date]],"mmm")</f>
        <v>Jul</v>
      </c>
    </row>
    <row r="1303" spans="1:20" ht="15.6">
      <c r="A1303" s="2" t="s">
        <v>1354</v>
      </c>
      <c r="B1303" s="3">
        <v>46211</v>
      </c>
      <c r="C1303" s="4" t="s">
        <v>8</v>
      </c>
      <c r="D1303" s="4" t="s">
        <v>38</v>
      </c>
      <c r="E1303" s="4" t="s">
        <v>25</v>
      </c>
      <c r="F1303" s="4" t="s">
        <v>16</v>
      </c>
      <c r="G1303" s="4" t="s">
        <v>5</v>
      </c>
      <c r="H1303" s="4" t="s">
        <v>43</v>
      </c>
      <c r="I1303" s="9">
        <v>5</v>
      </c>
      <c r="J1303" s="6">
        <v>103.91</v>
      </c>
      <c r="K1303" s="7">
        <v>0</v>
      </c>
      <c r="L1303" s="6">
        <v>51.19</v>
      </c>
      <c r="M1303" s="6">
        <f t="shared" si="80"/>
        <v>519.54999999999995</v>
      </c>
      <c r="N1303" s="6">
        <f t="shared" si="81"/>
        <v>255.95</v>
      </c>
      <c r="O1303" s="6">
        <f t="shared" si="82"/>
        <v>263.59999999999997</v>
      </c>
      <c r="P1303" s="8">
        <f t="shared" si="83"/>
        <v>0.50736214031373306</v>
      </c>
      <c r="Q1303" s="5">
        <f>YEAR(SalesDataTable[[#This Row],[Order Date]])</f>
        <v>2026</v>
      </c>
      <c r="R1303" s="8" t="str">
        <f>"Q"&amp;ROUNDUP(MONTH(SalesDataTable[[#This Row],[Order Date]])/3,0)</f>
        <v>Q3</v>
      </c>
      <c r="S1303" s="9">
        <f>MONTH(SalesDataTable[[#This Row],[Order Date]])</f>
        <v>7</v>
      </c>
      <c r="T1303" s="8" t="str">
        <f>TEXT(SalesDataTable[[#This Row],[Order Date]],"mmm")</f>
        <v>Jul</v>
      </c>
    </row>
    <row r="1304" spans="1:20" ht="15.6">
      <c r="A1304" s="2" t="s">
        <v>1355</v>
      </c>
      <c r="B1304" s="3">
        <v>46212</v>
      </c>
      <c r="C1304" s="4" t="s">
        <v>14</v>
      </c>
      <c r="D1304" s="4" t="s">
        <v>126</v>
      </c>
      <c r="E1304" s="4" t="s">
        <v>10</v>
      </c>
      <c r="F1304" s="4" t="s">
        <v>20</v>
      </c>
      <c r="G1304" s="4" t="s">
        <v>5</v>
      </c>
      <c r="H1304" s="4" t="s">
        <v>29</v>
      </c>
      <c r="I1304" s="9">
        <v>10</v>
      </c>
      <c r="J1304" s="6">
        <v>49.69</v>
      </c>
      <c r="K1304" s="7">
        <v>0.1</v>
      </c>
      <c r="L1304" s="6">
        <v>21.82</v>
      </c>
      <c r="M1304" s="6">
        <f t="shared" si="80"/>
        <v>447.21</v>
      </c>
      <c r="N1304" s="6">
        <f t="shared" si="81"/>
        <v>218.2</v>
      </c>
      <c r="O1304" s="6">
        <f t="shared" si="82"/>
        <v>229.01</v>
      </c>
      <c r="P1304" s="8">
        <f t="shared" si="83"/>
        <v>0.51208604458755391</v>
      </c>
      <c r="Q1304" s="5">
        <f>YEAR(SalesDataTable[[#This Row],[Order Date]])</f>
        <v>2026</v>
      </c>
      <c r="R1304" s="8" t="str">
        <f>"Q"&amp;ROUNDUP(MONTH(SalesDataTable[[#This Row],[Order Date]])/3,0)</f>
        <v>Q3</v>
      </c>
      <c r="S1304" s="9">
        <f>MONTH(SalesDataTable[[#This Row],[Order Date]])</f>
        <v>7</v>
      </c>
      <c r="T1304" s="8" t="str">
        <f>TEXT(SalesDataTable[[#This Row],[Order Date]],"mmm")</f>
        <v>Jul</v>
      </c>
    </row>
    <row r="1305" spans="1:20" ht="15.6">
      <c r="A1305" s="2" t="s">
        <v>1356</v>
      </c>
      <c r="B1305" s="3">
        <v>46212</v>
      </c>
      <c r="C1305" s="4" t="s">
        <v>27</v>
      </c>
      <c r="D1305" s="4" t="s">
        <v>45</v>
      </c>
      <c r="E1305" s="4" t="s">
        <v>25</v>
      </c>
      <c r="F1305" s="4" t="s">
        <v>4</v>
      </c>
      <c r="G1305" s="4" t="s">
        <v>11</v>
      </c>
      <c r="H1305" s="4" t="s">
        <v>12</v>
      </c>
      <c r="I1305" s="9">
        <v>3</v>
      </c>
      <c r="J1305" s="6">
        <v>94.19</v>
      </c>
      <c r="K1305" s="7">
        <v>0</v>
      </c>
      <c r="L1305" s="6">
        <v>44.1</v>
      </c>
      <c r="M1305" s="6">
        <f t="shared" si="80"/>
        <v>282.57</v>
      </c>
      <c r="N1305" s="6">
        <f t="shared" si="81"/>
        <v>132.30000000000001</v>
      </c>
      <c r="O1305" s="6">
        <f t="shared" si="82"/>
        <v>150.26999999999998</v>
      </c>
      <c r="P1305" s="8">
        <f t="shared" si="83"/>
        <v>0.53179743072512997</v>
      </c>
      <c r="Q1305" s="5">
        <f>YEAR(SalesDataTable[[#This Row],[Order Date]])</f>
        <v>2026</v>
      </c>
      <c r="R1305" s="8" t="str">
        <f>"Q"&amp;ROUNDUP(MONTH(SalesDataTable[[#This Row],[Order Date]])/3,0)</f>
        <v>Q3</v>
      </c>
      <c r="S1305" s="9">
        <f>MONTH(SalesDataTable[[#This Row],[Order Date]])</f>
        <v>7</v>
      </c>
      <c r="T1305" s="8" t="str">
        <f>TEXT(SalesDataTable[[#This Row],[Order Date]],"mmm")</f>
        <v>Jul</v>
      </c>
    </row>
    <row r="1306" spans="1:20" ht="15.6">
      <c r="A1306" s="2" t="s">
        <v>1357</v>
      </c>
      <c r="B1306" s="3">
        <v>46212</v>
      </c>
      <c r="C1306" s="4" t="s">
        <v>8</v>
      </c>
      <c r="D1306" s="4" t="s">
        <v>86</v>
      </c>
      <c r="E1306" s="4" t="s">
        <v>25</v>
      </c>
      <c r="F1306" s="4" t="s">
        <v>4</v>
      </c>
      <c r="G1306" s="4" t="s">
        <v>17</v>
      </c>
      <c r="H1306" s="4" t="s">
        <v>46</v>
      </c>
      <c r="I1306" s="9">
        <v>1</v>
      </c>
      <c r="J1306" s="6">
        <v>46.87</v>
      </c>
      <c r="K1306" s="7">
        <v>0</v>
      </c>
      <c r="L1306" s="6">
        <v>18.649999999999999</v>
      </c>
      <c r="M1306" s="6">
        <f t="shared" si="80"/>
        <v>46.87</v>
      </c>
      <c r="N1306" s="6">
        <f t="shared" si="81"/>
        <v>18.649999999999999</v>
      </c>
      <c r="O1306" s="6">
        <f t="shared" si="82"/>
        <v>28.22</v>
      </c>
      <c r="P1306" s="8">
        <f t="shared" si="83"/>
        <v>0.60209088969490077</v>
      </c>
      <c r="Q1306" s="5">
        <f>YEAR(SalesDataTable[[#This Row],[Order Date]])</f>
        <v>2026</v>
      </c>
      <c r="R1306" s="8" t="str">
        <f>"Q"&amp;ROUNDUP(MONTH(SalesDataTable[[#This Row],[Order Date]])/3,0)</f>
        <v>Q3</v>
      </c>
      <c r="S1306" s="9">
        <f>MONTH(SalesDataTable[[#This Row],[Order Date]])</f>
        <v>7</v>
      </c>
      <c r="T1306" s="8" t="str">
        <f>TEXT(SalesDataTable[[#This Row],[Order Date]],"mmm")</f>
        <v>Jul</v>
      </c>
    </row>
    <row r="1307" spans="1:20" ht="15.6">
      <c r="A1307" s="2" t="s">
        <v>1358</v>
      </c>
      <c r="B1307" s="3">
        <v>46212</v>
      </c>
      <c r="C1307" s="4" t="s">
        <v>14</v>
      </c>
      <c r="D1307" s="4" t="s">
        <v>126</v>
      </c>
      <c r="E1307" s="4" t="s">
        <v>3</v>
      </c>
      <c r="F1307" s="4" t="s">
        <v>4</v>
      </c>
      <c r="G1307" s="4" t="s">
        <v>17</v>
      </c>
      <c r="H1307" s="4" t="s">
        <v>18</v>
      </c>
      <c r="I1307" s="9">
        <v>1</v>
      </c>
      <c r="J1307" s="6">
        <v>36.99</v>
      </c>
      <c r="K1307" s="7">
        <v>0.1</v>
      </c>
      <c r="L1307" s="6">
        <v>13.2</v>
      </c>
      <c r="M1307" s="6">
        <f t="shared" si="80"/>
        <v>33.291000000000004</v>
      </c>
      <c r="N1307" s="6">
        <f t="shared" si="81"/>
        <v>13.2</v>
      </c>
      <c r="O1307" s="6">
        <f t="shared" si="82"/>
        <v>20.091000000000005</v>
      </c>
      <c r="P1307" s="8">
        <f t="shared" si="83"/>
        <v>0.60349644047940887</v>
      </c>
      <c r="Q1307" s="5">
        <f>YEAR(SalesDataTable[[#This Row],[Order Date]])</f>
        <v>2026</v>
      </c>
      <c r="R1307" s="8" t="str">
        <f>"Q"&amp;ROUNDUP(MONTH(SalesDataTable[[#This Row],[Order Date]])/3,0)</f>
        <v>Q3</v>
      </c>
      <c r="S1307" s="9">
        <f>MONTH(SalesDataTable[[#This Row],[Order Date]])</f>
        <v>7</v>
      </c>
      <c r="T1307" s="8" t="str">
        <f>TEXT(SalesDataTable[[#This Row],[Order Date]],"mmm")</f>
        <v>Jul</v>
      </c>
    </row>
    <row r="1308" spans="1:20" ht="15.6">
      <c r="A1308" s="2" t="s">
        <v>1359</v>
      </c>
      <c r="B1308" s="3">
        <v>46212</v>
      </c>
      <c r="C1308" s="4" t="s">
        <v>1</v>
      </c>
      <c r="D1308" s="4" t="s">
        <v>88</v>
      </c>
      <c r="E1308" s="4" t="s">
        <v>3</v>
      </c>
      <c r="F1308" s="4" t="s">
        <v>4</v>
      </c>
      <c r="G1308" s="4" t="s">
        <v>17</v>
      </c>
      <c r="H1308" s="4" t="s">
        <v>71</v>
      </c>
      <c r="I1308" s="9">
        <v>1</v>
      </c>
      <c r="J1308" s="6">
        <v>135.44</v>
      </c>
      <c r="K1308" s="7">
        <v>0</v>
      </c>
      <c r="L1308" s="6">
        <v>65.48</v>
      </c>
      <c r="M1308" s="6">
        <f t="shared" si="80"/>
        <v>135.44</v>
      </c>
      <c r="N1308" s="6">
        <f t="shared" si="81"/>
        <v>65.48</v>
      </c>
      <c r="O1308" s="6">
        <f t="shared" si="82"/>
        <v>69.959999999999994</v>
      </c>
      <c r="P1308" s="8">
        <f t="shared" si="83"/>
        <v>0.51653868871825159</v>
      </c>
      <c r="Q1308" s="5">
        <f>YEAR(SalesDataTable[[#This Row],[Order Date]])</f>
        <v>2026</v>
      </c>
      <c r="R1308" s="8" t="str">
        <f>"Q"&amp;ROUNDUP(MONTH(SalesDataTable[[#This Row],[Order Date]])/3,0)</f>
        <v>Q3</v>
      </c>
      <c r="S1308" s="9">
        <f>MONTH(SalesDataTable[[#This Row],[Order Date]])</f>
        <v>7</v>
      </c>
      <c r="T1308" s="8" t="str">
        <f>TEXT(SalesDataTable[[#This Row],[Order Date]],"mmm")</f>
        <v>Jul</v>
      </c>
    </row>
    <row r="1309" spans="1:20" ht="15.6">
      <c r="A1309" s="2" t="s">
        <v>1360</v>
      </c>
      <c r="B1309" s="3">
        <v>46212</v>
      </c>
      <c r="C1309" s="4" t="s">
        <v>8</v>
      </c>
      <c r="D1309" s="4" t="s">
        <v>9</v>
      </c>
      <c r="E1309" s="4" t="s">
        <v>3</v>
      </c>
      <c r="F1309" s="4" t="s">
        <v>16</v>
      </c>
      <c r="G1309" s="4" t="s">
        <v>11</v>
      </c>
      <c r="H1309" s="4" t="s">
        <v>12</v>
      </c>
      <c r="I1309" s="9">
        <v>3</v>
      </c>
      <c r="J1309" s="6">
        <v>92.25</v>
      </c>
      <c r="K1309" s="7">
        <v>0</v>
      </c>
      <c r="L1309" s="6">
        <v>46.27</v>
      </c>
      <c r="M1309" s="6">
        <f t="shared" si="80"/>
        <v>276.75</v>
      </c>
      <c r="N1309" s="6">
        <f t="shared" si="81"/>
        <v>138.81</v>
      </c>
      <c r="O1309" s="6">
        <f t="shared" si="82"/>
        <v>137.94</v>
      </c>
      <c r="P1309" s="8">
        <f t="shared" si="83"/>
        <v>0.49842818428184282</v>
      </c>
      <c r="Q1309" s="5">
        <f>YEAR(SalesDataTable[[#This Row],[Order Date]])</f>
        <v>2026</v>
      </c>
      <c r="R1309" s="8" t="str">
        <f>"Q"&amp;ROUNDUP(MONTH(SalesDataTable[[#This Row],[Order Date]])/3,0)</f>
        <v>Q3</v>
      </c>
      <c r="S1309" s="9">
        <f>MONTH(SalesDataTable[[#This Row],[Order Date]])</f>
        <v>7</v>
      </c>
      <c r="T1309" s="8" t="str">
        <f>TEXT(SalesDataTable[[#This Row],[Order Date]],"mmm")</f>
        <v>Jul</v>
      </c>
    </row>
    <row r="1310" spans="1:20" ht="15.6">
      <c r="A1310" s="2" t="s">
        <v>1361</v>
      </c>
      <c r="B1310" s="3">
        <v>46212</v>
      </c>
      <c r="C1310" s="4" t="s">
        <v>14</v>
      </c>
      <c r="D1310" s="4" t="s">
        <v>34</v>
      </c>
      <c r="E1310" s="4" t="s">
        <v>3</v>
      </c>
      <c r="F1310" s="4" t="s">
        <v>16</v>
      </c>
      <c r="G1310" s="4" t="s">
        <v>31</v>
      </c>
      <c r="H1310" s="4" t="s">
        <v>41</v>
      </c>
      <c r="I1310" s="9">
        <v>2</v>
      </c>
      <c r="J1310" s="6">
        <v>192.6</v>
      </c>
      <c r="K1310" s="7">
        <v>0</v>
      </c>
      <c r="L1310" s="6">
        <v>104.89</v>
      </c>
      <c r="M1310" s="6">
        <f t="shared" si="80"/>
        <v>385.2</v>
      </c>
      <c r="N1310" s="6">
        <f t="shared" si="81"/>
        <v>209.78</v>
      </c>
      <c r="O1310" s="6">
        <f t="shared" si="82"/>
        <v>175.42</v>
      </c>
      <c r="P1310" s="8">
        <f t="shared" si="83"/>
        <v>0.45539979231568017</v>
      </c>
      <c r="Q1310" s="5">
        <f>YEAR(SalesDataTable[[#This Row],[Order Date]])</f>
        <v>2026</v>
      </c>
      <c r="R1310" s="8" t="str">
        <f>"Q"&amp;ROUNDUP(MONTH(SalesDataTable[[#This Row],[Order Date]])/3,0)</f>
        <v>Q3</v>
      </c>
      <c r="S1310" s="9">
        <f>MONTH(SalesDataTable[[#This Row],[Order Date]])</f>
        <v>7</v>
      </c>
      <c r="T1310" s="8" t="str">
        <f>TEXT(SalesDataTable[[#This Row],[Order Date]],"mmm")</f>
        <v>Jul</v>
      </c>
    </row>
    <row r="1311" spans="1:20" ht="15.6">
      <c r="A1311" s="2" t="s">
        <v>1362</v>
      </c>
      <c r="B1311" s="3">
        <v>46212</v>
      </c>
      <c r="C1311" s="4" t="s">
        <v>27</v>
      </c>
      <c r="D1311" s="4" t="s">
        <v>48</v>
      </c>
      <c r="E1311" s="4" t="s">
        <v>3</v>
      </c>
      <c r="F1311" s="4" t="s">
        <v>4</v>
      </c>
      <c r="G1311" s="4" t="s">
        <v>5</v>
      </c>
      <c r="H1311" s="4" t="s">
        <v>35</v>
      </c>
      <c r="I1311" s="9">
        <v>1</v>
      </c>
      <c r="J1311" s="6">
        <v>39.94</v>
      </c>
      <c r="K1311" s="7">
        <v>0</v>
      </c>
      <c r="L1311" s="6">
        <v>16.89</v>
      </c>
      <c r="M1311" s="6">
        <f t="shared" si="80"/>
        <v>39.94</v>
      </c>
      <c r="N1311" s="6">
        <f t="shared" si="81"/>
        <v>16.89</v>
      </c>
      <c r="O1311" s="6">
        <f t="shared" si="82"/>
        <v>23.049999999999997</v>
      </c>
      <c r="P1311" s="8">
        <f t="shared" si="83"/>
        <v>0.57711567351026538</v>
      </c>
      <c r="Q1311" s="5">
        <f>YEAR(SalesDataTable[[#This Row],[Order Date]])</f>
        <v>2026</v>
      </c>
      <c r="R1311" s="8" t="str">
        <f>"Q"&amp;ROUNDUP(MONTH(SalesDataTable[[#This Row],[Order Date]])/3,0)</f>
        <v>Q3</v>
      </c>
      <c r="S1311" s="9">
        <f>MONTH(SalesDataTable[[#This Row],[Order Date]])</f>
        <v>7</v>
      </c>
      <c r="T1311" s="8" t="str">
        <f>TEXT(SalesDataTable[[#This Row],[Order Date]],"mmm")</f>
        <v>Jul</v>
      </c>
    </row>
    <row r="1312" spans="1:20" ht="15.6">
      <c r="A1312" s="2" t="s">
        <v>1363</v>
      </c>
      <c r="B1312" s="3">
        <v>46212</v>
      </c>
      <c r="C1312" s="4" t="s">
        <v>14</v>
      </c>
      <c r="D1312" s="4" t="s">
        <v>15</v>
      </c>
      <c r="E1312" s="4" t="s">
        <v>3</v>
      </c>
      <c r="F1312" s="4" t="s">
        <v>4</v>
      </c>
      <c r="G1312" s="4" t="s">
        <v>11</v>
      </c>
      <c r="H1312" s="4" t="s">
        <v>53</v>
      </c>
      <c r="I1312" s="9">
        <v>3</v>
      </c>
      <c r="J1312" s="6">
        <v>150.61000000000001</v>
      </c>
      <c r="K1312" s="7">
        <v>0</v>
      </c>
      <c r="L1312" s="6">
        <v>79.900000000000006</v>
      </c>
      <c r="M1312" s="6">
        <f t="shared" si="80"/>
        <v>451.83000000000004</v>
      </c>
      <c r="N1312" s="6">
        <f t="shared" si="81"/>
        <v>239.70000000000002</v>
      </c>
      <c r="O1312" s="6">
        <f t="shared" si="82"/>
        <v>212.13000000000002</v>
      </c>
      <c r="P1312" s="8">
        <f t="shared" si="83"/>
        <v>0.46949073766682159</v>
      </c>
      <c r="Q1312" s="5">
        <f>YEAR(SalesDataTable[[#This Row],[Order Date]])</f>
        <v>2026</v>
      </c>
      <c r="R1312" s="8" t="str">
        <f>"Q"&amp;ROUNDUP(MONTH(SalesDataTable[[#This Row],[Order Date]])/3,0)</f>
        <v>Q3</v>
      </c>
      <c r="S1312" s="9">
        <f>MONTH(SalesDataTable[[#This Row],[Order Date]])</f>
        <v>7</v>
      </c>
      <c r="T1312" s="8" t="str">
        <f>TEXT(SalesDataTable[[#This Row],[Order Date]],"mmm")</f>
        <v>Jul</v>
      </c>
    </row>
    <row r="1313" spans="1:20" ht="15.6">
      <c r="A1313" s="2" t="s">
        <v>1364</v>
      </c>
      <c r="B1313" s="3">
        <v>46212</v>
      </c>
      <c r="C1313" s="4" t="s">
        <v>27</v>
      </c>
      <c r="D1313" s="4" t="s">
        <v>82</v>
      </c>
      <c r="E1313" s="4" t="s">
        <v>3</v>
      </c>
      <c r="F1313" s="4" t="s">
        <v>4</v>
      </c>
      <c r="G1313" s="4" t="s">
        <v>11</v>
      </c>
      <c r="H1313" s="4" t="s">
        <v>79</v>
      </c>
      <c r="I1313" s="9">
        <v>2</v>
      </c>
      <c r="J1313" s="6">
        <v>71.069999999999993</v>
      </c>
      <c r="K1313" s="7">
        <v>0</v>
      </c>
      <c r="L1313" s="6">
        <v>31.57</v>
      </c>
      <c r="M1313" s="6">
        <f t="shared" si="80"/>
        <v>142.13999999999999</v>
      </c>
      <c r="N1313" s="6">
        <f t="shared" si="81"/>
        <v>63.14</v>
      </c>
      <c r="O1313" s="6">
        <f t="shared" si="82"/>
        <v>78.999999999999986</v>
      </c>
      <c r="P1313" s="8">
        <f t="shared" si="83"/>
        <v>0.55579006613198245</v>
      </c>
      <c r="Q1313" s="5">
        <f>YEAR(SalesDataTable[[#This Row],[Order Date]])</f>
        <v>2026</v>
      </c>
      <c r="R1313" s="8" t="str">
        <f>"Q"&amp;ROUNDUP(MONTH(SalesDataTable[[#This Row],[Order Date]])/3,0)</f>
        <v>Q3</v>
      </c>
      <c r="S1313" s="9">
        <f>MONTH(SalesDataTable[[#This Row],[Order Date]])</f>
        <v>7</v>
      </c>
      <c r="T1313" s="8" t="str">
        <f>TEXT(SalesDataTable[[#This Row],[Order Date]],"mmm")</f>
        <v>Jul</v>
      </c>
    </row>
    <row r="1314" spans="1:20" ht="15.6">
      <c r="A1314" s="2" t="s">
        <v>1365</v>
      </c>
      <c r="B1314" s="3">
        <v>46213</v>
      </c>
      <c r="C1314" s="4" t="s">
        <v>1</v>
      </c>
      <c r="D1314" s="4" t="s">
        <v>2</v>
      </c>
      <c r="E1314" s="4" t="s">
        <v>25</v>
      </c>
      <c r="F1314" s="4" t="s">
        <v>16</v>
      </c>
      <c r="G1314" s="4" t="s">
        <v>5</v>
      </c>
      <c r="H1314" s="4" t="s">
        <v>29</v>
      </c>
      <c r="I1314" s="9">
        <v>1</v>
      </c>
      <c r="J1314" s="6">
        <v>50.78</v>
      </c>
      <c r="K1314" s="7">
        <v>0</v>
      </c>
      <c r="L1314" s="6">
        <v>22.29</v>
      </c>
      <c r="M1314" s="6">
        <f t="shared" si="80"/>
        <v>50.78</v>
      </c>
      <c r="N1314" s="6">
        <f t="shared" si="81"/>
        <v>22.29</v>
      </c>
      <c r="O1314" s="6">
        <f t="shared" si="82"/>
        <v>28.490000000000002</v>
      </c>
      <c r="P1314" s="8">
        <f t="shared" si="83"/>
        <v>0.56104765655769995</v>
      </c>
      <c r="Q1314" s="5">
        <f>YEAR(SalesDataTable[[#This Row],[Order Date]])</f>
        <v>2026</v>
      </c>
      <c r="R1314" s="8" t="str">
        <f>"Q"&amp;ROUNDUP(MONTH(SalesDataTable[[#This Row],[Order Date]])/3,0)</f>
        <v>Q3</v>
      </c>
      <c r="S1314" s="9">
        <f>MONTH(SalesDataTable[[#This Row],[Order Date]])</f>
        <v>7</v>
      </c>
      <c r="T1314" s="8" t="str">
        <f>TEXT(SalesDataTable[[#This Row],[Order Date]],"mmm")</f>
        <v>Jul</v>
      </c>
    </row>
    <row r="1315" spans="1:20" ht="15.6">
      <c r="A1315" s="2" t="s">
        <v>1366</v>
      </c>
      <c r="B1315" s="3">
        <v>46213</v>
      </c>
      <c r="C1315" s="4" t="s">
        <v>1</v>
      </c>
      <c r="D1315" s="4" t="s">
        <v>88</v>
      </c>
      <c r="E1315" s="4" t="s">
        <v>3</v>
      </c>
      <c r="F1315" s="4" t="s">
        <v>4</v>
      </c>
      <c r="G1315" s="4" t="s">
        <v>11</v>
      </c>
      <c r="H1315" s="4" t="s">
        <v>21</v>
      </c>
      <c r="I1315" s="9">
        <v>2</v>
      </c>
      <c r="J1315" s="6">
        <v>141.51</v>
      </c>
      <c r="K1315" s="7">
        <v>0.05</v>
      </c>
      <c r="L1315" s="6">
        <v>77.040000000000006</v>
      </c>
      <c r="M1315" s="6">
        <f t="shared" si="80"/>
        <v>268.86899999999997</v>
      </c>
      <c r="N1315" s="6">
        <f t="shared" si="81"/>
        <v>154.08000000000001</v>
      </c>
      <c r="O1315" s="6">
        <f t="shared" si="82"/>
        <v>114.78899999999996</v>
      </c>
      <c r="P1315" s="8">
        <f t="shared" si="83"/>
        <v>0.42693281858451504</v>
      </c>
      <c r="Q1315" s="5">
        <f>YEAR(SalesDataTable[[#This Row],[Order Date]])</f>
        <v>2026</v>
      </c>
      <c r="R1315" s="8" t="str">
        <f>"Q"&amp;ROUNDUP(MONTH(SalesDataTable[[#This Row],[Order Date]])/3,0)</f>
        <v>Q3</v>
      </c>
      <c r="S1315" s="9">
        <f>MONTH(SalesDataTable[[#This Row],[Order Date]])</f>
        <v>7</v>
      </c>
      <c r="T1315" s="8" t="str">
        <f>TEXT(SalesDataTable[[#This Row],[Order Date]],"mmm")</f>
        <v>Jul</v>
      </c>
    </row>
    <row r="1316" spans="1:20" ht="15.6">
      <c r="A1316" s="2" t="s">
        <v>1367</v>
      </c>
      <c r="B1316" s="3">
        <v>46213</v>
      </c>
      <c r="C1316" s="4" t="s">
        <v>8</v>
      </c>
      <c r="D1316" s="4" t="s">
        <v>69</v>
      </c>
      <c r="E1316" s="4" t="s">
        <v>39</v>
      </c>
      <c r="F1316" s="4" t="s">
        <v>4</v>
      </c>
      <c r="G1316" s="4" t="s">
        <v>11</v>
      </c>
      <c r="H1316" s="4" t="s">
        <v>53</v>
      </c>
      <c r="I1316" s="9">
        <v>1</v>
      </c>
      <c r="J1316" s="6">
        <v>156.44</v>
      </c>
      <c r="K1316" s="7">
        <v>0.1</v>
      </c>
      <c r="L1316" s="6">
        <v>80.72</v>
      </c>
      <c r="M1316" s="6">
        <f t="shared" si="80"/>
        <v>140.79599999999999</v>
      </c>
      <c r="N1316" s="6">
        <f t="shared" si="81"/>
        <v>80.72</v>
      </c>
      <c r="O1316" s="6">
        <f t="shared" si="82"/>
        <v>60.075999999999993</v>
      </c>
      <c r="P1316" s="8">
        <f t="shared" si="83"/>
        <v>0.42668825818915307</v>
      </c>
      <c r="Q1316" s="5">
        <f>YEAR(SalesDataTable[[#This Row],[Order Date]])</f>
        <v>2026</v>
      </c>
      <c r="R1316" s="8" t="str">
        <f>"Q"&amp;ROUNDUP(MONTH(SalesDataTable[[#This Row],[Order Date]])/3,0)</f>
        <v>Q3</v>
      </c>
      <c r="S1316" s="9">
        <f>MONTH(SalesDataTable[[#This Row],[Order Date]])</f>
        <v>7</v>
      </c>
      <c r="T1316" s="8" t="str">
        <f>TEXT(SalesDataTable[[#This Row],[Order Date]],"mmm")</f>
        <v>Jul</v>
      </c>
    </row>
    <row r="1317" spans="1:20" ht="15.6">
      <c r="A1317" s="2" t="s">
        <v>1368</v>
      </c>
      <c r="B1317" s="3">
        <v>46213</v>
      </c>
      <c r="C1317" s="4" t="s">
        <v>8</v>
      </c>
      <c r="D1317" s="4" t="s">
        <v>69</v>
      </c>
      <c r="E1317" s="4" t="s">
        <v>3</v>
      </c>
      <c r="F1317" s="4" t="s">
        <v>16</v>
      </c>
      <c r="G1317" s="4" t="s">
        <v>49</v>
      </c>
      <c r="H1317" s="4" t="s">
        <v>74</v>
      </c>
      <c r="I1317" s="9">
        <v>2</v>
      </c>
      <c r="J1317" s="6">
        <v>51.75</v>
      </c>
      <c r="K1317" s="7">
        <v>0</v>
      </c>
      <c r="L1317" s="6">
        <v>21.4</v>
      </c>
      <c r="M1317" s="6">
        <f t="shared" si="80"/>
        <v>103.5</v>
      </c>
      <c r="N1317" s="6">
        <f t="shared" si="81"/>
        <v>42.8</v>
      </c>
      <c r="O1317" s="6">
        <f t="shared" si="82"/>
        <v>60.7</v>
      </c>
      <c r="P1317" s="8">
        <f t="shared" si="83"/>
        <v>0.58647342995169083</v>
      </c>
      <c r="Q1317" s="5">
        <f>YEAR(SalesDataTable[[#This Row],[Order Date]])</f>
        <v>2026</v>
      </c>
      <c r="R1317" s="8" t="str">
        <f>"Q"&amp;ROUNDUP(MONTH(SalesDataTable[[#This Row],[Order Date]])/3,0)</f>
        <v>Q3</v>
      </c>
      <c r="S1317" s="9">
        <f>MONTH(SalesDataTable[[#This Row],[Order Date]])</f>
        <v>7</v>
      </c>
      <c r="T1317" s="8" t="str">
        <f>TEXT(SalesDataTable[[#This Row],[Order Date]],"mmm")</f>
        <v>Jul</v>
      </c>
    </row>
    <row r="1318" spans="1:20" ht="15.6">
      <c r="A1318" s="2" t="s">
        <v>1369</v>
      </c>
      <c r="B1318" s="3">
        <v>46213</v>
      </c>
      <c r="C1318" s="4" t="s">
        <v>14</v>
      </c>
      <c r="D1318" s="4" t="s">
        <v>34</v>
      </c>
      <c r="E1318" s="4" t="s">
        <v>39</v>
      </c>
      <c r="F1318" s="4" t="s">
        <v>16</v>
      </c>
      <c r="G1318" s="4" t="s">
        <v>31</v>
      </c>
      <c r="H1318" s="4" t="s">
        <v>64</v>
      </c>
      <c r="I1318" s="9">
        <v>1</v>
      </c>
      <c r="J1318" s="6">
        <v>82.23</v>
      </c>
      <c r="K1318" s="7">
        <v>0.1</v>
      </c>
      <c r="L1318" s="6">
        <v>38.340000000000003</v>
      </c>
      <c r="M1318" s="6">
        <f t="shared" si="80"/>
        <v>74.007000000000005</v>
      </c>
      <c r="N1318" s="6">
        <f t="shared" si="81"/>
        <v>38.340000000000003</v>
      </c>
      <c r="O1318" s="6">
        <f t="shared" si="82"/>
        <v>35.667000000000002</v>
      </c>
      <c r="P1318" s="8">
        <f t="shared" si="83"/>
        <v>0.48194089748267055</v>
      </c>
      <c r="Q1318" s="5">
        <f>YEAR(SalesDataTable[[#This Row],[Order Date]])</f>
        <v>2026</v>
      </c>
      <c r="R1318" s="8" t="str">
        <f>"Q"&amp;ROUNDUP(MONTH(SalesDataTable[[#This Row],[Order Date]])/3,0)</f>
        <v>Q3</v>
      </c>
      <c r="S1318" s="9">
        <f>MONTH(SalesDataTable[[#This Row],[Order Date]])</f>
        <v>7</v>
      </c>
      <c r="T1318" s="8" t="str">
        <f>TEXT(SalesDataTable[[#This Row],[Order Date]],"mmm")</f>
        <v>Jul</v>
      </c>
    </row>
    <row r="1319" spans="1:20" ht="15.6">
      <c r="A1319" s="2" t="s">
        <v>1370</v>
      </c>
      <c r="B1319" s="3">
        <v>46213</v>
      </c>
      <c r="C1319" s="4" t="s">
        <v>8</v>
      </c>
      <c r="D1319" s="4" t="s">
        <v>38</v>
      </c>
      <c r="E1319" s="4" t="s">
        <v>3</v>
      </c>
      <c r="F1319" s="4" t="s">
        <v>16</v>
      </c>
      <c r="G1319" s="4" t="s">
        <v>11</v>
      </c>
      <c r="H1319" s="4" t="s">
        <v>21</v>
      </c>
      <c r="I1319" s="9">
        <v>1</v>
      </c>
      <c r="J1319" s="6">
        <v>144.16999999999999</v>
      </c>
      <c r="K1319" s="7">
        <v>0.1</v>
      </c>
      <c r="L1319" s="6">
        <v>78.13</v>
      </c>
      <c r="M1319" s="6">
        <f t="shared" si="80"/>
        <v>129.75299999999999</v>
      </c>
      <c r="N1319" s="6">
        <f t="shared" si="81"/>
        <v>78.13</v>
      </c>
      <c r="O1319" s="6">
        <f t="shared" si="82"/>
        <v>51.62299999999999</v>
      </c>
      <c r="P1319" s="8">
        <f t="shared" si="83"/>
        <v>0.39785592625989374</v>
      </c>
      <c r="Q1319" s="5">
        <f>YEAR(SalesDataTable[[#This Row],[Order Date]])</f>
        <v>2026</v>
      </c>
      <c r="R1319" s="8" t="str">
        <f>"Q"&amp;ROUNDUP(MONTH(SalesDataTable[[#This Row],[Order Date]])/3,0)</f>
        <v>Q3</v>
      </c>
      <c r="S1319" s="9">
        <f>MONTH(SalesDataTable[[#This Row],[Order Date]])</f>
        <v>7</v>
      </c>
      <c r="T1319" s="8" t="str">
        <f>TEXT(SalesDataTable[[#This Row],[Order Date]],"mmm")</f>
        <v>Jul</v>
      </c>
    </row>
    <row r="1320" spans="1:20" ht="15.6">
      <c r="A1320" s="2" t="s">
        <v>1371</v>
      </c>
      <c r="B1320" s="3">
        <v>46213</v>
      </c>
      <c r="C1320" s="4" t="s">
        <v>8</v>
      </c>
      <c r="D1320" s="4" t="s">
        <v>69</v>
      </c>
      <c r="E1320" s="4" t="s">
        <v>3</v>
      </c>
      <c r="F1320" s="4" t="s">
        <v>4</v>
      </c>
      <c r="G1320" s="4" t="s">
        <v>31</v>
      </c>
      <c r="H1320" s="4" t="s">
        <v>64</v>
      </c>
      <c r="I1320" s="9">
        <v>4</v>
      </c>
      <c r="J1320" s="6">
        <v>82.47</v>
      </c>
      <c r="K1320" s="7">
        <v>0</v>
      </c>
      <c r="L1320" s="6">
        <v>40.22</v>
      </c>
      <c r="M1320" s="6">
        <f t="shared" si="80"/>
        <v>329.88</v>
      </c>
      <c r="N1320" s="6">
        <f t="shared" si="81"/>
        <v>160.88</v>
      </c>
      <c r="O1320" s="6">
        <f t="shared" si="82"/>
        <v>169</v>
      </c>
      <c r="P1320" s="8">
        <f t="shared" si="83"/>
        <v>0.51230750575967021</v>
      </c>
      <c r="Q1320" s="5">
        <f>YEAR(SalesDataTable[[#This Row],[Order Date]])</f>
        <v>2026</v>
      </c>
      <c r="R1320" s="8" t="str">
        <f>"Q"&amp;ROUNDUP(MONTH(SalesDataTable[[#This Row],[Order Date]])/3,0)</f>
        <v>Q3</v>
      </c>
      <c r="S1320" s="9">
        <f>MONTH(SalesDataTable[[#This Row],[Order Date]])</f>
        <v>7</v>
      </c>
      <c r="T1320" s="8" t="str">
        <f>TEXT(SalesDataTable[[#This Row],[Order Date]],"mmm")</f>
        <v>Jul</v>
      </c>
    </row>
    <row r="1321" spans="1:20" ht="15.6">
      <c r="A1321" s="2" t="s">
        <v>1372</v>
      </c>
      <c r="B1321" s="3">
        <v>46213</v>
      </c>
      <c r="C1321" s="4" t="s">
        <v>27</v>
      </c>
      <c r="D1321" s="4" t="s">
        <v>48</v>
      </c>
      <c r="E1321" s="4" t="s">
        <v>3</v>
      </c>
      <c r="F1321" s="4" t="s">
        <v>16</v>
      </c>
      <c r="G1321" s="4" t="s">
        <v>31</v>
      </c>
      <c r="H1321" s="4" t="s">
        <v>90</v>
      </c>
      <c r="I1321" s="9">
        <v>1</v>
      </c>
      <c r="J1321" s="6">
        <v>122.14</v>
      </c>
      <c r="K1321" s="7">
        <v>0.15</v>
      </c>
      <c r="L1321" s="6">
        <v>59.87</v>
      </c>
      <c r="M1321" s="6">
        <f t="shared" si="80"/>
        <v>103.819</v>
      </c>
      <c r="N1321" s="6">
        <f t="shared" si="81"/>
        <v>59.87</v>
      </c>
      <c r="O1321" s="6">
        <f t="shared" si="82"/>
        <v>43.949000000000005</v>
      </c>
      <c r="P1321" s="8">
        <f t="shared" si="83"/>
        <v>0.42332328379198414</v>
      </c>
      <c r="Q1321" s="5">
        <f>YEAR(SalesDataTable[[#This Row],[Order Date]])</f>
        <v>2026</v>
      </c>
      <c r="R1321" s="8" t="str">
        <f>"Q"&amp;ROUNDUP(MONTH(SalesDataTable[[#This Row],[Order Date]])/3,0)</f>
        <v>Q3</v>
      </c>
      <c r="S1321" s="9">
        <f>MONTH(SalesDataTable[[#This Row],[Order Date]])</f>
        <v>7</v>
      </c>
      <c r="T1321" s="8" t="str">
        <f>TEXT(SalesDataTable[[#This Row],[Order Date]],"mmm")</f>
        <v>Jul</v>
      </c>
    </row>
    <row r="1322" spans="1:20" ht="15.6">
      <c r="A1322" s="2" t="s">
        <v>1373</v>
      </c>
      <c r="B1322" s="3">
        <v>46213</v>
      </c>
      <c r="C1322" s="4" t="s">
        <v>14</v>
      </c>
      <c r="D1322" s="4" t="s">
        <v>126</v>
      </c>
      <c r="E1322" s="4" t="s">
        <v>25</v>
      </c>
      <c r="F1322" s="4" t="s">
        <v>4</v>
      </c>
      <c r="G1322" s="4" t="s">
        <v>11</v>
      </c>
      <c r="H1322" s="4" t="s">
        <v>21</v>
      </c>
      <c r="I1322" s="9">
        <v>3</v>
      </c>
      <c r="J1322" s="6">
        <v>143.59</v>
      </c>
      <c r="K1322" s="7">
        <v>0</v>
      </c>
      <c r="L1322" s="6">
        <v>78.91</v>
      </c>
      <c r="M1322" s="6">
        <f t="shared" si="80"/>
        <v>430.77</v>
      </c>
      <c r="N1322" s="6">
        <f t="shared" si="81"/>
        <v>236.73</v>
      </c>
      <c r="O1322" s="6">
        <f t="shared" si="82"/>
        <v>194.04</v>
      </c>
      <c r="P1322" s="8">
        <f t="shared" si="83"/>
        <v>0.45044919562643637</v>
      </c>
      <c r="Q1322" s="5">
        <f>YEAR(SalesDataTable[[#This Row],[Order Date]])</f>
        <v>2026</v>
      </c>
      <c r="R1322" s="8" t="str">
        <f>"Q"&amp;ROUNDUP(MONTH(SalesDataTable[[#This Row],[Order Date]])/3,0)</f>
        <v>Q3</v>
      </c>
      <c r="S1322" s="9">
        <f>MONTH(SalesDataTable[[#This Row],[Order Date]])</f>
        <v>7</v>
      </c>
      <c r="T1322" s="8" t="str">
        <f>TEXT(SalesDataTable[[#This Row],[Order Date]],"mmm")</f>
        <v>Jul</v>
      </c>
    </row>
    <row r="1323" spans="1:20" ht="15.6">
      <c r="A1323" s="2" t="s">
        <v>1374</v>
      </c>
      <c r="B1323" s="3">
        <v>46213</v>
      </c>
      <c r="C1323" s="4" t="s">
        <v>27</v>
      </c>
      <c r="D1323" s="4" t="s">
        <v>82</v>
      </c>
      <c r="E1323" s="4" t="s">
        <v>3</v>
      </c>
      <c r="F1323" s="4" t="s">
        <v>20</v>
      </c>
      <c r="G1323" s="4" t="s">
        <v>11</v>
      </c>
      <c r="H1323" s="4" t="s">
        <v>53</v>
      </c>
      <c r="I1323" s="9">
        <v>2</v>
      </c>
      <c r="J1323" s="6">
        <v>157.66</v>
      </c>
      <c r="K1323" s="7">
        <v>0</v>
      </c>
      <c r="L1323" s="6">
        <v>78.760000000000005</v>
      </c>
      <c r="M1323" s="6">
        <f t="shared" si="80"/>
        <v>315.32</v>
      </c>
      <c r="N1323" s="6">
        <f t="shared" si="81"/>
        <v>157.52000000000001</v>
      </c>
      <c r="O1323" s="6">
        <f t="shared" si="82"/>
        <v>157.79999999999998</v>
      </c>
      <c r="P1323" s="8">
        <f t="shared" si="83"/>
        <v>0.50044399340352652</v>
      </c>
      <c r="Q1323" s="5">
        <f>YEAR(SalesDataTable[[#This Row],[Order Date]])</f>
        <v>2026</v>
      </c>
      <c r="R1323" s="8" t="str">
        <f>"Q"&amp;ROUNDUP(MONTH(SalesDataTable[[#This Row],[Order Date]])/3,0)</f>
        <v>Q3</v>
      </c>
      <c r="S1323" s="9">
        <f>MONTH(SalesDataTable[[#This Row],[Order Date]])</f>
        <v>7</v>
      </c>
      <c r="T1323" s="8" t="str">
        <f>TEXT(SalesDataTable[[#This Row],[Order Date]],"mmm")</f>
        <v>Jul</v>
      </c>
    </row>
    <row r="1324" spans="1:20" ht="15.6">
      <c r="A1324" s="2" t="s">
        <v>1375</v>
      </c>
      <c r="B1324" s="3">
        <v>46213</v>
      </c>
      <c r="C1324" s="4" t="s">
        <v>8</v>
      </c>
      <c r="D1324" s="4" t="s">
        <v>9</v>
      </c>
      <c r="E1324" s="4" t="s">
        <v>3</v>
      </c>
      <c r="F1324" s="4" t="s">
        <v>20</v>
      </c>
      <c r="G1324" s="4" t="s">
        <v>5</v>
      </c>
      <c r="H1324" s="4" t="s">
        <v>43</v>
      </c>
      <c r="I1324" s="9">
        <v>1</v>
      </c>
      <c r="J1324" s="6">
        <v>101.58</v>
      </c>
      <c r="K1324" s="7">
        <v>0</v>
      </c>
      <c r="L1324" s="6">
        <v>49.83</v>
      </c>
      <c r="M1324" s="6">
        <f t="shared" si="80"/>
        <v>101.58</v>
      </c>
      <c r="N1324" s="6">
        <f t="shared" si="81"/>
        <v>49.83</v>
      </c>
      <c r="O1324" s="6">
        <f t="shared" si="82"/>
        <v>51.75</v>
      </c>
      <c r="P1324" s="8">
        <f t="shared" si="83"/>
        <v>0.50945067926757237</v>
      </c>
      <c r="Q1324" s="5">
        <f>YEAR(SalesDataTable[[#This Row],[Order Date]])</f>
        <v>2026</v>
      </c>
      <c r="R1324" s="8" t="str">
        <f>"Q"&amp;ROUNDUP(MONTH(SalesDataTable[[#This Row],[Order Date]])/3,0)</f>
        <v>Q3</v>
      </c>
      <c r="S1324" s="9">
        <f>MONTH(SalesDataTable[[#This Row],[Order Date]])</f>
        <v>7</v>
      </c>
      <c r="T1324" s="8" t="str">
        <f>TEXT(SalesDataTable[[#This Row],[Order Date]],"mmm")</f>
        <v>Jul</v>
      </c>
    </row>
    <row r="1325" spans="1:20" ht="15.6">
      <c r="A1325" s="2" t="s">
        <v>1376</v>
      </c>
      <c r="B1325" s="3">
        <v>46213</v>
      </c>
      <c r="C1325" s="4" t="s">
        <v>14</v>
      </c>
      <c r="D1325" s="4" t="s">
        <v>24</v>
      </c>
      <c r="E1325" s="4" t="s">
        <v>3</v>
      </c>
      <c r="F1325" s="4" t="s">
        <v>4</v>
      </c>
      <c r="G1325" s="4" t="s">
        <v>17</v>
      </c>
      <c r="H1325" s="4" t="s">
        <v>83</v>
      </c>
      <c r="I1325" s="9">
        <v>4</v>
      </c>
      <c r="J1325" s="6">
        <v>166.71</v>
      </c>
      <c r="K1325" s="7">
        <v>0</v>
      </c>
      <c r="L1325" s="6">
        <v>86.55</v>
      </c>
      <c r="M1325" s="6">
        <f t="shared" si="80"/>
        <v>666.84</v>
      </c>
      <c r="N1325" s="6">
        <f t="shared" si="81"/>
        <v>346.2</v>
      </c>
      <c r="O1325" s="6">
        <f t="shared" si="82"/>
        <v>320.64000000000004</v>
      </c>
      <c r="P1325" s="8">
        <f t="shared" si="83"/>
        <v>0.48083498290444487</v>
      </c>
      <c r="Q1325" s="5">
        <f>YEAR(SalesDataTable[[#This Row],[Order Date]])</f>
        <v>2026</v>
      </c>
      <c r="R1325" s="8" t="str">
        <f>"Q"&amp;ROUNDUP(MONTH(SalesDataTable[[#This Row],[Order Date]])/3,0)</f>
        <v>Q3</v>
      </c>
      <c r="S1325" s="9">
        <f>MONTH(SalesDataTable[[#This Row],[Order Date]])</f>
        <v>7</v>
      </c>
      <c r="T1325" s="8" t="str">
        <f>TEXT(SalesDataTable[[#This Row],[Order Date]],"mmm")</f>
        <v>Jul</v>
      </c>
    </row>
    <row r="1326" spans="1:20" ht="15.6">
      <c r="A1326" s="2" t="s">
        <v>1377</v>
      </c>
      <c r="B1326" s="3">
        <v>46214</v>
      </c>
      <c r="C1326" s="4" t="s">
        <v>8</v>
      </c>
      <c r="D1326" s="4" t="s">
        <v>69</v>
      </c>
      <c r="E1326" s="4" t="s">
        <v>25</v>
      </c>
      <c r="F1326" s="4" t="s">
        <v>16</v>
      </c>
      <c r="G1326" s="4" t="s">
        <v>5</v>
      </c>
      <c r="H1326" s="4" t="s">
        <v>6</v>
      </c>
      <c r="I1326" s="9">
        <v>2</v>
      </c>
      <c r="J1326" s="6">
        <v>83.33</v>
      </c>
      <c r="K1326" s="7">
        <v>0</v>
      </c>
      <c r="L1326" s="6">
        <v>42.11</v>
      </c>
      <c r="M1326" s="6">
        <f t="shared" si="80"/>
        <v>166.66</v>
      </c>
      <c r="N1326" s="6">
        <f t="shared" si="81"/>
        <v>84.22</v>
      </c>
      <c r="O1326" s="6">
        <f t="shared" si="82"/>
        <v>82.44</v>
      </c>
      <c r="P1326" s="8">
        <f t="shared" si="83"/>
        <v>0.49465978639145564</v>
      </c>
      <c r="Q1326" s="5">
        <f>YEAR(SalesDataTable[[#This Row],[Order Date]])</f>
        <v>2026</v>
      </c>
      <c r="R1326" s="8" t="str">
        <f>"Q"&amp;ROUNDUP(MONTH(SalesDataTable[[#This Row],[Order Date]])/3,0)</f>
        <v>Q3</v>
      </c>
      <c r="S1326" s="9">
        <f>MONTH(SalesDataTable[[#This Row],[Order Date]])</f>
        <v>7</v>
      </c>
      <c r="T1326" s="8" t="str">
        <f>TEXT(SalesDataTable[[#This Row],[Order Date]],"mmm")</f>
        <v>Jul</v>
      </c>
    </row>
    <row r="1327" spans="1:20" ht="15.6">
      <c r="A1327" s="2" t="s">
        <v>1378</v>
      </c>
      <c r="B1327" s="3">
        <v>46214</v>
      </c>
      <c r="C1327" s="4" t="s">
        <v>1</v>
      </c>
      <c r="D1327" s="4" t="s">
        <v>88</v>
      </c>
      <c r="E1327" s="4" t="s">
        <v>3</v>
      </c>
      <c r="F1327" s="4" t="s">
        <v>16</v>
      </c>
      <c r="G1327" s="4" t="s">
        <v>11</v>
      </c>
      <c r="H1327" s="4" t="s">
        <v>79</v>
      </c>
      <c r="I1327" s="9">
        <v>2</v>
      </c>
      <c r="J1327" s="6">
        <v>71.77</v>
      </c>
      <c r="K1327" s="7">
        <v>0.05</v>
      </c>
      <c r="L1327" s="6">
        <v>32.9</v>
      </c>
      <c r="M1327" s="6">
        <f t="shared" si="80"/>
        <v>136.363</v>
      </c>
      <c r="N1327" s="6">
        <f t="shared" si="81"/>
        <v>65.8</v>
      </c>
      <c r="O1327" s="6">
        <f t="shared" si="82"/>
        <v>70.563000000000002</v>
      </c>
      <c r="P1327" s="8">
        <f t="shared" si="83"/>
        <v>0.5174644148339359</v>
      </c>
      <c r="Q1327" s="5">
        <f>YEAR(SalesDataTable[[#This Row],[Order Date]])</f>
        <v>2026</v>
      </c>
      <c r="R1327" s="8" t="str">
        <f>"Q"&amp;ROUNDUP(MONTH(SalesDataTable[[#This Row],[Order Date]])/3,0)</f>
        <v>Q3</v>
      </c>
      <c r="S1327" s="9">
        <f>MONTH(SalesDataTable[[#This Row],[Order Date]])</f>
        <v>7</v>
      </c>
      <c r="T1327" s="8" t="str">
        <f>TEXT(SalesDataTable[[#This Row],[Order Date]],"mmm")</f>
        <v>Jul</v>
      </c>
    </row>
    <row r="1328" spans="1:20" ht="15.6">
      <c r="A1328" s="2" t="s">
        <v>1379</v>
      </c>
      <c r="B1328" s="3">
        <v>46214</v>
      </c>
      <c r="C1328" s="4" t="s">
        <v>1</v>
      </c>
      <c r="D1328" s="4" t="s">
        <v>88</v>
      </c>
      <c r="E1328" s="4" t="s">
        <v>3</v>
      </c>
      <c r="F1328" s="4" t="s">
        <v>16</v>
      </c>
      <c r="G1328" s="4" t="s">
        <v>17</v>
      </c>
      <c r="H1328" s="4" t="s">
        <v>83</v>
      </c>
      <c r="I1328" s="9">
        <v>3</v>
      </c>
      <c r="J1328" s="6">
        <v>164.5</v>
      </c>
      <c r="K1328" s="7">
        <v>0</v>
      </c>
      <c r="L1328" s="6">
        <v>87.06</v>
      </c>
      <c r="M1328" s="6">
        <f t="shared" si="80"/>
        <v>493.5</v>
      </c>
      <c r="N1328" s="6">
        <f t="shared" si="81"/>
        <v>261.18</v>
      </c>
      <c r="O1328" s="6">
        <f t="shared" si="82"/>
        <v>232.32</v>
      </c>
      <c r="P1328" s="8">
        <f t="shared" si="83"/>
        <v>0.47075987841945288</v>
      </c>
      <c r="Q1328" s="5">
        <f>YEAR(SalesDataTable[[#This Row],[Order Date]])</f>
        <v>2026</v>
      </c>
      <c r="R1328" s="8" t="str">
        <f>"Q"&amp;ROUNDUP(MONTH(SalesDataTable[[#This Row],[Order Date]])/3,0)</f>
        <v>Q3</v>
      </c>
      <c r="S1328" s="9">
        <f>MONTH(SalesDataTable[[#This Row],[Order Date]])</f>
        <v>7</v>
      </c>
      <c r="T1328" s="8" t="str">
        <f>TEXT(SalesDataTable[[#This Row],[Order Date]],"mmm")</f>
        <v>Jul</v>
      </c>
    </row>
    <row r="1329" spans="1:20" ht="15.6">
      <c r="A1329" s="2" t="s">
        <v>1380</v>
      </c>
      <c r="B1329" s="3">
        <v>46214</v>
      </c>
      <c r="C1329" s="4" t="s">
        <v>1</v>
      </c>
      <c r="D1329" s="4" t="s">
        <v>88</v>
      </c>
      <c r="E1329" s="4" t="s">
        <v>3</v>
      </c>
      <c r="F1329" s="4" t="s">
        <v>4</v>
      </c>
      <c r="G1329" s="4" t="s">
        <v>31</v>
      </c>
      <c r="H1329" s="4" t="s">
        <v>64</v>
      </c>
      <c r="I1329" s="9">
        <v>3</v>
      </c>
      <c r="J1329" s="6">
        <v>82.28</v>
      </c>
      <c r="K1329" s="7">
        <v>0.1</v>
      </c>
      <c r="L1329" s="6">
        <v>39.51</v>
      </c>
      <c r="M1329" s="6">
        <f t="shared" si="80"/>
        <v>222.15600000000001</v>
      </c>
      <c r="N1329" s="6">
        <f t="shared" si="81"/>
        <v>118.53</v>
      </c>
      <c r="O1329" s="6">
        <f t="shared" si="82"/>
        <v>103.626</v>
      </c>
      <c r="P1329" s="8">
        <f t="shared" si="83"/>
        <v>0.46645600388915898</v>
      </c>
      <c r="Q1329" s="5">
        <f>YEAR(SalesDataTable[[#This Row],[Order Date]])</f>
        <v>2026</v>
      </c>
      <c r="R1329" s="8" t="str">
        <f>"Q"&amp;ROUNDUP(MONTH(SalesDataTable[[#This Row],[Order Date]])/3,0)</f>
        <v>Q3</v>
      </c>
      <c r="S1329" s="9">
        <f>MONTH(SalesDataTable[[#This Row],[Order Date]])</f>
        <v>7</v>
      </c>
      <c r="T1329" s="8" t="str">
        <f>TEXT(SalesDataTable[[#This Row],[Order Date]],"mmm")</f>
        <v>Jul</v>
      </c>
    </row>
    <row r="1330" spans="1:20" ht="15.6">
      <c r="A1330" s="2" t="s">
        <v>1381</v>
      </c>
      <c r="B1330" s="3">
        <v>46214</v>
      </c>
      <c r="C1330" s="4" t="s">
        <v>14</v>
      </c>
      <c r="D1330" s="4" t="s">
        <v>15</v>
      </c>
      <c r="E1330" s="4" t="s">
        <v>25</v>
      </c>
      <c r="F1330" s="4" t="s">
        <v>16</v>
      </c>
      <c r="G1330" s="4" t="s">
        <v>5</v>
      </c>
      <c r="H1330" s="4" t="s">
        <v>43</v>
      </c>
      <c r="I1330" s="9">
        <v>2</v>
      </c>
      <c r="J1330" s="6">
        <v>103.17</v>
      </c>
      <c r="K1330" s="7">
        <v>0</v>
      </c>
      <c r="L1330" s="6">
        <v>50.49</v>
      </c>
      <c r="M1330" s="6">
        <f t="shared" si="80"/>
        <v>206.34</v>
      </c>
      <c r="N1330" s="6">
        <f t="shared" si="81"/>
        <v>100.98</v>
      </c>
      <c r="O1330" s="6">
        <f t="shared" si="82"/>
        <v>105.36</v>
      </c>
      <c r="P1330" s="8">
        <f t="shared" si="83"/>
        <v>0.51061355045071244</v>
      </c>
      <c r="Q1330" s="5">
        <f>YEAR(SalesDataTable[[#This Row],[Order Date]])</f>
        <v>2026</v>
      </c>
      <c r="R1330" s="8" t="str">
        <f>"Q"&amp;ROUNDUP(MONTH(SalesDataTable[[#This Row],[Order Date]])/3,0)</f>
        <v>Q3</v>
      </c>
      <c r="S1330" s="9">
        <f>MONTH(SalesDataTable[[#This Row],[Order Date]])</f>
        <v>7</v>
      </c>
      <c r="T1330" s="8" t="str">
        <f>TEXT(SalesDataTable[[#This Row],[Order Date]],"mmm")</f>
        <v>Jul</v>
      </c>
    </row>
    <row r="1331" spans="1:20" ht="15.6">
      <c r="A1331" s="2" t="s">
        <v>1382</v>
      </c>
      <c r="B1331" s="3">
        <v>46214</v>
      </c>
      <c r="C1331" s="4" t="s">
        <v>1</v>
      </c>
      <c r="D1331" s="4" t="s">
        <v>88</v>
      </c>
      <c r="E1331" s="4" t="s">
        <v>3</v>
      </c>
      <c r="F1331" s="4" t="s">
        <v>16</v>
      </c>
      <c r="G1331" s="4" t="s">
        <v>5</v>
      </c>
      <c r="H1331" s="4" t="s">
        <v>29</v>
      </c>
      <c r="I1331" s="9">
        <v>1</v>
      </c>
      <c r="J1331" s="6">
        <v>50.33</v>
      </c>
      <c r="K1331" s="7">
        <v>0.05</v>
      </c>
      <c r="L1331" s="6">
        <v>22.06</v>
      </c>
      <c r="M1331" s="6">
        <f t="shared" si="80"/>
        <v>47.813499999999998</v>
      </c>
      <c r="N1331" s="6">
        <f t="shared" si="81"/>
        <v>22.06</v>
      </c>
      <c r="O1331" s="6">
        <f t="shared" si="82"/>
        <v>25.753499999999999</v>
      </c>
      <c r="P1331" s="8">
        <f t="shared" si="83"/>
        <v>0.53862402877848303</v>
      </c>
      <c r="Q1331" s="5">
        <f>YEAR(SalesDataTable[[#This Row],[Order Date]])</f>
        <v>2026</v>
      </c>
      <c r="R1331" s="8" t="str">
        <f>"Q"&amp;ROUNDUP(MONTH(SalesDataTable[[#This Row],[Order Date]])/3,0)</f>
        <v>Q3</v>
      </c>
      <c r="S1331" s="9">
        <f>MONTH(SalesDataTable[[#This Row],[Order Date]])</f>
        <v>7</v>
      </c>
      <c r="T1331" s="8" t="str">
        <f>TEXT(SalesDataTable[[#This Row],[Order Date]],"mmm")</f>
        <v>Jul</v>
      </c>
    </row>
    <row r="1332" spans="1:20" ht="15.6">
      <c r="A1332" s="2" t="s">
        <v>1383</v>
      </c>
      <c r="B1332" s="3">
        <v>46214</v>
      </c>
      <c r="C1332" s="4" t="s">
        <v>8</v>
      </c>
      <c r="D1332" s="4" t="s">
        <v>66</v>
      </c>
      <c r="E1332" s="4" t="s">
        <v>10</v>
      </c>
      <c r="F1332" s="4" t="s">
        <v>20</v>
      </c>
      <c r="G1332" s="4" t="s">
        <v>11</v>
      </c>
      <c r="H1332" s="4" t="s">
        <v>21</v>
      </c>
      <c r="I1332" s="9">
        <v>6</v>
      </c>
      <c r="J1332" s="6">
        <v>142.78</v>
      </c>
      <c r="K1332" s="7">
        <v>0.15</v>
      </c>
      <c r="L1332" s="6">
        <v>80.38</v>
      </c>
      <c r="M1332" s="6">
        <f t="shared" si="80"/>
        <v>728.178</v>
      </c>
      <c r="N1332" s="6">
        <f t="shared" si="81"/>
        <v>482.28</v>
      </c>
      <c r="O1332" s="6">
        <f t="shared" si="82"/>
        <v>245.89800000000002</v>
      </c>
      <c r="P1332" s="8">
        <f t="shared" si="83"/>
        <v>0.33768941110552642</v>
      </c>
      <c r="Q1332" s="5">
        <f>YEAR(SalesDataTable[[#This Row],[Order Date]])</f>
        <v>2026</v>
      </c>
      <c r="R1332" s="8" t="str">
        <f>"Q"&amp;ROUNDUP(MONTH(SalesDataTable[[#This Row],[Order Date]])/3,0)</f>
        <v>Q3</v>
      </c>
      <c r="S1332" s="9">
        <f>MONTH(SalesDataTable[[#This Row],[Order Date]])</f>
        <v>7</v>
      </c>
      <c r="T1332" s="8" t="str">
        <f>TEXT(SalesDataTable[[#This Row],[Order Date]],"mmm")</f>
        <v>Jul</v>
      </c>
    </row>
    <row r="1333" spans="1:20" ht="15.6">
      <c r="A1333" s="2" t="s">
        <v>1384</v>
      </c>
      <c r="B1333" s="3">
        <v>46214</v>
      </c>
      <c r="C1333" s="4" t="s">
        <v>8</v>
      </c>
      <c r="D1333" s="4" t="s">
        <v>38</v>
      </c>
      <c r="E1333" s="4" t="s">
        <v>3</v>
      </c>
      <c r="F1333" s="4" t="s">
        <v>16</v>
      </c>
      <c r="G1333" s="4" t="s">
        <v>31</v>
      </c>
      <c r="H1333" s="4" t="s">
        <v>41</v>
      </c>
      <c r="I1333" s="9">
        <v>1</v>
      </c>
      <c r="J1333" s="6">
        <v>195.38</v>
      </c>
      <c r="K1333" s="7">
        <v>0.05</v>
      </c>
      <c r="L1333" s="6">
        <v>101.67</v>
      </c>
      <c r="M1333" s="6">
        <f t="shared" si="80"/>
        <v>185.61099999999999</v>
      </c>
      <c r="N1333" s="6">
        <f t="shared" si="81"/>
        <v>101.67</v>
      </c>
      <c r="O1333" s="6">
        <f t="shared" si="82"/>
        <v>83.940999999999988</v>
      </c>
      <c r="P1333" s="8">
        <f t="shared" si="83"/>
        <v>0.45224151585843508</v>
      </c>
      <c r="Q1333" s="5">
        <f>YEAR(SalesDataTable[[#This Row],[Order Date]])</f>
        <v>2026</v>
      </c>
      <c r="R1333" s="8" t="str">
        <f>"Q"&amp;ROUNDUP(MONTH(SalesDataTable[[#This Row],[Order Date]])/3,0)</f>
        <v>Q3</v>
      </c>
      <c r="S1333" s="9">
        <f>MONTH(SalesDataTable[[#This Row],[Order Date]])</f>
        <v>7</v>
      </c>
      <c r="T1333" s="8" t="str">
        <f>TEXT(SalesDataTable[[#This Row],[Order Date]],"mmm")</f>
        <v>Jul</v>
      </c>
    </row>
    <row r="1334" spans="1:20" ht="15.6">
      <c r="A1334" s="2" t="s">
        <v>1385</v>
      </c>
      <c r="B1334" s="3">
        <v>46214</v>
      </c>
      <c r="C1334" s="4" t="s">
        <v>27</v>
      </c>
      <c r="D1334" s="4" t="s">
        <v>28</v>
      </c>
      <c r="E1334" s="4" t="s">
        <v>25</v>
      </c>
      <c r="F1334" s="4" t="s">
        <v>4</v>
      </c>
      <c r="G1334" s="4" t="s">
        <v>5</v>
      </c>
      <c r="H1334" s="4" t="s">
        <v>43</v>
      </c>
      <c r="I1334" s="9">
        <v>5</v>
      </c>
      <c r="J1334" s="6">
        <v>104.8</v>
      </c>
      <c r="K1334" s="7">
        <v>0</v>
      </c>
      <c r="L1334" s="6">
        <v>50.94</v>
      </c>
      <c r="M1334" s="6">
        <f t="shared" si="80"/>
        <v>524</v>
      </c>
      <c r="N1334" s="6">
        <f t="shared" si="81"/>
        <v>254.7</v>
      </c>
      <c r="O1334" s="6">
        <f t="shared" si="82"/>
        <v>269.3</v>
      </c>
      <c r="P1334" s="8">
        <f t="shared" si="83"/>
        <v>0.51393129770992374</v>
      </c>
      <c r="Q1334" s="5">
        <f>YEAR(SalesDataTable[[#This Row],[Order Date]])</f>
        <v>2026</v>
      </c>
      <c r="R1334" s="8" t="str">
        <f>"Q"&amp;ROUNDUP(MONTH(SalesDataTable[[#This Row],[Order Date]])/3,0)</f>
        <v>Q3</v>
      </c>
      <c r="S1334" s="9">
        <f>MONTH(SalesDataTable[[#This Row],[Order Date]])</f>
        <v>7</v>
      </c>
      <c r="T1334" s="8" t="str">
        <f>TEXT(SalesDataTable[[#This Row],[Order Date]],"mmm")</f>
        <v>Jul</v>
      </c>
    </row>
    <row r="1335" spans="1:20" ht="15.6">
      <c r="A1335" s="2" t="s">
        <v>1386</v>
      </c>
      <c r="B1335" s="3">
        <v>46214</v>
      </c>
      <c r="C1335" s="4" t="s">
        <v>27</v>
      </c>
      <c r="D1335" s="4" t="s">
        <v>45</v>
      </c>
      <c r="E1335" s="4" t="s">
        <v>3</v>
      </c>
      <c r="F1335" s="4" t="s">
        <v>4</v>
      </c>
      <c r="G1335" s="4" t="s">
        <v>31</v>
      </c>
      <c r="H1335" s="4" t="s">
        <v>64</v>
      </c>
      <c r="I1335" s="9">
        <v>3</v>
      </c>
      <c r="J1335" s="6">
        <v>82.26</v>
      </c>
      <c r="K1335" s="7">
        <v>0</v>
      </c>
      <c r="L1335" s="6">
        <v>40.020000000000003</v>
      </c>
      <c r="M1335" s="6">
        <f t="shared" si="80"/>
        <v>246.78000000000003</v>
      </c>
      <c r="N1335" s="6">
        <f t="shared" si="81"/>
        <v>120.06</v>
      </c>
      <c r="O1335" s="6">
        <f t="shared" si="82"/>
        <v>126.72000000000003</v>
      </c>
      <c r="P1335" s="8">
        <f t="shared" si="83"/>
        <v>0.51349380014587898</v>
      </c>
      <c r="Q1335" s="5">
        <f>YEAR(SalesDataTable[[#This Row],[Order Date]])</f>
        <v>2026</v>
      </c>
      <c r="R1335" s="8" t="str">
        <f>"Q"&amp;ROUNDUP(MONTH(SalesDataTable[[#This Row],[Order Date]])/3,0)</f>
        <v>Q3</v>
      </c>
      <c r="S1335" s="9">
        <f>MONTH(SalesDataTable[[#This Row],[Order Date]])</f>
        <v>7</v>
      </c>
      <c r="T1335" s="8" t="str">
        <f>TEXT(SalesDataTable[[#This Row],[Order Date]],"mmm")</f>
        <v>Jul</v>
      </c>
    </row>
    <row r="1336" spans="1:20" ht="15.6">
      <c r="A1336" s="2" t="s">
        <v>1387</v>
      </c>
      <c r="B1336" s="3">
        <v>46214</v>
      </c>
      <c r="C1336" s="4" t="s">
        <v>14</v>
      </c>
      <c r="D1336" s="4" t="s">
        <v>61</v>
      </c>
      <c r="E1336" s="4" t="s">
        <v>3</v>
      </c>
      <c r="F1336" s="4" t="s">
        <v>20</v>
      </c>
      <c r="G1336" s="4" t="s">
        <v>11</v>
      </c>
      <c r="H1336" s="4" t="s">
        <v>12</v>
      </c>
      <c r="I1336" s="9">
        <v>1</v>
      </c>
      <c r="J1336" s="6">
        <v>90.79</v>
      </c>
      <c r="K1336" s="7">
        <v>0</v>
      </c>
      <c r="L1336" s="6">
        <v>46.39</v>
      </c>
      <c r="M1336" s="6">
        <f t="shared" si="80"/>
        <v>90.79</v>
      </c>
      <c r="N1336" s="6">
        <f t="shared" si="81"/>
        <v>46.39</v>
      </c>
      <c r="O1336" s="6">
        <f t="shared" si="82"/>
        <v>44.400000000000006</v>
      </c>
      <c r="P1336" s="8">
        <f t="shared" si="83"/>
        <v>0.4890406432426479</v>
      </c>
      <c r="Q1336" s="5">
        <f>YEAR(SalesDataTable[[#This Row],[Order Date]])</f>
        <v>2026</v>
      </c>
      <c r="R1336" s="8" t="str">
        <f>"Q"&amp;ROUNDUP(MONTH(SalesDataTable[[#This Row],[Order Date]])/3,0)</f>
        <v>Q3</v>
      </c>
      <c r="S1336" s="9">
        <f>MONTH(SalesDataTable[[#This Row],[Order Date]])</f>
        <v>7</v>
      </c>
      <c r="T1336" s="8" t="str">
        <f>TEXT(SalesDataTable[[#This Row],[Order Date]],"mmm")</f>
        <v>Jul</v>
      </c>
    </row>
    <row r="1337" spans="1:20" ht="15.6">
      <c r="A1337" s="2" t="s">
        <v>1388</v>
      </c>
      <c r="B1337" s="3">
        <v>46214</v>
      </c>
      <c r="C1337" s="4" t="s">
        <v>8</v>
      </c>
      <c r="D1337" s="4" t="s">
        <v>66</v>
      </c>
      <c r="E1337" s="4" t="s">
        <v>3</v>
      </c>
      <c r="F1337" s="4" t="s">
        <v>4</v>
      </c>
      <c r="G1337" s="4" t="s">
        <v>5</v>
      </c>
      <c r="H1337" s="4" t="s">
        <v>35</v>
      </c>
      <c r="I1337" s="9">
        <v>1</v>
      </c>
      <c r="J1337" s="6">
        <v>41.33</v>
      </c>
      <c r="K1337" s="7">
        <v>0</v>
      </c>
      <c r="L1337" s="6">
        <v>17.2</v>
      </c>
      <c r="M1337" s="6">
        <f t="shared" si="80"/>
        <v>41.33</v>
      </c>
      <c r="N1337" s="6">
        <f t="shared" si="81"/>
        <v>17.2</v>
      </c>
      <c r="O1337" s="6">
        <f t="shared" si="82"/>
        <v>24.13</v>
      </c>
      <c r="P1337" s="8">
        <f t="shared" si="83"/>
        <v>0.58383740624243896</v>
      </c>
      <c r="Q1337" s="5">
        <f>YEAR(SalesDataTable[[#This Row],[Order Date]])</f>
        <v>2026</v>
      </c>
      <c r="R1337" s="8" t="str">
        <f>"Q"&amp;ROUNDUP(MONTH(SalesDataTable[[#This Row],[Order Date]])/3,0)</f>
        <v>Q3</v>
      </c>
      <c r="S1337" s="9">
        <f>MONTH(SalesDataTable[[#This Row],[Order Date]])</f>
        <v>7</v>
      </c>
      <c r="T1337" s="8" t="str">
        <f>TEXT(SalesDataTable[[#This Row],[Order Date]],"mmm")</f>
        <v>Jul</v>
      </c>
    </row>
    <row r="1338" spans="1:20" ht="15.6">
      <c r="A1338" s="2" t="s">
        <v>1389</v>
      </c>
      <c r="B1338" s="3">
        <v>46215</v>
      </c>
      <c r="C1338" s="4" t="s">
        <v>14</v>
      </c>
      <c r="D1338" s="4" t="s">
        <v>15</v>
      </c>
      <c r="E1338" s="4" t="s">
        <v>3</v>
      </c>
      <c r="F1338" s="4" t="s">
        <v>4</v>
      </c>
      <c r="G1338" s="4" t="s">
        <v>49</v>
      </c>
      <c r="H1338" s="4" t="s">
        <v>50</v>
      </c>
      <c r="I1338" s="9">
        <v>2</v>
      </c>
      <c r="J1338" s="6">
        <v>41.09</v>
      </c>
      <c r="K1338" s="7">
        <v>0.05</v>
      </c>
      <c r="L1338" s="6">
        <v>14.54</v>
      </c>
      <c r="M1338" s="6">
        <f t="shared" si="80"/>
        <v>78.070999999999998</v>
      </c>
      <c r="N1338" s="6">
        <f t="shared" si="81"/>
        <v>29.08</v>
      </c>
      <c r="O1338" s="6">
        <f t="shared" si="82"/>
        <v>48.991</v>
      </c>
      <c r="P1338" s="8">
        <f t="shared" si="83"/>
        <v>0.62751854081541159</v>
      </c>
      <c r="Q1338" s="5">
        <f>YEAR(SalesDataTable[[#This Row],[Order Date]])</f>
        <v>2026</v>
      </c>
      <c r="R1338" s="8" t="str">
        <f>"Q"&amp;ROUNDUP(MONTH(SalesDataTable[[#This Row],[Order Date]])/3,0)</f>
        <v>Q3</v>
      </c>
      <c r="S1338" s="9">
        <f>MONTH(SalesDataTable[[#This Row],[Order Date]])</f>
        <v>7</v>
      </c>
      <c r="T1338" s="8" t="str">
        <f>TEXT(SalesDataTable[[#This Row],[Order Date]],"mmm")</f>
        <v>Jul</v>
      </c>
    </row>
    <row r="1339" spans="1:20" ht="15.6">
      <c r="A1339" s="2" t="s">
        <v>1390</v>
      </c>
      <c r="B1339" s="3">
        <v>46215</v>
      </c>
      <c r="C1339" s="4" t="s">
        <v>8</v>
      </c>
      <c r="D1339" s="4" t="s">
        <v>69</v>
      </c>
      <c r="E1339" s="4" t="s">
        <v>10</v>
      </c>
      <c r="F1339" s="4" t="s">
        <v>20</v>
      </c>
      <c r="G1339" s="4" t="s">
        <v>31</v>
      </c>
      <c r="H1339" s="4" t="s">
        <v>64</v>
      </c>
      <c r="I1339" s="9">
        <v>5</v>
      </c>
      <c r="J1339" s="6">
        <v>82.39</v>
      </c>
      <c r="K1339" s="7">
        <v>0.05</v>
      </c>
      <c r="L1339" s="6">
        <v>39.479999999999997</v>
      </c>
      <c r="M1339" s="6">
        <f t="shared" si="80"/>
        <v>391.35249999999996</v>
      </c>
      <c r="N1339" s="6">
        <f t="shared" si="81"/>
        <v>197.39999999999998</v>
      </c>
      <c r="O1339" s="6">
        <f t="shared" si="82"/>
        <v>193.95249999999999</v>
      </c>
      <c r="P1339" s="8">
        <f t="shared" si="83"/>
        <v>0.49559540312122702</v>
      </c>
      <c r="Q1339" s="5">
        <f>YEAR(SalesDataTable[[#This Row],[Order Date]])</f>
        <v>2026</v>
      </c>
      <c r="R1339" s="8" t="str">
        <f>"Q"&amp;ROUNDUP(MONTH(SalesDataTable[[#This Row],[Order Date]])/3,0)</f>
        <v>Q3</v>
      </c>
      <c r="S1339" s="9">
        <f>MONTH(SalesDataTable[[#This Row],[Order Date]])</f>
        <v>7</v>
      </c>
      <c r="T1339" s="8" t="str">
        <f>TEXT(SalesDataTable[[#This Row],[Order Date]],"mmm")</f>
        <v>Jul</v>
      </c>
    </row>
    <row r="1340" spans="1:20" ht="15.6">
      <c r="A1340" s="2" t="s">
        <v>1391</v>
      </c>
      <c r="B1340" s="3">
        <v>46215</v>
      </c>
      <c r="C1340" s="4" t="s">
        <v>8</v>
      </c>
      <c r="D1340" s="4" t="s">
        <v>86</v>
      </c>
      <c r="E1340" s="4" t="s">
        <v>3</v>
      </c>
      <c r="F1340" s="4" t="s">
        <v>20</v>
      </c>
      <c r="G1340" s="4" t="s">
        <v>49</v>
      </c>
      <c r="H1340" s="4" t="s">
        <v>67</v>
      </c>
      <c r="I1340" s="9">
        <v>3</v>
      </c>
      <c r="J1340" s="6">
        <v>37</v>
      </c>
      <c r="K1340" s="7">
        <v>0</v>
      </c>
      <c r="L1340" s="6">
        <v>13.69</v>
      </c>
      <c r="M1340" s="6">
        <f t="shared" si="80"/>
        <v>111</v>
      </c>
      <c r="N1340" s="6">
        <f t="shared" si="81"/>
        <v>41.07</v>
      </c>
      <c r="O1340" s="6">
        <f t="shared" si="82"/>
        <v>69.930000000000007</v>
      </c>
      <c r="P1340" s="8">
        <f t="shared" si="83"/>
        <v>0.63000000000000012</v>
      </c>
      <c r="Q1340" s="5">
        <f>YEAR(SalesDataTable[[#This Row],[Order Date]])</f>
        <v>2026</v>
      </c>
      <c r="R1340" s="8" t="str">
        <f>"Q"&amp;ROUNDUP(MONTH(SalesDataTable[[#This Row],[Order Date]])/3,0)</f>
        <v>Q3</v>
      </c>
      <c r="S1340" s="9">
        <f>MONTH(SalesDataTable[[#This Row],[Order Date]])</f>
        <v>7</v>
      </c>
      <c r="T1340" s="8" t="str">
        <f>TEXT(SalesDataTable[[#This Row],[Order Date]],"mmm")</f>
        <v>Jul</v>
      </c>
    </row>
    <row r="1341" spans="1:20" ht="15.6">
      <c r="A1341" s="2" t="s">
        <v>1392</v>
      </c>
      <c r="B1341" s="3">
        <v>46215</v>
      </c>
      <c r="C1341" s="4" t="s">
        <v>27</v>
      </c>
      <c r="D1341" s="4" t="s">
        <v>48</v>
      </c>
      <c r="E1341" s="4" t="s">
        <v>25</v>
      </c>
      <c r="F1341" s="4" t="s">
        <v>16</v>
      </c>
      <c r="G1341" s="4" t="s">
        <v>49</v>
      </c>
      <c r="H1341" s="4" t="s">
        <v>50</v>
      </c>
      <c r="I1341" s="9">
        <v>2</v>
      </c>
      <c r="J1341" s="6">
        <v>40.9</v>
      </c>
      <c r="K1341" s="7">
        <v>0</v>
      </c>
      <c r="L1341" s="6">
        <v>14.81</v>
      </c>
      <c r="M1341" s="6">
        <f t="shared" si="80"/>
        <v>81.8</v>
      </c>
      <c r="N1341" s="6">
        <f t="shared" si="81"/>
        <v>29.62</v>
      </c>
      <c r="O1341" s="6">
        <f t="shared" si="82"/>
        <v>52.179999999999993</v>
      </c>
      <c r="P1341" s="8">
        <f t="shared" si="83"/>
        <v>0.63789731051344734</v>
      </c>
      <c r="Q1341" s="5">
        <f>YEAR(SalesDataTable[[#This Row],[Order Date]])</f>
        <v>2026</v>
      </c>
      <c r="R1341" s="8" t="str">
        <f>"Q"&amp;ROUNDUP(MONTH(SalesDataTable[[#This Row],[Order Date]])/3,0)</f>
        <v>Q3</v>
      </c>
      <c r="S1341" s="9">
        <f>MONTH(SalesDataTable[[#This Row],[Order Date]])</f>
        <v>7</v>
      </c>
      <c r="T1341" s="8" t="str">
        <f>TEXT(SalesDataTable[[#This Row],[Order Date]],"mmm")</f>
        <v>Jul</v>
      </c>
    </row>
    <row r="1342" spans="1:20" ht="15.6">
      <c r="A1342" s="2" t="s">
        <v>1393</v>
      </c>
      <c r="B1342" s="3">
        <v>46215</v>
      </c>
      <c r="C1342" s="4" t="s">
        <v>1</v>
      </c>
      <c r="D1342" s="4" t="s">
        <v>2</v>
      </c>
      <c r="E1342" s="4" t="s">
        <v>3</v>
      </c>
      <c r="F1342" s="4" t="s">
        <v>16</v>
      </c>
      <c r="G1342" s="4" t="s">
        <v>49</v>
      </c>
      <c r="H1342" s="4" t="s">
        <v>55</v>
      </c>
      <c r="I1342" s="9">
        <v>1</v>
      </c>
      <c r="J1342" s="6">
        <v>123.33</v>
      </c>
      <c r="K1342" s="7">
        <v>0.1</v>
      </c>
      <c r="L1342" s="6">
        <v>70.900000000000006</v>
      </c>
      <c r="M1342" s="6">
        <f t="shared" si="80"/>
        <v>110.997</v>
      </c>
      <c r="N1342" s="6">
        <f t="shared" si="81"/>
        <v>70.900000000000006</v>
      </c>
      <c r="O1342" s="6">
        <f t="shared" si="82"/>
        <v>40.096999999999994</v>
      </c>
      <c r="P1342" s="8">
        <f t="shared" si="83"/>
        <v>0.36124399758552028</v>
      </c>
      <c r="Q1342" s="5">
        <f>YEAR(SalesDataTable[[#This Row],[Order Date]])</f>
        <v>2026</v>
      </c>
      <c r="R1342" s="8" t="str">
        <f>"Q"&amp;ROUNDUP(MONTH(SalesDataTable[[#This Row],[Order Date]])/3,0)</f>
        <v>Q3</v>
      </c>
      <c r="S1342" s="9">
        <f>MONTH(SalesDataTable[[#This Row],[Order Date]])</f>
        <v>7</v>
      </c>
      <c r="T1342" s="8" t="str">
        <f>TEXT(SalesDataTable[[#This Row],[Order Date]],"mmm")</f>
        <v>Jul</v>
      </c>
    </row>
    <row r="1343" spans="1:20" ht="15.6">
      <c r="A1343" s="2" t="s">
        <v>1394</v>
      </c>
      <c r="B1343" s="3">
        <v>46215</v>
      </c>
      <c r="C1343" s="4" t="s">
        <v>8</v>
      </c>
      <c r="D1343" s="4" t="s">
        <v>69</v>
      </c>
      <c r="E1343" s="4" t="s">
        <v>39</v>
      </c>
      <c r="F1343" s="4" t="s">
        <v>20</v>
      </c>
      <c r="G1343" s="4" t="s">
        <v>11</v>
      </c>
      <c r="H1343" s="4" t="s">
        <v>53</v>
      </c>
      <c r="I1343" s="9">
        <v>1</v>
      </c>
      <c r="J1343" s="6">
        <v>153.25</v>
      </c>
      <c r="K1343" s="7">
        <v>0.15</v>
      </c>
      <c r="L1343" s="6">
        <v>78.28</v>
      </c>
      <c r="M1343" s="6">
        <f t="shared" si="80"/>
        <v>130.26249999999999</v>
      </c>
      <c r="N1343" s="6">
        <f t="shared" si="81"/>
        <v>78.28</v>
      </c>
      <c r="O1343" s="6">
        <f t="shared" si="82"/>
        <v>51.982499999999987</v>
      </c>
      <c r="P1343" s="8">
        <f t="shared" si="83"/>
        <v>0.39905959121005657</v>
      </c>
      <c r="Q1343" s="5">
        <f>YEAR(SalesDataTable[[#This Row],[Order Date]])</f>
        <v>2026</v>
      </c>
      <c r="R1343" s="8" t="str">
        <f>"Q"&amp;ROUNDUP(MONTH(SalesDataTable[[#This Row],[Order Date]])/3,0)</f>
        <v>Q3</v>
      </c>
      <c r="S1343" s="9">
        <f>MONTH(SalesDataTable[[#This Row],[Order Date]])</f>
        <v>7</v>
      </c>
      <c r="T1343" s="8" t="str">
        <f>TEXT(SalesDataTable[[#This Row],[Order Date]],"mmm")</f>
        <v>Jul</v>
      </c>
    </row>
    <row r="1344" spans="1:20" ht="15.6">
      <c r="A1344" s="2" t="s">
        <v>1395</v>
      </c>
      <c r="B1344" s="3">
        <v>46215</v>
      </c>
      <c r="C1344" s="4" t="s">
        <v>27</v>
      </c>
      <c r="D1344" s="4" t="s">
        <v>45</v>
      </c>
      <c r="E1344" s="4" t="s">
        <v>39</v>
      </c>
      <c r="F1344" s="4" t="s">
        <v>16</v>
      </c>
      <c r="G1344" s="4" t="s">
        <v>17</v>
      </c>
      <c r="H1344" s="4" t="s">
        <v>71</v>
      </c>
      <c r="I1344" s="9">
        <v>3</v>
      </c>
      <c r="J1344" s="6">
        <v>134.43</v>
      </c>
      <c r="K1344" s="7">
        <v>0.1</v>
      </c>
      <c r="L1344" s="6">
        <v>65.78</v>
      </c>
      <c r="M1344" s="6">
        <f t="shared" si="80"/>
        <v>362.96100000000001</v>
      </c>
      <c r="N1344" s="6">
        <f t="shared" si="81"/>
        <v>197.34</v>
      </c>
      <c r="O1344" s="6">
        <f t="shared" si="82"/>
        <v>165.62100000000001</v>
      </c>
      <c r="P1344" s="8">
        <f t="shared" si="83"/>
        <v>0.45630522287518493</v>
      </c>
      <c r="Q1344" s="5">
        <f>YEAR(SalesDataTable[[#This Row],[Order Date]])</f>
        <v>2026</v>
      </c>
      <c r="R1344" s="8" t="str">
        <f>"Q"&amp;ROUNDUP(MONTH(SalesDataTable[[#This Row],[Order Date]])/3,0)</f>
        <v>Q3</v>
      </c>
      <c r="S1344" s="9">
        <f>MONTH(SalesDataTable[[#This Row],[Order Date]])</f>
        <v>7</v>
      </c>
      <c r="T1344" s="8" t="str">
        <f>TEXT(SalesDataTable[[#This Row],[Order Date]],"mmm")</f>
        <v>Jul</v>
      </c>
    </row>
    <row r="1345" spans="1:20" ht="15.6">
      <c r="A1345" s="2" t="s">
        <v>1396</v>
      </c>
      <c r="B1345" s="3">
        <v>46215</v>
      </c>
      <c r="C1345" s="4" t="s">
        <v>1</v>
      </c>
      <c r="D1345" s="4" t="s">
        <v>2</v>
      </c>
      <c r="E1345" s="4" t="s">
        <v>3</v>
      </c>
      <c r="F1345" s="4" t="s">
        <v>4</v>
      </c>
      <c r="G1345" s="4" t="s">
        <v>11</v>
      </c>
      <c r="H1345" s="4" t="s">
        <v>12</v>
      </c>
      <c r="I1345" s="9">
        <v>1</v>
      </c>
      <c r="J1345" s="6">
        <v>93.73</v>
      </c>
      <c r="K1345" s="7">
        <v>0.05</v>
      </c>
      <c r="L1345" s="6">
        <v>44.51</v>
      </c>
      <c r="M1345" s="6">
        <f t="shared" si="80"/>
        <v>89.043499999999995</v>
      </c>
      <c r="N1345" s="6">
        <f t="shared" si="81"/>
        <v>44.51</v>
      </c>
      <c r="O1345" s="6">
        <f t="shared" si="82"/>
        <v>44.533499999999997</v>
      </c>
      <c r="P1345" s="8">
        <f t="shared" si="83"/>
        <v>0.50013195797559618</v>
      </c>
      <c r="Q1345" s="5">
        <f>YEAR(SalesDataTable[[#This Row],[Order Date]])</f>
        <v>2026</v>
      </c>
      <c r="R1345" s="8" t="str">
        <f>"Q"&amp;ROUNDUP(MONTH(SalesDataTable[[#This Row],[Order Date]])/3,0)</f>
        <v>Q3</v>
      </c>
      <c r="S1345" s="9">
        <f>MONTH(SalesDataTable[[#This Row],[Order Date]])</f>
        <v>7</v>
      </c>
      <c r="T1345" s="8" t="str">
        <f>TEXT(SalesDataTable[[#This Row],[Order Date]],"mmm")</f>
        <v>Jul</v>
      </c>
    </row>
    <row r="1346" spans="1:20" ht="15.6">
      <c r="A1346" s="2" t="s">
        <v>1397</v>
      </c>
      <c r="B1346" s="3">
        <v>46215</v>
      </c>
      <c r="C1346" s="4" t="s">
        <v>1</v>
      </c>
      <c r="D1346" s="4" t="s">
        <v>2</v>
      </c>
      <c r="E1346" s="4" t="s">
        <v>3</v>
      </c>
      <c r="F1346" s="4" t="s">
        <v>4</v>
      </c>
      <c r="G1346" s="4" t="s">
        <v>17</v>
      </c>
      <c r="H1346" s="4" t="s">
        <v>18</v>
      </c>
      <c r="I1346" s="9">
        <v>1</v>
      </c>
      <c r="J1346" s="6">
        <v>37.090000000000003</v>
      </c>
      <c r="K1346" s="7">
        <v>0</v>
      </c>
      <c r="L1346" s="6">
        <v>13.43</v>
      </c>
      <c r="M1346" s="6">
        <f t="shared" ref="M1346:M1409" si="84">I1346*J1346*(1-K1346)</f>
        <v>37.090000000000003</v>
      </c>
      <c r="N1346" s="6">
        <f t="shared" ref="N1346:N1409" si="85">I1346*L1346</f>
        <v>13.43</v>
      </c>
      <c r="O1346" s="6">
        <f t="shared" ref="O1346:O1409" si="86">M1346-N1346</f>
        <v>23.660000000000004</v>
      </c>
      <c r="P1346" s="8">
        <f t="shared" ref="P1346:P1409" si="87">IFERROR(O1346/M1346,0)</f>
        <v>0.63790779185764357</v>
      </c>
      <c r="Q1346" s="5">
        <f>YEAR(SalesDataTable[[#This Row],[Order Date]])</f>
        <v>2026</v>
      </c>
      <c r="R1346" s="8" t="str">
        <f>"Q"&amp;ROUNDUP(MONTH(SalesDataTable[[#This Row],[Order Date]])/3,0)</f>
        <v>Q3</v>
      </c>
      <c r="S1346" s="9">
        <f>MONTH(SalesDataTable[[#This Row],[Order Date]])</f>
        <v>7</v>
      </c>
      <c r="T1346" s="8" t="str">
        <f>TEXT(SalesDataTable[[#This Row],[Order Date]],"mmm")</f>
        <v>Jul</v>
      </c>
    </row>
    <row r="1347" spans="1:20" ht="15.6">
      <c r="A1347" s="2" t="s">
        <v>1398</v>
      </c>
      <c r="B1347" s="3">
        <v>46215</v>
      </c>
      <c r="C1347" s="4" t="s">
        <v>1</v>
      </c>
      <c r="D1347" s="4" t="s">
        <v>2</v>
      </c>
      <c r="E1347" s="4" t="s">
        <v>25</v>
      </c>
      <c r="F1347" s="4" t="s">
        <v>16</v>
      </c>
      <c r="G1347" s="4" t="s">
        <v>17</v>
      </c>
      <c r="H1347" s="4" t="s">
        <v>46</v>
      </c>
      <c r="I1347" s="9">
        <v>1</v>
      </c>
      <c r="J1347" s="6">
        <v>45.43</v>
      </c>
      <c r="K1347" s="7">
        <v>0</v>
      </c>
      <c r="L1347" s="6">
        <v>18.66</v>
      </c>
      <c r="M1347" s="6">
        <f t="shared" si="84"/>
        <v>45.43</v>
      </c>
      <c r="N1347" s="6">
        <f t="shared" si="85"/>
        <v>18.66</v>
      </c>
      <c r="O1347" s="6">
        <f t="shared" si="86"/>
        <v>26.77</v>
      </c>
      <c r="P1347" s="8">
        <f t="shared" si="87"/>
        <v>0.58925819942769098</v>
      </c>
      <c r="Q1347" s="5">
        <f>YEAR(SalesDataTable[[#This Row],[Order Date]])</f>
        <v>2026</v>
      </c>
      <c r="R1347" s="8" t="str">
        <f>"Q"&amp;ROUNDUP(MONTH(SalesDataTable[[#This Row],[Order Date]])/3,0)</f>
        <v>Q3</v>
      </c>
      <c r="S1347" s="9">
        <f>MONTH(SalesDataTable[[#This Row],[Order Date]])</f>
        <v>7</v>
      </c>
      <c r="T1347" s="8" t="str">
        <f>TEXT(SalesDataTable[[#This Row],[Order Date]],"mmm")</f>
        <v>Jul</v>
      </c>
    </row>
    <row r="1348" spans="1:20" ht="15.6">
      <c r="A1348" s="2" t="s">
        <v>1399</v>
      </c>
      <c r="B1348" s="3">
        <v>46215</v>
      </c>
      <c r="C1348" s="4" t="s">
        <v>27</v>
      </c>
      <c r="D1348" s="4" t="s">
        <v>48</v>
      </c>
      <c r="E1348" s="4" t="s">
        <v>39</v>
      </c>
      <c r="F1348" s="4" t="s">
        <v>16</v>
      </c>
      <c r="G1348" s="4" t="s">
        <v>49</v>
      </c>
      <c r="H1348" s="4" t="s">
        <v>50</v>
      </c>
      <c r="I1348" s="9">
        <v>1</v>
      </c>
      <c r="J1348" s="6">
        <v>39.5</v>
      </c>
      <c r="K1348" s="7">
        <v>0.1</v>
      </c>
      <c r="L1348" s="6">
        <v>14.86</v>
      </c>
      <c r="M1348" s="6">
        <f t="shared" si="84"/>
        <v>35.550000000000004</v>
      </c>
      <c r="N1348" s="6">
        <f t="shared" si="85"/>
        <v>14.86</v>
      </c>
      <c r="O1348" s="6">
        <f t="shared" si="86"/>
        <v>20.690000000000005</v>
      </c>
      <c r="P1348" s="8">
        <f t="shared" si="87"/>
        <v>0.58199718706047832</v>
      </c>
      <c r="Q1348" s="5">
        <f>YEAR(SalesDataTable[[#This Row],[Order Date]])</f>
        <v>2026</v>
      </c>
      <c r="R1348" s="8" t="str">
        <f>"Q"&amp;ROUNDUP(MONTH(SalesDataTable[[#This Row],[Order Date]])/3,0)</f>
        <v>Q3</v>
      </c>
      <c r="S1348" s="9">
        <f>MONTH(SalesDataTable[[#This Row],[Order Date]])</f>
        <v>7</v>
      </c>
      <c r="T1348" s="8" t="str">
        <f>TEXT(SalesDataTable[[#This Row],[Order Date]],"mmm")</f>
        <v>Jul</v>
      </c>
    </row>
    <row r="1349" spans="1:20" ht="15.6">
      <c r="A1349" s="2" t="s">
        <v>1400</v>
      </c>
      <c r="B1349" s="3">
        <v>46215</v>
      </c>
      <c r="C1349" s="4" t="s">
        <v>14</v>
      </c>
      <c r="D1349" s="4" t="s">
        <v>126</v>
      </c>
      <c r="E1349" s="4" t="s">
        <v>25</v>
      </c>
      <c r="F1349" s="4" t="s">
        <v>4</v>
      </c>
      <c r="G1349" s="4" t="s">
        <v>49</v>
      </c>
      <c r="H1349" s="4" t="s">
        <v>55</v>
      </c>
      <c r="I1349" s="9">
        <v>2</v>
      </c>
      <c r="J1349" s="6">
        <v>123.58</v>
      </c>
      <c r="K1349" s="7">
        <v>0.1</v>
      </c>
      <c r="L1349" s="6">
        <v>68.739999999999995</v>
      </c>
      <c r="M1349" s="6">
        <f t="shared" si="84"/>
        <v>222.44399999999999</v>
      </c>
      <c r="N1349" s="6">
        <f t="shared" si="85"/>
        <v>137.47999999999999</v>
      </c>
      <c r="O1349" s="6">
        <f t="shared" si="86"/>
        <v>84.963999999999999</v>
      </c>
      <c r="P1349" s="8">
        <f t="shared" si="87"/>
        <v>0.3819568071065077</v>
      </c>
      <c r="Q1349" s="5">
        <f>YEAR(SalesDataTable[[#This Row],[Order Date]])</f>
        <v>2026</v>
      </c>
      <c r="R1349" s="8" t="str">
        <f>"Q"&amp;ROUNDUP(MONTH(SalesDataTable[[#This Row],[Order Date]])/3,0)</f>
        <v>Q3</v>
      </c>
      <c r="S1349" s="9">
        <f>MONTH(SalesDataTable[[#This Row],[Order Date]])</f>
        <v>7</v>
      </c>
      <c r="T1349" s="8" t="str">
        <f>TEXT(SalesDataTable[[#This Row],[Order Date]],"mmm")</f>
        <v>Jul</v>
      </c>
    </row>
    <row r="1350" spans="1:20" ht="15.6">
      <c r="A1350" s="2" t="s">
        <v>1401</v>
      </c>
      <c r="B1350" s="3">
        <v>46216</v>
      </c>
      <c r="C1350" s="4" t="s">
        <v>27</v>
      </c>
      <c r="D1350" s="4" t="s">
        <v>82</v>
      </c>
      <c r="E1350" s="4" t="s">
        <v>25</v>
      </c>
      <c r="F1350" s="4" t="s">
        <v>4</v>
      </c>
      <c r="G1350" s="4" t="s">
        <v>5</v>
      </c>
      <c r="H1350" s="4" t="s">
        <v>43</v>
      </c>
      <c r="I1350" s="9">
        <v>1</v>
      </c>
      <c r="J1350" s="6">
        <v>103.61</v>
      </c>
      <c r="K1350" s="7">
        <v>0</v>
      </c>
      <c r="L1350" s="6">
        <v>51.84</v>
      </c>
      <c r="M1350" s="6">
        <f t="shared" si="84"/>
        <v>103.61</v>
      </c>
      <c r="N1350" s="6">
        <f t="shared" si="85"/>
        <v>51.84</v>
      </c>
      <c r="O1350" s="6">
        <f t="shared" si="86"/>
        <v>51.769999999999996</v>
      </c>
      <c r="P1350" s="8">
        <f t="shared" si="87"/>
        <v>0.49966219476884466</v>
      </c>
      <c r="Q1350" s="5">
        <f>YEAR(SalesDataTable[[#This Row],[Order Date]])</f>
        <v>2026</v>
      </c>
      <c r="R1350" s="8" t="str">
        <f>"Q"&amp;ROUNDUP(MONTH(SalesDataTable[[#This Row],[Order Date]])/3,0)</f>
        <v>Q3</v>
      </c>
      <c r="S1350" s="9">
        <f>MONTH(SalesDataTable[[#This Row],[Order Date]])</f>
        <v>7</v>
      </c>
      <c r="T1350" s="8" t="str">
        <f>TEXT(SalesDataTable[[#This Row],[Order Date]],"mmm")</f>
        <v>Jul</v>
      </c>
    </row>
    <row r="1351" spans="1:20" ht="15.6">
      <c r="A1351" s="2" t="s">
        <v>1402</v>
      </c>
      <c r="B1351" s="3">
        <v>46216</v>
      </c>
      <c r="C1351" s="4" t="s">
        <v>14</v>
      </c>
      <c r="D1351" s="4" t="s">
        <v>15</v>
      </c>
      <c r="E1351" s="4" t="s">
        <v>25</v>
      </c>
      <c r="F1351" s="4" t="s">
        <v>4</v>
      </c>
      <c r="G1351" s="4" t="s">
        <v>11</v>
      </c>
      <c r="H1351" s="4" t="s">
        <v>21</v>
      </c>
      <c r="I1351" s="9">
        <v>2</v>
      </c>
      <c r="J1351" s="6">
        <v>145.75</v>
      </c>
      <c r="K1351" s="7">
        <v>0.05</v>
      </c>
      <c r="L1351" s="6">
        <v>79.319999999999993</v>
      </c>
      <c r="M1351" s="6">
        <f t="shared" si="84"/>
        <v>276.92500000000001</v>
      </c>
      <c r="N1351" s="6">
        <f t="shared" si="85"/>
        <v>158.63999999999999</v>
      </c>
      <c r="O1351" s="6">
        <f t="shared" si="86"/>
        <v>118.28500000000003</v>
      </c>
      <c r="P1351" s="8">
        <f t="shared" si="87"/>
        <v>0.42713731154644768</v>
      </c>
      <c r="Q1351" s="5">
        <f>YEAR(SalesDataTable[[#This Row],[Order Date]])</f>
        <v>2026</v>
      </c>
      <c r="R1351" s="8" t="str">
        <f>"Q"&amp;ROUNDUP(MONTH(SalesDataTable[[#This Row],[Order Date]])/3,0)</f>
        <v>Q3</v>
      </c>
      <c r="S1351" s="9">
        <f>MONTH(SalesDataTable[[#This Row],[Order Date]])</f>
        <v>7</v>
      </c>
      <c r="T1351" s="8" t="str">
        <f>TEXT(SalesDataTable[[#This Row],[Order Date]],"mmm")</f>
        <v>Jul</v>
      </c>
    </row>
    <row r="1352" spans="1:20" ht="15.6">
      <c r="A1352" s="2" t="s">
        <v>1403</v>
      </c>
      <c r="B1352" s="3">
        <v>46216</v>
      </c>
      <c r="C1352" s="4" t="s">
        <v>27</v>
      </c>
      <c r="D1352" s="4" t="s">
        <v>48</v>
      </c>
      <c r="E1352" s="4" t="s">
        <v>39</v>
      </c>
      <c r="F1352" s="4" t="s">
        <v>16</v>
      </c>
      <c r="G1352" s="4" t="s">
        <v>31</v>
      </c>
      <c r="H1352" s="4" t="s">
        <v>41</v>
      </c>
      <c r="I1352" s="9">
        <v>2</v>
      </c>
      <c r="J1352" s="6">
        <v>193.76</v>
      </c>
      <c r="K1352" s="7">
        <v>0.1</v>
      </c>
      <c r="L1352" s="6">
        <v>104.66</v>
      </c>
      <c r="M1352" s="6">
        <f t="shared" si="84"/>
        <v>348.76799999999997</v>
      </c>
      <c r="N1352" s="6">
        <f t="shared" si="85"/>
        <v>209.32</v>
      </c>
      <c r="O1352" s="6">
        <f t="shared" si="86"/>
        <v>139.44799999999998</v>
      </c>
      <c r="P1352" s="8">
        <f t="shared" si="87"/>
        <v>0.39983025965684921</v>
      </c>
      <c r="Q1352" s="5">
        <f>YEAR(SalesDataTable[[#This Row],[Order Date]])</f>
        <v>2026</v>
      </c>
      <c r="R1352" s="8" t="str">
        <f>"Q"&amp;ROUNDUP(MONTH(SalesDataTable[[#This Row],[Order Date]])/3,0)</f>
        <v>Q3</v>
      </c>
      <c r="S1352" s="9">
        <f>MONTH(SalesDataTable[[#This Row],[Order Date]])</f>
        <v>7</v>
      </c>
      <c r="T1352" s="8" t="str">
        <f>TEXT(SalesDataTable[[#This Row],[Order Date]],"mmm")</f>
        <v>Jul</v>
      </c>
    </row>
    <row r="1353" spans="1:20" ht="15.6">
      <c r="A1353" s="2" t="s">
        <v>1404</v>
      </c>
      <c r="B1353" s="3">
        <v>46216</v>
      </c>
      <c r="C1353" s="4" t="s">
        <v>14</v>
      </c>
      <c r="D1353" s="4" t="s">
        <v>126</v>
      </c>
      <c r="E1353" s="4" t="s">
        <v>3</v>
      </c>
      <c r="F1353" s="4" t="s">
        <v>4</v>
      </c>
      <c r="G1353" s="4" t="s">
        <v>11</v>
      </c>
      <c r="H1353" s="4" t="s">
        <v>21</v>
      </c>
      <c r="I1353" s="9">
        <v>2</v>
      </c>
      <c r="J1353" s="6">
        <v>146.09</v>
      </c>
      <c r="K1353" s="7">
        <v>0.1</v>
      </c>
      <c r="L1353" s="6">
        <v>79.36</v>
      </c>
      <c r="M1353" s="6">
        <f t="shared" si="84"/>
        <v>262.96199999999999</v>
      </c>
      <c r="N1353" s="6">
        <f t="shared" si="85"/>
        <v>158.72</v>
      </c>
      <c r="O1353" s="6">
        <f t="shared" si="86"/>
        <v>104.24199999999999</v>
      </c>
      <c r="P1353" s="8">
        <f t="shared" si="87"/>
        <v>0.39641469109605187</v>
      </c>
      <c r="Q1353" s="5">
        <f>YEAR(SalesDataTable[[#This Row],[Order Date]])</f>
        <v>2026</v>
      </c>
      <c r="R1353" s="8" t="str">
        <f>"Q"&amp;ROUNDUP(MONTH(SalesDataTable[[#This Row],[Order Date]])/3,0)</f>
        <v>Q3</v>
      </c>
      <c r="S1353" s="9">
        <f>MONTH(SalesDataTable[[#This Row],[Order Date]])</f>
        <v>7</v>
      </c>
      <c r="T1353" s="8" t="str">
        <f>TEXT(SalesDataTable[[#This Row],[Order Date]],"mmm")</f>
        <v>Jul</v>
      </c>
    </row>
    <row r="1354" spans="1:20" ht="15.6">
      <c r="A1354" s="2" t="s">
        <v>1405</v>
      </c>
      <c r="B1354" s="3">
        <v>46216</v>
      </c>
      <c r="C1354" s="4" t="s">
        <v>8</v>
      </c>
      <c r="D1354" s="4" t="s">
        <v>86</v>
      </c>
      <c r="E1354" s="4" t="s">
        <v>25</v>
      </c>
      <c r="F1354" s="4" t="s">
        <v>16</v>
      </c>
      <c r="G1354" s="4" t="s">
        <v>17</v>
      </c>
      <c r="H1354" s="4" t="s">
        <v>71</v>
      </c>
      <c r="I1354" s="9">
        <v>1</v>
      </c>
      <c r="J1354" s="6">
        <v>131.91999999999999</v>
      </c>
      <c r="K1354" s="7">
        <v>0</v>
      </c>
      <c r="L1354" s="6">
        <v>66.19</v>
      </c>
      <c r="M1354" s="6">
        <f t="shared" si="84"/>
        <v>131.91999999999999</v>
      </c>
      <c r="N1354" s="6">
        <f t="shared" si="85"/>
        <v>66.19</v>
      </c>
      <c r="O1354" s="6">
        <f t="shared" si="86"/>
        <v>65.72999999999999</v>
      </c>
      <c r="P1354" s="8">
        <f t="shared" si="87"/>
        <v>0.49825651910248631</v>
      </c>
      <c r="Q1354" s="5">
        <f>YEAR(SalesDataTable[[#This Row],[Order Date]])</f>
        <v>2026</v>
      </c>
      <c r="R1354" s="8" t="str">
        <f>"Q"&amp;ROUNDUP(MONTH(SalesDataTable[[#This Row],[Order Date]])/3,0)</f>
        <v>Q3</v>
      </c>
      <c r="S1354" s="9">
        <f>MONTH(SalesDataTable[[#This Row],[Order Date]])</f>
        <v>7</v>
      </c>
      <c r="T1354" s="8" t="str">
        <f>TEXT(SalesDataTable[[#This Row],[Order Date]],"mmm")</f>
        <v>Jul</v>
      </c>
    </row>
    <row r="1355" spans="1:20" ht="15.6">
      <c r="A1355" s="2" t="s">
        <v>1406</v>
      </c>
      <c r="B1355" s="3">
        <v>46216</v>
      </c>
      <c r="C1355" s="4" t="s">
        <v>8</v>
      </c>
      <c r="D1355" s="4" t="s">
        <v>66</v>
      </c>
      <c r="E1355" s="4" t="s">
        <v>10</v>
      </c>
      <c r="F1355" s="4" t="s">
        <v>20</v>
      </c>
      <c r="G1355" s="4" t="s">
        <v>31</v>
      </c>
      <c r="H1355" s="4" t="s">
        <v>64</v>
      </c>
      <c r="I1355" s="9">
        <v>6</v>
      </c>
      <c r="J1355" s="6">
        <v>83.28</v>
      </c>
      <c r="K1355" s="7">
        <v>0.15</v>
      </c>
      <c r="L1355" s="6">
        <v>38.76</v>
      </c>
      <c r="M1355" s="6">
        <f t="shared" si="84"/>
        <v>424.72800000000001</v>
      </c>
      <c r="N1355" s="6">
        <f t="shared" si="85"/>
        <v>232.56</v>
      </c>
      <c r="O1355" s="6">
        <f t="shared" si="86"/>
        <v>192.16800000000001</v>
      </c>
      <c r="P1355" s="8">
        <f t="shared" si="87"/>
        <v>0.45244956772334294</v>
      </c>
      <c r="Q1355" s="5">
        <f>YEAR(SalesDataTable[[#This Row],[Order Date]])</f>
        <v>2026</v>
      </c>
      <c r="R1355" s="8" t="str">
        <f>"Q"&amp;ROUNDUP(MONTH(SalesDataTable[[#This Row],[Order Date]])/3,0)</f>
        <v>Q3</v>
      </c>
      <c r="S1355" s="9">
        <f>MONTH(SalesDataTable[[#This Row],[Order Date]])</f>
        <v>7</v>
      </c>
      <c r="T1355" s="8" t="str">
        <f>TEXT(SalesDataTable[[#This Row],[Order Date]],"mmm")</f>
        <v>Jul</v>
      </c>
    </row>
    <row r="1356" spans="1:20" ht="15.6">
      <c r="A1356" s="2" t="s">
        <v>1407</v>
      </c>
      <c r="B1356" s="3">
        <v>46216</v>
      </c>
      <c r="C1356" s="4" t="s">
        <v>8</v>
      </c>
      <c r="D1356" s="4" t="s">
        <v>38</v>
      </c>
      <c r="E1356" s="4" t="s">
        <v>3</v>
      </c>
      <c r="F1356" s="4" t="s">
        <v>16</v>
      </c>
      <c r="G1356" s="4" t="s">
        <v>17</v>
      </c>
      <c r="H1356" s="4" t="s">
        <v>18</v>
      </c>
      <c r="I1356" s="9">
        <v>1</v>
      </c>
      <c r="J1356" s="6">
        <v>36.479999999999997</v>
      </c>
      <c r="K1356" s="7">
        <v>0.05</v>
      </c>
      <c r="L1356" s="6">
        <v>13.22</v>
      </c>
      <c r="M1356" s="6">
        <f t="shared" si="84"/>
        <v>34.655999999999999</v>
      </c>
      <c r="N1356" s="6">
        <f t="shared" si="85"/>
        <v>13.22</v>
      </c>
      <c r="O1356" s="6">
        <f t="shared" si="86"/>
        <v>21.436</v>
      </c>
      <c r="P1356" s="8">
        <f t="shared" si="87"/>
        <v>0.61853647276084955</v>
      </c>
      <c r="Q1356" s="5">
        <f>YEAR(SalesDataTable[[#This Row],[Order Date]])</f>
        <v>2026</v>
      </c>
      <c r="R1356" s="8" t="str">
        <f>"Q"&amp;ROUNDUP(MONTH(SalesDataTable[[#This Row],[Order Date]])/3,0)</f>
        <v>Q3</v>
      </c>
      <c r="S1356" s="9">
        <f>MONTH(SalesDataTable[[#This Row],[Order Date]])</f>
        <v>7</v>
      </c>
      <c r="T1356" s="8" t="str">
        <f>TEXT(SalesDataTable[[#This Row],[Order Date]],"mmm")</f>
        <v>Jul</v>
      </c>
    </row>
    <row r="1357" spans="1:20" ht="15.6">
      <c r="A1357" s="2" t="s">
        <v>1408</v>
      </c>
      <c r="B1357" s="3">
        <v>46216</v>
      </c>
      <c r="C1357" s="4" t="s">
        <v>1</v>
      </c>
      <c r="D1357" s="4" t="s">
        <v>2</v>
      </c>
      <c r="E1357" s="4" t="s">
        <v>25</v>
      </c>
      <c r="F1357" s="4" t="s">
        <v>16</v>
      </c>
      <c r="G1357" s="4" t="s">
        <v>11</v>
      </c>
      <c r="H1357" s="4" t="s">
        <v>53</v>
      </c>
      <c r="I1357" s="9">
        <v>3</v>
      </c>
      <c r="J1357" s="6">
        <v>155.44</v>
      </c>
      <c r="K1357" s="7">
        <v>0.05</v>
      </c>
      <c r="L1357" s="6">
        <v>79.95</v>
      </c>
      <c r="M1357" s="6">
        <f t="shared" si="84"/>
        <v>443.00399999999996</v>
      </c>
      <c r="N1357" s="6">
        <f t="shared" si="85"/>
        <v>239.85000000000002</v>
      </c>
      <c r="O1357" s="6">
        <f t="shared" si="86"/>
        <v>203.15399999999994</v>
      </c>
      <c r="P1357" s="8">
        <f t="shared" si="87"/>
        <v>0.45858276674702703</v>
      </c>
      <c r="Q1357" s="5">
        <f>YEAR(SalesDataTable[[#This Row],[Order Date]])</f>
        <v>2026</v>
      </c>
      <c r="R1357" s="8" t="str">
        <f>"Q"&amp;ROUNDUP(MONTH(SalesDataTable[[#This Row],[Order Date]])/3,0)</f>
        <v>Q3</v>
      </c>
      <c r="S1357" s="9">
        <f>MONTH(SalesDataTable[[#This Row],[Order Date]])</f>
        <v>7</v>
      </c>
      <c r="T1357" s="8" t="str">
        <f>TEXT(SalesDataTable[[#This Row],[Order Date]],"mmm")</f>
        <v>Jul</v>
      </c>
    </row>
    <row r="1358" spans="1:20" ht="15.6">
      <c r="A1358" s="2" t="s">
        <v>1409</v>
      </c>
      <c r="B1358" s="3">
        <v>46216</v>
      </c>
      <c r="C1358" s="4" t="s">
        <v>1</v>
      </c>
      <c r="D1358" s="4" t="s">
        <v>88</v>
      </c>
      <c r="E1358" s="4" t="s">
        <v>10</v>
      </c>
      <c r="F1358" s="4" t="s">
        <v>4</v>
      </c>
      <c r="G1358" s="4" t="s">
        <v>49</v>
      </c>
      <c r="H1358" s="4" t="s">
        <v>50</v>
      </c>
      <c r="I1358" s="9">
        <v>6</v>
      </c>
      <c r="J1358" s="6">
        <v>40.58</v>
      </c>
      <c r="K1358" s="7">
        <v>0.15</v>
      </c>
      <c r="L1358" s="6">
        <v>15.06</v>
      </c>
      <c r="M1358" s="6">
        <f t="shared" si="84"/>
        <v>206.958</v>
      </c>
      <c r="N1358" s="6">
        <f t="shared" si="85"/>
        <v>90.36</v>
      </c>
      <c r="O1358" s="6">
        <f t="shared" si="86"/>
        <v>116.598</v>
      </c>
      <c r="P1358" s="8">
        <f t="shared" si="87"/>
        <v>0.5633896732670397</v>
      </c>
      <c r="Q1358" s="5">
        <f>YEAR(SalesDataTable[[#This Row],[Order Date]])</f>
        <v>2026</v>
      </c>
      <c r="R1358" s="8" t="str">
        <f>"Q"&amp;ROUNDUP(MONTH(SalesDataTable[[#This Row],[Order Date]])/3,0)</f>
        <v>Q3</v>
      </c>
      <c r="S1358" s="9">
        <f>MONTH(SalesDataTable[[#This Row],[Order Date]])</f>
        <v>7</v>
      </c>
      <c r="T1358" s="8" t="str">
        <f>TEXT(SalesDataTable[[#This Row],[Order Date]],"mmm")</f>
        <v>Jul</v>
      </c>
    </row>
    <row r="1359" spans="1:20" ht="15.6">
      <c r="A1359" s="2" t="s">
        <v>1410</v>
      </c>
      <c r="B1359" s="3">
        <v>46217</v>
      </c>
      <c r="C1359" s="4" t="s">
        <v>27</v>
      </c>
      <c r="D1359" s="4" t="s">
        <v>82</v>
      </c>
      <c r="E1359" s="4" t="s">
        <v>3</v>
      </c>
      <c r="F1359" s="4" t="s">
        <v>4</v>
      </c>
      <c r="G1359" s="4" t="s">
        <v>5</v>
      </c>
      <c r="H1359" s="4" t="s">
        <v>43</v>
      </c>
      <c r="I1359" s="9">
        <v>2</v>
      </c>
      <c r="J1359" s="6">
        <v>101.03</v>
      </c>
      <c r="K1359" s="7">
        <v>0.1</v>
      </c>
      <c r="L1359" s="6">
        <v>50.98</v>
      </c>
      <c r="M1359" s="6">
        <f t="shared" si="84"/>
        <v>181.85400000000001</v>
      </c>
      <c r="N1359" s="6">
        <f t="shared" si="85"/>
        <v>101.96</v>
      </c>
      <c r="O1359" s="6">
        <f t="shared" si="86"/>
        <v>79.89400000000002</v>
      </c>
      <c r="P1359" s="8">
        <f t="shared" si="87"/>
        <v>0.43933045190097558</v>
      </c>
      <c r="Q1359" s="5">
        <f>YEAR(SalesDataTable[[#This Row],[Order Date]])</f>
        <v>2026</v>
      </c>
      <c r="R1359" s="8" t="str">
        <f>"Q"&amp;ROUNDUP(MONTH(SalesDataTable[[#This Row],[Order Date]])/3,0)</f>
        <v>Q3</v>
      </c>
      <c r="S1359" s="9">
        <f>MONTH(SalesDataTable[[#This Row],[Order Date]])</f>
        <v>7</v>
      </c>
      <c r="T1359" s="8" t="str">
        <f>TEXT(SalesDataTable[[#This Row],[Order Date]],"mmm")</f>
        <v>Jul</v>
      </c>
    </row>
    <row r="1360" spans="1:20" ht="15.6">
      <c r="A1360" s="2" t="s">
        <v>1411</v>
      </c>
      <c r="B1360" s="3">
        <v>46217</v>
      </c>
      <c r="C1360" s="4" t="s">
        <v>1</v>
      </c>
      <c r="D1360" s="4" t="s">
        <v>52</v>
      </c>
      <c r="E1360" s="4" t="s">
        <v>25</v>
      </c>
      <c r="F1360" s="4" t="s">
        <v>4</v>
      </c>
      <c r="G1360" s="4" t="s">
        <v>31</v>
      </c>
      <c r="H1360" s="4" t="s">
        <v>64</v>
      </c>
      <c r="I1360" s="9">
        <v>1</v>
      </c>
      <c r="J1360" s="6">
        <v>80.150000000000006</v>
      </c>
      <c r="K1360" s="7">
        <v>0.05</v>
      </c>
      <c r="L1360" s="6">
        <v>38.89</v>
      </c>
      <c r="M1360" s="6">
        <f t="shared" si="84"/>
        <v>76.142499999999998</v>
      </c>
      <c r="N1360" s="6">
        <f t="shared" si="85"/>
        <v>38.89</v>
      </c>
      <c r="O1360" s="6">
        <f t="shared" si="86"/>
        <v>37.252499999999998</v>
      </c>
      <c r="P1360" s="8">
        <f t="shared" si="87"/>
        <v>0.48924713530551267</v>
      </c>
      <c r="Q1360" s="5">
        <f>YEAR(SalesDataTable[[#This Row],[Order Date]])</f>
        <v>2026</v>
      </c>
      <c r="R1360" s="8" t="str">
        <f>"Q"&amp;ROUNDUP(MONTH(SalesDataTable[[#This Row],[Order Date]])/3,0)</f>
        <v>Q3</v>
      </c>
      <c r="S1360" s="9">
        <f>MONTH(SalesDataTable[[#This Row],[Order Date]])</f>
        <v>7</v>
      </c>
      <c r="T1360" s="8" t="str">
        <f>TEXT(SalesDataTable[[#This Row],[Order Date]],"mmm")</f>
        <v>Jul</v>
      </c>
    </row>
    <row r="1361" spans="1:20" ht="15.6">
      <c r="A1361" s="2" t="s">
        <v>1412</v>
      </c>
      <c r="B1361" s="3">
        <v>46217</v>
      </c>
      <c r="C1361" s="4" t="s">
        <v>14</v>
      </c>
      <c r="D1361" s="4" t="s">
        <v>15</v>
      </c>
      <c r="E1361" s="4" t="s">
        <v>25</v>
      </c>
      <c r="F1361" s="4" t="s">
        <v>16</v>
      </c>
      <c r="G1361" s="4" t="s">
        <v>31</v>
      </c>
      <c r="H1361" s="4" t="s">
        <v>64</v>
      </c>
      <c r="I1361" s="9">
        <v>1</v>
      </c>
      <c r="J1361" s="6">
        <v>83.74</v>
      </c>
      <c r="K1361" s="7">
        <v>0</v>
      </c>
      <c r="L1361" s="6">
        <v>38.96</v>
      </c>
      <c r="M1361" s="6">
        <f t="shared" si="84"/>
        <v>83.74</v>
      </c>
      <c r="N1361" s="6">
        <f t="shared" si="85"/>
        <v>38.96</v>
      </c>
      <c r="O1361" s="6">
        <f t="shared" si="86"/>
        <v>44.779999999999994</v>
      </c>
      <c r="P1361" s="8">
        <f t="shared" si="87"/>
        <v>0.53475041796035339</v>
      </c>
      <c r="Q1361" s="5">
        <f>YEAR(SalesDataTable[[#This Row],[Order Date]])</f>
        <v>2026</v>
      </c>
      <c r="R1361" s="8" t="str">
        <f>"Q"&amp;ROUNDUP(MONTH(SalesDataTable[[#This Row],[Order Date]])/3,0)</f>
        <v>Q3</v>
      </c>
      <c r="S1361" s="9">
        <f>MONTH(SalesDataTable[[#This Row],[Order Date]])</f>
        <v>7</v>
      </c>
      <c r="T1361" s="8" t="str">
        <f>TEXT(SalesDataTable[[#This Row],[Order Date]],"mmm")</f>
        <v>Jul</v>
      </c>
    </row>
    <row r="1362" spans="1:20" ht="15.6">
      <c r="A1362" s="2" t="s">
        <v>1413</v>
      </c>
      <c r="B1362" s="3">
        <v>46217</v>
      </c>
      <c r="C1362" s="4" t="s">
        <v>14</v>
      </c>
      <c r="D1362" s="4" t="s">
        <v>34</v>
      </c>
      <c r="E1362" s="4" t="s">
        <v>10</v>
      </c>
      <c r="F1362" s="4" t="s">
        <v>4</v>
      </c>
      <c r="G1362" s="4" t="s">
        <v>17</v>
      </c>
      <c r="H1362" s="4" t="s">
        <v>18</v>
      </c>
      <c r="I1362" s="9">
        <v>8</v>
      </c>
      <c r="J1362" s="6">
        <v>35.75</v>
      </c>
      <c r="K1362" s="7">
        <v>0.15</v>
      </c>
      <c r="L1362" s="6">
        <v>13.56</v>
      </c>
      <c r="M1362" s="6">
        <f t="shared" si="84"/>
        <v>243.1</v>
      </c>
      <c r="N1362" s="6">
        <f t="shared" si="85"/>
        <v>108.48</v>
      </c>
      <c r="O1362" s="6">
        <f t="shared" si="86"/>
        <v>134.62</v>
      </c>
      <c r="P1362" s="8">
        <f t="shared" si="87"/>
        <v>0.55376388317564795</v>
      </c>
      <c r="Q1362" s="5">
        <f>YEAR(SalesDataTable[[#This Row],[Order Date]])</f>
        <v>2026</v>
      </c>
      <c r="R1362" s="8" t="str">
        <f>"Q"&amp;ROUNDUP(MONTH(SalesDataTable[[#This Row],[Order Date]])/3,0)</f>
        <v>Q3</v>
      </c>
      <c r="S1362" s="9">
        <f>MONTH(SalesDataTable[[#This Row],[Order Date]])</f>
        <v>7</v>
      </c>
      <c r="T1362" s="8" t="str">
        <f>TEXT(SalesDataTable[[#This Row],[Order Date]],"mmm")</f>
        <v>Jul</v>
      </c>
    </row>
    <row r="1363" spans="1:20" ht="15.6">
      <c r="A1363" s="2" t="s">
        <v>1414</v>
      </c>
      <c r="B1363" s="3">
        <v>46217</v>
      </c>
      <c r="C1363" s="4" t="s">
        <v>1</v>
      </c>
      <c r="D1363" s="4" t="s">
        <v>88</v>
      </c>
      <c r="E1363" s="4" t="s">
        <v>3</v>
      </c>
      <c r="F1363" s="4" t="s">
        <v>16</v>
      </c>
      <c r="G1363" s="4" t="s">
        <v>5</v>
      </c>
      <c r="H1363" s="4" t="s">
        <v>6</v>
      </c>
      <c r="I1363" s="9">
        <v>3</v>
      </c>
      <c r="J1363" s="6">
        <v>81.39</v>
      </c>
      <c r="K1363" s="7">
        <v>0</v>
      </c>
      <c r="L1363" s="6">
        <v>43.54</v>
      </c>
      <c r="M1363" s="6">
        <f t="shared" si="84"/>
        <v>244.17000000000002</v>
      </c>
      <c r="N1363" s="6">
        <f t="shared" si="85"/>
        <v>130.62</v>
      </c>
      <c r="O1363" s="6">
        <f t="shared" si="86"/>
        <v>113.55000000000001</v>
      </c>
      <c r="P1363" s="8">
        <f t="shared" si="87"/>
        <v>0.46504484580415284</v>
      </c>
      <c r="Q1363" s="5">
        <f>YEAR(SalesDataTable[[#This Row],[Order Date]])</f>
        <v>2026</v>
      </c>
      <c r="R1363" s="8" t="str">
        <f>"Q"&amp;ROUNDUP(MONTH(SalesDataTable[[#This Row],[Order Date]])/3,0)</f>
        <v>Q3</v>
      </c>
      <c r="S1363" s="9">
        <f>MONTH(SalesDataTable[[#This Row],[Order Date]])</f>
        <v>7</v>
      </c>
      <c r="T1363" s="8" t="str">
        <f>TEXT(SalesDataTable[[#This Row],[Order Date]],"mmm")</f>
        <v>Jul</v>
      </c>
    </row>
    <row r="1364" spans="1:20" ht="15.6">
      <c r="A1364" s="2" t="s">
        <v>1415</v>
      </c>
      <c r="B1364" s="3">
        <v>46217</v>
      </c>
      <c r="C1364" s="4" t="s">
        <v>14</v>
      </c>
      <c r="D1364" s="4" t="s">
        <v>61</v>
      </c>
      <c r="E1364" s="4" t="s">
        <v>39</v>
      </c>
      <c r="F1364" s="4" t="s">
        <v>16</v>
      </c>
      <c r="G1364" s="4" t="s">
        <v>17</v>
      </c>
      <c r="H1364" s="4" t="s">
        <v>18</v>
      </c>
      <c r="I1364" s="9">
        <v>1</v>
      </c>
      <c r="J1364" s="6">
        <v>36.799999999999997</v>
      </c>
      <c r="K1364" s="7">
        <v>0</v>
      </c>
      <c r="L1364" s="6">
        <v>13.91</v>
      </c>
      <c r="M1364" s="6">
        <f t="shared" si="84"/>
        <v>36.799999999999997</v>
      </c>
      <c r="N1364" s="6">
        <f t="shared" si="85"/>
        <v>13.91</v>
      </c>
      <c r="O1364" s="6">
        <f t="shared" si="86"/>
        <v>22.889999999999997</v>
      </c>
      <c r="P1364" s="8">
        <f t="shared" si="87"/>
        <v>0.62201086956521734</v>
      </c>
      <c r="Q1364" s="5">
        <f>YEAR(SalesDataTable[[#This Row],[Order Date]])</f>
        <v>2026</v>
      </c>
      <c r="R1364" s="8" t="str">
        <f>"Q"&amp;ROUNDUP(MONTH(SalesDataTable[[#This Row],[Order Date]])/3,0)</f>
        <v>Q3</v>
      </c>
      <c r="S1364" s="9">
        <f>MONTH(SalesDataTable[[#This Row],[Order Date]])</f>
        <v>7</v>
      </c>
      <c r="T1364" s="8" t="str">
        <f>TEXT(SalesDataTable[[#This Row],[Order Date]],"mmm")</f>
        <v>Jul</v>
      </c>
    </row>
    <row r="1365" spans="1:20" ht="15.6">
      <c r="A1365" s="2" t="s">
        <v>1416</v>
      </c>
      <c r="B1365" s="3">
        <v>46217</v>
      </c>
      <c r="C1365" s="4" t="s">
        <v>14</v>
      </c>
      <c r="D1365" s="4" t="s">
        <v>126</v>
      </c>
      <c r="E1365" s="4" t="s">
        <v>10</v>
      </c>
      <c r="F1365" s="4" t="s">
        <v>4</v>
      </c>
      <c r="G1365" s="4" t="s">
        <v>31</v>
      </c>
      <c r="H1365" s="4" t="s">
        <v>41</v>
      </c>
      <c r="I1365" s="9">
        <v>6</v>
      </c>
      <c r="J1365" s="6">
        <v>194.15</v>
      </c>
      <c r="K1365" s="7">
        <v>0.1</v>
      </c>
      <c r="L1365" s="6">
        <v>105.12</v>
      </c>
      <c r="M1365" s="6">
        <f t="shared" si="84"/>
        <v>1048.4100000000001</v>
      </c>
      <c r="N1365" s="6">
        <f t="shared" si="85"/>
        <v>630.72</v>
      </c>
      <c r="O1365" s="6">
        <f t="shared" si="86"/>
        <v>417.69000000000005</v>
      </c>
      <c r="P1365" s="8">
        <f t="shared" si="87"/>
        <v>0.3984032964202936</v>
      </c>
      <c r="Q1365" s="5">
        <f>YEAR(SalesDataTable[[#This Row],[Order Date]])</f>
        <v>2026</v>
      </c>
      <c r="R1365" s="8" t="str">
        <f>"Q"&amp;ROUNDUP(MONTH(SalesDataTable[[#This Row],[Order Date]])/3,0)</f>
        <v>Q3</v>
      </c>
      <c r="S1365" s="9">
        <f>MONTH(SalesDataTable[[#This Row],[Order Date]])</f>
        <v>7</v>
      </c>
      <c r="T1365" s="8" t="str">
        <f>TEXT(SalesDataTable[[#This Row],[Order Date]],"mmm")</f>
        <v>Jul</v>
      </c>
    </row>
    <row r="1366" spans="1:20" ht="15.6">
      <c r="A1366" s="2" t="s">
        <v>1417</v>
      </c>
      <c r="B1366" s="3">
        <v>46217</v>
      </c>
      <c r="C1366" s="4" t="s">
        <v>1</v>
      </c>
      <c r="D1366" s="4" t="s">
        <v>52</v>
      </c>
      <c r="E1366" s="4" t="s">
        <v>3</v>
      </c>
      <c r="F1366" s="4" t="s">
        <v>16</v>
      </c>
      <c r="G1366" s="4" t="s">
        <v>49</v>
      </c>
      <c r="H1366" s="4" t="s">
        <v>74</v>
      </c>
      <c r="I1366" s="9">
        <v>1</v>
      </c>
      <c r="J1366" s="6">
        <v>50.94</v>
      </c>
      <c r="K1366" s="7">
        <v>0</v>
      </c>
      <c r="L1366" s="6">
        <v>22.28</v>
      </c>
      <c r="M1366" s="6">
        <f t="shared" si="84"/>
        <v>50.94</v>
      </c>
      <c r="N1366" s="6">
        <f t="shared" si="85"/>
        <v>22.28</v>
      </c>
      <c r="O1366" s="6">
        <f t="shared" si="86"/>
        <v>28.659999999999997</v>
      </c>
      <c r="P1366" s="8">
        <f t="shared" si="87"/>
        <v>0.5626226933647428</v>
      </c>
      <c r="Q1366" s="5">
        <f>YEAR(SalesDataTable[[#This Row],[Order Date]])</f>
        <v>2026</v>
      </c>
      <c r="R1366" s="8" t="str">
        <f>"Q"&amp;ROUNDUP(MONTH(SalesDataTable[[#This Row],[Order Date]])/3,0)</f>
        <v>Q3</v>
      </c>
      <c r="S1366" s="9">
        <f>MONTH(SalesDataTable[[#This Row],[Order Date]])</f>
        <v>7</v>
      </c>
      <c r="T1366" s="8" t="str">
        <f>TEXT(SalesDataTable[[#This Row],[Order Date]],"mmm")</f>
        <v>Jul</v>
      </c>
    </row>
    <row r="1367" spans="1:20" ht="15.6">
      <c r="A1367" s="2" t="s">
        <v>1418</v>
      </c>
      <c r="B1367" s="3">
        <v>46218</v>
      </c>
      <c r="C1367" s="4" t="s">
        <v>27</v>
      </c>
      <c r="D1367" s="4" t="s">
        <v>48</v>
      </c>
      <c r="E1367" s="4" t="s">
        <v>3</v>
      </c>
      <c r="F1367" s="4" t="s">
        <v>4</v>
      </c>
      <c r="G1367" s="4" t="s">
        <v>49</v>
      </c>
      <c r="H1367" s="4" t="s">
        <v>55</v>
      </c>
      <c r="I1367" s="9">
        <v>2</v>
      </c>
      <c r="J1367" s="6">
        <v>125.89</v>
      </c>
      <c r="K1367" s="7">
        <v>0</v>
      </c>
      <c r="L1367" s="6">
        <v>70.8</v>
      </c>
      <c r="M1367" s="6">
        <f t="shared" si="84"/>
        <v>251.78</v>
      </c>
      <c r="N1367" s="6">
        <f t="shared" si="85"/>
        <v>141.6</v>
      </c>
      <c r="O1367" s="6">
        <f t="shared" si="86"/>
        <v>110.18</v>
      </c>
      <c r="P1367" s="8">
        <f t="shared" si="87"/>
        <v>0.43760425768528083</v>
      </c>
      <c r="Q1367" s="5">
        <f>YEAR(SalesDataTable[[#This Row],[Order Date]])</f>
        <v>2026</v>
      </c>
      <c r="R1367" s="8" t="str">
        <f>"Q"&amp;ROUNDUP(MONTH(SalesDataTable[[#This Row],[Order Date]])/3,0)</f>
        <v>Q3</v>
      </c>
      <c r="S1367" s="9">
        <f>MONTH(SalesDataTable[[#This Row],[Order Date]])</f>
        <v>7</v>
      </c>
      <c r="T1367" s="8" t="str">
        <f>TEXT(SalesDataTable[[#This Row],[Order Date]],"mmm")</f>
        <v>Jul</v>
      </c>
    </row>
    <row r="1368" spans="1:20" ht="15.6">
      <c r="A1368" s="2" t="s">
        <v>1419</v>
      </c>
      <c r="B1368" s="3">
        <v>46218</v>
      </c>
      <c r="C1368" s="4" t="s">
        <v>1</v>
      </c>
      <c r="D1368" s="4" t="s">
        <v>52</v>
      </c>
      <c r="E1368" s="4" t="s">
        <v>3</v>
      </c>
      <c r="F1368" s="4" t="s">
        <v>16</v>
      </c>
      <c r="G1368" s="4" t="s">
        <v>49</v>
      </c>
      <c r="H1368" s="4" t="s">
        <v>74</v>
      </c>
      <c r="I1368" s="9">
        <v>2</v>
      </c>
      <c r="J1368" s="6">
        <v>51.9</v>
      </c>
      <c r="K1368" s="7">
        <v>0</v>
      </c>
      <c r="L1368" s="6">
        <v>21.82</v>
      </c>
      <c r="M1368" s="6">
        <f t="shared" si="84"/>
        <v>103.8</v>
      </c>
      <c r="N1368" s="6">
        <f t="shared" si="85"/>
        <v>43.64</v>
      </c>
      <c r="O1368" s="6">
        <f t="shared" si="86"/>
        <v>60.16</v>
      </c>
      <c r="P1368" s="8">
        <f t="shared" si="87"/>
        <v>0.57957610789980729</v>
      </c>
      <c r="Q1368" s="5">
        <f>YEAR(SalesDataTable[[#This Row],[Order Date]])</f>
        <v>2026</v>
      </c>
      <c r="R1368" s="8" t="str">
        <f>"Q"&amp;ROUNDUP(MONTH(SalesDataTable[[#This Row],[Order Date]])/3,0)</f>
        <v>Q3</v>
      </c>
      <c r="S1368" s="9">
        <f>MONTH(SalesDataTable[[#This Row],[Order Date]])</f>
        <v>7</v>
      </c>
      <c r="T1368" s="8" t="str">
        <f>TEXT(SalesDataTable[[#This Row],[Order Date]],"mmm")</f>
        <v>Jul</v>
      </c>
    </row>
    <row r="1369" spans="1:20" ht="15.6">
      <c r="A1369" s="2" t="s">
        <v>1420</v>
      </c>
      <c r="B1369" s="3">
        <v>46218</v>
      </c>
      <c r="C1369" s="4" t="s">
        <v>1</v>
      </c>
      <c r="D1369" s="4" t="s">
        <v>2</v>
      </c>
      <c r="E1369" s="4" t="s">
        <v>25</v>
      </c>
      <c r="F1369" s="4" t="s">
        <v>16</v>
      </c>
      <c r="G1369" s="4" t="s">
        <v>49</v>
      </c>
      <c r="H1369" s="4" t="s">
        <v>50</v>
      </c>
      <c r="I1369" s="9">
        <v>2</v>
      </c>
      <c r="J1369" s="6">
        <v>39.75</v>
      </c>
      <c r="K1369" s="7">
        <v>0</v>
      </c>
      <c r="L1369" s="6">
        <v>14.78</v>
      </c>
      <c r="M1369" s="6">
        <f t="shared" si="84"/>
        <v>79.5</v>
      </c>
      <c r="N1369" s="6">
        <f t="shared" si="85"/>
        <v>29.56</v>
      </c>
      <c r="O1369" s="6">
        <f t="shared" si="86"/>
        <v>49.94</v>
      </c>
      <c r="P1369" s="8">
        <f t="shared" si="87"/>
        <v>0.62817610062893081</v>
      </c>
      <c r="Q1369" s="5">
        <f>YEAR(SalesDataTable[[#This Row],[Order Date]])</f>
        <v>2026</v>
      </c>
      <c r="R1369" s="8" t="str">
        <f>"Q"&amp;ROUNDUP(MONTH(SalesDataTable[[#This Row],[Order Date]])/3,0)</f>
        <v>Q3</v>
      </c>
      <c r="S1369" s="9">
        <f>MONTH(SalesDataTable[[#This Row],[Order Date]])</f>
        <v>7</v>
      </c>
      <c r="T1369" s="8" t="str">
        <f>TEXT(SalesDataTable[[#This Row],[Order Date]],"mmm")</f>
        <v>Jul</v>
      </c>
    </row>
    <row r="1370" spans="1:20" ht="15.6">
      <c r="A1370" s="2" t="s">
        <v>1421</v>
      </c>
      <c r="B1370" s="3">
        <v>46218</v>
      </c>
      <c r="C1370" s="4" t="s">
        <v>8</v>
      </c>
      <c r="D1370" s="4" t="s">
        <v>69</v>
      </c>
      <c r="E1370" s="4" t="s">
        <v>39</v>
      </c>
      <c r="F1370" s="4" t="s">
        <v>4</v>
      </c>
      <c r="G1370" s="4" t="s">
        <v>11</v>
      </c>
      <c r="H1370" s="4" t="s">
        <v>12</v>
      </c>
      <c r="I1370" s="9">
        <v>1</v>
      </c>
      <c r="J1370" s="6">
        <v>93.46</v>
      </c>
      <c r="K1370" s="7">
        <v>0.15</v>
      </c>
      <c r="L1370" s="6">
        <v>46.65</v>
      </c>
      <c r="M1370" s="6">
        <f t="shared" si="84"/>
        <v>79.440999999999988</v>
      </c>
      <c r="N1370" s="6">
        <f t="shared" si="85"/>
        <v>46.65</v>
      </c>
      <c r="O1370" s="6">
        <f t="shared" si="86"/>
        <v>32.79099999999999</v>
      </c>
      <c r="P1370" s="8">
        <f t="shared" si="87"/>
        <v>0.41277174255107557</v>
      </c>
      <c r="Q1370" s="5">
        <f>YEAR(SalesDataTable[[#This Row],[Order Date]])</f>
        <v>2026</v>
      </c>
      <c r="R1370" s="8" t="str">
        <f>"Q"&amp;ROUNDUP(MONTH(SalesDataTable[[#This Row],[Order Date]])/3,0)</f>
        <v>Q3</v>
      </c>
      <c r="S1370" s="9">
        <f>MONTH(SalesDataTable[[#This Row],[Order Date]])</f>
        <v>7</v>
      </c>
      <c r="T1370" s="8" t="str">
        <f>TEXT(SalesDataTable[[#This Row],[Order Date]],"mmm")</f>
        <v>Jul</v>
      </c>
    </row>
    <row r="1371" spans="1:20" ht="15.6">
      <c r="A1371" s="2" t="s">
        <v>1422</v>
      </c>
      <c r="B1371" s="3">
        <v>46218</v>
      </c>
      <c r="C1371" s="4" t="s">
        <v>27</v>
      </c>
      <c r="D1371" s="4" t="s">
        <v>82</v>
      </c>
      <c r="E1371" s="4" t="s">
        <v>10</v>
      </c>
      <c r="F1371" s="4" t="s">
        <v>20</v>
      </c>
      <c r="G1371" s="4" t="s">
        <v>5</v>
      </c>
      <c r="H1371" s="4" t="s">
        <v>6</v>
      </c>
      <c r="I1371" s="9">
        <v>3</v>
      </c>
      <c r="J1371" s="6">
        <v>82.79</v>
      </c>
      <c r="K1371" s="7">
        <v>0.1</v>
      </c>
      <c r="L1371" s="6">
        <v>43.07</v>
      </c>
      <c r="M1371" s="6">
        <f t="shared" si="84"/>
        <v>223.53300000000002</v>
      </c>
      <c r="N1371" s="6">
        <f t="shared" si="85"/>
        <v>129.21</v>
      </c>
      <c r="O1371" s="6">
        <f t="shared" si="86"/>
        <v>94.323000000000008</v>
      </c>
      <c r="P1371" s="8">
        <f t="shared" si="87"/>
        <v>0.42196454214813922</v>
      </c>
      <c r="Q1371" s="5">
        <f>YEAR(SalesDataTable[[#This Row],[Order Date]])</f>
        <v>2026</v>
      </c>
      <c r="R1371" s="8" t="str">
        <f>"Q"&amp;ROUNDUP(MONTH(SalesDataTable[[#This Row],[Order Date]])/3,0)</f>
        <v>Q3</v>
      </c>
      <c r="S1371" s="9">
        <f>MONTH(SalesDataTable[[#This Row],[Order Date]])</f>
        <v>7</v>
      </c>
      <c r="T1371" s="8" t="str">
        <f>TEXT(SalesDataTable[[#This Row],[Order Date]],"mmm")</f>
        <v>Jul</v>
      </c>
    </row>
    <row r="1372" spans="1:20" ht="15.6">
      <c r="A1372" s="2" t="s">
        <v>1423</v>
      </c>
      <c r="B1372" s="3">
        <v>46218</v>
      </c>
      <c r="C1372" s="4" t="s">
        <v>14</v>
      </c>
      <c r="D1372" s="4" t="s">
        <v>15</v>
      </c>
      <c r="E1372" s="4" t="s">
        <v>25</v>
      </c>
      <c r="F1372" s="4" t="s">
        <v>20</v>
      </c>
      <c r="G1372" s="4" t="s">
        <v>11</v>
      </c>
      <c r="H1372" s="4" t="s">
        <v>12</v>
      </c>
      <c r="I1372" s="9">
        <v>1</v>
      </c>
      <c r="J1372" s="6">
        <v>92.54</v>
      </c>
      <c r="K1372" s="7">
        <v>0</v>
      </c>
      <c r="L1372" s="6">
        <v>44.48</v>
      </c>
      <c r="M1372" s="6">
        <f t="shared" si="84"/>
        <v>92.54</v>
      </c>
      <c r="N1372" s="6">
        <f t="shared" si="85"/>
        <v>44.48</v>
      </c>
      <c r="O1372" s="6">
        <f t="shared" si="86"/>
        <v>48.060000000000009</v>
      </c>
      <c r="P1372" s="8">
        <f t="shared" si="87"/>
        <v>0.51934298681651181</v>
      </c>
      <c r="Q1372" s="5">
        <f>YEAR(SalesDataTable[[#This Row],[Order Date]])</f>
        <v>2026</v>
      </c>
      <c r="R1372" s="8" t="str">
        <f>"Q"&amp;ROUNDUP(MONTH(SalesDataTable[[#This Row],[Order Date]])/3,0)</f>
        <v>Q3</v>
      </c>
      <c r="S1372" s="9">
        <f>MONTH(SalesDataTable[[#This Row],[Order Date]])</f>
        <v>7</v>
      </c>
      <c r="T1372" s="8" t="str">
        <f>TEXT(SalesDataTable[[#This Row],[Order Date]],"mmm")</f>
        <v>Jul</v>
      </c>
    </row>
    <row r="1373" spans="1:20" ht="15.6">
      <c r="A1373" s="2" t="s">
        <v>1424</v>
      </c>
      <c r="B1373" s="3">
        <v>46218</v>
      </c>
      <c r="C1373" s="4" t="s">
        <v>8</v>
      </c>
      <c r="D1373" s="4" t="s">
        <v>86</v>
      </c>
      <c r="E1373" s="4" t="s">
        <v>25</v>
      </c>
      <c r="F1373" s="4" t="s">
        <v>16</v>
      </c>
      <c r="G1373" s="4" t="s">
        <v>17</v>
      </c>
      <c r="H1373" s="4" t="s">
        <v>46</v>
      </c>
      <c r="I1373" s="9">
        <v>1</v>
      </c>
      <c r="J1373" s="6">
        <v>46.53</v>
      </c>
      <c r="K1373" s="7">
        <v>0</v>
      </c>
      <c r="L1373" s="6">
        <v>18.829999999999998</v>
      </c>
      <c r="M1373" s="6">
        <f t="shared" si="84"/>
        <v>46.53</v>
      </c>
      <c r="N1373" s="6">
        <f t="shared" si="85"/>
        <v>18.829999999999998</v>
      </c>
      <c r="O1373" s="6">
        <f t="shared" si="86"/>
        <v>27.700000000000003</v>
      </c>
      <c r="P1373" s="8">
        <f t="shared" si="87"/>
        <v>0.59531485063399958</v>
      </c>
      <c r="Q1373" s="5">
        <f>YEAR(SalesDataTable[[#This Row],[Order Date]])</f>
        <v>2026</v>
      </c>
      <c r="R1373" s="8" t="str">
        <f>"Q"&amp;ROUNDUP(MONTH(SalesDataTable[[#This Row],[Order Date]])/3,0)</f>
        <v>Q3</v>
      </c>
      <c r="S1373" s="9">
        <f>MONTH(SalesDataTable[[#This Row],[Order Date]])</f>
        <v>7</v>
      </c>
      <c r="T1373" s="8" t="str">
        <f>TEXT(SalesDataTable[[#This Row],[Order Date]],"mmm")</f>
        <v>Jul</v>
      </c>
    </row>
    <row r="1374" spans="1:20" ht="15.6">
      <c r="A1374" s="2" t="s">
        <v>1425</v>
      </c>
      <c r="B1374" s="3">
        <v>46219</v>
      </c>
      <c r="C1374" s="4" t="s">
        <v>8</v>
      </c>
      <c r="D1374" s="4" t="s">
        <v>69</v>
      </c>
      <c r="E1374" s="4" t="s">
        <v>3</v>
      </c>
      <c r="F1374" s="4" t="s">
        <v>4</v>
      </c>
      <c r="G1374" s="4" t="s">
        <v>5</v>
      </c>
      <c r="H1374" s="4" t="s">
        <v>29</v>
      </c>
      <c r="I1374" s="9">
        <v>2</v>
      </c>
      <c r="J1374" s="6">
        <v>49.69</v>
      </c>
      <c r="K1374" s="7">
        <v>0</v>
      </c>
      <c r="L1374" s="6">
        <v>21.97</v>
      </c>
      <c r="M1374" s="6">
        <f t="shared" si="84"/>
        <v>99.38</v>
      </c>
      <c r="N1374" s="6">
        <f t="shared" si="85"/>
        <v>43.94</v>
      </c>
      <c r="O1374" s="6">
        <f t="shared" si="86"/>
        <v>55.44</v>
      </c>
      <c r="P1374" s="8">
        <f t="shared" si="87"/>
        <v>0.557858724089354</v>
      </c>
      <c r="Q1374" s="5">
        <f>YEAR(SalesDataTable[[#This Row],[Order Date]])</f>
        <v>2026</v>
      </c>
      <c r="R1374" s="8" t="str">
        <f>"Q"&amp;ROUNDUP(MONTH(SalesDataTable[[#This Row],[Order Date]])/3,0)</f>
        <v>Q3</v>
      </c>
      <c r="S1374" s="9">
        <f>MONTH(SalesDataTable[[#This Row],[Order Date]])</f>
        <v>7</v>
      </c>
      <c r="T1374" s="8" t="str">
        <f>TEXT(SalesDataTable[[#This Row],[Order Date]],"mmm")</f>
        <v>Jul</v>
      </c>
    </row>
    <row r="1375" spans="1:20" ht="15.6">
      <c r="A1375" s="2" t="s">
        <v>1426</v>
      </c>
      <c r="B1375" s="3">
        <v>46219</v>
      </c>
      <c r="C1375" s="4" t="s">
        <v>27</v>
      </c>
      <c r="D1375" s="4" t="s">
        <v>48</v>
      </c>
      <c r="E1375" s="4" t="s">
        <v>39</v>
      </c>
      <c r="F1375" s="4" t="s">
        <v>16</v>
      </c>
      <c r="G1375" s="4" t="s">
        <v>11</v>
      </c>
      <c r="H1375" s="4" t="s">
        <v>79</v>
      </c>
      <c r="I1375" s="9">
        <v>3</v>
      </c>
      <c r="J1375" s="6">
        <v>71.34</v>
      </c>
      <c r="K1375" s="7">
        <v>0.1</v>
      </c>
      <c r="L1375" s="6">
        <v>31.71</v>
      </c>
      <c r="M1375" s="6">
        <f t="shared" si="84"/>
        <v>192.61800000000002</v>
      </c>
      <c r="N1375" s="6">
        <f t="shared" si="85"/>
        <v>95.13</v>
      </c>
      <c r="O1375" s="6">
        <f t="shared" si="86"/>
        <v>97.488000000000028</v>
      </c>
      <c r="P1375" s="8">
        <f t="shared" si="87"/>
        <v>0.50612092327819835</v>
      </c>
      <c r="Q1375" s="5">
        <f>YEAR(SalesDataTable[[#This Row],[Order Date]])</f>
        <v>2026</v>
      </c>
      <c r="R1375" s="8" t="str">
        <f>"Q"&amp;ROUNDUP(MONTH(SalesDataTable[[#This Row],[Order Date]])/3,0)</f>
        <v>Q3</v>
      </c>
      <c r="S1375" s="9">
        <f>MONTH(SalesDataTable[[#This Row],[Order Date]])</f>
        <v>7</v>
      </c>
      <c r="T1375" s="8" t="str">
        <f>TEXT(SalesDataTable[[#This Row],[Order Date]],"mmm")</f>
        <v>Jul</v>
      </c>
    </row>
    <row r="1376" spans="1:20" ht="15.6">
      <c r="A1376" s="2" t="s">
        <v>1427</v>
      </c>
      <c r="B1376" s="3">
        <v>46219</v>
      </c>
      <c r="C1376" s="4" t="s">
        <v>8</v>
      </c>
      <c r="D1376" s="4" t="s">
        <v>86</v>
      </c>
      <c r="E1376" s="4" t="s">
        <v>39</v>
      </c>
      <c r="F1376" s="4" t="s">
        <v>4</v>
      </c>
      <c r="G1376" s="4" t="s">
        <v>5</v>
      </c>
      <c r="H1376" s="4" t="s">
        <v>6</v>
      </c>
      <c r="I1376" s="9">
        <v>1</v>
      </c>
      <c r="J1376" s="6">
        <v>83.03</v>
      </c>
      <c r="K1376" s="7">
        <v>0</v>
      </c>
      <c r="L1376" s="6">
        <v>42.41</v>
      </c>
      <c r="M1376" s="6">
        <f t="shared" si="84"/>
        <v>83.03</v>
      </c>
      <c r="N1376" s="6">
        <f t="shared" si="85"/>
        <v>42.41</v>
      </c>
      <c r="O1376" s="6">
        <f t="shared" si="86"/>
        <v>40.620000000000005</v>
      </c>
      <c r="P1376" s="8">
        <f t="shared" si="87"/>
        <v>0.48922076357942917</v>
      </c>
      <c r="Q1376" s="5">
        <f>YEAR(SalesDataTable[[#This Row],[Order Date]])</f>
        <v>2026</v>
      </c>
      <c r="R1376" s="8" t="str">
        <f>"Q"&amp;ROUNDUP(MONTH(SalesDataTable[[#This Row],[Order Date]])/3,0)</f>
        <v>Q3</v>
      </c>
      <c r="S1376" s="9">
        <f>MONTH(SalesDataTable[[#This Row],[Order Date]])</f>
        <v>7</v>
      </c>
      <c r="T1376" s="8" t="str">
        <f>TEXT(SalesDataTable[[#This Row],[Order Date]],"mmm")</f>
        <v>Jul</v>
      </c>
    </row>
    <row r="1377" spans="1:20" ht="15.6">
      <c r="A1377" s="2" t="s">
        <v>1428</v>
      </c>
      <c r="B1377" s="3">
        <v>46219</v>
      </c>
      <c r="C1377" s="4" t="s">
        <v>27</v>
      </c>
      <c r="D1377" s="4" t="s">
        <v>28</v>
      </c>
      <c r="E1377" s="4" t="s">
        <v>3</v>
      </c>
      <c r="F1377" s="4" t="s">
        <v>4</v>
      </c>
      <c r="G1377" s="4" t="s">
        <v>49</v>
      </c>
      <c r="H1377" s="4" t="s">
        <v>50</v>
      </c>
      <c r="I1377" s="9">
        <v>1</v>
      </c>
      <c r="J1377" s="6">
        <v>40.799999999999997</v>
      </c>
      <c r="K1377" s="7">
        <v>0</v>
      </c>
      <c r="L1377" s="6">
        <v>14.42</v>
      </c>
      <c r="M1377" s="6">
        <f t="shared" si="84"/>
        <v>40.799999999999997</v>
      </c>
      <c r="N1377" s="6">
        <f t="shared" si="85"/>
        <v>14.42</v>
      </c>
      <c r="O1377" s="6">
        <f t="shared" si="86"/>
        <v>26.379999999999995</v>
      </c>
      <c r="P1377" s="8">
        <f t="shared" si="87"/>
        <v>0.64656862745098032</v>
      </c>
      <c r="Q1377" s="5">
        <f>YEAR(SalesDataTable[[#This Row],[Order Date]])</f>
        <v>2026</v>
      </c>
      <c r="R1377" s="8" t="str">
        <f>"Q"&amp;ROUNDUP(MONTH(SalesDataTable[[#This Row],[Order Date]])/3,0)</f>
        <v>Q3</v>
      </c>
      <c r="S1377" s="9">
        <f>MONTH(SalesDataTable[[#This Row],[Order Date]])</f>
        <v>7</v>
      </c>
      <c r="T1377" s="8" t="str">
        <f>TEXT(SalesDataTable[[#This Row],[Order Date]],"mmm")</f>
        <v>Jul</v>
      </c>
    </row>
    <row r="1378" spans="1:20" ht="15.6">
      <c r="A1378" s="2" t="s">
        <v>1429</v>
      </c>
      <c r="B1378" s="3">
        <v>46219</v>
      </c>
      <c r="C1378" s="4" t="s">
        <v>8</v>
      </c>
      <c r="D1378" s="4" t="s">
        <v>38</v>
      </c>
      <c r="E1378" s="4" t="s">
        <v>39</v>
      </c>
      <c r="F1378" s="4" t="s">
        <v>4</v>
      </c>
      <c r="G1378" s="4" t="s">
        <v>31</v>
      </c>
      <c r="H1378" s="4" t="s">
        <v>90</v>
      </c>
      <c r="I1378" s="9">
        <v>2</v>
      </c>
      <c r="J1378" s="6">
        <v>125.34</v>
      </c>
      <c r="K1378" s="7">
        <v>0.15</v>
      </c>
      <c r="L1378" s="6">
        <v>59.04</v>
      </c>
      <c r="M1378" s="6">
        <f t="shared" si="84"/>
        <v>213.078</v>
      </c>
      <c r="N1378" s="6">
        <f t="shared" si="85"/>
        <v>118.08</v>
      </c>
      <c r="O1378" s="6">
        <f t="shared" si="86"/>
        <v>94.998000000000005</v>
      </c>
      <c r="P1378" s="8">
        <f t="shared" si="87"/>
        <v>0.44583673584321237</v>
      </c>
      <c r="Q1378" s="5">
        <f>YEAR(SalesDataTable[[#This Row],[Order Date]])</f>
        <v>2026</v>
      </c>
      <c r="R1378" s="8" t="str">
        <f>"Q"&amp;ROUNDUP(MONTH(SalesDataTable[[#This Row],[Order Date]])/3,0)</f>
        <v>Q3</v>
      </c>
      <c r="S1378" s="9">
        <f>MONTH(SalesDataTable[[#This Row],[Order Date]])</f>
        <v>7</v>
      </c>
      <c r="T1378" s="8" t="str">
        <f>TEXT(SalesDataTable[[#This Row],[Order Date]],"mmm")</f>
        <v>Jul</v>
      </c>
    </row>
    <row r="1379" spans="1:20" ht="15.6">
      <c r="A1379" s="2" t="s">
        <v>1430</v>
      </c>
      <c r="B1379" s="3">
        <v>46219</v>
      </c>
      <c r="C1379" s="4" t="s">
        <v>1</v>
      </c>
      <c r="D1379" s="4" t="s">
        <v>52</v>
      </c>
      <c r="E1379" s="4" t="s">
        <v>3</v>
      </c>
      <c r="F1379" s="4" t="s">
        <v>4</v>
      </c>
      <c r="G1379" s="4" t="s">
        <v>49</v>
      </c>
      <c r="H1379" s="4" t="s">
        <v>55</v>
      </c>
      <c r="I1379" s="9">
        <v>1</v>
      </c>
      <c r="J1379" s="6">
        <v>122.73</v>
      </c>
      <c r="K1379" s="7">
        <v>0.1</v>
      </c>
      <c r="L1379" s="6">
        <v>70.540000000000006</v>
      </c>
      <c r="M1379" s="6">
        <f t="shared" si="84"/>
        <v>110.45700000000001</v>
      </c>
      <c r="N1379" s="6">
        <f t="shared" si="85"/>
        <v>70.540000000000006</v>
      </c>
      <c r="O1379" s="6">
        <f t="shared" si="86"/>
        <v>39.917000000000002</v>
      </c>
      <c r="P1379" s="8">
        <f t="shared" si="87"/>
        <v>0.36138044668966202</v>
      </c>
      <c r="Q1379" s="5">
        <f>YEAR(SalesDataTable[[#This Row],[Order Date]])</f>
        <v>2026</v>
      </c>
      <c r="R1379" s="8" t="str">
        <f>"Q"&amp;ROUNDUP(MONTH(SalesDataTable[[#This Row],[Order Date]])/3,0)</f>
        <v>Q3</v>
      </c>
      <c r="S1379" s="9">
        <f>MONTH(SalesDataTable[[#This Row],[Order Date]])</f>
        <v>7</v>
      </c>
      <c r="T1379" s="8" t="str">
        <f>TEXT(SalesDataTable[[#This Row],[Order Date]],"mmm")</f>
        <v>Jul</v>
      </c>
    </row>
    <row r="1380" spans="1:20" ht="15.6">
      <c r="A1380" s="2" t="s">
        <v>1431</v>
      </c>
      <c r="B1380" s="3">
        <v>46219</v>
      </c>
      <c r="C1380" s="4" t="s">
        <v>14</v>
      </c>
      <c r="D1380" s="4" t="s">
        <v>34</v>
      </c>
      <c r="E1380" s="4" t="s">
        <v>25</v>
      </c>
      <c r="F1380" s="4" t="s">
        <v>16</v>
      </c>
      <c r="G1380" s="4" t="s">
        <v>11</v>
      </c>
      <c r="H1380" s="4" t="s">
        <v>12</v>
      </c>
      <c r="I1380" s="9">
        <v>5</v>
      </c>
      <c r="J1380" s="6">
        <v>92.72</v>
      </c>
      <c r="K1380" s="7">
        <v>0.1</v>
      </c>
      <c r="L1380" s="6">
        <v>46.2</v>
      </c>
      <c r="M1380" s="6">
        <f t="shared" si="84"/>
        <v>417.24</v>
      </c>
      <c r="N1380" s="6">
        <f t="shared" si="85"/>
        <v>231</v>
      </c>
      <c r="O1380" s="6">
        <f t="shared" si="86"/>
        <v>186.24</v>
      </c>
      <c r="P1380" s="8">
        <f t="shared" si="87"/>
        <v>0.44636180615473109</v>
      </c>
      <c r="Q1380" s="5">
        <f>YEAR(SalesDataTable[[#This Row],[Order Date]])</f>
        <v>2026</v>
      </c>
      <c r="R1380" s="8" t="str">
        <f>"Q"&amp;ROUNDUP(MONTH(SalesDataTable[[#This Row],[Order Date]])/3,0)</f>
        <v>Q3</v>
      </c>
      <c r="S1380" s="9">
        <f>MONTH(SalesDataTable[[#This Row],[Order Date]])</f>
        <v>7</v>
      </c>
      <c r="T1380" s="8" t="str">
        <f>TEXT(SalesDataTable[[#This Row],[Order Date]],"mmm")</f>
        <v>Jul</v>
      </c>
    </row>
    <row r="1381" spans="1:20" ht="15.6">
      <c r="A1381" s="2" t="s">
        <v>1432</v>
      </c>
      <c r="B1381" s="3">
        <v>46219</v>
      </c>
      <c r="C1381" s="4" t="s">
        <v>27</v>
      </c>
      <c r="D1381" s="4" t="s">
        <v>45</v>
      </c>
      <c r="E1381" s="4" t="s">
        <v>10</v>
      </c>
      <c r="F1381" s="4" t="s">
        <v>20</v>
      </c>
      <c r="G1381" s="4" t="s">
        <v>49</v>
      </c>
      <c r="H1381" s="4" t="s">
        <v>67</v>
      </c>
      <c r="I1381" s="9">
        <v>5</v>
      </c>
      <c r="J1381" s="6">
        <v>36.29</v>
      </c>
      <c r="K1381" s="7">
        <v>0.05</v>
      </c>
      <c r="L1381" s="6">
        <v>13.52</v>
      </c>
      <c r="M1381" s="6">
        <f t="shared" si="84"/>
        <v>172.37749999999997</v>
      </c>
      <c r="N1381" s="6">
        <f t="shared" si="85"/>
        <v>67.599999999999994</v>
      </c>
      <c r="O1381" s="6">
        <f t="shared" si="86"/>
        <v>104.77749999999997</v>
      </c>
      <c r="P1381" s="8">
        <f t="shared" si="87"/>
        <v>0.60783744978317933</v>
      </c>
      <c r="Q1381" s="5">
        <f>YEAR(SalesDataTable[[#This Row],[Order Date]])</f>
        <v>2026</v>
      </c>
      <c r="R1381" s="8" t="str">
        <f>"Q"&amp;ROUNDUP(MONTH(SalesDataTable[[#This Row],[Order Date]])/3,0)</f>
        <v>Q3</v>
      </c>
      <c r="S1381" s="9">
        <f>MONTH(SalesDataTable[[#This Row],[Order Date]])</f>
        <v>7</v>
      </c>
      <c r="T1381" s="8" t="str">
        <f>TEXT(SalesDataTable[[#This Row],[Order Date]],"mmm")</f>
        <v>Jul</v>
      </c>
    </row>
    <row r="1382" spans="1:20" ht="15.6">
      <c r="A1382" s="2" t="s">
        <v>1433</v>
      </c>
      <c r="B1382" s="3">
        <v>46219</v>
      </c>
      <c r="C1382" s="4" t="s">
        <v>14</v>
      </c>
      <c r="D1382" s="4" t="s">
        <v>15</v>
      </c>
      <c r="E1382" s="4" t="s">
        <v>3</v>
      </c>
      <c r="F1382" s="4" t="s">
        <v>20</v>
      </c>
      <c r="G1382" s="4" t="s">
        <v>5</v>
      </c>
      <c r="H1382" s="4" t="s">
        <v>29</v>
      </c>
      <c r="I1382" s="9">
        <v>2</v>
      </c>
      <c r="J1382" s="6">
        <v>49.84</v>
      </c>
      <c r="K1382" s="7">
        <v>0.1</v>
      </c>
      <c r="L1382" s="6">
        <v>23.06</v>
      </c>
      <c r="M1382" s="6">
        <f t="shared" si="84"/>
        <v>89.712000000000003</v>
      </c>
      <c r="N1382" s="6">
        <f t="shared" si="85"/>
        <v>46.12</v>
      </c>
      <c r="O1382" s="6">
        <f t="shared" si="86"/>
        <v>43.592000000000006</v>
      </c>
      <c r="P1382" s="8">
        <f t="shared" si="87"/>
        <v>0.48591046905653651</v>
      </c>
      <c r="Q1382" s="5">
        <f>YEAR(SalesDataTable[[#This Row],[Order Date]])</f>
        <v>2026</v>
      </c>
      <c r="R1382" s="8" t="str">
        <f>"Q"&amp;ROUNDUP(MONTH(SalesDataTable[[#This Row],[Order Date]])/3,0)</f>
        <v>Q3</v>
      </c>
      <c r="S1382" s="9">
        <f>MONTH(SalesDataTable[[#This Row],[Order Date]])</f>
        <v>7</v>
      </c>
      <c r="T1382" s="8" t="str">
        <f>TEXT(SalesDataTable[[#This Row],[Order Date]],"mmm")</f>
        <v>Jul</v>
      </c>
    </row>
    <row r="1383" spans="1:20" ht="15.6">
      <c r="A1383" s="2" t="s">
        <v>1434</v>
      </c>
      <c r="B1383" s="3">
        <v>46219</v>
      </c>
      <c r="C1383" s="4" t="s">
        <v>8</v>
      </c>
      <c r="D1383" s="4" t="s">
        <v>69</v>
      </c>
      <c r="E1383" s="4" t="s">
        <v>39</v>
      </c>
      <c r="F1383" s="4" t="s">
        <v>20</v>
      </c>
      <c r="G1383" s="4" t="s">
        <v>49</v>
      </c>
      <c r="H1383" s="4" t="s">
        <v>67</v>
      </c>
      <c r="I1383" s="9">
        <v>1</v>
      </c>
      <c r="J1383" s="6">
        <v>35.799999999999997</v>
      </c>
      <c r="K1383" s="7">
        <v>0</v>
      </c>
      <c r="L1383" s="6">
        <v>14.05</v>
      </c>
      <c r="M1383" s="6">
        <f t="shared" si="84"/>
        <v>35.799999999999997</v>
      </c>
      <c r="N1383" s="6">
        <f t="shared" si="85"/>
        <v>14.05</v>
      </c>
      <c r="O1383" s="6">
        <f t="shared" si="86"/>
        <v>21.749999999999996</v>
      </c>
      <c r="P1383" s="8">
        <f t="shared" si="87"/>
        <v>0.60754189944134074</v>
      </c>
      <c r="Q1383" s="5">
        <f>YEAR(SalesDataTable[[#This Row],[Order Date]])</f>
        <v>2026</v>
      </c>
      <c r="R1383" s="8" t="str">
        <f>"Q"&amp;ROUNDUP(MONTH(SalesDataTable[[#This Row],[Order Date]])/3,0)</f>
        <v>Q3</v>
      </c>
      <c r="S1383" s="9">
        <f>MONTH(SalesDataTable[[#This Row],[Order Date]])</f>
        <v>7</v>
      </c>
      <c r="T1383" s="8" t="str">
        <f>TEXT(SalesDataTable[[#This Row],[Order Date]],"mmm")</f>
        <v>Jul</v>
      </c>
    </row>
    <row r="1384" spans="1:20" ht="15.6">
      <c r="A1384" s="2" t="s">
        <v>1435</v>
      </c>
      <c r="B1384" s="3">
        <v>46219</v>
      </c>
      <c r="C1384" s="4" t="s">
        <v>27</v>
      </c>
      <c r="D1384" s="4" t="s">
        <v>82</v>
      </c>
      <c r="E1384" s="4" t="s">
        <v>3</v>
      </c>
      <c r="F1384" s="4" t="s">
        <v>16</v>
      </c>
      <c r="G1384" s="4" t="s">
        <v>31</v>
      </c>
      <c r="H1384" s="4" t="s">
        <v>41</v>
      </c>
      <c r="I1384" s="9">
        <v>1</v>
      </c>
      <c r="J1384" s="6">
        <v>195.12</v>
      </c>
      <c r="K1384" s="7">
        <v>0</v>
      </c>
      <c r="L1384" s="6">
        <v>101.14</v>
      </c>
      <c r="M1384" s="6">
        <f t="shared" si="84"/>
        <v>195.12</v>
      </c>
      <c r="N1384" s="6">
        <f t="shared" si="85"/>
        <v>101.14</v>
      </c>
      <c r="O1384" s="6">
        <f t="shared" si="86"/>
        <v>93.98</v>
      </c>
      <c r="P1384" s="8">
        <f t="shared" si="87"/>
        <v>0.48165231652316526</v>
      </c>
      <c r="Q1384" s="5">
        <f>YEAR(SalesDataTable[[#This Row],[Order Date]])</f>
        <v>2026</v>
      </c>
      <c r="R1384" s="8" t="str">
        <f>"Q"&amp;ROUNDUP(MONTH(SalesDataTable[[#This Row],[Order Date]])/3,0)</f>
        <v>Q3</v>
      </c>
      <c r="S1384" s="9">
        <f>MONTH(SalesDataTable[[#This Row],[Order Date]])</f>
        <v>7</v>
      </c>
      <c r="T1384" s="8" t="str">
        <f>TEXT(SalesDataTable[[#This Row],[Order Date]],"mmm")</f>
        <v>Jul</v>
      </c>
    </row>
    <row r="1385" spans="1:20" ht="15.6">
      <c r="A1385" s="2" t="s">
        <v>1436</v>
      </c>
      <c r="B1385" s="3">
        <v>46219</v>
      </c>
      <c r="C1385" s="4" t="s">
        <v>1</v>
      </c>
      <c r="D1385" s="4" t="s">
        <v>88</v>
      </c>
      <c r="E1385" s="4" t="s">
        <v>3</v>
      </c>
      <c r="F1385" s="4" t="s">
        <v>16</v>
      </c>
      <c r="G1385" s="4" t="s">
        <v>5</v>
      </c>
      <c r="H1385" s="4" t="s">
        <v>35</v>
      </c>
      <c r="I1385" s="9">
        <v>2</v>
      </c>
      <c r="J1385" s="6">
        <v>39.69</v>
      </c>
      <c r="K1385" s="7">
        <v>0.05</v>
      </c>
      <c r="L1385" s="6">
        <v>16.88</v>
      </c>
      <c r="M1385" s="6">
        <f t="shared" si="84"/>
        <v>75.410999999999987</v>
      </c>
      <c r="N1385" s="6">
        <f t="shared" si="85"/>
        <v>33.76</v>
      </c>
      <c r="O1385" s="6">
        <f t="shared" si="86"/>
        <v>41.650999999999989</v>
      </c>
      <c r="P1385" s="8">
        <f t="shared" si="87"/>
        <v>0.55231995332245953</v>
      </c>
      <c r="Q1385" s="5">
        <f>YEAR(SalesDataTable[[#This Row],[Order Date]])</f>
        <v>2026</v>
      </c>
      <c r="R1385" s="8" t="str">
        <f>"Q"&amp;ROUNDUP(MONTH(SalesDataTable[[#This Row],[Order Date]])/3,0)</f>
        <v>Q3</v>
      </c>
      <c r="S1385" s="9">
        <f>MONTH(SalesDataTable[[#This Row],[Order Date]])</f>
        <v>7</v>
      </c>
      <c r="T1385" s="8" t="str">
        <f>TEXT(SalesDataTable[[#This Row],[Order Date]],"mmm")</f>
        <v>Jul</v>
      </c>
    </row>
    <row r="1386" spans="1:20" ht="15.6">
      <c r="A1386" s="2" t="s">
        <v>1437</v>
      </c>
      <c r="B1386" s="3">
        <v>46219</v>
      </c>
      <c r="C1386" s="4" t="s">
        <v>14</v>
      </c>
      <c r="D1386" s="4" t="s">
        <v>24</v>
      </c>
      <c r="E1386" s="4" t="s">
        <v>25</v>
      </c>
      <c r="F1386" s="4" t="s">
        <v>4</v>
      </c>
      <c r="G1386" s="4" t="s">
        <v>31</v>
      </c>
      <c r="H1386" s="4" t="s">
        <v>32</v>
      </c>
      <c r="I1386" s="9">
        <v>1</v>
      </c>
      <c r="J1386" s="6">
        <v>348.73</v>
      </c>
      <c r="K1386" s="7">
        <v>0.15</v>
      </c>
      <c r="L1386" s="6">
        <v>190.33</v>
      </c>
      <c r="M1386" s="6">
        <f t="shared" si="84"/>
        <v>296.4205</v>
      </c>
      <c r="N1386" s="6">
        <f t="shared" si="85"/>
        <v>190.33</v>
      </c>
      <c r="O1386" s="6">
        <f t="shared" si="86"/>
        <v>106.09049999999999</v>
      </c>
      <c r="P1386" s="8">
        <f t="shared" si="87"/>
        <v>0.35790540802677273</v>
      </c>
      <c r="Q1386" s="5">
        <f>YEAR(SalesDataTable[[#This Row],[Order Date]])</f>
        <v>2026</v>
      </c>
      <c r="R1386" s="8" t="str">
        <f>"Q"&amp;ROUNDUP(MONTH(SalesDataTable[[#This Row],[Order Date]])/3,0)</f>
        <v>Q3</v>
      </c>
      <c r="S1386" s="9">
        <f>MONTH(SalesDataTable[[#This Row],[Order Date]])</f>
        <v>7</v>
      </c>
      <c r="T1386" s="8" t="str">
        <f>TEXT(SalesDataTable[[#This Row],[Order Date]],"mmm")</f>
        <v>Jul</v>
      </c>
    </row>
    <row r="1387" spans="1:20" ht="15.6">
      <c r="A1387" s="2" t="s">
        <v>1438</v>
      </c>
      <c r="B1387" s="3">
        <v>46219</v>
      </c>
      <c r="C1387" s="4" t="s">
        <v>8</v>
      </c>
      <c r="D1387" s="4" t="s">
        <v>69</v>
      </c>
      <c r="E1387" s="4" t="s">
        <v>25</v>
      </c>
      <c r="F1387" s="4" t="s">
        <v>4</v>
      </c>
      <c r="G1387" s="4" t="s">
        <v>17</v>
      </c>
      <c r="H1387" s="4" t="s">
        <v>18</v>
      </c>
      <c r="I1387" s="9">
        <v>1</v>
      </c>
      <c r="J1387" s="6">
        <v>35.5</v>
      </c>
      <c r="K1387" s="7">
        <v>0</v>
      </c>
      <c r="L1387" s="6">
        <v>13.26</v>
      </c>
      <c r="M1387" s="6">
        <f t="shared" si="84"/>
        <v>35.5</v>
      </c>
      <c r="N1387" s="6">
        <f t="shared" si="85"/>
        <v>13.26</v>
      </c>
      <c r="O1387" s="6">
        <f t="shared" si="86"/>
        <v>22.240000000000002</v>
      </c>
      <c r="P1387" s="8">
        <f t="shared" si="87"/>
        <v>0.62647887323943663</v>
      </c>
      <c r="Q1387" s="5">
        <f>YEAR(SalesDataTable[[#This Row],[Order Date]])</f>
        <v>2026</v>
      </c>
      <c r="R1387" s="8" t="str">
        <f>"Q"&amp;ROUNDUP(MONTH(SalesDataTable[[#This Row],[Order Date]])/3,0)</f>
        <v>Q3</v>
      </c>
      <c r="S1387" s="9">
        <f>MONTH(SalesDataTable[[#This Row],[Order Date]])</f>
        <v>7</v>
      </c>
      <c r="T1387" s="8" t="str">
        <f>TEXT(SalesDataTable[[#This Row],[Order Date]],"mmm")</f>
        <v>Jul</v>
      </c>
    </row>
    <row r="1388" spans="1:20" ht="15.6">
      <c r="A1388" s="2" t="s">
        <v>1439</v>
      </c>
      <c r="B1388" s="3">
        <v>46220</v>
      </c>
      <c r="C1388" s="4" t="s">
        <v>1</v>
      </c>
      <c r="D1388" s="4" t="s">
        <v>52</v>
      </c>
      <c r="E1388" s="4" t="s">
        <v>3</v>
      </c>
      <c r="F1388" s="4" t="s">
        <v>20</v>
      </c>
      <c r="G1388" s="4" t="s">
        <v>17</v>
      </c>
      <c r="H1388" s="4" t="s">
        <v>46</v>
      </c>
      <c r="I1388" s="9">
        <v>1</v>
      </c>
      <c r="J1388" s="6">
        <v>46.44</v>
      </c>
      <c r="K1388" s="7">
        <v>0</v>
      </c>
      <c r="L1388" s="6">
        <v>18.47</v>
      </c>
      <c r="M1388" s="6">
        <f t="shared" si="84"/>
        <v>46.44</v>
      </c>
      <c r="N1388" s="6">
        <f t="shared" si="85"/>
        <v>18.47</v>
      </c>
      <c r="O1388" s="6">
        <f t="shared" si="86"/>
        <v>27.97</v>
      </c>
      <c r="P1388" s="8">
        <f t="shared" si="87"/>
        <v>0.60228251507321273</v>
      </c>
      <c r="Q1388" s="5">
        <f>YEAR(SalesDataTable[[#This Row],[Order Date]])</f>
        <v>2026</v>
      </c>
      <c r="R1388" s="8" t="str">
        <f>"Q"&amp;ROUNDUP(MONTH(SalesDataTable[[#This Row],[Order Date]])/3,0)</f>
        <v>Q3</v>
      </c>
      <c r="S1388" s="9">
        <f>MONTH(SalesDataTable[[#This Row],[Order Date]])</f>
        <v>7</v>
      </c>
      <c r="T1388" s="8" t="str">
        <f>TEXT(SalesDataTable[[#This Row],[Order Date]],"mmm")</f>
        <v>Jul</v>
      </c>
    </row>
    <row r="1389" spans="1:20" ht="15.6">
      <c r="A1389" s="2" t="s">
        <v>1440</v>
      </c>
      <c r="B1389" s="3">
        <v>46220</v>
      </c>
      <c r="C1389" s="4" t="s">
        <v>8</v>
      </c>
      <c r="D1389" s="4" t="s">
        <v>86</v>
      </c>
      <c r="E1389" s="4" t="s">
        <v>3</v>
      </c>
      <c r="F1389" s="4" t="s">
        <v>16</v>
      </c>
      <c r="G1389" s="4" t="s">
        <v>11</v>
      </c>
      <c r="H1389" s="4" t="s">
        <v>79</v>
      </c>
      <c r="I1389" s="9">
        <v>1</v>
      </c>
      <c r="J1389" s="6">
        <v>70.44</v>
      </c>
      <c r="K1389" s="7">
        <v>0.05</v>
      </c>
      <c r="L1389" s="6">
        <v>32.229999999999997</v>
      </c>
      <c r="M1389" s="6">
        <f t="shared" si="84"/>
        <v>66.917999999999992</v>
      </c>
      <c r="N1389" s="6">
        <f t="shared" si="85"/>
        <v>32.229999999999997</v>
      </c>
      <c r="O1389" s="6">
        <f t="shared" si="86"/>
        <v>34.687999999999995</v>
      </c>
      <c r="P1389" s="8">
        <f t="shared" si="87"/>
        <v>0.51836576108072563</v>
      </c>
      <c r="Q1389" s="5">
        <f>YEAR(SalesDataTable[[#This Row],[Order Date]])</f>
        <v>2026</v>
      </c>
      <c r="R1389" s="8" t="str">
        <f>"Q"&amp;ROUNDUP(MONTH(SalesDataTable[[#This Row],[Order Date]])/3,0)</f>
        <v>Q3</v>
      </c>
      <c r="S1389" s="9">
        <f>MONTH(SalesDataTable[[#This Row],[Order Date]])</f>
        <v>7</v>
      </c>
      <c r="T1389" s="8" t="str">
        <f>TEXT(SalesDataTable[[#This Row],[Order Date]],"mmm")</f>
        <v>Jul</v>
      </c>
    </row>
    <row r="1390" spans="1:20" ht="15.6">
      <c r="A1390" s="2" t="s">
        <v>1441</v>
      </c>
      <c r="B1390" s="3">
        <v>46220</v>
      </c>
      <c r="C1390" s="4" t="s">
        <v>1</v>
      </c>
      <c r="D1390" s="4" t="s">
        <v>88</v>
      </c>
      <c r="E1390" s="4" t="s">
        <v>25</v>
      </c>
      <c r="F1390" s="4" t="s">
        <v>16</v>
      </c>
      <c r="G1390" s="4" t="s">
        <v>11</v>
      </c>
      <c r="H1390" s="4" t="s">
        <v>79</v>
      </c>
      <c r="I1390" s="9">
        <v>1</v>
      </c>
      <c r="J1390" s="6">
        <v>69.78</v>
      </c>
      <c r="K1390" s="7">
        <v>0.05</v>
      </c>
      <c r="L1390" s="6">
        <v>32.83</v>
      </c>
      <c r="M1390" s="6">
        <f t="shared" si="84"/>
        <v>66.290999999999997</v>
      </c>
      <c r="N1390" s="6">
        <f t="shared" si="85"/>
        <v>32.83</v>
      </c>
      <c r="O1390" s="6">
        <f t="shared" si="86"/>
        <v>33.460999999999999</v>
      </c>
      <c r="P1390" s="8">
        <f t="shared" si="87"/>
        <v>0.50475931876121949</v>
      </c>
      <c r="Q1390" s="5">
        <f>YEAR(SalesDataTable[[#This Row],[Order Date]])</f>
        <v>2026</v>
      </c>
      <c r="R1390" s="8" t="str">
        <f>"Q"&amp;ROUNDUP(MONTH(SalesDataTable[[#This Row],[Order Date]])/3,0)</f>
        <v>Q3</v>
      </c>
      <c r="S1390" s="9">
        <f>MONTH(SalesDataTable[[#This Row],[Order Date]])</f>
        <v>7</v>
      </c>
      <c r="T1390" s="8" t="str">
        <f>TEXT(SalesDataTable[[#This Row],[Order Date]],"mmm")</f>
        <v>Jul</v>
      </c>
    </row>
    <row r="1391" spans="1:20" ht="15.6">
      <c r="A1391" s="2" t="s">
        <v>1442</v>
      </c>
      <c r="B1391" s="3">
        <v>46220</v>
      </c>
      <c r="C1391" s="4" t="s">
        <v>14</v>
      </c>
      <c r="D1391" s="4" t="s">
        <v>34</v>
      </c>
      <c r="E1391" s="4" t="s">
        <v>25</v>
      </c>
      <c r="F1391" s="4" t="s">
        <v>16</v>
      </c>
      <c r="G1391" s="4" t="s">
        <v>17</v>
      </c>
      <c r="H1391" s="4" t="s">
        <v>18</v>
      </c>
      <c r="I1391" s="9">
        <v>4</v>
      </c>
      <c r="J1391" s="6">
        <v>35.450000000000003</v>
      </c>
      <c r="K1391" s="7">
        <v>0.1</v>
      </c>
      <c r="L1391" s="6">
        <v>13.83</v>
      </c>
      <c r="M1391" s="6">
        <f t="shared" si="84"/>
        <v>127.62000000000002</v>
      </c>
      <c r="N1391" s="6">
        <f t="shared" si="85"/>
        <v>55.32</v>
      </c>
      <c r="O1391" s="6">
        <f t="shared" si="86"/>
        <v>72.300000000000011</v>
      </c>
      <c r="P1391" s="8">
        <f t="shared" si="87"/>
        <v>0.56652562294311237</v>
      </c>
      <c r="Q1391" s="5">
        <f>YEAR(SalesDataTable[[#This Row],[Order Date]])</f>
        <v>2026</v>
      </c>
      <c r="R1391" s="8" t="str">
        <f>"Q"&amp;ROUNDUP(MONTH(SalesDataTable[[#This Row],[Order Date]])/3,0)</f>
        <v>Q3</v>
      </c>
      <c r="S1391" s="9">
        <f>MONTH(SalesDataTable[[#This Row],[Order Date]])</f>
        <v>7</v>
      </c>
      <c r="T1391" s="8" t="str">
        <f>TEXT(SalesDataTable[[#This Row],[Order Date]],"mmm")</f>
        <v>Jul</v>
      </c>
    </row>
    <row r="1392" spans="1:20" ht="15.6">
      <c r="A1392" s="2" t="s">
        <v>1443</v>
      </c>
      <c r="B1392" s="3">
        <v>46220</v>
      </c>
      <c r="C1392" s="4" t="s">
        <v>27</v>
      </c>
      <c r="D1392" s="4" t="s">
        <v>48</v>
      </c>
      <c r="E1392" s="4" t="s">
        <v>3</v>
      </c>
      <c r="F1392" s="4" t="s">
        <v>4</v>
      </c>
      <c r="G1392" s="4" t="s">
        <v>5</v>
      </c>
      <c r="H1392" s="4" t="s">
        <v>29</v>
      </c>
      <c r="I1392" s="9">
        <v>1</v>
      </c>
      <c r="J1392" s="6">
        <v>50.82</v>
      </c>
      <c r="K1392" s="7">
        <v>0.05</v>
      </c>
      <c r="L1392" s="6">
        <v>22.36</v>
      </c>
      <c r="M1392" s="6">
        <f t="shared" si="84"/>
        <v>48.278999999999996</v>
      </c>
      <c r="N1392" s="6">
        <f t="shared" si="85"/>
        <v>22.36</v>
      </c>
      <c r="O1392" s="6">
        <f t="shared" si="86"/>
        <v>25.918999999999997</v>
      </c>
      <c r="P1392" s="8">
        <f t="shared" si="87"/>
        <v>0.5368586756146565</v>
      </c>
      <c r="Q1392" s="5">
        <f>YEAR(SalesDataTable[[#This Row],[Order Date]])</f>
        <v>2026</v>
      </c>
      <c r="R1392" s="8" t="str">
        <f>"Q"&amp;ROUNDUP(MONTH(SalesDataTable[[#This Row],[Order Date]])/3,0)</f>
        <v>Q3</v>
      </c>
      <c r="S1392" s="9">
        <f>MONTH(SalesDataTable[[#This Row],[Order Date]])</f>
        <v>7</v>
      </c>
      <c r="T1392" s="8" t="str">
        <f>TEXT(SalesDataTable[[#This Row],[Order Date]],"mmm")</f>
        <v>Jul</v>
      </c>
    </row>
    <row r="1393" spans="1:20" ht="15.6">
      <c r="A1393" s="2" t="s">
        <v>1444</v>
      </c>
      <c r="B1393" s="3">
        <v>46220</v>
      </c>
      <c r="C1393" s="4" t="s">
        <v>14</v>
      </c>
      <c r="D1393" s="4" t="s">
        <v>15</v>
      </c>
      <c r="E1393" s="4" t="s">
        <v>3</v>
      </c>
      <c r="F1393" s="4" t="s">
        <v>4</v>
      </c>
      <c r="G1393" s="4" t="s">
        <v>31</v>
      </c>
      <c r="H1393" s="4" t="s">
        <v>90</v>
      </c>
      <c r="I1393" s="9">
        <v>1</v>
      </c>
      <c r="J1393" s="6">
        <v>126.13</v>
      </c>
      <c r="K1393" s="7">
        <v>0.15</v>
      </c>
      <c r="L1393" s="6">
        <v>60.43</v>
      </c>
      <c r="M1393" s="6">
        <f t="shared" si="84"/>
        <v>107.2105</v>
      </c>
      <c r="N1393" s="6">
        <f t="shared" si="85"/>
        <v>60.43</v>
      </c>
      <c r="O1393" s="6">
        <f t="shared" si="86"/>
        <v>46.780499999999996</v>
      </c>
      <c r="P1393" s="8">
        <f t="shared" si="87"/>
        <v>0.43634252242084498</v>
      </c>
      <c r="Q1393" s="5">
        <f>YEAR(SalesDataTable[[#This Row],[Order Date]])</f>
        <v>2026</v>
      </c>
      <c r="R1393" s="8" t="str">
        <f>"Q"&amp;ROUNDUP(MONTH(SalesDataTable[[#This Row],[Order Date]])/3,0)</f>
        <v>Q3</v>
      </c>
      <c r="S1393" s="9">
        <f>MONTH(SalesDataTable[[#This Row],[Order Date]])</f>
        <v>7</v>
      </c>
      <c r="T1393" s="8" t="str">
        <f>TEXT(SalesDataTable[[#This Row],[Order Date]],"mmm")</f>
        <v>Jul</v>
      </c>
    </row>
    <row r="1394" spans="1:20" ht="15.6">
      <c r="A1394" s="2" t="s">
        <v>1445</v>
      </c>
      <c r="B1394" s="3">
        <v>46220</v>
      </c>
      <c r="C1394" s="4" t="s">
        <v>14</v>
      </c>
      <c r="D1394" s="4" t="s">
        <v>61</v>
      </c>
      <c r="E1394" s="4" t="s">
        <v>3</v>
      </c>
      <c r="F1394" s="4" t="s">
        <v>4</v>
      </c>
      <c r="G1394" s="4" t="s">
        <v>11</v>
      </c>
      <c r="H1394" s="4" t="s">
        <v>79</v>
      </c>
      <c r="I1394" s="9">
        <v>3</v>
      </c>
      <c r="J1394" s="6">
        <v>72.150000000000006</v>
      </c>
      <c r="K1394" s="7">
        <v>0</v>
      </c>
      <c r="L1394" s="6">
        <v>33.01</v>
      </c>
      <c r="M1394" s="6">
        <f t="shared" si="84"/>
        <v>216.45000000000002</v>
      </c>
      <c r="N1394" s="6">
        <f t="shared" si="85"/>
        <v>99.03</v>
      </c>
      <c r="O1394" s="6">
        <f t="shared" si="86"/>
        <v>117.42000000000002</v>
      </c>
      <c r="P1394" s="8">
        <f t="shared" si="87"/>
        <v>0.54248094248094247</v>
      </c>
      <c r="Q1394" s="5">
        <f>YEAR(SalesDataTable[[#This Row],[Order Date]])</f>
        <v>2026</v>
      </c>
      <c r="R1394" s="8" t="str">
        <f>"Q"&amp;ROUNDUP(MONTH(SalesDataTable[[#This Row],[Order Date]])/3,0)</f>
        <v>Q3</v>
      </c>
      <c r="S1394" s="9">
        <f>MONTH(SalesDataTable[[#This Row],[Order Date]])</f>
        <v>7</v>
      </c>
      <c r="T1394" s="8" t="str">
        <f>TEXT(SalesDataTable[[#This Row],[Order Date]],"mmm")</f>
        <v>Jul</v>
      </c>
    </row>
    <row r="1395" spans="1:20" ht="15.6">
      <c r="A1395" s="2" t="s">
        <v>1446</v>
      </c>
      <c r="B1395" s="3">
        <v>46220</v>
      </c>
      <c r="C1395" s="4" t="s">
        <v>8</v>
      </c>
      <c r="D1395" s="4" t="s">
        <v>9</v>
      </c>
      <c r="E1395" s="4" t="s">
        <v>3</v>
      </c>
      <c r="F1395" s="4" t="s">
        <v>4</v>
      </c>
      <c r="G1395" s="4" t="s">
        <v>49</v>
      </c>
      <c r="H1395" s="4" t="s">
        <v>67</v>
      </c>
      <c r="I1395" s="9">
        <v>1</v>
      </c>
      <c r="J1395" s="6">
        <v>35.58</v>
      </c>
      <c r="K1395" s="7">
        <v>0</v>
      </c>
      <c r="L1395" s="6">
        <v>13.68</v>
      </c>
      <c r="M1395" s="6">
        <f t="shared" si="84"/>
        <v>35.58</v>
      </c>
      <c r="N1395" s="6">
        <f t="shared" si="85"/>
        <v>13.68</v>
      </c>
      <c r="O1395" s="6">
        <f t="shared" si="86"/>
        <v>21.9</v>
      </c>
      <c r="P1395" s="8">
        <f t="shared" si="87"/>
        <v>0.61551433389544685</v>
      </c>
      <c r="Q1395" s="5">
        <f>YEAR(SalesDataTable[[#This Row],[Order Date]])</f>
        <v>2026</v>
      </c>
      <c r="R1395" s="8" t="str">
        <f>"Q"&amp;ROUNDUP(MONTH(SalesDataTable[[#This Row],[Order Date]])/3,0)</f>
        <v>Q3</v>
      </c>
      <c r="S1395" s="9">
        <f>MONTH(SalesDataTable[[#This Row],[Order Date]])</f>
        <v>7</v>
      </c>
      <c r="T1395" s="8" t="str">
        <f>TEXT(SalesDataTable[[#This Row],[Order Date]],"mmm")</f>
        <v>Jul</v>
      </c>
    </row>
    <row r="1396" spans="1:20" ht="15.6">
      <c r="A1396" s="2" t="s">
        <v>1447</v>
      </c>
      <c r="B1396" s="3">
        <v>46221</v>
      </c>
      <c r="C1396" s="4" t="s">
        <v>14</v>
      </c>
      <c r="D1396" s="4" t="s">
        <v>24</v>
      </c>
      <c r="E1396" s="4" t="s">
        <v>3</v>
      </c>
      <c r="F1396" s="4" t="s">
        <v>16</v>
      </c>
      <c r="G1396" s="4" t="s">
        <v>11</v>
      </c>
      <c r="H1396" s="4" t="s">
        <v>53</v>
      </c>
      <c r="I1396" s="9">
        <v>1</v>
      </c>
      <c r="J1396" s="6">
        <v>154.9</v>
      </c>
      <c r="K1396" s="7">
        <v>0.05</v>
      </c>
      <c r="L1396" s="6">
        <v>77.819999999999993</v>
      </c>
      <c r="M1396" s="6">
        <f t="shared" si="84"/>
        <v>147.155</v>
      </c>
      <c r="N1396" s="6">
        <f t="shared" si="85"/>
        <v>77.819999999999993</v>
      </c>
      <c r="O1396" s="6">
        <f t="shared" si="86"/>
        <v>69.335000000000008</v>
      </c>
      <c r="P1396" s="8">
        <f t="shared" si="87"/>
        <v>0.47116985491488572</v>
      </c>
      <c r="Q1396" s="5">
        <f>YEAR(SalesDataTable[[#This Row],[Order Date]])</f>
        <v>2026</v>
      </c>
      <c r="R1396" s="8" t="str">
        <f>"Q"&amp;ROUNDUP(MONTH(SalesDataTable[[#This Row],[Order Date]])/3,0)</f>
        <v>Q3</v>
      </c>
      <c r="S1396" s="9">
        <f>MONTH(SalesDataTable[[#This Row],[Order Date]])</f>
        <v>7</v>
      </c>
      <c r="T1396" s="8" t="str">
        <f>TEXT(SalesDataTable[[#This Row],[Order Date]],"mmm")</f>
        <v>Jul</v>
      </c>
    </row>
    <row r="1397" spans="1:20" ht="15.6">
      <c r="A1397" s="2" t="s">
        <v>1448</v>
      </c>
      <c r="B1397" s="3">
        <v>46221</v>
      </c>
      <c r="C1397" s="4" t="s">
        <v>8</v>
      </c>
      <c r="D1397" s="4" t="s">
        <v>86</v>
      </c>
      <c r="E1397" s="4" t="s">
        <v>25</v>
      </c>
      <c r="F1397" s="4" t="s">
        <v>20</v>
      </c>
      <c r="G1397" s="4" t="s">
        <v>31</v>
      </c>
      <c r="H1397" s="4" t="s">
        <v>64</v>
      </c>
      <c r="I1397" s="9">
        <v>2</v>
      </c>
      <c r="J1397" s="6">
        <v>80.98</v>
      </c>
      <c r="K1397" s="7">
        <v>0.05</v>
      </c>
      <c r="L1397" s="6">
        <v>39.85</v>
      </c>
      <c r="M1397" s="6">
        <f t="shared" si="84"/>
        <v>153.86199999999999</v>
      </c>
      <c r="N1397" s="6">
        <f t="shared" si="85"/>
        <v>79.7</v>
      </c>
      <c r="O1397" s="6">
        <f t="shared" si="86"/>
        <v>74.161999999999992</v>
      </c>
      <c r="P1397" s="8">
        <f t="shared" si="87"/>
        <v>0.48200335365457353</v>
      </c>
      <c r="Q1397" s="5">
        <f>YEAR(SalesDataTable[[#This Row],[Order Date]])</f>
        <v>2026</v>
      </c>
      <c r="R1397" s="8" t="str">
        <f>"Q"&amp;ROUNDUP(MONTH(SalesDataTable[[#This Row],[Order Date]])/3,0)</f>
        <v>Q3</v>
      </c>
      <c r="S1397" s="9">
        <f>MONTH(SalesDataTable[[#This Row],[Order Date]])</f>
        <v>7</v>
      </c>
      <c r="T1397" s="8" t="str">
        <f>TEXT(SalesDataTable[[#This Row],[Order Date]],"mmm")</f>
        <v>Jul</v>
      </c>
    </row>
    <row r="1398" spans="1:20" ht="15.6">
      <c r="A1398" s="2" t="s">
        <v>1449</v>
      </c>
      <c r="B1398" s="3">
        <v>46221</v>
      </c>
      <c r="C1398" s="4" t="s">
        <v>8</v>
      </c>
      <c r="D1398" s="4" t="s">
        <v>69</v>
      </c>
      <c r="E1398" s="4" t="s">
        <v>3</v>
      </c>
      <c r="F1398" s="4" t="s">
        <v>16</v>
      </c>
      <c r="G1398" s="4" t="s">
        <v>11</v>
      </c>
      <c r="H1398" s="4" t="s">
        <v>12</v>
      </c>
      <c r="I1398" s="9">
        <v>1</v>
      </c>
      <c r="J1398" s="6">
        <v>91.36</v>
      </c>
      <c r="K1398" s="7">
        <v>0</v>
      </c>
      <c r="L1398" s="6">
        <v>44.86</v>
      </c>
      <c r="M1398" s="6">
        <f t="shared" si="84"/>
        <v>91.36</v>
      </c>
      <c r="N1398" s="6">
        <f t="shared" si="85"/>
        <v>44.86</v>
      </c>
      <c r="O1398" s="6">
        <f t="shared" si="86"/>
        <v>46.5</v>
      </c>
      <c r="P1398" s="8">
        <f t="shared" si="87"/>
        <v>0.50897548161120842</v>
      </c>
      <c r="Q1398" s="5">
        <f>YEAR(SalesDataTable[[#This Row],[Order Date]])</f>
        <v>2026</v>
      </c>
      <c r="R1398" s="8" t="str">
        <f>"Q"&amp;ROUNDUP(MONTH(SalesDataTable[[#This Row],[Order Date]])/3,0)</f>
        <v>Q3</v>
      </c>
      <c r="S1398" s="9">
        <f>MONTH(SalesDataTable[[#This Row],[Order Date]])</f>
        <v>7</v>
      </c>
      <c r="T1398" s="8" t="str">
        <f>TEXT(SalesDataTable[[#This Row],[Order Date]],"mmm")</f>
        <v>Jul</v>
      </c>
    </row>
    <row r="1399" spans="1:20" ht="15.6">
      <c r="A1399" s="2" t="s">
        <v>1450</v>
      </c>
      <c r="B1399" s="3">
        <v>46221</v>
      </c>
      <c r="C1399" s="4" t="s">
        <v>14</v>
      </c>
      <c r="D1399" s="4" t="s">
        <v>15</v>
      </c>
      <c r="E1399" s="4" t="s">
        <v>3</v>
      </c>
      <c r="F1399" s="4" t="s">
        <v>4</v>
      </c>
      <c r="G1399" s="4" t="s">
        <v>5</v>
      </c>
      <c r="H1399" s="4" t="s">
        <v>35</v>
      </c>
      <c r="I1399" s="9">
        <v>2</v>
      </c>
      <c r="J1399" s="6">
        <v>39.409999999999997</v>
      </c>
      <c r="K1399" s="7">
        <v>0</v>
      </c>
      <c r="L1399" s="6">
        <v>16.8</v>
      </c>
      <c r="M1399" s="6">
        <f t="shared" si="84"/>
        <v>78.819999999999993</v>
      </c>
      <c r="N1399" s="6">
        <f t="shared" si="85"/>
        <v>33.6</v>
      </c>
      <c r="O1399" s="6">
        <f t="shared" si="86"/>
        <v>45.219999999999992</v>
      </c>
      <c r="P1399" s="8">
        <f t="shared" si="87"/>
        <v>0.57371225577264651</v>
      </c>
      <c r="Q1399" s="5">
        <f>YEAR(SalesDataTable[[#This Row],[Order Date]])</f>
        <v>2026</v>
      </c>
      <c r="R1399" s="8" t="str">
        <f>"Q"&amp;ROUNDUP(MONTH(SalesDataTable[[#This Row],[Order Date]])/3,0)</f>
        <v>Q3</v>
      </c>
      <c r="S1399" s="9">
        <f>MONTH(SalesDataTable[[#This Row],[Order Date]])</f>
        <v>7</v>
      </c>
      <c r="T1399" s="8" t="str">
        <f>TEXT(SalesDataTable[[#This Row],[Order Date]],"mmm")</f>
        <v>Jul</v>
      </c>
    </row>
    <row r="1400" spans="1:20" ht="15.6">
      <c r="A1400" s="2" t="s">
        <v>1451</v>
      </c>
      <c r="B1400" s="3">
        <v>46221</v>
      </c>
      <c r="C1400" s="4" t="s">
        <v>1</v>
      </c>
      <c r="D1400" s="4" t="s">
        <v>2</v>
      </c>
      <c r="E1400" s="4" t="s">
        <v>3</v>
      </c>
      <c r="F1400" s="4" t="s">
        <v>4</v>
      </c>
      <c r="G1400" s="4" t="s">
        <v>17</v>
      </c>
      <c r="H1400" s="4" t="s">
        <v>71</v>
      </c>
      <c r="I1400" s="9">
        <v>2</v>
      </c>
      <c r="J1400" s="6">
        <v>134.99</v>
      </c>
      <c r="K1400" s="7">
        <v>0</v>
      </c>
      <c r="L1400" s="6">
        <v>68.77</v>
      </c>
      <c r="M1400" s="6">
        <f t="shared" si="84"/>
        <v>269.98</v>
      </c>
      <c r="N1400" s="6">
        <f t="shared" si="85"/>
        <v>137.54</v>
      </c>
      <c r="O1400" s="6">
        <f t="shared" si="86"/>
        <v>132.44000000000003</v>
      </c>
      <c r="P1400" s="8">
        <f t="shared" si="87"/>
        <v>0.49055485591525305</v>
      </c>
      <c r="Q1400" s="5">
        <f>YEAR(SalesDataTable[[#This Row],[Order Date]])</f>
        <v>2026</v>
      </c>
      <c r="R1400" s="8" t="str">
        <f>"Q"&amp;ROUNDUP(MONTH(SalesDataTable[[#This Row],[Order Date]])/3,0)</f>
        <v>Q3</v>
      </c>
      <c r="S1400" s="9">
        <f>MONTH(SalesDataTable[[#This Row],[Order Date]])</f>
        <v>7</v>
      </c>
      <c r="T1400" s="8" t="str">
        <f>TEXT(SalesDataTable[[#This Row],[Order Date]],"mmm")</f>
        <v>Jul</v>
      </c>
    </row>
    <row r="1401" spans="1:20" ht="15.6">
      <c r="A1401" s="2" t="s">
        <v>1452</v>
      </c>
      <c r="B1401" s="3">
        <v>46221</v>
      </c>
      <c r="C1401" s="4" t="s">
        <v>8</v>
      </c>
      <c r="D1401" s="4" t="s">
        <v>69</v>
      </c>
      <c r="E1401" s="4" t="s">
        <v>39</v>
      </c>
      <c r="F1401" s="4" t="s">
        <v>16</v>
      </c>
      <c r="G1401" s="4" t="s">
        <v>5</v>
      </c>
      <c r="H1401" s="4" t="s">
        <v>35</v>
      </c>
      <c r="I1401" s="9">
        <v>2</v>
      </c>
      <c r="J1401" s="6">
        <v>40.93</v>
      </c>
      <c r="K1401" s="7">
        <v>0.05</v>
      </c>
      <c r="L1401" s="6">
        <v>16.89</v>
      </c>
      <c r="M1401" s="6">
        <f t="shared" si="84"/>
        <v>77.766999999999996</v>
      </c>
      <c r="N1401" s="6">
        <f t="shared" si="85"/>
        <v>33.78</v>
      </c>
      <c r="O1401" s="6">
        <f t="shared" si="86"/>
        <v>43.986999999999995</v>
      </c>
      <c r="P1401" s="8">
        <f t="shared" si="87"/>
        <v>0.56562552239381736</v>
      </c>
      <c r="Q1401" s="5">
        <f>YEAR(SalesDataTable[[#This Row],[Order Date]])</f>
        <v>2026</v>
      </c>
      <c r="R1401" s="8" t="str">
        <f>"Q"&amp;ROUNDUP(MONTH(SalesDataTable[[#This Row],[Order Date]])/3,0)</f>
        <v>Q3</v>
      </c>
      <c r="S1401" s="9">
        <f>MONTH(SalesDataTable[[#This Row],[Order Date]])</f>
        <v>7</v>
      </c>
      <c r="T1401" s="8" t="str">
        <f>TEXT(SalesDataTable[[#This Row],[Order Date]],"mmm")</f>
        <v>Jul</v>
      </c>
    </row>
    <row r="1402" spans="1:20" ht="15.6">
      <c r="A1402" s="2" t="s">
        <v>1453</v>
      </c>
      <c r="B1402" s="3">
        <v>46221</v>
      </c>
      <c r="C1402" s="4" t="s">
        <v>27</v>
      </c>
      <c r="D1402" s="4" t="s">
        <v>82</v>
      </c>
      <c r="E1402" s="4" t="s">
        <v>39</v>
      </c>
      <c r="F1402" s="4" t="s">
        <v>4</v>
      </c>
      <c r="G1402" s="4" t="s">
        <v>11</v>
      </c>
      <c r="H1402" s="4" t="s">
        <v>12</v>
      </c>
      <c r="I1402" s="9">
        <v>1</v>
      </c>
      <c r="J1402" s="6">
        <v>90.02</v>
      </c>
      <c r="K1402" s="7">
        <v>0.05</v>
      </c>
      <c r="L1402" s="6">
        <v>45.83</v>
      </c>
      <c r="M1402" s="6">
        <f t="shared" si="84"/>
        <v>85.518999999999991</v>
      </c>
      <c r="N1402" s="6">
        <f t="shared" si="85"/>
        <v>45.83</v>
      </c>
      <c r="O1402" s="6">
        <f t="shared" si="86"/>
        <v>39.688999999999993</v>
      </c>
      <c r="P1402" s="8">
        <f t="shared" si="87"/>
        <v>0.46409569803201622</v>
      </c>
      <c r="Q1402" s="5">
        <f>YEAR(SalesDataTable[[#This Row],[Order Date]])</f>
        <v>2026</v>
      </c>
      <c r="R1402" s="8" t="str">
        <f>"Q"&amp;ROUNDUP(MONTH(SalesDataTable[[#This Row],[Order Date]])/3,0)</f>
        <v>Q3</v>
      </c>
      <c r="S1402" s="9">
        <f>MONTH(SalesDataTable[[#This Row],[Order Date]])</f>
        <v>7</v>
      </c>
      <c r="T1402" s="8" t="str">
        <f>TEXT(SalesDataTable[[#This Row],[Order Date]],"mmm")</f>
        <v>Jul</v>
      </c>
    </row>
    <row r="1403" spans="1:20" ht="15.6">
      <c r="A1403" s="2" t="s">
        <v>1454</v>
      </c>
      <c r="B1403" s="3">
        <v>46221</v>
      </c>
      <c r="C1403" s="4" t="s">
        <v>1</v>
      </c>
      <c r="D1403" s="4" t="s">
        <v>2</v>
      </c>
      <c r="E1403" s="4" t="s">
        <v>25</v>
      </c>
      <c r="F1403" s="4" t="s">
        <v>4</v>
      </c>
      <c r="G1403" s="4" t="s">
        <v>49</v>
      </c>
      <c r="H1403" s="4" t="s">
        <v>74</v>
      </c>
      <c r="I1403" s="9">
        <v>2</v>
      </c>
      <c r="J1403" s="6">
        <v>50.73</v>
      </c>
      <c r="K1403" s="7">
        <v>0</v>
      </c>
      <c r="L1403" s="6">
        <v>21.87</v>
      </c>
      <c r="M1403" s="6">
        <f t="shared" si="84"/>
        <v>101.46</v>
      </c>
      <c r="N1403" s="6">
        <f t="shared" si="85"/>
        <v>43.74</v>
      </c>
      <c r="O1403" s="6">
        <f t="shared" si="86"/>
        <v>57.719999999999992</v>
      </c>
      <c r="P1403" s="8">
        <f t="shared" si="87"/>
        <v>0.56889414547604966</v>
      </c>
      <c r="Q1403" s="5">
        <f>YEAR(SalesDataTable[[#This Row],[Order Date]])</f>
        <v>2026</v>
      </c>
      <c r="R1403" s="8" t="str">
        <f>"Q"&amp;ROUNDUP(MONTH(SalesDataTable[[#This Row],[Order Date]])/3,0)</f>
        <v>Q3</v>
      </c>
      <c r="S1403" s="9">
        <f>MONTH(SalesDataTable[[#This Row],[Order Date]])</f>
        <v>7</v>
      </c>
      <c r="T1403" s="8" t="str">
        <f>TEXT(SalesDataTable[[#This Row],[Order Date]],"mmm")</f>
        <v>Jul</v>
      </c>
    </row>
    <row r="1404" spans="1:20" ht="15.6">
      <c r="A1404" s="2" t="s">
        <v>1455</v>
      </c>
      <c r="B1404" s="3">
        <v>46221</v>
      </c>
      <c r="C1404" s="4" t="s">
        <v>27</v>
      </c>
      <c r="D1404" s="4" t="s">
        <v>82</v>
      </c>
      <c r="E1404" s="4" t="s">
        <v>25</v>
      </c>
      <c r="F1404" s="4" t="s">
        <v>16</v>
      </c>
      <c r="G1404" s="4" t="s">
        <v>49</v>
      </c>
      <c r="H1404" s="4" t="s">
        <v>55</v>
      </c>
      <c r="I1404" s="9">
        <v>3</v>
      </c>
      <c r="J1404" s="6">
        <v>121.05</v>
      </c>
      <c r="K1404" s="7">
        <v>0.05</v>
      </c>
      <c r="L1404" s="6">
        <v>68.56</v>
      </c>
      <c r="M1404" s="6">
        <f t="shared" si="84"/>
        <v>344.99249999999995</v>
      </c>
      <c r="N1404" s="6">
        <f t="shared" si="85"/>
        <v>205.68</v>
      </c>
      <c r="O1404" s="6">
        <f t="shared" si="86"/>
        <v>139.31249999999994</v>
      </c>
      <c r="P1404" s="8">
        <f t="shared" si="87"/>
        <v>0.40381312637231231</v>
      </c>
      <c r="Q1404" s="5">
        <f>YEAR(SalesDataTable[[#This Row],[Order Date]])</f>
        <v>2026</v>
      </c>
      <c r="R1404" s="8" t="str">
        <f>"Q"&amp;ROUNDUP(MONTH(SalesDataTable[[#This Row],[Order Date]])/3,0)</f>
        <v>Q3</v>
      </c>
      <c r="S1404" s="9">
        <f>MONTH(SalesDataTable[[#This Row],[Order Date]])</f>
        <v>7</v>
      </c>
      <c r="T1404" s="8" t="str">
        <f>TEXT(SalesDataTable[[#This Row],[Order Date]],"mmm")</f>
        <v>Jul</v>
      </c>
    </row>
    <row r="1405" spans="1:20" ht="15.6">
      <c r="A1405" s="2" t="s">
        <v>1456</v>
      </c>
      <c r="B1405" s="3">
        <v>46221</v>
      </c>
      <c r="C1405" s="4" t="s">
        <v>8</v>
      </c>
      <c r="D1405" s="4" t="s">
        <v>66</v>
      </c>
      <c r="E1405" s="4" t="s">
        <v>3</v>
      </c>
      <c r="F1405" s="4" t="s">
        <v>16</v>
      </c>
      <c r="G1405" s="4" t="s">
        <v>5</v>
      </c>
      <c r="H1405" s="4" t="s">
        <v>6</v>
      </c>
      <c r="I1405" s="9">
        <v>2</v>
      </c>
      <c r="J1405" s="6">
        <v>81.739999999999995</v>
      </c>
      <c r="K1405" s="7">
        <v>0</v>
      </c>
      <c r="L1405" s="6">
        <v>42.75</v>
      </c>
      <c r="M1405" s="6">
        <f t="shared" si="84"/>
        <v>163.47999999999999</v>
      </c>
      <c r="N1405" s="6">
        <f t="shared" si="85"/>
        <v>85.5</v>
      </c>
      <c r="O1405" s="6">
        <f t="shared" si="86"/>
        <v>77.97999999999999</v>
      </c>
      <c r="P1405" s="8">
        <f t="shared" si="87"/>
        <v>0.47700024467824809</v>
      </c>
      <c r="Q1405" s="5">
        <f>YEAR(SalesDataTable[[#This Row],[Order Date]])</f>
        <v>2026</v>
      </c>
      <c r="R1405" s="8" t="str">
        <f>"Q"&amp;ROUNDUP(MONTH(SalesDataTable[[#This Row],[Order Date]])/3,0)</f>
        <v>Q3</v>
      </c>
      <c r="S1405" s="9">
        <f>MONTH(SalesDataTable[[#This Row],[Order Date]])</f>
        <v>7</v>
      </c>
      <c r="T1405" s="8" t="str">
        <f>TEXT(SalesDataTable[[#This Row],[Order Date]],"mmm")</f>
        <v>Jul</v>
      </c>
    </row>
    <row r="1406" spans="1:20" ht="15.6">
      <c r="A1406" s="2" t="s">
        <v>1457</v>
      </c>
      <c r="B1406" s="3">
        <v>46221</v>
      </c>
      <c r="C1406" s="4" t="s">
        <v>8</v>
      </c>
      <c r="D1406" s="4" t="s">
        <v>69</v>
      </c>
      <c r="E1406" s="4" t="s">
        <v>3</v>
      </c>
      <c r="F1406" s="4" t="s">
        <v>4</v>
      </c>
      <c r="G1406" s="4" t="s">
        <v>11</v>
      </c>
      <c r="H1406" s="4" t="s">
        <v>53</v>
      </c>
      <c r="I1406" s="9">
        <v>3</v>
      </c>
      <c r="J1406" s="6">
        <v>154.01</v>
      </c>
      <c r="K1406" s="7">
        <v>0.1</v>
      </c>
      <c r="L1406" s="6">
        <v>78.78</v>
      </c>
      <c r="M1406" s="6">
        <f t="shared" si="84"/>
        <v>415.827</v>
      </c>
      <c r="N1406" s="6">
        <f t="shared" si="85"/>
        <v>236.34</v>
      </c>
      <c r="O1406" s="6">
        <f t="shared" si="86"/>
        <v>179.48699999999999</v>
      </c>
      <c r="P1406" s="8">
        <f t="shared" si="87"/>
        <v>0.43163863818366771</v>
      </c>
      <c r="Q1406" s="5">
        <f>YEAR(SalesDataTable[[#This Row],[Order Date]])</f>
        <v>2026</v>
      </c>
      <c r="R1406" s="8" t="str">
        <f>"Q"&amp;ROUNDUP(MONTH(SalesDataTable[[#This Row],[Order Date]])/3,0)</f>
        <v>Q3</v>
      </c>
      <c r="S1406" s="9">
        <f>MONTH(SalesDataTable[[#This Row],[Order Date]])</f>
        <v>7</v>
      </c>
      <c r="T1406" s="8" t="str">
        <f>TEXT(SalesDataTable[[#This Row],[Order Date]],"mmm")</f>
        <v>Jul</v>
      </c>
    </row>
    <row r="1407" spans="1:20" ht="15.6">
      <c r="A1407" s="2" t="s">
        <v>1458</v>
      </c>
      <c r="B1407" s="3">
        <v>46221</v>
      </c>
      <c r="C1407" s="4" t="s">
        <v>8</v>
      </c>
      <c r="D1407" s="4" t="s">
        <v>69</v>
      </c>
      <c r="E1407" s="4" t="s">
        <v>39</v>
      </c>
      <c r="F1407" s="4" t="s">
        <v>16</v>
      </c>
      <c r="G1407" s="4" t="s">
        <v>5</v>
      </c>
      <c r="H1407" s="4" t="s">
        <v>43</v>
      </c>
      <c r="I1407" s="9">
        <v>4</v>
      </c>
      <c r="J1407" s="6">
        <v>101.61</v>
      </c>
      <c r="K1407" s="7">
        <v>0</v>
      </c>
      <c r="L1407" s="6">
        <v>51.68</v>
      </c>
      <c r="M1407" s="6">
        <f t="shared" si="84"/>
        <v>406.44</v>
      </c>
      <c r="N1407" s="6">
        <f t="shared" si="85"/>
        <v>206.72</v>
      </c>
      <c r="O1407" s="6">
        <f t="shared" si="86"/>
        <v>199.72</v>
      </c>
      <c r="P1407" s="8">
        <f t="shared" si="87"/>
        <v>0.49138864285011319</v>
      </c>
      <c r="Q1407" s="5">
        <f>YEAR(SalesDataTable[[#This Row],[Order Date]])</f>
        <v>2026</v>
      </c>
      <c r="R1407" s="8" t="str">
        <f>"Q"&amp;ROUNDUP(MONTH(SalesDataTable[[#This Row],[Order Date]])/3,0)</f>
        <v>Q3</v>
      </c>
      <c r="S1407" s="9">
        <f>MONTH(SalesDataTable[[#This Row],[Order Date]])</f>
        <v>7</v>
      </c>
      <c r="T1407" s="8" t="str">
        <f>TEXT(SalesDataTable[[#This Row],[Order Date]],"mmm")</f>
        <v>Jul</v>
      </c>
    </row>
    <row r="1408" spans="1:20" ht="15.6">
      <c r="A1408" s="2" t="s">
        <v>1459</v>
      </c>
      <c r="B1408" s="3">
        <v>46221</v>
      </c>
      <c r="C1408" s="4" t="s">
        <v>14</v>
      </c>
      <c r="D1408" s="4" t="s">
        <v>61</v>
      </c>
      <c r="E1408" s="4" t="s">
        <v>25</v>
      </c>
      <c r="F1408" s="4" t="s">
        <v>4</v>
      </c>
      <c r="G1408" s="4" t="s">
        <v>49</v>
      </c>
      <c r="H1408" s="4" t="s">
        <v>67</v>
      </c>
      <c r="I1408" s="9">
        <v>2</v>
      </c>
      <c r="J1408" s="6">
        <v>36.869999999999997</v>
      </c>
      <c r="K1408" s="7">
        <v>0.15</v>
      </c>
      <c r="L1408" s="6">
        <v>13.94</v>
      </c>
      <c r="M1408" s="6">
        <f t="shared" si="84"/>
        <v>62.678999999999995</v>
      </c>
      <c r="N1408" s="6">
        <f t="shared" si="85"/>
        <v>27.88</v>
      </c>
      <c r="O1408" s="6">
        <f t="shared" si="86"/>
        <v>34.798999999999992</v>
      </c>
      <c r="P1408" s="8">
        <f t="shared" si="87"/>
        <v>0.55519392459994565</v>
      </c>
      <c r="Q1408" s="5">
        <f>YEAR(SalesDataTable[[#This Row],[Order Date]])</f>
        <v>2026</v>
      </c>
      <c r="R1408" s="8" t="str">
        <f>"Q"&amp;ROUNDUP(MONTH(SalesDataTable[[#This Row],[Order Date]])/3,0)</f>
        <v>Q3</v>
      </c>
      <c r="S1408" s="9">
        <f>MONTH(SalesDataTable[[#This Row],[Order Date]])</f>
        <v>7</v>
      </c>
      <c r="T1408" s="8" t="str">
        <f>TEXT(SalesDataTable[[#This Row],[Order Date]],"mmm")</f>
        <v>Jul</v>
      </c>
    </row>
    <row r="1409" spans="1:20" ht="15.6">
      <c r="A1409" s="2" t="s">
        <v>1460</v>
      </c>
      <c r="B1409" s="3">
        <v>46221</v>
      </c>
      <c r="C1409" s="4" t="s">
        <v>27</v>
      </c>
      <c r="D1409" s="4" t="s">
        <v>48</v>
      </c>
      <c r="E1409" s="4" t="s">
        <v>3</v>
      </c>
      <c r="F1409" s="4" t="s">
        <v>16</v>
      </c>
      <c r="G1409" s="4" t="s">
        <v>31</v>
      </c>
      <c r="H1409" s="4" t="s">
        <v>90</v>
      </c>
      <c r="I1409" s="9">
        <v>2</v>
      </c>
      <c r="J1409" s="6">
        <v>121.06</v>
      </c>
      <c r="K1409" s="7">
        <v>0</v>
      </c>
      <c r="L1409" s="6">
        <v>59.62</v>
      </c>
      <c r="M1409" s="6">
        <f t="shared" si="84"/>
        <v>242.12</v>
      </c>
      <c r="N1409" s="6">
        <f t="shared" si="85"/>
        <v>119.24</v>
      </c>
      <c r="O1409" s="6">
        <f t="shared" si="86"/>
        <v>122.88000000000001</v>
      </c>
      <c r="P1409" s="8">
        <f t="shared" si="87"/>
        <v>0.50751693375185858</v>
      </c>
      <c r="Q1409" s="5">
        <f>YEAR(SalesDataTable[[#This Row],[Order Date]])</f>
        <v>2026</v>
      </c>
      <c r="R1409" s="8" t="str">
        <f>"Q"&amp;ROUNDUP(MONTH(SalesDataTable[[#This Row],[Order Date]])/3,0)</f>
        <v>Q3</v>
      </c>
      <c r="S1409" s="9">
        <f>MONTH(SalesDataTable[[#This Row],[Order Date]])</f>
        <v>7</v>
      </c>
      <c r="T1409" s="8" t="str">
        <f>TEXT(SalesDataTable[[#This Row],[Order Date]],"mmm")</f>
        <v>Jul</v>
      </c>
    </row>
    <row r="1410" spans="1:20" ht="15.6">
      <c r="A1410" s="2" t="s">
        <v>1461</v>
      </c>
      <c r="B1410" s="3">
        <v>46222</v>
      </c>
      <c r="C1410" s="4" t="s">
        <v>8</v>
      </c>
      <c r="D1410" s="4" t="s">
        <v>69</v>
      </c>
      <c r="E1410" s="4" t="s">
        <v>3</v>
      </c>
      <c r="F1410" s="4" t="s">
        <v>16</v>
      </c>
      <c r="G1410" s="4" t="s">
        <v>11</v>
      </c>
      <c r="H1410" s="4" t="s">
        <v>79</v>
      </c>
      <c r="I1410" s="9">
        <v>2</v>
      </c>
      <c r="J1410" s="6">
        <v>71.81</v>
      </c>
      <c r="K1410" s="7">
        <v>0</v>
      </c>
      <c r="L1410" s="6">
        <v>32.35</v>
      </c>
      <c r="M1410" s="6">
        <f t="shared" ref="M1410:M1473" si="88">I1410*J1410*(1-K1410)</f>
        <v>143.62</v>
      </c>
      <c r="N1410" s="6">
        <f t="shared" ref="N1410:N1473" si="89">I1410*L1410</f>
        <v>64.7</v>
      </c>
      <c r="O1410" s="6">
        <f t="shared" ref="O1410:O1473" si="90">M1410-N1410</f>
        <v>78.92</v>
      </c>
      <c r="P1410" s="8">
        <f t="shared" ref="P1410:P1473" si="91">IFERROR(O1410/M1410,0)</f>
        <v>0.54950563988302459</v>
      </c>
      <c r="Q1410" s="5">
        <f>YEAR(SalesDataTable[[#This Row],[Order Date]])</f>
        <v>2026</v>
      </c>
      <c r="R1410" s="8" t="str">
        <f>"Q"&amp;ROUNDUP(MONTH(SalesDataTable[[#This Row],[Order Date]])/3,0)</f>
        <v>Q3</v>
      </c>
      <c r="S1410" s="9">
        <f>MONTH(SalesDataTable[[#This Row],[Order Date]])</f>
        <v>7</v>
      </c>
      <c r="T1410" s="8" t="str">
        <f>TEXT(SalesDataTable[[#This Row],[Order Date]],"mmm")</f>
        <v>Jul</v>
      </c>
    </row>
    <row r="1411" spans="1:20" ht="15.6">
      <c r="A1411" s="2" t="s">
        <v>1462</v>
      </c>
      <c r="B1411" s="3">
        <v>46222</v>
      </c>
      <c r="C1411" s="4" t="s">
        <v>8</v>
      </c>
      <c r="D1411" s="4" t="s">
        <v>69</v>
      </c>
      <c r="E1411" s="4" t="s">
        <v>3</v>
      </c>
      <c r="F1411" s="4" t="s">
        <v>16</v>
      </c>
      <c r="G1411" s="4" t="s">
        <v>11</v>
      </c>
      <c r="H1411" s="4" t="s">
        <v>21</v>
      </c>
      <c r="I1411" s="9">
        <v>4</v>
      </c>
      <c r="J1411" s="6">
        <v>145.18</v>
      </c>
      <c r="K1411" s="7">
        <v>0</v>
      </c>
      <c r="L1411" s="6">
        <v>79.540000000000006</v>
      </c>
      <c r="M1411" s="6">
        <f t="shared" si="88"/>
        <v>580.72</v>
      </c>
      <c r="N1411" s="6">
        <f t="shared" si="89"/>
        <v>318.16000000000003</v>
      </c>
      <c r="O1411" s="6">
        <f t="shared" si="90"/>
        <v>262.56</v>
      </c>
      <c r="P1411" s="8">
        <f t="shared" si="91"/>
        <v>0.45212839234054275</v>
      </c>
      <c r="Q1411" s="5">
        <f>YEAR(SalesDataTable[[#This Row],[Order Date]])</f>
        <v>2026</v>
      </c>
      <c r="R1411" s="8" t="str">
        <f>"Q"&amp;ROUNDUP(MONTH(SalesDataTable[[#This Row],[Order Date]])/3,0)</f>
        <v>Q3</v>
      </c>
      <c r="S1411" s="9">
        <f>MONTH(SalesDataTable[[#This Row],[Order Date]])</f>
        <v>7</v>
      </c>
      <c r="T1411" s="8" t="str">
        <f>TEXT(SalesDataTable[[#This Row],[Order Date]],"mmm")</f>
        <v>Jul</v>
      </c>
    </row>
    <row r="1412" spans="1:20" ht="15.6">
      <c r="A1412" s="2" t="s">
        <v>1463</v>
      </c>
      <c r="B1412" s="3">
        <v>46222</v>
      </c>
      <c r="C1412" s="4" t="s">
        <v>8</v>
      </c>
      <c r="D1412" s="4" t="s">
        <v>69</v>
      </c>
      <c r="E1412" s="4" t="s">
        <v>3</v>
      </c>
      <c r="F1412" s="4" t="s">
        <v>16</v>
      </c>
      <c r="G1412" s="4" t="s">
        <v>49</v>
      </c>
      <c r="H1412" s="4" t="s">
        <v>67</v>
      </c>
      <c r="I1412" s="9">
        <v>2</v>
      </c>
      <c r="J1412" s="6">
        <v>36.07</v>
      </c>
      <c r="K1412" s="7">
        <v>0</v>
      </c>
      <c r="L1412" s="6">
        <v>13.6</v>
      </c>
      <c r="M1412" s="6">
        <f t="shared" si="88"/>
        <v>72.14</v>
      </c>
      <c r="N1412" s="6">
        <f t="shared" si="89"/>
        <v>27.2</v>
      </c>
      <c r="O1412" s="6">
        <f t="shared" si="90"/>
        <v>44.94</v>
      </c>
      <c r="P1412" s="8">
        <f t="shared" si="91"/>
        <v>0.62295536456889378</v>
      </c>
      <c r="Q1412" s="5">
        <f>YEAR(SalesDataTable[[#This Row],[Order Date]])</f>
        <v>2026</v>
      </c>
      <c r="R1412" s="8" t="str">
        <f>"Q"&amp;ROUNDUP(MONTH(SalesDataTable[[#This Row],[Order Date]])/3,0)</f>
        <v>Q3</v>
      </c>
      <c r="S1412" s="9">
        <f>MONTH(SalesDataTable[[#This Row],[Order Date]])</f>
        <v>7</v>
      </c>
      <c r="T1412" s="8" t="str">
        <f>TEXT(SalesDataTable[[#This Row],[Order Date]],"mmm")</f>
        <v>Jul</v>
      </c>
    </row>
    <row r="1413" spans="1:20" ht="15.6">
      <c r="A1413" s="2" t="s">
        <v>1464</v>
      </c>
      <c r="B1413" s="3">
        <v>46222</v>
      </c>
      <c r="C1413" s="4" t="s">
        <v>8</v>
      </c>
      <c r="D1413" s="4" t="s">
        <v>86</v>
      </c>
      <c r="E1413" s="4" t="s">
        <v>25</v>
      </c>
      <c r="F1413" s="4" t="s">
        <v>16</v>
      </c>
      <c r="G1413" s="4" t="s">
        <v>11</v>
      </c>
      <c r="H1413" s="4" t="s">
        <v>79</v>
      </c>
      <c r="I1413" s="9">
        <v>3</v>
      </c>
      <c r="J1413" s="6">
        <v>72.23</v>
      </c>
      <c r="K1413" s="7">
        <v>0.1</v>
      </c>
      <c r="L1413" s="6">
        <v>31.67</v>
      </c>
      <c r="M1413" s="6">
        <f t="shared" si="88"/>
        <v>195.02100000000002</v>
      </c>
      <c r="N1413" s="6">
        <f t="shared" si="89"/>
        <v>95.01</v>
      </c>
      <c r="O1413" s="6">
        <f t="shared" si="90"/>
        <v>100.01100000000001</v>
      </c>
      <c r="P1413" s="8">
        <f t="shared" si="91"/>
        <v>0.5128216961250327</v>
      </c>
      <c r="Q1413" s="5">
        <f>YEAR(SalesDataTable[[#This Row],[Order Date]])</f>
        <v>2026</v>
      </c>
      <c r="R1413" s="8" t="str">
        <f>"Q"&amp;ROUNDUP(MONTH(SalesDataTable[[#This Row],[Order Date]])/3,0)</f>
        <v>Q3</v>
      </c>
      <c r="S1413" s="9">
        <f>MONTH(SalesDataTable[[#This Row],[Order Date]])</f>
        <v>7</v>
      </c>
      <c r="T1413" s="8" t="str">
        <f>TEXT(SalesDataTable[[#This Row],[Order Date]],"mmm")</f>
        <v>Jul</v>
      </c>
    </row>
    <row r="1414" spans="1:20" ht="15.6">
      <c r="A1414" s="2" t="s">
        <v>1465</v>
      </c>
      <c r="B1414" s="3">
        <v>46222</v>
      </c>
      <c r="C1414" s="4" t="s">
        <v>8</v>
      </c>
      <c r="D1414" s="4" t="s">
        <v>86</v>
      </c>
      <c r="E1414" s="4" t="s">
        <v>25</v>
      </c>
      <c r="F1414" s="4" t="s">
        <v>4</v>
      </c>
      <c r="G1414" s="4" t="s">
        <v>17</v>
      </c>
      <c r="H1414" s="4" t="s">
        <v>18</v>
      </c>
      <c r="I1414" s="9">
        <v>1</v>
      </c>
      <c r="J1414" s="6">
        <v>36.549999999999997</v>
      </c>
      <c r="K1414" s="7">
        <v>0.1</v>
      </c>
      <c r="L1414" s="6">
        <v>13.2</v>
      </c>
      <c r="M1414" s="6">
        <f t="shared" si="88"/>
        <v>32.894999999999996</v>
      </c>
      <c r="N1414" s="6">
        <f t="shared" si="89"/>
        <v>13.2</v>
      </c>
      <c r="O1414" s="6">
        <f t="shared" si="90"/>
        <v>19.694999999999997</v>
      </c>
      <c r="P1414" s="8">
        <f t="shared" si="91"/>
        <v>0.59872321021431829</v>
      </c>
      <c r="Q1414" s="5">
        <f>YEAR(SalesDataTable[[#This Row],[Order Date]])</f>
        <v>2026</v>
      </c>
      <c r="R1414" s="8" t="str">
        <f>"Q"&amp;ROUNDUP(MONTH(SalesDataTable[[#This Row],[Order Date]])/3,0)</f>
        <v>Q3</v>
      </c>
      <c r="S1414" s="9">
        <f>MONTH(SalesDataTable[[#This Row],[Order Date]])</f>
        <v>7</v>
      </c>
      <c r="T1414" s="8" t="str">
        <f>TEXT(SalesDataTable[[#This Row],[Order Date]],"mmm")</f>
        <v>Jul</v>
      </c>
    </row>
    <row r="1415" spans="1:20" ht="15.6">
      <c r="A1415" s="2" t="s">
        <v>1466</v>
      </c>
      <c r="B1415" s="3">
        <v>46222</v>
      </c>
      <c r="C1415" s="4" t="s">
        <v>8</v>
      </c>
      <c r="D1415" s="4" t="s">
        <v>86</v>
      </c>
      <c r="E1415" s="4" t="s">
        <v>3</v>
      </c>
      <c r="F1415" s="4" t="s">
        <v>16</v>
      </c>
      <c r="G1415" s="4" t="s">
        <v>31</v>
      </c>
      <c r="H1415" s="4" t="s">
        <v>90</v>
      </c>
      <c r="I1415" s="9">
        <v>5</v>
      </c>
      <c r="J1415" s="6">
        <v>124.68</v>
      </c>
      <c r="K1415" s="7">
        <v>0.05</v>
      </c>
      <c r="L1415" s="6">
        <v>60.61</v>
      </c>
      <c r="M1415" s="6">
        <f t="shared" si="88"/>
        <v>592.23</v>
      </c>
      <c r="N1415" s="6">
        <f t="shared" si="89"/>
        <v>303.05</v>
      </c>
      <c r="O1415" s="6">
        <f t="shared" si="90"/>
        <v>289.18</v>
      </c>
      <c r="P1415" s="8">
        <f t="shared" si="91"/>
        <v>0.48829002245749115</v>
      </c>
      <c r="Q1415" s="5">
        <f>YEAR(SalesDataTable[[#This Row],[Order Date]])</f>
        <v>2026</v>
      </c>
      <c r="R1415" s="8" t="str">
        <f>"Q"&amp;ROUNDUP(MONTH(SalesDataTable[[#This Row],[Order Date]])/3,0)</f>
        <v>Q3</v>
      </c>
      <c r="S1415" s="9">
        <f>MONTH(SalesDataTable[[#This Row],[Order Date]])</f>
        <v>7</v>
      </c>
      <c r="T1415" s="8" t="str">
        <f>TEXT(SalesDataTable[[#This Row],[Order Date]],"mmm")</f>
        <v>Jul</v>
      </c>
    </row>
    <row r="1416" spans="1:20" ht="15.6">
      <c r="A1416" s="2" t="s">
        <v>1467</v>
      </c>
      <c r="B1416" s="3">
        <v>46222</v>
      </c>
      <c r="C1416" s="4" t="s">
        <v>27</v>
      </c>
      <c r="D1416" s="4" t="s">
        <v>48</v>
      </c>
      <c r="E1416" s="4" t="s">
        <v>3</v>
      </c>
      <c r="F1416" s="4" t="s">
        <v>4</v>
      </c>
      <c r="G1416" s="4" t="s">
        <v>5</v>
      </c>
      <c r="H1416" s="4" t="s">
        <v>43</v>
      </c>
      <c r="I1416" s="9">
        <v>1</v>
      </c>
      <c r="J1416" s="6">
        <v>101.7</v>
      </c>
      <c r="K1416" s="7">
        <v>0.05</v>
      </c>
      <c r="L1416" s="6">
        <v>49.92</v>
      </c>
      <c r="M1416" s="6">
        <f t="shared" si="88"/>
        <v>96.614999999999995</v>
      </c>
      <c r="N1416" s="6">
        <f t="shared" si="89"/>
        <v>49.92</v>
      </c>
      <c r="O1416" s="6">
        <f t="shared" si="90"/>
        <v>46.694999999999993</v>
      </c>
      <c r="P1416" s="8">
        <f t="shared" si="91"/>
        <v>0.48331004502406455</v>
      </c>
      <c r="Q1416" s="5">
        <f>YEAR(SalesDataTable[[#This Row],[Order Date]])</f>
        <v>2026</v>
      </c>
      <c r="R1416" s="8" t="str">
        <f>"Q"&amp;ROUNDUP(MONTH(SalesDataTable[[#This Row],[Order Date]])/3,0)</f>
        <v>Q3</v>
      </c>
      <c r="S1416" s="9">
        <f>MONTH(SalesDataTable[[#This Row],[Order Date]])</f>
        <v>7</v>
      </c>
      <c r="T1416" s="8" t="str">
        <f>TEXT(SalesDataTable[[#This Row],[Order Date]],"mmm")</f>
        <v>Jul</v>
      </c>
    </row>
    <row r="1417" spans="1:20" ht="15.6">
      <c r="A1417" s="2" t="s">
        <v>1468</v>
      </c>
      <c r="B1417" s="3">
        <v>46222</v>
      </c>
      <c r="C1417" s="4" t="s">
        <v>14</v>
      </c>
      <c r="D1417" s="4" t="s">
        <v>126</v>
      </c>
      <c r="E1417" s="4" t="s">
        <v>3</v>
      </c>
      <c r="F1417" s="4" t="s">
        <v>16</v>
      </c>
      <c r="G1417" s="4" t="s">
        <v>49</v>
      </c>
      <c r="H1417" s="4" t="s">
        <v>74</v>
      </c>
      <c r="I1417" s="9">
        <v>2</v>
      </c>
      <c r="J1417" s="6">
        <v>50.24</v>
      </c>
      <c r="K1417" s="7">
        <v>0.05</v>
      </c>
      <c r="L1417" s="6">
        <v>21.88</v>
      </c>
      <c r="M1417" s="6">
        <f t="shared" si="88"/>
        <v>95.456000000000003</v>
      </c>
      <c r="N1417" s="6">
        <f t="shared" si="89"/>
        <v>43.76</v>
      </c>
      <c r="O1417" s="6">
        <f t="shared" si="90"/>
        <v>51.696000000000005</v>
      </c>
      <c r="P1417" s="8">
        <f t="shared" si="91"/>
        <v>0.54156889037881328</v>
      </c>
      <c r="Q1417" s="5">
        <f>YEAR(SalesDataTable[[#This Row],[Order Date]])</f>
        <v>2026</v>
      </c>
      <c r="R1417" s="8" t="str">
        <f>"Q"&amp;ROUNDUP(MONTH(SalesDataTable[[#This Row],[Order Date]])/3,0)</f>
        <v>Q3</v>
      </c>
      <c r="S1417" s="9">
        <f>MONTH(SalesDataTable[[#This Row],[Order Date]])</f>
        <v>7</v>
      </c>
      <c r="T1417" s="8" t="str">
        <f>TEXT(SalesDataTable[[#This Row],[Order Date]],"mmm")</f>
        <v>Jul</v>
      </c>
    </row>
    <row r="1418" spans="1:20" ht="15.6">
      <c r="A1418" s="2" t="s">
        <v>1469</v>
      </c>
      <c r="B1418" s="3">
        <v>46222</v>
      </c>
      <c r="C1418" s="4" t="s">
        <v>27</v>
      </c>
      <c r="D1418" s="4" t="s">
        <v>82</v>
      </c>
      <c r="E1418" s="4" t="s">
        <v>25</v>
      </c>
      <c r="F1418" s="4" t="s">
        <v>4</v>
      </c>
      <c r="G1418" s="4" t="s">
        <v>49</v>
      </c>
      <c r="H1418" s="4" t="s">
        <v>67</v>
      </c>
      <c r="I1418" s="9">
        <v>3</v>
      </c>
      <c r="J1418" s="6">
        <v>35.53</v>
      </c>
      <c r="K1418" s="7">
        <v>0</v>
      </c>
      <c r="L1418" s="6">
        <v>14</v>
      </c>
      <c r="M1418" s="6">
        <f t="shared" si="88"/>
        <v>106.59</v>
      </c>
      <c r="N1418" s="6">
        <f t="shared" si="89"/>
        <v>42</v>
      </c>
      <c r="O1418" s="6">
        <f t="shared" si="90"/>
        <v>64.59</v>
      </c>
      <c r="P1418" s="8">
        <f t="shared" si="91"/>
        <v>0.60596678862932729</v>
      </c>
      <c r="Q1418" s="5">
        <f>YEAR(SalesDataTable[[#This Row],[Order Date]])</f>
        <v>2026</v>
      </c>
      <c r="R1418" s="8" t="str">
        <f>"Q"&amp;ROUNDUP(MONTH(SalesDataTable[[#This Row],[Order Date]])/3,0)</f>
        <v>Q3</v>
      </c>
      <c r="S1418" s="9">
        <f>MONTH(SalesDataTable[[#This Row],[Order Date]])</f>
        <v>7</v>
      </c>
      <c r="T1418" s="8" t="str">
        <f>TEXT(SalesDataTable[[#This Row],[Order Date]],"mmm")</f>
        <v>Jul</v>
      </c>
    </row>
    <row r="1419" spans="1:20" ht="15.6">
      <c r="A1419" s="2" t="s">
        <v>1470</v>
      </c>
      <c r="B1419" s="3">
        <v>46222</v>
      </c>
      <c r="C1419" s="4" t="s">
        <v>14</v>
      </c>
      <c r="D1419" s="4" t="s">
        <v>15</v>
      </c>
      <c r="E1419" s="4" t="s">
        <v>39</v>
      </c>
      <c r="F1419" s="4" t="s">
        <v>16</v>
      </c>
      <c r="G1419" s="4" t="s">
        <v>17</v>
      </c>
      <c r="H1419" s="4" t="s">
        <v>46</v>
      </c>
      <c r="I1419" s="9">
        <v>2</v>
      </c>
      <c r="J1419" s="6">
        <v>46.89</v>
      </c>
      <c r="K1419" s="7">
        <v>0.1</v>
      </c>
      <c r="L1419" s="6">
        <v>18.53</v>
      </c>
      <c r="M1419" s="6">
        <f t="shared" si="88"/>
        <v>84.402000000000001</v>
      </c>
      <c r="N1419" s="6">
        <f t="shared" si="89"/>
        <v>37.06</v>
      </c>
      <c r="O1419" s="6">
        <f t="shared" si="90"/>
        <v>47.341999999999999</v>
      </c>
      <c r="P1419" s="8">
        <f t="shared" si="91"/>
        <v>0.56091087888912583</v>
      </c>
      <c r="Q1419" s="5">
        <f>YEAR(SalesDataTable[[#This Row],[Order Date]])</f>
        <v>2026</v>
      </c>
      <c r="R1419" s="8" t="str">
        <f>"Q"&amp;ROUNDUP(MONTH(SalesDataTable[[#This Row],[Order Date]])/3,0)</f>
        <v>Q3</v>
      </c>
      <c r="S1419" s="9">
        <f>MONTH(SalesDataTable[[#This Row],[Order Date]])</f>
        <v>7</v>
      </c>
      <c r="T1419" s="8" t="str">
        <f>TEXT(SalesDataTable[[#This Row],[Order Date]],"mmm")</f>
        <v>Jul</v>
      </c>
    </row>
    <row r="1420" spans="1:20" ht="15.6">
      <c r="A1420" s="2" t="s">
        <v>1471</v>
      </c>
      <c r="B1420" s="3">
        <v>46222</v>
      </c>
      <c r="C1420" s="4" t="s">
        <v>1</v>
      </c>
      <c r="D1420" s="4" t="s">
        <v>2</v>
      </c>
      <c r="E1420" s="4" t="s">
        <v>25</v>
      </c>
      <c r="F1420" s="4" t="s">
        <v>4</v>
      </c>
      <c r="G1420" s="4" t="s">
        <v>31</v>
      </c>
      <c r="H1420" s="4" t="s">
        <v>41</v>
      </c>
      <c r="I1420" s="9">
        <v>1</v>
      </c>
      <c r="J1420" s="6">
        <v>197.29</v>
      </c>
      <c r="K1420" s="7">
        <v>0.1</v>
      </c>
      <c r="L1420" s="6">
        <v>104.7</v>
      </c>
      <c r="M1420" s="6">
        <f t="shared" si="88"/>
        <v>177.56100000000001</v>
      </c>
      <c r="N1420" s="6">
        <f t="shared" si="89"/>
        <v>104.7</v>
      </c>
      <c r="O1420" s="6">
        <f t="shared" si="90"/>
        <v>72.861000000000004</v>
      </c>
      <c r="P1420" s="8">
        <f t="shared" si="91"/>
        <v>0.4103434875901803</v>
      </c>
      <c r="Q1420" s="5">
        <f>YEAR(SalesDataTable[[#This Row],[Order Date]])</f>
        <v>2026</v>
      </c>
      <c r="R1420" s="8" t="str">
        <f>"Q"&amp;ROUNDUP(MONTH(SalesDataTable[[#This Row],[Order Date]])/3,0)</f>
        <v>Q3</v>
      </c>
      <c r="S1420" s="9">
        <f>MONTH(SalesDataTable[[#This Row],[Order Date]])</f>
        <v>7</v>
      </c>
      <c r="T1420" s="8" t="str">
        <f>TEXT(SalesDataTable[[#This Row],[Order Date]],"mmm")</f>
        <v>Jul</v>
      </c>
    </row>
    <row r="1421" spans="1:20" ht="15.6">
      <c r="A1421" s="2" t="s">
        <v>1472</v>
      </c>
      <c r="B1421" s="3">
        <v>46222</v>
      </c>
      <c r="C1421" s="4" t="s">
        <v>1</v>
      </c>
      <c r="D1421" s="4" t="s">
        <v>52</v>
      </c>
      <c r="E1421" s="4" t="s">
        <v>25</v>
      </c>
      <c r="F1421" s="4" t="s">
        <v>20</v>
      </c>
      <c r="G1421" s="4" t="s">
        <v>11</v>
      </c>
      <c r="H1421" s="4" t="s">
        <v>79</v>
      </c>
      <c r="I1421" s="9">
        <v>1</v>
      </c>
      <c r="J1421" s="6">
        <v>70.52</v>
      </c>
      <c r="K1421" s="7">
        <v>0.1</v>
      </c>
      <c r="L1421" s="6">
        <v>33.28</v>
      </c>
      <c r="M1421" s="6">
        <f t="shared" si="88"/>
        <v>63.467999999999996</v>
      </c>
      <c r="N1421" s="6">
        <f t="shared" si="89"/>
        <v>33.28</v>
      </c>
      <c r="O1421" s="6">
        <f t="shared" si="90"/>
        <v>30.187999999999995</v>
      </c>
      <c r="P1421" s="8">
        <f t="shared" si="91"/>
        <v>0.47564126804058732</v>
      </c>
      <c r="Q1421" s="5">
        <f>YEAR(SalesDataTable[[#This Row],[Order Date]])</f>
        <v>2026</v>
      </c>
      <c r="R1421" s="8" t="str">
        <f>"Q"&amp;ROUNDUP(MONTH(SalesDataTable[[#This Row],[Order Date]])/3,0)</f>
        <v>Q3</v>
      </c>
      <c r="S1421" s="9">
        <f>MONTH(SalesDataTable[[#This Row],[Order Date]])</f>
        <v>7</v>
      </c>
      <c r="T1421" s="8" t="str">
        <f>TEXT(SalesDataTable[[#This Row],[Order Date]],"mmm")</f>
        <v>Jul</v>
      </c>
    </row>
    <row r="1422" spans="1:20" ht="15.6">
      <c r="A1422" s="2" t="s">
        <v>1473</v>
      </c>
      <c r="B1422" s="3">
        <v>46222</v>
      </c>
      <c r="C1422" s="4" t="s">
        <v>8</v>
      </c>
      <c r="D1422" s="4" t="s">
        <v>69</v>
      </c>
      <c r="E1422" s="4" t="s">
        <v>39</v>
      </c>
      <c r="F1422" s="4" t="s">
        <v>16</v>
      </c>
      <c r="G1422" s="4" t="s">
        <v>49</v>
      </c>
      <c r="H1422" s="4" t="s">
        <v>74</v>
      </c>
      <c r="I1422" s="9">
        <v>3</v>
      </c>
      <c r="J1422" s="6">
        <v>49.9</v>
      </c>
      <c r="K1422" s="7">
        <v>0.05</v>
      </c>
      <c r="L1422" s="6">
        <v>22.27</v>
      </c>
      <c r="M1422" s="6">
        <f t="shared" si="88"/>
        <v>142.21499999999997</v>
      </c>
      <c r="N1422" s="6">
        <f t="shared" si="89"/>
        <v>66.81</v>
      </c>
      <c r="O1422" s="6">
        <f t="shared" si="90"/>
        <v>75.404999999999973</v>
      </c>
      <c r="P1422" s="8">
        <f t="shared" si="91"/>
        <v>0.53021833139964125</v>
      </c>
      <c r="Q1422" s="5">
        <f>YEAR(SalesDataTable[[#This Row],[Order Date]])</f>
        <v>2026</v>
      </c>
      <c r="R1422" s="8" t="str">
        <f>"Q"&amp;ROUNDUP(MONTH(SalesDataTable[[#This Row],[Order Date]])/3,0)</f>
        <v>Q3</v>
      </c>
      <c r="S1422" s="9">
        <f>MONTH(SalesDataTable[[#This Row],[Order Date]])</f>
        <v>7</v>
      </c>
      <c r="T1422" s="8" t="str">
        <f>TEXT(SalesDataTable[[#This Row],[Order Date]],"mmm")</f>
        <v>Jul</v>
      </c>
    </row>
    <row r="1423" spans="1:20" ht="15.6">
      <c r="A1423" s="2" t="s">
        <v>1474</v>
      </c>
      <c r="B1423" s="3">
        <v>46223</v>
      </c>
      <c r="C1423" s="4" t="s">
        <v>27</v>
      </c>
      <c r="D1423" s="4" t="s">
        <v>45</v>
      </c>
      <c r="E1423" s="4" t="s">
        <v>25</v>
      </c>
      <c r="F1423" s="4" t="s">
        <v>16</v>
      </c>
      <c r="G1423" s="4" t="s">
        <v>11</v>
      </c>
      <c r="H1423" s="4" t="s">
        <v>53</v>
      </c>
      <c r="I1423" s="9">
        <v>3</v>
      </c>
      <c r="J1423" s="6">
        <v>156.25</v>
      </c>
      <c r="K1423" s="7">
        <v>0</v>
      </c>
      <c r="L1423" s="6">
        <v>79.900000000000006</v>
      </c>
      <c r="M1423" s="6">
        <f t="shared" si="88"/>
        <v>468.75</v>
      </c>
      <c r="N1423" s="6">
        <f t="shared" si="89"/>
        <v>239.70000000000002</v>
      </c>
      <c r="O1423" s="6">
        <f t="shared" si="90"/>
        <v>229.04999999999998</v>
      </c>
      <c r="P1423" s="8">
        <f t="shared" si="91"/>
        <v>0.48863999999999996</v>
      </c>
      <c r="Q1423" s="5">
        <f>YEAR(SalesDataTable[[#This Row],[Order Date]])</f>
        <v>2026</v>
      </c>
      <c r="R1423" s="8" t="str">
        <f>"Q"&amp;ROUNDUP(MONTH(SalesDataTable[[#This Row],[Order Date]])/3,0)</f>
        <v>Q3</v>
      </c>
      <c r="S1423" s="9">
        <f>MONTH(SalesDataTable[[#This Row],[Order Date]])</f>
        <v>7</v>
      </c>
      <c r="T1423" s="8" t="str">
        <f>TEXT(SalesDataTable[[#This Row],[Order Date]],"mmm")</f>
        <v>Jul</v>
      </c>
    </row>
    <row r="1424" spans="1:20" ht="15.6">
      <c r="A1424" s="2" t="s">
        <v>1475</v>
      </c>
      <c r="B1424" s="3">
        <v>46223</v>
      </c>
      <c r="C1424" s="4" t="s">
        <v>14</v>
      </c>
      <c r="D1424" s="4" t="s">
        <v>15</v>
      </c>
      <c r="E1424" s="4" t="s">
        <v>39</v>
      </c>
      <c r="F1424" s="4" t="s">
        <v>4</v>
      </c>
      <c r="G1424" s="4" t="s">
        <v>31</v>
      </c>
      <c r="H1424" s="4" t="s">
        <v>90</v>
      </c>
      <c r="I1424" s="9">
        <v>3</v>
      </c>
      <c r="J1424" s="6">
        <v>120.14</v>
      </c>
      <c r="K1424" s="7">
        <v>0</v>
      </c>
      <c r="L1424" s="6">
        <v>58.9</v>
      </c>
      <c r="M1424" s="6">
        <f t="shared" si="88"/>
        <v>360.42</v>
      </c>
      <c r="N1424" s="6">
        <f t="shared" si="89"/>
        <v>176.7</v>
      </c>
      <c r="O1424" s="6">
        <f t="shared" si="90"/>
        <v>183.72000000000003</v>
      </c>
      <c r="P1424" s="8">
        <f t="shared" si="91"/>
        <v>0.5097386382553688</v>
      </c>
      <c r="Q1424" s="5">
        <f>YEAR(SalesDataTable[[#This Row],[Order Date]])</f>
        <v>2026</v>
      </c>
      <c r="R1424" s="8" t="str">
        <f>"Q"&amp;ROUNDUP(MONTH(SalesDataTable[[#This Row],[Order Date]])/3,0)</f>
        <v>Q3</v>
      </c>
      <c r="S1424" s="9">
        <f>MONTH(SalesDataTable[[#This Row],[Order Date]])</f>
        <v>7</v>
      </c>
      <c r="T1424" s="8" t="str">
        <f>TEXT(SalesDataTable[[#This Row],[Order Date]],"mmm")</f>
        <v>Jul</v>
      </c>
    </row>
    <row r="1425" spans="1:20" ht="15.6">
      <c r="A1425" s="2" t="s">
        <v>1476</v>
      </c>
      <c r="B1425" s="3">
        <v>46223</v>
      </c>
      <c r="C1425" s="4" t="s">
        <v>8</v>
      </c>
      <c r="D1425" s="4" t="s">
        <v>86</v>
      </c>
      <c r="E1425" s="4" t="s">
        <v>25</v>
      </c>
      <c r="F1425" s="4" t="s">
        <v>4</v>
      </c>
      <c r="G1425" s="4" t="s">
        <v>11</v>
      </c>
      <c r="H1425" s="4" t="s">
        <v>21</v>
      </c>
      <c r="I1425" s="9">
        <v>1</v>
      </c>
      <c r="J1425" s="6">
        <v>145.21</v>
      </c>
      <c r="K1425" s="7">
        <v>0</v>
      </c>
      <c r="L1425" s="6">
        <v>80.52</v>
      </c>
      <c r="M1425" s="6">
        <f t="shared" si="88"/>
        <v>145.21</v>
      </c>
      <c r="N1425" s="6">
        <f t="shared" si="89"/>
        <v>80.52</v>
      </c>
      <c r="O1425" s="6">
        <f t="shared" si="90"/>
        <v>64.690000000000012</v>
      </c>
      <c r="P1425" s="8">
        <f t="shared" si="91"/>
        <v>0.44549273466014744</v>
      </c>
      <c r="Q1425" s="5">
        <f>YEAR(SalesDataTable[[#This Row],[Order Date]])</f>
        <v>2026</v>
      </c>
      <c r="R1425" s="8" t="str">
        <f>"Q"&amp;ROUNDUP(MONTH(SalesDataTable[[#This Row],[Order Date]])/3,0)</f>
        <v>Q3</v>
      </c>
      <c r="S1425" s="9">
        <f>MONTH(SalesDataTable[[#This Row],[Order Date]])</f>
        <v>7</v>
      </c>
      <c r="T1425" s="8" t="str">
        <f>TEXT(SalesDataTable[[#This Row],[Order Date]],"mmm")</f>
        <v>Jul</v>
      </c>
    </row>
    <row r="1426" spans="1:20" ht="15.6">
      <c r="A1426" s="2" t="s">
        <v>1477</v>
      </c>
      <c r="B1426" s="3">
        <v>46223</v>
      </c>
      <c r="C1426" s="4" t="s">
        <v>14</v>
      </c>
      <c r="D1426" s="4" t="s">
        <v>15</v>
      </c>
      <c r="E1426" s="4" t="s">
        <v>25</v>
      </c>
      <c r="F1426" s="4" t="s">
        <v>4</v>
      </c>
      <c r="G1426" s="4" t="s">
        <v>5</v>
      </c>
      <c r="H1426" s="4" t="s">
        <v>35</v>
      </c>
      <c r="I1426" s="9">
        <v>2</v>
      </c>
      <c r="J1426" s="6">
        <v>39.78</v>
      </c>
      <c r="K1426" s="7">
        <v>0.1</v>
      </c>
      <c r="L1426" s="6">
        <v>16.260000000000002</v>
      </c>
      <c r="M1426" s="6">
        <f t="shared" si="88"/>
        <v>71.603999999999999</v>
      </c>
      <c r="N1426" s="6">
        <f t="shared" si="89"/>
        <v>32.520000000000003</v>
      </c>
      <c r="O1426" s="6">
        <f t="shared" si="90"/>
        <v>39.083999999999996</v>
      </c>
      <c r="P1426" s="8">
        <f t="shared" si="91"/>
        <v>0.54583542818836928</v>
      </c>
      <c r="Q1426" s="5">
        <f>YEAR(SalesDataTable[[#This Row],[Order Date]])</f>
        <v>2026</v>
      </c>
      <c r="R1426" s="8" t="str">
        <f>"Q"&amp;ROUNDUP(MONTH(SalesDataTable[[#This Row],[Order Date]])/3,0)</f>
        <v>Q3</v>
      </c>
      <c r="S1426" s="9">
        <f>MONTH(SalesDataTable[[#This Row],[Order Date]])</f>
        <v>7</v>
      </c>
      <c r="T1426" s="8" t="str">
        <f>TEXT(SalesDataTable[[#This Row],[Order Date]],"mmm")</f>
        <v>Jul</v>
      </c>
    </row>
    <row r="1427" spans="1:20" ht="15.6">
      <c r="A1427" s="2" t="s">
        <v>1478</v>
      </c>
      <c r="B1427" s="3">
        <v>46223</v>
      </c>
      <c r="C1427" s="4" t="s">
        <v>8</v>
      </c>
      <c r="D1427" s="4" t="s">
        <v>38</v>
      </c>
      <c r="E1427" s="4" t="s">
        <v>3</v>
      </c>
      <c r="F1427" s="4" t="s">
        <v>16</v>
      </c>
      <c r="G1427" s="4" t="s">
        <v>17</v>
      </c>
      <c r="H1427" s="4" t="s">
        <v>83</v>
      </c>
      <c r="I1427" s="9">
        <v>2</v>
      </c>
      <c r="J1427" s="6">
        <v>161.97</v>
      </c>
      <c r="K1427" s="7">
        <v>0.1</v>
      </c>
      <c r="L1427" s="6">
        <v>88.57</v>
      </c>
      <c r="M1427" s="6">
        <f t="shared" si="88"/>
        <v>291.54599999999999</v>
      </c>
      <c r="N1427" s="6">
        <f t="shared" si="89"/>
        <v>177.14</v>
      </c>
      <c r="O1427" s="6">
        <f t="shared" si="90"/>
        <v>114.40600000000001</v>
      </c>
      <c r="P1427" s="8">
        <f t="shared" si="91"/>
        <v>0.39241148909606033</v>
      </c>
      <c r="Q1427" s="5">
        <f>YEAR(SalesDataTable[[#This Row],[Order Date]])</f>
        <v>2026</v>
      </c>
      <c r="R1427" s="8" t="str">
        <f>"Q"&amp;ROUNDUP(MONTH(SalesDataTable[[#This Row],[Order Date]])/3,0)</f>
        <v>Q3</v>
      </c>
      <c r="S1427" s="9">
        <f>MONTH(SalesDataTable[[#This Row],[Order Date]])</f>
        <v>7</v>
      </c>
      <c r="T1427" s="8" t="str">
        <f>TEXT(SalesDataTable[[#This Row],[Order Date]],"mmm")</f>
        <v>Jul</v>
      </c>
    </row>
    <row r="1428" spans="1:20" ht="15.6">
      <c r="A1428" s="2" t="s">
        <v>1479</v>
      </c>
      <c r="B1428" s="3">
        <v>46223</v>
      </c>
      <c r="C1428" s="4" t="s">
        <v>14</v>
      </c>
      <c r="D1428" s="4" t="s">
        <v>24</v>
      </c>
      <c r="E1428" s="4" t="s">
        <v>25</v>
      </c>
      <c r="F1428" s="4" t="s">
        <v>16</v>
      </c>
      <c r="G1428" s="4" t="s">
        <v>49</v>
      </c>
      <c r="H1428" s="4" t="s">
        <v>55</v>
      </c>
      <c r="I1428" s="9">
        <v>2</v>
      </c>
      <c r="J1428" s="6">
        <v>125.37</v>
      </c>
      <c r="K1428" s="7">
        <v>0</v>
      </c>
      <c r="L1428" s="6">
        <v>68.040000000000006</v>
      </c>
      <c r="M1428" s="6">
        <f t="shared" si="88"/>
        <v>250.74</v>
      </c>
      <c r="N1428" s="6">
        <f t="shared" si="89"/>
        <v>136.08000000000001</v>
      </c>
      <c r="O1428" s="6">
        <f t="shared" si="90"/>
        <v>114.66</v>
      </c>
      <c r="P1428" s="8">
        <f t="shared" si="91"/>
        <v>0.457286432160804</v>
      </c>
      <c r="Q1428" s="5">
        <f>YEAR(SalesDataTable[[#This Row],[Order Date]])</f>
        <v>2026</v>
      </c>
      <c r="R1428" s="8" t="str">
        <f>"Q"&amp;ROUNDUP(MONTH(SalesDataTable[[#This Row],[Order Date]])/3,0)</f>
        <v>Q3</v>
      </c>
      <c r="S1428" s="9">
        <f>MONTH(SalesDataTable[[#This Row],[Order Date]])</f>
        <v>7</v>
      </c>
      <c r="T1428" s="8" t="str">
        <f>TEXT(SalesDataTable[[#This Row],[Order Date]],"mmm")</f>
        <v>Jul</v>
      </c>
    </row>
    <row r="1429" spans="1:20" ht="15.6">
      <c r="A1429" s="2" t="s">
        <v>1480</v>
      </c>
      <c r="B1429" s="3">
        <v>46223</v>
      </c>
      <c r="C1429" s="4" t="s">
        <v>1</v>
      </c>
      <c r="D1429" s="4" t="s">
        <v>88</v>
      </c>
      <c r="E1429" s="4" t="s">
        <v>3</v>
      </c>
      <c r="F1429" s="4" t="s">
        <v>16</v>
      </c>
      <c r="G1429" s="4" t="s">
        <v>31</v>
      </c>
      <c r="H1429" s="4" t="s">
        <v>41</v>
      </c>
      <c r="I1429" s="9">
        <v>1</v>
      </c>
      <c r="J1429" s="6">
        <v>196.57</v>
      </c>
      <c r="K1429" s="7">
        <v>0</v>
      </c>
      <c r="L1429" s="6">
        <v>104.78</v>
      </c>
      <c r="M1429" s="6">
        <f t="shared" si="88"/>
        <v>196.57</v>
      </c>
      <c r="N1429" s="6">
        <f t="shared" si="89"/>
        <v>104.78</v>
      </c>
      <c r="O1429" s="6">
        <f t="shared" si="90"/>
        <v>91.789999999999992</v>
      </c>
      <c r="P1429" s="8">
        <f t="shared" si="91"/>
        <v>0.46695833545301924</v>
      </c>
      <c r="Q1429" s="5">
        <f>YEAR(SalesDataTable[[#This Row],[Order Date]])</f>
        <v>2026</v>
      </c>
      <c r="R1429" s="8" t="str">
        <f>"Q"&amp;ROUNDUP(MONTH(SalesDataTable[[#This Row],[Order Date]])/3,0)</f>
        <v>Q3</v>
      </c>
      <c r="S1429" s="9">
        <f>MONTH(SalesDataTable[[#This Row],[Order Date]])</f>
        <v>7</v>
      </c>
      <c r="T1429" s="8" t="str">
        <f>TEXT(SalesDataTable[[#This Row],[Order Date]],"mmm")</f>
        <v>Jul</v>
      </c>
    </row>
    <row r="1430" spans="1:20" ht="15.6">
      <c r="A1430" s="2" t="s">
        <v>1481</v>
      </c>
      <c r="B1430" s="3">
        <v>46223</v>
      </c>
      <c r="C1430" s="4" t="s">
        <v>14</v>
      </c>
      <c r="D1430" s="4" t="s">
        <v>126</v>
      </c>
      <c r="E1430" s="4" t="s">
        <v>3</v>
      </c>
      <c r="F1430" s="4" t="s">
        <v>4</v>
      </c>
      <c r="G1430" s="4" t="s">
        <v>31</v>
      </c>
      <c r="H1430" s="4" t="s">
        <v>41</v>
      </c>
      <c r="I1430" s="9">
        <v>2</v>
      </c>
      <c r="J1430" s="6">
        <v>195.74</v>
      </c>
      <c r="K1430" s="7">
        <v>0.05</v>
      </c>
      <c r="L1430" s="6">
        <v>107.17</v>
      </c>
      <c r="M1430" s="6">
        <f t="shared" si="88"/>
        <v>371.90600000000001</v>
      </c>
      <c r="N1430" s="6">
        <f t="shared" si="89"/>
        <v>214.34</v>
      </c>
      <c r="O1430" s="6">
        <f t="shared" si="90"/>
        <v>157.566</v>
      </c>
      <c r="P1430" s="8">
        <f t="shared" si="91"/>
        <v>0.4236715729243411</v>
      </c>
      <c r="Q1430" s="5">
        <f>YEAR(SalesDataTable[[#This Row],[Order Date]])</f>
        <v>2026</v>
      </c>
      <c r="R1430" s="8" t="str">
        <f>"Q"&amp;ROUNDUP(MONTH(SalesDataTable[[#This Row],[Order Date]])/3,0)</f>
        <v>Q3</v>
      </c>
      <c r="S1430" s="9">
        <f>MONTH(SalesDataTable[[#This Row],[Order Date]])</f>
        <v>7</v>
      </c>
      <c r="T1430" s="8" t="str">
        <f>TEXT(SalesDataTable[[#This Row],[Order Date]],"mmm")</f>
        <v>Jul</v>
      </c>
    </row>
    <row r="1431" spans="1:20" ht="15.6">
      <c r="A1431" s="2" t="s">
        <v>1482</v>
      </c>
      <c r="B1431" s="3">
        <v>46223</v>
      </c>
      <c r="C1431" s="4" t="s">
        <v>8</v>
      </c>
      <c r="D1431" s="4" t="s">
        <v>86</v>
      </c>
      <c r="E1431" s="4" t="s">
        <v>25</v>
      </c>
      <c r="F1431" s="4" t="s">
        <v>16</v>
      </c>
      <c r="G1431" s="4" t="s">
        <v>31</v>
      </c>
      <c r="H1431" s="4" t="s">
        <v>41</v>
      </c>
      <c r="I1431" s="9">
        <v>3</v>
      </c>
      <c r="J1431" s="6">
        <v>192.28</v>
      </c>
      <c r="K1431" s="7">
        <v>0</v>
      </c>
      <c r="L1431" s="6">
        <v>104.3</v>
      </c>
      <c r="M1431" s="6">
        <f t="shared" si="88"/>
        <v>576.84</v>
      </c>
      <c r="N1431" s="6">
        <f t="shared" si="89"/>
        <v>312.89999999999998</v>
      </c>
      <c r="O1431" s="6">
        <f t="shared" si="90"/>
        <v>263.94000000000005</v>
      </c>
      <c r="P1431" s="8">
        <f t="shared" si="91"/>
        <v>0.45756188891200339</v>
      </c>
      <c r="Q1431" s="5">
        <f>YEAR(SalesDataTable[[#This Row],[Order Date]])</f>
        <v>2026</v>
      </c>
      <c r="R1431" s="8" t="str">
        <f>"Q"&amp;ROUNDUP(MONTH(SalesDataTable[[#This Row],[Order Date]])/3,0)</f>
        <v>Q3</v>
      </c>
      <c r="S1431" s="9">
        <f>MONTH(SalesDataTable[[#This Row],[Order Date]])</f>
        <v>7</v>
      </c>
      <c r="T1431" s="8" t="str">
        <f>TEXT(SalesDataTable[[#This Row],[Order Date]],"mmm")</f>
        <v>Jul</v>
      </c>
    </row>
    <row r="1432" spans="1:20" ht="15.6">
      <c r="A1432" s="2" t="s">
        <v>1483</v>
      </c>
      <c r="B1432" s="3">
        <v>46224</v>
      </c>
      <c r="C1432" s="4" t="s">
        <v>8</v>
      </c>
      <c r="D1432" s="4" t="s">
        <v>9</v>
      </c>
      <c r="E1432" s="4" t="s">
        <v>3</v>
      </c>
      <c r="F1432" s="4" t="s">
        <v>4</v>
      </c>
      <c r="G1432" s="4" t="s">
        <v>11</v>
      </c>
      <c r="H1432" s="4" t="s">
        <v>79</v>
      </c>
      <c r="I1432" s="9">
        <v>2</v>
      </c>
      <c r="J1432" s="6">
        <v>70.150000000000006</v>
      </c>
      <c r="K1432" s="7">
        <v>0.05</v>
      </c>
      <c r="L1432" s="6">
        <v>32.950000000000003</v>
      </c>
      <c r="M1432" s="6">
        <f t="shared" si="88"/>
        <v>133.285</v>
      </c>
      <c r="N1432" s="6">
        <f t="shared" si="89"/>
        <v>65.900000000000006</v>
      </c>
      <c r="O1432" s="6">
        <f t="shared" si="90"/>
        <v>67.384999999999991</v>
      </c>
      <c r="P1432" s="8">
        <f t="shared" si="91"/>
        <v>0.50557076940390888</v>
      </c>
      <c r="Q1432" s="5">
        <f>YEAR(SalesDataTable[[#This Row],[Order Date]])</f>
        <v>2026</v>
      </c>
      <c r="R1432" s="8" t="str">
        <f>"Q"&amp;ROUNDUP(MONTH(SalesDataTable[[#This Row],[Order Date]])/3,0)</f>
        <v>Q3</v>
      </c>
      <c r="S1432" s="9">
        <f>MONTH(SalesDataTable[[#This Row],[Order Date]])</f>
        <v>7</v>
      </c>
      <c r="T1432" s="8" t="str">
        <f>TEXT(SalesDataTable[[#This Row],[Order Date]],"mmm")</f>
        <v>Jul</v>
      </c>
    </row>
    <row r="1433" spans="1:20" ht="15.6">
      <c r="A1433" s="2" t="s">
        <v>1484</v>
      </c>
      <c r="B1433" s="3">
        <v>46224</v>
      </c>
      <c r="C1433" s="4" t="s">
        <v>14</v>
      </c>
      <c r="D1433" s="4" t="s">
        <v>15</v>
      </c>
      <c r="E1433" s="4" t="s">
        <v>3</v>
      </c>
      <c r="F1433" s="4" t="s">
        <v>4</v>
      </c>
      <c r="G1433" s="4" t="s">
        <v>31</v>
      </c>
      <c r="H1433" s="4" t="s">
        <v>32</v>
      </c>
      <c r="I1433" s="9">
        <v>2</v>
      </c>
      <c r="J1433" s="6">
        <v>342.38</v>
      </c>
      <c r="K1433" s="7">
        <v>0.05</v>
      </c>
      <c r="L1433" s="6">
        <v>192.01</v>
      </c>
      <c r="M1433" s="6">
        <f t="shared" si="88"/>
        <v>650.52199999999993</v>
      </c>
      <c r="N1433" s="6">
        <f t="shared" si="89"/>
        <v>384.02</v>
      </c>
      <c r="O1433" s="6">
        <f t="shared" si="90"/>
        <v>266.50199999999995</v>
      </c>
      <c r="P1433" s="8">
        <f t="shared" si="91"/>
        <v>0.40967407712575438</v>
      </c>
      <c r="Q1433" s="5">
        <f>YEAR(SalesDataTable[[#This Row],[Order Date]])</f>
        <v>2026</v>
      </c>
      <c r="R1433" s="8" t="str">
        <f>"Q"&amp;ROUNDUP(MONTH(SalesDataTable[[#This Row],[Order Date]])/3,0)</f>
        <v>Q3</v>
      </c>
      <c r="S1433" s="9">
        <f>MONTH(SalesDataTable[[#This Row],[Order Date]])</f>
        <v>7</v>
      </c>
      <c r="T1433" s="8" t="str">
        <f>TEXT(SalesDataTable[[#This Row],[Order Date]],"mmm")</f>
        <v>Jul</v>
      </c>
    </row>
    <row r="1434" spans="1:20" ht="15.6">
      <c r="A1434" s="2" t="s">
        <v>1485</v>
      </c>
      <c r="B1434" s="3">
        <v>46224</v>
      </c>
      <c r="C1434" s="4" t="s">
        <v>8</v>
      </c>
      <c r="D1434" s="4" t="s">
        <v>86</v>
      </c>
      <c r="E1434" s="4" t="s">
        <v>39</v>
      </c>
      <c r="F1434" s="4" t="s">
        <v>16</v>
      </c>
      <c r="G1434" s="4" t="s">
        <v>49</v>
      </c>
      <c r="H1434" s="4" t="s">
        <v>74</v>
      </c>
      <c r="I1434" s="9">
        <v>1</v>
      </c>
      <c r="J1434" s="6">
        <v>50.59</v>
      </c>
      <c r="K1434" s="7">
        <v>0.05</v>
      </c>
      <c r="L1434" s="6">
        <v>22.04</v>
      </c>
      <c r="M1434" s="6">
        <f t="shared" si="88"/>
        <v>48.060499999999998</v>
      </c>
      <c r="N1434" s="6">
        <f t="shared" si="89"/>
        <v>22.04</v>
      </c>
      <c r="O1434" s="6">
        <f t="shared" si="90"/>
        <v>26.020499999999998</v>
      </c>
      <c r="P1434" s="8">
        <f t="shared" si="91"/>
        <v>0.54141134611583319</v>
      </c>
      <c r="Q1434" s="5">
        <f>YEAR(SalesDataTable[[#This Row],[Order Date]])</f>
        <v>2026</v>
      </c>
      <c r="R1434" s="8" t="str">
        <f>"Q"&amp;ROUNDUP(MONTH(SalesDataTable[[#This Row],[Order Date]])/3,0)</f>
        <v>Q3</v>
      </c>
      <c r="S1434" s="9">
        <f>MONTH(SalesDataTable[[#This Row],[Order Date]])</f>
        <v>7</v>
      </c>
      <c r="T1434" s="8" t="str">
        <f>TEXT(SalesDataTable[[#This Row],[Order Date]],"mmm")</f>
        <v>Jul</v>
      </c>
    </row>
    <row r="1435" spans="1:20" ht="15.6">
      <c r="A1435" s="2" t="s">
        <v>1486</v>
      </c>
      <c r="B1435" s="3">
        <v>46224</v>
      </c>
      <c r="C1435" s="4" t="s">
        <v>27</v>
      </c>
      <c r="D1435" s="4" t="s">
        <v>28</v>
      </c>
      <c r="E1435" s="4" t="s">
        <v>25</v>
      </c>
      <c r="F1435" s="4" t="s">
        <v>16</v>
      </c>
      <c r="G1435" s="4" t="s">
        <v>17</v>
      </c>
      <c r="H1435" s="4" t="s">
        <v>46</v>
      </c>
      <c r="I1435" s="9">
        <v>2</v>
      </c>
      <c r="J1435" s="6">
        <v>46.34</v>
      </c>
      <c r="K1435" s="7">
        <v>0.1</v>
      </c>
      <c r="L1435" s="6">
        <v>18.41</v>
      </c>
      <c r="M1435" s="6">
        <f t="shared" si="88"/>
        <v>83.412000000000006</v>
      </c>
      <c r="N1435" s="6">
        <f t="shared" si="89"/>
        <v>36.82</v>
      </c>
      <c r="O1435" s="6">
        <f t="shared" si="90"/>
        <v>46.592000000000006</v>
      </c>
      <c r="P1435" s="8">
        <f t="shared" si="91"/>
        <v>0.55857670359180933</v>
      </c>
      <c r="Q1435" s="5">
        <f>YEAR(SalesDataTable[[#This Row],[Order Date]])</f>
        <v>2026</v>
      </c>
      <c r="R1435" s="8" t="str">
        <f>"Q"&amp;ROUNDUP(MONTH(SalesDataTable[[#This Row],[Order Date]])/3,0)</f>
        <v>Q3</v>
      </c>
      <c r="S1435" s="9">
        <f>MONTH(SalesDataTable[[#This Row],[Order Date]])</f>
        <v>7</v>
      </c>
      <c r="T1435" s="8" t="str">
        <f>TEXT(SalesDataTable[[#This Row],[Order Date]],"mmm")</f>
        <v>Jul</v>
      </c>
    </row>
    <row r="1436" spans="1:20" ht="15.6">
      <c r="A1436" s="2" t="s">
        <v>1487</v>
      </c>
      <c r="B1436" s="3">
        <v>46224</v>
      </c>
      <c r="C1436" s="4" t="s">
        <v>8</v>
      </c>
      <c r="D1436" s="4" t="s">
        <v>38</v>
      </c>
      <c r="E1436" s="4" t="s">
        <v>39</v>
      </c>
      <c r="F1436" s="4" t="s">
        <v>16</v>
      </c>
      <c r="G1436" s="4" t="s">
        <v>11</v>
      </c>
      <c r="H1436" s="4" t="s">
        <v>12</v>
      </c>
      <c r="I1436" s="9">
        <v>1</v>
      </c>
      <c r="J1436" s="6">
        <v>91.45</v>
      </c>
      <c r="K1436" s="7">
        <v>0</v>
      </c>
      <c r="L1436" s="6">
        <v>44.16</v>
      </c>
      <c r="M1436" s="6">
        <f t="shared" si="88"/>
        <v>91.45</v>
      </c>
      <c r="N1436" s="6">
        <f t="shared" si="89"/>
        <v>44.16</v>
      </c>
      <c r="O1436" s="6">
        <f t="shared" si="90"/>
        <v>47.290000000000006</v>
      </c>
      <c r="P1436" s="8">
        <f t="shared" si="91"/>
        <v>0.51711317659923461</v>
      </c>
      <c r="Q1436" s="5">
        <f>YEAR(SalesDataTable[[#This Row],[Order Date]])</f>
        <v>2026</v>
      </c>
      <c r="R1436" s="8" t="str">
        <f>"Q"&amp;ROUNDUP(MONTH(SalesDataTable[[#This Row],[Order Date]])/3,0)</f>
        <v>Q3</v>
      </c>
      <c r="S1436" s="9">
        <f>MONTH(SalesDataTable[[#This Row],[Order Date]])</f>
        <v>7</v>
      </c>
      <c r="T1436" s="8" t="str">
        <f>TEXT(SalesDataTable[[#This Row],[Order Date]],"mmm")</f>
        <v>Jul</v>
      </c>
    </row>
    <row r="1437" spans="1:20" ht="15.6">
      <c r="A1437" s="2" t="s">
        <v>1488</v>
      </c>
      <c r="B1437" s="3">
        <v>46224</v>
      </c>
      <c r="C1437" s="4" t="s">
        <v>27</v>
      </c>
      <c r="D1437" s="4" t="s">
        <v>48</v>
      </c>
      <c r="E1437" s="4" t="s">
        <v>39</v>
      </c>
      <c r="F1437" s="4" t="s">
        <v>4</v>
      </c>
      <c r="G1437" s="4" t="s">
        <v>5</v>
      </c>
      <c r="H1437" s="4" t="s">
        <v>35</v>
      </c>
      <c r="I1437" s="9">
        <v>3</v>
      </c>
      <c r="J1437" s="6">
        <v>40.28</v>
      </c>
      <c r="K1437" s="7">
        <v>0</v>
      </c>
      <c r="L1437" s="6">
        <v>17.12</v>
      </c>
      <c r="M1437" s="6">
        <f t="shared" si="88"/>
        <v>120.84</v>
      </c>
      <c r="N1437" s="6">
        <f t="shared" si="89"/>
        <v>51.36</v>
      </c>
      <c r="O1437" s="6">
        <f t="shared" si="90"/>
        <v>69.48</v>
      </c>
      <c r="P1437" s="8">
        <f t="shared" si="91"/>
        <v>0.57497517378351537</v>
      </c>
      <c r="Q1437" s="5">
        <f>YEAR(SalesDataTable[[#This Row],[Order Date]])</f>
        <v>2026</v>
      </c>
      <c r="R1437" s="8" t="str">
        <f>"Q"&amp;ROUNDUP(MONTH(SalesDataTable[[#This Row],[Order Date]])/3,0)</f>
        <v>Q3</v>
      </c>
      <c r="S1437" s="9">
        <f>MONTH(SalesDataTable[[#This Row],[Order Date]])</f>
        <v>7</v>
      </c>
      <c r="T1437" s="8" t="str">
        <f>TEXT(SalesDataTable[[#This Row],[Order Date]],"mmm")</f>
        <v>Jul</v>
      </c>
    </row>
    <row r="1438" spans="1:20" ht="15.6">
      <c r="A1438" s="2" t="s">
        <v>1489</v>
      </c>
      <c r="B1438" s="3">
        <v>46224</v>
      </c>
      <c r="C1438" s="4" t="s">
        <v>8</v>
      </c>
      <c r="D1438" s="4" t="s">
        <v>86</v>
      </c>
      <c r="E1438" s="4" t="s">
        <v>3</v>
      </c>
      <c r="F1438" s="4" t="s">
        <v>4</v>
      </c>
      <c r="G1438" s="4" t="s">
        <v>49</v>
      </c>
      <c r="H1438" s="4" t="s">
        <v>67</v>
      </c>
      <c r="I1438" s="9">
        <v>2</v>
      </c>
      <c r="J1438" s="6">
        <v>36.93</v>
      </c>
      <c r="K1438" s="7">
        <v>0</v>
      </c>
      <c r="L1438" s="6">
        <v>13.63</v>
      </c>
      <c r="M1438" s="6">
        <f t="shared" si="88"/>
        <v>73.86</v>
      </c>
      <c r="N1438" s="6">
        <f t="shared" si="89"/>
        <v>27.26</v>
      </c>
      <c r="O1438" s="6">
        <f t="shared" si="90"/>
        <v>46.599999999999994</v>
      </c>
      <c r="P1438" s="8">
        <f t="shared" si="91"/>
        <v>0.63092336853506625</v>
      </c>
      <c r="Q1438" s="5">
        <f>YEAR(SalesDataTable[[#This Row],[Order Date]])</f>
        <v>2026</v>
      </c>
      <c r="R1438" s="8" t="str">
        <f>"Q"&amp;ROUNDUP(MONTH(SalesDataTable[[#This Row],[Order Date]])/3,0)</f>
        <v>Q3</v>
      </c>
      <c r="S1438" s="9">
        <f>MONTH(SalesDataTable[[#This Row],[Order Date]])</f>
        <v>7</v>
      </c>
      <c r="T1438" s="8" t="str">
        <f>TEXT(SalesDataTable[[#This Row],[Order Date]],"mmm")</f>
        <v>Jul</v>
      </c>
    </row>
    <row r="1439" spans="1:20" ht="15.6">
      <c r="A1439" s="2" t="s">
        <v>1490</v>
      </c>
      <c r="B1439" s="3">
        <v>46224</v>
      </c>
      <c r="C1439" s="4" t="s">
        <v>14</v>
      </c>
      <c r="D1439" s="4" t="s">
        <v>15</v>
      </c>
      <c r="E1439" s="4" t="s">
        <v>39</v>
      </c>
      <c r="F1439" s="4" t="s">
        <v>4</v>
      </c>
      <c r="G1439" s="4" t="s">
        <v>11</v>
      </c>
      <c r="H1439" s="4" t="s">
        <v>21</v>
      </c>
      <c r="I1439" s="9">
        <v>1</v>
      </c>
      <c r="J1439" s="6">
        <v>143.69</v>
      </c>
      <c r="K1439" s="7">
        <v>0</v>
      </c>
      <c r="L1439" s="6">
        <v>80.87</v>
      </c>
      <c r="M1439" s="6">
        <f t="shared" si="88"/>
        <v>143.69</v>
      </c>
      <c r="N1439" s="6">
        <f t="shared" si="89"/>
        <v>80.87</v>
      </c>
      <c r="O1439" s="6">
        <f t="shared" si="90"/>
        <v>62.819999999999993</v>
      </c>
      <c r="P1439" s="8">
        <f t="shared" si="91"/>
        <v>0.43719117544714309</v>
      </c>
      <c r="Q1439" s="5">
        <f>YEAR(SalesDataTable[[#This Row],[Order Date]])</f>
        <v>2026</v>
      </c>
      <c r="R1439" s="8" t="str">
        <f>"Q"&amp;ROUNDUP(MONTH(SalesDataTable[[#This Row],[Order Date]])/3,0)</f>
        <v>Q3</v>
      </c>
      <c r="S1439" s="9">
        <f>MONTH(SalesDataTable[[#This Row],[Order Date]])</f>
        <v>7</v>
      </c>
      <c r="T1439" s="8" t="str">
        <f>TEXT(SalesDataTable[[#This Row],[Order Date]],"mmm")</f>
        <v>Jul</v>
      </c>
    </row>
    <row r="1440" spans="1:20" ht="15.6">
      <c r="A1440" s="2" t="s">
        <v>1491</v>
      </c>
      <c r="B1440" s="3">
        <v>46224</v>
      </c>
      <c r="C1440" s="4" t="s">
        <v>8</v>
      </c>
      <c r="D1440" s="4" t="s">
        <v>86</v>
      </c>
      <c r="E1440" s="4" t="s">
        <v>39</v>
      </c>
      <c r="F1440" s="4" t="s">
        <v>16</v>
      </c>
      <c r="G1440" s="4" t="s">
        <v>11</v>
      </c>
      <c r="H1440" s="4" t="s">
        <v>21</v>
      </c>
      <c r="I1440" s="9">
        <v>2</v>
      </c>
      <c r="J1440" s="6">
        <v>147.09</v>
      </c>
      <c r="K1440" s="7">
        <v>0</v>
      </c>
      <c r="L1440" s="6">
        <v>81.58</v>
      </c>
      <c r="M1440" s="6">
        <f t="shared" si="88"/>
        <v>294.18</v>
      </c>
      <c r="N1440" s="6">
        <f t="shared" si="89"/>
        <v>163.16</v>
      </c>
      <c r="O1440" s="6">
        <f t="shared" si="90"/>
        <v>131.02000000000001</v>
      </c>
      <c r="P1440" s="8">
        <f t="shared" si="91"/>
        <v>0.44537358080087025</v>
      </c>
      <c r="Q1440" s="5">
        <f>YEAR(SalesDataTable[[#This Row],[Order Date]])</f>
        <v>2026</v>
      </c>
      <c r="R1440" s="8" t="str">
        <f>"Q"&amp;ROUNDUP(MONTH(SalesDataTable[[#This Row],[Order Date]])/3,0)</f>
        <v>Q3</v>
      </c>
      <c r="S1440" s="9">
        <f>MONTH(SalesDataTable[[#This Row],[Order Date]])</f>
        <v>7</v>
      </c>
      <c r="T1440" s="8" t="str">
        <f>TEXT(SalesDataTable[[#This Row],[Order Date]],"mmm")</f>
        <v>Jul</v>
      </c>
    </row>
    <row r="1441" spans="1:20" ht="15.6">
      <c r="A1441" s="2" t="s">
        <v>1492</v>
      </c>
      <c r="B1441" s="3">
        <v>46224</v>
      </c>
      <c r="C1441" s="4" t="s">
        <v>14</v>
      </c>
      <c r="D1441" s="4" t="s">
        <v>34</v>
      </c>
      <c r="E1441" s="4" t="s">
        <v>3</v>
      </c>
      <c r="F1441" s="4" t="s">
        <v>16</v>
      </c>
      <c r="G1441" s="4" t="s">
        <v>11</v>
      </c>
      <c r="H1441" s="4" t="s">
        <v>53</v>
      </c>
      <c r="I1441" s="9">
        <v>1</v>
      </c>
      <c r="J1441" s="6">
        <v>153.88</v>
      </c>
      <c r="K1441" s="7">
        <v>0</v>
      </c>
      <c r="L1441" s="6">
        <v>80.98</v>
      </c>
      <c r="M1441" s="6">
        <f t="shared" si="88"/>
        <v>153.88</v>
      </c>
      <c r="N1441" s="6">
        <f t="shared" si="89"/>
        <v>80.98</v>
      </c>
      <c r="O1441" s="6">
        <f t="shared" si="90"/>
        <v>72.899999999999991</v>
      </c>
      <c r="P1441" s="8">
        <f t="shared" si="91"/>
        <v>0.47374577592929551</v>
      </c>
      <c r="Q1441" s="5">
        <f>YEAR(SalesDataTable[[#This Row],[Order Date]])</f>
        <v>2026</v>
      </c>
      <c r="R1441" s="8" t="str">
        <f>"Q"&amp;ROUNDUP(MONTH(SalesDataTable[[#This Row],[Order Date]])/3,0)</f>
        <v>Q3</v>
      </c>
      <c r="S1441" s="9">
        <f>MONTH(SalesDataTable[[#This Row],[Order Date]])</f>
        <v>7</v>
      </c>
      <c r="T1441" s="8" t="str">
        <f>TEXT(SalesDataTable[[#This Row],[Order Date]],"mmm")</f>
        <v>Jul</v>
      </c>
    </row>
    <row r="1442" spans="1:20" ht="15.6">
      <c r="A1442" s="2" t="s">
        <v>1493</v>
      </c>
      <c r="B1442" s="3">
        <v>46224</v>
      </c>
      <c r="C1442" s="4" t="s">
        <v>27</v>
      </c>
      <c r="D1442" s="4" t="s">
        <v>82</v>
      </c>
      <c r="E1442" s="4" t="s">
        <v>39</v>
      </c>
      <c r="F1442" s="4" t="s">
        <v>16</v>
      </c>
      <c r="G1442" s="4" t="s">
        <v>11</v>
      </c>
      <c r="H1442" s="4" t="s">
        <v>79</v>
      </c>
      <c r="I1442" s="9">
        <v>3</v>
      </c>
      <c r="J1442" s="6">
        <v>72.2</v>
      </c>
      <c r="K1442" s="7">
        <v>0</v>
      </c>
      <c r="L1442" s="6">
        <v>31.45</v>
      </c>
      <c r="M1442" s="6">
        <f t="shared" si="88"/>
        <v>216.60000000000002</v>
      </c>
      <c r="N1442" s="6">
        <f t="shared" si="89"/>
        <v>94.35</v>
      </c>
      <c r="O1442" s="6">
        <f t="shared" si="90"/>
        <v>122.25000000000003</v>
      </c>
      <c r="P1442" s="8">
        <f t="shared" si="91"/>
        <v>0.5644044321329641</v>
      </c>
      <c r="Q1442" s="5">
        <f>YEAR(SalesDataTable[[#This Row],[Order Date]])</f>
        <v>2026</v>
      </c>
      <c r="R1442" s="8" t="str">
        <f>"Q"&amp;ROUNDUP(MONTH(SalesDataTable[[#This Row],[Order Date]])/3,0)</f>
        <v>Q3</v>
      </c>
      <c r="S1442" s="9">
        <f>MONTH(SalesDataTable[[#This Row],[Order Date]])</f>
        <v>7</v>
      </c>
      <c r="T1442" s="8" t="str">
        <f>TEXT(SalesDataTable[[#This Row],[Order Date]],"mmm")</f>
        <v>Jul</v>
      </c>
    </row>
    <row r="1443" spans="1:20" ht="15.6">
      <c r="A1443" s="2" t="s">
        <v>1494</v>
      </c>
      <c r="B1443" s="3">
        <v>46225</v>
      </c>
      <c r="C1443" s="4" t="s">
        <v>27</v>
      </c>
      <c r="D1443" s="4" t="s">
        <v>82</v>
      </c>
      <c r="E1443" s="4" t="s">
        <v>25</v>
      </c>
      <c r="F1443" s="4" t="s">
        <v>20</v>
      </c>
      <c r="G1443" s="4" t="s">
        <v>49</v>
      </c>
      <c r="H1443" s="4" t="s">
        <v>50</v>
      </c>
      <c r="I1443" s="9">
        <v>1</v>
      </c>
      <c r="J1443" s="6">
        <v>40.67</v>
      </c>
      <c r="K1443" s="7">
        <v>0</v>
      </c>
      <c r="L1443" s="6">
        <v>14.28</v>
      </c>
      <c r="M1443" s="6">
        <f t="shared" si="88"/>
        <v>40.67</v>
      </c>
      <c r="N1443" s="6">
        <f t="shared" si="89"/>
        <v>14.28</v>
      </c>
      <c r="O1443" s="6">
        <f t="shared" si="90"/>
        <v>26.39</v>
      </c>
      <c r="P1443" s="8">
        <f t="shared" si="91"/>
        <v>0.64888123924268504</v>
      </c>
      <c r="Q1443" s="5">
        <f>YEAR(SalesDataTable[[#This Row],[Order Date]])</f>
        <v>2026</v>
      </c>
      <c r="R1443" s="8" t="str">
        <f>"Q"&amp;ROUNDUP(MONTH(SalesDataTable[[#This Row],[Order Date]])/3,0)</f>
        <v>Q3</v>
      </c>
      <c r="S1443" s="9">
        <f>MONTH(SalesDataTable[[#This Row],[Order Date]])</f>
        <v>7</v>
      </c>
      <c r="T1443" s="8" t="str">
        <f>TEXT(SalesDataTable[[#This Row],[Order Date]],"mmm")</f>
        <v>Jul</v>
      </c>
    </row>
    <row r="1444" spans="1:20" ht="15.6">
      <c r="A1444" s="2" t="s">
        <v>1495</v>
      </c>
      <c r="B1444" s="3">
        <v>46225</v>
      </c>
      <c r="C1444" s="4" t="s">
        <v>1</v>
      </c>
      <c r="D1444" s="4" t="s">
        <v>2</v>
      </c>
      <c r="E1444" s="4" t="s">
        <v>3</v>
      </c>
      <c r="F1444" s="4" t="s">
        <v>16</v>
      </c>
      <c r="G1444" s="4" t="s">
        <v>11</v>
      </c>
      <c r="H1444" s="4" t="s">
        <v>53</v>
      </c>
      <c r="I1444" s="9">
        <v>3</v>
      </c>
      <c r="J1444" s="6">
        <v>152.53</v>
      </c>
      <c r="K1444" s="7">
        <v>0</v>
      </c>
      <c r="L1444" s="6">
        <v>80.88</v>
      </c>
      <c r="M1444" s="6">
        <f t="shared" si="88"/>
        <v>457.59000000000003</v>
      </c>
      <c r="N1444" s="6">
        <f t="shared" si="89"/>
        <v>242.64</v>
      </c>
      <c r="O1444" s="6">
        <f t="shared" si="90"/>
        <v>214.95000000000005</v>
      </c>
      <c r="P1444" s="8">
        <f t="shared" si="91"/>
        <v>0.46974365698551113</v>
      </c>
      <c r="Q1444" s="5">
        <f>YEAR(SalesDataTable[[#This Row],[Order Date]])</f>
        <v>2026</v>
      </c>
      <c r="R1444" s="8" t="str">
        <f>"Q"&amp;ROUNDUP(MONTH(SalesDataTable[[#This Row],[Order Date]])/3,0)</f>
        <v>Q3</v>
      </c>
      <c r="S1444" s="9">
        <f>MONTH(SalesDataTable[[#This Row],[Order Date]])</f>
        <v>7</v>
      </c>
      <c r="T1444" s="8" t="str">
        <f>TEXT(SalesDataTable[[#This Row],[Order Date]],"mmm")</f>
        <v>Jul</v>
      </c>
    </row>
    <row r="1445" spans="1:20" ht="15.6">
      <c r="A1445" s="2" t="s">
        <v>1496</v>
      </c>
      <c r="B1445" s="3">
        <v>46225</v>
      </c>
      <c r="C1445" s="4" t="s">
        <v>8</v>
      </c>
      <c r="D1445" s="4" t="s">
        <v>66</v>
      </c>
      <c r="E1445" s="4" t="s">
        <v>25</v>
      </c>
      <c r="F1445" s="4" t="s">
        <v>4</v>
      </c>
      <c r="G1445" s="4" t="s">
        <v>17</v>
      </c>
      <c r="H1445" s="4" t="s">
        <v>18</v>
      </c>
      <c r="I1445" s="9">
        <v>2</v>
      </c>
      <c r="J1445" s="6">
        <v>35.39</v>
      </c>
      <c r="K1445" s="7">
        <v>0.05</v>
      </c>
      <c r="L1445" s="6">
        <v>13.39</v>
      </c>
      <c r="M1445" s="6">
        <f t="shared" si="88"/>
        <v>67.241</v>
      </c>
      <c r="N1445" s="6">
        <f t="shared" si="89"/>
        <v>26.78</v>
      </c>
      <c r="O1445" s="6">
        <f t="shared" si="90"/>
        <v>40.460999999999999</v>
      </c>
      <c r="P1445" s="8">
        <f t="shared" si="91"/>
        <v>0.60173108668818132</v>
      </c>
      <c r="Q1445" s="5">
        <f>YEAR(SalesDataTable[[#This Row],[Order Date]])</f>
        <v>2026</v>
      </c>
      <c r="R1445" s="8" t="str">
        <f>"Q"&amp;ROUNDUP(MONTH(SalesDataTable[[#This Row],[Order Date]])/3,0)</f>
        <v>Q3</v>
      </c>
      <c r="S1445" s="9">
        <f>MONTH(SalesDataTable[[#This Row],[Order Date]])</f>
        <v>7</v>
      </c>
      <c r="T1445" s="8" t="str">
        <f>TEXT(SalesDataTable[[#This Row],[Order Date]],"mmm")</f>
        <v>Jul</v>
      </c>
    </row>
    <row r="1446" spans="1:20" ht="15.6">
      <c r="A1446" s="2" t="s">
        <v>1497</v>
      </c>
      <c r="B1446" s="3">
        <v>46225</v>
      </c>
      <c r="C1446" s="4" t="s">
        <v>27</v>
      </c>
      <c r="D1446" s="4" t="s">
        <v>28</v>
      </c>
      <c r="E1446" s="4" t="s">
        <v>3</v>
      </c>
      <c r="F1446" s="4" t="s">
        <v>4</v>
      </c>
      <c r="G1446" s="4" t="s">
        <v>11</v>
      </c>
      <c r="H1446" s="4" t="s">
        <v>12</v>
      </c>
      <c r="I1446" s="9">
        <v>5</v>
      </c>
      <c r="J1446" s="6">
        <v>93.35</v>
      </c>
      <c r="K1446" s="7">
        <v>0</v>
      </c>
      <c r="L1446" s="6">
        <v>46.31</v>
      </c>
      <c r="M1446" s="6">
        <f t="shared" si="88"/>
        <v>466.75</v>
      </c>
      <c r="N1446" s="6">
        <f t="shared" si="89"/>
        <v>231.55</v>
      </c>
      <c r="O1446" s="6">
        <f t="shared" si="90"/>
        <v>235.2</v>
      </c>
      <c r="P1446" s="8">
        <f t="shared" si="91"/>
        <v>0.50391001606855912</v>
      </c>
      <c r="Q1446" s="5">
        <f>YEAR(SalesDataTable[[#This Row],[Order Date]])</f>
        <v>2026</v>
      </c>
      <c r="R1446" s="8" t="str">
        <f>"Q"&amp;ROUNDUP(MONTH(SalesDataTable[[#This Row],[Order Date]])/3,0)</f>
        <v>Q3</v>
      </c>
      <c r="S1446" s="9">
        <f>MONTH(SalesDataTable[[#This Row],[Order Date]])</f>
        <v>7</v>
      </c>
      <c r="T1446" s="8" t="str">
        <f>TEXT(SalesDataTable[[#This Row],[Order Date]],"mmm")</f>
        <v>Jul</v>
      </c>
    </row>
    <row r="1447" spans="1:20" ht="15.6">
      <c r="A1447" s="2" t="s">
        <v>1498</v>
      </c>
      <c r="B1447" s="3">
        <v>46225</v>
      </c>
      <c r="C1447" s="4" t="s">
        <v>8</v>
      </c>
      <c r="D1447" s="4" t="s">
        <v>69</v>
      </c>
      <c r="E1447" s="4" t="s">
        <v>3</v>
      </c>
      <c r="F1447" s="4" t="s">
        <v>4</v>
      </c>
      <c r="G1447" s="4" t="s">
        <v>5</v>
      </c>
      <c r="H1447" s="4" t="s">
        <v>29</v>
      </c>
      <c r="I1447" s="9">
        <v>2</v>
      </c>
      <c r="J1447" s="6">
        <v>51.71</v>
      </c>
      <c r="K1447" s="7">
        <v>0</v>
      </c>
      <c r="L1447" s="6">
        <v>22.75</v>
      </c>
      <c r="M1447" s="6">
        <f t="shared" si="88"/>
        <v>103.42</v>
      </c>
      <c r="N1447" s="6">
        <f t="shared" si="89"/>
        <v>45.5</v>
      </c>
      <c r="O1447" s="6">
        <f t="shared" si="90"/>
        <v>57.92</v>
      </c>
      <c r="P1447" s="8">
        <f t="shared" si="91"/>
        <v>0.5600464126861342</v>
      </c>
      <c r="Q1447" s="5">
        <f>YEAR(SalesDataTable[[#This Row],[Order Date]])</f>
        <v>2026</v>
      </c>
      <c r="R1447" s="8" t="str">
        <f>"Q"&amp;ROUNDUP(MONTH(SalesDataTable[[#This Row],[Order Date]])/3,0)</f>
        <v>Q3</v>
      </c>
      <c r="S1447" s="9">
        <f>MONTH(SalesDataTable[[#This Row],[Order Date]])</f>
        <v>7</v>
      </c>
      <c r="T1447" s="8" t="str">
        <f>TEXT(SalesDataTable[[#This Row],[Order Date]],"mmm")</f>
        <v>Jul</v>
      </c>
    </row>
    <row r="1448" spans="1:20" ht="15.6">
      <c r="A1448" s="2" t="s">
        <v>1499</v>
      </c>
      <c r="B1448" s="3">
        <v>46225</v>
      </c>
      <c r="C1448" s="4" t="s">
        <v>1</v>
      </c>
      <c r="D1448" s="4" t="s">
        <v>2</v>
      </c>
      <c r="E1448" s="4" t="s">
        <v>3</v>
      </c>
      <c r="F1448" s="4" t="s">
        <v>16</v>
      </c>
      <c r="G1448" s="4" t="s">
        <v>5</v>
      </c>
      <c r="H1448" s="4" t="s">
        <v>35</v>
      </c>
      <c r="I1448" s="9">
        <v>1</v>
      </c>
      <c r="J1448" s="6">
        <v>39.86</v>
      </c>
      <c r="K1448" s="7">
        <v>0</v>
      </c>
      <c r="L1448" s="6">
        <v>16.53</v>
      </c>
      <c r="M1448" s="6">
        <f t="shared" si="88"/>
        <v>39.86</v>
      </c>
      <c r="N1448" s="6">
        <f t="shared" si="89"/>
        <v>16.53</v>
      </c>
      <c r="O1448" s="6">
        <f t="shared" si="90"/>
        <v>23.33</v>
      </c>
      <c r="P1448" s="8">
        <f t="shared" si="91"/>
        <v>0.58529854490717503</v>
      </c>
      <c r="Q1448" s="5">
        <f>YEAR(SalesDataTable[[#This Row],[Order Date]])</f>
        <v>2026</v>
      </c>
      <c r="R1448" s="8" t="str">
        <f>"Q"&amp;ROUNDUP(MONTH(SalesDataTable[[#This Row],[Order Date]])/3,0)</f>
        <v>Q3</v>
      </c>
      <c r="S1448" s="9">
        <f>MONTH(SalesDataTable[[#This Row],[Order Date]])</f>
        <v>7</v>
      </c>
      <c r="T1448" s="8" t="str">
        <f>TEXT(SalesDataTable[[#This Row],[Order Date]],"mmm")</f>
        <v>Jul</v>
      </c>
    </row>
    <row r="1449" spans="1:20" ht="15.6">
      <c r="A1449" s="2" t="s">
        <v>1500</v>
      </c>
      <c r="B1449" s="3">
        <v>46225</v>
      </c>
      <c r="C1449" s="4" t="s">
        <v>27</v>
      </c>
      <c r="D1449" s="4" t="s">
        <v>48</v>
      </c>
      <c r="E1449" s="4" t="s">
        <v>3</v>
      </c>
      <c r="F1449" s="4" t="s">
        <v>16</v>
      </c>
      <c r="G1449" s="4" t="s">
        <v>31</v>
      </c>
      <c r="H1449" s="4" t="s">
        <v>64</v>
      </c>
      <c r="I1449" s="9">
        <v>2</v>
      </c>
      <c r="J1449" s="6">
        <v>83.71</v>
      </c>
      <c r="K1449" s="7">
        <v>0</v>
      </c>
      <c r="L1449" s="6">
        <v>39.29</v>
      </c>
      <c r="M1449" s="6">
        <f t="shared" si="88"/>
        <v>167.42</v>
      </c>
      <c r="N1449" s="6">
        <f t="shared" si="89"/>
        <v>78.58</v>
      </c>
      <c r="O1449" s="6">
        <f t="shared" si="90"/>
        <v>88.839999999999989</v>
      </c>
      <c r="P1449" s="8">
        <f t="shared" si="91"/>
        <v>0.53064150041811009</v>
      </c>
      <c r="Q1449" s="5">
        <f>YEAR(SalesDataTable[[#This Row],[Order Date]])</f>
        <v>2026</v>
      </c>
      <c r="R1449" s="8" t="str">
        <f>"Q"&amp;ROUNDUP(MONTH(SalesDataTable[[#This Row],[Order Date]])/3,0)</f>
        <v>Q3</v>
      </c>
      <c r="S1449" s="9">
        <f>MONTH(SalesDataTable[[#This Row],[Order Date]])</f>
        <v>7</v>
      </c>
      <c r="T1449" s="8" t="str">
        <f>TEXT(SalesDataTable[[#This Row],[Order Date]],"mmm")</f>
        <v>Jul</v>
      </c>
    </row>
    <row r="1450" spans="1:20" ht="15.6">
      <c r="A1450" s="2" t="s">
        <v>1501</v>
      </c>
      <c r="B1450" s="3">
        <v>46225</v>
      </c>
      <c r="C1450" s="4" t="s">
        <v>8</v>
      </c>
      <c r="D1450" s="4" t="s">
        <v>86</v>
      </c>
      <c r="E1450" s="4" t="s">
        <v>25</v>
      </c>
      <c r="F1450" s="4" t="s">
        <v>16</v>
      </c>
      <c r="G1450" s="4" t="s">
        <v>17</v>
      </c>
      <c r="H1450" s="4" t="s">
        <v>46</v>
      </c>
      <c r="I1450" s="9">
        <v>1</v>
      </c>
      <c r="J1450" s="6">
        <v>47.62</v>
      </c>
      <c r="K1450" s="7">
        <v>0</v>
      </c>
      <c r="L1450" s="6">
        <v>17.82</v>
      </c>
      <c r="M1450" s="6">
        <f t="shared" si="88"/>
        <v>47.62</v>
      </c>
      <c r="N1450" s="6">
        <f t="shared" si="89"/>
        <v>17.82</v>
      </c>
      <c r="O1450" s="6">
        <f t="shared" si="90"/>
        <v>29.799999999999997</v>
      </c>
      <c r="P1450" s="8">
        <f t="shared" si="91"/>
        <v>0.62578748425031494</v>
      </c>
      <c r="Q1450" s="5">
        <f>YEAR(SalesDataTable[[#This Row],[Order Date]])</f>
        <v>2026</v>
      </c>
      <c r="R1450" s="8" t="str">
        <f>"Q"&amp;ROUNDUP(MONTH(SalesDataTable[[#This Row],[Order Date]])/3,0)</f>
        <v>Q3</v>
      </c>
      <c r="S1450" s="9">
        <f>MONTH(SalesDataTable[[#This Row],[Order Date]])</f>
        <v>7</v>
      </c>
      <c r="T1450" s="8" t="str">
        <f>TEXT(SalesDataTable[[#This Row],[Order Date]],"mmm")</f>
        <v>Jul</v>
      </c>
    </row>
    <row r="1451" spans="1:20" ht="15.6">
      <c r="A1451" s="2" t="s">
        <v>1502</v>
      </c>
      <c r="B1451" s="3">
        <v>46225</v>
      </c>
      <c r="C1451" s="4" t="s">
        <v>8</v>
      </c>
      <c r="D1451" s="4" t="s">
        <v>69</v>
      </c>
      <c r="E1451" s="4" t="s">
        <v>3</v>
      </c>
      <c r="F1451" s="4" t="s">
        <v>4</v>
      </c>
      <c r="G1451" s="4" t="s">
        <v>5</v>
      </c>
      <c r="H1451" s="4" t="s">
        <v>6</v>
      </c>
      <c r="I1451" s="9">
        <v>1</v>
      </c>
      <c r="J1451" s="6">
        <v>80.05</v>
      </c>
      <c r="K1451" s="7">
        <v>0.05</v>
      </c>
      <c r="L1451" s="6">
        <v>43.81</v>
      </c>
      <c r="M1451" s="6">
        <f t="shared" si="88"/>
        <v>76.047499999999999</v>
      </c>
      <c r="N1451" s="6">
        <f t="shared" si="89"/>
        <v>43.81</v>
      </c>
      <c r="O1451" s="6">
        <f t="shared" si="90"/>
        <v>32.237499999999997</v>
      </c>
      <c r="P1451" s="8">
        <f t="shared" si="91"/>
        <v>0.42391268615010352</v>
      </c>
      <c r="Q1451" s="5">
        <f>YEAR(SalesDataTable[[#This Row],[Order Date]])</f>
        <v>2026</v>
      </c>
      <c r="R1451" s="8" t="str">
        <f>"Q"&amp;ROUNDUP(MONTH(SalesDataTable[[#This Row],[Order Date]])/3,0)</f>
        <v>Q3</v>
      </c>
      <c r="S1451" s="9">
        <f>MONTH(SalesDataTable[[#This Row],[Order Date]])</f>
        <v>7</v>
      </c>
      <c r="T1451" s="8" t="str">
        <f>TEXT(SalesDataTable[[#This Row],[Order Date]],"mmm")</f>
        <v>Jul</v>
      </c>
    </row>
    <row r="1452" spans="1:20" ht="15.6">
      <c r="A1452" s="2" t="s">
        <v>1503</v>
      </c>
      <c r="B1452" s="3">
        <v>46226</v>
      </c>
      <c r="C1452" s="4" t="s">
        <v>27</v>
      </c>
      <c r="D1452" s="4" t="s">
        <v>48</v>
      </c>
      <c r="E1452" s="4" t="s">
        <v>25</v>
      </c>
      <c r="F1452" s="4" t="s">
        <v>4</v>
      </c>
      <c r="G1452" s="4" t="s">
        <v>49</v>
      </c>
      <c r="H1452" s="4" t="s">
        <v>74</v>
      </c>
      <c r="I1452" s="9">
        <v>1</v>
      </c>
      <c r="J1452" s="6">
        <v>51.82</v>
      </c>
      <c r="K1452" s="7">
        <v>0</v>
      </c>
      <c r="L1452" s="6">
        <v>21.43</v>
      </c>
      <c r="M1452" s="6">
        <f t="shared" si="88"/>
        <v>51.82</v>
      </c>
      <c r="N1452" s="6">
        <f t="shared" si="89"/>
        <v>21.43</v>
      </c>
      <c r="O1452" s="6">
        <f t="shared" si="90"/>
        <v>30.39</v>
      </c>
      <c r="P1452" s="8">
        <f t="shared" si="91"/>
        <v>0.58645310690852959</v>
      </c>
      <c r="Q1452" s="5">
        <f>YEAR(SalesDataTable[[#This Row],[Order Date]])</f>
        <v>2026</v>
      </c>
      <c r="R1452" s="8" t="str">
        <f>"Q"&amp;ROUNDUP(MONTH(SalesDataTable[[#This Row],[Order Date]])/3,0)</f>
        <v>Q3</v>
      </c>
      <c r="S1452" s="9">
        <f>MONTH(SalesDataTable[[#This Row],[Order Date]])</f>
        <v>7</v>
      </c>
      <c r="T1452" s="8" t="str">
        <f>TEXT(SalesDataTable[[#This Row],[Order Date]],"mmm")</f>
        <v>Jul</v>
      </c>
    </row>
    <row r="1453" spans="1:20" ht="15.6">
      <c r="A1453" s="2" t="s">
        <v>1504</v>
      </c>
      <c r="B1453" s="3">
        <v>46226</v>
      </c>
      <c r="C1453" s="4" t="s">
        <v>8</v>
      </c>
      <c r="D1453" s="4" t="s">
        <v>66</v>
      </c>
      <c r="E1453" s="4" t="s">
        <v>3</v>
      </c>
      <c r="F1453" s="4" t="s">
        <v>20</v>
      </c>
      <c r="G1453" s="4" t="s">
        <v>17</v>
      </c>
      <c r="H1453" s="4" t="s">
        <v>83</v>
      </c>
      <c r="I1453" s="9">
        <v>4</v>
      </c>
      <c r="J1453" s="6">
        <v>161.28</v>
      </c>
      <c r="K1453" s="7">
        <v>0.15</v>
      </c>
      <c r="L1453" s="6">
        <v>89.2</v>
      </c>
      <c r="M1453" s="6">
        <f t="shared" si="88"/>
        <v>548.35199999999998</v>
      </c>
      <c r="N1453" s="6">
        <f t="shared" si="89"/>
        <v>356.8</v>
      </c>
      <c r="O1453" s="6">
        <f t="shared" si="90"/>
        <v>191.55199999999996</v>
      </c>
      <c r="P1453" s="8">
        <f t="shared" si="91"/>
        <v>0.3493230625583566</v>
      </c>
      <c r="Q1453" s="5">
        <f>YEAR(SalesDataTable[[#This Row],[Order Date]])</f>
        <v>2026</v>
      </c>
      <c r="R1453" s="8" t="str">
        <f>"Q"&amp;ROUNDUP(MONTH(SalesDataTable[[#This Row],[Order Date]])/3,0)</f>
        <v>Q3</v>
      </c>
      <c r="S1453" s="9">
        <f>MONTH(SalesDataTable[[#This Row],[Order Date]])</f>
        <v>7</v>
      </c>
      <c r="T1453" s="8" t="str">
        <f>TEXT(SalesDataTable[[#This Row],[Order Date]],"mmm")</f>
        <v>Jul</v>
      </c>
    </row>
    <row r="1454" spans="1:20" ht="15.6">
      <c r="A1454" s="2" t="s">
        <v>1505</v>
      </c>
      <c r="B1454" s="3">
        <v>46226</v>
      </c>
      <c r="C1454" s="4" t="s">
        <v>1</v>
      </c>
      <c r="D1454" s="4" t="s">
        <v>2</v>
      </c>
      <c r="E1454" s="4" t="s">
        <v>3</v>
      </c>
      <c r="F1454" s="4" t="s">
        <v>16</v>
      </c>
      <c r="G1454" s="4" t="s">
        <v>5</v>
      </c>
      <c r="H1454" s="4" t="s">
        <v>35</v>
      </c>
      <c r="I1454" s="9">
        <v>1</v>
      </c>
      <c r="J1454" s="6">
        <v>39.86</v>
      </c>
      <c r="K1454" s="7">
        <v>0.05</v>
      </c>
      <c r="L1454" s="6">
        <v>16.989999999999998</v>
      </c>
      <c r="M1454" s="6">
        <f t="shared" si="88"/>
        <v>37.866999999999997</v>
      </c>
      <c r="N1454" s="6">
        <f t="shared" si="89"/>
        <v>16.989999999999998</v>
      </c>
      <c r="O1454" s="6">
        <f t="shared" si="90"/>
        <v>20.876999999999999</v>
      </c>
      <c r="P1454" s="8">
        <f t="shared" si="91"/>
        <v>0.55132437214461139</v>
      </c>
      <c r="Q1454" s="5">
        <f>YEAR(SalesDataTable[[#This Row],[Order Date]])</f>
        <v>2026</v>
      </c>
      <c r="R1454" s="8" t="str">
        <f>"Q"&amp;ROUNDUP(MONTH(SalesDataTable[[#This Row],[Order Date]])/3,0)</f>
        <v>Q3</v>
      </c>
      <c r="S1454" s="9">
        <f>MONTH(SalesDataTable[[#This Row],[Order Date]])</f>
        <v>7</v>
      </c>
      <c r="T1454" s="8" t="str">
        <f>TEXT(SalesDataTable[[#This Row],[Order Date]],"mmm")</f>
        <v>Jul</v>
      </c>
    </row>
    <row r="1455" spans="1:20" ht="15.6">
      <c r="A1455" s="2" t="s">
        <v>1506</v>
      </c>
      <c r="B1455" s="3">
        <v>46226</v>
      </c>
      <c r="C1455" s="4" t="s">
        <v>27</v>
      </c>
      <c r="D1455" s="4" t="s">
        <v>48</v>
      </c>
      <c r="E1455" s="4" t="s">
        <v>39</v>
      </c>
      <c r="F1455" s="4" t="s">
        <v>16</v>
      </c>
      <c r="G1455" s="4" t="s">
        <v>5</v>
      </c>
      <c r="H1455" s="4" t="s">
        <v>43</v>
      </c>
      <c r="I1455" s="9">
        <v>6</v>
      </c>
      <c r="J1455" s="6">
        <v>102.96</v>
      </c>
      <c r="K1455" s="7">
        <v>0.05</v>
      </c>
      <c r="L1455" s="6">
        <v>51.74</v>
      </c>
      <c r="M1455" s="6">
        <f t="shared" si="88"/>
        <v>586.87199999999996</v>
      </c>
      <c r="N1455" s="6">
        <f t="shared" si="89"/>
        <v>310.44</v>
      </c>
      <c r="O1455" s="6">
        <f t="shared" si="90"/>
        <v>276.43199999999996</v>
      </c>
      <c r="P1455" s="8">
        <f t="shared" si="91"/>
        <v>0.47102604997341835</v>
      </c>
      <c r="Q1455" s="5">
        <f>YEAR(SalesDataTable[[#This Row],[Order Date]])</f>
        <v>2026</v>
      </c>
      <c r="R1455" s="8" t="str">
        <f>"Q"&amp;ROUNDUP(MONTH(SalesDataTable[[#This Row],[Order Date]])/3,0)</f>
        <v>Q3</v>
      </c>
      <c r="S1455" s="9">
        <f>MONTH(SalesDataTable[[#This Row],[Order Date]])</f>
        <v>7</v>
      </c>
      <c r="T1455" s="8" t="str">
        <f>TEXT(SalesDataTable[[#This Row],[Order Date]],"mmm")</f>
        <v>Jul</v>
      </c>
    </row>
    <row r="1456" spans="1:20" ht="15.6">
      <c r="A1456" s="2" t="s">
        <v>1507</v>
      </c>
      <c r="B1456" s="3">
        <v>46226</v>
      </c>
      <c r="C1456" s="4" t="s">
        <v>8</v>
      </c>
      <c r="D1456" s="4" t="s">
        <v>69</v>
      </c>
      <c r="E1456" s="4" t="s">
        <v>39</v>
      </c>
      <c r="F1456" s="4" t="s">
        <v>4</v>
      </c>
      <c r="G1456" s="4" t="s">
        <v>11</v>
      </c>
      <c r="H1456" s="4" t="s">
        <v>12</v>
      </c>
      <c r="I1456" s="9">
        <v>1</v>
      </c>
      <c r="J1456" s="6">
        <v>94.04</v>
      </c>
      <c r="K1456" s="7">
        <v>0</v>
      </c>
      <c r="L1456" s="6">
        <v>44.88</v>
      </c>
      <c r="M1456" s="6">
        <f t="shared" si="88"/>
        <v>94.04</v>
      </c>
      <c r="N1456" s="6">
        <f t="shared" si="89"/>
        <v>44.88</v>
      </c>
      <c r="O1456" s="6">
        <f t="shared" si="90"/>
        <v>49.160000000000004</v>
      </c>
      <c r="P1456" s="8">
        <f t="shared" si="91"/>
        <v>0.52275627392598889</v>
      </c>
      <c r="Q1456" s="5">
        <f>YEAR(SalesDataTable[[#This Row],[Order Date]])</f>
        <v>2026</v>
      </c>
      <c r="R1456" s="8" t="str">
        <f>"Q"&amp;ROUNDUP(MONTH(SalesDataTable[[#This Row],[Order Date]])/3,0)</f>
        <v>Q3</v>
      </c>
      <c r="S1456" s="9">
        <f>MONTH(SalesDataTable[[#This Row],[Order Date]])</f>
        <v>7</v>
      </c>
      <c r="T1456" s="8" t="str">
        <f>TEXT(SalesDataTable[[#This Row],[Order Date]],"mmm")</f>
        <v>Jul</v>
      </c>
    </row>
    <row r="1457" spans="1:20" ht="15.6">
      <c r="A1457" s="2" t="s">
        <v>1508</v>
      </c>
      <c r="B1457" s="3">
        <v>46226</v>
      </c>
      <c r="C1457" s="4" t="s">
        <v>27</v>
      </c>
      <c r="D1457" s="4" t="s">
        <v>48</v>
      </c>
      <c r="E1457" s="4" t="s">
        <v>3</v>
      </c>
      <c r="F1457" s="4" t="s">
        <v>16</v>
      </c>
      <c r="G1457" s="4" t="s">
        <v>11</v>
      </c>
      <c r="H1457" s="4" t="s">
        <v>79</v>
      </c>
      <c r="I1457" s="9">
        <v>2</v>
      </c>
      <c r="J1457" s="6">
        <v>70.790000000000006</v>
      </c>
      <c r="K1457" s="7">
        <v>0</v>
      </c>
      <c r="L1457" s="6">
        <v>32.44</v>
      </c>
      <c r="M1457" s="6">
        <f t="shared" si="88"/>
        <v>141.58000000000001</v>
      </c>
      <c r="N1457" s="6">
        <f t="shared" si="89"/>
        <v>64.88</v>
      </c>
      <c r="O1457" s="6">
        <f t="shared" si="90"/>
        <v>76.700000000000017</v>
      </c>
      <c r="P1457" s="8">
        <f t="shared" si="91"/>
        <v>0.541743184065546</v>
      </c>
      <c r="Q1457" s="5">
        <f>YEAR(SalesDataTable[[#This Row],[Order Date]])</f>
        <v>2026</v>
      </c>
      <c r="R1457" s="8" t="str">
        <f>"Q"&amp;ROUNDUP(MONTH(SalesDataTable[[#This Row],[Order Date]])/3,0)</f>
        <v>Q3</v>
      </c>
      <c r="S1457" s="9">
        <f>MONTH(SalesDataTable[[#This Row],[Order Date]])</f>
        <v>7</v>
      </c>
      <c r="T1457" s="8" t="str">
        <f>TEXT(SalesDataTable[[#This Row],[Order Date]],"mmm")</f>
        <v>Jul</v>
      </c>
    </row>
    <row r="1458" spans="1:20" ht="15.6">
      <c r="A1458" s="2" t="s">
        <v>1509</v>
      </c>
      <c r="B1458" s="3">
        <v>46226</v>
      </c>
      <c r="C1458" s="4" t="s">
        <v>14</v>
      </c>
      <c r="D1458" s="4" t="s">
        <v>61</v>
      </c>
      <c r="E1458" s="4" t="s">
        <v>3</v>
      </c>
      <c r="F1458" s="4" t="s">
        <v>16</v>
      </c>
      <c r="G1458" s="4" t="s">
        <v>17</v>
      </c>
      <c r="H1458" s="4" t="s">
        <v>46</v>
      </c>
      <c r="I1458" s="9">
        <v>2</v>
      </c>
      <c r="J1458" s="6">
        <v>46.41</v>
      </c>
      <c r="K1458" s="7">
        <v>0</v>
      </c>
      <c r="L1458" s="6">
        <v>18.600000000000001</v>
      </c>
      <c r="M1458" s="6">
        <f t="shared" si="88"/>
        <v>92.82</v>
      </c>
      <c r="N1458" s="6">
        <f t="shared" si="89"/>
        <v>37.200000000000003</v>
      </c>
      <c r="O1458" s="6">
        <f t="shared" si="90"/>
        <v>55.61999999999999</v>
      </c>
      <c r="P1458" s="8">
        <f t="shared" si="91"/>
        <v>0.59922430510665803</v>
      </c>
      <c r="Q1458" s="5">
        <f>YEAR(SalesDataTable[[#This Row],[Order Date]])</f>
        <v>2026</v>
      </c>
      <c r="R1458" s="8" t="str">
        <f>"Q"&amp;ROUNDUP(MONTH(SalesDataTable[[#This Row],[Order Date]])/3,0)</f>
        <v>Q3</v>
      </c>
      <c r="S1458" s="9">
        <f>MONTH(SalesDataTable[[#This Row],[Order Date]])</f>
        <v>7</v>
      </c>
      <c r="T1458" s="8" t="str">
        <f>TEXT(SalesDataTable[[#This Row],[Order Date]],"mmm")</f>
        <v>Jul</v>
      </c>
    </row>
    <row r="1459" spans="1:20" ht="15.6">
      <c r="A1459" s="2" t="s">
        <v>1510</v>
      </c>
      <c r="B1459" s="3">
        <v>46226</v>
      </c>
      <c r="C1459" s="4" t="s">
        <v>27</v>
      </c>
      <c r="D1459" s="4" t="s">
        <v>82</v>
      </c>
      <c r="E1459" s="4" t="s">
        <v>39</v>
      </c>
      <c r="F1459" s="4" t="s">
        <v>16</v>
      </c>
      <c r="G1459" s="4" t="s">
        <v>11</v>
      </c>
      <c r="H1459" s="4" t="s">
        <v>79</v>
      </c>
      <c r="I1459" s="9">
        <v>1</v>
      </c>
      <c r="J1459" s="6">
        <v>69.75</v>
      </c>
      <c r="K1459" s="7">
        <v>0</v>
      </c>
      <c r="L1459" s="6">
        <v>33.299999999999997</v>
      </c>
      <c r="M1459" s="6">
        <f t="shared" si="88"/>
        <v>69.75</v>
      </c>
      <c r="N1459" s="6">
        <f t="shared" si="89"/>
        <v>33.299999999999997</v>
      </c>
      <c r="O1459" s="6">
        <f t="shared" si="90"/>
        <v>36.450000000000003</v>
      </c>
      <c r="P1459" s="8">
        <f t="shared" si="91"/>
        <v>0.52258064516129032</v>
      </c>
      <c r="Q1459" s="5">
        <f>YEAR(SalesDataTable[[#This Row],[Order Date]])</f>
        <v>2026</v>
      </c>
      <c r="R1459" s="8" t="str">
        <f>"Q"&amp;ROUNDUP(MONTH(SalesDataTable[[#This Row],[Order Date]])/3,0)</f>
        <v>Q3</v>
      </c>
      <c r="S1459" s="9">
        <f>MONTH(SalesDataTable[[#This Row],[Order Date]])</f>
        <v>7</v>
      </c>
      <c r="T1459" s="8" t="str">
        <f>TEXT(SalesDataTable[[#This Row],[Order Date]],"mmm")</f>
        <v>Jul</v>
      </c>
    </row>
    <row r="1460" spans="1:20" ht="15.6">
      <c r="A1460" s="2" t="s">
        <v>1511</v>
      </c>
      <c r="B1460" s="3">
        <v>46226</v>
      </c>
      <c r="C1460" s="4" t="s">
        <v>1</v>
      </c>
      <c r="D1460" s="4" t="s">
        <v>88</v>
      </c>
      <c r="E1460" s="4" t="s">
        <v>25</v>
      </c>
      <c r="F1460" s="4" t="s">
        <v>20</v>
      </c>
      <c r="G1460" s="4" t="s">
        <v>5</v>
      </c>
      <c r="H1460" s="4" t="s">
        <v>35</v>
      </c>
      <c r="I1460" s="9">
        <v>3</v>
      </c>
      <c r="J1460" s="6">
        <v>40.81</v>
      </c>
      <c r="K1460" s="7">
        <v>0</v>
      </c>
      <c r="L1460" s="6">
        <v>16.86</v>
      </c>
      <c r="M1460" s="6">
        <f t="shared" si="88"/>
        <v>122.43</v>
      </c>
      <c r="N1460" s="6">
        <f t="shared" si="89"/>
        <v>50.58</v>
      </c>
      <c r="O1460" s="6">
        <f t="shared" si="90"/>
        <v>71.850000000000009</v>
      </c>
      <c r="P1460" s="8">
        <f t="shared" si="91"/>
        <v>0.58686596422445481</v>
      </c>
      <c r="Q1460" s="5">
        <f>YEAR(SalesDataTable[[#This Row],[Order Date]])</f>
        <v>2026</v>
      </c>
      <c r="R1460" s="8" t="str">
        <f>"Q"&amp;ROUNDUP(MONTH(SalesDataTable[[#This Row],[Order Date]])/3,0)</f>
        <v>Q3</v>
      </c>
      <c r="S1460" s="9">
        <f>MONTH(SalesDataTable[[#This Row],[Order Date]])</f>
        <v>7</v>
      </c>
      <c r="T1460" s="8" t="str">
        <f>TEXT(SalesDataTable[[#This Row],[Order Date]],"mmm")</f>
        <v>Jul</v>
      </c>
    </row>
    <row r="1461" spans="1:20" ht="15.6">
      <c r="A1461" s="2" t="s">
        <v>1512</v>
      </c>
      <c r="B1461" s="3">
        <v>46226</v>
      </c>
      <c r="C1461" s="4" t="s">
        <v>27</v>
      </c>
      <c r="D1461" s="4" t="s">
        <v>48</v>
      </c>
      <c r="E1461" s="4" t="s">
        <v>39</v>
      </c>
      <c r="F1461" s="4" t="s">
        <v>4</v>
      </c>
      <c r="G1461" s="4" t="s">
        <v>11</v>
      </c>
      <c r="H1461" s="4" t="s">
        <v>53</v>
      </c>
      <c r="I1461" s="9">
        <v>5</v>
      </c>
      <c r="J1461" s="6">
        <v>156.69</v>
      </c>
      <c r="K1461" s="7">
        <v>0</v>
      </c>
      <c r="L1461" s="6">
        <v>80.489999999999995</v>
      </c>
      <c r="M1461" s="6">
        <f t="shared" si="88"/>
        <v>783.45</v>
      </c>
      <c r="N1461" s="6">
        <f t="shared" si="89"/>
        <v>402.45</v>
      </c>
      <c r="O1461" s="6">
        <f t="shared" si="90"/>
        <v>381.00000000000006</v>
      </c>
      <c r="P1461" s="8">
        <f t="shared" si="91"/>
        <v>0.48631054949262881</v>
      </c>
      <c r="Q1461" s="5">
        <f>YEAR(SalesDataTable[[#This Row],[Order Date]])</f>
        <v>2026</v>
      </c>
      <c r="R1461" s="8" t="str">
        <f>"Q"&amp;ROUNDUP(MONTH(SalesDataTable[[#This Row],[Order Date]])/3,0)</f>
        <v>Q3</v>
      </c>
      <c r="S1461" s="9">
        <f>MONTH(SalesDataTable[[#This Row],[Order Date]])</f>
        <v>7</v>
      </c>
      <c r="T1461" s="8" t="str">
        <f>TEXT(SalesDataTable[[#This Row],[Order Date]],"mmm")</f>
        <v>Jul</v>
      </c>
    </row>
    <row r="1462" spans="1:20" ht="15.6">
      <c r="A1462" s="2" t="s">
        <v>1513</v>
      </c>
      <c r="B1462" s="3">
        <v>46226</v>
      </c>
      <c r="C1462" s="4" t="s">
        <v>8</v>
      </c>
      <c r="D1462" s="4" t="s">
        <v>38</v>
      </c>
      <c r="E1462" s="4" t="s">
        <v>39</v>
      </c>
      <c r="F1462" s="4" t="s">
        <v>4</v>
      </c>
      <c r="G1462" s="4" t="s">
        <v>17</v>
      </c>
      <c r="H1462" s="4" t="s">
        <v>83</v>
      </c>
      <c r="I1462" s="9">
        <v>1</v>
      </c>
      <c r="J1462" s="6">
        <v>168.59</v>
      </c>
      <c r="K1462" s="7">
        <v>0.1</v>
      </c>
      <c r="L1462" s="6">
        <v>88.8</v>
      </c>
      <c r="M1462" s="6">
        <f t="shared" si="88"/>
        <v>151.73099999999999</v>
      </c>
      <c r="N1462" s="6">
        <f t="shared" si="89"/>
        <v>88.8</v>
      </c>
      <c r="O1462" s="6">
        <f t="shared" si="90"/>
        <v>62.930999999999997</v>
      </c>
      <c r="P1462" s="8">
        <f t="shared" si="91"/>
        <v>0.41475374181940405</v>
      </c>
      <c r="Q1462" s="5">
        <f>YEAR(SalesDataTable[[#This Row],[Order Date]])</f>
        <v>2026</v>
      </c>
      <c r="R1462" s="8" t="str">
        <f>"Q"&amp;ROUNDUP(MONTH(SalesDataTable[[#This Row],[Order Date]])/3,0)</f>
        <v>Q3</v>
      </c>
      <c r="S1462" s="9">
        <f>MONTH(SalesDataTable[[#This Row],[Order Date]])</f>
        <v>7</v>
      </c>
      <c r="T1462" s="8" t="str">
        <f>TEXT(SalesDataTable[[#This Row],[Order Date]],"mmm")</f>
        <v>Jul</v>
      </c>
    </row>
    <row r="1463" spans="1:20" ht="15.6">
      <c r="A1463" s="2" t="s">
        <v>1514</v>
      </c>
      <c r="B1463" s="3">
        <v>46226</v>
      </c>
      <c r="C1463" s="4" t="s">
        <v>8</v>
      </c>
      <c r="D1463" s="4" t="s">
        <v>69</v>
      </c>
      <c r="E1463" s="4" t="s">
        <v>3</v>
      </c>
      <c r="F1463" s="4" t="s">
        <v>20</v>
      </c>
      <c r="G1463" s="4" t="s">
        <v>17</v>
      </c>
      <c r="H1463" s="4" t="s">
        <v>18</v>
      </c>
      <c r="I1463" s="9">
        <v>5</v>
      </c>
      <c r="J1463" s="6">
        <v>36.880000000000003</v>
      </c>
      <c r="K1463" s="7">
        <v>0.1</v>
      </c>
      <c r="L1463" s="6">
        <v>13.76</v>
      </c>
      <c r="M1463" s="6">
        <f t="shared" si="88"/>
        <v>165.96</v>
      </c>
      <c r="N1463" s="6">
        <f t="shared" si="89"/>
        <v>68.8</v>
      </c>
      <c r="O1463" s="6">
        <f t="shared" si="90"/>
        <v>97.160000000000011</v>
      </c>
      <c r="P1463" s="8">
        <f t="shared" si="91"/>
        <v>0.58544227524704751</v>
      </c>
      <c r="Q1463" s="5">
        <f>YEAR(SalesDataTable[[#This Row],[Order Date]])</f>
        <v>2026</v>
      </c>
      <c r="R1463" s="8" t="str">
        <f>"Q"&amp;ROUNDUP(MONTH(SalesDataTable[[#This Row],[Order Date]])/3,0)</f>
        <v>Q3</v>
      </c>
      <c r="S1463" s="9">
        <f>MONTH(SalesDataTable[[#This Row],[Order Date]])</f>
        <v>7</v>
      </c>
      <c r="T1463" s="8" t="str">
        <f>TEXT(SalesDataTable[[#This Row],[Order Date]],"mmm")</f>
        <v>Jul</v>
      </c>
    </row>
    <row r="1464" spans="1:20" ht="15.6">
      <c r="A1464" s="2" t="s">
        <v>1515</v>
      </c>
      <c r="B1464" s="3">
        <v>46227</v>
      </c>
      <c r="C1464" s="4" t="s">
        <v>1</v>
      </c>
      <c r="D1464" s="4" t="s">
        <v>2</v>
      </c>
      <c r="E1464" s="4" t="s">
        <v>10</v>
      </c>
      <c r="F1464" s="4" t="s">
        <v>20</v>
      </c>
      <c r="G1464" s="4" t="s">
        <v>17</v>
      </c>
      <c r="H1464" s="4" t="s">
        <v>71</v>
      </c>
      <c r="I1464" s="9">
        <v>8</v>
      </c>
      <c r="J1464" s="6">
        <v>136.13</v>
      </c>
      <c r="K1464" s="7">
        <v>0.1</v>
      </c>
      <c r="L1464" s="6">
        <v>66.55</v>
      </c>
      <c r="M1464" s="6">
        <f t="shared" si="88"/>
        <v>980.13599999999997</v>
      </c>
      <c r="N1464" s="6">
        <f t="shared" si="89"/>
        <v>532.4</v>
      </c>
      <c r="O1464" s="6">
        <f t="shared" si="90"/>
        <v>447.73599999999999</v>
      </c>
      <c r="P1464" s="8">
        <f t="shared" si="91"/>
        <v>0.45681007533648393</v>
      </c>
      <c r="Q1464" s="5">
        <f>YEAR(SalesDataTable[[#This Row],[Order Date]])</f>
        <v>2026</v>
      </c>
      <c r="R1464" s="8" t="str">
        <f>"Q"&amp;ROUNDUP(MONTH(SalesDataTable[[#This Row],[Order Date]])/3,0)</f>
        <v>Q3</v>
      </c>
      <c r="S1464" s="9">
        <f>MONTH(SalesDataTable[[#This Row],[Order Date]])</f>
        <v>7</v>
      </c>
      <c r="T1464" s="8" t="str">
        <f>TEXT(SalesDataTable[[#This Row],[Order Date]],"mmm")</f>
        <v>Jul</v>
      </c>
    </row>
    <row r="1465" spans="1:20" ht="15.6">
      <c r="A1465" s="2" t="s">
        <v>1516</v>
      </c>
      <c r="B1465" s="3">
        <v>46227</v>
      </c>
      <c r="C1465" s="4" t="s">
        <v>8</v>
      </c>
      <c r="D1465" s="4" t="s">
        <v>86</v>
      </c>
      <c r="E1465" s="4" t="s">
        <v>39</v>
      </c>
      <c r="F1465" s="4" t="s">
        <v>4</v>
      </c>
      <c r="G1465" s="4" t="s">
        <v>5</v>
      </c>
      <c r="H1465" s="4" t="s">
        <v>35</v>
      </c>
      <c r="I1465" s="9">
        <v>2</v>
      </c>
      <c r="J1465" s="6">
        <v>40.479999999999997</v>
      </c>
      <c r="K1465" s="7">
        <v>0.05</v>
      </c>
      <c r="L1465" s="6">
        <v>16.93</v>
      </c>
      <c r="M1465" s="6">
        <f t="shared" si="88"/>
        <v>76.911999999999992</v>
      </c>
      <c r="N1465" s="6">
        <f t="shared" si="89"/>
        <v>33.86</v>
      </c>
      <c r="O1465" s="6">
        <f t="shared" si="90"/>
        <v>43.051999999999992</v>
      </c>
      <c r="P1465" s="8">
        <f t="shared" si="91"/>
        <v>0.5597566049511129</v>
      </c>
      <c r="Q1465" s="5">
        <f>YEAR(SalesDataTable[[#This Row],[Order Date]])</f>
        <v>2026</v>
      </c>
      <c r="R1465" s="8" t="str">
        <f>"Q"&amp;ROUNDUP(MONTH(SalesDataTable[[#This Row],[Order Date]])/3,0)</f>
        <v>Q3</v>
      </c>
      <c r="S1465" s="9">
        <f>MONTH(SalesDataTable[[#This Row],[Order Date]])</f>
        <v>7</v>
      </c>
      <c r="T1465" s="8" t="str">
        <f>TEXT(SalesDataTable[[#This Row],[Order Date]],"mmm")</f>
        <v>Jul</v>
      </c>
    </row>
    <row r="1466" spans="1:20" ht="15.6">
      <c r="A1466" s="2" t="s">
        <v>1517</v>
      </c>
      <c r="B1466" s="3">
        <v>46227</v>
      </c>
      <c r="C1466" s="4" t="s">
        <v>1</v>
      </c>
      <c r="D1466" s="4" t="s">
        <v>2</v>
      </c>
      <c r="E1466" s="4" t="s">
        <v>3</v>
      </c>
      <c r="F1466" s="4" t="s">
        <v>16</v>
      </c>
      <c r="G1466" s="4" t="s">
        <v>5</v>
      </c>
      <c r="H1466" s="4" t="s">
        <v>29</v>
      </c>
      <c r="I1466" s="9">
        <v>4</v>
      </c>
      <c r="J1466" s="6">
        <v>50.09</v>
      </c>
      <c r="K1466" s="7">
        <v>0</v>
      </c>
      <c r="L1466" s="6">
        <v>22.11</v>
      </c>
      <c r="M1466" s="6">
        <f t="shared" si="88"/>
        <v>200.36</v>
      </c>
      <c r="N1466" s="6">
        <f t="shared" si="89"/>
        <v>88.44</v>
      </c>
      <c r="O1466" s="6">
        <f t="shared" si="90"/>
        <v>111.92000000000002</v>
      </c>
      <c r="P1466" s="8">
        <f t="shared" si="91"/>
        <v>0.55859452984627678</v>
      </c>
      <c r="Q1466" s="5">
        <f>YEAR(SalesDataTable[[#This Row],[Order Date]])</f>
        <v>2026</v>
      </c>
      <c r="R1466" s="8" t="str">
        <f>"Q"&amp;ROUNDUP(MONTH(SalesDataTable[[#This Row],[Order Date]])/3,0)</f>
        <v>Q3</v>
      </c>
      <c r="S1466" s="9">
        <f>MONTH(SalesDataTable[[#This Row],[Order Date]])</f>
        <v>7</v>
      </c>
      <c r="T1466" s="8" t="str">
        <f>TEXT(SalesDataTable[[#This Row],[Order Date]],"mmm")</f>
        <v>Jul</v>
      </c>
    </row>
    <row r="1467" spans="1:20" ht="15.6">
      <c r="A1467" s="2" t="s">
        <v>1518</v>
      </c>
      <c r="B1467" s="3">
        <v>46227</v>
      </c>
      <c r="C1467" s="4" t="s">
        <v>27</v>
      </c>
      <c r="D1467" s="4" t="s">
        <v>48</v>
      </c>
      <c r="E1467" s="4" t="s">
        <v>3</v>
      </c>
      <c r="F1467" s="4" t="s">
        <v>4</v>
      </c>
      <c r="G1467" s="4" t="s">
        <v>11</v>
      </c>
      <c r="H1467" s="4" t="s">
        <v>53</v>
      </c>
      <c r="I1467" s="9">
        <v>1</v>
      </c>
      <c r="J1467" s="6">
        <v>156.54</v>
      </c>
      <c r="K1467" s="7">
        <v>0.1</v>
      </c>
      <c r="L1467" s="6">
        <v>77.38</v>
      </c>
      <c r="M1467" s="6">
        <f t="shared" si="88"/>
        <v>140.886</v>
      </c>
      <c r="N1467" s="6">
        <f t="shared" si="89"/>
        <v>77.38</v>
      </c>
      <c r="O1467" s="6">
        <f t="shared" si="90"/>
        <v>63.506</v>
      </c>
      <c r="P1467" s="8">
        <f t="shared" si="91"/>
        <v>0.4507616086765186</v>
      </c>
      <c r="Q1467" s="5">
        <f>YEAR(SalesDataTable[[#This Row],[Order Date]])</f>
        <v>2026</v>
      </c>
      <c r="R1467" s="8" t="str">
        <f>"Q"&amp;ROUNDUP(MONTH(SalesDataTable[[#This Row],[Order Date]])/3,0)</f>
        <v>Q3</v>
      </c>
      <c r="S1467" s="9">
        <f>MONTH(SalesDataTable[[#This Row],[Order Date]])</f>
        <v>7</v>
      </c>
      <c r="T1467" s="8" t="str">
        <f>TEXT(SalesDataTable[[#This Row],[Order Date]],"mmm")</f>
        <v>Jul</v>
      </c>
    </row>
    <row r="1468" spans="1:20" ht="15.6">
      <c r="A1468" s="2" t="s">
        <v>1519</v>
      </c>
      <c r="B1468" s="3">
        <v>46227</v>
      </c>
      <c r="C1468" s="4" t="s">
        <v>8</v>
      </c>
      <c r="D1468" s="4" t="s">
        <v>38</v>
      </c>
      <c r="E1468" s="4" t="s">
        <v>25</v>
      </c>
      <c r="F1468" s="4" t="s">
        <v>4</v>
      </c>
      <c r="G1468" s="4" t="s">
        <v>11</v>
      </c>
      <c r="H1468" s="4" t="s">
        <v>53</v>
      </c>
      <c r="I1468" s="9">
        <v>1</v>
      </c>
      <c r="J1468" s="6">
        <v>152.1</v>
      </c>
      <c r="K1468" s="7">
        <v>0.1</v>
      </c>
      <c r="L1468" s="6">
        <v>80.459999999999994</v>
      </c>
      <c r="M1468" s="6">
        <f t="shared" si="88"/>
        <v>136.88999999999999</v>
      </c>
      <c r="N1468" s="6">
        <f t="shared" si="89"/>
        <v>80.459999999999994</v>
      </c>
      <c r="O1468" s="6">
        <f t="shared" si="90"/>
        <v>56.429999999999993</v>
      </c>
      <c r="P1468" s="8">
        <f t="shared" si="91"/>
        <v>0.41222879684418146</v>
      </c>
      <c r="Q1468" s="5">
        <f>YEAR(SalesDataTable[[#This Row],[Order Date]])</f>
        <v>2026</v>
      </c>
      <c r="R1468" s="8" t="str">
        <f>"Q"&amp;ROUNDUP(MONTH(SalesDataTable[[#This Row],[Order Date]])/3,0)</f>
        <v>Q3</v>
      </c>
      <c r="S1468" s="9">
        <f>MONTH(SalesDataTable[[#This Row],[Order Date]])</f>
        <v>7</v>
      </c>
      <c r="T1468" s="8" t="str">
        <f>TEXT(SalesDataTable[[#This Row],[Order Date]],"mmm")</f>
        <v>Jul</v>
      </c>
    </row>
    <row r="1469" spans="1:20" ht="15.6">
      <c r="A1469" s="2" t="s">
        <v>1520</v>
      </c>
      <c r="B1469" s="3">
        <v>46228</v>
      </c>
      <c r="C1469" s="4" t="s">
        <v>8</v>
      </c>
      <c r="D1469" s="4" t="s">
        <v>66</v>
      </c>
      <c r="E1469" s="4" t="s">
        <v>3</v>
      </c>
      <c r="F1469" s="4" t="s">
        <v>4</v>
      </c>
      <c r="G1469" s="4" t="s">
        <v>11</v>
      </c>
      <c r="H1469" s="4" t="s">
        <v>53</v>
      </c>
      <c r="I1469" s="9">
        <v>1</v>
      </c>
      <c r="J1469" s="6">
        <v>155.35</v>
      </c>
      <c r="K1469" s="7">
        <v>0</v>
      </c>
      <c r="L1469" s="6">
        <v>80.47</v>
      </c>
      <c r="M1469" s="6">
        <f t="shared" si="88"/>
        <v>155.35</v>
      </c>
      <c r="N1469" s="6">
        <f t="shared" si="89"/>
        <v>80.47</v>
      </c>
      <c r="O1469" s="6">
        <f t="shared" si="90"/>
        <v>74.88</v>
      </c>
      <c r="P1469" s="8">
        <f t="shared" si="91"/>
        <v>0.48200836820083681</v>
      </c>
      <c r="Q1469" s="5">
        <f>YEAR(SalesDataTable[[#This Row],[Order Date]])</f>
        <v>2026</v>
      </c>
      <c r="R1469" s="8" t="str">
        <f>"Q"&amp;ROUNDUP(MONTH(SalesDataTable[[#This Row],[Order Date]])/3,0)</f>
        <v>Q3</v>
      </c>
      <c r="S1469" s="9">
        <f>MONTH(SalesDataTable[[#This Row],[Order Date]])</f>
        <v>7</v>
      </c>
      <c r="T1469" s="8" t="str">
        <f>TEXT(SalesDataTable[[#This Row],[Order Date]],"mmm")</f>
        <v>Jul</v>
      </c>
    </row>
    <row r="1470" spans="1:20" ht="15.6">
      <c r="A1470" s="2" t="s">
        <v>1521</v>
      </c>
      <c r="B1470" s="3">
        <v>46228</v>
      </c>
      <c r="C1470" s="4" t="s">
        <v>14</v>
      </c>
      <c r="D1470" s="4" t="s">
        <v>24</v>
      </c>
      <c r="E1470" s="4" t="s">
        <v>39</v>
      </c>
      <c r="F1470" s="4" t="s">
        <v>16</v>
      </c>
      <c r="G1470" s="4" t="s">
        <v>5</v>
      </c>
      <c r="H1470" s="4" t="s">
        <v>6</v>
      </c>
      <c r="I1470" s="9">
        <v>1</v>
      </c>
      <c r="J1470" s="6">
        <v>81.13</v>
      </c>
      <c r="K1470" s="7">
        <v>0.05</v>
      </c>
      <c r="L1470" s="6">
        <v>42.41</v>
      </c>
      <c r="M1470" s="6">
        <f t="shared" si="88"/>
        <v>77.073499999999996</v>
      </c>
      <c r="N1470" s="6">
        <f t="shared" si="89"/>
        <v>42.41</v>
      </c>
      <c r="O1470" s="6">
        <f t="shared" si="90"/>
        <v>34.663499999999999</v>
      </c>
      <c r="P1470" s="8">
        <f t="shared" si="91"/>
        <v>0.44974602165465433</v>
      </c>
      <c r="Q1470" s="5">
        <f>YEAR(SalesDataTable[[#This Row],[Order Date]])</f>
        <v>2026</v>
      </c>
      <c r="R1470" s="8" t="str">
        <f>"Q"&amp;ROUNDUP(MONTH(SalesDataTable[[#This Row],[Order Date]])/3,0)</f>
        <v>Q3</v>
      </c>
      <c r="S1470" s="9">
        <f>MONTH(SalesDataTable[[#This Row],[Order Date]])</f>
        <v>7</v>
      </c>
      <c r="T1470" s="8" t="str">
        <f>TEXT(SalesDataTable[[#This Row],[Order Date]],"mmm")</f>
        <v>Jul</v>
      </c>
    </row>
    <row r="1471" spans="1:20" ht="15.6">
      <c r="A1471" s="2" t="s">
        <v>1522</v>
      </c>
      <c r="B1471" s="3">
        <v>46228</v>
      </c>
      <c r="C1471" s="4" t="s">
        <v>8</v>
      </c>
      <c r="D1471" s="4" t="s">
        <v>66</v>
      </c>
      <c r="E1471" s="4" t="s">
        <v>3</v>
      </c>
      <c r="F1471" s="4" t="s">
        <v>16</v>
      </c>
      <c r="G1471" s="4" t="s">
        <v>11</v>
      </c>
      <c r="H1471" s="4" t="s">
        <v>21</v>
      </c>
      <c r="I1471" s="9">
        <v>1</v>
      </c>
      <c r="J1471" s="6">
        <v>145.87</v>
      </c>
      <c r="K1471" s="7">
        <v>0</v>
      </c>
      <c r="L1471" s="6">
        <v>81.430000000000007</v>
      </c>
      <c r="M1471" s="6">
        <f t="shared" si="88"/>
        <v>145.87</v>
      </c>
      <c r="N1471" s="6">
        <f t="shared" si="89"/>
        <v>81.430000000000007</v>
      </c>
      <c r="O1471" s="6">
        <f t="shared" si="90"/>
        <v>64.44</v>
      </c>
      <c r="P1471" s="8">
        <f t="shared" si="91"/>
        <v>0.44176321382052508</v>
      </c>
      <c r="Q1471" s="5">
        <f>YEAR(SalesDataTable[[#This Row],[Order Date]])</f>
        <v>2026</v>
      </c>
      <c r="R1471" s="8" t="str">
        <f>"Q"&amp;ROUNDUP(MONTH(SalesDataTable[[#This Row],[Order Date]])/3,0)</f>
        <v>Q3</v>
      </c>
      <c r="S1471" s="9">
        <f>MONTH(SalesDataTable[[#This Row],[Order Date]])</f>
        <v>7</v>
      </c>
      <c r="T1471" s="8" t="str">
        <f>TEXT(SalesDataTable[[#This Row],[Order Date]],"mmm")</f>
        <v>Jul</v>
      </c>
    </row>
    <row r="1472" spans="1:20" ht="15.6">
      <c r="A1472" s="2" t="s">
        <v>1523</v>
      </c>
      <c r="B1472" s="3">
        <v>46228</v>
      </c>
      <c r="C1472" s="4" t="s">
        <v>8</v>
      </c>
      <c r="D1472" s="4" t="s">
        <v>69</v>
      </c>
      <c r="E1472" s="4" t="s">
        <v>3</v>
      </c>
      <c r="F1472" s="4" t="s">
        <v>16</v>
      </c>
      <c r="G1472" s="4" t="s">
        <v>11</v>
      </c>
      <c r="H1472" s="4" t="s">
        <v>53</v>
      </c>
      <c r="I1472" s="9">
        <v>6</v>
      </c>
      <c r="J1472" s="6">
        <v>151.88999999999999</v>
      </c>
      <c r="K1472" s="7">
        <v>0.15</v>
      </c>
      <c r="L1472" s="6">
        <v>76.83</v>
      </c>
      <c r="M1472" s="6">
        <f t="shared" si="88"/>
        <v>774.6389999999999</v>
      </c>
      <c r="N1472" s="6">
        <f t="shared" si="89"/>
        <v>460.98</v>
      </c>
      <c r="O1472" s="6">
        <f t="shared" si="90"/>
        <v>313.65899999999988</v>
      </c>
      <c r="P1472" s="8">
        <f t="shared" si="91"/>
        <v>0.40490989996630677</v>
      </c>
      <c r="Q1472" s="5">
        <f>YEAR(SalesDataTable[[#This Row],[Order Date]])</f>
        <v>2026</v>
      </c>
      <c r="R1472" s="8" t="str">
        <f>"Q"&amp;ROUNDUP(MONTH(SalesDataTable[[#This Row],[Order Date]])/3,0)</f>
        <v>Q3</v>
      </c>
      <c r="S1472" s="9">
        <f>MONTH(SalesDataTable[[#This Row],[Order Date]])</f>
        <v>7</v>
      </c>
      <c r="T1472" s="8" t="str">
        <f>TEXT(SalesDataTable[[#This Row],[Order Date]],"mmm")</f>
        <v>Jul</v>
      </c>
    </row>
    <row r="1473" spans="1:20" ht="15.6">
      <c r="A1473" s="2" t="s">
        <v>1524</v>
      </c>
      <c r="B1473" s="3">
        <v>46228</v>
      </c>
      <c r="C1473" s="4" t="s">
        <v>14</v>
      </c>
      <c r="D1473" s="4" t="s">
        <v>61</v>
      </c>
      <c r="E1473" s="4" t="s">
        <v>3</v>
      </c>
      <c r="F1473" s="4" t="s">
        <v>16</v>
      </c>
      <c r="G1473" s="4" t="s">
        <v>49</v>
      </c>
      <c r="H1473" s="4" t="s">
        <v>50</v>
      </c>
      <c r="I1473" s="9">
        <v>2</v>
      </c>
      <c r="J1473" s="6">
        <v>41.14</v>
      </c>
      <c r="K1473" s="7">
        <v>0.1</v>
      </c>
      <c r="L1473" s="6">
        <v>14.84</v>
      </c>
      <c r="M1473" s="6">
        <f t="shared" si="88"/>
        <v>74.052000000000007</v>
      </c>
      <c r="N1473" s="6">
        <f t="shared" si="89"/>
        <v>29.68</v>
      </c>
      <c r="O1473" s="6">
        <f t="shared" si="90"/>
        <v>44.372000000000007</v>
      </c>
      <c r="P1473" s="8">
        <f t="shared" si="91"/>
        <v>0.59920056176740677</v>
      </c>
      <c r="Q1473" s="5">
        <f>YEAR(SalesDataTable[[#This Row],[Order Date]])</f>
        <v>2026</v>
      </c>
      <c r="R1473" s="8" t="str">
        <f>"Q"&amp;ROUNDUP(MONTH(SalesDataTable[[#This Row],[Order Date]])/3,0)</f>
        <v>Q3</v>
      </c>
      <c r="S1473" s="9">
        <f>MONTH(SalesDataTable[[#This Row],[Order Date]])</f>
        <v>7</v>
      </c>
      <c r="T1473" s="8" t="str">
        <f>TEXT(SalesDataTable[[#This Row],[Order Date]],"mmm")</f>
        <v>Jul</v>
      </c>
    </row>
    <row r="1474" spans="1:20" ht="15.6">
      <c r="A1474" s="2" t="s">
        <v>1525</v>
      </c>
      <c r="B1474" s="3">
        <v>46228</v>
      </c>
      <c r="C1474" s="4" t="s">
        <v>27</v>
      </c>
      <c r="D1474" s="4" t="s">
        <v>28</v>
      </c>
      <c r="E1474" s="4" t="s">
        <v>25</v>
      </c>
      <c r="F1474" s="4" t="s">
        <v>4</v>
      </c>
      <c r="G1474" s="4" t="s">
        <v>5</v>
      </c>
      <c r="H1474" s="4" t="s">
        <v>29</v>
      </c>
      <c r="I1474" s="9">
        <v>1</v>
      </c>
      <c r="J1474" s="6">
        <v>49.5</v>
      </c>
      <c r="K1474" s="7">
        <v>0</v>
      </c>
      <c r="L1474" s="6">
        <v>21.83</v>
      </c>
      <c r="M1474" s="6">
        <f t="shared" ref="M1474:M1537" si="92">I1474*J1474*(1-K1474)</f>
        <v>49.5</v>
      </c>
      <c r="N1474" s="6">
        <f t="shared" ref="N1474:N1537" si="93">I1474*L1474</f>
        <v>21.83</v>
      </c>
      <c r="O1474" s="6">
        <f t="shared" ref="O1474:O1537" si="94">M1474-N1474</f>
        <v>27.67</v>
      </c>
      <c r="P1474" s="8">
        <f t="shared" ref="P1474:P1537" si="95">IFERROR(O1474/M1474,0)</f>
        <v>0.55898989898989904</v>
      </c>
      <c r="Q1474" s="5">
        <f>YEAR(SalesDataTable[[#This Row],[Order Date]])</f>
        <v>2026</v>
      </c>
      <c r="R1474" s="8" t="str">
        <f>"Q"&amp;ROUNDUP(MONTH(SalesDataTable[[#This Row],[Order Date]])/3,0)</f>
        <v>Q3</v>
      </c>
      <c r="S1474" s="9">
        <f>MONTH(SalesDataTable[[#This Row],[Order Date]])</f>
        <v>7</v>
      </c>
      <c r="T1474" s="8" t="str">
        <f>TEXT(SalesDataTable[[#This Row],[Order Date]],"mmm")</f>
        <v>Jul</v>
      </c>
    </row>
    <row r="1475" spans="1:20" ht="15.6">
      <c r="A1475" s="2" t="s">
        <v>1526</v>
      </c>
      <c r="B1475" s="3">
        <v>46228</v>
      </c>
      <c r="C1475" s="4" t="s">
        <v>27</v>
      </c>
      <c r="D1475" s="4" t="s">
        <v>45</v>
      </c>
      <c r="E1475" s="4" t="s">
        <v>3</v>
      </c>
      <c r="F1475" s="4" t="s">
        <v>16</v>
      </c>
      <c r="G1475" s="4" t="s">
        <v>17</v>
      </c>
      <c r="H1475" s="4" t="s">
        <v>46</v>
      </c>
      <c r="I1475" s="9">
        <v>2</v>
      </c>
      <c r="J1475" s="6">
        <v>46.48</v>
      </c>
      <c r="K1475" s="7">
        <v>0.05</v>
      </c>
      <c r="L1475" s="6">
        <v>18.760000000000002</v>
      </c>
      <c r="M1475" s="6">
        <f t="shared" si="92"/>
        <v>88.311999999999983</v>
      </c>
      <c r="N1475" s="6">
        <f t="shared" si="93"/>
        <v>37.520000000000003</v>
      </c>
      <c r="O1475" s="6">
        <f t="shared" si="94"/>
        <v>50.79199999999998</v>
      </c>
      <c r="P1475" s="8">
        <f t="shared" si="95"/>
        <v>0.57514267596702584</v>
      </c>
      <c r="Q1475" s="5">
        <f>YEAR(SalesDataTable[[#This Row],[Order Date]])</f>
        <v>2026</v>
      </c>
      <c r="R1475" s="8" t="str">
        <f>"Q"&amp;ROUNDUP(MONTH(SalesDataTable[[#This Row],[Order Date]])/3,0)</f>
        <v>Q3</v>
      </c>
      <c r="S1475" s="9">
        <f>MONTH(SalesDataTable[[#This Row],[Order Date]])</f>
        <v>7</v>
      </c>
      <c r="T1475" s="8" t="str">
        <f>TEXT(SalesDataTable[[#This Row],[Order Date]],"mmm")</f>
        <v>Jul</v>
      </c>
    </row>
    <row r="1476" spans="1:20" ht="15.6">
      <c r="A1476" s="2" t="s">
        <v>1527</v>
      </c>
      <c r="B1476" s="3">
        <v>46228</v>
      </c>
      <c r="C1476" s="4" t="s">
        <v>14</v>
      </c>
      <c r="D1476" s="4" t="s">
        <v>15</v>
      </c>
      <c r="E1476" s="4" t="s">
        <v>39</v>
      </c>
      <c r="F1476" s="4" t="s">
        <v>4</v>
      </c>
      <c r="G1476" s="4" t="s">
        <v>17</v>
      </c>
      <c r="H1476" s="4" t="s">
        <v>18</v>
      </c>
      <c r="I1476" s="9">
        <v>1</v>
      </c>
      <c r="J1476" s="6">
        <v>36.909999999999997</v>
      </c>
      <c r="K1476" s="7">
        <v>0</v>
      </c>
      <c r="L1476" s="6">
        <v>13.56</v>
      </c>
      <c r="M1476" s="6">
        <f t="shared" si="92"/>
        <v>36.909999999999997</v>
      </c>
      <c r="N1476" s="6">
        <f t="shared" si="93"/>
        <v>13.56</v>
      </c>
      <c r="O1476" s="6">
        <f t="shared" si="94"/>
        <v>23.349999999999994</v>
      </c>
      <c r="P1476" s="8">
        <f t="shared" si="95"/>
        <v>0.63261988620969922</v>
      </c>
      <c r="Q1476" s="5">
        <f>YEAR(SalesDataTable[[#This Row],[Order Date]])</f>
        <v>2026</v>
      </c>
      <c r="R1476" s="8" t="str">
        <f>"Q"&amp;ROUNDUP(MONTH(SalesDataTable[[#This Row],[Order Date]])/3,0)</f>
        <v>Q3</v>
      </c>
      <c r="S1476" s="9">
        <f>MONTH(SalesDataTable[[#This Row],[Order Date]])</f>
        <v>7</v>
      </c>
      <c r="T1476" s="8" t="str">
        <f>TEXT(SalesDataTable[[#This Row],[Order Date]],"mmm")</f>
        <v>Jul</v>
      </c>
    </row>
    <row r="1477" spans="1:20" ht="15.6">
      <c r="A1477" s="2" t="s">
        <v>1528</v>
      </c>
      <c r="B1477" s="3">
        <v>46228</v>
      </c>
      <c r="C1477" s="4" t="s">
        <v>1</v>
      </c>
      <c r="D1477" s="4" t="s">
        <v>2</v>
      </c>
      <c r="E1477" s="4" t="s">
        <v>3</v>
      </c>
      <c r="F1477" s="4" t="s">
        <v>4</v>
      </c>
      <c r="G1477" s="4" t="s">
        <v>17</v>
      </c>
      <c r="H1477" s="4" t="s">
        <v>18</v>
      </c>
      <c r="I1477" s="9">
        <v>1</v>
      </c>
      <c r="J1477" s="6">
        <v>35.6</v>
      </c>
      <c r="K1477" s="7">
        <v>0</v>
      </c>
      <c r="L1477" s="6">
        <v>13.91</v>
      </c>
      <c r="M1477" s="6">
        <f t="shared" si="92"/>
        <v>35.6</v>
      </c>
      <c r="N1477" s="6">
        <f t="shared" si="93"/>
        <v>13.91</v>
      </c>
      <c r="O1477" s="6">
        <f t="shared" si="94"/>
        <v>21.69</v>
      </c>
      <c r="P1477" s="8">
        <f t="shared" si="95"/>
        <v>0.60926966292134832</v>
      </c>
      <c r="Q1477" s="5">
        <f>YEAR(SalesDataTable[[#This Row],[Order Date]])</f>
        <v>2026</v>
      </c>
      <c r="R1477" s="8" t="str">
        <f>"Q"&amp;ROUNDUP(MONTH(SalesDataTable[[#This Row],[Order Date]])/3,0)</f>
        <v>Q3</v>
      </c>
      <c r="S1477" s="9">
        <f>MONTH(SalesDataTable[[#This Row],[Order Date]])</f>
        <v>7</v>
      </c>
      <c r="T1477" s="8" t="str">
        <f>TEXT(SalesDataTable[[#This Row],[Order Date]],"mmm")</f>
        <v>Jul</v>
      </c>
    </row>
    <row r="1478" spans="1:20" ht="15.6">
      <c r="A1478" s="2" t="s">
        <v>1529</v>
      </c>
      <c r="B1478" s="3">
        <v>46228</v>
      </c>
      <c r="C1478" s="4" t="s">
        <v>8</v>
      </c>
      <c r="D1478" s="4" t="s">
        <v>66</v>
      </c>
      <c r="E1478" s="4" t="s">
        <v>25</v>
      </c>
      <c r="F1478" s="4" t="s">
        <v>16</v>
      </c>
      <c r="G1478" s="4" t="s">
        <v>5</v>
      </c>
      <c r="H1478" s="4" t="s">
        <v>6</v>
      </c>
      <c r="I1478" s="9">
        <v>2</v>
      </c>
      <c r="J1478" s="6">
        <v>80.25</v>
      </c>
      <c r="K1478" s="7">
        <v>0.05</v>
      </c>
      <c r="L1478" s="6">
        <v>42.39</v>
      </c>
      <c r="M1478" s="6">
        <f t="shared" si="92"/>
        <v>152.47499999999999</v>
      </c>
      <c r="N1478" s="6">
        <f t="shared" si="93"/>
        <v>84.78</v>
      </c>
      <c r="O1478" s="6">
        <f t="shared" si="94"/>
        <v>67.694999999999993</v>
      </c>
      <c r="P1478" s="8">
        <f t="shared" si="95"/>
        <v>0.44397442203639936</v>
      </c>
      <c r="Q1478" s="5">
        <f>YEAR(SalesDataTable[[#This Row],[Order Date]])</f>
        <v>2026</v>
      </c>
      <c r="R1478" s="8" t="str">
        <f>"Q"&amp;ROUNDUP(MONTH(SalesDataTable[[#This Row],[Order Date]])/3,0)</f>
        <v>Q3</v>
      </c>
      <c r="S1478" s="9">
        <f>MONTH(SalesDataTable[[#This Row],[Order Date]])</f>
        <v>7</v>
      </c>
      <c r="T1478" s="8" t="str">
        <f>TEXT(SalesDataTable[[#This Row],[Order Date]],"mmm")</f>
        <v>Jul</v>
      </c>
    </row>
    <row r="1479" spans="1:20" ht="15.6">
      <c r="A1479" s="2" t="s">
        <v>1530</v>
      </c>
      <c r="B1479" s="3">
        <v>46228</v>
      </c>
      <c r="C1479" s="4" t="s">
        <v>1</v>
      </c>
      <c r="D1479" s="4" t="s">
        <v>2</v>
      </c>
      <c r="E1479" s="4" t="s">
        <v>39</v>
      </c>
      <c r="F1479" s="4" t="s">
        <v>4</v>
      </c>
      <c r="G1479" s="4" t="s">
        <v>17</v>
      </c>
      <c r="H1479" s="4" t="s">
        <v>46</v>
      </c>
      <c r="I1479" s="9">
        <v>2</v>
      </c>
      <c r="J1479" s="6">
        <v>47.52</v>
      </c>
      <c r="K1479" s="7">
        <v>0.1</v>
      </c>
      <c r="L1479" s="6">
        <v>17.86</v>
      </c>
      <c r="M1479" s="6">
        <f t="shared" si="92"/>
        <v>85.536000000000001</v>
      </c>
      <c r="N1479" s="6">
        <f t="shared" si="93"/>
        <v>35.72</v>
      </c>
      <c r="O1479" s="6">
        <f t="shared" si="94"/>
        <v>49.816000000000003</v>
      </c>
      <c r="P1479" s="8">
        <f t="shared" si="95"/>
        <v>0.58239805462027683</v>
      </c>
      <c r="Q1479" s="5">
        <f>YEAR(SalesDataTable[[#This Row],[Order Date]])</f>
        <v>2026</v>
      </c>
      <c r="R1479" s="8" t="str">
        <f>"Q"&amp;ROUNDUP(MONTH(SalesDataTable[[#This Row],[Order Date]])/3,0)</f>
        <v>Q3</v>
      </c>
      <c r="S1479" s="9">
        <f>MONTH(SalesDataTable[[#This Row],[Order Date]])</f>
        <v>7</v>
      </c>
      <c r="T1479" s="8" t="str">
        <f>TEXT(SalesDataTable[[#This Row],[Order Date]],"mmm")</f>
        <v>Jul</v>
      </c>
    </row>
    <row r="1480" spans="1:20" ht="15.6">
      <c r="A1480" s="2" t="s">
        <v>1531</v>
      </c>
      <c r="B1480" s="3">
        <v>46228</v>
      </c>
      <c r="C1480" s="4" t="s">
        <v>27</v>
      </c>
      <c r="D1480" s="4" t="s">
        <v>82</v>
      </c>
      <c r="E1480" s="4" t="s">
        <v>3</v>
      </c>
      <c r="F1480" s="4" t="s">
        <v>16</v>
      </c>
      <c r="G1480" s="4" t="s">
        <v>17</v>
      </c>
      <c r="H1480" s="4" t="s">
        <v>83</v>
      </c>
      <c r="I1480" s="9">
        <v>2</v>
      </c>
      <c r="J1480" s="6">
        <v>164.58</v>
      </c>
      <c r="K1480" s="7">
        <v>0.1</v>
      </c>
      <c r="L1480" s="6">
        <v>86.55</v>
      </c>
      <c r="M1480" s="6">
        <f t="shared" si="92"/>
        <v>296.24400000000003</v>
      </c>
      <c r="N1480" s="6">
        <f t="shared" si="93"/>
        <v>173.1</v>
      </c>
      <c r="O1480" s="6">
        <f t="shared" si="94"/>
        <v>123.14400000000003</v>
      </c>
      <c r="P1480" s="8">
        <f t="shared" si="95"/>
        <v>0.41568436829100341</v>
      </c>
      <c r="Q1480" s="5">
        <f>YEAR(SalesDataTable[[#This Row],[Order Date]])</f>
        <v>2026</v>
      </c>
      <c r="R1480" s="8" t="str">
        <f>"Q"&amp;ROUNDUP(MONTH(SalesDataTable[[#This Row],[Order Date]])/3,0)</f>
        <v>Q3</v>
      </c>
      <c r="S1480" s="9">
        <f>MONTH(SalesDataTable[[#This Row],[Order Date]])</f>
        <v>7</v>
      </c>
      <c r="T1480" s="8" t="str">
        <f>TEXT(SalesDataTable[[#This Row],[Order Date]],"mmm")</f>
        <v>Jul</v>
      </c>
    </row>
    <row r="1481" spans="1:20" ht="15.6">
      <c r="A1481" s="2" t="s">
        <v>1532</v>
      </c>
      <c r="B1481" s="3">
        <v>46229</v>
      </c>
      <c r="C1481" s="4" t="s">
        <v>1</v>
      </c>
      <c r="D1481" s="4" t="s">
        <v>52</v>
      </c>
      <c r="E1481" s="4" t="s">
        <v>3</v>
      </c>
      <c r="F1481" s="4" t="s">
        <v>16</v>
      </c>
      <c r="G1481" s="4" t="s">
        <v>5</v>
      </c>
      <c r="H1481" s="4" t="s">
        <v>35</v>
      </c>
      <c r="I1481" s="9">
        <v>1</v>
      </c>
      <c r="J1481" s="6">
        <v>39.99</v>
      </c>
      <c r="K1481" s="7">
        <v>0.05</v>
      </c>
      <c r="L1481" s="6">
        <v>16.739999999999998</v>
      </c>
      <c r="M1481" s="6">
        <f t="shared" si="92"/>
        <v>37.990499999999997</v>
      </c>
      <c r="N1481" s="6">
        <f t="shared" si="93"/>
        <v>16.739999999999998</v>
      </c>
      <c r="O1481" s="6">
        <f t="shared" si="94"/>
        <v>21.250499999999999</v>
      </c>
      <c r="P1481" s="8">
        <f t="shared" si="95"/>
        <v>0.55936352509179932</v>
      </c>
      <c r="Q1481" s="5">
        <f>YEAR(SalesDataTable[[#This Row],[Order Date]])</f>
        <v>2026</v>
      </c>
      <c r="R1481" s="8" t="str">
        <f>"Q"&amp;ROUNDUP(MONTH(SalesDataTable[[#This Row],[Order Date]])/3,0)</f>
        <v>Q3</v>
      </c>
      <c r="S1481" s="9">
        <f>MONTH(SalesDataTable[[#This Row],[Order Date]])</f>
        <v>7</v>
      </c>
      <c r="T1481" s="8" t="str">
        <f>TEXT(SalesDataTable[[#This Row],[Order Date]],"mmm")</f>
        <v>Jul</v>
      </c>
    </row>
    <row r="1482" spans="1:20" ht="15.6">
      <c r="A1482" s="2" t="s">
        <v>1533</v>
      </c>
      <c r="B1482" s="3">
        <v>46229</v>
      </c>
      <c r="C1482" s="4" t="s">
        <v>8</v>
      </c>
      <c r="D1482" s="4" t="s">
        <v>69</v>
      </c>
      <c r="E1482" s="4" t="s">
        <v>25</v>
      </c>
      <c r="F1482" s="4" t="s">
        <v>16</v>
      </c>
      <c r="G1482" s="4" t="s">
        <v>11</v>
      </c>
      <c r="H1482" s="4" t="s">
        <v>21</v>
      </c>
      <c r="I1482" s="9">
        <v>1</v>
      </c>
      <c r="J1482" s="6">
        <v>140.44</v>
      </c>
      <c r="K1482" s="7">
        <v>0</v>
      </c>
      <c r="L1482" s="6">
        <v>77.08</v>
      </c>
      <c r="M1482" s="6">
        <f t="shared" si="92"/>
        <v>140.44</v>
      </c>
      <c r="N1482" s="6">
        <f t="shared" si="93"/>
        <v>77.08</v>
      </c>
      <c r="O1482" s="6">
        <f t="shared" si="94"/>
        <v>63.36</v>
      </c>
      <c r="P1482" s="8">
        <f t="shared" si="95"/>
        <v>0.45115351751637711</v>
      </c>
      <c r="Q1482" s="5">
        <f>YEAR(SalesDataTable[[#This Row],[Order Date]])</f>
        <v>2026</v>
      </c>
      <c r="R1482" s="8" t="str">
        <f>"Q"&amp;ROUNDUP(MONTH(SalesDataTable[[#This Row],[Order Date]])/3,0)</f>
        <v>Q3</v>
      </c>
      <c r="S1482" s="9">
        <f>MONTH(SalesDataTable[[#This Row],[Order Date]])</f>
        <v>7</v>
      </c>
      <c r="T1482" s="8" t="str">
        <f>TEXT(SalesDataTable[[#This Row],[Order Date]],"mmm")</f>
        <v>Jul</v>
      </c>
    </row>
    <row r="1483" spans="1:20" ht="15.6">
      <c r="A1483" s="2" t="s">
        <v>1534</v>
      </c>
      <c r="B1483" s="3">
        <v>46229</v>
      </c>
      <c r="C1483" s="4" t="s">
        <v>14</v>
      </c>
      <c r="D1483" s="4" t="s">
        <v>61</v>
      </c>
      <c r="E1483" s="4" t="s">
        <v>39</v>
      </c>
      <c r="F1483" s="4" t="s">
        <v>16</v>
      </c>
      <c r="G1483" s="4" t="s">
        <v>49</v>
      </c>
      <c r="H1483" s="4" t="s">
        <v>55</v>
      </c>
      <c r="I1483" s="9">
        <v>2</v>
      </c>
      <c r="J1483" s="6">
        <v>123.73</v>
      </c>
      <c r="K1483" s="7">
        <v>0.05</v>
      </c>
      <c r="L1483" s="6">
        <v>68.22</v>
      </c>
      <c r="M1483" s="6">
        <f t="shared" si="92"/>
        <v>235.08699999999999</v>
      </c>
      <c r="N1483" s="6">
        <f t="shared" si="93"/>
        <v>136.44</v>
      </c>
      <c r="O1483" s="6">
        <f t="shared" si="94"/>
        <v>98.646999999999991</v>
      </c>
      <c r="P1483" s="8">
        <f t="shared" si="95"/>
        <v>0.41961911973014243</v>
      </c>
      <c r="Q1483" s="5">
        <f>YEAR(SalesDataTable[[#This Row],[Order Date]])</f>
        <v>2026</v>
      </c>
      <c r="R1483" s="8" t="str">
        <f>"Q"&amp;ROUNDUP(MONTH(SalesDataTable[[#This Row],[Order Date]])/3,0)</f>
        <v>Q3</v>
      </c>
      <c r="S1483" s="9">
        <f>MONTH(SalesDataTable[[#This Row],[Order Date]])</f>
        <v>7</v>
      </c>
      <c r="T1483" s="8" t="str">
        <f>TEXT(SalesDataTable[[#This Row],[Order Date]],"mmm")</f>
        <v>Jul</v>
      </c>
    </row>
    <row r="1484" spans="1:20" ht="15.6">
      <c r="A1484" s="2" t="s">
        <v>1535</v>
      </c>
      <c r="B1484" s="3">
        <v>46229</v>
      </c>
      <c r="C1484" s="4" t="s">
        <v>27</v>
      </c>
      <c r="D1484" s="4" t="s">
        <v>82</v>
      </c>
      <c r="E1484" s="4" t="s">
        <v>10</v>
      </c>
      <c r="F1484" s="4" t="s">
        <v>16</v>
      </c>
      <c r="G1484" s="4" t="s">
        <v>17</v>
      </c>
      <c r="H1484" s="4" t="s">
        <v>71</v>
      </c>
      <c r="I1484" s="9">
        <v>3</v>
      </c>
      <c r="J1484" s="6">
        <v>132.68</v>
      </c>
      <c r="K1484" s="7">
        <v>0.15</v>
      </c>
      <c r="L1484" s="6">
        <v>67.38</v>
      </c>
      <c r="M1484" s="6">
        <f t="shared" si="92"/>
        <v>338.334</v>
      </c>
      <c r="N1484" s="6">
        <f t="shared" si="93"/>
        <v>202.14</v>
      </c>
      <c r="O1484" s="6">
        <f t="shared" si="94"/>
        <v>136.19400000000002</v>
      </c>
      <c r="P1484" s="8">
        <f t="shared" si="95"/>
        <v>0.40254304917625783</v>
      </c>
      <c r="Q1484" s="5">
        <f>YEAR(SalesDataTable[[#This Row],[Order Date]])</f>
        <v>2026</v>
      </c>
      <c r="R1484" s="8" t="str">
        <f>"Q"&amp;ROUNDUP(MONTH(SalesDataTable[[#This Row],[Order Date]])/3,0)</f>
        <v>Q3</v>
      </c>
      <c r="S1484" s="9">
        <f>MONTH(SalesDataTable[[#This Row],[Order Date]])</f>
        <v>7</v>
      </c>
      <c r="T1484" s="8" t="str">
        <f>TEXT(SalesDataTable[[#This Row],[Order Date]],"mmm")</f>
        <v>Jul</v>
      </c>
    </row>
    <row r="1485" spans="1:20" ht="15.6">
      <c r="A1485" s="2" t="s">
        <v>1536</v>
      </c>
      <c r="B1485" s="3">
        <v>46229</v>
      </c>
      <c r="C1485" s="4" t="s">
        <v>27</v>
      </c>
      <c r="D1485" s="4" t="s">
        <v>45</v>
      </c>
      <c r="E1485" s="4" t="s">
        <v>25</v>
      </c>
      <c r="F1485" s="4" t="s">
        <v>16</v>
      </c>
      <c r="G1485" s="4" t="s">
        <v>49</v>
      </c>
      <c r="H1485" s="4" t="s">
        <v>67</v>
      </c>
      <c r="I1485" s="9">
        <v>1</v>
      </c>
      <c r="J1485" s="6">
        <v>35.479999999999997</v>
      </c>
      <c r="K1485" s="7">
        <v>0.05</v>
      </c>
      <c r="L1485" s="6">
        <v>14.15</v>
      </c>
      <c r="M1485" s="6">
        <f t="shared" si="92"/>
        <v>33.705999999999996</v>
      </c>
      <c r="N1485" s="6">
        <f t="shared" si="93"/>
        <v>14.15</v>
      </c>
      <c r="O1485" s="6">
        <f t="shared" si="94"/>
        <v>19.555999999999997</v>
      </c>
      <c r="P1485" s="8">
        <f t="shared" si="95"/>
        <v>0.58019343737020113</v>
      </c>
      <c r="Q1485" s="5">
        <f>YEAR(SalesDataTable[[#This Row],[Order Date]])</f>
        <v>2026</v>
      </c>
      <c r="R1485" s="8" t="str">
        <f>"Q"&amp;ROUNDUP(MONTH(SalesDataTable[[#This Row],[Order Date]])/3,0)</f>
        <v>Q3</v>
      </c>
      <c r="S1485" s="9">
        <f>MONTH(SalesDataTable[[#This Row],[Order Date]])</f>
        <v>7</v>
      </c>
      <c r="T1485" s="8" t="str">
        <f>TEXT(SalesDataTable[[#This Row],[Order Date]],"mmm")</f>
        <v>Jul</v>
      </c>
    </row>
    <row r="1486" spans="1:20" ht="15.6">
      <c r="A1486" s="2" t="s">
        <v>1537</v>
      </c>
      <c r="B1486" s="3">
        <v>46229</v>
      </c>
      <c r="C1486" s="4" t="s">
        <v>27</v>
      </c>
      <c r="D1486" s="4" t="s">
        <v>45</v>
      </c>
      <c r="E1486" s="4" t="s">
        <v>3</v>
      </c>
      <c r="F1486" s="4" t="s">
        <v>20</v>
      </c>
      <c r="G1486" s="4" t="s">
        <v>17</v>
      </c>
      <c r="H1486" s="4" t="s">
        <v>71</v>
      </c>
      <c r="I1486" s="9">
        <v>3</v>
      </c>
      <c r="J1486" s="6">
        <v>134.63</v>
      </c>
      <c r="K1486" s="7">
        <v>0</v>
      </c>
      <c r="L1486" s="6">
        <v>67.2</v>
      </c>
      <c r="M1486" s="6">
        <f t="shared" si="92"/>
        <v>403.89</v>
      </c>
      <c r="N1486" s="6">
        <f t="shared" si="93"/>
        <v>201.60000000000002</v>
      </c>
      <c r="O1486" s="6">
        <f t="shared" si="94"/>
        <v>202.28999999999996</v>
      </c>
      <c r="P1486" s="8">
        <f t="shared" si="95"/>
        <v>0.50085419297333422</v>
      </c>
      <c r="Q1486" s="5">
        <f>YEAR(SalesDataTable[[#This Row],[Order Date]])</f>
        <v>2026</v>
      </c>
      <c r="R1486" s="8" t="str">
        <f>"Q"&amp;ROUNDUP(MONTH(SalesDataTable[[#This Row],[Order Date]])/3,0)</f>
        <v>Q3</v>
      </c>
      <c r="S1486" s="9">
        <f>MONTH(SalesDataTable[[#This Row],[Order Date]])</f>
        <v>7</v>
      </c>
      <c r="T1486" s="8" t="str">
        <f>TEXT(SalesDataTable[[#This Row],[Order Date]],"mmm")</f>
        <v>Jul</v>
      </c>
    </row>
    <row r="1487" spans="1:20" ht="15.6">
      <c r="A1487" s="2" t="s">
        <v>1538</v>
      </c>
      <c r="B1487" s="3">
        <v>46230</v>
      </c>
      <c r="C1487" s="4" t="s">
        <v>1</v>
      </c>
      <c r="D1487" s="4" t="s">
        <v>52</v>
      </c>
      <c r="E1487" s="4" t="s">
        <v>39</v>
      </c>
      <c r="F1487" s="4" t="s">
        <v>16</v>
      </c>
      <c r="G1487" s="4" t="s">
        <v>11</v>
      </c>
      <c r="H1487" s="4" t="s">
        <v>79</v>
      </c>
      <c r="I1487" s="9">
        <v>3</v>
      </c>
      <c r="J1487" s="6">
        <v>72.03</v>
      </c>
      <c r="K1487" s="7">
        <v>0</v>
      </c>
      <c r="L1487" s="6">
        <v>32.46</v>
      </c>
      <c r="M1487" s="6">
        <f t="shared" si="92"/>
        <v>216.09</v>
      </c>
      <c r="N1487" s="6">
        <f t="shared" si="93"/>
        <v>97.38</v>
      </c>
      <c r="O1487" s="6">
        <f t="shared" si="94"/>
        <v>118.71000000000001</v>
      </c>
      <c r="P1487" s="8">
        <f t="shared" si="95"/>
        <v>0.54935443565181175</v>
      </c>
      <c r="Q1487" s="5">
        <f>YEAR(SalesDataTable[[#This Row],[Order Date]])</f>
        <v>2026</v>
      </c>
      <c r="R1487" s="8" t="str">
        <f>"Q"&amp;ROUNDUP(MONTH(SalesDataTable[[#This Row],[Order Date]])/3,0)</f>
        <v>Q3</v>
      </c>
      <c r="S1487" s="9">
        <f>MONTH(SalesDataTable[[#This Row],[Order Date]])</f>
        <v>7</v>
      </c>
      <c r="T1487" s="8" t="str">
        <f>TEXT(SalesDataTable[[#This Row],[Order Date]],"mmm")</f>
        <v>Jul</v>
      </c>
    </row>
    <row r="1488" spans="1:20" ht="15.6">
      <c r="A1488" s="2" t="s">
        <v>1539</v>
      </c>
      <c r="B1488" s="3">
        <v>46230</v>
      </c>
      <c r="C1488" s="4" t="s">
        <v>27</v>
      </c>
      <c r="D1488" s="4" t="s">
        <v>45</v>
      </c>
      <c r="E1488" s="4" t="s">
        <v>39</v>
      </c>
      <c r="F1488" s="4" t="s">
        <v>4</v>
      </c>
      <c r="G1488" s="4" t="s">
        <v>49</v>
      </c>
      <c r="H1488" s="4" t="s">
        <v>50</v>
      </c>
      <c r="I1488" s="9">
        <v>1</v>
      </c>
      <c r="J1488" s="6">
        <v>40.24</v>
      </c>
      <c r="K1488" s="7">
        <v>0</v>
      </c>
      <c r="L1488" s="6">
        <v>15.05</v>
      </c>
      <c r="M1488" s="6">
        <f t="shared" si="92"/>
        <v>40.24</v>
      </c>
      <c r="N1488" s="6">
        <f t="shared" si="93"/>
        <v>15.05</v>
      </c>
      <c r="O1488" s="6">
        <f t="shared" si="94"/>
        <v>25.19</v>
      </c>
      <c r="P1488" s="8">
        <f t="shared" si="95"/>
        <v>0.62599403578528823</v>
      </c>
      <c r="Q1488" s="5">
        <f>YEAR(SalesDataTable[[#This Row],[Order Date]])</f>
        <v>2026</v>
      </c>
      <c r="R1488" s="8" t="str">
        <f>"Q"&amp;ROUNDUP(MONTH(SalesDataTable[[#This Row],[Order Date]])/3,0)</f>
        <v>Q3</v>
      </c>
      <c r="S1488" s="9">
        <f>MONTH(SalesDataTable[[#This Row],[Order Date]])</f>
        <v>7</v>
      </c>
      <c r="T1488" s="8" t="str">
        <f>TEXT(SalesDataTable[[#This Row],[Order Date]],"mmm")</f>
        <v>Jul</v>
      </c>
    </row>
    <row r="1489" spans="1:20" ht="15.6">
      <c r="A1489" s="2" t="s">
        <v>1540</v>
      </c>
      <c r="B1489" s="3">
        <v>46230</v>
      </c>
      <c r="C1489" s="4" t="s">
        <v>14</v>
      </c>
      <c r="D1489" s="4" t="s">
        <v>34</v>
      </c>
      <c r="E1489" s="4" t="s">
        <v>25</v>
      </c>
      <c r="F1489" s="4" t="s">
        <v>4</v>
      </c>
      <c r="G1489" s="4" t="s">
        <v>17</v>
      </c>
      <c r="H1489" s="4" t="s">
        <v>18</v>
      </c>
      <c r="I1489" s="9">
        <v>1</v>
      </c>
      <c r="J1489" s="6">
        <v>36.14</v>
      </c>
      <c r="K1489" s="7">
        <v>0</v>
      </c>
      <c r="L1489" s="6">
        <v>13.52</v>
      </c>
      <c r="M1489" s="6">
        <f t="shared" si="92"/>
        <v>36.14</v>
      </c>
      <c r="N1489" s="6">
        <f t="shared" si="93"/>
        <v>13.52</v>
      </c>
      <c r="O1489" s="6">
        <f t="shared" si="94"/>
        <v>22.62</v>
      </c>
      <c r="P1489" s="8">
        <f t="shared" si="95"/>
        <v>0.62589928057553956</v>
      </c>
      <c r="Q1489" s="5">
        <f>YEAR(SalesDataTable[[#This Row],[Order Date]])</f>
        <v>2026</v>
      </c>
      <c r="R1489" s="8" t="str">
        <f>"Q"&amp;ROUNDUP(MONTH(SalesDataTable[[#This Row],[Order Date]])/3,0)</f>
        <v>Q3</v>
      </c>
      <c r="S1489" s="9">
        <f>MONTH(SalesDataTable[[#This Row],[Order Date]])</f>
        <v>7</v>
      </c>
      <c r="T1489" s="8" t="str">
        <f>TEXT(SalesDataTable[[#This Row],[Order Date]],"mmm")</f>
        <v>Jul</v>
      </c>
    </row>
    <row r="1490" spans="1:20" ht="15.6">
      <c r="A1490" s="2" t="s">
        <v>1541</v>
      </c>
      <c r="B1490" s="3">
        <v>46230</v>
      </c>
      <c r="C1490" s="4" t="s">
        <v>8</v>
      </c>
      <c r="D1490" s="4" t="s">
        <v>66</v>
      </c>
      <c r="E1490" s="4" t="s">
        <v>3</v>
      </c>
      <c r="F1490" s="4" t="s">
        <v>16</v>
      </c>
      <c r="G1490" s="4" t="s">
        <v>49</v>
      </c>
      <c r="H1490" s="4" t="s">
        <v>50</v>
      </c>
      <c r="I1490" s="9">
        <v>2</v>
      </c>
      <c r="J1490" s="6">
        <v>40.22</v>
      </c>
      <c r="K1490" s="7">
        <v>0.05</v>
      </c>
      <c r="L1490" s="6">
        <v>14.72</v>
      </c>
      <c r="M1490" s="6">
        <f t="shared" si="92"/>
        <v>76.417999999999992</v>
      </c>
      <c r="N1490" s="6">
        <f t="shared" si="93"/>
        <v>29.44</v>
      </c>
      <c r="O1490" s="6">
        <f t="shared" si="94"/>
        <v>46.977999999999994</v>
      </c>
      <c r="P1490" s="8">
        <f t="shared" si="95"/>
        <v>0.61475045146431473</v>
      </c>
      <c r="Q1490" s="5">
        <f>YEAR(SalesDataTable[[#This Row],[Order Date]])</f>
        <v>2026</v>
      </c>
      <c r="R1490" s="8" t="str">
        <f>"Q"&amp;ROUNDUP(MONTH(SalesDataTable[[#This Row],[Order Date]])/3,0)</f>
        <v>Q3</v>
      </c>
      <c r="S1490" s="9">
        <f>MONTH(SalesDataTable[[#This Row],[Order Date]])</f>
        <v>7</v>
      </c>
      <c r="T1490" s="8" t="str">
        <f>TEXT(SalesDataTable[[#This Row],[Order Date]],"mmm")</f>
        <v>Jul</v>
      </c>
    </row>
    <row r="1491" spans="1:20" ht="15.6">
      <c r="A1491" s="2" t="s">
        <v>1542</v>
      </c>
      <c r="B1491" s="3">
        <v>46230</v>
      </c>
      <c r="C1491" s="4" t="s">
        <v>27</v>
      </c>
      <c r="D1491" s="4" t="s">
        <v>45</v>
      </c>
      <c r="E1491" s="4" t="s">
        <v>3</v>
      </c>
      <c r="F1491" s="4" t="s">
        <v>4</v>
      </c>
      <c r="G1491" s="4" t="s">
        <v>49</v>
      </c>
      <c r="H1491" s="4" t="s">
        <v>67</v>
      </c>
      <c r="I1491" s="9">
        <v>3</v>
      </c>
      <c r="J1491" s="6">
        <v>37.130000000000003</v>
      </c>
      <c r="K1491" s="7">
        <v>0.05</v>
      </c>
      <c r="L1491" s="6">
        <v>14.29</v>
      </c>
      <c r="M1491" s="6">
        <f t="shared" si="92"/>
        <v>105.82050000000001</v>
      </c>
      <c r="N1491" s="6">
        <f t="shared" si="93"/>
        <v>42.87</v>
      </c>
      <c r="O1491" s="6">
        <f t="shared" si="94"/>
        <v>62.950500000000012</v>
      </c>
      <c r="P1491" s="8">
        <f t="shared" si="95"/>
        <v>0.59488000907196625</v>
      </c>
      <c r="Q1491" s="5">
        <f>YEAR(SalesDataTable[[#This Row],[Order Date]])</f>
        <v>2026</v>
      </c>
      <c r="R1491" s="8" t="str">
        <f>"Q"&amp;ROUNDUP(MONTH(SalesDataTable[[#This Row],[Order Date]])/3,0)</f>
        <v>Q3</v>
      </c>
      <c r="S1491" s="9">
        <f>MONTH(SalesDataTable[[#This Row],[Order Date]])</f>
        <v>7</v>
      </c>
      <c r="T1491" s="8" t="str">
        <f>TEXT(SalesDataTable[[#This Row],[Order Date]],"mmm")</f>
        <v>Jul</v>
      </c>
    </row>
    <row r="1492" spans="1:20" ht="15.6">
      <c r="A1492" s="2" t="s">
        <v>1543</v>
      </c>
      <c r="B1492" s="3">
        <v>46230</v>
      </c>
      <c r="C1492" s="4" t="s">
        <v>1</v>
      </c>
      <c r="D1492" s="4" t="s">
        <v>52</v>
      </c>
      <c r="E1492" s="4" t="s">
        <v>3</v>
      </c>
      <c r="F1492" s="4" t="s">
        <v>16</v>
      </c>
      <c r="G1492" s="4" t="s">
        <v>31</v>
      </c>
      <c r="H1492" s="4" t="s">
        <v>90</v>
      </c>
      <c r="I1492" s="9">
        <v>4</v>
      </c>
      <c r="J1492" s="6">
        <v>125.07</v>
      </c>
      <c r="K1492" s="7">
        <v>0.05</v>
      </c>
      <c r="L1492" s="6">
        <v>60</v>
      </c>
      <c r="M1492" s="6">
        <f t="shared" si="92"/>
        <v>475.26599999999996</v>
      </c>
      <c r="N1492" s="6">
        <f t="shared" si="93"/>
        <v>240</v>
      </c>
      <c r="O1492" s="6">
        <f t="shared" si="94"/>
        <v>235.26599999999996</v>
      </c>
      <c r="P1492" s="8">
        <f t="shared" si="95"/>
        <v>0.4950196311118405</v>
      </c>
      <c r="Q1492" s="5">
        <f>YEAR(SalesDataTable[[#This Row],[Order Date]])</f>
        <v>2026</v>
      </c>
      <c r="R1492" s="8" t="str">
        <f>"Q"&amp;ROUNDUP(MONTH(SalesDataTable[[#This Row],[Order Date]])/3,0)</f>
        <v>Q3</v>
      </c>
      <c r="S1492" s="9">
        <f>MONTH(SalesDataTable[[#This Row],[Order Date]])</f>
        <v>7</v>
      </c>
      <c r="T1492" s="8" t="str">
        <f>TEXT(SalesDataTable[[#This Row],[Order Date]],"mmm")</f>
        <v>Jul</v>
      </c>
    </row>
    <row r="1493" spans="1:20" ht="15.6">
      <c r="A1493" s="2" t="s">
        <v>1544</v>
      </c>
      <c r="B1493" s="3">
        <v>46230</v>
      </c>
      <c r="C1493" s="4" t="s">
        <v>27</v>
      </c>
      <c r="D1493" s="4" t="s">
        <v>82</v>
      </c>
      <c r="E1493" s="4" t="s">
        <v>10</v>
      </c>
      <c r="F1493" s="4" t="s">
        <v>4</v>
      </c>
      <c r="G1493" s="4" t="s">
        <v>49</v>
      </c>
      <c r="H1493" s="4" t="s">
        <v>55</v>
      </c>
      <c r="I1493" s="9">
        <v>5</v>
      </c>
      <c r="J1493" s="6">
        <v>122.14</v>
      </c>
      <c r="K1493" s="7">
        <v>0.05</v>
      </c>
      <c r="L1493" s="6">
        <v>70.64</v>
      </c>
      <c r="M1493" s="6">
        <f t="shared" si="92"/>
        <v>580.16499999999996</v>
      </c>
      <c r="N1493" s="6">
        <f t="shared" si="93"/>
        <v>353.2</v>
      </c>
      <c r="O1493" s="6">
        <f t="shared" si="94"/>
        <v>226.96499999999997</v>
      </c>
      <c r="P1493" s="8">
        <f t="shared" si="95"/>
        <v>0.39120767367903958</v>
      </c>
      <c r="Q1493" s="5">
        <f>YEAR(SalesDataTable[[#This Row],[Order Date]])</f>
        <v>2026</v>
      </c>
      <c r="R1493" s="8" t="str">
        <f>"Q"&amp;ROUNDUP(MONTH(SalesDataTable[[#This Row],[Order Date]])/3,0)</f>
        <v>Q3</v>
      </c>
      <c r="S1493" s="9">
        <f>MONTH(SalesDataTable[[#This Row],[Order Date]])</f>
        <v>7</v>
      </c>
      <c r="T1493" s="8" t="str">
        <f>TEXT(SalesDataTable[[#This Row],[Order Date]],"mmm")</f>
        <v>Jul</v>
      </c>
    </row>
    <row r="1494" spans="1:20" ht="15.6">
      <c r="A1494" s="2" t="s">
        <v>1545</v>
      </c>
      <c r="B1494" s="3">
        <v>46231</v>
      </c>
      <c r="C1494" s="4" t="s">
        <v>8</v>
      </c>
      <c r="D1494" s="4" t="s">
        <v>66</v>
      </c>
      <c r="E1494" s="4" t="s">
        <v>3</v>
      </c>
      <c r="F1494" s="4" t="s">
        <v>20</v>
      </c>
      <c r="G1494" s="4" t="s">
        <v>31</v>
      </c>
      <c r="H1494" s="4" t="s">
        <v>90</v>
      </c>
      <c r="I1494" s="9">
        <v>1</v>
      </c>
      <c r="J1494" s="6">
        <v>120.09</v>
      </c>
      <c r="K1494" s="7">
        <v>0</v>
      </c>
      <c r="L1494" s="6">
        <v>62.18</v>
      </c>
      <c r="M1494" s="6">
        <f t="shared" si="92"/>
        <v>120.09</v>
      </c>
      <c r="N1494" s="6">
        <f t="shared" si="93"/>
        <v>62.18</v>
      </c>
      <c r="O1494" s="6">
        <f t="shared" si="94"/>
        <v>57.910000000000004</v>
      </c>
      <c r="P1494" s="8">
        <f t="shared" si="95"/>
        <v>0.48222166708302111</v>
      </c>
      <c r="Q1494" s="5">
        <f>YEAR(SalesDataTable[[#This Row],[Order Date]])</f>
        <v>2026</v>
      </c>
      <c r="R1494" s="8" t="str">
        <f>"Q"&amp;ROUNDUP(MONTH(SalesDataTable[[#This Row],[Order Date]])/3,0)</f>
        <v>Q3</v>
      </c>
      <c r="S1494" s="9">
        <f>MONTH(SalesDataTable[[#This Row],[Order Date]])</f>
        <v>7</v>
      </c>
      <c r="T1494" s="8" t="str">
        <f>TEXT(SalesDataTable[[#This Row],[Order Date]],"mmm")</f>
        <v>Jul</v>
      </c>
    </row>
    <row r="1495" spans="1:20" ht="15.6">
      <c r="A1495" s="2" t="s">
        <v>1546</v>
      </c>
      <c r="B1495" s="3">
        <v>46231</v>
      </c>
      <c r="C1495" s="4" t="s">
        <v>27</v>
      </c>
      <c r="D1495" s="4" t="s">
        <v>28</v>
      </c>
      <c r="E1495" s="4" t="s">
        <v>39</v>
      </c>
      <c r="F1495" s="4" t="s">
        <v>4</v>
      </c>
      <c r="G1495" s="4" t="s">
        <v>5</v>
      </c>
      <c r="H1495" s="4" t="s">
        <v>43</v>
      </c>
      <c r="I1495" s="9">
        <v>6</v>
      </c>
      <c r="J1495" s="6">
        <v>102.75</v>
      </c>
      <c r="K1495" s="7">
        <v>0</v>
      </c>
      <c r="L1495" s="6">
        <v>51.55</v>
      </c>
      <c r="M1495" s="6">
        <f t="shared" si="92"/>
        <v>616.5</v>
      </c>
      <c r="N1495" s="6">
        <f t="shared" si="93"/>
        <v>309.29999999999995</v>
      </c>
      <c r="O1495" s="6">
        <f t="shared" si="94"/>
        <v>307.20000000000005</v>
      </c>
      <c r="P1495" s="8">
        <f t="shared" si="95"/>
        <v>0.49829683698296845</v>
      </c>
      <c r="Q1495" s="5">
        <f>YEAR(SalesDataTable[[#This Row],[Order Date]])</f>
        <v>2026</v>
      </c>
      <c r="R1495" s="8" t="str">
        <f>"Q"&amp;ROUNDUP(MONTH(SalesDataTable[[#This Row],[Order Date]])/3,0)</f>
        <v>Q3</v>
      </c>
      <c r="S1495" s="9">
        <f>MONTH(SalesDataTable[[#This Row],[Order Date]])</f>
        <v>7</v>
      </c>
      <c r="T1495" s="8" t="str">
        <f>TEXT(SalesDataTable[[#This Row],[Order Date]],"mmm")</f>
        <v>Jul</v>
      </c>
    </row>
    <row r="1496" spans="1:20" ht="15.6">
      <c r="A1496" s="2" t="s">
        <v>1547</v>
      </c>
      <c r="B1496" s="3">
        <v>46231</v>
      </c>
      <c r="C1496" s="4" t="s">
        <v>14</v>
      </c>
      <c r="D1496" s="4" t="s">
        <v>15</v>
      </c>
      <c r="E1496" s="4" t="s">
        <v>3</v>
      </c>
      <c r="F1496" s="4" t="s">
        <v>4</v>
      </c>
      <c r="G1496" s="4" t="s">
        <v>31</v>
      </c>
      <c r="H1496" s="4" t="s">
        <v>41</v>
      </c>
      <c r="I1496" s="9">
        <v>4</v>
      </c>
      <c r="J1496" s="6">
        <v>191.15</v>
      </c>
      <c r="K1496" s="7">
        <v>0</v>
      </c>
      <c r="L1496" s="6">
        <v>105.01</v>
      </c>
      <c r="M1496" s="6">
        <f t="shared" si="92"/>
        <v>764.6</v>
      </c>
      <c r="N1496" s="6">
        <f t="shared" si="93"/>
        <v>420.04</v>
      </c>
      <c r="O1496" s="6">
        <f t="shared" si="94"/>
        <v>344.56</v>
      </c>
      <c r="P1496" s="8">
        <f t="shared" si="95"/>
        <v>0.45064085796494896</v>
      </c>
      <c r="Q1496" s="5">
        <f>YEAR(SalesDataTable[[#This Row],[Order Date]])</f>
        <v>2026</v>
      </c>
      <c r="R1496" s="8" t="str">
        <f>"Q"&amp;ROUNDUP(MONTH(SalesDataTable[[#This Row],[Order Date]])/3,0)</f>
        <v>Q3</v>
      </c>
      <c r="S1496" s="9">
        <f>MONTH(SalesDataTable[[#This Row],[Order Date]])</f>
        <v>7</v>
      </c>
      <c r="T1496" s="8" t="str">
        <f>TEXT(SalesDataTable[[#This Row],[Order Date]],"mmm")</f>
        <v>Jul</v>
      </c>
    </row>
    <row r="1497" spans="1:20" ht="15.6">
      <c r="A1497" s="2" t="s">
        <v>1548</v>
      </c>
      <c r="B1497" s="3">
        <v>46231</v>
      </c>
      <c r="C1497" s="4" t="s">
        <v>1</v>
      </c>
      <c r="D1497" s="4" t="s">
        <v>52</v>
      </c>
      <c r="E1497" s="4" t="s">
        <v>3</v>
      </c>
      <c r="F1497" s="4" t="s">
        <v>20</v>
      </c>
      <c r="G1497" s="4" t="s">
        <v>49</v>
      </c>
      <c r="H1497" s="4" t="s">
        <v>50</v>
      </c>
      <c r="I1497" s="9">
        <v>2</v>
      </c>
      <c r="J1497" s="6">
        <v>40.15</v>
      </c>
      <c r="K1497" s="7">
        <v>0.1</v>
      </c>
      <c r="L1497" s="6">
        <v>14.86</v>
      </c>
      <c r="M1497" s="6">
        <f t="shared" si="92"/>
        <v>72.27</v>
      </c>
      <c r="N1497" s="6">
        <f t="shared" si="93"/>
        <v>29.72</v>
      </c>
      <c r="O1497" s="6">
        <f t="shared" si="94"/>
        <v>42.55</v>
      </c>
      <c r="P1497" s="8">
        <f t="shared" si="95"/>
        <v>0.58876435588764353</v>
      </c>
      <c r="Q1497" s="5">
        <f>YEAR(SalesDataTable[[#This Row],[Order Date]])</f>
        <v>2026</v>
      </c>
      <c r="R1497" s="8" t="str">
        <f>"Q"&amp;ROUNDUP(MONTH(SalesDataTable[[#This Row],[Order Date]])/3,0)</f>
        <v>Q3</v>
      </c>
      <c r="S1497" s="9">
        <f>MONTH(SalesDataTable[[#This Row],[Order Date]])</f>
        <v>7</v>
      </c>
      <c r="T1497" s="8" t="str">
        <f>TEXT(SalesDataTable[[#This Row],[Order Date]],"mmm")</f>
        <v>Jul</v>
      </c>
    </row>
    <row r="1498" spans="1:20" ht="15.6">
      <c r="A1498" s="2" t="s">
        <v>1549</v>
      </c>
      <c r="B1498" s="3">
        <v>46231</v>
      </c>
      <c r="C1498" s="4" t="s">
        <v>8</v>
      </c>
      <c r="D1498" s="4" t="s">
        <v>66</v>
      </c>
      <c r="E1498" s="4" t="s">
        <v>39</v>
      </c>
      <c r="F1498" s="4" t="s">
        <v>20</v>
      </c>
      <c r="G1498" s="4" t="s">
        <v>31</v>
      </c>
      <c r="H1498" s="4" t="s">
        <v>64</v>
      </c>
      <c r="I1498" s="9">
        <v>1</v>
      </c>
      <c r="J1498" s="6">
        <v>83.05</v>
      </c>
      <c r="K1498" s="7">
        <v>0</v>
      </c>
      <c r="L1498" s="6">
        <v>38.86</v>
      </c>
      <c r="M1498" s="6">
        <f t="shared" si="92"/>
        <v>83.05</v>
      </c>
      <c r="N1498" s="6">
        <f t="shared" si="93"/>
        <v>38.86</v>
      </c>
      <c r="O1498" s="6">
        <f t="shared" si="94"/>
        <v>44.19</v>
      </c>
      <c r="P1498" s="8">
        <f t="shared" si="95"/>
        <v>0.53208910295003009</v>
      </c>
      <c r="Q1498" s="5">
        <f>YEAR(SalesDataTable[[#This Row],[Order Date]])</f>
        <v>2026</v>
      </c>
      <c r="R1498" s="8" t="str">
        <f>"Q"&amp;ROUNDUP(MONTH(SalesDataTable[[#This Row],[Order Date]])/3,0)</f>
        <v>Q3</v>
      </c>
      <c r="S1498" s="9">
        <f>MONTH(SalesDataTable[[#This Row],[Order Date]])</f>
        <v>7</v>
      </c>
      <c r="T1498" s="8" t="str">
        <f>TEXT(SalesDataTable[[#This Row],[Order Date]],"mmm")</f>
        <v>Jul</v>
      </c>
    </row>
    <row r="1499" spans="1:20" ht="15.6">
      <c r="A1499" s="2" t="s">
        <v>1550</v>
      </c>
      <c r="B1499" s="3">
        <v>46231</v>
      </c>
      <c r="C1499" s="4" t="s">
        <v>1</v>
      </c>
      <c r="D1499" s="4" t="s">
        <v>52</v>
      </c>
      <c r="E1499" s="4" t="s">
        <v>3</v>
      </c>
      <c r="F1499" s="4" t="s">
        <v>4</v>
      </c>
      <c r="G1499" s="4" t="s">
        <v>11</v>
      </c>
      <c r="H1499" s="4" t="s">
        <v>21</v>
      </c>
      <c r="I1499" s="9">
        <v>2</v>
      </c>
      <c r="J1499" s="6">
        <v>146.22999999999999</v>
      </c>
      <c r="K1499" s="7">
        <v>0</v>
      </c>
      <c r="L1499" s="6">
        <v>79.040000000000006</v>
      </c>
      <c r="M1499" s="6">
        <f t="shared" si="92"/>
        <v>292.45999999999998</v>
      </c>
      <c r="N1499" s="6">
        <f t="shared" si="93"/>
        <v>158.08000000000001</v>
      </c>
      <c r="O1499" s="6">
        <f t="shared" si="94"/>
        <v>134.37999999999997</v>
      </c>
      <c r="P1499" s="8">
        <f t="shared" si="95"/>
        <v>0.45948163851466861</v>
      </c>
      <c r="Q1499" s="5">
        <f>YEAR(SalesDataTable[[#This Row],[Order Date]])</f>
        <v>2026</v>
      </c>
      <c r="R1499" s="8" t="str">
        <f>"Q"&amp;ROUNDUP(MONTH(SalesDataTable[[#This Row],[Order Date]])/3,0)</f>
        <v>Q3</v>
      </c>
      <c r="S1499" s="9">
        <f>MONTH(SalesDataTable[[#This Row],[Order Date]])</f>
        <v>7</v>
      </c>
      <c r="T1499" s="8" t="str">
        <f>TEXT(SalesDataTable[[#This Row],[Order Date]],"mmm")</f>
        <v>Jul</v>
      </c>
    </row>
    <row r="1500" spans="1:20" ht="15.6">
      <c r="A1500" s="2" t="s">
        <v>1551</v>
      </c>
      <c r="B1500" s="3">
        <v>46231</v>
      </c>
      <c r="C1500" s="4" t="s">
        <v>8</v>
      </c>
      <c r="D1500" s="4" t="s">
        <v>86</v>
      </c>
      <c r="E1500" s="4" t="s">
        <v>3</v>
      </c>
      <c r="F1500" s="4" t="s">
        <v>4</v>
      </c>
      <c r="G1500" s="4" t="s">
        <v>11</v>
      </c>
      <c r="H1500" s="4" t="s">
        <v>21</v>
      </c>
      <c r="I1500" s="9">
        <v>2</v>
      </c>
      <c r="J1500" s="6">
        <v>144.09</v>
      </c>
      <c r="K1500" s="7">
        <v>0</v>
      </c>
      <c r="L1500" s="6">
        <v>77.67</v>
      </c>
      <c r="M1500" s="6">
        <f t="shared" si="92"/>
        <v>288.18</v>
      </c>
      <c r="N1500" s="6">
        <f t="shared" si="93"/>
        <v>155.34</v>
      </c>
      <c r="O1500" s="6">
        <f t="shared" si="94"/>
        <v>132.84</v>
      </c>
      <c r="P1500" s="8">
        <f t="shared" si="95"/>
        <v>0.46096189881324173</v>
      </c>
      <c r="Q1500" s="5">
        <f>YEAR(SalesDataTable[[#This Row],[Order Date]])</f>
        <v>2026</v>
      </c>
      <c r="R1500" s="8" t="str">
        <f>"Q"&amp;ROUNDUP(MONTH(SalesDataTable[[#This Row],[Order Date]])/3,0)</f>
        <v>Q3</v>
      </c>
      <c r="S1500" s="9">
        <f>MONTH(SalesDataTable[[#This Row],[Order Date]])</f>
        <v>7</v>
      </c>
      <c r="T1500" s="8" t="str">
        <f>TEXT(SalesDataTable[[#This Row],[Order Date]],"mmm")</f>
        <v>Jul</v>
      </c>
    </row>
    <row r="1501" spans="1:20" ht="15.6">
      <c r="A1501" s="2" t="s">
        <v>1552</v>
      </c>
      <c r="B1501" s="3">
        <v>46231</v>
      </c>
      <c r="C1501" s="4" t="s">
        <v>14</v>
      </c>
      <c r="D1501" s="4" t="s">
        <v>61</v>
      </c>
      <c r="E1501" s="4" t="s">
        <v>25</v>
      </c>
      <c r="F1501" s="4" t="s">
        <v>20</v>
      </c>
      <c r="G1501" s="4" t="s">
        <v>11</v>
      </c>
      <c r="H1501" s="4" t="s">
        <v>12</v>
      </c>
      <c r="I1501" s="9">
        <v>3</v>
      </c>
      <c r="J1501" s="6">
        <v>93.01</v>
      </c>
      <c r="K1501" s="7">
        <v>0.15</v>
      </c>
      <c r="L1501" s="6">
        <v>46.68</v>
      </c>
      <c r="M1501" s="6">
        <f t="shared" si="92"/>
        <v>237.17550000000003</v>
      </c>
      <c r="N1501" s="6">
        <f t="shared" si="93"/>
        <v>140.04</v>
      </c>
      <c r="O1501" s="6">
        <f t="shared" si="94"/>
        <v>97.135500000000036</v>
      </c>
      <c r="P1501" s="8">
        <f t="shared" si="95"/>
        <v>0.4095511551572571</v>
      </c>
      <c r="Q1501" s="5">
        <f>YEAR(SalesDataTable[[#This Row],[Order Date]])</f>
        <v>2026</v>
      </c>
      <c r="R1501" s="8" t="str">
        <f>"Q"&amp;ROUNDUP(MONTH(SalesDataTable[[#This Row],[Order Date]])/3,0)</f>
        <v>Q3</v>
      </c>
      <c r="S1501" s="9">
        <f>MONTH(SalesDataTable[[#This Row],[Order Date]])</f>
        <v>7</v>
      </c>
      <c r="T1501" s="8" t="str">
        <f>TEXT(SalesDataTable[[#This Row],[Order Date]],"mmm")</f>
        <v>Jul</v>
      </c>
    </row>
    <row r="1502" spans="1:20" ht="15.6">
      <c r="A1502" s="2" t="s">
        <v>1553</v>
      </c>
      <c r="B1502" s="3">
        <v>46231</v>
      </c>
      <c r="C1502" s="4" t="s">
        <v>1</v>
      </c>
      <c r="D1502" s="4" t="s">
        <v>2</v>
      </c>
      <c r="E1502" s="4" t="s">
        <v>25</v>
      </c>
      <c r="F1502" s="4" t="s">
        <v>16</v>
      </c>
      <c r="G1502" s="4" t="s">
        <v>31</v>
      </c>
      <c r="H1502" s="4" t="s">
        <v>90</v>
      </c>
      <c r="I1502" s="9">
        <v>1</v>
      </c>
      <c r="J1502" s="6">
        <v>121.61</v>
      </c>
      <c r="K1502" s="7">
        <v>0.1</v>
      </c>
      <c r="L1502" s="6">
        <v>60.58</v>
      </c>
      <c r="M1502" s="6">
        <f t="shared" si="92"/>
        <v>109.449</v>
      </c>
      <c r="N1502" s="6">
        <f t="shared" si="93"/>
        <v>60.58</v>
      </c>
      <c r="O1502" s="6">
        <f t="shared" si="94"/>
        <v>48.869</v>
      </c>
      <c r="P1502" s="8">
        <f t="shared" si="95"/>
        <v>0.4465001964385239</v>
      </c>
      <c r="Q1502" s="5">
        <f>YEAR(SalesDataTable[[#This Row],[Order Date]])</f>
        <v>2026</v>
      </c>
      <c r="R1502" s="8" t="str">
        <f>"Q"&amp;ROUNDUP(MONTH(SalesDataTable[[#This Row],[Order Date]])/3,0)</f>
        <v>Q3</v>
      </c>
      <c r="S1502" s="9">
        <f>MONTH(SalesDataTable[[#This Row],[Order Date]])</f>
        <v>7</v>
      </c>
      <c r="T1502" s="8" t="str">
        <f>TEXT(SalesDataTable[[#This Row],[Order Date]],"mmm")</f>
        <v>Jul</v>
      </c>
    </row>
    <row r="1503" spans="1:20" ht="15.6">
      <c r="A1503" s="2" t="s">
        <v>1554</v>
      </c>
      <c r="B1503" s="3">
        <v>46232</v>
      </c>
      <c r="C1503" s="4" t="s">
        <v>27</v>
      </c>
      <c r="D1503" s="4" t="s">
        <v>28</v>
      </c>
      <c r="E1503" s="4" t="s">
        <v>3</v>
      </c>
      <c r="F1503" s="4" t="s">
        <v>20</v>
      </c>
      <c r="G1503" s="4" t="s">
        <v>31</v>
      </c>
      <c r="H1503" s="4" t="s">
        <v>41</v>
      </c>
      <c r="I1503" s="9">
        <v>2</v>
      </c>
      <c r="J1503" s="6">
        <v>195.09</v>
      </c>
      <c r="K1503" s="7">
        <v>0</v>
      </c>
      <c r="L1503" s="6">
        <v>106.82</v>
      </c>
      <c r="M1503" s="6">
        <f t="shared" si="92"/>
        <v>390.18</v>
      </c>
      <c r="N1503" s="6">
        <f t="shared" si="93"/>
        <v>213.64</v>
      </c>
      <c r="O1503" s="6">
        <f t="shared" si="94"/>
        <v>176.54000000000002</v>
      </c>
      <c r="P1503" s="8">
        <f t="shared" si="95"/>
        <v>0.45245783997129535</v>
      </c>
      <c r="Q1503" s="5">
        <f>YEAR(SalesDataTable[[#This Row],[Order Date]])</f>
        <v>2026</v>
      </c>
      <c r="R1503" s="8" t="str">
        <f>"Q"&amp;ROUNDUP(MONTH(SalesDataTable[[#This Row],[Order Date]])/3,0)</f>
        <v>Q3</v>
      </c>
      <c r="S1503" s="9">
        <f>MONTH(SalesDataTable[[#This Row],[Order Date]])</f>
        <v>7</v>
      </c>
      <c r="T1503" s="8" t="str">
        <f>TEXT(SalesDataTable[[#This Row],[Order Date]],"mmm")</f>
        <v>Jul</v>
      </c>
    </row>
    <row r="1504" spans="1:20" ht="15.6">
      <c r="A1504" s="2" t="s">
        <v>1555</v>
      </c>
      <c r="B1504" s="3">
        <v>46232</v>
      </c>
      <c r="C1504" s="4" t="s">
        <v>14</v>
      </c>
      <c r="D1504" s="4" t="s">
        <v>61</v>
      </c>
      <c r="E1504" s="4" t="s">
        <v>25</v>
      </c>
      <c r="F1504" s="4" t="s">
        <v>4</v>
      </c>
      <c r="G1504" s="4" t="s">
        <v>17</v>
      </c>
      <c r="H1504" s="4" t="s">
        <v>83</v>
      </c>
      <c r="I1504" s="9">
        <v>3</v>
      </c>
      <c r="J1504" s="6">
        <v>167.52</v>
      </c>
      <c r="K1504" s="7">
        <v>0</v>
      </c>
      <c r="L1504" s="6">
        <v>87.26</v>
      </c>
      <c r="M1504" s="6">
        <f t="shared" si="92"/>
        <v>502.56000000000006</v>
      </c>
      <c r="N1504" s="6">
        <f t="shared" si="93"/>
        <v>261.78000000000003</v>
      </c>
      <c r="O1504" s="6">
        <f t="shared" si="94"/>
        <v>240.78000000000003</v>
      </c>
      <c r="P1504" s="8">
        <f t="shared" si="95"/>
        <v>0.4791069723018147</v>
      </c>
      <c r="Q1504" s="5">
        <f>YEAR(SalesDataTable[[#This Row],[Order Date]])</f>
        <v>2026</v>
      </c>
      <c r="R1504" s="8" t="str">
        <f>"Q"&amp;ROUNDUP(MONTH(SalesDataTable[[#This Row],[Order Date]])/3,0)</f>
        <v>Q3</v>
      </c>
      <c r="S1504" s="9">
        <f>MONTH(SalesDataTable[[#This Row],[Order Date]])</f>
        <v>7</v>
      </c>
      <c r="T1504" s="8" t="str">
        <f>TEXT(SalesDataTable[[#This Row],[Order Date]],"mmm")</f>
        <v>Jul</v>
      </c>
    </row>
    <row r="1505" spans="1:20" ht="15.6">
      <c r="A1505" s="2" t="s">
        <v>1556</v>
      </c>
      <c r="B1505" s="3">
        <v>46232</v>
      </c>
      <c r="C1505" s="4" t="s">
        <v>8</v>
      </c>
      <c r="D1505" s="4" t="s">
        <v>86</v>
      </c>
      <c r="E1505" s="4" t="s">
        <v>39</v>
      </c>
      <c r="F1505" s="4" t="s">
        <v>16</v>
      </c>
      <c r="G1505" s="4" t="s">
        <v>5</v>
      </c>
      <c r="H1505" s="4" t="s">
        <v>29</v>
      </c>
      <c r="I1505" s="9">
        <v>3</v>
      </c>
      <c r="J1505" s="6">
        <v>50.98</v>
      </c>
      <c r="K1505" s="7">
        <v>0</v>
      </c>
      <c r="L1505" s="6">
        <v>22.63</v>
      </c>
      <c r="M1505" s="6">
        <f t="shared" si="92"/>
        <v>152.94</v>
      </c>
      <c r="N1505" s="6">
        <f t="shared" si="93"/>
        <v>67.89</v>
      </c>
      <c r="O1505" s="6">
        <f t="shared" si="94"/>
        <v>85.05</v>
      </c>
      <c r="P1505" s="8">
        <f t="shared" si="95"/>
        <v>0.55610043154178113</v>
      </c>
      <c r="Q1505" s="5">
        <f>YEAR(SalesDataTable[[#This Row],[Order Date]])</f>
        <v>2026</v>
      </c>
      <c r="R1505" s="8" t="str">
        <f>"Q"&amp;ROUNDUP(MONTH(SalesDataTable[[#This Row],[Order Date]])/3,0)</f>
        <v>Q3</v>
      </c>
      <c r="S1505" s="9">
        <f>MONTH(SalesDataTable[[#This Row],[Order Date]])</f>
        <v>7</v>
      </c>
      <c r="T1505" s="8" t="str">
        <f>TEXT(SalesDataTable[[#This Row],[Order Date]],"mmm")</f>
        <v>Jul</v>
      </c>
    </row>
    <row r="1506" spans="1:20" ht="15.6">
      <c r="A1506" s="2" t="s">
        <v>1557</v>
      </c>
      <c r="B1506" s="3">
        <v>46232</v>
      </c>
      <c r="C1506" s="4" t="s">
        <v>8</v>
      </c>
      <c r="D1506" s="4" t="s">
        <v>66</v>
      </c>
      <c r="E1506" s="4" t="s">
        <v>39</v>
      </c>
      <c r="F1506" s="4" t="s">
        <v>16</v>
      </c>
      <c r="G1506" s="4" t="s">
        <v>49</v>
      </c>
      <c r="H1506" s="4" t="s">
        <v>74</v>
      </c>
      <c r="I1506" s="9">
        <v>2</v>
      </c>
      <c r="J1506" s="6">
        <v>49.98</v>
      </c>
      <c r="K1506" s="7">
        <v>0.1</v>
      </c>
      <c r="L1506" s="6">
        <v>21.91</v>
      </c>
      <c r="M1506" s="6">
        <f t="shared" si="92"/>
        <v>89.963999999999999</v>
      </c>
      <c r="N1506" s="6">
        <f t="shared" si="93"/>
        <v>43.82</v>
      </c>
      <c r="O1506" s="6">
        <f t="shared" si="94"/>
        <v>46.143999999999998</v>
      </c>
      <c r="P1506" s="8">
        <f t="shared" si="95"/>
        <v>0.51291627762215997</v>
      </c>
      <c r="Q1506" s="5">
        <f>YEAR(SalesDataTable[[#This Row],[Order Date]])</f>
        <v>2026</v>
      </c>
      <c r="R1506" s="8" t="str">
        <f>"Q"&amp;ROUNDUP(MONTH(SalesDataTable[[#This Row],[Order Date]])/3,0)</f>
        <v>Q3</v>
      </c>
      <c r="S1506" s="9">
        <f>MONTH(SalesDataTable[[#This Row],[Order Date]])</f>
        <v>7</v>
      </c>
      <c r="T1506" s="8" t="str">
        <f>TEXT(SalesDataTable[[#This Row],[Order Date]],"mmm")</f>
        <v>Jul</v>
      </c>
    </row>
    <row r="1507" spans="1:20" ht="15.6">
      <c r="A1507" s="2" t="s">
        <v>1558</v>
      </c>
      <c r="B1507" s="3">
        <v>46232</v>
      </c>
      <c r="C1507" s="4" t="s">
        <v>27</v>
      </c>
      <c r="D1507" s="4" t="s">
        <v>28</v>
      </c>
      <c r="E1507" s="4" t="s">
        <v>10</v>
      </c>
      <c r="F1507" s="4" t="s">
        <v>20</v>
      </c>
      <c r="G1507" s="4" t="s">
        <v>17</v>
      </c>
      <c r="H1507" s="4" t="s">
        <v>18</v>
      </c>
      <c r="I1507" s="9">
        <v>4</v>
      </c>
      <c r="J1507" s="6">
        <v>36.44</v>
      </c>
      <c r="K1507" s="7">
        <v>0.15</v>
      </c>
      <c r="L1507" s="6">
        <v>13.32</v>
      </c>
      <c r="M1507" s="6">
        <f t="shared" si="92"/>
        <v>123.89599999999999</v>
      </c>
      <c r="N1507" s="6">
        <f t="shared" si="93"/>
        <v>53.28</v>
      </c>
      <c r="O1507" s="6">
        <f t="shared" si="94"/>
        <v>70.615999999999985</v>
      </c>
      <c r="P1507" s="8">
        <f t="shared" si="95"/>
        <v>0.5699619035319945</v>
      </c>
      <c r="Q1507" s="5">
        <f>YEAR(SalesDataTable[[#This Row],[Order Date]])</f>
        <v>2026</v>
      </c>
      <c r="R1507" s="8" t="str">
        <f>"Q"&amp;ROUNDUP(MONTH(SalesDataTable[[#This Row],[Order Date]])/3,0)</f>
        <v>Q3</v>
      </c>
      <c r="S1507" s="9">
        <f>MONTH(SalesDataTable[[#This Row],[Order Date]])</f>
        <v>7</v>
      </c>
      <c r="T1507" s="8" t="str">
        <f>TEXT(SalesDataTable[[#This Row],[Order Date]],"mmm")</f>
        <v>Jul</v>
      </c>
    </row>
    <row r="1508" spans="1:20" ht="15.6">
      <c r="A1508" s="2" t="s">
        <v>1559</v>
      </c>
      <c r="B1508" s="3">
        <v>46232</v>
      </c>
      <c r="C1508" s="4" t="s">
        <v>1</v>
      </c>
      <c r="D1508" s="4" t="s">
        <v>2</v>
      </c>
      <c r="E1508" s="4" t="s">
        <v>3</v>
      </c>
      <c r="F1508" s="4" t="s">
        <v>4</v>
      </c>
      <c r="G1508" s="4" t="s">
        <v>31</v>
      </c>
      <c r="H1508" s="4" t="s">
        <v>41</v>
      </c>
      <c r="I1508" s="9">
        <v>1</v>
      </c>
      <c r="J1508" s="6">
        <v>195.34</v>
      </c>
      <c r="K1508" s="7">
        <v>0.05</v>
      </c>
      <c r="L1508" s="6">
        <v>106.6</v>
      </c>
      <c r="M1508" s="6">
        <f t="shared" si="92"/>
        <v>185.57300000000001</v>
      </c>
      <c r="N1508" s="6">
        <f t="shared" si="93"/>
        <v>106.6</v>
      </c>
      <c r="O1508" s="6">
        <f t="shared" si="94"/>
        <v>78.973000000000013</v>
      </c>
      <c r="P1508" s="8">
        <f t="shared" si="95"/>
        <v>0.42556298599472991</v>
      </c>
      <c r="Q1508" s="5">
        <f>YEAR(SalesDataTable[[#This Row],[Order Date]])</f>
        <v>2026</v>
      </c>
      <c r="R1508" s="8" t="str">
        <f>"Q"&amp;ROUNDUP(MONTH(SalesDataTable[[#This Row],[Order Date]])/3,0)</f>
        <v>Q3</v>
      </c>
      <c r="S1508" s="9">
        <f>MONTH(SalesDataTable[[#This Row],[Order Date]])</f>
        <v>7</v>
      </c>
      <c r="T1508" s="8" t="str">
        <f>TEXT(SalesDataTable[[#This Row],[Order Date]],"mmm")</f>
        <v>Jul</v>
      </c>
    </row>
    <row r="1509" spans="1:20" ht="15.6">
      <c r="A1509" s="2" t="s">
        <v>1560</v>
      </c>
      <c r="B1509" s="3">
        <v>46232</v>
      </c>
      <c r="C1509" s="4" t="s">
        <v>14</v>
      </c>
      <c r="D1509" s="4" t="s">
        <v>34</v>
      </c>
      <c r="E1509" s="4" t="s">
        <v>3</v>
      </c>
      <c r="F1509" s="4" t="s">
        <v>20</v>
      </c>
      <c r="G1509" s="4" t="s">
        <v>5</v>
      </c>
      <c r="H1509" s="4" t="s">
        <v>43</v>
      </c>
      <c r="I1509" s="9">
        <v>1</v>
      </c>
      <c r="J1509" s="6">
        <v>103.31</v>
      </c>
      <c r="K1509" s="7">
        <v>0</v>
      </c>
      <c r="L1509" s="6">
        <v>50.93</v>
      </c>
      <c r="M1509" s="6">
        <f t="shared" si="92"/>
        <v>103.31</v>
      </c>
      <c r="N1509" s="6">
        <f t="shared" si="93"/>
        <v>50.93</v>
      </c>
      <c r="O1509" s="6">
        <f t="shared" si="94"/>
        <v>52.38</v>
      </c>
      <c r="P1509" s="8">
        <f t="shared" si="95"/>
        <v>0.50701771367728199</v>
      </c>
      <c r="Q1509" s="5">
        <f>YEAR(SalesDataTable[[#This Row],[Order Date]])</f>
        <v>2026</v>
      </c>
      <c r="R1509" s="8" t="str">
        <f>"Q"&amp;ROUNDUP(MONTH(SalesDataTable[[#This Row],[Order Date]])/3,0)</f>
        <v>Q3</v>
      </c>
      <c r="S1509" s="9">
        <f>MONTH(SalesDataTable[[#This Row],[Order Date]])</f>
        <v>7</v>
      </c>
      <c r="T1509" s="8" t="str">
        <f>TEXT(SalesDataTable[[#This Row],[Order Date]],"mmm")</f>
        <v>Jul</v>
      </c>
    </row>
    <row r="1510" spans="1:20" ht="15.6">
      <c r="A1510" s="2" t="s">
        <v>1561</v>
      </c>
      <c r="B1510" s="3">
        <v>46232</v>
      </c>
      <c r="C1510" s="4" t="s">
        <v>1</v>
      </c>
      <c r="D1510" s="4" t="s">
        <v>2</v>
      </c>
      <c r="E1510" s="4" t="s">
        <v>3</v>
      </c>
      <c r="F1510" s="4" t="s">
        <v>16</v>
      </c>
      <c r="G1510" s="4" t="s">
        <v>31</v>
      </c>
      <c r="H1510" s="4" t="s">
        <v>90</v>
      </c>
      <c r="I1510" s="9">
        <v>3</v>
      </c>
      <c r="J1510" s="6">
        <v>123.31</v>
      </c>
      <c r="K1510" s="7">
        <v>0</v>
      </c>
      <c r="L1510" s="6">
        <v>59.16</v>
      </c>
      <c r="M1510" s="6">
        <f t="shared" si="92"/>
        <v>369.93</v>
      </c>
      <c r="N1510" s="6">
        <f t="shared" si="93"/>
        <v>177.48</v>
      </c>
      <c r="O1510" s="6">
        <f t="shared" si="94"/>
        <v>192.45000000000002</v>
      </c>
      <c r="P1510" s="8">
        <f t="shared" si="95"/>
        <v>0.52023355770010549</v>
      </c>
      <c r="Q1510" s="5">
        <f>YEAR(SalesDataTable[[#This Row],[Order Date]])</f>
        <v>2026</v>
      </c>
      <c r="R1510" s="8" t="str">
        <f>"Q"&amp;ROUNDUP(MONTH(SalesDataTable[[#This Row],[Order Date]])/3,0)</f>
        <v>Q3</v>
      </c>
      <c r="S1510" s="9">
        <f>MONTH(SalesDataTable[[#This Row],[Order Date]])</f>
        <v>7</v>
      </c>
      <c r="T1510" s="8" t="str">
        <f>TEXT(SalesDataTable[[#This Row],[Order Date]],"mmm")</f>
        <v>Jul</v>
      </c>
    </row>
    <row r="1511" spans="1:20" ht="15.6">
      <c r="A1511" s="2" t="s">
        <v>1562</v>
      </c>
      <c r="B1511" s="3">
        <v>46232</v>
      </c>
      <c r="C1511" s="4" t="s">
        <v>1</v>
      </c>
      <c r="D1511" s="4" t="s">
        <v>88</v>
      </c>
      <c r="E1511" s="4" t="s">
        <v>3</v>
      </c>
      <c r="F1511" s="4" t="s">
        <v>16</v>
      </c>
      <c r="G1511" s="4" t="s">
        <v>49</v>
      </c>
      <c r="H1511" s="4" t="s">
        <v>50</v>
      </c>
      <c r="I1511" s="9">
        <v>1</v>
      </c>
      <c r="J1511" s="6">
        <v>40.36</v>
      </c>
      <c r="K1511" s="7">
        <v>0.1</v>
      </c>
      <c r="L1511" s="6">
        <v>14.82</v>
      </c>
      <c r="M1511" s="6">
        <f t="shared" si="92"/>
        <v>36.323999999999998</v>
      </c>
      <c r="N1511" s="6">
        <f t="shared" si="93"/>
        <v>14.82</v>
      </c>
      <c r="O1511" s="6">
        <f t="shared" si="94"/>
        <v>21.503999999999998</v>
      </c>
      <c r="P1511" s="8">
        <f t="shared" si="95"/>
        <v>0.59200528576148004</v>
      </c>
      <c r="Q1511" s="5">
        <f>YEAR(SalesDataTable[[#This Row],[Order Date]])</f>
        <v>2026</v>
      </c>
      <c r="R1511" s="8" t="str">
        <f>"Q"&amp;ROUNDUP(MONTH(SalesDataTable[[#This Row],[Order Date]])/3,0)</f>
        <v>Q3</v>
      </c>
      <c r="S1511" s="9">
        <f>MONTH(SalesDataTable[[#This Row],[Order Date]])</f>
        <v>7</v>
      </c>
      <c r="T1511" s="8" t="str">
        <f>TEXT(SalesDataTable[[#This Row],[Order Date]],"mmm")</f>
        <v>Jul</v>
      </c>
    </row>
    <row r="1512" spans="1:20" ht="15.6">
      <c r="A1512" s="2" t="s">
        <v>1563</v>
      </c>
      <c r="B1512" s="3">
        <v>46232</v>
      </c>
      <c r="C1512" s="4" t="s">
        <v>1</v>
      </c>
      <c r="D1512" s="4" t="s">
        <v>88</v>
      </c>
      <c r="E1512" s="4" t="s">
        <v>25</v>
      </c>
      <c r="F1512" s="4" t="s">
        <v>16</v>
      </c>
      <c r="G1512" s="4" t="s">
        <v>31</v>
      </c>
      <c r="H1512" s="4" t="s">
        <v>64</v>
      </c>
      <c r="I1512" s="9">
        <v>2</v>
      </c>
      <c r="J1512" s="6">
        <v>83.06</v>
      </c>
      <c r="K1512" s="7">
        <v>0</v>
      </c>
      <c r="L1512" s="6">
        <v>38.74</v>
      </c>
      <c r="M1512" s="6">
        <f t="shared" si="92"/>
        <v>166.12</v>
      </c>
      <c r="N1512" s="6">
        <f t="shared" si="93"/>
        <v>77.48</v>
      </c>
      <c r="O1512" s="6">
        <f t="shared" si="94"/>
        <v>88.64</v>
      </c>
      <c r="P1512" s="8">
        <f t="shared" si="95"/>
        <v>0.5335901757765471</v>
      </c>
      <c r="Q1512" s="5">
        <f>YEAR(SalesDataTable[[#This Row],[Order Date]])</f>
        <v>2026</v>
      </c>
      <c r="R1512" s="8" t="str">
        <f>"Q"&amp;ROUNDUP(MONTH(SalesDataTable[[#This Row],[Order Date]])/3,0)</f>
        <v>Q3</v>
      </c>
      <c r="S1512" s="9">
        <f>MONTH(SalesDataTable[[#This Row],[Order Date]])</f>
        <v>7</v>
      </c>
      <c r="T1512" s="8" t="str">
        <f>TEXT(SalesDataTable[[#This Row],[Order Date]],"mmm")</f>
        <v>Jul</v>
      </c>
    </row>
    <row r="1513" spans="1:20" ht="15.6">
      <c r="A1513" s="2" t="s">
        <v>1564</v>
      </c>
      <c r="B1513" s="3">
        <v>46232</v>
      </c>
      <c r="C1513" s="4" t="s">
        <v>14</v>
      </c>
      <c r="D1513" s="4" t="s">
        <v>24</v>
      </c>
      <c r="E1513" s="4" t="s">
        <v>3</v>
      </c>
      <c r="F1513" s="4" t="s">
        <v>4</v>
      </c>
      <c r="G1513" s="4" t="s">
        <v>11</v>
      </c>
      <c r="H1513" s="4" t="s">
        <v>53</v>
      </c>
      <c r="I1513" s="9">
        <v>2</v>
      </c>
      <c r="J1513" s="6">
        <v>151.72999999999999</v>
      </c>
      <c r="K1513" s="7">
        <v>0</v>
      </c>
      <c r="L1513" s="6">
        <v>81.209999999999994</v>
      </c>
      <c r="M1513" s="6">
        <f t="shared" si="92"/>
        <v>303.45999999999998</v>
      </c>
      <c r="N1513" s="6">
        <f t="shared" si="93"/>
        <v>162.41999999999999</v>
      </c>
      <c r="O1513" s="6">
        <f t="shared" si="94"/>
        <v>141.04</v>
      </c>
      <c r="P1513" s="8">
        <f t="shared" si="95"/>
        <v>0.46477295195412904</v>
      </c>
      <c r="Q1513" s="5">
        <f>YEAR(SalesDataTable[[#This Row],[Order Date]])</f>
        <v>2026</v>
      </c>
      <c r="R1513" s="8" t="str">
        <f>"Q"&amp;ROUNDUP(MONTH(SalesDataTable[[#This Row],[Order Date]])/3,0)</f>
        <v>Q3</v>
      </c>
      <c r="S1513" s="9">
        <f>MONTH(SalesDataTable[[#This Row],[Order Date]])</f>
        <v>7</v>
      </c>
      <c r="T1513" s="8" t="str">
        <f>TEXT(SalesDataTable[[#This Row],[Order Date]],"mmm")</f>
        <v>Jul</v>
      </c>
    </row>
    <row r="1514" spans="1:20" ht="15.6">
      <c r="A1514" s="2" t="s">
        <v>1565</v>
      </c>
      <c r="B1514" s="3">
        <v>46232</v>
      </c>
      <c r="C1514" s="4" t="s">
        <v>27</v>
      </c>
      <c r="D1514" s="4" t="s">
        <v>48</v>
      </c>
      <c r="E1514" s="4" t="s">
        <v>3</v>
      </c>
      <c r="F1514" s="4" t="s">
        <v>16</v>
      </c>
      <c r="G1514" s="4" t="s">
        <v>11</v>
      </c>
      <c r="H1514" s="4" t="s">
        <v>79</v>
      </c>
      <c r="I1514" s="9">
        <v>4</v>
      </c>
      <c r="J1514" s="6">
        <v>72.010000000000005</v>
      </c>
      <c r="K1514" s="7">
        <v>0.05</v>
      </c>
      <c r="L1514" s="6">
        <v>32.36</v>
      </c>
      <c r="M1514" s="6">
        <f t="shared" si="92"/>
        <v>273.63800000000003</v>
      </c>
      <c r="N1514" s="6">
        <f t="shared" si="93"/>
        <v>129.44</v>
      </c>
      <c r="O1514" s="6">
        <f t="shared" si="94"/>
        <v>144.19800000000004</v>
      </c>
      <c r="P1514" s="8">
        <f t="shared" si="95"/>
        <v>0.52696628392255473</v>
      </c>
      <c r="Q1514" s="5">
        <f>YEAR(SalesDataTable[[#This Row],[Order Date]])</f>
        <v>2026</v>
      </c>
      <c r="R1514" s="8" t="str">
        <f>"Q"&amp;ROUNDUP(MONTH(SalesDataTable[[#This Row],[Order Date]])/3,0)</f>
        <v>Q3</v>
      </c>
      <c r="S1514" s="9">
        <f>MONTH(SalesDataTable[[#This Row],[Order Date]])</f>
        <v>7</v>
      </c>
      <c r="T1514" s="8" t="str">
        <f>TEXT(SalesDataTable[[#This Row],[Order Date]],"mmm")</f>
        <v>Jul</v>
      </c>
    </row>
    <row r="1515" spans="1:20" ht="15.6">
      <c r="A1515" s="2" t="s">
        <v>1566</v>
      </c>
      <c r="B1515" s="3">
        <v>46232</v>
      </c>
      <c r="C1515" s="4" t="s">
        <v>8</v>
      </c>
      <c r="D1515" s="4" t="s">
        <v>66</v>
      </c>
      <c r="E1515" s="4" t="s">
        <v>3</v>
      </c>
      <c r="F1515" s="4" t="s">
        <v>20</v>
      </c>
      <c r="G1515" s="4" t="s">
        <v>11</v>
      </c>
      <c r="H1515" s="4" t="s">
        <v>53</v>
      </c>
      <c r="I1515" s="9">
        <v>1</v>
      </c>
      <c r="J1515" s="6">
        <v>154.87</v>
      </c>
      <c r="K1515" s="7">
        <v>0</v>
      </c>
      <c r="L1515" s="6">
        <v>80.459999999999994</v>
      </c>
      <c r="M1515" s="6">
        <f t="shared" si="92"/>
        <v>154.87</v>
      </c>
      <c r="N1515" s="6">
        <f t="shared" si="93"/>
        <v>80.459999999999994</v>
      </c>
      <c r="O1515" s="6">
        <f t="shared" si="94"/>
        <v>74.410000000000011</v>
      </c>
      <c r="P1515" s="8">
        <f t="shared" si="95"/>
        <v>0.48046748886162594</v>
      </c>
      <c r="Q1515" s="5">
        <f>YEAR(SalesDataTable[[#This Row],[Order Date]])</f>
        <v>2026</v>
      </c>
      <c r="R1515" s="8" t="str">
        <f>"Q"&amp;ROUNDUP(MONTH(SalesDataTable[[#This Row],[Order Date]])/3,0)</f>
        <v>Q3</v>
      </c>
      <c r="S1515" s="9">
        <f>MONTH(SalesDataTable[[#This Row],[Order Date]])</f>
        <v>7</v>
      </c>
      <c r="T1515" s="8" t="str">
        <f>TEXT(SalesDataTable[[#This Row],[Order Date]],"mmm")</f>
        <v>Jul</v>
      </c>
    </row>
    <row r="1516" spans="1:20" ht="15.6">
      <c r="A1516" s="2" t="s">
        <v>1567</v>
      </c>
      <c r="B1516" s="3">
        <v>46233</v>
      </c>
      <c r="C1516" s="4" t="s">
        <v>8</v>
      </c>
      <c r="D1516" s="4" t="s">
        <v>9</v>
      </c>
      <c r="E1516" s="4" t="s">
        <v>3</v>
      </c>
      <c r="F1516" s="4" t="s">
        <v>16</v>
      </c>
      <c r="G1516" s="4" t="s">
        <v>17</v>
      </c>
      <c r="H1516" s="4" t="s">
        <v>71</v>
      </c>
      <c r="I1516" s="9">
        <v>3</v>
      </c>
      <c r="J1516" s="6">
        <v>134.61000000000001</v>
      </c>
      <c r="K1516" s="7">
        <v>0.1</v>
      </c>
      <c r="L1516" s="6">
        <v>65.77</v>
      </c>
      <c r="M1516" s="6">
        <f t="shared" si="92"/>
        <v>363.44700000000006</v>
      </c>
      <c r="N1516" s="6">
        <f t="shared" si="93"/>
        <v>197.31</v>
      </c>
      <c r="O1516" s="6">
        <f t="shared" si="94"/>
        <v>166.13700000000006</v>
      </c>
      <c r="P1516" s="8">
        <f t="shared" si="95"/>
        <v>0.45711479252820914</v>
      </c>
      <c r="Q1516" s="5">
        <f>YEAR(SalesDataTable[[#This Row],[Order Date]])</f>
        <v>2026</v>
      </c>
      <c r="R1516" s="8" t="str">
        <f>"Q"&amp;ROUNDUP(MONTH(SalesDataTable[[#This Row],[Order Date]])/3,0)</f>
        <v>Q3</v>
      </c>
      <c r="S1516" s="9">
        <f>MONTH(SalesDataTable[[#This Row],[Order Date]])</f>
        <v>7</v>
      </c>
      <c r="T1516" s="8" t="str">
        <f>TEXT(SalesDataTable[[#This Row],[Order Date]],"mmm")</f>
        <v>Jul</v>
      </c>
    </row>
    <row r="1517" spans="1:20" ht="15.6">
      <c r="A1517" s="2" t="s">
        <v>1568</v>
      </c>
      <c r="B1517" s="3">
        <v>46233</v>
      </c>
      <c r="C1517" s="4" t="s">
        <v>27</v>
      </c>
      <c r="D1517" s="4" t="s">
        <v>82</v>
      </c>
      <c r="E1517" s="4" t="s">
        <v>3</v>
      </c>
      <c r="F1517" s="4" t="s">
        <v>4</v>
      </c>
      <c r="G1517" s="4" t="s">
        <v>5</v>
      </c>
      <c r="H1517" s="4" t="s">
        <v>6</v>
      </c>
      <c r="I1517" s="9">
        <v>3</v>
      </c>
      <c r="J1517" s="6">
        <v>81.5</v>
      </c>
      <c r="K1517" s="7">
        <v>0.05</v>
      </c>
      <c r="L1517" s="6">
        <v>43.85</v>
      </c>
      <c r="M1517" s="6">
        <f t="shared" si="92"/>
        <v>232.27499999999998</v>
      </c>
      <c r="N1517" s="6">
        <f t="shared" si="93"/>
        <v>131.55000000000001</v>
      </c>
      <c r="O1517" s="6">
        <f t="shared" si="94"/>
        <v>100.72499999999997</v>
      </c>
      <c r="P1517" s="8">
        <f t="shared" si="95"/>
        <v>0.43364546335163051</v>
      </c>
      <c r="Q1517" s="5">
        <f>YEAR(SalesDataTable[[#This Row],[Order Date]])</f>
        <v>2026</v>
      </c>
      <c r="R1517" s="8" t="str">
        <f>"Q"&amp;ROUNDUP(MONTH(SalesDataTable[[#This Row],[Order Date]])/3,0)</f>
        <v>Q3</v>
      </c>
      <c r="S1517" s="9">
        <f>MONTH(SalesDataTable[[#This Row],[Order Date]])</f>
        <v>7</v>
      </c>
      <c r="T1517" s="8" t="str">
        <f>TEXT(SalesDataTable[[#This Row],[Order Date]],"mmm")</f>
        <v>Jul</v>
      </c>
    </row>
    <row r="1518" spans="1:20" ht="15.6">
      <c r="A1518" s="2" t="s">
        <v>1569</v>
      </c>
      <c r="B1518" s="3">
        <v>46233</v>
      </c>
      <c r="C1518" s="4" t="s">
        <v>1</v>
      </c>
      <c r="D1518" s="4" t="s">
        <v>2</v>
      </c>
      <c r="E1518" s="4" t="s">
        <v>39</v>
      </c>
      <c r="F1518" s="4" t="s">
        <v>20</v>
      </c>
      <c r="G1518" s="4" t="s">
        <v>17</v>
      </c>
      <c r="H1518" s="4" t="s">
        <v>71</v>
      </c>
      <c r="I1518" s="9">
        <v>2</v>
      </c>
      <c r="J1518" s="6">
        <v>135.63</v>
      </c>
      <c r="K1518" s="7">
        <v>0</v>
      </c>
      <c r="L1518" s="6">
        <v>66.63</v>
      </c>
      <c r="M1518" s="6">
        <f t="shared" si="92"/>
        <v>271.26</v>
      </c>
      <c r="N1518" s="6">
        <f t="shared" si="93"/>
        <v>133.26</v>
      </c>
      <c r="O1518" s="6">
        <f t="shared" si="94"/>
        <v>138</v>
      </c>
      <c r="P1518" s="8">
        <f t="shared" si="95"/>
        <v>0.50873700508737008</v>
      </c>
      <c r="Q1518" s="5">
        <f>YEAR(SalesDataTable[[#This Row],[Order Date]])</f>
        <v>2026</v>
      </c>
      <c r="R1518" s="8" t="str">
        <f>"Q"&amp;ROUNDUP(MONTH(SalesDataTable[[#This Row],[Order Date]])/3,0)</f>
        <v>Q3</v>
      </c>
      <c r="S1518" s="9">
        <f>MONTH(SalesDataTable[[#This Row],[Order Date]])</f>
        <v>7</v>
      </c>
      <c r="T1518" s="8" t="str">
        <f>TEXT(SalesDataTable[[#This Row],[Order Date]],"mmm")</f>
        <v>Jul</v>
      </c>
    </row>
    <row r="1519" spans="1:20" ht="15.6">
      <c r="A1519" s="2" t="s">
        <v>1570</v>
      </c>
      <c r="B1519" s="3">
        <v>46233</v>
      </c>
      <c r="C1519" s="4" t="s">
        <v>1</v>
      </c>
      <c r="D1519" s="4" t="s">
        <v>52</v>
      </c>
      <c r="E1519" s="4" t="s">
        <v>10</v>
      </c>
      <c r="F1519" s="4" t="s">
        <v>20</v>
      </c>
      <c r="G1519" s="4" t="s">
        <v>17</v>
      </c>
      <c r="H1519" s="4" t="s">
        <v>71</v>
      </c>
      <c r="I1519" s="9">
        <v>15</v>
      </c>
      <c r="J1519" s="6">
        <v>133.44999999999999</v>
      </c>
      <c r="K1519" s="7">
        <v>0.2</v>
      </c>
      <c r="L1519" s="6">
        <v>65.819999999999993</v>
      </c>
      <c r="M1519" s="6">
        <f t="shared" si="92"/>
        <v>1601.3999999999999</v>
      </c>
      <c r="N1519" s="6">
        <f t="shared" si="93"/>
        <v>987.3</v>
      </c>
      <c r="O1519" s="6">
        <f t="shared" si="94"/>
        <v>614.09999999999991</v>
      </c>
      <c r="P1519" s="8">
        <f t="shared" si="95"/>
        <v>0.3834769576620457</v>
      </c>
      <c r="Q1519" s="5">
        <f>YEAR(SalesDataTable[[#This Row],[Order Date]])</f>
        <v>2026</v>
      </c>
      <c r="R1519" s="8" t="str">
        <f>"Q"&amp;ROUNDUP(MONTH(SalesDataTable[[#This Row],[Order Date]])/3,0)</f>
        <v>Q3</v>
      </c>
      <c r="S1519" s="9">
        <f>MONTH(SalesDataTable[[#This Row],[Order Date]])</f>
        <v>7</v>
      </c>
      <c r="T1519" s="8" t="str">
        <f>TEXT(SalesDataTable[[#This Row],[Order Date]],"mmm")</f>
        <v>Jul</v>
      </c>
    </row>
    <row r="1520" spans="1:20" ht="15.6">
      <c r="A1520" s="2" t="s">
        <v>1571</v>
      </c>
      <c r="B1520" s="3">
        <v>46233</v>
      </c>
      <c r="C1520" s="4" t="s">
        <v>1</v>
      </c>
      <c r="D1520" s="4" t="s">
        <v>88</v>
      </c>
      <c r="E1520" s="4" t="s">
        <v>3</v>
      </c>
      <c r="F1520" s="4" t="s">
        <v>20</v>
      </c>
      <c r="G1520" s="4" t="s">
        <v>31</v>
      </c>
      <c r="H1520" s="4" t="s">
        <v>90</v>
      </c>
      <c r="I1520" s="9">
        <v>1</v>
      </c>
      <c r="J1520" s="6">
        <v>120.94</v>
      </c>
      <c r="K1520" s="7">
        <v>0</v>
      </c>
      <c r="L1520" s="6">
        <v>62.24</v>
      </c>
      <c r="M1520" s="6">
        <f t="shared" si="92"/>
        <v>120.94</v>
      </c>
      <c r="N1520" s="6">
        <f t="shared" si="93"/>
        <v>62.24</v>
      </c>
      <c r="O1520" s="6">
        <f t="shared" si="94"/>
        <v>58.699999999999996</v>
      </c>
      <c r="P1520" s="8">
        <f t="shared" si="95"/>
        <v>0.48536464362493797</v>
      </c>
      <c r="Q1520" s="5">
        <f>YEAR(SalesDataTable[[#This Row],[Order Date]])</f>
        <v>2026</v>
      </c>
      <c r="R1520" s="8" t="str">
        <f>"Q"&amp;ROUNDUP(MONTH(SalesDataTable[[#This Row],[Order Date]])/3,0)</f>
        <v>Q3</v>
      </c>
      <c r="S1520" s="9">
        <f>MONTH(SalesDataTable[[#This Row],[Order Date]])</f>
        <v>7</v>
      </c>
      <c r="T1520" s="8" t="str">
        <f>TEXT(SalesDataTable[[#This Row],[Order Date]],"mmm")</f>
        <v>Jul</v>
      </c>
    </row>
    <row r="1521" spans="1:20" ht="15.6">
      <c r="A1521" s="2" t="s">
        <v>1572</v>
      </c>
      <c r="B1521" s="3">
        <v>46233</v>
      </c>
      <c r="C1521" s="4" t="s">
        <v>8</v>
      </c>
      <c r="D1521" s="4" t="s">
        <v>66</v>
      </c>
      <c r="E1521" s="4" t="s">
        <v>3</v>
      </c>
      <c r="F1521" s="4" t="s">
        <v>4</v>
      </c>
      <c r="G1521" s="4" t="s">
        <v>31</v>
      </c>
      <c r="H1521" s="4" t="s">
        <v>32</v>
      </c>
      <c r="I1521" s="9">
        <v>2</v>
      </c>
      <c r="J1521" s="6">
        <v>332.99</v>
      </c>
      <c r="K1521" s="7">
        <v>0.15</v>
      </c>
      <c r="L1521" s="6">
        <v>199.09</v>
      </c>
      <c r="M1521" s="6">
        <f t="shared" si="92"/>
        <v>566.08299999999997</v>
      </c>
      <c r="N1521" s="6">
        <f t="shared" si="93"/>
        <v>398.18</v>
      </c>
      <c r="O1521" s="6">
        <f t="shared" si="94"/>
        <v>167.90299999999996</v>
      </c>
      <c r="P1521" s="8">
        <f t="shared" si="95"/>
        <v>0.29660491482697759</v>
      </c>
      <c r="Q1521" s="5">
        <f>YEAR(SalesDataTable[[#This Row],[Order Date]])</f>
        <v>2026</v>
      </c>
      <c r="R1521" s="8" t="str">
        <f>"Q"&amp;ROUNDUP(MONTH(SalesDataTable[[#This Row],[Order Date]])/3,0)</f>
        <v>Q3</v>
      </c>
      <c r="S1521" s="9">
        <f>MONTH(SalesDataTable[[#This Row],[Order Date]])</f>
        <v>7</v>
      </c>
      <c r="T1521" s="8" t="str">
        <f>TEXT(SalesDataTable[[#This Row],[Order Date]],"mmm")</f>
        <v>Jul</v>
      </c>
    </row>
    <row r="1522" spans="1:20" ht="15.6">
      <c r="A1522" s="2" t="s">
        <v>1573</v>
      </c>
      <c r="B1522" s="3">
        <v>46233</v>
      </c>
      <c r="C1522" s="4" t="s">
        <v>1</v>
      </c>
      <c r="D1522" s="4" t="s">
        <v>88</v>
      </c>
      <c r="E1522" s="4" t="s">
        <v>3</v>
      </c>
      <c r="F1522" s="4" t="s">
        <v>4</v>
      </c>
      <c r="G1522" s="4" t="s">
        <v>31</v>
      </c>
      <c r="H1522" s="4" t="s">
        <v>90</v>
      </c>
      <c r="I1522" s="9">
        <v>3</v>
      </c>
      <c r="J1522" s="6">
        <v>120.88</v>
      </c>
      <c r="K1522" s="7">
        <v>0</v>
      </c>
      <c r="L1522" s="6">
        <v>60.97</v>
      </c>
      <c r="M1522" s="6">
        <f t="shared" si="92"/>
        <v>362.64</v>
      </c>
      <c r="N1522" s="6">
        <f t="shared" si="93"/>
        <v>182.91</v>
      </c>
      <c r="O1522" s="6">
        <f t="shared" si="94"/>
        <v>179.73</v>
      </c>
      <c r="P1522" s="8">
        <f t="shared" si="95"/>
        <v>0.49561548643282594</v>
      </c>
      <c r="Q1522" s="5">
        <f>YEAR(SalesDataTable[[#This Row],[Order Date]])</f>
        <v>2026</v>
      </c>
      <c r="R1522" s="8" t="str">
        <f>"Q"&amp;ROUNDUP(MONTH(SalesDataTable[[#This Row],[Order Date]])/3,0)</f>
        <v>Q3</v>
      </c>
      <c r="S1522" s="9">
        <f>MONTH(SalesDataTable[[#This Row],[Order Date]])</f>
        <v>7</v>
      </c>
      <c r="T1522" s="8" t="str">
        <f>TEXT(SalesDataTable[[#This Row],[Order Date]],"mmm")</f>
        <v>Jul</v>
      </c>
    </row>
    <row r="1523" spans="1:20" ht="15.6">
      <c r="A1523" s="2" t="s">
        <v>1574</v>
      </c>
      <c r="B1523" s="3">
        <v>46233</v>
      </c>
      <c r="C1523" s="4" t="s">
        <v>27</v>
      </c>
      <c r="D1523" s="4" t="s">
        <v>48</v>
      </c>
      <c r="E1523" s="4" t="s">
        <v>3</v>
      </c>
      <c r="F1523" s="4" t="s">
        <v>4</v>
      </c>
      <c r="G1523" s="4" t="s">
        <v>5</v>
      </c>
      <c r="H1523" s="4" t="s">
        <v>43</v>
      </c>
      <c r="I1523" s="9">
        <v>1</v>
      </c>
      <c r="J1523" s="6">
        <v>101.73</v>
      </c>
      <c r="K1523" s="7">
        <v>0.05</v>
      </c>
      <c r="L1523" s="6">
        <v>51.63</v>
      </c>
      <c r="M1523" s="6">
        <f t="shared" si="92"/>
        <v>96.643500000000003</v>
      </c>
      <c r="N1523" s="6">
        <f t="shared" si="93"/>
        <v>51.63</v>
      </c>
      <c r="O1523" s="6">
        <f t="shared" si="94"/>
        <v>45.013500000000001</v>
      </c>
      <c r="P1523" s="8">
        <f t="shared" si="95"/>
        <v>0.46576852038678235</v>
      </c>
      <c r="Q1523" s="5">
        <f>YEAR(SalesDataTable[[#This Row],[Order Date]])</f>
        <v>2026</v>
      </c>
      <c r="R1523" s="8" t="str">
        <f>"Q"&amp;ROUNDUP(MONTH(SalesDataTable[[#This Row],[Order Date]])/3,0)</f>
        <v>Q3</v>
      </c>
      <c r="S1523" s="9">
        <f>MONTH(SalesDataTable[[#This Row],[Order Date]])</f>
        <v>7</v>
      </c>
      <c r="T1523" s="8" t="str">
        <f>TEXT(SalesDataTable[[#This Row],[Order Date]],"mmm")</f>
        <v>Jul</v>
      </c>
    </row>
    <row r="1524" spans="1:20" ht="15.6">
      <c r="A1524" s="2" t="s">
        <v>1575</v>
      </c>
      <c r="B1524" s="3">
        <v>46233</v>
      </c>
      <c r="C1524" s="4" t="s">
        <v>27</v>
      </c>
      <c r="D1524" s="4" t="s">
        <v>45</v>
      </c>
      <c r="E1524" s="4" t="s">
        <v>3</v>
      </c>
      <c r="F1524" s="4" t="s">
        <v>4</v>
      </c>
      <c r="G1524" s="4" t="s">
        <v>17</v>
      </c>
      <c r="H1524" s="4" t="s">
        <v>18</v>
      </c>
      <c r="I1524" s="9">
        <v>2</v>
      </c>
      <c r="J1524" s="6">
        <v>36.21</v>
      </c>
      <c r="K1524" s="7">
        <v>0</v>
      </c>
      <c r="L1524" s="6">
        <v>13.5</v>
      </c>
      <c r="M1524" s="6">
        <f t="shared" si="92"/>
        <v>72.42</v>
      </c>
      <c r="N1524" s="6">
        <f t="shared" si="93"/>
        <v>27</v>
      </c>
      <c r="O1524" s="6">
        <f t="shared" si="94"/>
        <v>45.42</v>
      </c>
      <c r="P1524" s="8">
        <f t="shared" si="95"/>
        <v>0.62717481358740679</v>
      </c>
      <c r="Q1524" s="5">
        <f>YEAR(SalesDataTable[[#This Row],[Order Date]])</f>
        <v>2026</v>
      </c>
      <c r="R1524" s="8" t="str">
        <f>"Q"&amp;ROUNDUP(MONTH(SalesDataTable[[#This Row],[Order Date]])/3,0)</f>
        <v>Q3</v>
      </c>
      <c r="S1524" s="9">
        <f>MONTH(SalesDataTable[[#This Row],[Order Date]])</f>
        <v>7</v>
      </c>
      <c r="T1524" s="8" t="str">
        <f>TEXT(SalesDataTable[[#This Row],[Order Date]],"mmm")</f>
        <v>Jul</v>
      </c>
    </row>
    <row r="1525" spans="1:20" ht="15.6">
      <c r="A1525" s="2" t="s">
        <v>1576</v>
      </c>
      <c r="B1525" s="3">
        <v>46234</v>
      </c>
      <c r="C1525" s="4" t="s">
        <v>27</v>
      </c>
      <c r="D1525" s="4" t="s">
        <v>45</v>
      </c>
      <c r="E1525" s="4" t="s">
        <v>3</v>
      </c>
      <c r="F1525" s="4" t="s">
        <v>20</v>
      </c>
      <c r="G1525" s="4" t="s">
        <v>5</v>
      </c>
      <c r="H1525" s="4" t="s">
        <v>43</v>
      </c>
      <c r="I1525" s="9">
        <v>5</v>
      </c>
      <c r="J1525" s="6">
        <v>104.65</v>
      </c>
      <c r="K1525" s="7">
        <v>0</v>
      </c>
      <c r="L1525" s="6">
        <v>49.2</v>
      </c>
      <c r="M1525" s="6">
        <f t="shared" si="92"/>
        <v>523.25</v>
      </c>
      <c r="N1525" s="6">
        <f t="shared" si="93"/>
        <v>246</v>
      </c>
      <c r="O1525" s="6">
        <f t="shared" si="94"/>
        <v>277.25</v>
      </c>
      <c r="P1525" s="8">
        <f t="shared" si="95"/>
        <v>0.52986144290492121</v>
      </c>
      <c r="Q1525" s="5">
        <f>YEAR(SalesDataTable[[#This Row],[Order Date]])</f>
        <v>2026</v>
      </c>
      <c r="R1525" s="8" t="str">
        <f>"Q"&amp;ROUNDUP(MONTH(SalesDataTable[[#This Row],[Order Date]])/3,0)</f>
        <v>Q3</v>
      </c>
      <c r="S1525" s="9">
        <f>MONTH(SalesDataTable[[#This Row],[Order Date]])</f>
        <v>7</v>
      </c>
      <c r="T1525" s="8" t="str">
        <f>TEXT(SalesDataTable[[#This Row],[Order Date]],"mmm")</f>
        <v>Jul</v>
      </c>
    </row>
    <row r="1526" spans="1:20" ht="15.6">
      <c r="A1526" s="2" t="s">
        <v>1577</v>
      </c>
      <c r="B1526" s="3">
        <v>46234</v>
      </c>
      <c r="C1526" s="4" t="s">
        <v>14</v>
      </c>
      <c r="D1526" s="4" t="s">
        <v>34</v>
      </c>
      <c r="E1526" s="4" t="s">
        <v>10</v>
      </c>
      <c r="F1526" s="4" t="s">
        <v>4</v>
      </c>
      <c r="G1526" s="4" t="s">
        <v>31</v>
      </c>
      <c r="H1526" s="4" t="s">
        <v>41</v>
      </c>
      <c r="I1526" s="9">
        <v>5</v>
      </c>
      <c r="J1526" s="6">
        <v>198.35</v>
      </c>
      <c r="K1526" s="7">
        <v>0.05</v>
      </c>
      <c r="L1526" s="6">
        <v>104.96</v>
      </c>
      <c r="M1526" s="6">
        <f t="shared" si="92"/>
        <v>942.16249999999991</v>
      </c>
      <c r="N1526" s="6">
        <f t="shared" si="93"/>
        <v>524.79999999999995</v>
      </c>
      <c r="O1526" s="6">
        <f t="shared" si="94"/>
        <v>417.36249999999995</v>
      </c>
      <c r="P1526" s="8">
        <f t="shared" si="95"/>
        <v>0.44298356175288234</v>
      </c>
      <c r="Q1526" s="5">
        <f>YEAR(SalesDataTable[[#This Row],[Order Date]])</f>
        <v>2026</v>
      </c>
      <c r="R1526" s="8" t="str">
        <f>"Q"&amp;ROUNDUP(MONTH(SalesDataTable[[#This Row],[Order Date]])/3,0)</f>
        <v>Q3</v>
      </c>
      <c r="S1526" s="9">
        <f>MONTH(SalesDataTable[[#This Row],[Order Date]])</f>
        <v>7</v>
      </c>
      <c r="T1526" s="8" t="str">
        <f>TEXT(SalesDataTable[[#This Row],[Order Date]],"mmm")</f>
        <v>Jul</v>
      </c>
    </row>
    <row r="1527" spans="1:20" ht="15.6">
      <c r="A1527" s="2" t="s">
        <v>1578</v>
      </c>
      <c r="B1527" s="3">
        <v>46234</v>
      </c>
      <c r="C1527" s="4" t="s">
        <v>1</v>
      </c>
      <c r="D1527" s="4" t="s">
        <v>2</v>
      </c>
      <c r="E1527" s="4" t="s">
        <v>39</v>
      </c>
      <c r="F1527" s="4" t="s">
        <v>4</v>
      </c>
      <c r="G1527" s="4" t="s">
        <v>49</v>
      </c>
      <c r="H1527" s="4" t="s">
        <v>67</v>
      </c>
      <c r="I1527" s="9">
        <v>2</v>
      </c>
      <c r="J1527" s="6">
        <v>36.56</v>
      </c>
      <c r="K1527" s="7">
        <v>0.05</v>
      </c>
      <c r="L1527" s="6">
        <v>13.76</v>
      </c>
      <c r="M1527" s="6">
        <f t="shared" si="92"/>
        <v>69.463999999999999</v>
      </c>
      <c r="N1527" s="6">
        <f t="shared" si="93"/>
        <v>27.52</v>
      </c>
      <c r="O1527" s="6">
        <f t="shared" si="94"/>
        <v>41.944000000000003</v>
      </c>
      <c r="P1527" s="8">
        <f t="shared" si="95"/>
        <v>0.60382356328457909</v>
      </c>
      <c r="Q1527" s="5">
        <f>YEAR(SalesDataTable[[#This Row],[Order Date]])</f>
        <v>2026</v>
      </c>
      <c r="R1527" s="8" t="str">
        <f>"Q"&amp;ROUNDUP(MONTH(SalesDataTable[[#This Row],[Order Date]])/3,0)</f>
        <v>Q3</v>
      </c>
      <c r="S1527" s="9">
        <f>MONTH(SalesDataTable[[#This Row],[Order Date]])</f>
        <v>7</v>
      </c>
      <c r="T1527" s="8" t="str">
        <f>TEXT(SalesDataTable[[#This Row],[Order Date]],"mmm")</f>
        <v>Jul</v>
      </c>
    </row>
    <row r="1528" spans="1:20" ht="15.6">
      <c r="A1528" s="2" t="s">
        <v>1579</v>
      </c>
      <c r="B1528" s="3">
        <v>46234</v>
      </c>
      <c r="C1528" s="4" t="s">
        <v>8</v>
      </c>
      <c r="D1528" s="4" t="s">
        <v>86</v>
      </c>
      <c r="E1528" s="4" t="s">
        <v>3</v>
      </c>
      <c r="F1528" s="4" t="s">
        <v>4</v>
      </c>
      <c r="G1528" s="4" t="s">
        <v>11</v>
      </c>
      <c r="H1528" s="4" t="s">
        <v>12</v>
      </c>
      <c r="I1528" s="9">
        <v>5</v>
      </c>
      <c r="J1528" s="6">
        <v>92.41</v>
      </c>
      <c r="K1528" s="7">
        <v>0</v>
      </c>
      <c r="L1528" s="6">
        <v>44.29</v>
      </c>
      <c r="M1528" s="6">
        <f t="shared" si="92"/>
        <v>462.04999999999995</v>
      </c>
      <c r="N1528" s="6">
        <f t="shared" si="93"/>
        <v>221.45</v>
      </c>
      <c r="O1528" s="6">
        <f t="shared" si="94"/>
        <v>240.59999999999997</v>
      </c>
      <c r="P1528" s="8">
        <f t="shared" si="95"/>
        <v>0.52072286549074775</v>
      </c>
      <c r="Q1528" s="5">
        <f>YEAR(SalesDataTable[[#This Row],[Order Date]])</f>
        <v>2026</v>
      </c>
      <c r="R1528" s="8" t="str">
        <f>"Q"&amp;ROUNDUP(MONTH(SalesDataTable[[#This Row],[Order Date]])/3,0)</f>
        <v>Q3</v>
      </c>
      <c r="S1528" s="9">
        <f>MONTH(SalesDataTable[[#This Row],[Order Date]])</f>
        <v>7</v>
      </c>
      <c r="T1528" s="8" t="str">
        <f>TEXT(SalesDataTable[[#This Row],[Order Date]],"mmm")</f>
        <v>Jul</v>
      </c>
    </row>
    <row r="1529" spans="1:20" ht="15.6">
      <c r="A1529" s="2" t="s">
        <v>1580</v>
      </c>
      <c r="B1529" s="3">
        <v>46235</v>
      </c>
      <c r="C1529" s="4" t="s">
        <v>27</v>
      </c>
      <c r="D1529" s="4" t="s">
        <v>82</v>
      </c>
      <c r="E1529" s="4" t="s">
        <v>3</v>
      </c>
      <c r="F1529" s="4" t="s">
        <v>4</v>
      </c>
      <c r="G1529" s="4" t="s">
        <v>31</v>
      </c>
      <c r="H1529" s="4" t="s">
        <v>90</v>
      </c>
      <c r="I1529" s="9">
        <v>4</v>
      </c>
      <c r="J1529" s="6">
        <v>121.87</v>
      </c>
      <c r="K1529" s="7">
        <v>0</v>
      </c>
      <c r="L1529" s="6">
        <v>59.89</v>
      </c>
      <c r="M1529" s="6">
        <f t="shared" si="92"/>
        <v>487.48</v>
      </c>
      <c r="N1529" s="6">
        <f t="shared" si="93"/>
        <v>239.56</v>
      </c>
      <c r="O1529" s="6">
        <f t="shared" si="94"/>
        <v>247.92000000000002</v>
      </c>
      <c r="P1529" s="8">
        <f t="shared" si="95"/>
        <v>0.50857471075736438</v>
      </c>
      <c r="Q1529" s="5">
        <f>YEAR(SalesDataTable[[#This Row],[Order Date]])</f>
        <v>2026</v>
      </c>
      <c r="R1529" s="8" t="str">
        <f>"Q"&amp;ROUNDUP(MONTH(SalesDataTable[[#This Row],[Order Date]])/3,0)</f>
        <v>Q3</v>
      </c>
      <c r="S1529" s="9">
        <f>MONTH(SalesDataTable[[#This Row],[Order Date]])</f>
        <v>8</v>
      </c>
      <c r="T1529" s="8" t="str">
        <f>TEXT(SalesDataTable[[#This Row],[Order Date]],"mmm")</f>
        <v>Aug</v>
      </c>
    </row>
    <row r="1530" spans="1:20" ht="15.6">
      <c r="A1530" s="2" t="s">
        <v>1581</v>
      </c>
      <c r="B1530" s="3">
        <v>46235</v>
      </c>
      <c r="C1530" s="4" t="s">
        <v>27</v>
      </c>
      <c r="D1530" s="4" t="s">
        <v>48</v>
      </c>
      <c r="E1530" s="4" t="s">
        <v>3</v>
      </c>
      <c r="F1530" s="4" t="s">
        <v>4</v>
      </c>
      <c r="G1530" s="4" t="s">
        <v>17</v>
      </c>
      <c r="H1530" s="4" t="s">
        <v>71</v>
      </c>
      <c r="I1530" s="9">
        <v>2</v>
      </c>
      <c r="J1530" s="6">
        <v>130.9</v>
      </c>
      <c r="K1530" s="7">
        <v>0.05</v>
      </c>
      <c r="L1530" s="6">
        <v>67.959999999999994</v>
      </c>
      <c r="M1530" s="6">
        <f t="shared" si="92"/>
        <v>248.71</v>
      </c>
      <c r="N1530" s="6">
        <f t="shared" si="93"/>
        <v>135.91999999999999</v>
      </c>
      <c r="O1530" s="6">
        <f t="shared" si="94"/>
        <v>112.79000000000002</v>
      </c>
      <c r="P1530" s="8">
        <f t="shared" si="95"/>
        <v>0.45350006031120588</v>
      </c>
      <c r="Q1530" s="5">
        <f>YEAR(SalesDataTable[[#This Row],[Order Date]])</f>
        <v>2026</v>
      </c>
      <c r="R1530" s="8" t="str">
        <f>"Q"&amp;ROUNDUP(MONTH(SalesDataTable[[#This Row],[Order Date]])/3,0)</f>
        <v>Q3</v>
      </c>
      <c r="S1530" s="9">
        <f>MONTH(SalesDataTable[[#This Row],[Order Date]])</f>
        <v>8</v>
      </c>
      <c r="T1530" s="8" t="str">
        <f>TEXT(SalesDataTable[[#This Row],[Order Date]],"mmm")</f>
        <v>Aug</v>
      </c>
    </row>
    <row r="1531" spans="1:20" ht="15.6">
      <c r="A1531" s="2" t="s">
        <v>1582</v>
      </c>
      <c r="B1531" s="3">
        <v>46235</v>
      </c>
      <c r="C1531" s="4" t="s">
        <v>14</v>
      </c>
      <c r="D1531" s="4" t="s">
        <v>15</v>
      </c>
      <c r="E1531" s="4" t="s">
        <v>25</v>
      </c>
      <c r="F1531" s="4" t="s">
        <v>16</v>
      </c>
      <c r="G1531" s="4" t="s">
        <v>5</v>
      </c>
      <c r="H1531" s="4" t="s">
        <v>29</v>
      </c>
      <c r="I1531" s="9">
        <v>1</v>
      </c>
      <c r="J1531" s="6">
        <v>50.98</v>
      </c>
      <c r="K1531" s="7">
        <v>0</v>
      </c>
      <c r="L1531" s="6">
        <v>22.92</v>
      </c>
      <c r="M1531" s="6">
        <f t="shared" si="92"/>
        <v>50.98</v>
      </c>
      <c r="N1531" s="6">
        <f t="shared" si="93"/>
        <v>22.92</v>
      </c>
      <c r="O1531" s="6">
        <f t="shared" si="94"/>
        <v>28.059999999999995</v>
      </c>
      <c r="P1531" s="8">
        <f t="shared" si="95"/>
        <v>0.55041192624558644</v>
      </c>
      <c r="Q1531" s="5">
        <f>YEAR(SalesDataTable[[#This Row],[Order Date]])</f>
        <v>2026</v>
      </c>
      <c r="R1531" s="8" t="str">
        <f>"Q"&amp;ROUNDUP(MONTH(SalesDataTable[[#This Row],[Order Date]])/3,0)</f>
        <v>Q3</v>
      </c>
      <c r="S1531" s="9">
        <f>MONTH(SalesDataTable[[#This Row],[Order Date]])</f>
        <v>8</v>
      </c>
      <c r="T1531" s="8" t="str">
        <f>TEXT(SalesDataTable[[#This Row],[Order Date]],"mmm")</f>
        <v>Aug</v>
      </c>
    </row>
    <row r="1532" spans="1:20" ht="15.6">
      <c r="A1532" s="2" t="s">
        <v>1583</v>
      </c>
      <c r="B1532" s="3">
        <v>46235</v>
      </c>
      <c r="C1532" s="4" t="s">
        <v>14</v>
      </c>
      <c r="D1532" s="4" t="s">
        <v>15</v>
      </c>
      <c r="E1532" s="4" t="s">
        <v>3</v>
      </c>
      <c r="F1532" s="4" t="s">
        <v>4</v>
      </c>
      <c r="G1532" s="4" t="s">
        <v>11</v>
      </c>
      <c r="H1532" s="4" t="s">
        <v>12</v>
      </c>
      <c r="I1532" s="9">
        <v>2</v>
      </c>
      <c r="J1532" s="6">
        <v>91.11</v>
      </c>
      <c r="K1532" s="7">
        <v>0</v>
      </c>
      <c r="L1532" s="6">
        <v>44.19</v>
      </c>
      <c r="M1532" s="6">
        <f t="shared" si="92"/>
        <v>182.22</v>
      </c>
      <c r="N1532" s="6">
        <f t="shared" si="93"/>
        <v>88.38</v>
      </c>
      <c r="O1532" s="6">
        <f t="shared" si="94"/>
        <v>93.84</v>
      </c>
      <c r="P1532" s="8">
        <f t="shared" si="95"/>
        <v>0.51498189002304906</v>
      </c>
      <c r="Q1532" s="5">
        <f>YEAR(SalesDataTable[[#This Row],[Order Date]])</f>
        <v>2026</v>
      </c>
      <c r="R1532" s="8" t="str">
        <f>"Q"&amp;ROUNDUP(MONTH(SalesDataTable[[#This Row],[Order Date]])/3,0)</f>
        <v>Q3</v>
      </c>
      <c r="S1532" s="9">
        <f>MONTH(SalesDataTable[[#This Row],[Order Date]])</f>
        <v>8</v>
      </c>
      <c r="T1532" s="8" t="str">
        <f>TEXT(SalesDataTable[[#This Row],[Order Date]],"mmm")</f>
        <v>Aug</v>
      </c>
    </row>
    <row r="1533" spans="1:20" ht="15.6">
      <c r="A1533" s="2" t="s">
        <v>1584</v>
      </c>
      <c r="B1533" s="3">
        <v>46235</v>
      </c>
      <c r="C1533" s="4" t="s">
        <v>1</v>
      </c>
      <c r="D1533" s="4" t="s">
        <v>2</v>
      </c>
      <c r="E1533" s="4" t="s">
        <v>39</v>
      </c>
      <c r="F1533" s="4" t="s">
        <v>4</v>
      </c>
      <c r="G1533" s="4" t="s">
        <v>17</v>
      </c>
      <c r="H1533" s="4" t="s">
        <v>18</v>
      </c>
      <c r="I1533" s="9">
        <v>3</v>
      </c>
      <c r="J1533" s="6">
        <v>35.619999999999997</v>
      </c>
      <c r="K1533" s="7">
        <v>0.05</v>
      </c>
      <c r="L1533" s="6">
        <v>13.47</v>
      </c>
      <c r="M1533" s="6">
        <f t="shared" si="92"/>
        <v>101.51699999999998</v>
      </c>
      <c r="N1533" s="6">
        <f t="shared" si="93"/>
        <v>40.410000000000004</v>
      </c>
      <c r="O1533" s="6">
        <f t="shared" si="94"/>
        <v>61.106999999999978</v>
      </c>
      <c r="P1533" s="8">
        <f t="shared" si="95"/>
        <v>0.60193859156594454</v>
      </c>
      <c r="Q1533" s="5">
        <f>YEAR(SalesDataTable[[#This Row],[Order Date]])</f>
        <v>2026</v>
      </c>
      <c r="R1533" s="8" t="str">
        <f>"Q"&amp;ROUNDUP(MONTH(SalesDataTable[[#This Row],[Order Date]])/3,0)</f>
        <v>Q3</v>
      </c>
      <c r="S1533" s="9">
        <f>MONTH(SalesDataTable[[#This Row],[Order Date]])</f>
        <v>8</v>
      </c>
      <c r="T1533" s="8" t="str">
        <f>TEXT(SalesDataTable[[#This Row],[Order Date]],"mmm")</f>
        <v>Aug</v>
      </c>
    </row>
    <row r="1534" spans="1:20" ht="15.6">
      <c r="A1534" s="2" t="s">
        <v>1585</v>
      </c>
      <c r="B1534" s="3">
        <v>46235</v>
      </c>
      <c r="C1534" s="4" t="s">
        <v>27</v>
      </c>
      <c r="D1534" s="4" t="s">
        <v>82</v>
      </c>
      <c r="E1534" s="4" t="s">
        <v>3</v>
      </c>
      <c r="F1534" s="4" t="s">
        <v>16</v>
      </c>
      <c r="G1534" s="4" t="s">
        <v>11</v>
      </c>
      <c r="H1534" s="4" t="s">
        <v>12</v>
      </c>
      <c r="I1534" s="9">
        <v>1</v>
      </c>
      <c r="J1534" s="6">
        <v>91.95</v>
      </c>
      <c r="K1534" s="7">
        <v>0.05</v>
      </c>
      <c r="L1534" s="6">
        <v>46.47</v>
      </c>
      <c r="M1534" s="6">
        <f t="shared" si="92"/>
        <v>87.352499999999992</v>
      </c>
      <c r="N1534" s="6">
        <f t="shared" si="93"/>
        <v>46.47</v>
      </c>
      <c r="O1534" s="6">
        <f t="shared" si="94"/>
        <v>40.882499999999993</v>
      </c>
      <c r="P1534" s="8">
        <f t="shared" si="95"/>
        <v>0.46801751523997592</v>
      </c>
      <c r="Q1534" s="5">
        <f>YEAR(SalesDataTable[[#This Row],[Order Date]])</f>
        <v>2026</v>
      </c>
      <c r="R1534" s="8" t="str">
        <f>"Q"&amp;ROUNDUP(MONTH(SalesDataTable[[#This Row],[Order Date]])/3,0)</f>
        <v>Q3</v>
      </c>
      <c r="S1534" s="9">
        <f>MONTH(SalesDataTable[[#This Row],[Order Date]])</f>
        <v>8</v>
      </c>
      <c r="T1534" s="8" t="str">
        <f>TEXT(SalesDataTable[[#This Row],[Order Date]],"mmm")</f>
        <v>Aug</v>
      </c>
    </row>
    <row r="1535" spans="1:20" ht="15.6">
      <c r="A1535" s="2" t="s">
        <v>1586</v>
      </c>
      <c r="B1535" s="3">
        <v>46235</v>
      </c>
      <c r="C1535" s="4" t="s">
        <v>1</v>
      </c>
      <c r="D1535" s="4" t="s">
        <v>52</v>
      </c>
      <c r="E1535" s="4" t="s">
        <v>3</v>
      </c>
      <c r="F1535" s="4" t="s">
        <v>4</v>
      </c>
      <c r="G1535" s="4" t="s">
        <v>49</v>
      </c>
      <c r="H1535" s="4" t="s">
        <v>74</v>
      </c>
      <c r="I1535" s="9">
        <v>1</v>
      </c>
      <c r="J1535" s="6">
        <v>49.46</v>
      </c>
      <c r="K1535" s="7">
        <v>0</v>
      </c>
      <c r="L1535" s="6">
        <v>21.47</v>
      </c>
      <c r="M1535" s="6">
        <f t="shared" si="92"/>
        <v>49.46</v>
      </c>
      <c r="N1535" s="6">
        <f t="shared" si="93"/>
        <v>21.47</v>
      </c>
      <c r="O1535" s="6">
        <f t="shared" si="94"/>
        <v>27.990000000000002</v>
      </c>
      <c r="P1535" s="8">
        <f t="shared" si="95"/>
        <v>0.5659118479579458</v>
      </c>
      <c r="Q1535" s="5">
        <f>YEAR(SalesDataTable[[#This Row],[Order Date]])</f>
        <v>2026</v>
      </c>
      <c r="R1535" s="8" t="str">
        <f>"Q"&amp;ROUNDUP(MONTH(SalesDataTable[[#This Row],[Order Date]])/3,0)</f>
        <v>Q3</v>
      </c>
      <c r="S1535" s="9">
        <f>MONTH(SalesDataTable[[#This Row],[Order Date]])</f>
        <v>8</v>
      </c>
      <c r="T1535" s="8" t="str">
        <f>TEXT(SalesDataTable[[#This Row],[Order Date]],"mmm")</f>
        <v>Aug</v>
      </c>
    </row>
    <row r="1536" spans="1:20" ht="15.6">
      <c r="A1536" s="2" t="s">
        <v>1587</v>
      </c>
      <c r="B1536" s="3">
        <v>46235</v>
      </c>
      <c r="C1536" s="4" t="s">
        <v>1</v>
      </c>
      <c r="D1536" s="4" t="s">
        <v>88</v>
      </c>
      <c r="E1536" s="4" t="s">
        <v>3</v>
      </c>
      <c r="F1536" s="4" t="s">
        <v>16</v>
      </c>
      <c r="G1536" s="4" t="s">
        <v>5</v>
      </c>
      <c r="H1536" s="4" t="s">
        <v>35</v>
      </c>
      <c r="I1536" s="9">
        <v>1</v>
      </c>
      <c r="J1536" s="6">
        <v>41.25</v>
      </c>
      <c r="K1536" s="7">
        <v>0.05</v>
      </c>
      <c r="L1536" s="6">
        <v>16.98</v>
      </c>
      <c r="M1536" s="6">
        <f t="shared" si="92"/>
        <v>39.1875</v>
      </c>
      <c r="N1536" s="6">
        <f t="shared" si="93"/>
        <v>16.98</v>
      </c>
      <c r="O1536" s="6">
        <f t="shared" si="94"/>
        <v>22.2075</v>
      </c>
      <c r="P1536" s="8">
        <f t="shared" si="95"/>
        <v>0.56669856459330148</v>
      </c>
      <c r="Q1536" s="5">
        <f>YEAR(SalesDataTable[[#This Row],[Order Date]])</f>
        <v>2026</v>
      </c>
      <c r="R1536" s="8" t="str">
        <f>"Q"&amp;ROUNDUP(MONTH(SalesDataTable[[#This Row],[Order Date]])/3,0)</f>
        <v>Q3</v>
      </c>
      <c r="S1536" s="9">
        <f>MONTH(SalesDataTable[[#This Row],[Order Date]])</f>
        <v>8</v>
      </c>
      <c r="T1536" s="8" t="str">
        <f>TEXT(SalesDataTable[[#This Row],[Order Date]],"mmm")</f>
        <v>Aug</v>
      </c>
    </row>
    <row r="1537" spans="1:20" ht="15.6">
      <c r="A1537" s="2" t="s">
        <v>1588</v>
      </c>
      <c r="B1537" s="3">
        <v>46236</v>
      </c>
      <c r="C1537" s="4" t="s">
        <v>14</v>
      </c>
      <c r="D1537" s="4" t="s">
        <v>34</v>
      </c>
      <c r="E1537" s="4" t="s">
        <v>3</v>
      </c>
      <c r="F1537" s="4" t="s">
        <v>4</v>
      </c>
      <c r="G1537" s="4" t="s">
        <v>17</v>
      </c>
      <c r="H1537" s="4" t="s">
        <v>71</v>
      </c>
      <c r="I1537" s="9">
        <v>4</v>
      </c>
      <c r="J1537" s="6">
        <v>133.65</v>
      </c>
      <c r="K1537" s="7">
        <v>0</v>
      </c>
      <c r="L1537" s="6">
        <v>66</v>
      </c>
      <c r="M1537" s="6">
        <f t="shared" si="92"/>
        <v>534.6</v>
      </c>
      <c r="N1537" s="6">
        <f t="shared" si="93"/>
        <v>264</v>
      </c>
      <c r="O1537" s="6">
        <f t="shared" si="94"/>
        <v>270.60000000000002</v>
      </c>
      <c r="P1537" s="8">
        <f t="shared" si="95"/>
        <v>0.50617283950617287</v>
      </c>
      <c r="Q1537" s="5">
        <f>YEAR(SalesDataTable[[#This Row],[Order Date]])</f>
        <v>2026</v>
      </c>
      <c r="R1537" s="8" t="str">
        <f>"Q"&amp;ROUNDUP(MONTH(SalesDataTable[[#This Row],[Order Date]])/3,0)</f>
        <v>Q3</v>
      </c>
      <c r="S1537" s="9">
        <f>MONTH(SalesDataTable[[#This Row],[Order Date]])</f>
        <v>8</v>
      </c>
      <c r="T1537" s="8" t="str">
        <f>TEXT(SalesDataTable[[#This Row],[Order Date]],"mmm")</f>
        <v>Aug</v>
      </c>
    </row>
    <row r="1538" spans="1:20" ht="15.6">
      <c r="A1538" s="2" t="s">
        <v>1589</v>
      </c>
      <c r="B1538" s="3">
        <v>46236</v>
      </c>
      <c r="C1538" s="4" t="s">
        <v>27</v>
      </c>
      <c r="D1538" s="4" t="s">
        <v>28</v>
      </c>
      <c r="E1538" s="4" t="s">
        <v>3</v>
      </c>
      <c r="F1538" s="4" t="s">
        <v>4</v>
      </c>
      <c r="G1538" s="4" t="s">
        <v>31</v>
      </c>
      <c r="H1538" s="4" t="s">
        <v>41</v>
      </c>
      <c r="I1538" s="9">
        <v>2</v>
      </c>
      <c r="J1538" s="6">
        <v>200.45</v>
      </c>
      <c r="K1538" s="7">
        <v>0.05</v>
      </c>
      <c r="L1538" s="6">
        <v>105.42</v>
      </c>
      <c r="M1538" s="6">
        <f t="shared" ref="M1538:M1601" si="96">I1538*J1538*(1-K1538)</f>
        <v>380.85499999999996</v>
      </c>
      <c r="N1538" s="6">
        <f t="shared" ref="N1538:N1601" si="97">I1538*L1538</f>
        <v>210.84</v>
      </c>
      <c r="O1538" s="6">
        <f t="shared" ref="O1538:O1601" si="98">M1538-N1538</f>
        <v>170.01499999999996</v>
      </c>
      <c r="P1538" s="8">
        <f t="shared" ref="P1538:P1601" si="99">IFERROR(O1538/M1538,0)</f>
        <v>0.44640348689133652</v>
      </c>
      <c r="Q1538" s="5">
        <f>YEAR(SalesDataTable[[#This Row],[Order Date]])</f>
        <v>2026</v>
      </c>
      <c r="R1538" s="8" t="str">
        <f>"Q"&amp;ROUNDUP(MONTH(SalesDataTable[[#This Row],[Order Date]])/3,0)</f>
        <v>Q3</v>
      </c>
      <c r="S1538" s="9">
        <f>MONTH(SalesDataTable[[#This Row],[Order Date]])</f>
        <v>8</v>
      </c>
      <c r="T1538" s="8" t="str">
        <f>TEXT(SalesDataTable[[#This Row],[Order Date]],"mmm")</f>
        <v>Aug</v>
      </c>
    </row>
    <row r="1539" spans="1:20" ht="15.6">
      <c r="A1539" s="2" t="s">
        <v>1590</v>
      </c>
      <c r="B1539" s="3">
        <v>46236</v>
      </c>
      <c r="C1539" s="4" t="s">
        <v>1</v>
      </c>
      <c r="D1539" s="4" t="s">
        <v>2</v>
      </c>
      <c r="E1539" s="4" t="s">
        <v>39</v>
      </c>
      <c r="F1539" s="4" t="s">
        <v>4</v>
      </c>
      <c r="G1539" s="4" t="s">
        <v>5</v>
      </c>
      <c r="H1539" s="4" t="s">
        <v>29</v>
      </c>
      <c r="I1539" s="9">
        <v>2</v>
      </c>
      <c r="J1539" s="6">
        <v>51.87</v>
      </c>
      <c r="K1539" s="7">
        <v>0.05</v>
      </c>
      <c r="L1539" s="6">
        <v>21.98</v>
      </c>
      <c r="M1539" s="6">
        <f t="shared" si="96"/>
        <v>98.552999999999997</v>
      </c>
      <c r="N1539" s="6">
        <f t="shared" si="97"/>
        <v>43.96</v>
      </c>
      <c r="O1539" s="6">
        <f t="shared" si="98"/>
        <v>54.592999999999996</v>
      </c>
      <c r="P1539" s="8">
        <f t="shared" si="99"/>
        <v>0.55394559272675614</v>
      </c>
      <c r="Q1539" s="5">
        <f>YEAR(SalesDataTable[[#This Row],[Order Date]])</f>
        <v>2026</v>
      </c>
      <c r="R1539" s="8" t="str">
        <f>"Q"&amp;ROUNDUP(MONTH(SalesDataTable[[#This Row],[Order Date]])/3,0)</f>
        <v>Q3</v>
      </c>
      <c r="S1539" s="9">
        <f>MONTH(SalesDataTable[[#This Row],[Order Date]])</f>
        <v>8</v>
      </c>
      <c r="T1539" s="8" t="str">
        <f>TEXT(SalesDataTable[[#This Row],[Order Date]],"mmm")</f>
        <v>Aug</v>
      </c>
    </row>
    <row r="1540" spans="1:20" ht="15.6">
      <c r="A1540" s="2" t="s">
        <v>1591</v>
      </c>
      <c r="B1540" s="3">
        <v>46236</v>
      </c>
      <c r="C1540" s="4" t="s">
        <v>27</v>
      </c>
      <c r="D1540" s="4" t="s">
        <v>82</v>
      </c>
      <c r="E1540" s="4" t="s">
        <v>3</v>
      </c>
      <c r="F1540" s="4" t="s">
        <v>4</v>
      </c>
      <c r="G1540" s="4" t="s">
        <v>31</v>
      </c>
      <c r="H1540" s="4" t="s">
        <v>64</v>
      </c>
      <c r="I1540" s="9">
        <v>1</v>
      </c>
      <c r="J1540" s="6">
        <v>83.6</v>
      </c>
      <c r="K1540" s="7">
        <v>0.05</v>
      </c>
      <c r="L1540" s="6">
        <v>38.51</v>
      </c>
      <c r="M1540" s="6">
        <f t="shared" si="96"/>
        <v>79.419999999999987</v>
      </c>
      <c r="N1540" s="6">
        <f t="shared" si="97"/>
        <v>38.51</v>
      </c>
      <c r="O1540" s="6">
        <f t="shared" si="98"/>
        <v>40.909999999999989</v>
      </c>
      <c r="P1540" s="8">
        <f t="shared" si="99"/>
        <v>0.51510954419541677</v>
      </c>
      <c r="Q1540" s="5">
        <f>YEAR(SalesDataTable[[#This Row],[Order Date]])</f>
        <v>2026</v>
      </c>
      <c r="R1540" s="8" t="str">
        <f>"Q"&amp;ROUNDUP(MONTH(SalesDataTable[[#This Row],[Order Date]])/3,0)</f>
        <v>Q3</v>
      </c>
      <c r="S1540" s="9">
        <f>MONTH(SalesDataTable[[#This Row],[Order Date]])</f>
        <v>8</v>
      </c>
      <c r="T1540" s="8" t="str">
        <f>TEXT(SalesDataTable[[#This Row],[Order Date]],"mmm")</f>
        <v>Aug</v>
      </c>
    </row>
    <row r="1541" spans="1:20" ht="15.6">
      <c r="A1541" s="2" t="s">
        <v>1592</v>
      </c>
      <c r="B1541" s="3">
        <v>46236</v>
      </c>
      <c r="C1541" s="4" t="s">
        <v>14</v>
      </c>
      <c r="D1541" s="4" t="s">
        <v>126</v>
      </c>
      <c r="E1541" s="4" t="s">
        <v>3</v>
      </c>
      <c r="F1541" s="4" t="s">
        <v>16</v>
      </c>
      <c r="G1541" s="4" t="s">
        <v>17</v>
      </c>
      <c r="H1541" s="4" t="s">
        <v>18</v>
      </c>
      <c r="I1541" s="9">
        <v>1</v>
      </c>
      <c r="J1541" s="6">
        <v>35.74</v>
      </c>
      <c r="K1541" s="7">
        <v>0</v>
      </c>
      <c r="L1541" s="6">
        <v>13.49</v>
      </c>
      <c r="M1541" s="6">
        <f t="shared" si="96"/>
        <v>35.74</v>
      </c>
      <c r="N1541" s="6">
        <f t="shared" si="97"/>
        <v>13.49</v>
      </c>
      <c r="O1541" s="6">
        <f t="shared" si="98"/>
        <v>22.25</v>
      </c>
      <c r="P1541" s="8">
        <f t="shared" si="99"/>
        <v>0.62255176273083379</v>
      </c>
      <c r="Q1541" s="5">
        <f>YEAR(SalesDataTable[[#This Row],[Order Date]])</f>
        <v>2026</v>
      </c>
      <c r="R1541" s="8" t="str">
        <f>"Q"&amp;ROUNDUP(MONTH(SalesDataTable[[#This Row],[Order Date]])/3,0)</f>
        <v>Q3</v>
      </c>
      <c r="S1541" s="9">
        <f>MONTH(SalesDataTable[[#This Row],[Order Date]])</f>
        <v>8</v>
      </c>
      <c r="T1541" s="8" t="str">
        <f>TEXT(SalesDataTable[[#This Row],[Order Date]],"mmm")</f>
        <v>Aug</v>
      </c>
    </row>
    <row r="1542" spans="1:20" ht="15.6">
      <c r="A1542" s="2" t="s">
        <v>1593</v>
      </c>
      <c r="B1542" s="3">
        <v>46236</v>
      </c>
      <c r="C1542" s="4" t="s">
        <v>27</v>
      </c>
      <c r="D1542" s="4" t="s">
        <v>28</v>
      </c>
      <c r="E1542" s="4" t="s">
        <v>3</v>
      </c>
      <c r="F1542" s="4" t="s">
        <v>4</v>
      </c>
      <c r="G1542" s="4" t="s">
        <v>5</v>
      </c>
      <c r="H1542" s="4" t="s">
        <v>6</v>
      </c>
      <c r="I1542" s="9">
        <v>1</v>
      </c>
      <c r="J1542" s="6">
        <v>79.849999999999994</v>
      </c>
      <c r="K1542" s="7">
        <v>0.1</v>
      </c>
      <c r="L1542" s="6">
        <v>43.11</v>
      </c>
      <c r="M1542" s="6">
        <f t="shared" si="96"/>
        <v>71.864999999999995</v>
      </c>
      <c r="N1542" s="6">
        <f t="shared" si="97"/>
        <v>43.11</v>
      </c>
      <c r="O1542" s="6">
        <f t="shared" si="98"/>
        <v>28.754999999999995</v>
      </c>
      <c r="P1542" s="8">
        <f t="shared" si="99"/>
        <v>0.40012523481527862</v>
      </c>
      <c r="Q1542" s="5">
        <f>YEAR(SalesDataTable[[#This Row],[Order Date]])</f>
        <v>2026</v>
      </c>
      <c r="R1542" s="8" t="str">
        <f>"Q"&amp;ROUNDUP(MONTH(SalesDataTable[[#This Row],[Order Date]])/3,0)</f>
        <v>Q3</v>
      </c>
      <c r="S1542" s="9">
        <f>MONTH(SalesDataTable[[#This Row],[Order Date]])</f>
        <v>8</v>
      </c>
      <c r="T1542" s="8" t="str">
        <f>TEXT(SalesDataTable[[#This Row],[Order Date]],"mmm")</f>
        <v>Aug</v>
      </c>
    </row>
    <row r="1543" spans="1:20" ht="15.6">
      <c r="A1543" s="2" t="s">
        <v>1594</v>
      </c>
      <c r="B1543" s="3">
        <v>46236</v>
      </c>
      <c r="C1543" s="4" t="s">
        <v>1</v>
      </c>
      <c r="D1543" s="4" t="s">
        <v>88</v>
      </c>
      <c r="E1543" s="4" t="s">
        <v>3</v>
      </c>
      <c r="F1543" s="4" t="s">
        <v>4</v>
      </c>
      <c r="G1543" s="4" t="s">
        <v>17</v>
      </c>
      <c r="H1543" s="4" t="s">
        <v>46</v>
      </c>
      <c r="I1543" s="9">
        <v>2</v>
      </c>
      <c r="J1543" s="6">
        <v>46.44</v>
      </c>
      <c r="K1543" s="7">
        <v>0</v>
      </c>
      <c r="L1543" s="6">
        <v>18.489999999999998</v>
      </c>
      <c r="M1543" s="6">
        <f t="shared" si="96"/>
        <v>92.88</v>
      </c>
      <c r="N1543" s="6">
        <f t="shared" si="97"/>
        <v>36.979999999999997</v>
      </c>
      <c r="O1543" s="6">
        <f t="shared" si="98"/>
        <v>55.9</v>
      </c>
      <c r="P1543" s="8">
        <f t="shared" si="99"/>
        <v>0.60185185185185186</v>
      </c>
      <c r="Q1543" s="5">
        <f>YEAR(SalesDataTable[[#This Row],[Order Date]])</f>
        <v>2026</v>
      </c>
      <c r="R1543" s="8" t="str">
        <f>"Q"&amp;ROUNDUP(MONTH(SalesDataTable[[#This Row],[Order Date]])/3,0)</f>
        <v>Q3</v>
      </c>
      <c r="S1543" s="9">
        <f>MONTH(SalesDataTable[[#This Row],[Order Date]])</f>
        <v>8</v>
      </c>
      <c r="T1543" s="8" t="str">
        <f>TEXT(SalesDataTable[[#This Row],[Order Date]],"mmm")</f>
        <v>Aug</v>
      </c>
    </row>
    <row r="1544" spans="1:20" ht="15.6">
      <c r="A1544" s="2" t="s">
        <v>1595</v>
      </c>
      <c r="B1544" s="3">
        <v>46236</v>
      </c>
      <c r="C1544" s="4" t="s">
        <v>27</v>
      </c>
      <c r="D1544" s="4" t="s">
        <v>48</v>
      </c>
      <c r="E1544" s="4" t="s">
        <v>25</v>
      </c>
      <c r="F1544" s="4" t="s">
        <v>4</v>
      </c>
      <c r="G1544" s="4" t="s">
        <v>5</v>
      </c>
      <c r="H1544" s="4" t="s">
        <v>29</v>
      </c>
      <c r="I1544" s="9">
        <v>2</v>
      </c>
      <c r="J1544" s="6">
        <v>50.44</v>
      </c>
      <c r="K1544" s="7">
        <v>0</v>
      </c>
      <c r="L1544" s="6">
        <v>22.99</v>
      </c>
      <c r="M1544" s="6">
        <f t="shared" si="96"/>
        <v>100.88</v>
      </c>
      <c r="N1544" s="6">
        <f t="shared" si="97"/>
        <v>45.98</v>
      </c>
      <c r="O1544" s="6">
        <f t="shared" si="98"/>
        <v>54.9</v>
      </c>
      <c r="P1544" s="8">
        <f t="shared" si="99"/>
        <v>0.54421094369547984</v>
      </c>
      <c r="Q1544" s="5">
        <f>YEAR(SalesDataTable[[#This Row],[Order Date]])</f>
        <v>2026</v>
      </c>
      <c r="R1544" s="8" t="str">
        <f>"Q"&amp;ROUNDUP(MONTH(SalesDataTable[[#This Row],[Order Date]])/3,0)</f>
        <v>Q3</v>
      </c>
      <c r="S1544" s="9">
        <f>MONTH(SalesDataTable[[#This Row],[Order Date]])</f>
        <v>8</v>
      </c>
      <c r="T1544" s="8" t="str">
        <f>TEXT(SalesDataTable[[#This Row],[Order Date]],"mmm")</f>
        <v>Aug</v>
      </c>
    </row>
    <row r="1545" spans="1:20" ht="15.6">
      <c r="A1545" s="2" t="s">
        <v>1596</v>
      </c>
      <c r="B1545" s="3">
        <v>46236</v>
      </c>
      <c r="C1545" s="4" t="s">
        <v>27</v>
      </c>
      <c r="D1545" s="4" t="s">
        <v>48</v>
      </c>
      <c r="E1545" s="4" t="s">
        <v>3</v>
      </c>
      <c r="F1545" s="4" t="s">
        <v>4</v>
      </c>
      <c r="G1545" s="4" t="s">
        <v>5</v>
      </c>
      <c r="H1545" s="4" t="s">
        <v>6</v>
      </c>
      <c r="I1545" s="9">
        <v>2</v>
      </c>
      <c r="J1545" s="6">
        <v>81.38</v>
      </c>
      <c r="K1545" s="7">
        <v>0</v>
      </c>
      <c r="L1545" s="6">
        <v>42.19</v>
      </c>
      <c r="M1545" s="6">
        <f t="shared" si="96"/>
        <v>162.76</v>
      </c>
      <c r="N1545" s="6">
        <f t="shared" si="97"/>
        <v>84.38</v>
      </c>
      <c r="O1545" s="6">
        <f t="shared" si="98"/>
        <v>78.38</v>
      </c>
      <c r="P1545" s="8">
        <f t="shared" si="99"/>
        <v>0.4815679528139592</v>
      </c>
      <c r="Q1545" s="5">
        <f>YEAR(SalesDataTable[[#This Row],[Order Date]])</f>
        <v>2026</v>
      </c>
      <c r="R1545" s="8" t="str">
        <f>"Q"&amp;ROUNDUP(MONTH(SalesDataTable[[#This Row],[Order Date]])/3,0)</f>
        <v>Q3</v>
      </c>
      <c r="S1545" s="9">
        <f>MONTH(SalesDataTable[[#This Row],[Order Date]])</f>
        <v>8</v>
      </c>
      <c r="T1545" s="8" t="str">
        <f>TEXT(SalesDataTable[[#This Row],[Order Date]],"mmm")</f>
        <v>Aug</v>
      </c>
    </row>
    <row r="1546" spans="1:20" ht="15.6">
      <c r="A1546" s="2" t="s">
        <v>1597</v>
      </c>
      <c r="B1546" s="3">
        <v>46237</v>
      </c>
      <c r="C1546" s="4" t="s">
        <v>14</v>
      </c>
      <c r="D1546" s="4" t="s">
        <v>126</v>
      </c>
      <c r="E1546" s="4" t="s">
        <v>3</v>
      </c>
      <c r="F1546" s="4" t="s">
        <v>4</v>
      </c>
      <c r="G1546" s="4" t="s">
        <v>49</v>
      </c>
      <c r="H1546" s="4" t="s">
        <v>50</v>
      </c>
      <c r="I1546" s="9">
        <v>1</v>
      </c>
      <c r="J1546" s="6">
        <v>41.3</v>
      </c>
      <c r="K1546" s="7">
        <v>0</v>
      </c>
      <c r="L1546" s="6">
        <v>14.52</v>
      </c>
      <c r="M1546" s="6">
        <f t="shared" si="96"/>
        <v>41.3</v>
      </c>
      <c r="N1546" s="6">
        <f t="shared" si="97"/>
        <v>14.52</v>
      </c>
      <c r="O1546" s="6">
        <f t="shared" si="98"/>
        <v>26.779999999999998</v>
      </c>
      <c r="P1546" s="8">
        <f t="shared" si="99"/>
        <v>0.64842615012106541</v>
      </c>
      <c r="Q1546" s="5">
        <f>YEAR(SalesDataTable[[#This Row],[Order Date]])</f>
        <v>2026</v>
      </c>
      <c r="R1546" s="8" t="str">
        <f>"Q"&amp;ROUNDUP(MONTH(SalesDataTable[[#This Row],[Order Date]])/3,0)</f>
        <v>Q3</v>
      </c>
      <c r="S1546" s="9">
        <f>MONTH(SalesDataTable[[#This Row],[Order Date]])</f>
        <v>8</v>
      </c>
      <c r="T1546" s="8" t="str">
        <f>TEXT(SalesDataTable[[#This Row],[Order Date]],"mmm")</f>
        <v>Aug</v>
      </c>
    </row>
    <row r="1547" spans="1:20" ht="15.6">
      <c r="A1547" s="2" t="s">
        <v>1598</v>
      </c>
      <c r="B1547" s="3">
        <v>46237</v>
      </c>
      <c r="C1547" s="4" t="s">
        <v>27</v>
      </c>
      <c r="D1547" s="4" t="s">
        <v>48</v>
      </c>
      <c r="E1547" s="4" t="s">
        <v>39</v>
      </c>
      <c r="F1547" s="4" t="s">
        <v>4</v>
      </c>
      <c r="G1547" s="4" t="s">
        <v>17</v>
      </c>
      <c r="H1547" s="4" t="s">
        <v>18</v>
      </c>
      <c r="I1547" s="9">
        <v>2</v>
      </c>
      <c r="J1547" s="6">
        <v>36.15</v>
      </c>
      <c r="K1547" s="7">
        <v>0.1</v>
      </c>
      <c r="L1547" s="6">
        <v>13.19</v>
      </c>
      <c r="M1547" s="6">
        <f t="shared" si="96"/>
        <v>65.069999999999993</v>
      </c>
      <c r="N1547" s="6">
        <f t="shared" si="97"/>
        <v>26.38</v>
      </c>
      <c r="O1547" s="6">
        <f t="shared" si="98"/>
        <v>38.69</v>
      </c>
      <c r="P1547" s="8">
        <f t="shared" si="99"/>
        <v>0.59459044106347014</v>
      </c>
      <c r="Q1547" s="5">
        <f>YEAR(SalesDataTable[[#This Row],[Order Date]])</f>
        <v>2026</v>
      </c>
      <c r="R1547" s="8" t="str">
        <f>"Q"&amp;ROUNDUP(MONTH(SalesDataTable[[#This Row],[Order Date]])/3,0)</f>
        <v>Q3</v>
      </c>
      <c r="S1547" s="9">
        <f>MONTH(SalesDataTable[[#This Row],[Order Date]])</f>
        <v>8</v>
      </c>
      <c r="T1547" s="8" t="str">
        <f>TEXT(SalesDataTable[[#This Row],[Order Date]],"mmm")</f>
        <v>Aug</v>
      </c>
    </row>
    <row r="1548" spans="1:20" ht="15.6">
      <c r="A1548" s="2" t="s">
        <v>1599</v>
      </c>
      <c r="B1548" s="3">
        <v>46237</v>
      </c>
      <c r="C1548" s="4" t="s">
        <v>8</v>
      </c>
      <c r="D1548" s="4" t="s">
        <v>69</v>
      </c>
      <c r="E1548" s="4" t="s">
        <v>3</v>
      </c>
      <c r="F1548" s="4" t="s">
        <v>4</v>
      </c>
      <c r="G1548" s="4" t="s">
        <v>17</v>
      </c>
      <c r="H1548" s="4" t="s">
        <v>71</v>
      </c>
      <c r="I1548" s="9">
        <v>3</v>
      </c>
      <c r="J1548" s="6">
        <v>132.59</v>
      </c>
      <c r="K1548" s="7">
        <v>0.1</v>
      </c>
      <c r="L1548" s="6">
        <v>66.040000000000006</v>
      </c>
      <c r="M1548" s="6">
        <f t="shared" si="96"/>
        <v>357.99299999999999</v>
      </c>
      <c r="N1548" s="6">
        <f t="shared" si="97"/>
        <v>198.12</v>
      </c>
      <c r="O1548" s="6">
        <f t="shared" si="98"/>
        <v>159.87299999999999</v>
      </c>
      <c r="P1548" s="8">
        <f t="shared" si="99"/>
        <v>0.44658135773604507</v>
      </c>
      <c r="Q1548" s="5">
        <f>YEAR(SalesDataTable[[#This Row],[Order Date]])</f>
        <v>2026</v>
      </c>
      <c r="R1548" s="8" t="str">
        <f>"Q"&amp;ROUNDUP(MONTH(SalesDataTable[[#This Row],[Order Date]])/3,0)</f>
        <v>Q3</v>
      </c>
      <c r="S1548" s="9">
        <f>MONTH(SalesDataTable[[#This Row],[Order Date]])</f>
        <v>8</v>
      </c>
      <c r="T1548" s="8" t="str">
        <f>TEXT(SalesDataTable[[#This Row],[Order Date]],"mmm")</f>
        <v>Aug</v>
      </c>
    </row>
    <row r="1549" spans="1:20" ht="15.6">
      <c r="A1549" s="2" t="s">
        <v>1600</v>
      </c>
      <c r="B1549" s="3">
        <v>46237</v>
      </c>
      <c r="C1549" s="4" t="s">
        <v>14</v>
      </c>
      <c r="D1549" s="4" t="s">
        <v>24</v>
      </c>
      <c r="E1549" s="4" t="s">
        <v>3</v>
      </c>
      <c r="F1549" s="4" t="s">
        <v>16</v>
      </c>
      <c r="G1549" s="4" t="s">
        <v>11</v>
      </c>
      <c r="H1549" s="4" t="s">
        <v>21</v>
      </c>
      <c r="I1549" s="9">
        <v>3</v>
      </c>
      <c r="J1549" s="6">
        <v>144</v>
      </c>
      <c r="K1549" s="7">
        <v>0</v>
      </c>
      <c r="L1549" s="6">
        <v>78.89</v>
      </c>
      <c r="M1549" s="6">
        <f t="shared" si="96"/>
        <v>432</v>
      </c>
      <c r="N1549" s="6">
        <f t="shared" si="97"/>
        <v>236.67000000000002</v>
      </c>
      <c r="O1549" s="6">
        <f t="shared" si="98"/>
        <v>195.32999999999998</v>
      </c>
      <c r="P1549" s="8">
        <f t="shared" si="99"/>
        <v>0.45215277777777774</v>
      </c>
      <c r="Q1549" s="5">
        <f>YEAR(SalesDataTable[[#This Row],[Order Date]])</f>
        <v>2026</v>
      </c>
      <c r="R1549" s="8" t="str">
        <f>"Q"&amp;ROUNDUP(MONTH(SalesDataTable[[#This Row],[Order Date]])/3,0)</f>
        <v>Q3</v>
      </c>
      <c r="S1549" s="9">
        <f>MONTH(SalesDataTable[[#This Row],[Order Date]])</f>
        <v>8</v>
      </c>
      <c r="T1549" s="8" t="str">
        <f>TEXT(SalesDataTable[[#This Row],[Order Date]],"mmm")</f>
        <v>Aug</v>
      </c>
    </row>
    <row r="1550" spans="1:20" ht="15.6">
      <c r="A1550" s="2" t="s">
        <v>1601</v>
      </c>
      <c r="B1550" s="3">
        <v>46237</v>
      </c>
      <c r="C1550" s="4" t="s">
        <v>1</v>
      </c>
      <c r="D1550" s="4" t="s">
        <v>2</v>
      </c>
      <c r="E1550" s="4" t="s">
        <v>3</v>
      </c>
      <c r="F1550" s="4" t="s">
        <v>4</v>
      </c>
      <c r="G1550" s="4" t="s">
        <v>17</v>
      </c>
      <c r="H1550" s="4" t="s">
        <v>46</v>
      </c>
      <c r="I1550" s="9">
        <v>2</v>
      </c>
      <c r="J1550" s="6">
        <v>45.45</v>
      </c>
      <c r="K1550" s="7">
        <v>0.05</v>
      </c>
      <c r="L1550" s="6">
        <v>18.829999999999998</v>
      </c>
      <c r="M1550" s="6">
        <f t="shared" si="96"/>
        <v>86.355000000000004</v>
      </c>
      <c r="N1550" s="6">
        <f t="shared" si="97"/>
        <v>37.659999999999997</v>
      </c>
      <c r="O1550" s="6">
        <f t="shared" si="98"/>
        <v>48.695000000000007</v>
      </c>
      <c r="P1550" s="8">
        <f t="shared" si="99"/>
        <v>0.56389323142840608</v>
      </c>
      <c r="Q1550" s="5">
        <f>YEAR(SalesDataTable[[#This Row],[Order Date]])</f>
        <v>2026</v>
      </c>
      <c r="R1550" s="8" t="str">
        <f>"Q"&amp;ROUNDUP(MONTH(SalesDataTable[[#This Row],[Order Date]])/3,0)</f>
        <v>Q3</v>
      </c>
      <c r="S1550" s="9">
        <f>MONTH(SalesDataTable[[#This Row],[Order Date]])</f>
        <v>8</v>
      </c>
      <c r="T1550" s="8" t="str">
        <f>TEXT(SalesDataTable[[#This Row],[Order Date]],"mmm")</f>
        <v>Aug</v>
      </c>
    </row>
    <row r="1551" spans="1:20" ht="15.6">
      <c r="A1551" s="2" t="s">
        <v>1602</v>
      </c>
      <c r="B1551" s="3">
        <v>46237</v>
      </c>
      <c r="C1551" s="4" t="s">
        <v>8</v>
      </c>
      <c r="D1551" s="4" t="s">
        <v>38</v>
      </c>
      <c r="E1551" s="4" t="s">
        <v>3</v>
      </c>
      <c r="F1551" s="4" t="s">
        <v>4</v>
      </c>
      <c r="G1551" s="4" t="s">
        <v>5</v>
      </c>
      <c r="H1551" s="4" t="s">
        <v>35</v>
      </c>
      <c r="I1551" s="9">
        <v>1</v>
      </c>
      <c r="J1551" s="6">
        <v>41.16</v>
      </c>
      <c r="K1551" s="7">
        <v>0.05</v>
      </c>
      <c r="L1551" s="6">
        <v>16.66</v>
      </c>
      <c r="M1551" s="6">
        <f t="shared" si="96"/>
        <v>39.101999999999997</v>
      </c>
      <c r="N1551" s="6">
        <f t="shared" si="97"/>
        <v>16.66</v>
      </c>
      <c r="O1551" s="6">
        <f t="shared" si="98"/>
        <v>22.441999999999997</v>
      </c>
      <c r="P1551" s="8">
        <f t="shared" si="99"/>
        <v>0.57393483709273174</v>
      </c>
      <c r="Q1551" s="5">
        <f>YEAR(SalesDataTable[[#This Row],[Order Date]])</f>
        <v>2026</v>
      </c>
      <c r="R1551" s="8" t="str">
        <f>"Q"&amp;ROUNDUP(MONTH(SalesDataTable[[#This Row],[Order Date]])/3,0)</f>
        <v>Q3</v>
      </c>
      <c r="S1551" s="9">
        <f>MONTH(SalesDataTable[[#This Row],[Order Date]])</f>
        <v>8</v>
      </c>
      <c r="T1551" s="8" t="str">
        <f>TEXT(SalesDataTable[[#This Row],[Order Date]],"mmm")</f>
        <v>Aug</v>
      </c>
    </row>
    <row r="1552" spans="1:20" ht="15.6">
      <c r="A1552" s="2" t="s">
        <v>1603</v>
      </c>
      <c r="B1552" s="3">
        <v>46237</v>
      </c>
      <c r="C1552" s="4" t="s">
        <v>1</v>
      </c>
      <c r="D1552" s="4" t="s">
        <v>2</v>
      </c>
      <c r="E1552" s="4" t="s">
        <v>25</v>
      </c>
      <c r="F1552" s="4" t="s">
        <v>4</v>
      </c>
      <c r="G1552" s="4" t="s">
        <v>17</v>
      </c>
      <c r="H1552" s="4" t="s">
        <v>83</v>
      </c>
      <c r="I1552" s="9">
        <v>1</v>
      </c>
      <c r="J1552" s="6">
        <v>162.78</v>
      </c>
      <c r="K1552" s="7">
        <v>0</v>
      </c>
      <c r="L1552" s="6">
        <v>85.08</v>
      </c>
      <c r="M1552" s="6">
        <f t="shared" si="96"/>
        <v>162.78</v>
      </c>
      <c r="N1552" s="6">
        <f t="shared" si="97"/>
        <v>85.08</v>
      </c>
      <c r="O1552" s="6">
        <f t="shared" si="98"/>
        <v>77.7</v>
      </c>
      <c r="P1552" s="8">
        <f t="shared" si="99"/>
        <v>0.47733136748986366</v>
      </c>
      <c r="Q1552" s="5">
        <f>YEAR(SalesDataTable[[#This Row],[Order Date]])</f>
        <v>2026</v>
      </c>
      <c r="R1552" s="8" t="str">
        <f>"Q"&amp;ROUNDUP(MONTH(SalesDataTable[[#This Row],[Order Date]])/3,0)</f>
        <v>Q3</v>
      </c>
      <c r="S1552" s="9">
        <f>MONTH(SalesDataTable[[#This Row],[Order Date]])</f>
        <v>8</v>
      </c>
      <c r="T1552" s="8" t="str">
        <f>TEXT(SalesDataTable[[#This Row],[Order Date]],"mmm")</f>
        <v>Aug</v>
      </c>
    </row>
    <row r="1553" spans="1:20" ht="15.6">
      <c r="A1553" s="2" t="s">
        <v>1604</v>
      </c>
      <c r="B1553" s="3">
        <v>46237</v>
      </c>
      <c r="C1553" s="4" t="s">
        <v>14</v>
      </c>
      <c r="D1553" s="4" t="s">
        <v>126</v>
      </c>
      <c r="E1553" s="4" t="s">
        <v>25</v>
      </c>
      <c r="F1553" s="4" t="s">
        <v>16</v>
      </c>
      <c r="G1553" s="4" t="s">
        <v>5</v>
      </c>
      <c r="H1553" s="4" t="s">
        <v>6</v>
      </c>
      <c r="I1553" s="9">
        <v>1</v>
      </c>
      <c r="J1553" s="6">
        <v>80.040000000000006</v>
      </c>
      <c r="K1553" s="7">
        <v>0.1</v>
      </c>
      <c r="L1553" s="6">
        <v>41.88</v>
      </c>
      <c r="M1553" s="6">
        <f t="shared" si="96"/>
        <v>72.036000000000001</v>
      </c>
      <c r="N1553" s="6">
        <f t="shared" si="97"/>
        <v>41.88</v>
      </c>
      <c r="O1553" s="6">
        <f t="shared" si="98"/>
        <v>30.155999999999999</v>
      </c>
      <c r="P1553" s="8">
        <f t="shared" si="99"/>
        <v>0.41862402132267196</v>
      </c>
      <c r="Q1553" s="5">
        <f>YEAR(SalesDataTable[[#This Row],[Order Date]])</f>
        <v>2026</v>
      </c>
      <c r="R1553" s="8" t="str">
        <f>"Q"&amp;ROUNDUP(MONTH(SalesDataTable[[#This Row],[Order Date]])/3,0)</f>
        <v>Q3</v>
      </c>
      <c r="S1553" s="9">
        <f>MONTH(SalesDataTable[[#This Row],[Order Date]])</f>
        <v>8</v>
      </c>
      <c r="T1553" s="8" t="str">
        <f>TEXT(SalesDataTable[[#This Row],[Order Date]],"mmm")</f>
        <v>Aug</v>
      </c>
    </row>
    <row r="1554" spans="1:20" ht="15.6">
      <c r="A1554" s="2" t="s">
        <v>1605</v>
      </c>
      <c r="B1554" s="3">
        <v>46237</v>
      </c>
      <c r="C1554" s="4" t="s">
        <v>14</v>
      </c>
      <c r="D1554" s="4" t="s">
        <v>34</v>
      </c>
      <c r="E1554" s="4" t="s">
        <v>3</v>
      </c>
      <c r="F1554" s="4" t="s">
        <v>16</v>
      </c>
      <c r="G1554" s="4" t="s">
        <v>11</v>
      </c>
      <c r="H1554" s="4" t="s">
        <v>12</v>
      </c>
      <c r="I1554" s="9">
        <v>1</v>
      </c>
      <c r="J1554" s="6">
        <v>90.21</v>
      </c>
      <c r="K1554" s="7">
        <v>0</v>
      </c>
      <c r="L1554" s="6">
        <v>46.31</v>
      </c>
      <c r="M1554" s="6">
        <f t="shared" si="96"/>
        <v>90.21</v>
      </c>
      <c r="N1554" s="6">
        <f t="shared" si="97"/>
        <v>46.31</v>
      </c>
      <c r="O1554" s="6">
        <f t="shared" si="98"/>
        <v>43.899999999999991</v>
      </c>
      <c r="P1554" s="8">
        <f t="shared" si="99"/>
        <v>0.48664227912648261</v>
      </c>
      <c r="Q1554" s="5">
        <f>YEAR(SalesDataTable[[#This Row],[Order Date]])</f>
        <v>2026</v>
      </c>
      <c r="R1554" s="8" t="str">
        <f>"Q"&amp;ROUNDUP(MONTH(SalesDataTable[[#This Row],[Order Date]])/3,0)</f>
        <v>Q3</v>
      </c>
      <c r="S1554" s="9">
        <f>MONTH(SalesDataTable[[#This Row],[Order Date]])</f>
        <v>8</v>
      </c>
      <c r="T1554" s="8" t="str">
        <f>TEXT(SalesDataTable[[#This Row],[Order Date]],"mmm")</f>
        <v>Aug</v>
      </c>
    </row>
    <row r="1555" spans="1:20" ht="15.6">
      <c r="A1555" s="2" t="s">
        <v>1606</v>
      </c>
      <c r="B1555" s="3">
        <v>46238</v>
      </c>
      <c r="C1555" s="4" t="s">
        <v>1</v>
      </c>
      <c r="D1555" s="4" t="s">
        <v>52</v>
      </c>
      <c r="E1555" s="4" t="s">
        <v>25</v>
      </c>
      <c r="F1555" s="4" t="s">
        <v>20</v>
      </c>
      <c r="G1555" s="4" t="s">
        <v>17</v>
      </c>
      <c r="H1555" s="4" t="s">
        <v>71</v>
      </c>
      <c r="I1555" s="9">
        <v>1</v>
      </c>
      <c r="J1555" s="6">
        <v>133.6</v>
      </c>
      <c r="K1555" s="7">
        <v>0.1</v>
      </c>
      <c r="L1555" s="6">
        <v>67.3</v>
      </c>
      <c r="M1555" s="6">
        <f t="shared" si="96"/>
        <v>120.24</v>
      </c>
      <c r="N1555" s="6">
        <f t="shared" si="97"/>
        <v>67.3</v>
      </c>
      <c r="O1555" s="6">
        <f t="shared" si="98"/>
        <v>52.94</v>
      </c>
      <c r="P1555" s="8">
        <f t="shared" si="99"/>
        <v>0.44028609447771122</v>
      </c>
      <c r="Q1555" s="5">
        <f>YEAR(SalesDataTable[[#This Row],[Order Date]])</f>
        <v>2026</v>
      </c>
      <c r="R1555" s="8" t="str">
        <f>"Q"&amp;ROUNDUP(MONTH(SalesDataTable[[#This Row],[Order Date]])/3,0)</f>
        <v>Q3</v>
      </c>
      <c r="S1555" s="9">
        <f>MONTH(SalesDataTable[[#This Row],[Order Date]])</f>
        <v>8</v>
      </c>
      <c r="T1555" s="8" t="str">
        <f>TEXT(SalesDataTable[[#This Row],[Order Date]],"mmm")</f>
        <v>Aug</v>
      </c>
    </row>
    <row r="1556" spans="1:20" ht="15.6">
      <c r="A1556" s="2" t="s">
        <v>1607</v>
      </c>
      <c r="B1556" s="3">
        <v>46238</v>
      </c>
      <c r="C1556" s="4" t="s">
        <v>27</v>
      </c>
      <c r="D1556" s="4" t="s">
        <v>28</v>
      </c>
      <c r="E1556" s="4" t="s">
        <v>3</v>
      </c>
      <c r="F1556" s="4" t="s">
        <v>4</v>
      </c>
      <c r="G1556" s="4" t="s">
        <v>17</v>
      </c>
      <c r="H1556" s="4" t="s">
        <v>46</v>
      </c>
      <c r="I1556" s="9">
        <v>1</v>
      </c>
      <c r="J1556" s="6">
        <v>47.53</v>
      </c>
      <c r="K1556" s="7">
        <v>0</v>
      </c>
      <c r="L1556" s="6">
        <v>18.04</v>
      </c>
      <c r="M1556" s="6">
        <f t="shared" si="96"/>
        <v>47.53</v>
      </c>
      <c r="N1556" s="6">
        <f t="shared" si="97"/>
        <v>18.04</v>
      </c>
      <c r="O1556" s="6">
        <f t="shared" si="98"/>
        <v>29.490000000000002</v>
      </c>
      <c r="P1556" s="8">
        <f t="shared" si="99"/>
        <v>0.62045024195245113</v>
      </c>
      <c r="Q1556" s="5">
        <f>YEAR(SalesDataTable[[#This Row],[Order Date]])</f>
        <v>2026</v>
      </c>
      <c r="R1556" s="8" t="str">
        <f>"Q"&amp;ROUNDUP(MONTH(SalesDataTable[[#This Row],[Order Date]])/3,0)</f>
        <v>Q3</v>
      </c>
      <c r="S1556" s="9">
        <f>MONTH(SalesDataTable[[#This Row],[Order Date]])</f>
        <v>8</v>
      </c>
      <c r="T1556" s="8" t="str">
        <f>TEXT(SalesDataTable[[#This Row],[Order Date]],"mmm")</f>
        <v>Aug</v>
      </c>
    </row>
    <row r="1557" spans="1:20" ht="15.6">
      <c r="A1557" s="2" t="s">
        <v>1608</v>
      </c>
      <c r="B1557" s="3">
        <v>46238</v>
      </c>
      <c r="C1557" s="4" t="s">
        <v>1</v>
      </c>
      <c r="D1557" s="4" t="s">
        <v>88</v>
      </c>
      <c r="E1557" s="4" t="s">
        <v>3</v>
      </c>
      <c r="F1557" s="4" t="s">
        <v>4</v>
      </c>
      <c r="G1557" s="4" t="s">
        <v>17</v>
      </c>
      <c r="H1557" s="4" t="s">
        <v>46</v>
      </c>
      <c r="I1557" s="9">
        <v>2</v>
      </c>
      <c r="J1557" s="6">
        <v>46.71</v>
      </c>
      <c r="K1557" s="7">
        <v>0</v>
      </c>
      <c r="L1557" s="6">
        <v>18.41</v>
      </c>
      <c r="M1557" s="6">
        <f t="shared" si="96"/>
        <v>93.42</v>
      </c>
      <c r="N1557" s="6">
        <f t="shared" si="97"/>
        <v>36.82</v>
      </c>
      <c r="O1557" s="6">
        <f t="shared" si="98"/>
        <v>56.6</v>
      </c>
      <c r="P1557" s="8">
        <f t="shared" si="99"/>
        <v>0.60586598158852489</v>
      </c>
      <c r="Q1557" s="5">
        <f>YEAR(SalesDataTable[[#This Row],[Order Date]])</f>
        <v>2026</v>
      </c>
      <c r="R1557" s="8" t="str">
        <f>"Q"&amp;ROUNDUP(MONTH(SalesDataTable[[#This Row],[Order Date]])/3,0)</f>
        <v>Q3</v>
      </c>
      <c r="S1557" s="9">
        <f>MONTH(SalesDataTable[[#This Row],[Order Date]])</f>
        <v>8</v>
      </c>
      <c r="T1557" s="8" t="str">
        <f>TEXT(SalesDataTable[[#This Row],[Order Date]],"mmm")</f>
        <v>Aug</v>
      </c>
    </row>
    <row r="1558" spans="1:20" ht="15.6">
      <c r="A1558" s="2" t="s">
        <v>1609</v>
      </c>
      <c r="B1558" s="3">
        <v>46238</v>
      </c>
      <c r="C1558" s="4" t="s">
        <v>14</v>
      </c>
      <c r="D1558" s="4" t="s">
        <v>126</v>
      </c>
      <c r="E1558" s="4" t="s">
        <v>39</v>
      </c>
      <c r="F1558" s="4" t="s">
        <v>16</v>
      </c>
      <c r="G1558" s="4" t="s">
        <v>31</v>
      </c>
      <c r="H1558" s="4" t="s">
        <v>41</v>
      </c>
      <c r="I1558" s="9">
        <v>1</v>
      </c>
      <c r="J1558" s="6">
        <v>197.26</v>
      </c>
      <c r="K1558" s="7">
        <v>0</v>
      </c>
      <c r="L1558" s="6">
        <v>104.09</v>
      </c>
      <c r="M1558" s="6">
        <f t="shared" si="96"/>
        <v>197.26</v>
      </c>
      <c r="N1558" s="6">
        <f t="shared" si="97"/>
        <v>104.09</v>
      </c>
      <c r="O1558" s="6">
        <f t="shared" si="98"/>
        <v>93.169999999999987</v>
      </c>
      <c r="P1558" s="8">
        <f t="shared" si="99"/>
        <v>0.47232079488999285</v>
      </c>
      <c r="Q1558" s="5">
        <f>YEAR(SalesDataTable[[#This Row],[Order Date]])</f>
        <v>2026</v>
      </c>
      <c r="R1558" s="8" t="str">
        <f>"Q"&amp;ROUNDUP(MONTH(SalesDataTable[[#This Row],[Order Date]])/3,0)</f>
        <v>Q3</v>
      </c>
      <c r="S1558" s="9">
        <f>MONTH(SalesDataTable[[#This Row],[Order Date]])</f>
        <v>8</v>
      </c>
      <c r="T1558" s="8" t="str">
        <f>TEXT(SalesDataTable[[#This Row],[Order Date]],"mmm")</f>
        <v>Aug</v>
      </c>
    </row>
    <row r="1559" spans="1:20" ht="15.6">
      <c r="A1559" s="2" t="s">
        <v>1610</v>
      </c>
      <c r="B1559" s="3">
        <v>46238</v>
      </c>
      <c r="C1559" s="4" t="s">
        <v>14</v>
      </c>
      <c r="D1559" s="4" t="s">
        <v>126</v>
      </c>
      <c r="E1559" s="4" t="s">
        <v>39</v>
      </c>
      <c r="F1559" s="4" t="s">
        <v>16</v>
      </c>
      <c r="G1559" s="4" t="s">
        <v>11</v>
      </c>
      <c r="H1559" s="4" t="s">
        <v>79</v>
      </c>
      <c r="I1559" s="9">
        <v>1</v>
      </c>
      <c r="J1559" s="6">
        <v>70.56</v>
      </c>
      <c r="K1559" s="7">
        <v>0</v>
      </c>
      <c r="L1559" s="6">
        <v>32.11</v>
      </c>
      <c r="M1559" s="6">
        <f t="shared" si="96"/>
        <v>70.56</v>
      </c>
      <c r="N1559" s="6">
        <f t="shared" si="97"/>
        <v>32.11</v>
      </c>
      <c r="O1559" s="6">
        <f t="shared" si="98"/>
        <v>38.450000000000003</v>
      </c>
      <c r="P1559" s="8">
        <f t="shared" si="99"/>
        <v>0.54492630385487528</v>
      </c>
      <c r="Q1559" s="5">
        <f>YEAR(SalesDataTable[[#This Row],[Order Date]])</f>
        <v>2026</v>
      </c>
      <c r="R1559" s="8" t="str">
        <f>"Q"&amp;ROUNDUP(MONTH(SalesDataTable[[#This Row],[Order Date]])/3,0)</f>
        <v>Q3</v>
      </c>
      <c r="S1559" s="9">
        <f>MONTH(SalesDataTable[[#This Row],[Order Date]])</f>
        <v>8</v>
      </c>
      <c r="T1559" s="8" t="str">
        <f>TEXT(SalesDataTable[[#This Row],[Order Date]],"mmm")</f>
        <v>Aug</v>
      </c>
    </row>
    <row r="1560" spans="1:20" ht="15.6">
      <c r="A1560" s="2" t="s">
        <v>1611</v>
      </c>
      <c r="B1560" s="3">
        <v>46238</v>
      </c>
      <c r="C1560" s="4" t="s">
        <v>8</v>
      </c>
      <c r="D1560" s="4" t="s">
        <v>69</v>
      </c>
      <c r="E1560" s="4" t="s">
        <v>3</v>
      </c>
      <c r="F1560" s="4" t="s">
        <v>20</v>
      </c>
      <c r="G1560" s="4" t="s">
        <v>49</v>
      </c>
      <c r="H1560" s="4" t="s">
        <v>67</v>
      </c>
      <c r="I1560" s="9">
        <v>1</v>
      </c>
      <c r="J1560" s="6">
        <v>36.58</v>
      </c>
      <c r="K1560" s="7">
        <v>0</v>
      </c>
      <c r="L1560" s="6">
        <v>13.98</v>
      </c>
      <c r="M1560" s="6">
        <f t="shared" si="96"/>
        <v>36.58</v>
      </c>
      <c r="N1560" s="6">
        <f t="shared" si="97"/>
        <v>13.98</v>
      </c>
      <c r="O1560" s="6">
        <f t="shared" si="98"/>
        <v>22.599999999999998</v>
      </c>
      <c r="P1560" s="8">
        <f t="shared" si="99"/>
        <v>0.61782394751230174</v>
      </c>
      <c r="Q1560" s="5">
        <f>YEAR(SalesDataTable[[#This Row],[Order Date]])</f>
        <v>2026</v>
      </c>
      <c r="R1560" s="8" t="str">
        <f>"Q"&amp;ROUNDUP(MONTH(SalesDataTable[[#This Row],[Order Date]])/3,0)</f>
        <v>Q3</v>
      </c>
      <c r="S1560" s="9">
        <f>MONTH(SalesDataTable[[#This Row],[Order Date]])</f>
        <v>8</v>
      </c>
      <c r="T1560" s="8" t="str">
        <f>TEXT(SalesDataTable[[#This Row],[Order Date]],"mmm")</f>
        <v>Aug</v>
      </c>
    </row>
    <row r="1561" spans="1:20" ht="15.6">
      <c r="A1561" s="2" t="s">
        <v>1612</v>
      </c>
      <c r="B1561" s="3">
        <v>46238</v>
      </c>
      <c r="C1561" s="4" t="s">
        <v>27</v>
      </c>
      <c r="D1561" s="4" t="s">
        <v>82</v>
      </c>
      <c r="E1561" s="4" t="s">
        <v>10</v>
      </c>
      <c r="F1561" s="4" t="s">
        <v>20</v>
      </c>
      <c r="G1561" s="4" t="s">
        <v>5</v>
      </c>
      <c r="H1561" s="4" t="s">
        <v>6</v>
      </c>
      <c r="I1561" s="9">
        <v>4</v>
      </c>
      <c r="J1561" s="6">
        <v>82.98</v>
      </c>
      <c r="K1561" s="7">
        <v>0.05</v>
      </c>
      <c r="L1561" s="6">
        <v>43.79</v>
      </c>
      <c r="M1561" s="6">
        <f t="shared" si="96"/>
        <v>315.32400000000001</v>
      </c>
      <c r="N1561" s="6">
        <f t="shared" si="97"/>
        <v>175.16</v>
      </c>
      <c r="O1561" s="6">
        <f t="shared" si="98"/>
        <v>140.16400000000002</v>
      </c>
      <c r="P1561" s="8">
        <f t="shared" si="99"/>
        <v>0.44450787126891711</v>
      </c>
      <c r="Q1561" s="5">
        <f>YEAR(SalesDataTable[[#This Row],[Order Date]])</f>
        <v>2026</v>
      </c>
      <c r="R1561" s="8" t="str">
        <f>"Q"&amp;ROUNDUP(MONTH(SalesDataTable[[#This Row],[Order Date]])/3,0)</f>
        <v>Q3</v>
      </c>
      <c r="S1561" s="9">
        <f>MONTH(SalesDataTable[[#This Row],[Order Date]])</f>
        <v>8</v>
      </c>
      <c r="T1561" s="8" t="str">
        <f>TEXT(SalesDataTable[[#This Row],[Order Date]],"mmm")</f>
        <v>Aug</v>
      </c>
    </row>
    <row r="1562" spans="1:20" ht="15.6">
      <c r="A1562" s="2" t="s">
        <v>1613</v>
      </c>
      <c r="B1562" s="3">
        <v>46238</v>
      </c>
      <c r="C1562" s="4" t="s">
        <v>1</v>
      </c>
      <c r="D1562" s="4" t="s">
        <v>2</v>
      </c>
      <c r="E1562" s="4" t="s">
        <v>3</v>
      </c>
      <c r="F1562" s="4" t="s">
        <v>16</v>
      </c>
      <c r="G1562" s="4" t="s">
        <v>5</v>
      </c>
      <c r="H1562" s="4" t="s">
        <v>35</v>
      </c>
      <c r="I1562" s="9">
        <v>1</v>
      </c>
      <c r="J1562" s="6">
        <v>41.25</v>
      </c>
      <c r="K1562" s="7">
        <v>0</v>
      </c>
      <c r="L1562" s="6">
        <v>17.02</v>
      </c>
      <c r="M1562" s="6">
        <f t="shared" si="96"/>
        <v>41.25</v>
      </c>
      <c r="N1562" s="6">
        <f t="shared" si="97"/>
        <v>17.02</v>
      </c>
      <c r="O1562" s="6">
        <f t="shared" si="98"/>
        <v>24.23</v>
      </c>
      <c r="P1562" s="8">
        <f t="shared" si="99"/>
        <v>0.58739393939393936</v>
      </c>
      <c r="Q1562" s="5">
        <f>YEAR(SalesDataTable[[#This Row],[Order Date]])</f>
        <v>2026</v>
      </c>
      <c r="R1562" s="8" t="str">
        <f>"Q"&amp;ROUNDUP(MONTH(SalesDataTable[[#This Row],[Order Date]])/3,0)</f>
        <v>Q3</v>
      </c>
      <c r="S1562" s="9">
        <f>MONTH(SalesDataTable[[#This Row],[Order Date]])</f>
        <v>8</v>
      </c>
      <c r="T1562" s="8" t="str">
        <f>TEXT(SalesDataTable[[#This Row],[Order Date]],"mmm")</f>
        <v>Aug</v>
      </c>
    </row>
    <row r="1563" spans="1:20" ht="15.6">
      <c r="A1563" s="2" t="s">
        <v>1614</v>
      </c>
      <c r="B1563" s="3">
        <v>46238</v>
      </c>
      <c r="C1563" s="4" t="s">
        <v>14</v>
      </c>
      <c r="D1563" s="4" t="s">
        <v>24</v>
      </c>
      <c r="E1563" s="4" t="s">
        <v>3</v>
      </c>
      <c r="F1563" s="4" t="s">
        <v>4</v>
      </c>
      <c r="G1563" s="4" t="s">
        <v>5</v>
      </c>
      <c r="H1563" s="4" t="s">
        <v>43</v>
      </c>
      <c r="I1563" s="9">
        <v>1</v>
      </c>
      <c r="J1563" s="6">
        <v>101.37</v>
      </c>
      <c r="K1563" s="7">
        <v>0</v>
      </c>
      <c r="L1563" s="6">
        <v>51.56</v>
      </c>
      <c r="M1563" s="6">
        <f t="shared" si="96"/>
        <v>101.37</v>
      </c>
      <c r="N1563" s="6">
        <f t="shared" si="97"/>
        <v>51.56</v>
      </c>
      <c r="O1563" s="6">
        <f t="shared" si="98"/>
        <v>49.81</v>
      </c>
      <c r="P1563" s="8">
        <f t="shared" si="99"/>
        <v>0.49136825490776365</v>
      </c>
      <c r="Q1563" s="5">
        <f>YEAR(SalesDataTable[[#This Row],[Order Date]])</f>
        <v>2026</v>
      </c>
      <c r="R1563" s="8" t="str">
        <f>"Q"&amp;ROUNDUP(MONTH(SalesDataTable[[#This Row],[Order Date]])/3,0)</f>
        <v>Q3</v>
      </c>
      <c r="S1563" s="9">
        <f>MONTH(SalesDataTable[[#This Row],[Order Date]])</f>
        <v>8</v>
      </c>
      <c r="T1563" s="8" t="str">
        <f>TEXT(SalesDataTable[[#This Row],[Order Date]],"mmm")</f>
        <v>Aug</v>
      </c>
    </row>
    <row r="1564" spans="1:20" ht="15.6">
      <c r="A1564" s="2" t="s">
        <v>1615</v>
      </c>
      <c r="B1564" s="3">
        <v>46238</v>
      </c>
      <c r="C1564" s="4" t="s">
        <v>14</v>
      </c>
      <c r="D1564" s="4" t="s">
        <v>126</v>
      </c>
      <c r="E1564" s="4" t="s">
        <v>3</v>
      </c>
      <c r="F1564" s="4" t="s">
        <v>4</v>
      </c>
      <c r="G1564" s="4" t="s">
        <v>31</v>
      </c>
      <c r="H1564" s="4" t="s">
        <v>32</v>
      </c>
      <c r="I1564" s="9">
        <v>1</v>
      </c>
      <c r="J1564" s="6">
        <v>340.66</v>
      </c>
      <c r="K1564" s="7">
        <v>0.05</v>
      </c>
      <c r="L1564" s="6">
        <v>194.13</v>
      </c>
      <c r="M1564" s="6">
        <f t="shared" si="96"/>
        <v>323.62700000000001</v>
      </c>
      <c r="N1564" s="6">
        <f t="shared" si="97"/>
        <v>194.13</v>
      </c>
      <c r="O1564" s="6">
        <f t="shared" si="98"/>
        <v>129.49700000000001</v>
      </c>
      <c r="P1564" s="8">
        <f t="shared" si="99"/>
        <v>0.40014275693931595</v>
      </c>
      <c r="Q1564" s="5">
        <f>YEAR(SalesDataTable[[#This Row],[Order Date]])</f>
        <v>2026</v>
      </c>
      <c r="R1564" s="8" t="str">
        <f>"Q"&amp;ROUNDUP(MONTH(SalesDataTable[[#This Row],[Order Date]])/3,0)</f>
        <v>Q3</v>
      </c>
      <c r="S1564" s="9">
        <f>MONTH(SalesDataTable[[#This Row],[Order Date]])</f>
        <v>8</v>
      </c>
      <c r="T1564" s="8" t="str">
        <f>TEXT(SalesDataTable[[#This Row],[Order Date]],"mmm")</f>
        <v>Aug</v>
      </c>
    </row>
    <row r="1565" spans="1:20" ht="15.6">
      <c r="A1565" s="2" t="s">
        <v>1616</v>
      </c>
      <c r="B1565" s="3">
        <v>46238</v>
      </c>
      <c r="C1565" s="4" t="s">
        <v>14</v>
      </c>
      <c r="D1565" s="4" t="s">
        <v>15</v>
      </c>
      <c r="E1565" s="4" t="s">
        <v>39</v>
      </c>
      <c r="F1565" s="4" t="s">
        <v>20</v>
      </c>
      <c r="G1565" s="4" t="s">
        <v>5</v>
      </c>
      <c r="H1565" s="4" t="s">
        <v>29</v>
      </c>
      <c r="I1565" s="9">
        <v>1</v>
      </c>
      <c r="J1565" s="6">
        <v>50.43</v>
      </c>
      <c r="K1565" s="7">
        <v>0.15</v>
      </c>
      <c r="L1565" s="6">
        <v>22.94</v>
      </c>
      <c r="M1565" s="6">
        <f t="shared" si="96"/>
        <v>42.865499999999997</v>
      </c>
      <c r="N1565" s="6">
        <f t="shared" si="97"/>
        <v>22.94</v>
      </c>
      <c r="O1565" s="6">
        <f t="shared" si="98"/>
        <v>19.925499999999996</v>
      </c>
      <c r="P1565" s="8">
        <f t="shared" si="99"/>
        <v>0.46483768998378644</v>
      </c>
      <c r="Q1565" s="5">
        <f>YEAR(SalesDataTable[[#This Row],[Order Date]])</f>
        <v>2026</v>
      </c>
      <c r="R1565" s="8" t="str">
        <f>"Q"&amp;ROUNDUP(MONTH(SalesDataTable[[#This Row],[Order Date]])/3,0)</f>
        <v>Q3</v>
      </c>
      <c r="S1565" s="9">
        <f>MONTH(SalesDataTable[[#This Row],[Order Date]])</f>
        <v>8</v>
      </c>
      <c r="T1565" s="8" t="str">
        <f>TEXT(SalesDataTable[[#This Row],[Order Date]],"mmm")</f>
        <v>Aug</v>
      </c>
    </row>
    <row r="1566" spans="1:20" ht="15.6">
      <c r="A1566" s="2" t="s">
        <v>1617</v>
      </c>
      <c r="B1566" s="3">
        <v>46239</v>
      </c>
      <c r="C1566" s="4" t="s">
        <v>27</v>
      </c>
      <c r="D1566" s="4" t="s">
        <v>48</v>
      </c>
      <c r="E1566" s="4" t="s">
        <v>3</v>
      </c>
      <c r="F1566" s="4" t="s">
        <v>16</v>
      </c>
      <c r="G1566" s="4" t="s">
        <v>49</v>
      </c>
      <c r="H1566" s="4" t="s">
        <v>50</v>
      </c>
      <c r="I1566" s="9">
        <v>1</v>
      </c>
      <c r="J1566" s="6">
        <v>40.42</v>
      </c>
      <c r="K1566" s="7">
        <v>0.05</v>
      </c>
      <c r="L1566" s="6">
        <v>14.33</v>
      </c>
      <c r="M1566" s="6">
        <f t="shared" si="96"/>
        <v>38.399000000000001</v>
      </c>
      <c r="N1566" s="6">
        <f t="shared" si="97"/>
        <v>14.33</v>
      </c>
      <c r="O1566" s="6">
        <f t="shared" si="98"/>
        <v>24.069000000000003</v>
      </c>
      <c r="P1566" s="8">
        <f t="shared" si="99"/>
        <v>0.62681319826037141</v>
      </c>
      <c r="Q1566" s="5">
        <f>YEAR(SalesDataTable[[#This Row],[Order Date]])</f>
        <v>2026</v>
      </c>
      <c r="R1566" s="8" t="str">
        <f>"Q"&amp;ROUNDUP(MONTH(SalesDataTable[[#This Row],[Order Date]])/3,0)</f>
        <v>Q3</v>
      </c>
      <c r="S1566" s="9">
        <f>MONTH(SalesDataTable[[#This Row],[Order Date]])</f>
        <v>8</v>
      </c>
      <c r="T1566" s="8" t="str">
        <f>TEXT(SalesDataTable[[#This Row],[Order Date]],"mmm")</f>
        <v>Aug</v>
      </c>
    </row>
    <row r="1567" spans="1:20" ht="15.6">
      <c r="A1567" s="2" t="s">
        <v>1618</v>
      </c>
      <c r="B1567" s="3">
        <v>46239</v>
      </c>
      <c r="C1567" s="4" t="s">
        <v>1</v>
      </c>
      <c r="D1567" s="4" t="s">
        <v>2</v>
      </c>
      <c r="E1567" s="4" t="s">
        <v>3</v>
      </c>
      <c r="F1567" s="4" t="s">
        <v>16</v>
      </c>
      <c r="G1567" s="4" t="s">
        <v>5</v>
      </c>
      <c r="H1567" s="4" t="s">
        <v>29</v>
      </c>
      <c r="I1567" s="9">
        <v>1</v>
      </c>
      <c r="J1567" s="6">
        <v>51.81</v>
      </c>
      <c r="K1567" s="7">
        <v>0.05</v>
      </c>
      <c r="L1567" s="6">
        <v>22.28</v>
      </c>
      <c r="M1567" s="6">
        <f t="shared" si="96"/>
        <v>49.219499999999996</v>
      </c>
      <c r="N1567" s="6">
        <f t="shared" si="97"/>
        <v>22.28</v>
      </c>
      <c r="O1567" s="6">
        <f t="shared" si="98"/>
        <v>26.939499999999995</v>
      </c>
      <c r="P1567" s="8">
        <f t="shared" si="99"/>
        <v>0.54733388189640275</v>
      </c>
      <c r="Q1567" s="5">
        <f>YEAR(SalesDataTable[[#This Row],[Order Date]])</f>
        <v>2026</v>
      </c>
      <c r="R1567" s="8" t="str">
        <f>"Q"&amp;ROUNDUP(MONTH(SalesDataTable[[#This Row],[Order Date]])/3,0)</f>
        <v>Q3</v>
      </c>
      <c r="S1567" s="9">
        <f>MONTH(SalesDataTable[[#This Row],[Order Date]])</f>
        <v>8</v>
      </c>
      <c r="T1567" s="8" t="str">
        <f>TEXT(SalesDataTable[[#This Row],[Order Date]],"mmm")</f>
        <v>Aug</v>
      </c>
    </row>
    <row r="1568" spans="1:20" ht="15.6">
      <c r="A1568" s="2" t="s">
        <v>1619</v>
      </c>
      <c r="B1568" s="3">
        <v>46239</v>
      </c>
      <c r="C1568" s="4" t="s">
        <v>14</v>
      </c>
      <c r="D1568" s="4" t="s">
        <v>15</v>
      </c>
      <c r="E1568" s="4" t="s">
        <v>25</v>
      </c>
      <c r="F1568" s="4" t="s">
        <v>16</v>
      </c>
      <c r="G1568" s="4" t="s">
        <v>49</v>
      </c>
      <c r="H1568" s="4" t="s">
        <v>67</v>
      </c>
      <c r="I1568" s="9">
        <v>3</v>
      </c>
      <c r="J1568" s="6">
        <v>35.9</v>
      </c>
      <c r="K1568" s="7">
        <v>0</v>
      </c>
      <c r="L1568" s="6">
        <v>14.11</v>
      </c>
      <c r="M1568" s="6">
        <f t="shared" si="96"/>
        <v>107.69999999999999</v>
      </c>
      <c r="N1568" s="6">
        <f t="shared" si="97"/>
        <v>42.33</v>
      </c>
      <c r="O1568" s="6">
        <f t="shared" si="98"/>
        <v>65.36999999999999</v>
      </c>
      <c r="P1568" s="8">
        <f t="shared" si="99"/>
        <v>0.60696378830083564</v>
      </c>
      <c r="Q1568" s="5">
        <f>YEAR(SalesDataTable[[#This Row],[Order Date]])</f>
        <v>2026</v>
      </c>
      <c r="R1568" s="8" t="str">
        <f>"Q"&amp;ROUNDUP(MONTH(SalesDataTable[[#This Row],[Order Date]])/3,0)</f>
        <v>Q3</v>
      </c>
      <c r="S1568" s="9">
        <f>MONTH(SalesDataTable[[#This Row],[Order Date]])</f>
        <v>8</v>
      </c>
      <c r="T1568" s="8" t="str">
        <f>TEXT(SalesDataTable[[#This Row],[Order Date]],"mmm")</f>
        <v>Aug</v>
      </c>
    </row>
    <row r="1569" spans="1:20" ht="15.6">
      <c r="A1569" s="2" t="s">
        <v>1620</v>
      </c>
      <c r="B1569" s="3">
        <v>46239</v>
      </c>
      <c r="C1569" s="4" t="s">
        <v>8</v>
      </c>
      <c r="D1569" s="4" t="s">
        <v>86</v>
      </c>
      <c r="E1569" s="4" t="s">
        <v>25</v>
      </c>
      <c r="F1569" s="4" t="s">
        <v>20</v>
      </c>
      <c r="G1569" s="4" t="s">
        <v>11</v>
      </c>
      <c r="H1569" s="4" t="s">
        <v>12</v>
      </c>
      <c r="I1569" s="9">
        <v>2</v>
      </c>
      <c r="J1569" s="6">
        <v>90.27</v>
      </c>
      <c r="K1569" s="7">
        <v>0.05</v>
      </c>
      <c r="L1569" s="6">
        <v>46.38</v>
      </c>
      <c r="M1569" s="6">
        <f t="shared" si="96"/>
        <v>171.51299999999998</v>
      </c>
      <c r="N1569" s="6">
        <f t="shared" si="97"/>
        <v>92.76</v>
      </c>
      <c r="O1569" s="6">
        <f t="shared" si="98"/>
        <v>78.752999999999972</v>
      </c>
      <c r="P1569" s="8">
        <f t="shared" si="99"/>
        <v>0.45916636056742044</v>
      </c>
      <c r="Q1569" s="5">
        <f>YEAR(SalesDataTable[[#This Row],[Order Date]])</f>
        <v>2026</v>
      </c>
      <c r="R1569" s="8" t="str">
        <f>"Q"&amp;ROUNDUP(MONTH(SalesDataTable[[#This Row],[Order Date]])/3,0)</f>
        <v>Q3</v>
      </c>
      <c r="S1569" s="9">
        <f>MONTH(SalesDataTable[[#This Row],[Order Date]])</f>
        <v>8</v>
      </c>
      <c r="T1569" s="8" t="str">
        <f>TEXT(SalesDataTable[[#This Row],[Order Date]],"mmm")</f>
        <v>Aug</v>
      </c>
    </row>
    <row r="1570" spans="1:20" ht="15.6">
      <c r="A1570" s="2" t="s">
        <v>1621</v>
      </c>
      <c r="B1570" s="3">
        <v>46239</v>
      </c>
      <c r="C1570" s="4" t="s">
        <v>8</v>
      </c>
      <c r="D1570" s="4" t="s">
        <v>66</v>
      </c>
      <c r="E1570" s="4" t="s">
        <v>3</v>
      </c>
      <c r="F1570" s="4" t="s">
        <v>16</v>
      </c>
      <c r="G1570" s="4" t="s">
        <v>5</v>
      </c>
      <c r="H1570" s="4" t="s">
        <v>29</v>
      </c>
      <c r="I1570" s="9">
        <v>1</v>
      </c>
      <c r="J1570" s="6">
        <v>49.68</v>
      </c>
      <c r="K1570" s="7">
        <v>0.05</v>
      </c>
      <c r="L1570" s="6">
        <v>22.02</v>
      </c>
      <c r="M1570" s="6">
        <f t="shared" si="96"/>
        <v>47.195999999999998</v>
      </c>
      <c r="N1570" s="6">
        <f t="shared" si="97"/>
        <v>22.02</v>
      </c>
      <c r="O1570" s="6">
        <f t="shared" si="98"/>
        <v>25.175999999999998</v>
      </c>
      <c r="P1570" s="8">
        <f t="shared" si="99"/>
        <v>0.53343503686753113</v>
      </c>
      <c r="Q1570" s="5">
        <f>YEAR(SalesDataTable[[#This Row],[Order Date]])</f>
        <v>2026</v>
      </c>
      <c r="R1570" s="8" t="str">
        <f>"Q"&amp;ROUNDUP(MONTH(SalesDataTable[[#This Row],[Order Date]])/3,0)</f>
        <v>Q3</v>
      </c>
      <c r="S1570" s="9">
        <f>MONTH(SalesDataTable[[#This Row],[Order Date]])</f>
        <v>8</v>
      </c>
      <c r="T1570" s="8" t="str">
        <f>TEXT(SalesDataTable[[#This Row],[Order Date]],"mmm")</f>
        <v>Aug</v>
      </c>
    </row>
    <row r="1571" spans="1:20" ht="15.6">
      <c r="A1571" s="2" t="s">
        <v>1622</v>
      </c>
      <c r="B1571" s="3">
        <v>46239</v>
      </c>
      <c r="C1571" s="4" t="s">
        <v>8</v>
      </c>
      <c r="D1571" s="4" t="s">
        <v>69</v>
      </c>
      <c r="E1571" s="4" t="s">
        <v>3</v>
      </c>
      <c r="F1571" s="4" t="s">
        <v>16</v>
      </c>
      <c r="G1571" s="4" t="s">
        <v>17</v>
      </c>
      <c r="H1571" s="4" t="s">
        <v>71</v>
      </c>
      <c r="I1571" s="9">
        <v>2</v>
      </c>
      <c r="J1571" s="6">
        <v>131.25</v>
      </c>
      <c r="K1571" s="7">
        <v>0.05</v>
      </c>
      <c r="L1571" s="6">
        <v>65.42</v>
      </c>
      <c r="M1571" s="6">
        <f t="shared" si="96"/>
        <v>249.375</v>
      </c>
      <c r="N1571" s="6">
        <f t="shared" si="97"/>
        <v>130.84</v>
      </c>
      <c r="O1571" s="6">
        <f t="shared" si="98"/>
        <v>118.535</v>
      </c>
      <c r="P1571" s="8">
        <f t="shared" si="99"/>
        <v>0.47532832080200499</v>
      </c>
      <c r="Q1571" s="5">
        <f>YEAR(SalesDataTable[[#This Row],[Order Date]])</f>
        <v>2026</v>
      </c>
      <c r="R1571" s="8" t="str">
        <f>"Q"&amp;ROUNDUP(MONTH(SalesDataTable[[#This Row],[Order Date]])/3,0)</f>
        <v>Q3</v>
      </c>
      <c r="S1571" s="9">
        <f>MONTH(SalesDataTable[[#This Row],[Order Date]])</f>
        <v>8</v>
      </c>
      <c r="T1571" s="8" t="str">
        <f>TEXT(SalesDataTable[[#This Row],[Order Date]],"mmm")</f>
        <v>Aug</v>
      </c>
    </row>
    <row r="1572" spans="1:20" ht="15.6">
      <c r="A1572" s="2" t="s">
        <v>1623</v>
      </c>
      <c r="B1572" s="3">
        <v>46239</v>
      </c>
      <c r="C1572" s="4" t="s">
        <v>27</v>
      </c>
      <c r="D1572" s="4" t="s">
        <v>28</v>
      </c>
      <c r="E1572" s="4" t="s">
        <v>25</v>
      </c>
      <c r="F1572" s="4" t="s">
        <v>16</v>
      </c>
      <c r="G1572" s="4" t="s">
        <v>49</v>
      </c>
      <c r="H1572" s="4" t="s">
        <v>67</v>
      </c>
      <c r="I1572" s="9">
        <v>2</v>
      </c>
      <c r="J1572" s="6">
        <v>36.78</v>
      </c>
      <c r="K1572" s="7">
        <v>0.05</v>
      </c>
      <c r="L1572" s="6">
        <v>13.85</v>
      </c>
      <c r="M1572" s="6">
        <f t="shared" si="96"/>
        <v>69.882000000000005</v>
      </c>
      <c r="N1572" s="6">
        <f t="shared" si="97"/>
        <v>27.7</v>
      </c>
      <c r="O1572" s="6">
        <f t="shared" si="98"/>
        <v>42.182000000000002</v>
      </c>
      <c r="P1572" s="8">
        <f t="shared" si="99"/>
        <v>0.60361752668784519</v>
      </c>
      <c r="Q1572" s="5">
        <f>YEAR(SalesDataTable[[#This Row],[Order Date]])</f>
        <v>2026</v>
      </c>
      <c r="R1572" s="8" t="str">
        <f>"Q"&amp;ROUNDUP(MONTH(SalesDataTable[[#This Row],[Order Date]])/3,0)</f>
        <v>Q3</v>
      </c>
      <c r="S1572" s="9">
        <f>MONTH(SalesDataTable[[#This Row],[Order Date]])</f>
        <v>8</v>
      </c>
      <c r="T1572" s="8" t="str">
        <f>TEXT(SalesDataTable[[#This Row],[Order Date]],"mmm")</f>
        <v>Aug</v>
      </c>
    </row>
    <row r="1573" spans="1:20" ht="15.6">
      <c r="A1573" s="2" t="s">
        <v>1624</v>
      </c>
      <c r="B1573" s="3">
        <v>46239</v>
      </c>
      <c r="C1573" s="4" t="s">
        <v>14</v>
      </c>
      <c r="D1573" s="4" t="s">
        <v>15</v>
      </c>
      <c r="E1573" s="4" t="s">
        <v>25</v>
      </c>
      <c r="F1573" s="4" t="s">
        <v>4</v>
      </c>
      <c r="G1573" s="4" t="s">
        <v>5</v>
      </c>
      <c r="H1573" s="4" t="s">
        <v>6</v>
      </c>
      <c r="I1573" s="9">
        <v>1</v>
      </c>
      <c r="J1573" s="6">
        <v>80.790000000000006</v>
      </c>
      <c r="K1573" s="7">
        <v>0.1</v>
      </c>
      <c r="L1573" s="6">
        <v>43.65</v>
      </c>
      <c r="M1573" s="6">
        <f t="shared" si="96"/>
        <v>72.711000000000013</v>
      </c>
      <c r="N1573" s="6">
        <f t="shared" si="97"/>
        <v>43.65</v>
      </c>
      <c r="O1573" s="6">
        <f t="shared" si="98"/>
        <v>29.061000000000014</v>
      </c>
      <c r="P1573" s="8">
        <f t="shared" si="99"/>
        <v>0.39967817799232591</v>
      </c>
      <c r="Q1573" s="5">
        <f>YEAR(SalesDataTable[[#This Row],[Order Date]])</f>
        <v>2026</v>
      </c>
      <c r="R1573" s="8" t="str">
        <f>"Q"&amp;ROUNDUP(MONTH(SalesDataTable[[#This Row],[Order Date]])/3,0)</f>
        <v>Q3</v>
      </c>
      <c r="S1573" s="9">
        <f>MONTH(SalesDataTable[[#This Row],[Order Date]])</f>
        <v>8</v>
      </c>
      <c r="T1573" s="8" t="str">
        <f>TEXT(SalesDataTable[[#This Row],[Order Date]],"mmm")</f>
        <v>Aug</v>
      </c>
    </row>
    <row r="1574" spans="1:20" ht="15.6">
      <c r="A1574" s="2" t="s">
        <v>1625</v>
      </c>
      <c r="B1574" s="3">
        <v>46239</v>
      </c>
      <c r="C1574" s="4" t="s">
        <v>1</v>
      </c>
      <c r="D1574" s="4" t="s">
        <v>52</v>
      </c>
      <c r="E1574" s="4" t="s">
        <v>3</v>
      </c>
      <c r="F1574" s="4" t="s">
        <v>4</v>
      </c>
      <c r="G1574" s="4" t="s">
        <v>5</v>
      </c>
      <c r="H1574" s="4" t="s">
        <v>35</v>
      </c>
      <c r="I1574" s="9">
        <v>2</v>
      </c>
      <c r="J1574" s="6">
        <v>40.53</v>
      </c>
      <c r="K1574" s="7">
        <v>0.05</v>
      </c>
      <c r="L1574" s="6">
        <v>17.100000000000001</v>
      </c>
      <c r="M1574" s="6">
        <f t="shared" si="96"/>
        <v>77.007000000000005</v>
      </c>
      <c r="N1574" s="6">
        <f t="shared" si="97"/>
        <v>34.200000000000003</v>
      </c>
      <c r="O1574" s="6">
        <f t="shared" si="98"/>
        <v>42.807000000000002</v>
      </c>
      <c r="P1574" s="8">
        <f t="shared" si="99"/>
        <v>0.55588452997779425</v>
      </c>
      <c r="Q1574" s="5">
        <f>YEAR(SalesDataTable[[#This Row],[Order Date]])</f>
        <v>2026</v>
      </c>
      <c r="R1574" s="8" t="str">
        <f>"Q"&amp;ROUNDUP(MONTH(SalesDataTable[[#This Row],[Order Date]])/3,0)</f>
        <v>Q3</v>
      </c>
      <c r="S1574" s="9">
        <f>MONTH(SalesDataTable[[#This Row],[Order Date]])</f>
        <v>8</v>
      </c>
      <c r="T1574" s="8" t="str">
        <f>TEXT(SalesDataTable[[#This Row],[Order Date]],"mmm")</f>
        <v>Aug</v>
      </c>
    </row>
    <row r="1575" spans="1:20" ht="15.6">
      <c r="A1575" s="2" t="s">
        <v>1626</v>
      </c>
      <c r="B1575" s="3">
        <v>46239</v>
      </c>
      <c r="C1575" s="4" t="s">
        <v>14</v>
      </c>
      <c r="D1575" s="4" t="s">
        <v>15</v>
      </c>
      <c r="E1575" s="4" t="s">
        <v>39</v>
      </c>
      <c r="F1575" s="4" t="s">
        <v>16</v>
      </c>
      <c r="G1575" s="4" t="s">
        <v>5</v>
      </c>
      <c r="H1575" s="4" t="s">
        <v>6</v>
      </c>
      <c r="I1575" s="9">
        <v>2</v>
      </c>
      <c r="J1575" s="6">
        <v>81.66</v>
      </c>
      <c r="K1575" s="7">
        <v>0</v>
      </c>
      <c r="L1575" s="6">
        <v>42.11</v>
      </c>
      <c r="M1575" s="6">
        <f t="shared" si="96"/>
        <v>163.32</v>
      </c>
      <c r="N1575" s="6">
        <f t="shared" si="97"/>
        <v>84.22</v>
      </c>
      <c r="O1575" s="6">
        <f t="shared" si="98"/>
        <v>79.099999999999994</v>
      </c>
      <c r="P1575" s="8">
        <f t="shared" si="99"/>
        <v>0.48432525104090129</v>
      </c>
      <c r="Q1575" s="5">
        <f>YEAR(SalesDataTable[[#This Row],[Order Date]])</f>
        <v>2026</v>
      </c>
      <c r="R1575" s="8" t="str">
        <f>"Q"&amp;ROUNDUP(MONTH(SalesDataTable[[#This Row],[Order Date]])/3,0)</f>
        <v>Q3</v>
      </c>
      <c r="S1575" s="9">
        <f>MONTH(SalesDataTable[[#This Row],[Order Date]])</f>
        <v>8</v>
      </c>
      <c r="T1575" s="8" t="str">
        <f>TEXT(SalesDataTable[[#This Row],[Order Date]],"mmm")</f>
        <v>Aug</v>
      </c>
    </row>
    <row r="1576" spans="1:20" ht="15.6">
      <c r="A1576" s="2" t="s">
        <v>1627</v>
      </c>
      <c r="B1576" s="3">
        <v>46239</v>
      </c>
      <c r="C1576" s="4" t="s">
        <v>8</v>
      </c>
      <c r="D1576" s="4" t="s">
        <v>69</v>
      </c>
      <c r="E1576" s="4" t="s">
        <v>39</v>
      </c>
      <c r="F1576" s="4" t="s">
        <v>4</v>
      </c>
      <c r="G1576" s="4" t="s">
        <v>11</v>
      </c>
      <c r="H1576" s="4" t="s">
        <v>21</v>
      </c>
      <c r="I1576" s="9">
        <v>1</v>
      </c>
      <c r="J1576" s="6">
        <v>146.55000000000001</v>
      </c>
      <c r="K1576" s="7">
        <v>0</v>
      </c>
      <c r="L1576" s="6">
        <v>78.8</v>
      </c>
      <c r="M1576" s="6">
        <f t="shared" si="96"/>
        <v>146.55000000000001</v>
      </c>
      <c r="N1576" s="6">
        <f t="shared" si="97"/>
        <v>78.8</v>
      </c>
      <c r="O1576" s="6">
        <f t="shared" si="98"/>
        <v>67.750000000000014</v>
      </c>
      <c r="P1576" s="8">
        <f t="shared" si="99"/>
        <v>0.46229955646537024</v>
      </c>
      <c r="Q1576" s="5">
        <f>YEAR(SalesDataTable[[#This Row],[Order Date]])</f>
        <v>2026</v>
      </c>
      <c r="R1576" s="8" t="str">
        <f>"Q"&amp;ROUNDUP(MONTH(SalesDataTable[[#This Row],[Order Date]])/3,0)</f>
        <v>Q3</v>
      </c>
      <c r="S1576" s="9">
        <f>MONTH(SalesDataTable[[#This Row],[Order Date]])</f>
        <v>8</v>
      </c>
      <c r="T1576" s="8" t="str">
        <f>TEXT(SalesDataTable[[#This Row],[Order Date]],"mmm")</f>
        <v>Aug</v>
      </c>
    </row>
    <row r="1577" spans="1:20" ht="15.6">
      <c r="A1577" s="2" t="s">
        <v>1628</v>
      </c>
      <c r="B1577" s="3">
        <v>46239</v>
      </c>
      <c r="C1577" s="4" t="s">
        <v>8</v>
      </c>
      <c r="D1577" s="4" t="s">
        <v>9</v>
      </c>
      <c r="E1577" s="4" t="s">
        <v>25</v>
      </c>
      <c r="F1577" s="4" t="s">
        <v>4</v>
      </c>
      <c r="G1577" s="4" t="s">
        <v>17</v>
      </c>
      <c r="H1577" s="4" t="s">
        <v>83</v>
      </c>
      <c r="I1577" s="9">
        <v>2</v>
      </c>
      <c r="J1577" s="6">
        <v>161.75</v>
      </c>
      <c r="K1577" s="7">
        <v>0.1</v>
      </c>
      <c r="L1577" s="6">
        <v>85.85</v>
      </c>
      <c r="M1577" s="6">
        <f t="shared" si="96"/>
        <v>291.15000000000003</v>
      </c>
      <c r="N1577" s="6">
        <f t="shared" si="97"/>
        <v>171.7</v>
      </c>
      <c r="O1577" s="6">
        <f t="shared" si="98"/>
        <v>119.45000000000005</v>
      </c>
      <c r="P1577" s="8">
        <f t="shared" si="99"/>
        <v>0.41026962047054794</v>
      </c>
      <c r="Q1577" s="5">
        <f>YEAR(SalesDataTable[[#This Row],[Order Date]])</f>
        <v>2026</v>
      </c>
      <c r="R1577" s="8" t="str">
        <f>"Q"&amp;ROUNDUP(MONTH(SalesDataTable[[#This Row],[Order Date]])/3,0)</f>
        <v>Q3</v>
      </c>
      <c r="S1577" s="9">
        <f>MONTH(SalesDataTable[[#This Row],[Order Date]])</f>
        <v>8</v>
      </c>
      <c r="T1577" s="8" t="str">
        <f>TEXT(SalesDataTable[[#This Row],[Order Date]],"mmm")</f>
        <v>Aug</v>
      </c>
    </row>
    <row r="1578" spans="1:20" ht="15.6">
      <c r="A1578" s="2" t="s">
        <v>1629</v>
      </c>
      <c r="B1578" s="3">
        <v>46239</v>
      </c>
      <c r="C1578" s="4" t="s">
        <v>8</v>
      </c>
      <c r="D1578" s="4" t="s">
        <v>9</v>
      </c>
      <c r="E1578" s="4" t="s">
        <v>39</v>
      </c>
      <c r="F1578" s="4" t="s">
        <v>4</v>
      </c>
      <c r="G1578" s="4" t="s">
        <v>31</v>
      </c>
      <c r="H1578" s="4" t="s">
        <v>90</v>
      </c>
      <c r="I1578" s="9">
        <v>2</v>
      </c>
      <c r="J1578" s="6">
        <v>122.47</v>
      </c>
      <c r="K1578" s="7">
        <v>0</v>
      </c>
      <c r="L1578" s="6">
        <v>59.73</v>
      </c>
      <c r="M1578" s="6">
        <f t="shared" si="96"/>
        <v>244.94</v>
      </c>
      <c r="N1578" s="6">
        <f t="shared" si="97"/>
        <v>119.46</v>
      </c>
      <c r="O1578" s="6">
        <f t="shared" si="98"/>
        <v>125.48</v>
      </c>
      <c r="P1578" s="8">
        <f t="shared" si="99"/>
        <v>0.5122887237690863</v>
      </c>
      <c r="Q1578" s="5">
        <f>YEAR(SalesDataTable[[#This Row],[Order Date]])</f>
        <v>2026</v>
      </c>
      <c r="R1578" s="8" t="str">
        <f>"Q"&amp;ROUNDUP(MONTH(SalesDataTable[[#This Row],[Order Date]])/3,0)</f>
        <v>Q3</v>
      </c>
      <c r="S1578" s="9">
        <f>MONTH(SalesDataTable[[#This Row],[Order Date]])</f>
        <v>8</v>
      </c>
      <c r="T1578" s="8" t="str">
        <f>TEXT(SalesDataTable[[#This Row],[Order Date]],"mmm")</f>
        <v>Aug</v>
      </c>
    </row>
    <row r="1579" spans="1:20" ht="15.6">
      <c r="A1579" s="2" t="s">
        <v>1630</v>
      </c>
      <c r="B1579" s="3">
        <v>46240</v>
      </c>
      <c r="C1579" s="4" t="s">
        <v>27</v>
      </c>
      <c r="D1579" s="4" t="s">
        <v>45</v>
      </c>
      <c r="E1579" s="4" t="s">
        <v>39</v>
      </c>
      <c r="F1579" s="4" t="s">
        <v>4</v>
      </c>
      <c r="G1579" s="4" t="s">
        <v>11</v>
      </c>
      <c r="H1579" s="4" t="s">
        <v>79</v>
      </c>
      <c r="I1579" s="9">
        <v>3</v>
      </c>
      <c r="J1579" s="6">
        <v>70.930000000000007</v>
      </c>
      <c r="K1579" s="7">
        <v>0</v>
      </c>
      <c r="L1579" s="6">
        <v>32.9</v>
      </c>
      <c r="M1579" s="6">
        <f t="shared" si="96"/>
        <v>212.79000000000002</v>
      </c>
      <c r="N1579" s="6">
        <f t="shared" si="97"/>
        <v>98.699999999999989</v>
      </c>
      <c r="O1579" s="6">
        <f t="shared" si="98"/>
        <v>114.09000000000003</v>
      </c>
      <c r="P1579" s="8">
        <f t="shared" si="99"/>
        <v>0.53616241364725792</v>
      </c>
      <c r="Q1579" s="5">
        <f>YEAR(SalesDataTable[[#This Row],[Order Date]])</f>
        <v>2026</v>
      </c>
      <c r="R1579" s="8" t="str">
        <f>"Q"&amp;ROUNDUP(MONTH(SalesDataTable[[#This Row],[Order Date]])/3,0)</f>
        <v>Q3</v>
      </c>
      <c r="S1579" s="9">
        <f>MONTH(SalesDataTable[[#This Row],[Order Date]])</f>
        <v>8</v>
      </c>
      <c r="T1579" s="8" t="str">
        <f>TEXT(SalesDataTable[[#This Row],[Order Date]],"mmm")</f>
        <v>Aug</v>
      </c>
    </row>
    <row r="1580" spans="1:20" ht="15.6">
      <c r="A1580" s="2" t="s">
        <v>1631</v>
      </c>
      <c r="B1580" s="3">
        <v>46240</v>
      </c>
      <c r="C1580" s="4" t="s">
        <v>1</v>
      </c>
      <c r="D1580" s="4" t="s">
        <v>88</v>
      </c>
      <c r="E1580" s="4" t="s">
        <v>3</v>
      </c>
      <c r="F1580" s="4" t="s">
        <v>4</v>
      </c>
      <c r="G1580" s="4" t="s">
        <v>31</v>
      </c>
      <c r="H1580" s="4" t="s">
        <v>41</v>
      </c>
      <c r="I1580" s="9">
        <v>1</v>
      </c>
      <c r="J1580" s="6">
        <v>191.44</v>
      </c>
      <c r="K1580" s="7">
        <v>0</v>
      </c>
      <c r="L1580" s="6">
        <v>102.13</v>
      </c>
      <c r="M1580" s="6">
        <f t="shared" si="96"/>
        <v>191.44</v>
      </c>
      <c r="N1580" s="6">
        <f t="shared" si="97"/>
        <v>102.13</v>
      </c>
      <c r="O1580" s="6">
        <f t="shared" si="98"/>
        <v>89.31</v>
      </c>
      <c r="P1580" s="8">
        <f t="shared" si="99"/>
        <v>0.46651692436272463</v>
      </c>
      <c r="Q1580" s="5">
        <f>YEAR(SalesDataTable[[#This Row],[Order Date]])</f>
        <v>2026</v>
      </c>
      <c r="R1580" s="8" t="str">
        <f>"Q"&amp;ROUNDUP(MONTH(SalesDataTable[[#This Row],[Order Date]])/3,0)</f>
        <v>Q3</v>
      </c>
      <c r="S1580" s="9">
        <f>MONTH(SalesDataTable[[#This Row],[Order Date]])</f>
        <v>8</v>
      </c>
      <c r="T1580" s="8" t="str">
        <f>TEXT(SalesDataTable[[#This Row],[Order Date]],"mmm")</f>
        <v>Aug</v>
      </c>
    </row>
    <row r="1581" spans="1:20" ht="15.6">
      <c r="A1581" s="2" t="s">
        <v>1632</v>
      </c>
      <c r="B1581" s="3">
        <v>46240</v>
      </c>
      <c r="C1581" s="4" t="s">
        <v>27</v>
      </c>
      <c r="D1581" s="4" t="s">
        <v>48</v>
      </c>
      <c r="E1581" s="4" t="s">
        <v>3</v>
      </c>
      <c r="F1581" s="4" t="s">
        <v>4</v>
      </c>
      <c r="G1581" s="4" t="s">
        <v>5</v>
      </c>
      <c r="H1581" s="4" t="s">
        <v>6</v>
      </c>
      <c r="I1581" s="9">
        <v>2</v>
      </c>
      <c r="J1581" s="6">
        <v>82.92</v>
      </c>
      <c r="K1581" s="7">
        <v>0</v>
      </c>
      <c r="L1581" s="6">
        <v>41.64</v>
      </c>
      <c r="M1581" s="6">
        <f t="shared" si="96"/>
        <v>165.84</v>
      </c>
      <c r="N1581" s="6">
        <f t="shared" si="97"/>
        <v>83.28</v>
      </c>
      <c r="O1581" s="6">
        <f t="shared" si="98"/>
        <v>82.56</v>
      </c>
      <c r="P1581" s="8">
        <f t="shared" si="99"/>
        <v>0.49782923299565845</v>
      </c>
      <c r="Q1581" s="5">
        <f>YEAR(SalesDataTable[[#This Row],[Order Date]])</f>
        <v>2026</v>
      </c>
      <c r="R1581" s="8" t="str">
        <f>"Q"&amp;ROUNDUP(MONTH(SalesDataTable[[#This Row],[Order Date]])/3,0)</f>
        <v>Q3</v>
      </c>
      <c r="S1581" s="9">
        <f>MONTH(SalesDataTable[[#This Row],[Order Date]])</f>
        <v>8</v>
      </c>
      <c r="T1581" s="8" t="str">
        <f>TEXT(SalesDataTable[[#This Row],[Order Date]],"mmm")</f>
        <v>Aug</v>
      </c>
    </row>
    <row r="1582" spans="1:20" ht="15.6">
      <c r="A1582" s="2" t="s">
        <v>1633</v>
      </c>
      <c r="B1582" s="3">
        <v>46240</v>
      </c>
      <c r="C1582" s="4" t="s">
        <v>14</v>
      </c>
      <c r="D1582" s="4" t="s">
        <v>24</v>
      </c>
      <c r="E1582" s="4" t="s">
        <v>25</v>
      </c>
      <c r="F1582" s="4" t="s">
        <v>4</v>
      </c>
      <c r="G1582" s="4" t="s">
        <v>31</v>
      </c>
      <c r="H1582" s="4" t="s">
        <v>64</v>
      </c>
      <c r="I1582" s="9">
        <v>1</v>
      </c>
      <c r="J1582" s="6">
        <v>82.82</v>
      </c>
      <c r="K1582" s="7">
        <v>0</v>
      </c>
      <c r="L1582" s="6">
        <v>38.83</v>
      </c>
      <c r="M1582" s="6">
        <f t="shared" si="96"/>
        <v>82.82</v>
      </c>
      <c r="N1582" s="6">
        <f t="shared" si="97"/>
        <v>38.83</v>
      </c>
      <c r="O1582" s="6">
        <f t="shared" si="98"/>
        <v>43.989999999999995</v>
      </c>
      <c r="P1582" s="8">
        <f t="shared" si="99"/>
        <v>0.53115189567737264</v>
      </c>
      <c r="Q1582" s="5">
        <f>YEAR(SalesDataTable[[#This Row],[Order Date]])</f>
        <v>2026</v>
      </c>
      <c r="R1582" s="8" t="str">
        <f>"Q"&amp;ROUNDUP(MONTH(SalesDataTable[[#This Row],[Order Date]])/3,0)</f>
        <v>Q3</v>
      </c>
      <c r="S1582" s="9">
        <f>MONTH(SalesDataTable[[#This Row],[Order Date]])</f>
        <v>8</v>
      </c>
      <c r="T1582" s="8" t="str">
        <f>TEXT(SalesDataTable[[#This Row],[Order Date]],"mmm")</f>
        <v>Aug</v>
      </c>
    </row>
    <row r="1583" spans="1:20" ht="15.6">
      <c r="A1583" s="2" t="s">
        <v>1634</v>
      </c>
      <c r="B1583" s="3">
        <v>46240</v>
      </c>
      <c r="C1583" s="4" t="s">
        <v>27</v>
      </c>
      <c r="D1583" s="4" t="s">
        <v>48</v>
      </c>
      <c r="E1583" s="4" t="s">
        <v>3</v>
      </c>
      <c r="F1583" s="4" t="s">
        <v>16</v>
      </c>
      <c r="G1583" s="4" t="s">
        <v>31</v>
      </c>
      <c r="H1583" s="4" t="s">
        <v>32</v>
      </c>
      <c r="I1583" s="9">
        <v>1</v>
      </c>
      <c r="J1583" s="6">
        <v>335.26</v>
      </c>
      <c r="K1583" s="7">
        <v>0.05</v>
      </c>
      <c r="L1583" s="6">
        <v>193.73</v>
      </c>
      <c r="M1583" s="6">
        <f t="shared" si="96"/>
        <v>318.49699999999996</v>
      </c>
      <c r="N1583" s="6">
        <f t="shared" si="97"/>
        <v>193.73</v>
      </c>
      <c r="O1583" s="6">
        <f t="shared" si="98"/>
        <v>124.76699999999997</v>
      </c>
      <c r="P1583" s="8">
        <f t="shared" si="99"/>
        <v>0.39173681384754011</v>
      </c>
      <c r="Q1583" s="5">
        <f>YEAR(SalesDataTable[[#This Row],[Order Date]])</f>
        <v>2026</v>
      </c>
      <c r="R1583" s="8" t="str">
        <f>"Q"&amp;ROUNDUP(MONTH(SalesDataTable[[#This Row],[Order Date]])/3,0)</f>
        <v>Q3</v>
      </c>
      <c r="S1583" s="9">
        <f>MONTH(SalesDataTable[[#This Row],[Order Date]])</f>
        <v>8</v>
      </c>
      <c r="T1583" s="8" t="str">
        <f>TEXT(SalesDataTable[[#This Row],[Order Date]],"mmm")</f>
        <v>Aug</v>
      </c>
    </row>
    <row r="1584" spans="1:20" ht="15.6">
      <c r="A1584" s="2" t="s">
        <v>1635</v>
      </c>
      <c r="B1584" s="3">
        <v>46240</v>
      </c>
      <c r="C1584" s="4" t="s">
        <v>14</v>
      </c>
      <c r="D1584" s="4" t="s">
        <v>126</v>
      </c>
      <c r="E1584" s="4" t="s">
        <v>39</v>
      </c>
      <c r="F1584" s="4" t="s">
        <v>20</v>
      </c>
      <c r="G1584" s="4" t="s">
        <v>17</v>
      </c>
      <c r="H1584" s="4" t="s">
        <v>46</v>
      </c>
      <c r="I1584" s="9">
        <v>1</v>
      </c>
      <c r="J1584" s="6">
        <v>47.19</v>
      </c>
      <c r="K1584" s="7">
        <v>0.05</v>
      </c>
      <c r="L1584" s="6">
        <v>18.11</v>
      </c>
      <c r="M1584" s="6">
        <f t="shared" si="96"/>
        <v>44.830499999999994</v>
      </c>
      <c r="N1584" s="6">
        <f t="shared" si="97"/>
        <v>18.11</v>
      </c>
      <c r="O1584" s="6">
        <f t="shared" si="98"/>
        <v>26.720499999999994</v>
      </c>
      <c r="P1584" s="8">
        <f t="shared" si="99"/>
        <v>0.59603395010093574</v>
      </c>
      <c r="Q1584" s="5">
        <f>YEAR(SalesDataTable[[#This Row],[Order Date]])</f>
        <v>2026</v>
      </c>
      <c r="R1584" s="8" t="str">
        <f>"Q"&amp;ROUNDUP(MONTH(SalesDataTable[[#This Row],[Order Date]])/3,0)</f>
        <v>Q3</v>
      </c>
      <c r="S1584" s="9">
        <f>MONTH(SalesDataTable[[#This Row],[Order Date]])</f>
        <v>8</v>
      </c>
      <c r="T1584" s="8" t="str">
        <f>TEXT(SalesDataTable[[#This Row],[Order Date]],"mmm")</f>
        <v>Aug</v>
      </c>
    </row>
    <row r="1585" spans="1:20" ht="15.6">
      <c r="A1585" s="2" t="s">
        <v>1636</v>
      </c>
      <c r="B1585" s="3">
        <v>46240</v>
      </c>
      <c r="C1585" s="4" t="s">
        <v>14</v>
      </c>
      <c r="D1585" s="4" t="s">
        <v>126</v>
      </c>
      <c r="E1585" s="4" t="s">
        <v>39</v>
      </c>
      <c r="F1585" s="4" t="s">
        <v>4</v>
      </c>
      <c r="G1585" s="4" t="s">
        <v>11</v>
      </c>
      <c r="H1585" s="4" t="s">
        <v>12</v>
      </c>
      <c r="I1585" s="9">
        <v>3</v>
      </c>
      <c r="J1585" s="6">
        <v>91.57</v>
      </c>
      <c r="K1585" s="7">
        <v>0</v>
      </c>
      <c r="L1585" s="6">
        <v>44.52</v>
      </c>
      <c r="M1585" s="6">
        <f t="shared" si="96"/>
        <v>274.70999999999998</v>
      </c>
      <c r="N1585" s="6">
        <f t="shared" si="97"/>
        <v>133.56</v>
      </c>
      <c r="O1585" s="6">
        <f t="shared" si="98"/>
        <v>141.14999999999998</v>
      </c>
      <c r="P1585" s="8">
        <f t="shared" si="99"/>
        <v>0.51381456808998571</v>
      </c>
      <c r="Q1585" s="5">
        <f>YEAR(SalesDataTable[[#This Row],[Order Date]])</f>
        <v>2026</v>
      </c>
      <c r="R1585" s="8" t="str">
        <f>"Q"&amp;ROUNDUP(MONTH(SalesDataTable[[#This Row],[Order Date]])/3,0)</f>
        <v>Q3</v>
      </c>
      <c r="S1585" s="9">
        <f>MONTH(SalesDataTable[[#This Row],[Order Date]])</f>
        <v>8</v>
      </c>
      <c r="T1585" s="8" t="str">
        <f>TEXT(SalesDataTable[[#This Row],[Order Date]],"mmm")</f>
        <v>Aug</v>
      </c>
    </row>
    <row r="1586" spans="1:20" ht="15.6">
      <c r="A1586" s="2" t="s">
        <v>1637</v>
      </c>
      <c r="B1586" s="3">
        <v>46240</v>
      </c>
      <c r="C1586" s="4" t="s">
        <v>27</v>
      </c>
      <c r="D1586" s="4" t="s">
        <v>82</v>
      </c>
      <c r="E1586" s="4" t="s">
        <v>3</v>
      </c>
      <c r="F1586" s="4" t="s">
        <v>16</v>
      </c>
      <c r="G1586" s="4" t="s">
        <v>11</v>
      </c>
      <c r="H1586" s="4" t="s">
        <v>53</v>
      </c>
      <c r="I1586" s="9">
        <v>4</v>
      </c>
      <c r="J1586" s="6">
        <v>154.41999999999999</v>
      </c>
      <c r="K1586" s="7">
        <v>0</v>
      </c>
      <c r="L1586" s="6">
        <v>77.86</v>
      </c>
      <c r="M1586" s="6">
        <f t="shared" si="96"/>
        <v>617.67999999999995</v>
      </c>
      <c r="N1586" s="6">
        <f t="shared" si="97"/>
        <v>311.44</v>
      </c>
      <c r="O1586" s="6">
        <f t="shared" si="98"/>
        <v>306.23999999999995</v>
      </c>
      <c r="P1586" s="8">
        <f t="shared" si="99"/>
        <v>0.49579070068643954</v>
      </c>
      <c r="Q1586" s="5">
        <f>YEAR(SalesDataTable[[#This Row],[Order Date]])</f>
        <v>2026</v>
      </c>
      <c r="R1586" s="8" t="str">
        <f>"Q"&amp;ROUNDUP(MONTH(SalesDataTable[[#This Row],[Order Date]])/3,0)</f>
        <v>Q3</v>
      </c>
      <c r="S1586" s="9">
        <f>MONTH(SalesDataTable[[#This Row],[Order Date]])</f>
        <v>8</v>
      </c>
      <c r="T1586" s="8" t="str">
        <f>TEXT(SalesDataTable[[#This Row],[Order Date]],"mmm")</f>
        <v>Aug</v>
      </c>
    </row>
    <row r="1587" spans="1:20" ht="15.6">
      <c r="A1587" s="2" t="s">
        <v>1638</v>
      </c>
      <c r="B1587" s="3">
        <v>46240</v>
      </c>
      <c r="C1587" s="4" t="s">
        <v>1</v>
      </c>
      <c r="D1587" s="4" t="s">
        <v>2</v>
      </c>
      <c r="E1587" s="4" t="s">
        <v>39</v>
      </c>
      <c r="F1587" s="4" t="s">
        <v>4</v>
      </c>
      <c r="G1587" s="4" t="s">
        <v>5</v>
      </c>
      <c r="H1587" s="4" t="s">
        <v>29</v>
      </c>
      <c r="I1587" s="9">
        <v>2</v>
      </c>
      <c r="J1587" s="6">
        <v>49.91</v>
      </c>
      <c r="K1587" s="7">
        <v>0.05</v>
      </c>
      <c r="L1587" s="6">
        <v>21.86</v>
      </c>
      <c r="M1587" s="6">
        <f t="shared" si="96"/>
        <v>94.828999999999994</v>
      </c>
      <c r="N1587" s="6">
        <f t="shared" si="97"/>
        <v>43.72</v>
      </c>
      <c r="O1587" s="6">
        <f t="shared" si="98"/>
        <v>51.108999999999995</v>
      </c>
      <c r="P1587" s="8">
        <f t="shared" si="99"/>
        <v>0.53895960096594919</v>
      </c>
      <c r="Q1587" s="5">
        <f>YEAR(SalesDataTable[[#This Row],[Order Date]])</f>
        <v>2026</v>
      </c>
      <c r="R1587" s="8" t="str">
        <f>"Q"&amp;ROUNDUP(MONTH(SalesDataTable[[#This Row],[Order Date]])/3,0)</f>
        <v>Q3</v>
      </c>
      <c r="S1587" s="9">
        <f>MONTH(SalesDataTable[[#This Row],[Order Date]])</f>
        <v>8</v>
      </c>
      <c r="T1587" s="8" t="str">
        <f>TEXT(SalesDataTable[[#This Row],[Order Date]],"mmm")</f>
        <v>Aug</v>
      </c>
    </row>
    <row r="1588" spans="1:20" ht="15.6">
      <c r="A1588" s="2" t="s">
        <v>1639</v>
      </c>
      <c r="B1588" s="3">
        <v>46240</v>
      </c>
      <c r="C1588" s="4" t="s">
        <v>27</v>
      </c>
      <c r="D1588" s="4" t="s">
        <v>48</v>
      </c>
      <c r="E1588" s="4" t="s">
        <v>39</v>
      </c>
      <c r="F1588" s="4" t="s">
        <v>4</v>
      </c>
      <c r="G1588" s="4" t="s">
        <v>11</v>
      </c>
      <c r="H1588" s="4" t="s">
        <v>12</v>
      </c>
      <c r="I1588" s="9">
        <v>1</v>
      </c>
      <c r="J1588" s="6">
        <v>91.58</v>
      </c>
      <c r="K1588" s="7">
        <v>0.1</v>
      </c>
      <c r="L1588" s="6">
        <v>44.87</v>
      </c>
      <c r="M1588" s="6">
        <f t="shared" si="96"/>
        <v>82.421999999999997</v>
      </c>
      <c r="N1588" s="6">
        <f t="shared" si="97"/>
        <v>44.87</v>
      </c>
      <c r="O1588" s="6">
        <f t="shared" si="98"/>
        <v>37.552</v>
      </c>
      <c r="P1588" s="8">
        <f t="shared" si="99"/>
        <v>0.45560651282424597</v>
      </c>
      <c r="Q1588" s="5">
        <f>YEAR(SalesDataTable[[#This Row],[Order Date]])</f>
        <v>2026</v>
      </c>
      <c r="R1588" s="8" t="str">
        <f>"Q"&amp;ROUNDUP(MONTH(SalesDataTable[[#This Row],[Order Date]])/3,0)</f>
        <v>Q3</v>
      </c>
      <c r="S1588" s="9">
        <f>MONTH(SalesDataTable[[#This Row],[Order Date]])</f>
        <v>8</v>
      </c>
      <c r="T1588" s="8" t="str">
        <f>TEXT(SalesDataTable[[#This Row],[Order Date]],"mmm")</f>
        <v>Aug</v>
      </c>
    </row>
    <row r="1589" spans="1:20" ht="15.6">
      <c r="A1589" s="2" t="s">
        <v>1640</v>
      </c>
      <c r="B1589" s="3">
        <v>46240</v>
      </c>
      <c r="C1589" s="4" t="s">
        <v>14</v>
      </c>
      <c r="D1589" s="4" t="s">
        <v>61</v>
      </c>
      <c r="E1589" s="4" t="s">
        <v>3</v>
      </c>
      <c r="F1589" s="4" t="s">
        <v>16</v>
      </c>
      <c r="G1589" s="4" t="s">
        <v>49</v>
      </c>
      <c r="H1589" s="4" t="s">
        <v>50</v>
      </c>
      <c r="I1589" s="9">
        <v>3</v>
      </c>
      <c r="J1589" s="6">
        <v>41.11</v>
      </c>
      <c r="K1589" s="7">
        <v>0</v>
      </c>
      <c r="L1589" s="6">
        <v>14.49</v>
      </c>
      <c r="M1589" s="6">
        <f t="shared" si="96"/>
        <v>123.33</v>
      </c>
      <c r="N1589" s="6">
        <f t="shared" si="97"/>
        <v>43.47</v>
      </c>
      <c r="O1589" s="6">
        <f t="shared" si="98"/>
        <v>79.86</v>
      </c>
      <c r="P1589" s="8">
        <f t="shared" si="99"/>
        <v>0.64753101435173921</v>
      </c>
      <c r="Q1589" s="5">
        <f>YEAR(SalesDataTable[[#This Row],[Order Date]])</f>
        <v>2026</v>
      </c>
      <c r="R1589" s="8" t="str">
        <f>"Q"&amp;ROUNDUP(MONTH(SalesDataTable[[#This Row],[Order Date]])/3,0)</f>
        <v>Q3</v>
      </c>
      <c r="S1589" s="9">
        <f>MONTH(SalesDataTable[[#This Row],[Order Date]])</f>
        <v>8</v>
      </c>
      <c r="T1589" s="8" t="str">
        <f>TEXT(SalesDataTable[[#This Row],[Order Date]],"mmm")</f>
        <v>Aug</v>
      </c>
    </row>
    <row r="1590" spans="1:20" ht="15.6">
      <c r="A1590" s="2" t="s">
        <v>1641</v>
      </c>
      <c r="B1590" s="3">
        <v>46240</v>
      </c>
      <c r="C1590" s="4" t="s">
        <v>8</v>
      </c>
      <c r="D1590" s="4" t="s">
        <v>69</v>
      </c>
      <c r="E1590" s="4" t="s">
        <v>3</v>
      </c>
      <c r="F1590" s="4" t="s">
        <v>4</v>
      </c>
      <c r="G1590" s="4" t="s">
        <v>17</v>
      </c>
      <c r="H1590" s="4" t="s">
        <v>18</v>
      </c>
      <c r="I1590" s="9">
        <v>4</v>
      </c>
      <c r="J1590" s="6">
        <v>35.9</v>
      </c>
      <c r="K1590" s="7">
        <v>0</v>
      </c>
      <c r="L1590" s="6">
        <v>13.49</v>
      </c>
      <c r="M1590" s="6">
        <f t="shared" si="96"/>
        <v>143.6</v>
      </c>
      <c r="N1590" s="6">
        <f t="shared" si="97"/>
        <v>53.96</v>
      </c>
      <c r="O1590" s="6">
        <f t="shared" si="98"/>
        <v>89.639999999999986</v>
      </c>
      <c r="P1590" s="8">
        <f t="shared" si="99"/>
        <v>0.62423398328690805</v>
      </c>
      <c r="Q1590" s="5">
        <f>YEAR(SalesDataTable[[#This Row],[Order Date]])</f>
        <v>2026</v>
      </c>
      <c r="R1590" s="8" t="str">
        <f>"Q"&amp;ROUNDUP(MONTH(SalesDataTable[[#This Row],[Order Date]])/3,0)</f>
        <v>Q3</v>
      </c>
      <c r="S1590" s="9">
        <f>MONTH(SalesDataTable[[#This Row],[Order Date]])</f>
        <v>8</v>
      </c>
      <c r="T1590" s="8" t="str">
        <f>TEXT(SalesDataTable[[#This Row],[Order Date]],"mmm")</f>
        <v>Aug</v>
      </c>
    </row>
    <row r="1591" spans="1:20" ht="15.6">
      <c r="A1591" s="2" t="s">
        <v>1642</v>
      </c>
      <c r="B1591" s="3">
        <v>46241</v>
      </c>
      <c r="C1591" s="4" t="s">
        <v>14</v>
      </c>
      <c r="D1591" s="4" t="s">
        <v>126</v>
      </c>
      <c r="E1591" s="4" t="s">
        <v>3</v>
      </c>
      <c r="F1591" s="4" t="s">
        <v>4</v>
      </c>
      <c r="G1591" s="4" t="s">
        <v>49</v>
      </c>
      <c r="H1591" s="4" t="s">
        <v>67</v>
      </c>
      <c r="I1591" s="9">
        <v>1</v>
      </c>
      <c r="J1591" s="6">
        <v>36.33</v>
      </c>
      <c r="K1591" s="7">
        <v>0.05</v>
      </c>
      <c r="L1591" s="6">
        <v>13.78</v>
      </c>
      <c r="M1591" s="6">
        <f t="shared" si="96"/>
        <v>34.513499999999993</v>
      </c>
      <c r="N1591" s="6">
        <f t="shared" si="97"/>
        <v>13.78</v>
      </c>
      <c r="O1591" s="6">
        <f t="shared" si="98"/>
        <v>20.733499999999992</v>
      </c>
      <c r="P1591" s="8">
        <f t="shared" si="99"/>
        <v>0.60073594390600771</v>
      </c>
      <c r="Q1591" s="5">
        <f>YEAR(SalesDataTable[[#This Row],[Order Date]])</f>
        <v>2026</v>
      </c>
      <c r="R1591" s="8" t="str">
        <f>"Q"&amp;ROUNDUP(MONTH(SalesDataTable[[#This Row],[Order Date]])/3,0)</f>
        <v>Q3</v>
      </c>
      <c r="S1591" s="9">
        <f>MONTH(SalesDataTable[[#This Row],[Order Date]])</f>
        <v>8</v>
      </c>
      <c r="T1591" s="8" t="str">
        <f>TEXT(SalesDataTable[[#This Row],[Order Date]],"mmm")</f>
        <v>Aug</v>
      </c>
    </row>
    <row r="1592" spans="1:20" ht="15.6">
      <c r="A1592" s="2" t="s">
        <v>1643</v>
      </c>
      <c r="B1592" s="3">
        <v>46241</v>
      </c>
      <c r="C1592" s="4" t="s">
        <v>8</v>
      </c>
      <c r="D1592" s="4" t="s">
        <v>86</v>
      </c>
      <c r="E1592" s="4" t="s">
        <v>39</v>
      </c>
      <c r="F1592" s="4" t="s">
        <v>16</v>
      </c>
      <c r="G1592" s="4" t="s">
        <v>17</v>
      </c>
      <c r="H1592" s="4" t="s">
        <v>46</v>
      </c>
      <c r="I1592" s="9">
        <v>5</v>
      </c>
      <c r="J1592" s="6">
        <v>45.94</v>
      </c>
      <c r="K1592" s="7">
        <v>0.05</v>
      </c>
      <c r="L1592" s="6">
        <v>18.059999999999999</v>
      </c>
      <c r="M1592" s="6">
        <f t="shared" si="96"/>
        <v>218.21499999999997</v>
      </c>
      <c r="N1592" s="6">
        <f t="shared" si="97"/>
        <v>90.3</v>
      </c>
      <c r="O1592" s="6">
        <f t="shared" si="98"/>
        <v>127.91499999999998</v>
      </c>
      <c r="P1592" s="8">
        <f t="shared" si="99"/>
        <v>0.5861879339183832</v>
      </c>
      <c r="Q1592" s="5">
        <f>YEAR(SalesDataTable[[#This Row],[Order Date]])</f>
        <v>2026</v>
      </c>
      <c r="R1592" s="8" t="str">
        <f>"Q"&amp;ROUNDUP(MONTH(SalesDataTable[[#This Row],[Order Date]])/3,0)</f>
        <v>Q3</v>
      </c>
      <c r="S1592" s="9">
        <f>MONTH(SalesDataTable[[#This Row],[Order Date]])</f>
        <v>8</v>
      </c>
      <c r="T1592" s="8" t="str">
        <f>TEXT(SalesDataTable[[#This Row],[Order Date]],"mmm")</f>
        <v>Aug</v>
      </c>
    </row>
    <row r="1593" spans="1:20" ht="15.6">
      <c r="A1593" s="2" t="s">
        <v>1644</v>
      </c>
      <c r="B1593" s="3">
        <v>46241</v>
      </c>
      <c r="C1593" s="4" t="s">
        <v>1</v>
      </c>
      <c r="D1593" s="4" t="s">
        <v>88</v>
      </c>
      <c r="E1593" s="4" t="s">
        <v>25</v>
      </c>
      <c r="F1593" s="4" t="s">
        <v>4</v>
      </c>
      <c r="G1593" s="4" t="s">
        <v>49</v>
      </c>
      <c r="H1593" s="4" t="s">
        <v>67</v>
      </c>
      <c r="I1593" s="9">
        <v>1</v>
      </c>
      <c r="J1593" s="6">
        <v>36.630000000000003</v>
      </c>
      <c r="K1593" s="7">
        <v>0</v>
      </c>
      <c r="L1593" s="6">
        <v>13.7</v>
      </c>
      <c r="M1593" s="6">
        <f t="shared" si="96"/>
        <v>36.630000000000003</v>
      </c>
      <c r="N1593" s="6">
        <f t="shared" si="97"/>
        <v>13.7</v>
      </c>
      <c r="O1593" s="6">
        <f t="shared" si="98"/>
        <v>22.930000000000003</v>
      </c>
      <c r="P1593" s="8">
        <f t="shared" si="99"/>
        <v>0.62598962598962604</v>
      </c>
      <c r="Q1593" s="5">
        <f>YEAR(SalesDataTable[[#This Row],[Order Date]])</f>
        <v>2026</v>
      </c>
      <c r="R1593" s="8" t="str">
        <f>"Q"&amp;ROUNDUP(MONTH(SalesDataTable[[#This Row],[Order Date]])/3,0)</f>
        <v>Q3</v>
      </c>
      <c r="S1593" s="9">
        <f>MONTH(SalesDataTable[[#This Row],[Order Date]])</f>
        <v>8</v>
      </c>
      <c r="T1593" s="8" t="str">
        <f>TEXT(SalesDataTable[[#This Row],[Order Date]],"mmm")</f>
        <v>Aug</v>
      </c>
    </row>
    <row r="1594" spans="1:20" ht="15.6">
      <c r="A1594" s="2" t="s">
        <v>1645</v>
      </c>
      <c r="B1594" s="3">
        <v>46241</v>
      </c>
      <c r="C1594" s="4" t="s">
        <v>8</v>
      </c>
      <c r="D1594" s="4" t="s">
        <v>9</v>
      </c>
      <c r="E1594" s="4" t="s">
        <v>3</v>
      </c>
      <c r="F1594" s="4" t="s">
        <v>4</v>
      </c>
      <c r="G1594" s="4" t="s">
        <v>11</v>
      </c>
      <c r="H1594" s="4" t="s">
        <v>21</v>
      </c>
      <c r="I1594" s="9">
        <v>1</v>
      </c>
      <c r="J1594" s="6">
        <v>141.38</v>
      </c>
      <c r="K1594" s="7">
        <v>0.05</v>
      </c>
      <c r="L1594" s="6">
        <v>77.14</v>
      </c>
      <c r="M1594" s="6">
        <f t="shared" si="96"/>
        <v>134.31099999999998</v>
      </c>
      <c r="N1594" s="6">
        <f t="shared" si="97"/>
        <v>77.14</v>
      </c>
      <c r="O1594" s="6">
        <f t="shared" si="98"/>
        <v>57.170999999999978</v>
      </c>
      <c r="P1594" s="8">
        <f t="shared" si="99"/>
        <v>0.42566133823737434</v>
      </c>
      <c r="Q1594" s="5">
        <f>YEAR(SalesDataTable[[#This Row],[Order Date]])</f>
        <v>2026</v>
      </c>
      <c r="R1594" s="8" t="str">
        <f>"Q"&amp;ROUNDUP(MONTH(SalesDataTable[[#This Row],[Order Date]])/3,0)</f>
        <v>Q3</v>
      </c>
      <c r="S1594" s="9">
        <f>MONTH(SalesDataTable[[#This Row],[Order Date]])</f>
        <v>8</v>
      </c>
      <c r="T1594" s="8" t="str">
        <f>TEXT(SalesDataTable[[#This Row],[Order Date]],"mmm")</f>
        <v>Aug</v>
      </c>
    </row>
    <row r="1595" spans="1:20" ht="15.6">
      <c r="A1595" s="2" t="s">
        <v>1646</v>
      </c>
      <c r="B1595" s="3">
        <v>46241</v>
      </c>
      <c r="C1595" s="4" t="s">
        <v>8</v>
      </c>
      <c r="D1595" s="4" t="s">
        <v>86</v>
      </c>
      <c r="E1595" s="4" t="s">
        <v>25</v>
      </c>
      <c r="F1595" s="4" t="s">
        <v>4</v>
      </c>
      <c r="G1595" s="4" t="s">
        <v>31</v>
      </c>
      <c r="H1595" s="4" t="s">
        <v>32</v>
      </c>
      <c r="I1595" s="9">
        <v>3</v>
      </c>
      <c r="J1595" s="6">
        <v>343.45</v>
      </c>
      <c r="K1595" s="7">
        <v>0.05</v>
      </c>
      <c r="L1595" s="6">
        <v>195.73</v>
      </c>
      <c r="M1595" s="6">
        <f t="shared" si="96"/>
        <v>978.83249999999987</v>
      </c>
      <c r="N1595" s="6">
        <f t="shared" si="97"/>
        <v>587.18999999999994</v>
      </c>
      <c r="O1595" s="6">
        <f t="shared" si="98"/>
        <v>391.64249999999993</v>
      </c>
      <c r="P1595" s="8">
        <f t="shared" si="99"/>
        <v>0.40011186796515236</v>
      </c>
      <c r="Q1595" s="5">
        <f>YEAR(SalesDataTable[[#This Row],[Order Date]])</f>
        <v>2026</v>
      </c>
      <c r="R1595" s="8" t="str">
        <f>"Q"&amp;ROUNDUP(MONTH(SalesDataTable[[#This Row],[Order Date]])/3,0)</f>
        <v>Q3</v>
      </c>
      <c r="S1595" s="9">
        <f>MONTH(SalesDataTable[[#This Row],[Order Date]])</f>
        <v>8</v>
      </c>
      <c r="T1595" s="8" t="str">
        <f>TEXT(SalesDataTable[[#This Row],[Order Date]],"mmm")</f>
        <v>Aug</v>
      </c>
    </row>
    <row r="1596" spans="1:20" ht="15.6">
      <c r="A1596" s="2" t="s">
        <v>1647</v>
      </c>
      <c r="B1596" s="3">
        <v>46242</v>
      </c>
      <c r="C1596" s="4" t="s">
        <v>27</v>
      </c>
      <c r="D1596" s="4" t="s">
        <v>48</v>
      </c>
      <c r="E1596" s="4" t="s">
        <v>3</v>
      </c>
      <c r="F1596" s="4" t="s">
        <v>4</v>
      </c>
      <c r="G1596" s="4" t="s">
        <v>5</v>
      </c>
      <c r="H1596" s="4" t="s">
        <v>43</v>
      </c>
      <c r="I1596" s="9">
        <v>1</v>
      </c>
      <c r="J1596" s="6">
        <v>104.69</v>
      </c>
      <c r="K1596" s="7">
        <v>0</v>
      </c>
      <c r="L1596" s="6">
        <v>49.06</v>
      </c>
      <c r="M1596" s="6">
        <f t="shared" si="96"/>
        <v>104.69</v>
      </c>
      <c r="N1596" s="6">
        <f t="shared" si="97"/>
        <v>49.06</v>
      </c>
      <c r="O1596" s="6">
        <f t="shared" si="98"/>
        <v>55.629999999999995</v>
      </c>
      <c r="P1596" s="8">
        <f t="shared" si="99"/>
        <v>0.53137835514375775</v>
      </c>
      <c r="Q1596" s="5">
        <f>YEAR(SalesDataTable[[#This Row],[Order Date]])</f>
        <v>2026</v>
      </c>
      <c r="R1596" s="8" t="str">
        <f>"Q"&amp;ROUNDUP(MONTH(SalesDataTable[[#This Row],[Order Date]])/3,0)</f>
        <v>Q3</v>
      </c>
      <c r="S1596" s="9">
        <f>MONTH(SalesDataTable[[#This Row],[Order Date]])</f>
        <v>8</v>
      </c>
      <c r="T1596" s="8" t="str">
        <f>TEXT(SalesDataTable[[#This Row],[Order Date]],"mmm")</f>
        <v>Aug</v>
      </c>
    </row>
    <row r="1597" spans="1:20" ht="15.6">
      <c r="A1597" s="2" t="s">
        <v>1648</v>
      </c>
      <c r="B1597" s="3">
        <v>46242</v>
      </c>
      <c r="C1597" s="4" t="s">
        <v>27</v>
      </c>
      <c r="D1597" s="4" t="s">
        <v>48</v>
      </c>
      <c r="E1597" s="4" t="s">
        <v>3</v>
      </c>
      <c r="F1597" s="4" t="s">
        <v>16</v>
      </c>
      <c r="G1597" s="4" t="s">
        <v>31</v>
      </c>
      <c r="H1597" s="4" t="s">
        <v>32</v>
      </c>
      <c r="I1597" s="9">
        <v>2</v>
      </c>
      <c r="J1597" s="6">
        <v>341.23</v>
      </c>
      <c r="K1597" s="7">
        <v>0.05</v>
      </c>
      <c r="L1597" s="6">
        <v>192.5</v>
      </c>
      <c r="M1597" s="6">
        <f t="shared" si="96"/>
        <v>648.33699999999999</v>
      </c>
      <c r="N1597" s="6">
        <f t="shared" si="97"/>
        <v>385</v>
      </c>
      <c r="O1597" s="6">
        <f t="shared" si="98"/>
        <v>263.33699999999999</v>
      </c>
      <c r="P1597" s="8">
        <f t="shared" si="99"/>
        <v>0.40617302421425894</v>
      </c>
      <c r="Q1597" s="5">
        <f>YEAR(SalesDataTable[[#This Row],[Order Date]])</f>
        <v>2026</v>
      </c>
      <c r="R1597" s="8" t="str">
        <f>"Q"&amp;ROUNDUP(MONTH(SalesDataTable[[#This Row],[Order Date]])/3,0)</f>
        <v>Q3</v>
      </c>
      <c r="S1597" s="9">
        <f>MONTH(SalesDataTable[[#This Row],[Order Date]])</f>
        <v>8</v>
      </c>
      <c r="T1597" s="8" t="str">
        <f>TEXT(SalesDataTable[[#This Row],[Order Date]],"mmm")</f>
        <v>Aug</v>
      </c>
    </row>
    <row r="1598" spans="1:20" ht="15.6">
      <c r="A1598" s="2" t="s">
        <v>1649</v>
      </c>
      <c r="B1598" s="3">
        <v>46242</v>
      </c>
      <c r="C1598" s="4" t="s">
        <v>27</v>
      </c>
      <c r="D1598" s="4" t="s">
        <v>48</v>
      </c>
      <c r="E1598" s="4" t="s">
        <v>25</v>
      </c>
      <c r="F1598" s="4" t="s">
        <v>16</v>
      </c>
      <c r="G1598" s="4" t="s">
        <v>31</v>
      </c>
      <c r="H1598" s="4" t="s">
        <v>90</v>
      </c>
      <c r="I1598" s="9">
        <v>1</v>
      </c>
      <c r="J1598" s="6">
        <v>125.95</v>
      </c>
      <c r="K1598" s="7">
        <v>0.05</v>
      </c>
      <c r="L1598" s="6">
        <v>61.9</v>
      </c>
      <c r="M1598" s="6">
        <f t="shared" si="96"/>
        <v>119.6525</v>
      </c>
      <c r="N1598" s="6">
        <f t="shared" si="97"/>
        <v>61.9</v>
      </c>
      <c r="O1598" s="6">
        <f t="shared" si="98"/>
        <v>57.752500000000005</v>
      </c>
      <c r="P1598" s="8">
        <f t="shared" si="99"/>
        <v>0.48266856104134892</v>
      </c>
      <c r="Q1598" s="5">
        <f>YEAR(SalesDataTable[[#This Row],[Order Date]])</f>
        <v>2026</v>
      </c>
      <c r="R1598" s="8" t="str">
        <f>"Q"&amp;ROUNDUP(MONTH(SalesDataTable[[#This Row],[Order Date]])/3,0)</f>
        <v>Q3</v>
      </c>
      <c r="S1598" s="9">
        <f>MONTH(SalesDataTable[[#This Row],[Order Date]])</f>
        <v>8</v>
      </c>
      <c r="T1598" s="8" t="str">
        <f>TEXT(SalesDataTable[[#This Row],[Order Date]],"mmm")</f>
        <v>Aug</v>
      </c>
    </row>
    <row r="1599" spans="1:20" ht="15.6">
      <c r="A1599" s="2" t="s">
        <v>1650</v>
      </c>
      <c r="B1599" s="3">
        <v>46242</v>
      </c>
      <c r="C1599" s="4" t="s">
        <v>8</v>
      </c>
      <c r="D1599" s="4" t="s">
        <v>9</v>
      </c>
      <c r="E1599" s="4" t="s">
        <v>3</v>
      </c>
      <c r="F1599" s="4" t="s">
        <v>4</v>
      </c>
      <c r="G1599" s="4" t="s">
        <v>11</v>
      </c>
      <c r="H1599" s="4" t="s">
        <v>12</v>
      </c>
      <c r="I1599" s="9">
        <v>6</v>
      </c>
      <c r="J1599" s="6">
        <v>91.9</v>
      </c>
      <c r="K1599" s="7">
        <v>0.05</v>
      </c>
      <c r="L1599" s="6">
        <v>44.69</v>
      </c>
      <c r="M1599" s="6">
        <f t="shared" si="96"/>
        <v>523.83000000000004</v>
      </c>
      <c r="N1599" s="6">
        <f t="shared" si="97"/>
        <v>268.14</v>
      </c>
      <c r="O1599" s="6">
        <f t="shared" si="98"/>
        <v>255.69000000000005</v>
      </c>
      <c r="P1599" s="8">
        <f t="shared" si="99"/>
        <v>0.48811637363266713</v>
      </c>
      <c r="Q1599" s="5">
        <f>YEAR(SalesDataTable[[#This Row],[Order Date]])</f>
        <v>2026</v>
      </c>
      <c r="R1599" s="8" t="str">
        <f>"Q"&amp;ROUNDUP(MONTH(SalesDataTable[[#This Row],[Order Date]])/3,0)</f>
        <v>Q3</v>
      </c>
      <c r="S1599" s="9">
        <f>MONTH(SalesDataTable[[#This Row],[Order Date]])</f>
        <v>8</v>
      </c>
      <c r="T1599" s="8" t="str">
        <f>TEXT(SalesDataTable[[#This Row],[Order Date]],"mmm")</f>
        <v>Aug</v>
      </c>
    </row>
    <row r="1600" spans="1:20" ht="15.6">
      <c r="A1600" s="2" t="s">
        <v>1651</v>
      </c>
      <c r="B1600" s="3">
        <v>46242</v>
      </c>
      <c r="C1600" s="4" t="s">
        <v>27</v>
      </c>
      <c r="D1600" s="4" t="s">
        <v>48</v>
      </c>
      <c r="E1600" s="4" t="s">
        <v>25</v>
      </c>
      <c r="F1600" s="4" t="s">
        <v>4</v>
      </c>
      <c r="G1600" s="4" t="s">
        <v>31</v>
      </c>
      <c r="H1600" s="4" t="s">
        <v>64</v>
      </c>
      <c r="I1600" s="9">
        <v>1</v>
      </c>
      <c r="J1600" s="6">
        <v>81.22</v>
      </c>
      <c r="K1600" s="7">
        <v>0</v>
      </c>
      <c r="L1600" s="6">
        <v>39.18</v>
      </c>
      <c r="M1600" s="6">
        <f t="shared" si="96"/>
        <v>81.22</v>
      </c>
      <c r="N1600" s="6">
        <f t="shared" si="97"/>
        <v>39.18</v>
      </c>
      <c r="O1600" s="6">
        <f t="shared" si="98"/>
        <v>42.04</v>
      </c>
      <c r="P1600" s="8">
        <f t="shared" si="99"/>
        <v>0.51760650086185667</v>
      </c>
      <c r="Q1600" s="5">
        <f>YEAR(SalesDataTable[[#This Row],[Order Date]])</f>
        <v>2026</v>
      </c>
      <c r="R1600" s="8" t="str">
        <f>"Q"&amp;ROUNDUP(MONTH(SalesDataTable[[#This Row],[Order Date]])/3,0)</f>
        <v>Q3</v>
      </c>
      <c r="S1600" s="9">
        <f>MONTH(SalesDataTable[[#This Row],[Order Date]])</f>
        <v>8</v>
      </c>
      <c r="T1600" s="8" t="str">
        <f>TEXT(SalesDataTable[[#This Row],[Order Date]],"mmm")</f>
        <v>Aug</v>
      </c>
    </row>
    <row r="1601" spans="1:20" ht="15.6">
      <c r="A1601" s="2" t="s">
        <v>1652</v>
      </c>
      <c r="B1601" s="3">
        <v>46242</v>
      </c>
      <c r="C1601" s="4" t="s">
        <v>1</v>
      </c>
      <c r="D1601" s="4" t="s">
        <v>2</v>
      </c>
      <c r="E1601" s="4" t="s">
        <v>3</v>
      </c>
      <c r="F1601" s="4" t="s">
        <v>20</v>
      </c>
      <c r="G1601" s="4" t="s">
        <v>11</v>
      </c>
      <c r="H1601" s="4" t="s">
        <v>79</v>
      </c>
      <c r="I1601" s="9">
        <v>2</v>
      </c>
      <c r="J1601" s="6">
        <v>72.31</v>
      </c>
      <c r="K1601" s="7">
        <v>0</v>
      </c>
      <c r="L1601" s="6">
        <v>31.75</v>
      </c>
      <c r="M1601" s="6">
        <f t="shared" si="96"/>
        <v>144.62</v>
      </c>
      <c r="N1601" s="6">
        <f t="shared" si="97"/>
        <v>63.5</v>
      </c>
      <c r="O1601" s="6">
        <f t="shared" si="98"/>
        <v>81.12</v>
      </c>
      <c r="P1601" s="8">
        <f t="shared" si="99"/>
        <v>0.56091826856589688</v>
      </c>
      <c r="Q1601" s="5">
        <f>YEAR(SalesDataTable[[#This Row],[Order Date]])</f>
        <v>2026</v>
      </c>
      <c r="R1601" s="8" t="str">
        <f>"Q"&amp;ROUNDUP(MONTH(SalesDataTable[[#This Row],[Order Date]])/3,0)</f>
        <v>Q3</v>
      </c>
      <c r="S1601" s="9">
        <f>MONTH(SalesDataTable[[#This Row],[Order Date]])</f>
        <v>8</v>
      </c>
      <c r="T1601" s="8" t="str">
        <f>TEXT(SalesDataTable[[#This Row],[Order Date]],"mmm")</f>
        <v>Aug</v>
      </c>
    </row>
    <row r="1602" spans="1:20" ht="15.6">
      <c r="A1602" s="2" t="s">
        <v>1653</v>
      </c>
      <c r="B1602" s="3">
        <v>46242</v>
      </c>
      <c r="C1602" s="4" t="s">
        <v>14</v>
      </c>
      <c r="D1602" s="4" t="s">
        <v>15</v>
      </c>
      <c r="E1602" s="4" t="s">
        <v>25</v>
      </c>
      <c r="F1602" s="4" t="s">
        <v>4</v>
      </c>
      <c r="G1602" s="4" t="s">
        <v>31</v>
      </c>
      <c r="H1602" s="4" t="s">
        <v>64</v>
      </c>
      <c r="I1602" s="9">
        <v>1</v>
      </c>
      <c r="J1602" s="6">
        <v>79.989999999999995</v>
      </c>
      <c r="K1602" s="7">
        <v>0.05</v>
      </c>
      <c r="L1602" s="6">
        <v>40.25</v>
      </c>
      <c r="M1602" s="6">
        <f t="shared" ref="M1602:M1665" si="100">I1602*J1602*(1-K1602)</f>
        <v>75.990499999999997</v>
      </c>
      <c r="N1602" s="6">
        <f t="shared" ref="N1602:N1665" si="101">I1602*L1602</f>
        <v>40.25</v>
      </c>
      <c r="O1602" s="6">
        <f t="shared" ref="O1602:O1665" si="102">M1602-N1602</f>
        <v>35.740499999999997</v>
      </c>
      <c r="P1602" s="8">
        <f t="shared" ref="P1602:P1665" si="103">IFERROR(O1602/M1602,0)</f>
        <v>0.47032852790809376</v>
      </c>
      <c r="Q1602" s="5">
        <f>YEAR(SalesDataTable[[#This Row],[Order Date]])</f>
        <v>2026</v>
      </c>
      <c r="R1602" s="8" t="str">
        <f>"Q"&amp;ROUNDUP(MONTH(SalesDataTable[[#This Row],[Order Date]])/3,0)</f>
        <v>Q3</v>
      </c>
      <c r="S1602" s="9">
        <f>MONTH(SalesDataTable[[#This Row],[Order Date]])</f>
        <v>8</v>
      </c>
      <c r="T1602" s="8" t="str">
        <f>TEXT(SalesDataTable[[#This Row],[Order Date]],"mmm")</f>
        <v>Aug</v>
      </c>
    </row>
    <row r="1603" spans="1:20" ht="15.6">
      <c r="A1603" s="2" t="s">
        <v>1654</v>
      </c>
      <c r="B1603" s="3">
        <v>46242</v>
      </c>
      <c r="C1603" s="4" t="s">
        <v>27</v>
      </c>
      <c r="D1603" s="4" t="s">
        <v>82</v>
      </c>
      <c r="E1603" s="4" t="s">
        <v>3</v>
      </c>
      <c r="F1603" s="4" t="s">
        <v>16</v>
      </c>
      <c r="G1603" s="4" t="s">
        <v>11</v>
      </c>
      <c r="H1603" s="4" t="s">
        <v>53</v>
      </c>
      <c r="I1603" s="9">
        <v>1</v>
      </c>
      <c r="J1603" s="6">
        <v>151.87</v>
      </c>
      <c r="K1603" s="7">
        <v>0.1</v>
      </c>
      <c r="L1603" s="6">
        <v>76.97</v>
      </c>
      <c r="M1603" s="6">
        <f t="shared" si="100"/>
        <v>136.68300000000002</v>
      </c>
      <c r="N1603" s="6">
        <f t="shared" si="101"/>
        <v>76.97</v>
      </c>
      <c r="O1603" s="6">
        <f t="shared" si="102"/>
        <v>59.713000000000022</v>
      </c>
      <c r="P1603" s="8">
        <f t="shared" si="103"/>
        <v>0.4368721786908395</v>
      </c>
      <c r="Q1603" s="5">
        <f>YEAR(SalesDataTable[[#This Row],[Order Date]])</f>
        <v>2026</v>
      </c>
      <c r="R1603" s="8" t="str">
        <f>"Q"&amp;ROUNDUP(MONTH(SalesDataTable[[#This Row],[Order Date]])/3,0)</f>
        <v>Q3</v>
      </c>
      <c r="S1603" s="9">
        <f>MONTH(SalesDataTable[[#This Row],[Order Date]])</f>
        <v>8</v>
      </c>
      <c r="T1603" s="8" t="str">
        <f>TEXT(SalesDataTable[[#This Row],[Order Date]],"mmm")</f>
        <v>Aug</v>
      </c>
    </row>
    <row r="1604" spans="1:20" ht="15.6">
      <c r="A1604" s="2" t="s">
        <v>1655</v>
      </c>
      <c r="B1604" s="3">
        <v>46242</v>
      </c>
      <c r="C1604" s="4" t="s">
        <v>27</v>
      </c>
      <c r="D1604" s="4" t="s">
        <v>48</v>
      </c>
      <c r="E1604" s="4" t="s">
        <v>39</v>
      </c>
      <c r="F1604" s="4" t="s">
        <v>16</v>
      </c>
      <c r="G1604" s="4" t="s">
        <v>11</v>
      </c>
      <c r="H1604" s="4" t="s">
        <v>53</v>
      </c>
      <c r="I1604" s="9">
        <v>1</v>
      </c>
      <c r="J1604" s="6">
        <v>156.55000000000001</v>
      </c>
      <c r="K1604" s="7">
        <v>0</v>
      </c>
      <c r="L1604" s="6">
        <v>80.430000000000007</v>
      </c>
      <c r="M1604" s="6">
        <f t="shared" si="100"/>
        <v>156.55000000000001</v>
      </c>
      <c r="N1604" s="6">
        <f t="shared" si="101"/>
        <v>80.430000000000007</v>
      </c>
      <c r="O1604" s="6">
        <f t="shared" si="102"/>
        <v>76.12</v>
      </c>
      <c r="P1604" s="8">
        <f t="shared" si="103"/>
        <v>0.48623442989460236</v>
      </c>
      <c r="Q1604" s="5">
        <f>YEAR(SalesDataTable[[#This Row],[Order Date]])</f>
        <v>2026</v>
      </c>
      <c r="R1604" s="8" t="str">
        <f>"Q"&amp;ROUNDUP(MONTH(SalesDataTable[[#This Row],[Order Date]])/3,0)</f>
        <v>Q3</v>
      </c>
      <c r="S1604" s="9">
        <f>MONTH(SalesDataTable[[#This Row],[Order Date]])</f>
        <v>8</v>
      </c>
      <c r="T1604" s="8" t="str">
        <f>TEXT(SalesDataTable[[#This Row],[Order Date]],"mmm")</f>
        <v>Aug</v>
      </c>
    </row>
    <row r="1605" spans="1:20" ht="15.6">
      <c r="A1605" s="2" t="s">
        <v>1656</v>
      </c>
      <c r="B1605" s="3">
        <v>46242</v>
      </c>
      <c r="C1605" s="4" t="s">
        <v>8</v>
      </c>
      <c r="D1605" s="4" t="s">
        <v>69</v>
      </c>
      <c r="E1605" s="4" t="s">
        <v>25</v>
      </c>
      <c r="F1605" s="4" t="s">
        <v>16</v>
      </c>
      <c r="G1605" s="4" t="s">
        <v>11</v>
      </c>
      <c r="H1605" s="4" t="s">
        <v>53</v>
      </c>
      <c r="I1605" s="9">
        <v>1</v>
      </c>
      <c r="J1605" s="6">
        <v>152.72</v>
      </c>
      <c r="K1605" s="7">
        <v>0</v>
      </c>
      <c r="L1605" s="6">
        <v>77.73</v>
      </c>
      <c r="M1605" s="6">
        <f t="shared" si="100"/>
        <v>152.72</v>
      </c>
      <c r="N1605" s="6">
        <f t="shared" si="101"/>
        <v>77.73</v>
      </c>
      <c r="O1605" s="6">
        <f t="shared" si="102"/>
        <v>74.989999999999995</v>
      </c>
      <c r="P1605" s="8">
        <f t="shared" si="103"/>
        <v>0.4910293347302252</v>
      </c>
      <c r="Q1605" s="5">
        <f>YEAR(SalesDataTable[[#This Row],[Order Date]])</f>
        <v>2026</v>
      </c>
      <c r="R1605" s="8" t="str">
        <f>"Q"&amp;ROUNDUP(MONTH(SalesDataTable[[#This Row],[Order Date]])/3,0)</f>
        <v>Q3</v>
      </c>
      <c r="S1605" s="9">
        <f>MONTH(SalesDataTable[[#This Row],[Order Date]])</f>
        <v>8</v>
      </c>
      <c r="T1605" s="8" t="str">
        <f>TEXT(SalesDataTable[[#This Row],[Order Date]],"mmm")</f>
        <v>Aug</v>
      </c>
    </row>
    <row r="1606" spans="1:20" ht="15.6">
      <c r="A1606" s="2" t="s">
        <v>1657</v>
      </c>
      <c r="B1606" s="3">
        <v>46242</v>
      </c>
      <c r="C1606" s="4" t="s">
        <v>8</v>
      </c>
      <c r="D1606" s="4" t="s">
        <v>69</v>
      </c>
      <c r="E1606" s="4" t="s">
        <v>3</v>
      </c>
      <c r="F1606" s="4" t="s">
        <v>20</v>
      </c>
      <c r="G1606" s="4" t="s">
        <v>5</v>
      </c>
      <c r="H1606" s="4" t="s">
        <v>35</v>
      </c>
      <c r="I1606" s="9">
        <v>1</v>
      </c>
      <c r="J1606" s="6">
        <v>40.51</v>
      </c>
      <c r="K1606" s="7">
        <v>0.05</v>
      </c>
      <c r="L1606" s="6">
        <v>16.29</v>
      </c>
      <c r="M1606" s="6">
        <f t="shared" si="100"/>
        <v>38.484499999999997</v>
      </c>
      <c r="N1606" s="6">
        <f t="shared" si="101"/>
        <v>16.29</v>
      </c>
      <c r="O1606" s="6">
        <f t="shared" si="102"/>
        <v>22.194499999999998</v>
      </c>
      <c r="P1606" s="8">
        <f t="shared" si="103"/>
        <v>0.57671270251659756</v>
      </c>
      <c r="Q1606" s="5">
        <f>YEAR(SalesDataTable[[#This Row],[Order Date]])</f>
        <v>2026</v>
      </c>
      <c r="R1606" s="8" t="str">
        <f>"Q"&amp;ROUNDUP(MONTH(SalesDataTable[[#This Row],[Order Date]])/3,0)</f>
        <v>Q3</v>
      </c>
      <c r="S1606" s="9">
        <f>MONTH(SalesDataTable[[#This Row],[Order Date]])</f>
        <v>8</v>
      </c>
      <c r="T1606" s="8" t="str">
        <f>TEXT(SalesDataTable[[#This Row],[Order Date]],"mmm")</f>
        <v>Aug</v>
      </c>
    </row>
    <row r="1607" spans="1:20" ht="15.6">
      <c r="A1607" s="2" t="s">
        <v>1658</v>
      </c>
      <c r="B1607" s="3">
        <v>46243</v>
      </c>
      <c r="C1607" s="4" t="s">
        <v>27</v>
      </c>
      <c r="D1607" s="4" t="s">
        <v>45</v>
      </c>
      <c r="E1607" s="4" t="s">
        <v>39</v>
      </c>
      <c r="F1607" s="4" t="s">
        <v>4</v>
      </c>
      <c r="G1607" s="4" t="s">
        <v>49</v>
      </c>
      <c r="H1607" s="4" t="s">
        <v>50</v>
      </c>
      <c r="I1607" s="9">
        <v>3</v>
      </c>
      <c r="J1607" s="6">
        <v>40.61</v>
      </c>
      <c r="K1607" s="7">
        <v>0</v>
      </c>
      <c r="L1607" s="6">
        <v>14.72</v>
      </c>
      <c r="M1607" s="6">
        <f t="shared" si="100"/>
        <v>121.83</v>
      </c>
      <c r="N1607" s="6">
        <f t="shared" si="101"/>
        <v>44.160000000000004</v>
      </c>
      <c r="O1607" s="6">
        <f t="shared" si="102"/>
        <v>77.669999999999987</v>
      </c>
      <c r="P1607" s="8">
        <f t="shared" si="103"/>
        <v>0.63752770253632096</v>
      </c>
      <c r="Q1607" s="5">
        <f>YEAR(SalesDataTable[[#This Row],[Order Date]])</f>
        <v>2026</v>
      </c>
      <c r="R1607" s="8" t="str">
        <f>"Q"&amp;ROUNDUP(MONTH(SalesDataTable[[#This Row],[Order Date]])/3,0)</f>
        <v>Q3</v>
      </c>
      <c r="S1607" s="9">
        <f>MONTH(SalesDataTable[[#This Row],[Order Date]])</f>
        <v>8</v>
      </c>
      <c r="T1607" s="8" t="str">
        <f>TEXT(SalesDataTable[[#This Row],[Order Date]],"mmm")</f>
        <v>Aug</v>
      </c>
    </row>
    <row r="1608" spans="1:20" ht="15.6">
      <c r="A1608" s="2" t="s">
        <v>1659</v>
      </c>
      <c r="B1608" s="3">
        <v>46243</v>
      </c>
      <c r="C1608" s="4" t="s">
        <v>14</v>
      </c>
      <c r="D1608" s="4" t="s">
        <v>34</v>
      </c>
      <c r="E1608" s="4" t="s">
        <v>25</v>
      </c>
      <c r="F1608" s="4" t="s">
        <v>16</v>
      </c>
      <c r="G1608" s="4" t="s">
        <v>11</v>
      </c>
      <c r="H1608" s="4" t="s">
        <v>12</v>
      </c>
      <c r="I1608" s="9">
        <v>1</v>
      </c>
      <c r="J1608" s="6">
        <v>93.41</v>
      </c>
      <c r="K1608" s="7">
        <v>0.05</v>
      </c>
      <c r="L1608" s="6">
        <v>44.7</v>
      </c>
      <c r="M1608" s="6">
        <f t="shared" si="100"/>
        <v>88.739499999999992</v>
      </c>
      <c r="N1608" s="6">
        <f t="shared" si="101"/>
        <v>44.7</v>
      </c>
      <c r="O1608" s="6">
        <f t="shared" si="102"/>
        <v>44.03949999999999</v>
      </c>
      <c r="P1608" s="8">
        <f t="shared" si="103"/>
        <v>0.49627843294136198</v>
      </c>
      <c r="Q1608" s="5">
        <f>YEAR(SalesDataTable[[#This Row],[Order Date]])</f>
        <v>2026</v>
      </c>
      <c r="R1608" s="8" t="str">
        <f>"Q"&amp;ROUNDUP(MONTH(SalesDataTable[[#This Row],[Order Date]])/3,0)</f>
        <v>Q3</v>
      </c>
      <c r="S1608" s="9">
        <f>MONTH(SalesDataTable[[#This Row],[Order Date]])</f>
        <v>8</v>
      </c>
      <c r="T1608" s="8" t="str">
        <f>TEXT(SalesDataTable[[#This Row],[Order Date]],"mmm")</f>
        <v>Aug</v>
      </c>
    </row>
    <row r="1609" spans="1:20" ht="15.6">
      <c r="A1609" s="2" t="s">
        <v>1660</v>
      </c>
      <c r="B1609" s="3">
        <v>46243</v>
      </c>
      <c r="C1609" s="4" t="s">
        <v>1</v>
      </c>
      <c r="D1609" s="4" t="s">
        <v>2</v>
      </c>
      <c r="E1609" s="4" t="s">
        <v>25</v>
      </c>
      <c r="F1609" s="4" t="s">
        <v>16</v>
      </c>
      <c r="G1609" s="4" t="s">
        <v>11</v>
      </c>
      <c r="H1609" s="4" t="s">
        <v>12</v>
      </c>
      <c r="I1609" s="9">
        <v>2</v>
      </c>
      <c r="J1609" s="6">
        <v>90.23</v>
      </c>
      <c r="K1609" s="7">
        <v>0</v>
      </c>
      <c r="L1609" s="6">
        <v>44.22</v>
      </c>
      <c r="M1609" s="6">
        <f t="shared" si="100"/>
        <v>180.46</v>
      </c>
      <c r="N1609" s="6">
        <f t="shared" si="101"/>
        <v>88.44</v>
      </c>
      <c r="O1609" s="6">
        <f t="shared" si="102"/>
        <v>92.02000000000001</v>
      </c>
      <c r="P1609" s="8">
        <f t="shared" si="103"/>
        <v>0.50991909564446414</v>
      </c>
      <c r="Q1609" s="5">
        <f>YEAR(SalesDataTable[[#This Row],[Order Date]])</f>
        <v>2026</v>
      </c>
      <c r="R1609" s="8" t="str">
        <f>"Q"&amp;ROUNDUP(MONTH(SalesDataTable[[#This Row],[Order Date]])/3,0)</f>
        <v>Q3</v>
      </c>
      <c r="S1609" s="9">
        <f>MONTH(SalesDataTable[[#This Row],[Order Date]])</f>
        <v>8</v>
      </c>
      <c r="T1609" s="8" t="str">
        <f>TEXT(SalesDataTable[[#This Row],[Order Date]],"mmm")</f>
        <v>Aug</v>
      </c>
    </row>
    <row r="1610" spans="1:20" ht="15.6">
      <c r="A1610" s="2" t="s">
        <v>1661</v>
      </c>
      <c r="B1610" s="3">
        <v>46243</v>
      </c>
      <c r="C1610" s="4" t="s">
        <v>8</v>
      </c>
      <c r="D1610" s="4" t="s">
        <v>66</v>
      </c>
      <c r="E1610" s="4" t="s">
        <v>25</v>
      </c>
      <c r="F1610" s="4" t="s">
        <v>4</v>
      </c>
      <c r="G1610" s="4" t="s">
        <v>5</v>
      </c>
      <c r="H1610" s="4" t="s">
        <v>29</v>
      </c>
      <c r="I1610" s="9">
        <v>1</v>
      </c>
      <c r="J1610" s="6">
        <v>51.75</v>
      </c>
      <c r="K1610" s="7">
        <v>0</v>
      </c>
      <c r="L1610" s="6">
        <v>22.36</v>
      </c>
      <c r="M1610" s="6">
        <f t="shared" si="100"/>
        <v>51.75</v>
      </c>
      <c r="N1610" s="6">
        <f t="shared" si="101"/>
        <v>22.36</v>
      </c>
      <c r="O1610" s="6">
        <f t="shared" si="102"/>
        <v>29.39</v>
      </c>
      <c r="P1610" s="8">
        <f t="shared" si="103"/>
        <v>0.56792270531400968</v>
      </c>
      <c r="Q1610" s="5">
        <f>YEAR(SalesDataTable[[#This Row],[Order Date]])</f>
        <v>2026</v>
      </c>
      <c r="R1610" s="8" t="str">
        <f>"Q"&amp;ROUNDUP(MONTH(SalesDataTable[[#This Row],[Order Date]])/3,0)</f>
        <v>Q3</v>
      </c>
      <c r="S1610" s="9">
        <f>MONTH(SalesDataTable[[#This Row],[Order Date]])</f>
        <v>8</v>
      </c>
      <c r="T1610" s="8" t="str">
        <f>TEXT(SalesDataTable[[#This Row],[Order Date]],"mmm")</f>
        <v>Aug</v>
      </c>
    </row>
    <row r="1611" spans="1:20" ht="15.6">
      <c r="A1611" s="2" t="s">
        <v>1662</v>
      </c>
      <c r="B1611" s="3">
        <v>46243</v>
      </c>
      <c r="C1611" s="4" t="s">
        <v>27</v>
      </c>
      <c r="D1611" s="4" t="s">
        <v>82</v>
      </c>
      <c r="E1611" s="4" t="s">
        <v>25</v>
      </c>
      <c r="F1611" s="4" t="s">
        <v>16</v>
      </c>
      <c r="G1611" s="4" t="s">
        <v>5</v>
      </c>
      <c r="H1611" s="4" t="s">
        <v>43</v>
      </c>
      <c r="I1611" s="9">
        <v>3</v>
      </c>
      <c r="J1611" s="6">
        <v>102.91</v>
      </c>
      <c r="K1611" s="7">
        <v>0.1</v>
      </c>
      <c r="L1611" s="6">
        <v>50.23</v>
      </c>
      <c r="M1611" s="6">
        <f t="shared" si="100"/>
        <v>277.85700000000003</v>
      </c>
      <c r="N1611" s="6">
        <f t="shared" si="101"/>
        <v>150.69</v>
      </c>
      <c r="O1611" s="6">
        <f t="shared" si="102"/>
        <v>127.16700000000003</v>
      </c>
      <c r="P1611" s="8">
        <f t="shared" si="103"/>
        <v>0.45767067232425318</v>
      </c>
      <c r="Q1611" s="5">
        <f>YEAR(SalesDataTable[[#This Row],[Order Date]])</f>
        <v>2026</v>
      </c>
      <c r="R1611" s="8" t="str">
        <f>"Q"&amp;ROUNDUP(MONTH(SalesDataTable[[#This Row],[Order Date]])/3,0)</f>
        <v>Q3</v>
      </c>
      <c r="S1611" s="9">
        <f>MONTH(SalesDataTable[[#This Row],[Order Date]])</f>
        <v>8</v>
      </c>
      <c r="T1611" s="8" t="str">
        <f>TEXT(SalesDataTable[[#This Row],[Order Date]],"mmm")</f>
        <v>Aug</v>
      </c>
    </row>
    <row r="1612" spans="1:20" ht="15.6">
      <c r="A1612" s="2" t="s">
        <v>1663</v>
      </c>
      <c r="B1612" s="3">
        <v>46243</v>
      </c>
      <c r="C1612" s="4" t="s">
        <v>14</v>
      </c>
      <c r="D1612" s="4" t="s">
        <v>126</v>
      </c>
      <c r="E1612" s="4" t="s">
        <v>3</v>
      </c>
      <c r="F1612" s="4" t="s">
        <v>16</v>
      </c>
      <c r="G1612" s="4" t="s">
        <v>5</v>
      </c>
      <c r="H1612" s="4" t="s">
        <v>6</v>
      </c>
      <c r="I1612" s="9">
        <v>4</v>
      </c>
      <c r="J1612" s="6">
        <v>82.63</v>
      </c>
      <c r="K1612" s="7">
        <v>0.1</v>
      </c>
      <c r="L1612" s="6">
        <v>43.78</v>
      </c>
      <c r="M1612" s="6">
        <f t="shared" si="100"/>
        <v>297.46800000000002</v>
      </c>
      <c r="N1612" s="6">
        <f t="shared" si="101"/>
        <v>175.12</v>
      </c>
      <c r="O1612" s="6">
        <f t="shared" si="102"/>
        <v>122.34800000000001</v>
      </c>
      <c r="P1612" s="8">
        <f t="shared" si="103"/>
        <v>0.41129802197211129</v>
      </c>
      <c r="Q1612" s="5">
        <f>YEAR(SalesDataTable[[#This Row],[Order Date]])</f>
        <v>2026</v>
      </c>
      <c r="R1612" s="8" t="str">
        <f>"Q"&amp;ROUNDUP(MONTH(SalesDataTable[[#This Row],[Order Date]])/3,0)</f>
        <v>Q3</v>
      </c>
      <c r="S1612" s="9">
        <f>MONTH(SalesDataTable[[#This Row],[Order Date]])</f>
        <v>8</v>
      </c>
      <c r="T1612" s="8" t="str">
        <f>TEXT(SalesDataTable[[#This Row],[Order Date]],"mmm")</f>
        <v>Aug</v>
      </c>
    </row>
    <row r="1613" spans="1:20" ht="15.6">
      <c r="A1613" s="2" t="s">
        <v>1664</v>
      </c>
      <c r="B1613" s="3">
        <v>46244</v>
      </c>
      <c r="C1613" s="4" t="s">
        <v>1</v>
      </c>
      <c r="D1613" s="4" t="s">
        <v>2</v>
      </c>
      <c r="E1613" s="4" t="s">
        <v>25</v>
      </c>
      <c r="F1613" s="4" t="s">
        <v>4</v>
      </c>
      <c r="G1613" s="4" t="s">
        <v>31</v>
      </c>
      <c r="H1613" s="4" t="s">
        <v>41</v>
      </c>
      <c r="I1613" s="9">
        <v>1</v>
      </c>
      <c r="J1613" s="6">
        <v>196.39</v>
      </c>
      <c r="K1613" s="7">
        <v>0</v>
      </c>
      <c r="L1613" s="6">
        <v>102.92</v>
      </c>
      <c r="M1613" s="6">
        <f t="shared" si="100"/>
        <v>196.39</v>
      </c>
      <c r="N1613" s="6">
        <f t="shared" si="101"/>
        <v>102.92</v>
      </c>
      <c r="O1613" s="6">
        <f t="shared" si="102"/>
        <v>93.469999999999985</v>
      </c>
      <c r="P1613" s="8">
        <f t="shared" si="103"/>
        <v>0.47594073017974436</v>
      </c>
      <c r="Q1613" s="5">
        <f>YEAR(SalesDataTable[[#This Row],[Order Date]])</f>
        <v>2026</v>
      </c>
      <c r="R1613" s="8" t="str">
        <f>"Q"&amp;ROUNDUP(MONTH(SalesDataTable[[#This Row],[Order Date]])/3,0)</f>
        <v>Q3</v>
      </c>
      <c r="S1613" s="9">
        <f>MONTH(SalesDataTable[[#This Row],[Order Date]])</f>
        <v>8</v>
      </c>
      <c r="T1613" s="8" t="str">
        <f>TEXT(SalesDataTable[[#This Row],[Order Date]],"mmm")</f>
        <v>Aug</v>
      </c>
    </row>
    <row r="1614" spans="1:20" ht="15.6">
      <c r="A1614" s="2" t="s">
        <v>1665</v>
      </c>
      <c r="B1614" s="3">
        <v>46244</v>
      </c>
      <c r="C1614" s="4" t="s">
        <v>14</v>
      </c>
      <c r="D1614" s="4" t="s">
        <v>61</v>
      </c>
      <c r="E1614" s="4" t="s">
        <v>39</v>
      </c>
      <c r="F1614" s="4" t="s">
        <v>20</v>
      </c>
      <c r="G1614" s="4" t="s">
        <v>17</v>
      </c>
      <c r="H1614" s="4" t="s">
        <v>18</v>
      </c>
      <c r="I1614" s="9">
        <v>2</v>
      </c>
      <c r="J1614" s="6">
        <v>36.25</v>
      </c>
      <c r="K1614" s="7">
        <v>0</v>
      </c>
      <c r="L1614" s="6">
        <v>13.77</v>
      </c>
      <c r="M1614" s="6">
        <f t="shared" si="100"/>
        <v>72.5</v>
      </c>
      <c r="N1614" s="6">
        <f t="shared" si="101"/>
        <v>27.54</v>
      </c>
      <c r="O1614" s="6">
        <f t="shared" si="102"/>
        <v>44.96</v>
      </c>
      <c r="P1614" s="8">
        <f t="shared" si="103"/>
        <v>0.62013793103448278</v>
      </c>
      <c r="Q1614" s="5">
        <f>YEAR(SalesDataTable[[#This Row],[Order Date]])</f>
        <v>2026</v>
      </c>
      <c r="R1614" s="8" t="str">
        <f>"Q"&amp;ROUNDUP(MONTH(SalesDataTable[[#This Row],[Order Date]])/3,0)</f>
        <v>Q3</v>
      </c>
      <c r="S1614" s="9">
        <f>MONTH(SalesDataTable[[#This Row],[Order Date]])</f>
        <v>8</v>
      </c>
      <c r="T1614" s="8" t="str">
        <f>TEXT(SalesDataTable[[#This Row],[Order Date]],"mmm")</f>
        <v>Aug</v>
      </c>
    </row>
    <row r="1615" spans="1:20" ht="15.6">
      <c r="A1615" s="2" t="s">
        <v>1666</v>
      </c>
      <c r="B1615" s="3">
        <v>46244</v>
      </c>
      <c r="C1615" s="4" t="s">
        <v>8</v>
      </c>
      <c r="D1615" s="4" t="s">
        <v>9</v>
      </c>
      <c r="E1615" s="4" t="s">
        <v>25</v>
      </c>
      <c r="F1615" s="4" t="s">
        <v>4</v>
      </c>
      <c r="G1615" s="4" t="s">
        <v>31</v>
      </c>
      <c r="H1615" s="4" t="s">
        <v>41</v>
      </c>
      <c r="I1615" s="9">
        <v>2</v>
      </c>
      <c r="J1615" s="6">
        <v>199.85</v>
      </c>
      <c r="K1615" s="7">
        <v>0.05</v>
      </c>
      <c r="L1615" s="6">
        <v>104.34</v>
      </c>
      <c r="M1615" s="6">
        <f t="shared" si="100"/>
        <v>379.71499999999997</v>
      </c>
      <c r="N1615" s="6">
        <f t="shared" si="101"/>
        <v>208.68</v>
      </c>
      <c r="O1615" s="6">
        <f t="shared" si="102"/>
        <v>171.03499999999997</v>
      </c>
      <c r="P1615" s="8">
        <f t="shared" si="103"/>
        <v>0.45042992770893953</v>
      </c>
      <c r="Q1615" s="5">
        <f>YEAR(SalesDataTable[[#This Row],[Order Date]])</f>
        <v>2026</v>
      </c>
      <c r="R1615" s="8" t="str">
        <f>"Q"&amp;ROUNDUP(MONTH(SalesDataTable[[#This Row],[Order Date]])/3,0)</f>
        <v>Q3</v>
      </c>
      <c r="S1615" s="9">
        <f>MONTH(SalesDataTable[[#This Row],[Order Date]])</f>
        <v>8</v>
      </c>
      <c r="T1615" s="8" t="str">
        <f>TEXT(SalesDataTable[[#This Row],[Order Date]],"mmm")</f>
        <v>Aug</v>
      </c>
    </row>
    <row r="1616" spans="1:20" ht="15.6">
      <c r="A1616" s="2" t="s">
        <v>1667</v>
      </c>
      <c r="B1616" s="3">
        <v>46244</v>
      </c>
      <c r="C1616" s="4" t="s">
        <v>14</v>
      </c>
      <c r="D1616" s="4" t="s">
        <v>15</v>
      </c>
      <c r="E1616" s="4" t="s">
        <v>25</v>
      </c>
      <c r="F1616" s="4" t="s">
        <v>16</v>
      </c>
      <c r="G1616" s="4" t="s">
        <v>17</v>
      </c>
      <c r="H1616" s="4" t="s">
        <v>46</v>
      </c>
      <c r="I1616" s="9">
        <v>1</v>
      </c>
      <c r="J1616" s="6">
        <v>46.32</v>
      </c>
      <c r="K1616" s="7">
        <v>0.05</v>
      </c>
      <c r="L1616" s="6">
        <v>18.34</v>
      </c>
      <c r="M1616" s="6">
        <f t="shared" si="100"/>
        <v>44.003999999999998</v>
      </c>
      <c r="N1616" s="6">
        <f t="shared" si="101"/>
        <v>18.34</v>
      </c>
      <c r="O1616" s="6">
        <f t="shared" si="102"/>
        <v>25.663999999999998</v>
      </c>
      <c r="P1616" s="8">
        <f t="shared" si="103"/>
        <v>0.58321970729933637</v>
      </c>
      <c r="Q1616" s="5">
        <f>YEAR(SalesDataTable[[#This Row],[Order Date]])</f>
        <v>2026</v>
      </c>
      <c r="R1616" s="8" t="str">
        <f>"Q"&amp;ROUNDUP(MONTH(SalesDataTable[[#This Row],[Order Date]])/3,0)</f>
        <v>Q3</v>
      </c>
      <c r="S1616" s="9">
        <f>MONTH(SalesDataTable[[#This Row],[Order Date]])</f>
        <v>8</v>
      </c>
      <c r="T1616" s="8" t="str">
        <f>TEXT(SalesDataTable[[#This Row],[Order Date]],"mmm")</f>
        <v>Aug</v>
      </c>
    </row>
    <row r="1617" spans="1:20" ht="15.6">
      <c r="A1617" s="2" t="s">
        <v>1668</v>
      </c>
      <c r="B1617" s="3">
        <v>46244</v>
      </c>
      <c r="C1617" s="4" t="s">
        <v>8</v>
      </c>
      <c r="D1617" s="4" t="s">
        <v>86</v>
      </c>
      <c r="E1617" s="4" t="s">
        <v>3</v>
      </c>
      <c r="F1617" s="4" t="s">
        <v>16</v>
      </c>
      <c r="G1617" s="4" t="s">
        <v>11</v>
      </c>
      <c r="H1617" s="4" t="s">
        <v>53</v>
      </c>
      <c r="I1617" s="9">
        <v>4</v>
      </c>
      <c r="J1617" s="6">
        <v>151.06</v>
      </c>
      <c r="K1617" s="7">
        <v>0</v>
      </c>
      <c r="L1617" s="6">
        <v>77.67</v>
      </c>
      <c r="M1617" s="6">
        <f t="shared" si="100"/>
        <v>604.24</v>
      </c>
      <c r="N1617" s="6">
        <f t="shared" si="101"/>
        <v>310.68</v>
      </c>
      <c r="O1617" s="6">
        <f t="shared" si="102"/>
        <v>293.56</v>
      </c>
      <c r="P1617" s="8">
        <f t="shared" si="103"/>
        <v>0.48583344366476894</v>
      </c>
      <c r="Q1617" s="5">
        <f>YEAR(SalesDataTable[[#This Row],[Order Date]])</f>
        <v>2026</v>
      </c>
      <c r="R1617" s="8" t="str">
        <f>"Q"&amp;ROUNDUP(MONTH(SalesDataTable[[#This Row],[Order Date]])/3,0)</f>
        <v>Q3</v>
      </c>
      <c r="S1617" s="9">
        <f>MONTH(SalesDataTable[[#This Row],[Order Date]])</f>
        <v>8</v>
      </c>
      <c r="T1617" s="8" t="str">
        <f>TEXT(SalesDataTable[[#This Row],[Order Date]],"mmm")</f>
        <v>Aug</v>
      </c>
    </row>
    <row r="1618" spans="1:20" ht="15.6">
      <c r="A1618" s="2" t="s">
        <v>1669</v>
      </c>
      <c r="B1618" s="3">
        <v>46244</v>
      </c>
      <c r="C1618" s="4" t="s">
        <v>27</v>
      </c>
      <c r="D1618" s="4" t="s">
        <v>45</v>
      </c>
      <c r="E1618" s="4" t="s">
        <v>3</v>
      </c>
      <c r="F1618" s="4" t="s">
        <v>4</v>
      </c>
      <c r="G1618" s="4" t="s">
        <v>11</v>
      </c>
      <c r="H1618" s="4" t="s">
        <v>79</v>
      </c>
      <c r="I1618" s="9">
        <v>1</v>
      </c>
      <c r="J1618" s="6">
        <v>72.39</v>
      </c>
      <c r="K1618" s="7">
        <v>0.1</v>
      </c>
      <c r="L1618" s="6">
        <v>31.64</v>
      </c>
      <c r="M1618" s="6">
        <f t="shared" si="100"/>
        <v>65.150999999999996</v>
      </c>
      <c r="N1618" s="6">
        <f t="shared" si="101"/>
        <v>31.64</v>
      </c>
      <c r="O1618" s="6">
        <f t="shared" si="102"/>
        <v>33.510999999999996</v>
      </c>
      <c r="P1618" s="8">
        <f t="shared" si="103"/>
        <v>0.51435895074519189</v>
      </c>
      <c r="Q1618" s="5">
        <f>YEAR(SalesDataTable[[#This Row],[Order Date]])</f>
        <v>2026</v>
      </c>
      <c r="R1618" s="8" t="str">
        <f>"Q"&amp;ROUNDUP(MONTH(SalesDataTable[[#This Row],[Order Date]])/3,0)</f>
        <v>Q3</v>
      </c>
      <c r="S1618" s="9">
        <f>MONTH(SalesDataTable[[#This Row],[Order Date]])</f>
        <v>8</v>
      </c>
      <c r="T1618" s="8" t="str">
        <f>TEXT(SalesDataTable[[#This Row],[Order Date]],"mmm")</f>
        <v>Aug</v>
      </c>
    </row>
    <row r="1619" spans="1:20" ht="15.6">
      <c r="A1619" s="2" t="s">
        <v>1670</v>
      </c>
      <c r="B1619" s="3">
        <v>46245</v>
      </c>
      <c r="C1619" s="4" t="s">
        <v>1</v>
      </c>
      <c r="D1619" s="4" t="s">
        <v>52</v>
      </c>
      <c r="E1619" s="4" t="s">
        <v>25</v>
      </c>
      <c r="F1619" s="4" t="s">
        <v>4</v>
      </c>
      <c r="G1619" s="4" t="s">
        <v>11</v>
      </c>
      <c r="H1619" s="4" t="s">
        <v>79</v>
      </c>
      <c r="I1619" s="9">
        <v>1</v>
      </c>
      <c r="J1619" s="6">
        <v>72.650000000000006</v>
      </c>
      <c r="K1619" s="7">
        <v>0</v>
      </c>
      <c r="L1619" s="6">
        <v>31.72</v>
      </c>
      <c r="M1619" s="6">
        <f t="shared" si="100"/>
        <v>72.650000000000006</v>
      </c>
      <c r="N1619" s="6">
        <f t="shared" si="101"/>
        <v>31.72</v>
      </c>
      <c r="O1619" s="6">
        <f t="shared" si="102"/>
        <v>40.930000000000007</v>
      </c>
      <c r="P1619" s="8">
        <f t="shared" si="103"/>
        <v>0.56338609772883697</v>
      </c>
      <c r="Q1619" s="5">
        <f>YEAR(SalesDataTable[[#This Row],[Order Date]])</f>
        <v>2026</v>
      </c>
      <c r="R1619" s="8" t="str">
        <f>"Q"&amp;ROUNDUP(MONTH(SalesDataTable[[#This Row],[Order Date]])/3,0)</f>
        <v>Q3</v>
      </c>
      <c r="S1619" s="9">
        <f>MONTH(SalesDataTable[[#This Row],[Order Date]])</f>
        <v>8</v>
      </c>
      <c r="T1619" s="8" t="str">
        <f>TEXT(SalesDataTable[[#This Row],[Order Date]],"mmm")</f>
        <v>Aug</v>
      </c>
    </row>
    <row r="1620" spans="1:20" ht="15.6">
      <c r="A1620" s="2" t="s">
        <v>1671</v>
      </c>
      <c r="B1620" s="3">
        <v>46245</v>
      </c>
      <c r="C1620" s="4" t="s">
        <v>27</v>
      </c>
      <c r="D1620" s="4" t="s">
        <v>82</v>
      </c>
      <c r="E1620" s="4" t="s">
        <v>3</v>
      </c>
      <c r="F1620" s="4" t="s">
        <v>16</v>
      </c>
      <c r="G1620" s="4" t="s">
        <v>31</v>
      </c>
      <c r="H1620" s="4" t="s">
        <v>41</v>
      </c>
      <c r="I1620" s="9">
        <v>1</v>
      </c>
      <c r="J1620" s="6">
        <v>198.44</v>
      </c>
      <c r="K1620" s="7">
        <v>0</v>
      </c>
      <c r="L1620" s="6">
        <v>106.79</v>
      </c>
      <c r="M1620" s="6">
        <f t="shared" si="100"/>
        <v>198.44</v>
      </c>
      <c r="N1620" s="6">
        <f t="shared" si="101"/>
        <v>106.79</v>
      </c>
      <c r="O1620" s="6">
        <f t="shared" si="102"/>
        <v>91.649999999999991</v>
      </c>
      <c r="P1620" s="8">
        <f t="shared" si="103"/>
        <v>0.46185244910300338</v>
      </c>
      <c r="Q1620" s="5">
        <f>YEAR(SalesDataTable[[#This Row],[Order Date]])</f>
        <v>2026</v>
      </c>
      <c r="R1620" s="8" t="str">
        <f>"Q"&amp;ROUNDUP(MONTH(SalesDataTable[[#This Row],[Order Date]])/3,0)</f>
        <v>Q3</v>
      </c>
      <c r="S1620" s="9">
        <f>MONTH(SalesDataTable[[#This Row],[Order Date]])</f>
        <v>8</v>
      </c>
      <c r="T1620" s="8" t="str">
        <f>TEXT(SalesDataTable[[#This Row],[Order Date]],"mmm")</f>
        <v>Aug</v>
      </c>
    </row>
    <row r="1621" spans="1:20" ht="15.6">
      <c r="A1621" s="2" t="s">
        <v>1672</v>
      </c>
      <c r="B1621" s="3">
        <v>46245</v>
      </c>
      <c r="C1621" s="4" t="s">
        <v>14</v>
      </c>
      <c r="D1621" s="4" t="s">
        <v>126</v>
      </c>
      <c r="E1621" s="4" t="s">
        <v>3</v>
      </c>
      <c r="F1621" s="4" t="s">
        <v>4</v>
      </c>
      <c r="G1621" s="4" t="s">
        <v>31</v>
      </c>
      <c r="H1621" s="4" t="s">
        <v>41</v>
      </c>
      <c r="I1621" s="9">
        <v>1</v>
      </c>
      <c r="J1621" s="6">
        <v>193.67</v>
      </c>
      <c r="K1621" s="7">
        <v>0</v>
      </c>
      <c r="L1621" s="6">
        <v>103.79</v>
      </c>
      <c r="M1621" s="6">
        <f t="shared" si="100"/>
        <v>193.67</v>
      </c>
      <c r="N1621" s="6">
        <f t="shared" si="101"/>
        <v>103.79</v>
      </c>
      <c r="O1621" s="6">
        <f t="shared" si="102"/>
        <v>89.879999999999981</v>
      </c>
      <c r="P1621" s="8">
        <f t="shared" si="103"/>
        <v>0.46408839779005517</v>
      </c>
      <c r="Q1621" s="5">
        <f>YEAR(SalesDataTable[[#This Row],[Order Date]])</f>
        <v>2026</v>
      </c>
      <c r="R1621" s="8" t="str">
        <f>"Q"&amp;ROUNDUP(MONTH(SalesDataTable[[#This Row],[Order Date]])/3,0)</f>
        <v>Q3</v>
      </c>
      <c r="S1621" s="9">
        <f>MONTH(SalesDataTable[[#This Row],[Order Date]])</f>
        <v>8</v>
      </c>
      <c r="T1621" s="8" t="str">
        <f>TEXT(SalesDataTable[[#This Row],[Order Date]],"mmm")</f>
        <v>Aug</v>
      </c>
    </row>
    <row r="1622" spans="1:20" ht="15.6">
      <c r="A1622" s="2" t="s">
        <v>1673</v>
      </c>
      <c r="B1622" s="3">
        <v>46245</v>
      </c>
      <c r="C1622" s="4" t="s">
        <v>27</v>
      </c>
      <c r="D1622" s="4" t="s">
        <v>48</v>
      </c>
      <c r="E1622" s="4" t="s">
        <v>3</v>
      </c>
      <c r="F1622" s="4" t="s">
        <v>4</v>
      </c>
      <c r="G1622" s="4" t="s">
        <v>17</v>
      </c>
      <c r="H1622" s="4" t="s">
        <v>83</v>
      </c>
      <c r="I1622" s="9">
        <v>5</v>
      </c>
      <c r="J1622" s="6">
        <v>166.03</v>
      </c>
      <c r="K1622" s="7">
        <v>0</v>
      </c>
      <c r="L1622" s="6">
        <v>87.46</v>
      </c>
      <c r="M1622" s="6">
        <f t="shared" si="100"/>
        <v>830.15</v>
      </c>
      <c r="N1622" s="6">
        <f t="shared" si="101"/>
        <v>437.29999999999995</v>
      </c>
      <c r="O1622" s="6">
        <f t="shared" si="102"/>
        <v>392.85</v>
      </c>
      <c r="P1622" s="8">
        <f t="shared" si="103"/>
        <v>0.47322772992832624</v>
      </c>
      <c r="Q1622" s="5">
        <f>YEAR(SalesDataTable[[#This Row],[Order Date]])</f>
        <v>2026</v>
      </c>
      <c r="R1622" s="8" t="str">
        <f>"Q"&amp;ROUNDUP(MONTH(SalesDataTable[[#This Row],[Order Date]])/3,0)</f>
        <v>Q3</v>
      </c>
      <c r="S1622" s="9">
        <f>MONTH(SalesDataTable[[#This Row],[Order Date]])</f>
        <v>8</v>
      </c>
      <c r="T1622" s="8" t="str">
        <f>TEXT(SalesDataTable[[#This Row],[Order Date]],"mmm")</f>
        <v>Aug</v>
      </c>
    </row>
    <row r="1623" spans="1:20" ht="15.6">
      <c r="A1623" s="2" t="s">
        <v>1674</v>
      </c>
      <c r="B1623" s="3">
        <v>46245</v>
      </c>
      <c r="C1623" s="4" t="s">
        <v>1</v>
      </c>
      <c r="D1623" s="4" t="s">
        <v>2</v>
      </c>
      <c r="E1623" s="4" t="s">
        <v>3</v>
      </c>
      <c r="F1623" s="4" t="s">
        <v>20</v>
      </c>
      <c r="G1623" s="4" t="s">
        <v>31</v>
      </c>
      <c r="H1623" s="4" t="s">
        <v>64</v>
      </c>
      <c r="I1623" s="9">
        <v>2</v>
      </c>
      <c r="J1623" s="6">
        <v>81.569999999999993</v>
      </c>
      <c r="K1623" s="7">
        <v>0</v>
      </c>
      <c r="L1623" s="6">
        <v>40.36</v>
      </c>
      <c r="M1623" s="6">
        <f t="shared" si="100"/>
        <v>163.13999999999999</v>
      </c>
      <c r="N1623" s="6">
        <f t="shared" si="101"/>
        <v>80.72</v>
      </c>
      <c r="O1623" s="6">
        <f t="shared" si="102"/>
        <v>82.419999999999987</v>
      </c>
      <c r="P1623" s="8">
        <f t="shared" si="103"/>
        <v>0.50521024886600463</v>
      </c>
      <c r="Q1623" s="5">
        <f>YEAR(SalesDataTable[[#This Row],[Order Date]])</f>
        <v>2026</v>
      </c>
      <c r="R1623" s="8" t="str">
        <f>"Q"&amp;ROUNDUP(MONTH(SalesDataTable[[#This Row],[Order Date]])/3,0)</f>
        <v>Q3</v>
      </c>
      <c r="S1623" s="9">
        <f>MONTH(SalesDataTable[[#This Row],[Order Date]])</f>
        <v>8</v>
      </c>
      <c r="T1623" s="8" t="str">
        <f>TEXT(SalesDataTable[[#This Row],[Order Date]],"mmm")</f>
        <v>Aug</v>
      </c>
    </row>
    <row r="1624" spans="1:20" ht="15.6">
      <c r="A1624" s="2" t="s">
        <v>1675</v>
      </c>
      <c r="B1624" s="3">
        <v>46245</v>
      </c>
      <c r="C1624" s="4" t="s">
        <v>1</v>
      </c>
      <c r="D1624" s="4" t="s">
        <v>88</v>
      </c>
      <c r="E1624" s="4" t="s">
        <v>25</v>
      </c>
      <c r="F1624" s="4" t="s">
        <v>20</v>
      </c>
      <c r="G1624" s="4" t="s">
        <v>11</v>
      </c>
      <c r="H1624" s="4" t="s">
        <v>21</v>
      </c>
      <c r="I1624" s="9">
        <v>2</v>
      </c>
      <c r="J1624" s="6">
        <v>143.86000000000001</v>
      </c>
      <c r="K1624" s="7">
        <v>0</v>
      </c>
      <c r="L1624" s="6">
        <v>81.23</v>
      </c>
      <c r="M1624" s="6">
        <f t="shared" si="100"/>
        <v>287.72000000000003</v>
      </c>
      <c r="N1624" s="6">
        <f t="shared" si="101"/>
        <v>162.46</v>
      </c>
      <c r="O1624" s="6">
        <f t="shared" si="102"/>
        <v>125.26000000000002</v>
      </c>
      <c r="P1624" s="8">
        <f t="shared" si="103"/>
        <v>0.43535381621020441</v>
      </c>
      <c r="Q1624" s="5">
        <f>YEAR(SalesDataTable[[#This Row],[Order Date]])</f>
        <v>2026</v>
      </c>
      <c r="R1624" s="8" t="str">
        <f>"Q"&amp;ROUNDUP(MONTH(SalesDataTable[[#This Row],[Order Date]])/3,0)</f>
        <v>Q3</v>
      </c>
      <c r="S1624" s="9">
        <f>MONTH(SalesDataTable[[#This Row],[Order Date]])</f>
        <v>8</v>
      </c>
      <c r="T1624" s="8" t="str">
        <f>TEXT(SalesDataTable[[#This Row],[Order Date]],"mmm")</f>
        <v>Aug</v>
      </c>
    </row>
    <row r="1625" spans="1:20" ht="15.6">
      <c r="A1625" s="2" t="s">
        <v>1676</v>
      </c>
      <c r="B1625" s="3">
        <v>46245</v>
      </c>
      <c r="C1625" s="4" t="s">
        <v>8</v>
      </c>
      <c r="D1625" s="4" t="s">
        <v>86</v>
      </c>
      <c r="E1625" s="4" t="s">
        <v>3</v>
      </c>
      <c r="F1625" s="4" t="s">
        <v>4</v>
      </c>
      <c r="G1625" s="4" t="s">
        <v>11</v>
      </c>
      <c r="H1625" s="4" t="s">
        <v>12</v>
      </c>
      <c r="I1625" s="9">
        <v>3</v>
      </c>
      <c r="J1625" s="6">
        <v>93.53</v>
      </c>
      <c r="K1625" s="7">
        <v>0</v>
      </c>
      <c r="L1625" s="6">
        <v>46.19</v>
      </c>
      <c r="M1625" s="6">
        <f t="shared" si="100"/>
        <v>280.59000000000003</v>
      </c>
      <c r="N1625" s="6">
        <f t="shared" si="101"/>
        <v>138.57</v>
      </c>
      <c r="O1625" s="6">
        <f t="shared" si="102"/>
        <v>142.02000000000004</v>
      </c>
      <c r="P1625" s="8">
        <f t="shared" si="103"/>
        <v>0.5061477600769807</v>
      </c>
      <c r="Q1625" s="5">
        <f>YEAR(SalesDataTable[[#This Row],[Order Date]])</f>
        <v>2026</v>
      </c>
      <c r="R1625" s="8" t="str">
        <f>"Q"&amp;ROUNDUP(MONTH(SalesDataTable[[#This Row],[Order Date]])/3,0)</f>
        <v>Q3</v>
      </c>
      <c r="S1625" s="9">
        <f>MONTH(SalesDataTable[[#This Row],[Order Date]])</f>
        <v>8</v>
      </c>
      <c r="T1625" s="8" t="str">
        <f>TEXT(SalesDataTable[[#This Row],[Order Date]],"mmm")</f>
        <v>Aug</v>
      </c>
    </row>
    <row r="1626" spans="1:20" ht="15.6">
      <c r="A1626" s="2" t="s">
        <v>1677</v>
      </c>
      <c r="B1626" s="3">
        <v>46245</v>
      </c>
      <c r="C1626" s="4" t="s">
        <v>27</v>
      </c>
      <c r="D1626" s="4" t="s">
        <v>28</v>
      </c>
      <c r="E1626" s="4" t="s">
        <v>10</v>
      </c>
      <c r="F1626" s="4" t="s">
        <v>20</v>
      </c>
      <c r="G1626" s="4" t="s">
        <v>17</v>
      </c>
      <c r="H1626" s="4" t="s">
        <v>83</v>
      </c>
      <c r="I1626" s="9">
        <v>10</v>
      </c>
      <c r="J1626" s="6">
        <v>162.38</v>
      </c>
      <c r="K1626" s="7">
        <v>0.05</v>
      </c>
      <c r="L1626" s="6">
        <v>85.82</v>
      </c>
      <c r="M1626" s="6">
        <f t="shared" si="100"/>
        <v>1542.61</v>
      </c>
      <c r="N1626" s="6">
        <f t="shared" si="101"/>
        <v>858.19999999999993</v>
      </c>
      <c r="O1626" s="6">
        <f t="shared" si="102"/>
        <v>684.41</v>
      </c>
      <c r="P1626" s="8">
        <f t="shared" si="103"/>
        <v>0.44367014345816508</v>
      </c>
      <c r="Q1626" s="5">
        <f>YEAR(SalesDataTable[[#This Row],[Order Date]])</f>
        <v>2026</v>
      </c>
      <c r="R1626" s="8" t="str">
        <f>"Q"&amp;ROUNDUP(MONTH(SalesDataTable[[#This Row],[Order Date]])/3,0)</f>
        <v>Q3</v>
      </c>
      <c r="S1626" s="9">
        <f>MONTH(SalesDataTable[[#This Row],[Order Date]])</f>
        <v>8</v>
      </c>
      <c r="T1626" s="8" t="str">
        <f>TEXT(SalesDataTable[[#This Row],[Order Date]],"mmm")</f>
        <v>Aug</v>
      </c>
    </row>
    <row r="1627" spans="1:20" ht="15.6">
      <c r="A1627" s="2" t="s">
        <v>1678</v>
      </c>
      <c r="B1627" s="3">
        <v>46245</v>
      </c>
      <c r="C1627" s="4" t="s">
        <v>1</v>
      </c>
      <c r="D1627" s="4" t="s">
        <v>88</v>
      </c>
      <c r="E1627" s="4" t="s">
        <v>39</v>
      </c>
      <c r="F1627" s="4" t="s">
        <v>20</v>
      </c>
      <c r="G1627" s="4" t="s">
        <v>49</v>
      </c>
      <c r="H1627" s="4" t="s">
        <v>55</v>
      </c>
      <c r="I1627" s="9">
        <v>1</v>
      </c>
      <c r="J1627" s="6">
        <v>122.52</v>
      </c>
      <c r="K1627" s="7">
        <v>0.05</v>
      </c>
      <c r="L1627" s="6">
        <v>69.66</v>
      </c>
      <c r="M1627" s="6">
        <f t="shared" si="100"/>
        <v>116.39399999999999</v>
      </c>
      <c r="N1627" s="6">
        <f t="shared" si="101"/>
        <v>69.66</v>
      </c>
      <c r="O1627" s="6">
        <f t="shared" si="102"/>
        <v>46.733999999999995</v>
      </c>
      <c r="P1627" s="8">
        <f t="shared" si="103"/>
        <v>0.40151554203824935</v>
      </c>
      <c r="Q1627" s="5">
        <f>YEAR(SalesDataTable[[#This Row],[Order Date]])</f>
        <v>2026</v>
      </c>
      <c r="R1627" s="8" t="str">
        <f>"Q"&amp;ROUNDUP(MONTH(SalesDataTable[[#This Row],[Order Date]])/3,0)</f>
        <v>Q3</v>
      </c>
      <c r="S1627" s="9">
        <f>MONTH(SalesDataTable[[#This Row],[Order Date]])</f>
        <v>8</v>
      </c>
      <c r="T1627" s="8" t="str">
        <f>TEXT(SalesDataTable[[#This Row],[Order Date]],"mmm")</f>
        <v>Aug</v>
      </c>
    </row>
    <row r="1628" spans="1:20" ht="15.6">
      <c r="A1628" s="2" t="s">
        <v>1679</v>
      </c>
      <c r="B1628" s="3">
        <v>46246</v>
      </c>
      <c r="C1628" s="4" t="s">
        <v>27</v>
      </c>
      <c r="D1628" s="4" t="s">
        <v>82</v>
      </c>
      <c r="E1628" s="4" t="s">
        <v>39</v>
      </c>
      <c r="F1628" s="4" t="s">
        <v>4</v>
      </c>
      <c r="G1628" s="4" t="s">
        <v>11</v>
      </c>
      <c r="H1628" s="4" t="s">
        <v>21</v>
      </c>
      <c r="I1628" s="9">
        <v>1</v>
      </c>
      <c r="J1628" s="6">
        <v>142.84</v>
      </c>
      <c r="K1628" s="7">
        <v>0</v>
      </c>
      <c r="L1628" s="6">
        <v>77.7</v>
      </c>
      <c r="M1628" s="6">
        <f t="shared" si="100"/>
        <v>142.84</v>
      </c>
      <c r="N1628" s="6">
        <f t="shared" si="101"/>
        <v>77.7</v>
      </c>
      <c r="O1628" s="6">
        <f t="shared" si="102"/>
        <v>65.14</v>
      </c>
      <c r="P1628" s="8">
        <f t="shared" si="103"/>
        <v>0.4560347241669</v>
      </c>
      <c r="Q1628" s="5">
        <f>YEAR(SalesDataTable[[#This Row],[Order Date]])</f>
        <v>2026</v>
      </c>
      <c r="R1628" s="8" t="str">
        <f>"Q"&amp;ROUNDUP(MONTH(SalesDataTable[[#This Row],[Order Date]])/3,0)</f>
        <v>Q3</v>
      </c>
      <c r="S1628" s="9">
        <f>MONTH(SalesDataTable[[#This Row],[Order Date]])</f>
        <v>8</v>
      </c>
      <c r="T1628" s="8" t="str">
        <f>TEXT(SalesDataTable[[#This Row],[Order Date]],"mmm")</f>
        <v>Aug</v>
      </c>
    </row>
    <row r="1629" spans="1:20" ht="15.6">
      <c r="A1629" s="2" t="s">
        <v>1680</v>
      </c>
      <c r="B1629" s="3">
        <v>46246</v>
      </c>
      <c r="C1629" s="4" t="s">
        <v>8</v>
      </c>
      <c r="D1629" s="4" t="s">
        <v>86</v>
      </c>
      <c r="E1629" s="4" t="s">
        <v>25</v>
      </c>
      <c r="F1629" s="4" t="s">
        <v>4</v>
      </c>
      <c r="G1629" s="4" t="s">
        <v>11</v>
      </c>
      <c r="H1629" s="4" t="s">
        <v>79</v>
      </c>
      <c r="I1629" s="9">
        <v>3</v>
      </c>
      <c r="J1629" s="6">
        <v>72.349999999999994</v>
      </c>
      <c r="K1629" s="7">
        <v>0</v>
      </c>
      <c r="L1629" s="6">
        <v>32.119999999999997</v>
      </c>
      <c r="M1629" s="6">
        <f t="shared" si="100"/>
        <v>217.04999999999998</v>
      </c>
      <c r="N1629" s="6">
        <f t="shared" si="101"/>
        <v>96.359999999999985</v>
      </c>
      <c r="O1629" s="6">
        <f t="shared" si="102"/>
        <v>120.69</v>
      </c>
      <c r="P1629" s="8">
        <f t="shared" si="103"/>
        <v>0.55604699378023503</v>
      </c>
      <c r="Q1629" s="5">
        <f>YEAR(SalesDataTable[[#This Row],[Order Date]])</f>
        <v>2026</v>
      </c>
      <c r="R1629" s="8" t="str">
        <f>"Q"&amp;ROUNDUP(MONTH(SalesDataTable[[#This Row],[Order Date]])/3,0)</f>
        <v>Q3</v>
      </c>
      <c r="S1629" s="9">
        <f>MONTH(SalesDataTable[[#This Row],[Order Date]])</f>
        <v>8</v>
      </c>
      <c r="T1629" s="8" t="str">
        <f>TEXT(SalesDataTable[[#This Row],[Order Date]],"mmm")</f>
        <v>Aug</v>
      </c>
    </row>
    <row r="1630" spans="1:20" ht="15.6">
      <c r="A1630" s="2" t="s">
        <v>1681</v>
      </c>
      <c r="B1630" s="3">
        <v>46246</v>
      </c>
      <c r="C1630" s="4" t="s">
        <v>27</v>
      </c>
      <c r="D1630" s="4" t="s">
        <v>28</v>
      </c>
      <c r="E1630" s="4" t="s">
        <v>3</v>
      </c>
      <c r="F1630" s="4" t="s">
        <v>16</v>
      </c>
      <c r="G1630" s="4" t="s">
        <v>49</v>
      </c>
      <c r="H1630" s="4" t="s">
        <v>50</v>
      </c>
      <c r="I1630" s="9">
        <v>3</v>
      </c>
      <c r="J1630" s="6">
        <v>40.14</v>
      </c>
      <c r="K1630" s="7">
        <v>0.05</v>
      </c>
      <c r="L1630" s="6">
        <v>14.53</v>
      </c>
      <c r="M1630" s="6">
        <f t="shared" si="100"/>
        <v>114.399</v>
      </c>
      <c r="N1630" s="6">
        <f t="shared" si="101"/>
        <v>43.589999999999996</v>
      </c>
      <c r="O1630" s="6">
        <f t="shared" si="102"/>
        <v>70.808999999999997</v>
      </c>
      <c r="P1630" s="8">
        <f t="shared" si="103"/>
        <v>0.61896520074476169</v>
      </c>
      <c r="Q1630" s="5">
        <f>YEAR(SalesDataTable[[#This Row],[Order Date]])</f>
        <v>2026</v>
      </c>
      <c r="R1630" s="8" t="str">
        <f>"Q"&amp;ROUNDUP(MONTH(SalesDataTable[[#This Row],[Order Date]])/3,0)</f>
        <v>Q3</v>
      </c>
      <c r="S1630" s="9">
        <f>MONTH(SalesDataTable[[#This Row],[Order Date]])</f>
        <v>8</v>
      </c>
      <c r="T1630" s="8" t="str">
        <f>TEXT(SalesDataTable[[#This Row],[Order Date]],"mmm")</f>
        <v>Aug</v>
      </c>
    </row>
    <row r="1631" spans="1:20" ht="15.6">
      <c r="A1631" s="2" t="s">
        <v>1682</v>
      </c>
      <c r="B1631" s="3">
        <v>46246</v>
      </c>
      <c r="C1631" s="4" t="s">
        <v>27</v>
      </c>
      <c r="D1631" s="4" t="s">
        <v>82</v>
      </c>
      <c r="E1631" s="4" t="s">
        <v>3</v>
      </c>
      <c r="F1631" s="4" t="s">
        <v>16</v>
      </c>
      <c r="G1631" s="4" t="s">
        <v>49</v>
      </c>
      <c r="H1631" s="4" t="s">
        <v>74</v>
      </c>
      <c r="I1631" s="9">
        <v>2</v>
      </c>
      <c r="J1631" s="6">
        <v>51.84</v>
      </c>
      <c r="K1631" s="7">
        <v>0</v>
      </c>
      <c r="L1631" s="6">
        <v>21.62</v>
      </c>
      <c r="M1631" s="6">
        <f t="shared" si="100"/>
        <v>103.68</v>
      </c>
      <c r="N1631" s="6">
        <f t="shared" si="101"/>
        <v>43.24</v>
      </c>
      <c r="O1631" s="6">
        <f t="shared" si="102"/>
        <v>60.440000000000005</v>
      </c>
      <c r="P1631" s="8">
        <f t="shared" si="103"/>
        <v>0.58294753086419759</v>
      </c>
      <c r="Q1631" s="5">
        <f>YEAR(SalesDataTable[[#This Row],[Order Date]])</f>
        <v>2026</v>
      </c>
      <c r="R1631" s="8" t="str">
        <f>"Q"&amp;ROUNDUP(MONTH(SalesDataTable[[#This Row],[Order Date]])/3,0)</f>
        <v>Q3</v>
      </c>
      <c r="S1631" s="9">
        <f>MONTH(SalesDataTable[[#This Row],[Order Date]])</f>
        <v>8</v>
      </c>
      <c r="T1631" s="8" t="str">
        <f>TEXT(SalesDataTable[[#This Row],[Order Date]],"mmm")</f>
        <v>Aug</v>
      </c>
    </row>
    <row r="1632" spans="1:20" ht="15.6">
      <c r="A1632" s="2" t="s">
        <v>1683</v>
      </c>
      <c r="B1632" s="3">
        <v>46246</v>
      </c>
      <c r="C1632" s="4" t="s">
        <v>27</v>
      </c>
      <c r="D1632" s="4" t="s">
        <v>48</v>
      </c>
      <c r="E1632" s="4" t="s">
        <v>3</v>
      </c>
      <c r="F1632" s="4" t="s">
        <v>16</v>
      </c>
      <c r="G1632" s="4" t="s">
        <v>5</v>
      </c>
      <c r="H1632" s="4" t="s">
        <v>6</v>
      </c>
      <c r="I1632" s="9">
        <v>3</v>
      </c>
      <c r="J1632" s="6">
        <v>82.32</v>
      </c>
      <c r="K1632" s="7">
        <v>0.15</v>
      </c>
      <c r="L1632" s="6">
        <v>41.95</v>
      </c>
      <c r="M1632" s="6">
        <f t="shared" si="100"/>
        <v>209.91599999999997</v>
      </c>
      <c r="N1632" s="6">
        <f t="shared" si="101"/>
        <v>125.85000000000001</v>
      </c>
      <c r="O1632" s="6">
        <f t="shared" si="102"/>
        <v>84.06599999999996</v>
      </c>
      <c r="P1632" s="8">
        <f t="shared" si="103"/>
        <v>0.40047447550448739</v>
      </c>
      <c r="Q1632" s="5">
        <f>YEAR(SalesDataTable[[#This Row],[Order Date]])</f>
        <v>2026</v>
      </c>
      <c r="R1632" s="8" t="str">
        <f>"Q"&amp;ROUNDUP(MONTH(SalesDataTable[[#This Row],[Order Date]])/3,0)</f>
        <v>Q3</v>
      </c>
      <c r="S1632" s="9">
        <f>MONTH(SalesDataTable[[#This Row],[Order Date]])</f>
        <v>8</v>
      </c>
      <c r="T1632" s="8" t="str">
        <f>TEXT(SalesDataTable[[#This Row],[Order Date]],"mmm")</f>
        <v>Aug</v>
      </c>
    </row>
    <row r="1633" spans="1:20" ht="15.6">
      <c r="A1633" s="2" t="s">
        <v>1684</v>
      </c>
      <c r="B1633" s="3">
        <v>46247</v>
      </c>
      <c r="C1633" s="4" t="s">
        <v>14</v>
      </c>
      <c r="D1633" s="4" t="s">
        <v>34</v>
      </c>
      <c r="E1633" s="4" t="s">
        <v>3</v>
      </c>
      <c r="F1633" s="4" t="s">
        <v>4</v>
      </c>
      <c r="G1633" s="4" t="s">
        <v>11</v>
      </c>
      <c r="H1633" s="4" t="s">
        <v>12</v>
      </c>
      <c r="I1633" s="9">
        <v>1</v>
      </c>
      <c r="J1633" s="6">
        <v>91.78</v>
      </c>
      <c r="K1633" s="7">
        <v>0</v>
      </c>
      <c r="L1633" s="6">
        <v>46.15</v>
      </c>
      <c r="M1633" s="6">
        <f t="shared" si="100"/>
        <v>91.78</v>
      </c>
      <c r="N1633" s="6">
        <f t="shared" si="101"/>
        <v>46.15</v>
      </c>
      <c r="O1633" s="6">
        <f t="shared" si="102"/>
        <v>45.63</v>
      </c>
      <c r="P1633" s="8">
        <f t="shared" si="103"/>
        <v>0.49716713881019831</v>
      </c>
      <c r="Q1633" s="5">
        <f>YEAR(SalesDataTable[[#This Row],[Order Date]])</f>
        <v>2026</v>
      </c>
      <c r="R1633" s="8" t="str">
        <f>"Q"&amp;ROUNDUP(MONTH(SalesDataTable[[#This Row],[Order Date]])/3,0)</f>
        <v>Q3</v>
      </c>
      <c r="S1633" s="9">
        <f>MONTH(SalesDataTable[[#This Row],[Order Date]])</f>
        <v>8</v>
      </c>
      <c r="T1633" s="8" t="str">
        <f>TEXT(SalesDataTable[[#This Row],[Order Date]],"mmm")</f>
        <v>Aug</v>
      </c>
    </row>
    <row r="1634" spans="1:20" ht="15.6">
      <c r="A1634" s="2" t="s">
        <v>1685</v>
      </c>
      <c r="B1634" s="3">
        <v>46247</v>
      </c>
      <c r="C1634" s="4" t="s">
        <v>8</v>
      </c>
      <c r="D1634" s="4" t="s">
        <v>86</v>
      </c>
      <c r="E1634" s="4" t="s">
        <v>3</v>
      </c>
      <c r="F1634" s="4" t="s">
        <v>20</v>
      </c>
      <c r="G1634" s="4" t="s">
        <v>11</v>
      </c>
      <c r="H1634" s="4" t="s">
        <v>12</v>
      </c>
      <c r="I1634" s="9">
        <v>2</v>
      </c>
      <c r="J1634" s="6">
        <v>93.13</v>
      </c>
      <c r="K1634" s="7">
        <v>0</v>
      </c>
      <c r="L1634" s="6">
        <v>45.68</v>
      </c>
      <c r="M1634" s="6">
        <f t="shared" si="100"/>
        <v>186.26</v>
      </c>
      <c r="N1634" s="6">
        <f t="shared" si="101"/>
        <v>91.36</v>
      </c>
      <c r="O1634" s="6">
        <f t="shared" si="102"/>
        <v>94.899999999999991</v>
      </c>
      <c r="P1634" s="8">
        <f t="shared" si="103"/>
        <v>0.50950284548480618</v>
      </c>
      <c r="Q1634" s="5">
        <f>YEAR(SalesDataTable[[#This Row],[Order Date]])</f>
        <v>2026</v>
      </c>
      <c r="R1634" s="8" t="str">
        <f>"Q"&amp;ROUNDUP(MONTH(SalesDataTable[[#This Row],[Order Date]])/3,0)</f>
        <v>Q3</v>
      </c>
      <c r="S1634" s="9">
        <f>MONTH(SalesDataTable[[#This Row],[Order Date]])</f>
        <v>8</v>
      </c>
      <c r="T1634" s="8" t="str">
        <f>TEXT(SalesDataTable[[#This Row],[Order Date]],"mmm")</f>
        <v>Aug</v>
      </c>
    </row>
    <row r="1635" spans="1:20" ht="15.6">
      <c r="A1635" s="2" t="s">
        <v>1686</v>
      </c>
      <c r="B1635" s="3">
        <v>46247</v>
      </c>
      <c r="C1635" s="4" t="s">
        <v>8</v>
      </c>
      <c r="D1635" s="4" t="s">
        <v>69</v>
      </c>
      <c r="E1635" s="4" t="s">
        <v>3</v>
      </c>
      <c r="F1635" s="4" t="s">
        <v>4</v>
      </c>
      <c r="G1635" s="4" t="s">
        <v>17</v>
      </c>
      <c r="H1635" s="4" t="s">
        <v>18</v>
      </c>
      <c r="I1635" s="9">
        <v>1</v>
      </c>
      <c r="J1635" s="6">
        <v>36.67</v>
      </c>
      <c r="K1635" s="7">
        <v>0.1</v>
      </c>
      <c r="L1635" s="6">
        <v>13.18</v>
      </c>
      <c r="M1635" s="6">
        <f t="shared" si="100"/>
        <v>33.003</v>
      </c>
      <c r="N1635" s="6">
        <f t="shared" si="101"/>
        <v>13.18</v>
      </c>
      <c r="O1635" s="6">
        <f t="shared" si="102"/>
        <v>19.823</v>
      </c>
      <c r="P1635" s="8">
        <f t="shared" si="103"/>
        <v>0.60064236584552921</v>
      </c>
      <c r="Q1635" s="5">
        <f>YEAR(SalesDataTable[[#This Row],[Order Date]])</f>
        <v>2026</v>
      </c>
      <c r="R1635" s="8" t="str">
        <f>"Q"&amp;ROUNDUP(MONTH(SalesDataTable[[#This Row],[Order Date]])/3,0)</f>
        <v>Q3</v>
      </c>
      <c r="S1635" s="9">
        <f>MONTH(SalesDataTable[[#This Row],[Order Date]])</f>
        <v>8</v>
      </c>
      <c r="T1635" s="8" t="str">
        <f>TEXT(SalesDataTable[[#This Row],[Order Date]],"mmm")</f>
        <v>Aug</v>
      </c>
    </row>
    <row r="1636" spans="1:20" ht="15.6">
      <c r="A1636" s="2" t="s">
        <v>1687</v>
      </c>
      <c r="B1636" s="3">
        <v>46247</v>
      </c>
      <c r="C1636" s="4" t="s">
        <v>27</v>
      </c>
      <c r="D1636" s="4" t="s">
        <v>48</v>
      </c>
      <c r="E1636" s="4" t="s">
        <v>10</v>
      </c>
      <c r="F1636" s="4" t="s">
        <v>4</v>
      </c>
      <c r="G1636" s="4" t="s">
        <v>49</v>
      </c>
      <c r="H1636" s="4" t="s">
        <v>74</v>
      </c>
      <c r="I1636" s="9">
        <v>4</v>
      </c>
      <c r="J1636" s="6">
        <v>51.25</v>
      </c>
      <c r="K1636" s="7">
        <v>0.1</v>
      </c>
      <c r="L1636" s="6">
        <v>21.77</v>
      </c>
      <c r="M1636" s="6">
        <f t="shared" si="100"/>
        <v>184.5</v>
      </c>
      <c r="N1636" s="6">
        <f t="shared" si="101"/>
        <v>87.08</v>
      </c>
      <c r="O1636" s="6">
        <f t="shared" si="102"/>
        <v>97.42</v>
      </c>
      <c r="P1636" s="8">
        <f t="shared" si="103"/>
        <v>0.52802168021680218</v>
      </c>
      <c r="Q1636" s="5">
        <f>YEAR(SalesDataTable[[#This Row],[Order Date]])</f>
        <v>2026</v>
      </c>
      <c r="R1636" s="8" t="str">
        <f>"Q"&amp;ROUNDUP(MONTH(SalesDataTable[[#This Row],[Order Date]])/3,0)</f>
        <v>Q3</v>
      </c>
      <c r="S1636" s="9">
        <f>MONTH(SalesDataTable[[#This Row],[Order Date]])</f>
        <v>8</v>
      </c>
      <c r="T1636" s="8" t="str">
        <f>TEXT(SalesDataTable[[#This Row],[Order Date]],"mmm")</f>
        <v>Aug</v>
      </c>
    </row>
    <row r="1637" spans="1:20" ht="15.6">
      <c r="A1637" s="2" t="s">
        <v>1688</v>
      </c>
      <c r="B1637" s="3">
        <v>46247</v>
      </c>
      <c r="C1637" s="4" t="s">
        <v>27</v>
      </c>
      <c r="D1637" s="4" t="s">
        <v>48</v>
      </c>
      <c r="E1637" s="4" t="s">
        <v>39</v>
      </c>
      <c r="F1637" s="4" t="s">
        <v>20</v>
      </c>
      <c r="G1637" s="4" t="s">
        <v>49</v>
      </c>
      <c r="H1637" s="4" t="s">
        <v>50</v>
      </c>
      <c r="I1637" s="9">
        <v>1</v>
      </c>
      <c r="J1637" s="6">
        <v>39.61</v>
      </c>
      <c r="K1637" s="7">
        <v>0.1</v>
      </c>
      <c r="L1637" s="6">
        <v>14.85</v>
      </c>
      <c r="M1637" s="6">
        <f t="shared" si="100"/>
        <v>35.649000000000001</v>
      </c>
      <c r="N1637" s="6">
        <f t="shared" si="101"/>
        <v>14.85</v>
      </c>
      <c r="O1637" s="6">
        <f t="shared" si="102"/>
        <v>20.798999999999999</v>
      </c>
      <c r="P1637" s="8">
        <f t="shared" si="103"/>
        <v>0.58343852562484222</v>
      </c>
      <c r="Q1637" s="5">
        <f>YEAR(SalesDataTable[[#This Row],[Order Date]])</f>
        <v>2026</v>
      </c>
      <c r="R1637" s="8" t="str">
        <f>"Q"&amp;ROUNDUP(MONTH(SalesDataTable[[#This Row],[Order Date]])/3,0)</f>
        <v>Q3</v>
      </c>
      <c r="S1637" s="9">
        <f>MONTH(SalesDataTable[[#This Row],[Order Date]])</f>
        <v>8</v>
      </c>
      <c r="T1637" s="8" t="str">
        <f>TEXT(SalesDataTable[[#This Row],[Order Date]],"mmm")</f>
        <v>Aug</v>
      </c>
    </row>
    <row r="1638" spans="1:20" ht="15.6">
      <c r="A1638" s="2" t="s">
        <v>1689</v>
      </c>
      <c r="B1638" s="3">
        <v>46247</v>
      </c>
      <c r="C1638" s="4" t="s">
        <v>1</v>
      </c>
      <c r="D1638" s="4" t="s">
        <v>88</v>
      </c>
      <c r="E1638" s="4" t="s">
        <v>39</v>
      </c>
      <c r="F1638" s="4" t="s">
        <v>4</v>
      </c>
      <c r="G1638" s="4" t="s">
        <v>5</v>
      </c>
      <c r="H1638" s="4" t="s">
        <v>6</v>
      </c>
      <c r="I1638" s="9">
        <v>2</v>
      </c>
      <c r="J1638" s="6">
        <v>81.59</v>
      </c>
      <c r="K1638" s="7">
        <v>0.15</v>
      </c>
      <c r="L1638" s="6">
        <v>43.9</v>
      </c>
      <c r="M1638" s="6">
        <f t="shared" si="100"/>
        <v>138.703</v>
      </c>
      <c r="N1638" s="6">
        <f t="shared" si="101"/>
        <v>87.8</v>
      </c>
      <c r="O1638" s="6">
        <f t="shared" si="102"/>
        <v>50.903000000000006</v>
      </c>
      <c r="P1638" s="8">
        <f t="shared" si="103"/>
        <v>0.3669927831409559</v>
      </c>
      <c r="Q1638" s="5">
        <f>YEAR(SalesDataTable[[#This Row],[Order Date]])</f>
        <v>2026</v>
      </c>
      <c r="R1638" s="8" t="str">
        <f>"Q"&amp;ROUNDUP(MONTH(SalesDataTable[[#This Row],[Order Date]])/3,0)</f>
        <v>Q3</v>
      </c>
      <c r="S1638" s="9">
        <f>MONTH(SalesDataTable[[#This Row],[Order Date]])</f>
        <v>8</v>
      </c>
      <c r="T1638" s="8" t="str">
        <f>TEXT(SalesDataTable[[#This Row],[Order Date]],"mmm")</f>
        <v>Aug</v>
      </c>
    </row>
    <row r="1639" spans="1:20" ht="15.6">
      <c r="A1639" s="2" t="s">
        <v>1690</v>
      </c>
      <c r="B1639" s="3">
        <v>46248</v>
      </c>
      <c r="C1639" s="4" t="s">
        <v>8</v>
      </c>
      <c r="D1639" s="4" t="s">
        <v>9</v>
      </c>
      <c r="E1639" s="4" t="s">
        <v>25</v>
      </c>
      <c r="F1639" s="4" t="s">
        <v>16</v>
      </c>
      <c r="G1639" s="4" t="s">
        <v>49</v>
      </c>
      <c r="H1639" s="4" t="s">
        <v>55</v>
      </c>
      <c r="I1639" s="9">
        <v>3</v>
      </c>
      <c r="J1639" s="6">
        <v>122.96</v>
      </c>
      <c r="K1639" s="7">
        <v>0.1</v>
      </c>
      <c r="L1639" s="6">
        <v>67.62</v>
      </c>
      <c r="M1639" s="6">
        <f t="shared" si="100"/>
        <v>331.99200000000002</v>
      </c>
      <c r="N1639" s="6">
        <f t="shared" si="101"/>
        <v>202.86</v>
      </c>
      <c r="O1639" s="6">
        <f t="shared" si="102"/>
        <v>129.13200000000001</v>
      </c>
      <c r="P1639" s="8">
        <f t="shared" si="103"/>
        <v>0.38896117978746475</v>
      </c>
      <c r="Q1639" s="5">
        <f>YEAR(SalesDataTable[[#This Row],[Order Date]])</f>
        <v>2026</v>
      </c>
      <c r="R1639" s="8" t="str">
        <f>"Q"&amp;ROUNDUP(MONTH(SalesDataTable[[#This Row],[Order Date]])/3,0)</f>
        <v>Q3</v>
      </c>
      <c r="S1639" s="9">
        <f>MONTH(SalesDataTable[[#This Row],[Order Date]])</f>
        <v>8</v>
      </c>
      <c r="T1639" s="8" t="str">
        <f>TEXT(SalesDataTable[[#This Row],[Order Date]],"mmm")</f>
        <v>Aug</v>
      </c>
    </row>
    <row r="1640" spans="1:20" ht="15.6">
      <c r="A1640" s="2" t="s">
        <v>1691</v>
      </c>
      <c r="B1640" s="3">
        <v>46248</v>
      </c>
      <c r="C1640" s="4" t="s">
        <v>8</v>
      </c>
      <c r="D1640" s="4" t="s">
        <v>66</v>
      </c>
      <c r="E1640" s="4" t="s">
        <v>25</v>
      </c>
      <c r="F1640" s="4" t="s">
        <v>4</v>
      </c>
      <c r="G1640" s="4" t="s">
        <v>11</v>
      </c>
      <c r="H1640" s="4" t="s">
        <v>79</v>
      </c>
      <c r="I1640" s="9">
        <v>1</v>
      </c>
      <c r="J1640" s="6">
        <v>70.91</v>
      </c>
      <c r="K1640" s="7">
        <v>0</v>
      </c>
      <c r="L1640" s="6">
        <v>33.11</v>
      </c>
      <c r="M1640" s="6">
        <f t="shared" si="100"/>
        <v>70.91</v>
      </c>
      <c r="N1640" s="6">
        <f t="shared" si="101"/>
        <v>33.11</v>
      </c>
      <c r="O1640" s="6">
        <f t="shared" si="102"/>
        <v>37.799999999999997</v>
      </c>
      <c r="P1640" s="8">
        <f t="shared" si="103"/>
        <v>0.53307008884501483</v>
      </c>
      <c r="Q1640" s="5">
        <f>YEAR(SalesDataTable[[#This Row],[Order Date]])</f>
        <v>2026</v>
      </c>
      <c r="R1640" s="8" t="str">
        <f>"Q"&amp;ROUNDUP(MONTH(SalesDataTable[[#This Row],[Order Date]])/3,0)</f>
        <v>Q3</v>
      </c>
      <c r="S1640" s="9">
        <f>MONTH(SalesDataTable[[#This Row],[Order Date]])</f>
        <v>8</v>
      </c>
      <c r="T1640" s="8" t="str">
        <f>TEXT(SalesDataTable[[#This Row],[Order Date]],"mmm")</f>
        <v>Aug</v>
      </c>
    </row>
    <row r="1641" spans="1:20" ht="15.6">
      <c r="A1641" s="2" t="s">
        <v>1692</v>
      </c>
      <c r="B1641" s="3">
        <v>46248</v>
      </c>
      <c r="C1641" s="4" t="s">
        <v>8</v>
      </c>
      <c r="D1641" s="4" t="s">
        <v>38</v>
      </c>
      <c r="E1641" s="4" t="s">
        <v>10</v>
      </c>
      <c r="F1641" s="4" t="s">
        <v>20</v>
      </c>
      <c r="G1641" s="4" t="s">
        <v>5</v>
      </c>
      <c r="H1641" s="4" t="s">
        <v>29</v>
      </c>
      <c r="I1641" s="9">
        <v>6</v>
      </c>
      <c r="J1641" s="6">
        <v>50.94</v>
      </c>
      <c r="K1641" s="7">
        <v>0.1</v>
      </c>
      <c r="L1641" s="6">
        <v>22.76</v>
      </c>
      <c r="M1641" s="6">
        <f t="shared" si="100"/>
        <v>275.07600000000002</v>
      </c>
      <c r="N1641" s="6">
        <f t="shared" si="101"/>
        <v>136.56</v>
      </c>
      <c r="O1641" s="6">
        <f t="shared" si="102"/>
        <v>138.51600000000002</v>
      </c>
      <c r="P1641" s="8">
        <f t="shared" si="103"/>
        <v>0.50355538105832576</v>
      </c>
      <c r="Q1641" s="5">
        <f>YEAR(SalesDataTable[[#This Row],[Order Date]])</f>
        <v>2026</v>
      </c>
      <c r="R1641" s="8" t="str">
        <f>"Q"&amp;ROUNDUP(MONTH(SalesDataTable[[#This Row],[Order Date]])/3,0)</f>
        <v>Q3</v>
      </c>
      <c r="S1641" s="9">
        <f>MONTH(SalesDataTable[[#This Row],[Order Date]])</f>
        <v>8</v>
      </c>
      <c r="T1641" s="8" t="str">
        <f>TEXT(SalesDataTable[[#This Row],[Order Date]],"mmm")</f>
        <v>Aug</v>
      </c>
    </row>
    <row r="1642" spans="1:20" ht="15.6">
      <c r="A1642" s="2" t="s">
        <v>1693</v>
      </c>
      <c r="B1642" s="3">
        <v>46248</v>
      </c>
      <c r="C1642" s="4" t="s">
        <v>8</v>
      </c>
      <c r="D1642" s="4" t="s">
        <v>9</v>
      </c>
      <c r="E1642" s="4" t="s">
        <v>3</v>
      </c>
      <c r="F1642" s="4" t="s">
        <v>16</v>
      </c>
      <c r="G1642" s="4" t="s">
        <v>11</v>
      </c>
      <c r="H1642" s="4" t="s">
        <v>21</v>
      </c>
      <c r="I1642" s="9">
        <v>1</v>
      </c>
      <c r="J1642" s="6">
        <v>144.96</v>
      </c>
      <c r="K1642" s="7">
        <v>0.05</v>
      </c>
      <c r="L1642" s="6">
        <v>77.959999999999994</v>
      </c>
      <c r="M1642" s="6">
        <f t="shared" si="100"/>
        <v>137.71199999999999</v>
      </c>
      <c r="N1642" s="6">
        <f t="shared" si="101"/>
        <v>77.959999999999994</v>
      </c>
      <c r="O1642" s="6">
        <f t="shared" si="102"/>
        <v>59.751999999999995</v>
      </c>
      <c r="P1642" s="8">
        <f t="shared" si="103"/>
        <v>0.43389101893807364</v>
      </c>
      <c r="Q1642" s="5">
        <f>YEAR(SalesDataTable[[#This Row],[Order Date]])</f>
        <v>2026</v>
      </c>
      <c r="R1642" s="8" t="str">
        <f>"Q"&amp;ROUNDUP(MONTH(SalesDataTable[[#This Row],[Order Date]])/3,0)</f>
        <v>Q3</v>
      </c>
      <c r="S1642" s="9">
        <f>MONTH(SalesDataTable[[#This Row],[Order Date]])</f>
        <v>8</v>
      </c>
      <c r="T1642" s="8" t="str">
        <f>TEXT(SalesDataTable[[#This Row],[Order Date]],"mmm")</f>
        <v>Aug</v>
      </c>
    </row>
    <row r="1643" spans="1:20" ht="15.6">
      <c r="A1643" s="2" t="s">
        <v>1694</v>
      </c>
      <c r="B1643" s="3">
        <v>46248</v>
      </c>
      <c r="C1643" s="4" t="s">
        <v>27</v>
      </c>
      <c r="D1643" s="4" t="s">
        <v>48</v>
      </c>
      <c r="E1643" s="4" t="s">
        <v>25</v>
      </c>
      <c r="F1643" s="4" t="s">
        <v>16</v>
      </c>
      <c r="G1643" s="4" t="s">
        <v>11</v>
      </c>
      <c r="H1643" s="4" t="s">
        <v>53</v>
      </c>
      <c r="I1643" s="9">
        <v>1</v>
      </c>
      <c r="J1643" s="6">
        <v>152.97</v>
      </c>
      <c r="K1643" s="7">
        <v>0</v>
      </c>
      <c r="L1643" s="6">
        <v>79.66</v>
      </c>
      <c r="M1643" s="6">
        <f t="shared" si="100"/>
        <v>152.97</v>
      </c>
      <c r="N1643" s="6">
        <f t="shared" si="101"/>
        <v>79.66</v>
      </c>
      <c r="O1643" s="6">
        <f t="shared" si="102"/>
        <v>73.31</v>
      </c>
      <c r="P1643" s="8">
        <f t="shared" si="103"/>
        <v>0.47924429626724196</v>
      </c>
      <c r="Q1643" s="5">
        <f>YEAR(SalesDataTable[[#This Row],[Order Date]])</f>
        <v>2026</v>
      </c>
      <c r="R1643" s="8" t="str">
        <f>"Q"&amp;ROUNDUP(MONTH(SalesDataTable[[#This Row],[Order Date]])/3,0)</f>
        <v>Q3</v>
      </c>
      <c r="S1643" s="9">
        <f>MONTH(SalesDataTable[[#This Row],[Order Date]])</f>
        <v>8</v>
      </c>
      <c r="T1643" s="8" t="str">
        <f>TEXT(SalesDataTable[[#This Row],[Order Date]],"mmm")</f>
        <v>Aug</v>
      </c>
    </row>
    <row r="1644" spans="1:20" ht="15.6">
      <c r="A1644" s="2" t="s">
        <v>1695</v>
      </c>
      <c r="B1644" s="3">
        <v>46248</v>
      </c>
      <c r="C1644" s="4" t="s">
        <v>14</v>
      </c>
      <c r="D1644" s="4" t="s">
        <v>126</v>
      </c>
      <c r="E1644" s="4" t="s">
        <v>3</v>
      </c>
      <c r="F1644" s="4" t="s">
        <v>20</v>
      </c>
      <c r="G1644" s="4" t="s">
        <v>17</v>
      </c>
      <c r="H1644" s="4" t="s">
        <v>46</v>
      </c>
      <c r="I1644" s="9">
        <v>2</v>
      </c>
      <c r="J1644" s="6">
        <v>45.79</v>
      </c>
      <c r="K1644" s="7">
        <v>0</v>
      </c>
      <c r="L1644" s="6">
        <v>18.23</v>
      </c>
      <c r="M1644" s="6">
        <f t="shared" si="100"/>
        <v>91.58</v>
      </c>
      <c r="N1644" s="6">
        <f t="shared" si="101"/>
        <v>36.46</v>
      </c>
      <c r="O1644" s="6">
        <f t="shared" si="102"/>
        <v>55.12</v>
      </c>
      <c r="P1644" s="8">
        <f t="shared" si="103"/>
        <v>0.60187813933173184</v>
      </c>
      <c r="Q1644" s="5">
        <f>YEAR(SalesDataTable[[#This Row],[Order Date]])</f>
        <v>2026</v>
      </c>
      <c r="R1644" s="8" t="str">
        <f>"Q"&amp;ROUNDUP(MONTH(SalesDataTable[[#This Row],[Order Date]])/3,0)</f>
        <v>Q3</v>
      </c>
      <c r="S1644" s="9">
        <f>MONTH(SalesDataTable[[#This Row],[Order Date]])</f>
        <v>8</v>
      </c>
      <c r="T1644" s="8" t="str">
        <f>TEXT(SalesDataTable[[#This Row],[Order Date]],"mmm")</f>
        <v>Aug</v>
      </c>
    </row>
    <row r="1645" spans="1:20" ht="15.6">
      <c r="A1645" s="2" t="s">
        <v>1696</v>
      </c>
      <c r="B1645" s="3">
        <v>46248</v>
      </c>
      <c r="C1645" s="4" t="s">
        <v>8</v>
      </c>
      <c r="D1645" s="4" t="s">
        <v>38</v>
      </c>
      <c r="E1645" s="4" t="s">
        <v>3</v>
      </c>
      <c r="F1645" s="4" t="s">
        <v>16</v>
      </c>
      <c r="G1645" s="4" t="s">
        <v>17</v>
      </c>
      <c r="H1645" s="4" t="s">
        <v>83</v>
      </c>
      <c r="I1645" s="9">
        <v>1</v>
      </c>
      <c r="J1645" s="6">
        <v>161.31</v>
      </c>
      <c r="K1645" s="7">
        <v>0</v>
      </c>
      <c r="L1645" s="6">
        <v>87.81</v>
      </c>
      <c r="M1645" s="6">
        <f t="shared" si="100"/>
        <v>161.31</v>
      </c>
      <c r="N1645" s="6">
        <f t="shared" si="101"/>
        <v>87.81</v>
      </c>
      <c r="O1645" s="6">
        <f t="shared" si="102"/>
        <v>73.5</v>
      </c>
      <c r="P1645" s="8">
        <f t="shared" si="103"/>
        <v>0.45564441138181139</v>
      </c>
      <c r="Q1645" s="5">
        <f>YEAR(SalesDataTable[[#This Row],[Order Date]])</f>
        <v>2026</v>
      </c>
      <c r="R1645" s="8" t="str">
        <f>"Q"&amp;ROUNDUP(MONTH(SalesDataTable[[#This Row],[Order Date]])/3,0)</f>
        <v>Q3</v>
      </c>
      <c r="S1645" s="9">
        <f>MONTH(SalesDataTable[[#This Row],[Order Date]])</f>
        <v>8</v>
      </c>
      <c r="T1645" s="8" t="str">
        <f>TEXT(SalesDataTable[[#This Row],[Order Date]],"mmm")</f>
        <v>Aug</v>
      </c>
    </row>
    <row r="1646" spans="1:20" ht="15.6">
      <c r="A1646" s="2" t="s">
        <v>1697</v>
      </c>
      <c r="B1646" s="3">
        <v>46249</v>
      </c>
      <c r="C1646" s="4" t="s">
        <v>27</v>
      </c>
      <c r="D1646" s="4" t="s">
        <v>45</v>
      </c>
      <c r="E1646" s="4" t="s">
        <v>3</v>
      </c>
      <c r="F1646" s="4" t="s">
        <v>16</v>
      </c>
      <c r="G1646" s="4" t="s">
        <v>49</v>
      </c>
      <c r="H1646" s="4" t="s">
        <v>67</v>
      </c>
      <c r="I1646" s="9">
        <v>2</v>
      </c>
      <c r="J1646" s="6">
        <v>35.97</v>
      </c>
      <c r="K1646" s="7">
        <v>0.05</v>
      </c>
      <c r="L1646" s="6">
        <v>14.28</v>
      </c>
      <c r="M1646" s="6">
        <f t="shared" si="100"/>
        <v>68.342999999999989</v>
      </c>
      <c r="N1646" s="6">
        <f t="shared" si="101"/>
        <v>28.56</v>
      </c>
      <c r="O1646" s="6">
        <f t="shared" si="102"/>
        <v>39.782999999999987</v>
      </c>
      <c r="P1646" s="8">
        <f t="shared" si="103"/>
        <v>0.58210789693165343</v>
      </c>
      <c r="Q1646" s="5">
        <f>YEAR(SalesDataTable[[#This Row],[Order Date]])</f>
        <v>2026</v>
      </c>
      <c r="R1646" s="8" t="str">
        <f>"Q"&amp;ROUNDUP(MONTH(SalesDataTable[[#This Row],[Order Date]])/3,0)</f>
        <v>Q3</v>
      </c>
      <c r="S1646" s="9">
        <f>MONTH(SalesDataTable[[#This Row],[Order Date]])</f>
        <v>8</v>
      </c>
      <c r="T1646" s="8" t="str">
        <f>TEXT(SalesDataTable[[#This Row],[Order Date]],"mmm")</f>
        <v>Aug</v>
      </c>
    </row>
    <row r="1647" spans="1:20" ht="15.6">
      <c r="A1647" s="2" t="s">
        <v>1698</v>
      </c>
      <c r="B1647" s="3">
        <v>46249</v>
      </c>
      <c r="C1647" s="4" t="s">
        <v>1</v>
      </c>
      <c r="D1647" s="4" t="s">
        <v>2</v>
      </c>
      <c r="E1647" s="4" t="s">
        <v>25</v>
      </c>
      <c r="F1647" s="4" t="s">
        <v>16</v>
      </c>
      <c r="G1647" s="4" t="s">
        <v>49</v>
      </c>
      <c r="H1647" s="4" t="s">
        <v>50</v>
      </c>
      <c r="I1647" s="9">
        <v>2</v>
      </c>
      <c r="J1647" s="6">
        <v>39.729999999999997</v>
      </c>
      <c r="K1647" s="7">
        <v>0</v>
      </c>
      <c r="L1647" s="6">
        <v>14.95</v>
      </c>
      <c r="M1647" s="6">
        <f t="shared" si="100"/>
        <v>79.459999999999994</v>
      </c>
      <c r="N1647" s="6">
        <f t="shared" si="101"/>
        <v>29.9</v>
      </c>
      <c r="O1647" s="6">
        <f t="shared" si="102"/>
        <v>49.559999999999995</v>
      </c>
      <c r="P1647" s="8">
        <f t="shared" si="103"/>
        <v>0.62371004278882458</v>
      </c>
      <c r="Q1647" s="5">
        <f>YEAR(SalesDataTable[[#This Row],[Order Date]])</f>
        <v>2026</v>
      </c>
      <c r="R1647" s="8" t="str">
        <f>"Q"&amp;ROUNDUP(MONTH(SalesDataTable[[#This Row],[Order Date]])/3,0)</f>
        <v>Q3</v>
      </c>
      <c r="S1647" s="9">
        <f>MONTH(SalesDataTable[[#This Row],[Order Date]])</f>
        <v>8</v>
      </c>
      <c r="T1647" s="8" t="str">
        <f>TEXT(SalesDataTable[[#This Row],[Order Date]],"mmm")</f>
        <v>Aug</v>
      </c>
    </row>
    <row r="1648" spans="1:20" ht="15.6">
      <c r="A1648" s="2" t="s">
        <v>1699</v>
      </c>
      <c r="B1648" s="3">
        <v>46249</v>
      </c>
      <c r="C1648" s="4" t="s">
        <v>8</v>
      </c>
      <c r="D1648" s="4" t="s">
        <v>69</v>
      </c>
      <c r="E1648" s="4" t="s">
        <v>3</v>
      </c>
      <c r="F1648" s="4" t="s">
        <v>20</v>
      </c>
      <c r="G1648" s="4" t="s">
        <v>17</v>
      </c>
      <c r="H1648" s="4" t="s">
        <v>18</v>
      </c>
      <c r="I1648" s="9">
        <v>2</v>
      </c>
      <c r="J1648" s="6">
        <v>36.049999999999997</v>
      </c>
      <c r="K1648" s="7">
        <v>0</v>
      </c>
      <c r="L1648" s="6">
        <v>13.8</v>
      </c>
      <c r="M1648" s="6">
        <f t="shared" si="100"/>
        <v>72.099999999999994</v>
      </c>
      <c r="N1648" s="6">
        <f t="shared" si="101"/>
        <v>27.6</v>
      </c>
      <c r="O1648" s="6">
        <f t="shared" si="102"/>
        <v>44.499999999999993</v>
      </c>
      <c r="P1648" s="8">
        <f t="shared" si="103"/>
        <v>0.61719833564493753</v>
      </c>
      <c r="Q1648" s="5">
        <f>YEAR(SalesDataTable[[#This Row],[Order Date]])</f>
        <v>2026</v>
      </c>
      <c r="R1648" s="8" t="str">
        <f>"Q"&amp;ROUNDUP(MONTH(SalesDataTable[[#This Row],[Order Date]])/3,0)</f>
        <v>Q3</v>
      </c>
      <c r="S1648" s="9">
        <f>MONTH(SalesDataTable[[#This Row],[Order Date]])</f>
        <v>8</v>
      </c>
      <c r="T1648" s="8" t="str">
        <f>TEXT(SalesDataTable[[#This Row],[Order Date]],"mmm")</f>
        <v>Aug</v>
      </c>
    </row>
    <row r="1649" spans="1:20" ht="15.6">
      <c r="A1649" s="2" t="s">
        <v>1700</v>
      </c>
      <c r="B1649" s="3">
        <v>46249</v>
      </c>
      <c r="C1649" s="4" t="s">
        <v>27</v>
      </c>
      <c r="D1649" s="4" t="s">
        <v>45</v>
      </c>
      <c r="E1649" s="4" t="s">
        <v>3</v>
      </c>
      <c r="F1649" s="4" t="s">
        <v>16</v>
      </c>
      <c r="G1649" s="4" t="s">
        <v>31</v>
      </c>
      <c r="H1649" s="4" t="s">
        <v>41</v>
      </c>
      <c r="I1649" s="9">
        <v>1</v>
      </c>
      <c r="J1649" s="6">
        <v>194.36</v>
      </c>
      <c r="K1649" s="7">
        <v>0</v>
      </c>
      <c r="L1649" s="6">
        <v>106.01</v>
      </c>
      <c r="M1649" s="6">
        <f t="shared" si="100"/>
        <v>194.36</v>
      </c>
      <c r="N1649" s="6">
        <f t="shared" si="101"/>
        <v>106.01</v>
      </c>
      <c r="O1649" s="6">
        <f t="shared" si="102"/>
        <v>88.350000000000009</v>
      </c>
      <c r="P1649" s="8">
        <f t="shared" si="103"/>
        <v>0.45456884132537562</v>
      </c>
      <c r="Q1649" s="5">
        <f>YEAR(SalesDataTable[[#This Row],[Order Date]])</f>
        <v>2026</v>
      </c>
      <c r="R1649" s="8" t="str">
        <f>"Q"&amp;ROUNDUP(MONTH(SalesDataTable[[#This Row],[Order Date]])/3,0)</f>
        <v>Q3</v>
      </c>
      <c r="S1649" s="9">
        <f>MONTH(SalesDataTable[[#This Row],[Order Date]])</f>
        <v>8</v>
      </c>
      <c r="T1649" s="8" t="str">
        <f>TEXT(SalesDataTable[[#This Row],[Order Date]],"mmm")</f>
        <v>Aug</v>
      </c>
    </row>
    <row r="1650" spans="1:20" ht="15.6">
      <c r="A1650" s="2" t="s">
        <v>1701</v>
      </c>
      <c r="B1650" s="3">
        <v>46249</v>
      </c>
      <c r="C1650" s="4" t="s">
        <v>27</v>
      </c>
      <c r="D1650" s="4" t="s">
        <v>28</v>
      </c>
      <c r="E1650" s="4" t="s">
        <v>25</v>
      </c>
      <c r="F1650" s="4" t="s">
        <v>4</v>
      </c>
      <c r="G1650" s="4" t="s">
        <v>31</v>
      </c>
      <c r="H1650" s="4" t="s">
        <v>41</v>
      </c>
      <c r="I1650" s="9">
        <v>1</v>
      </c>
      <c r="J1650" s="6">
        <v>192.67</v>
      </c>
      <c r="K1650" s="7">
        <v>0.05</v>
      </c>
      <c r="L1650" s="6">
        <v>103.37</v>
      </c>
      <c r="M1650" s="6">
        <f t="shared" si="100"/>
        <v>183.03649999999999</v>
      </c>
      <c r="N1650" s="6">
        <f t="shared" si="101"/>
        <v>103.37</v>
      </c>
      <c r="O1650" s="6">
        <f t="shared" si="102"/>
        <v>79.666499999999985</v>
      </c>
      <c r="P1650" s="8">
        <f t="shared" si="103"/>
        <v>0.43524925356417976</v>
      </c>
      <c r="Q1650" s="5">
        <f>YEAR(SalesDataTable[[#This Row],[Order Date]])</f>
        <v>2026</v>
      </c>
      <c r="R1650" s="8" t="str">
        <f>"Q"&amp;ROUNDUP(MONTH(SalesDataTable[[#This Row],[Order Date]])/3,0)</f>
        <v>Q3</v>
      </c>
      <c r="S1650" s="9">
        <f>MONTH(SalesDataTable[[#This Row],[Order Date]])</f>
        <v>8</v>
      </c>
      <c r="T1650" s="8" t="str">
        <f>TEXT(SalesDataTable[[#This Row],[Order Date]],"mmm")</f>
        <v>Aug</v>
      </c>
    </row>
    <row r="1651" spans="1:20" ht="15.6">
      <c r="A1651" s="2" t="s">
        <v>1702</v>
      </c>
      <c r="B1651" s="3">
        <v>46249</v>
      </c>
      <c r="C1651" s="4" t="s">
        <v>14</v>
      </c>
      <c r="D1651" s="4" t="s">
        <v>126</v>
      </c>
      <c r="E1651" s="4" t="s">
        <v>3</v>
      </c>
      <c r="F1651" s="4" t="s">
        <v>16</v>
      </c>
      <c r="G1651" s="4" t="s">
        <v>11</v>
      </c>
      <c r="H1651" s="4" t="s">
        <v>12</v>
      </c>
      <c r="I1651" s="9">
        <v>3</v>
      </c>
      <c r="J1651" s="6">
        <v>92.12</v>
      </c>
      <c r="K1651" s="7">
        <v>0.1</v>
      </c>
      <c r="L1651" s="6">
        <v>44.1</v>
      </c>
      <c r="M1651" s="6">
        <f t="shared" si="100"/>
        <v>248.72400000000002</v>
      </c>
      <c r="N1651" s="6">
        <f t="shared" si="101"/>
        <v>132.30000000000001</v>
      </c>
      <c r="O1651" s="6">
        <f t="shared" si="102"/>
        <v>116.42400000000001</v>
      </c>
      <c r="P1651" s="8">
        <f t="shared" si="103"/>
        <v>0.46808510638297873</v>
      </c>
      <c r="Q1651" s="5">
        <f>YEAR(SalesDataTable[[#This Row],[Order Date]])</f>
        <v>2026</v>
      </c>
      <c r="R1651" s="8" t="str">
        <f>"Q"&amp;ROUNDUP(MONTH(SalesDataTable[[#This Row],[Order Date]])/3,0)</f>
        <v>Q3</v>
      </c>
      <c r="S1651" s="9">
        <f>MONTH(SalesDataTable[[#This Row],[Order Date]])</f>
        <v>8</v>
      </c>
      <c r="T1651" s="8" t="str">
        <f>TEXT(SalesDataTable[[#This Row],[Order Date]],"mmm")</f>
        <v>Aug</v>
      </c>
    </row>
    <row r="1652" spans="1:20" ht="15.6">
      <c r="A1652" s="2" t="s">
        <v>1703</v>
      </c>
      <c r="B1652" s="3">
        <v>46249</v>
      </c>
      <c r="C1652" s="4" t="s">
        <v>8</v>
      </c>
      <c r="D1652" s="4" t="s">
        <v>9</v>
      </c>
      <c r="E1652" s="4" t="s">
        <v>25</v>
      </c>
      <c r="F1652" s="4" t="s">
        <v>20</v>
      </c>
      <c r="G1652" s="4" t="s">
        <v>31</v>
      </c>
      <c r="H1652" s="4" t="s">
        <v>41</v>
      </c>
      <c r="I1652" s="9">
        <v>1</v>
      </c>
      <c r="J1652" s="6">
        <v>192.82</v>
      </c>
      <c r="K1652" s="7">
        <v>0</v>
      </c>
      <c r="L1652" s="6">
        <v>104.98</v>
      </c>
      <c r="M1652" s="6">
        <f t="shared" si="100"/>
        <v>192.82</v>
      </c>
      <c r="N1652" s="6">
        <f t="shared" si="101"/>
        <v>104.98</v>
      </c>
      <c r="O1652" s="6">
        <f t="shared" si="102"/>
        <v>87.839999999999989</v>
      </c>
      <c r="P1652" s="8">
        <f t="shared" si="103"/>
        <v>0.45555440307022088</v>
      </c>
      <c r="Q1652" s="5">
        <f>YEAR(SalesDataTable[[#This Row],[Order Date]])</f>
        <v>2026</v>
      </c>
      <c r="R1652" s="8" t="str">
        <f>"Q"&amp;ROUNDUP(MONTH(SalesDataTable[[#This Row],[Order Date]])/3,0)</f>
        <v>Q3</v>
      </c>
      <c r="S1652" s="9">
        <f>MONTH(SalesDataTable[[#This Row],[Order Date]])</f>
        <v>8</v>
      </c>
      <c r="T1652" s="8" t="str">
        <f>TEXT(SalesDataTable[[#This Row],[Order Date]],"mmm")</f>
        <v>Aug</v>
      </c>
    </row>
    <row r="1653" spans="1:20" ht="15.6">
      <c r="A1653" s="2" t="s">
        <v>1704</v>
      </c>
      <c r="B1653" s="3">
        <v>46250</v>
      </c>
      <c r="C1653" s="4" t="s">
        <v>14</v>
      </c>
      <c r="D1653" s="4" t="s">
        <v>126</v>
      </c>
      <c r="E1653" s="4" t="s">
        <v>3</v>
      </c>
      <c r="F1653" s="4" t="s">
        <v>16</v>
      </c>
      <c r="G1653" s="4" t="s">
        <v>5</v>
      </c>
      <c r="H1653" s="4" t="s">
        <v>6</v>
      </c>
      <c r="I1653" s="9">
        <v>3</v>
      </c>
      <c r="J1653" s="6">
        <v>80.099999999999994</v>
      </c>
      <c r="K1653" s="7">
        <v>0</v>
      </c>
      <c r="L1653" s="6">
        <v>42.41</v>
      </c>
      <c r="M1653" s="6">
        <f t="shared" si="100"/>
        <v>240.29999999999998</v>
      </c>
      <c r="N1653" s="6">
        <f t="shared" si="101"/>
        <v>127.22999999999999</v>
      </c>
      <c r="O1653" s="6">
        <f t="shared" si="102"/>
        <v>113.07</v>
      </c>
      <c r="P1653" s="8">
        <f t="shared" si="103"/>
        <v>0.47053682896379528</v>
      </c>
      <c r="Q1653" s="5">
        <f>YEAR(SalesDataTable[[#This Row],[Order Date]])</f>
        <v>2026</v>
      </c>
      <c r="R1653" s="8" t="str">
        <f>"Q"&amp;ROUNDUP(MONTH(SalesDataTable[[#This Row],[Order Date]])/3,0)</f>
        <v>Q3</v>
      </c>
      <c r="S1653" s="9">
        <f>MONTH(SalesDataTable[[#This Row],[Order Date]])</f>
        <v>8</v>
      </c>
      <c r="T1653" s="8" t="str">
        <f>TEXT(SalesDataTable[[#This Row],[Order Date]],"mmm")</f>
        <v>Aug</v>
      </c>
    </row>
    <row r="1654" spans="1:20" ht="15.6">
      <c r="A1654" s="2" t="s">
        <v>1705</v>
      </c>
      <c r="B1654" s="3">
        <v>46250</v>
      </c>
      <c r="C1654" s="4" t="s">
        <v>27</v>
      </c>
      <c r="D1654" s="4" t="s">
        <v>45</v>
      </c>
      <c r="E1654" s="4" t="s">
        <v>39</v>
      </c>
      <c r="F1654" s="4" t="s">
        <v>16</v>
      </c>
      <c r="G1654" s="4" t="s">
        <v>5</v>
      </c>
      <c r="H1654" s="4" t="s">
        <v>6</v>
      </c>
      <c r="I1654" s="9">
        <v>6</v>
      </c>
      <c r="J1654" s="6">
        <v>83.26</v>
      </c>
      <c r="K1654" s="7">
        <v>0</v>
      </c>
      <c r="L1654" s="6">
        <v>43.8</v>
      </c>
      <c r="M1654" s="6">
        <f t="shared" si="100"/>
        <v>499.56000000000006</v>
      </c>
      <c r="N1654" s="6">
        <f t="shared" si="101"/>
        <v>262.79999999999995</v>
      </c>
      <c r="O1654" s="6">
        <f t="shared" si="102"/>
        <v>236.7600000000001</v>
      </c>
      <c r="P1654" s="8">
        <f t="shared" si="103"/>
        <v>0.47393706461686297</v>
      </c>
      <c r="Q1654" s="5">
        <f>YEAR(SalesDataTable[[#This Row],[Order Date]])</f>
        <v>2026</v>
      </c>
      <c r="R1654" s="8" t="str">
        <f>"Q"&amp;ROUNDUP(MONTH(SalesDataTable[[#This Row],[Order Date]])/3,0)</f>
        <v>Q3</v>
      </c>
      <c r="S1654" s="9">
        <f>MONTH(SalesDataTable[[#This Row],[Order Date]])</f>
        <v>8</v>
      </c>
      <c r="T1654" s="8" t="str">
        <f>TEXT(SalesDataTable[[#This Row],[Order Date]],"mmm")</f>
        <v>Aug</v>
      </c>
    </row>
    <row r="1655" spans="1:20" ht="15.6">
      <c r="A1655" s="2" t="s">
        <v>1706</v>
      </c>
      <c r="B1655" s="3">
        <v>46250</v>
      </c>
      <c r="C1655" s="4" t="s">
        <v>8</v>
      </c>
      <c r="D1655" s="4" t="s">
        <v>9</v>
      </c>
      <c r="E1655" s="4" t="s">
        <v>25</v>
      </c>
      <c r="F1655" s="4" t="s">
        <v>4</v>
      </c>
      <c r="G1655" s="4" t="s">
        <v>49</v>
      </c>
      <c r="H1655" s="4" t="s">
        <v>50</v>
      </c>
      <c r="I1655" s="9">
        <v>4</v>
      </c>
      <c r="J1655" s="6">
        <v>40.46</v>
      </c>
      <c r="K1655" s="7">
        <v>0</v>
      </c>
      <c r="L1655" s="6">
        <v>15.12</v>
      </c>
      <c r="M1655" s="6">
        <f t="shared" si="100"/>
        <v>161.84</v>
      </c>
      <c r="N1655" s="6">
        <f t="shared" si="101"/>
        <v>60.48</v>
      </c>
      <c r="O1655" s="6">
        <f t="shared" si="102"/>
        <v>101.36000000000001</v>
      </c>
      <c r="P1655" s="8">
        <f t="shared" si="103"/>
        <v>0.62629757785467133</v>
      </c>
      <c r="Q1655" s="5">
        <f>YEAR(SalesDataTable[[#This Row],[Order Date]])</f>
        <v>2026</v>
      </c>
      <c r="R1655" s="8" t="str">
        <f>"Q"&amp;ROUNDUP(MONTH(SalesDataTable[[#This Row],[Order Date]])/3,0)</f>
        <v>Q3</v>
      </c>
      <c r="S1655" s="9">
        <f>MONTH(SalesDataTable[[#This Row],[Order Date]])</f>
        <v>8</v>
      </c>
      <c r="T1655" s="8" t="str">
        <f>TEXT(SalesDataTable[[#This Row],[Order Date]],"mmm")</f>
        <v>Aug</v>
      </c>
    </row>
    <row r="1656" spans="1:20" ht="15.6">
      <c r="A1656" s="2" t="s">
        <v>1707</v>
      </c>
      <c r="B1656" s="3">
        <v>46250</v>
      </c>
      <c r="C1656" s="4" t="s">
        <v>14</v>
      </c>
      <c r="D1656" s="4" t="s">
        <v>126</v>
      </c>
      <c r="E1656" s="4" t="s">
        <v>10</v>
      </c>
      <c r="F1656" s="4" t="s">
        <v>4</v>
      </c>
      <c r="G1656" s="4" t="s">
        <v>5</v>
      </c>
      <c r="H1656" s="4" t="s">
        <v>6</v>
      </c>
      <c r="I1656" s="9">
        <v>5</v>
      </c>
      <c r="J1656" s="6">
        <v>81.55</v>
      </c>
      <c r="K1656" s="7">
        <v>0.2</v>
      </c>
      <c r="L1656" s="6">
        <v>42.09</v>
      </c>
      <c r="M1656" s="6">
        <f t="shared" si="100"/>
        <v>326.20000000000005</v>
      </c>
      <c r="N1656" s="6">
        <f t="shared" si="101"/>
        <v>210.45000000000002</v>
      </c>
      <c r="O1656" s="6">
        <f t="shared" si="102"/>
        <v>115.75000000000003</v>
      </c>
      <c r="P1656" s="8">
        <f t="shared" si="103"/>
        <v>0.3548436541998774</v>
      </c>
      <c r="Q1656" s="5">
        <f>YEAR(SalesDataTable[[#This Row],[Order Date]])</f>
        <v>2026</v>
      </c>
      <c r="R1656" s="8" t="str">
        <f>"Q"&amp;ROUNDUP(MONTH(SalesDataTable[[#This Row],[Order Date]])/3,0)</f>
        <v>Q3</v>
      </c>
      <c r="S1656" s="9">
        <f>MONTH(SalesDataTable[[#This Row],[Order Date]])</f>
        <v>8</v>
      </c>
      <c r="T1656" s="8" t="str">
        <f>TEXT(SalesDataTable[[#This Row],[Order Date]],"mmm")</f>
        <v>Aug</v>
      </c>
    </row>
    <row r="1657" spans="1:20" ht="15.6">
      <c r="A1657" s="2" t="s">
        <v>1708</v>
      </c>
      <c r="B1657" s="3">
        <v>46250</v>
      </c>
      <c r="C1657" s="4" t="s">
        <v>8</v>
      </c>
      <c r="D1657" s="4" t="s">
        <v>69</v>
      </c>
      <c r="E1657" s="4" t="s">
        <v>25</v>
      </c>
      <c r="F1657" s="4" t="s">
        <v>16</v>
      </c>
      <c r="G1657" s="4" t="s">
        <v>31</v>
      </c>
      <c r="H1657" s="4" t="s">
        <v>64</v>
      </c>
      <c r="I1657" s="9">
        <v>2</v>
      </c>
      <c r="J1657" s="6">
        <v>83.56</v>
      </c>
      <c r="K1657" s="7">
        <v>0</v>
      </c>
      <c r="L1657" s="6">
        <v>39.119999999999997</v>
      </c>
      <c r="M1657" s="6">
        <f t="shared" si="100"/>
        <v>167.12</v>
      </c>
      <c r="N1657" s="6">
        <f t="shared" si="101"/>
        <v>78.239999999999995</v>
      </c>
      <c r="O1657" s="6">
        <f t="shared" si="102"/>
        <v>88.88000000000001</v>
      </c>
      <c r="P1657" s="8">
        <f t="shared" si="103"/>
        <v>0.53183341311632359</v>
      </c>
      <c r="Q1657" s="5">
        <f>YEAR(SalesDataTable[[#This Row],[Order Date]])</f>
        <v>2026</v>
      </c>
      <c r="R1657" s="8" t="str">
        <f>"Q"&amp;ROUNDUP(MONTH(SalesDataTable[[#This Row],[Order Date]])/3,0)</f>
        <v>Q3</v>
      </c>
      <c r="S1657" s="9">
        <f>MONTH(SalesDataTable[[#This Row],[Order Date]])</f>
        <v>8</v>
      </c>
      <c r="T1657" s="8" t="str">
        <f>TEXT(SalesDataTable[[#This Row],[Order Date]],"mmm")</f>
        <v>Aug</v>
      </c>
    </row>
    <row r="1658" spans="1:20" ht="15.6">
      <c r="A1658" s="2" t="s">
        <v>1709</v>
      </c>
      <c r="B1658" s="3">
        <v>46250</v>
      </c>
      <c r="C1658" s="4" t="s">
        <v>14</v>
      </c>
      <c r="D1658" s="4" t="s">
        <v>61</v>
      </c>
      <c r="E1658" s="4" t="s">
        <v>3</v>
      </c>
      <c r="F1658" s="4" t="s">
        <v>4</v>
      </c>
      <c r="G1658" s="4" t="s">
        <v>31</v>
      </c>
      <c r="H1658" s="4" t="s">
        <v>90</v>
      </c>
      <c r="I1658" s="9">
        <v>3</v>
      </c>
      <c r="J1658" s="6">
        <v>125.75</v>
      </c>
      <c r="K1658" s="7">
        <v>0</v>
      </c>
      <c r="L1658" s="6">
        <v>62.05</v>
      </c>
      <c r="M1658" s="6">
        <f t="shared" si="100"/>
        <v>377.25</v>
      </c>
      <c r="N1658" s="6">
        <f t="shared" si="101"/>
        <v>186.14999999999998</v>
      </c>
      <c r="O1658" s="6">
        <f t="shared" si="102"/>
        <v>191.10000000000002</v>
      </c>
      <c r="P1658" s="8">
        <f t="shared" si="103"/>
        <v>0.50656063618290259</v>
      </c>
      <c r="Q1658" s="5">
        <f>YEAR(SalesDataTable[[#This Row],[Order Date]])</f>
        <v>2026</v>
      </c>
      <c r="R1658" s="8" t="str">
        <f>"Q"&amp;ROUNDUP(MONTH(SalesDataTable[[#This Row],[Order Date]])/3,0)</f>
        <v>Q3</v>
      </c>
      <c r="S1658" s="9">
        <f>MONTH(SalesDataTable[[#This Row],[Order Date]])</f>
        <v>8</v>
      </c>
      <c r="T1658" s="8" t="str">
        <f>TEXT(SalesDataTable[[#This Row],[Order Date]],"mmm")</f>
        <v>Aug</v>
      </c>
    </row>
    <row r="1659" spans="1:20" ht="15.6">
      <c r="A1659" s="2" t="s">
        <v>1710</v>
      </c>
      <c r="B1659" s="3">
        <v>46250</v>
      </c>
      <c r="C1659" s="4" t="s">
        <v>1</v>
      </c>
      <c r="D1659" s="4" t="s">
        <v>2</v>
      </c>
      <c r="E1659" s="4" t="s">
        <v>3</v>
      </c>
      <c r="F1659" s="4" t="s">
        <v>4</v>
      </c>
      <c r="G1659" s="4" t="s">
        <v>17</v>
      </c>
      <c r="H1659" s="4" t="s">
        <v>18</v>
      </c>
      <c r="I1659" s="9">
        <v>1</v>
      </c>
      <c r="J1659" s="6">
        <v>35.619999999999997</v>
      </c>
      <c r="K1659" s="7">
        <v>0.1</v>
      </c>
      <c r="L1659" s="6">
        <v>13.55</v>
      </c>
      <c r="M1659" s="6">
        <f t="shared" si="100"/>
        <v>32.058</v>
      </c>
      <c r="N1659" s="6">
        <f t="shared" si="101"/>
        <v>13.55</v>
      </c>
      <c r="O1659" s="6">
        <f t="shared" si="102"/>
        <v>18.507999999999999</v>
      </c>
      <c r="P1659" s="8">
        <f t="shared" si="103"/>
        <v>0.57732859192713204</v>
      </c>
      <c r="Q1659" s="5">
        <f>YEAR(SalesDataTable[[#This Row],[Order Date]])</f>
        <v>2026</v>
      </c>
      <c r="R1659" s="8" t="str">
        <f>"Q"&amp;ROUNDUP(MONTH(SalesDataTable[[#This Row],[Order Date]])/3,0)</f>
        <v>Q3</v>
      </c>
      <c r="S1659" s="9">
        <f>MONTH(SalesDataTable[[#This Row],[Order Date]])</f>
        <v>8</v>
      </c>
      <c r="T1659" s="8" t="str">
        <f>TEXT(SalesDataTable[[#This Row],[Order Date]],"mmm")</f>
        <v>Aug</v>
      </c>
    </row>
    <row r="1660" spans="1:20" ht="15.6">
      <c r="A1660" s="2" t="s">
        <v>1711</v>
      </c>
      <c r="B1660" s="3">
        <v>46250</v>
      </c>
      <c r="C1660" s="4" t="s">
        <v>8</v>
      </c>
      <c r="D1660" s="4" t="s">
        <v>86</v>
      </c>
      <c r="E1660" s="4" t="s">
        <v>3</v>
      </c>
      <c r="F1660" s="4" t="s">
        <v>20</v>
      </c>
      <c r="G1660" s="4" t="s">
        <v>5</v>
      </c>
      <c r="H1660" s="4" t="s">
        <v>43</v>
      </c>
      <c r="I1660" s="9">
        <v>2</v>
      </c>
      <c r="J1660" s="6">
        <v>104.02</v>
      </c>
      <c r="K1660" s="7">
        <v>0</v>
      </c>
      <c r="L1660" s="6">
        <v>50.26</v>
      </c>
      <c r="M1660" s="6">
        <f t="shared" si="100"/>
        <v>208.04</v>
      </c>
      <c r="N1660" s="6">
        <f t="shared" si="101"/>
        <v>100.52</v>
      </c>
      <c r="O1660" s="6">
        <f t="shared" si="102"/>
        <v>107.52</v>
      </c>
      <c r="P1660" s="8">
        <f t="shared" si="103"/>
        <v>0.51682368775235532</v>
      </c>
      <c r="Q1660" s="5">
        <f>YEAR(SalesDataTable[[#This Row],[Order Date]])</f>
        <v>2026</v>
      </c>
      <c r="R1660" s="8" t="str">
        <f>"Q"&amp;ROUNDUP(MONTH(SalesDataTable[[#This Row],[Order Date]])/3,0)</f>
        <v>Q3</v>
      </c>
      <c r="S1660" s="9">
        <f>MONTH(SalesDataTable[[#This Row],[Order Date]])</f>
        <v>8</v>
      </c>
      <c r="T1660" s="8" t="str">
        <f>TEXT(SalesDataTable[[#This Row],[Order Date]],"mmm")</f>
        <v>Aug</v>
      </c>
    </row>
    <row r="1661" spans="1:20" ht="15.6">
      <c r="A1661" s="2" t="s">
        <v>1712</v>
      </c>
      <c r="B1661" s="3">
        <v>46250</v>
      </c>
      <c r="C1661" s="4" t="s">
        <v>8</v>
      </c>
      <c r="D1661" s="4" t="s">
        <v>38</v>
      </c>
      <c r="E1661" s="4" t="s">
        <v>10</v>
      </c>
      <c r="F1661" s="4" t="s">
        <v>20</v>
      </c>
      <c r="G1661" s="4" t="s">
        <v>11</v>
      </c>
      <c r="H1661" s="4" t="s">
        <v>12</v>
      </c>
      <c r="I1661" s="9">
        <v>8</v>
      </c>
      <c r="J1661" s="6">
        <v>92.71</v>
      </c>
      <c r="K1661" s="7">
        <v>0.1</v>
      </c>
      <c r="L1661" s="6">
        <v>44.83</v>
      </c>
      <c r="M1661" s="6">
        <f t="shared" si="100"/>
        <v>667.51199999999994</v>
      </c>
      <c r="N1661" s="6">
        <f t="shared" si="101"/>
        <v>358.64</v>
      </c>
      <c r="O1661" s="6">
        <f t="shared" si="102"/>
        <v>308.87199999999996</v>
      </c>
      <c r="P1661" s="8">
        <f t="shared" si="103"/>
        <v>0.46272126943036229</v>
      </c>
      <c r="Q1661" s="5">
        <f>YEAR(SalesDataTable[[#This Row],[Order Date]])</f>
        <v>2026</v>
      </c>
      <c r="R1661" s="8" t="str">
        <f>"Q"&amp;ROUNDUP(MONTH(SalesDataTable[[#This Row],[Order Date]])/3,0)</f>
        <v>Q3</v>
      </c>
      <c r="S1661" s="9">
        <f>MONTH(SalesDataTable[[#This Row],[Order Date]])</f>
        <v>8</v>
      </c>
      <c r="T1661" s="8" t="str">
        <f>TEXT(SalesDataTable[[#This Row],[Order Date]],"mmm")</f>
        <v>Aug</v>
      </c>
    </row>
    <row r="1662" spans="1:20" ht="15.6">
      <c r="A1662" s="2" t="s">
        <v>1713</v>
      </c>
      <c r="B1662" s="3">
        <v>46250</v>
      </c>
      <c r="C1662" s="4" t="s">
        <v>8</v>
      </c>
      <c r="D1662" s="4" t="s">
        <v>69</v>
      </c>
      <c r="E1662" s="4" t="s">
        <v>3</v>
      </c>
      <c r="F1662" s="4" t="s">
        <v>16</v>
      </c>
      <c r="G1662" s="4" t="s">
        <v>11</v>
      </c>
      <c r="H1662" s="4" t="s">
        <v>12</v>
      </c>
      <c r="I1662" s="9">
        <v>1</v>
      </c>
      <c r="J1662" s="6">
        <v>90.58</v>
      </c>
      <c r="K1662" s="7">
        <v>0</v>
      </c>
      <c r="L1662" s="6">
        <v>44.53</v>
      </c>
      <c r="M1662" s="6">
        <f t="shared" si="100"/>
        <v>90.58</v>
      </c>
      <c r="N1662" s="6">
        <f t="shared" si="101"/>
        <v>44.53</v>
      </c>
      <c r="O1662" s="6">
        <f t="shared" si="102"/>
        <v>46.05</v>
      </c>
      <c r="P1662" s="8">
        <f t="shared" si="103"/>
        <v>0.50839037315080593</v>
      </c>
      <c r="Q1662" s="5">
        <f>YEAR(SalesDataTable[[#This Row],[Order Date]])</f>
        <v>2026</v>
      </c>
      <c r="R1662" s="8" t="str">
        <f>"Q"&amp;ROUNDUP(MONTH(SalesDataTable[[#This Row],[Order Date]])/3,0)</f>
        <v>Q3</v>
      </c>
      <c r="S1662" s="9">
        <f>MONTH(SalesDataTable[[#This Row],[Order Date]])</f>
        <v>8</v>
      </c>
      <c r="T1662" s="8" t="str">
        <f>TEXT(SalesDataTable[[#This Row],[Order Date]],"mmm")</f>
        <v>Aug</v>
      </c>
    </row>
    <row r="1663" spans="1:20" ht="15.6">
      <c r="A1663" s="2" t="s">
        <v>1714</v>
      </c>
      <c r="B1663" s="3">
        <v>46250</v>
      </c>
      <c r="C1663" s="4" t="s">
        <v>8</v>
      </c>
      <c r="D1663" s="4" t="s">
        <v>86</v>
      </c>
      <c r="E1663" s="4" t="s">
        <v>3</v>
      </c>
      <c r="F1663" s="4" t="s">
        <v>16</v>
      </c>
      <c r="G1663" s="4" t="s">
        <v>31</v>
      </c>
      <c r="H1663" s="4" t="s">
        <v>90</v>
      </c>
      <c r="I1663" s="9">
        <v>1</v>
      </c>
      <c r="J1663" s="6">
        <v>120.22</v>
      </c>
      <c r="K1663" s="7">
        <v>0</v>
      </c>
      <c r="L1663" s="6">
        <v>62.31</v>
      </c>
      <c r="M1663" s="6">
        <f t="shared" si="100"/>
        <v>120.22</v>
      </c>
      <c r="N1663" s="6">
        <f t="shared" si="101"/>
        <v>62.31</v>
      </c>
      <c r="O1663" s="6">
        <f t="shared" si="102"/>
        <v>57.91</v>
      </c>
      <c r="P1663" s="8">
        <f t="shared" si="103"/>
        <v>0.48170021627017134</v>
      </c>
      <c r="Q1663" s="5">
        <f>YEAR(SalesDataTable[[#This Row],[Order Date]])</f>
        <v>2026</v>
      </c>
      <c r="R1663" s="8" t="str">
        <f>"Q"&amp;ROUNDUP(MONTH(SalesDataTable[[#This Row],[Order Date]])/3,0)</f>
        <v>Q3</v>
      </c>
      <c r="S1663" s="9">
        <f>MONTH(SalesDataTable[[#This Row],[Order Date]])</f>
        <v>8</v>
      </c>
      <c r="T1663" s="8" t="str">
        <f>TEXT(SalesDataTable[[#This Row],[Order Date]],"mmm")</f>
        <v>Aug</v>
      </c>
    </row>
    <row r="1664" spans="1:20" ht="15.6">
      <c r="A1664" s="2" t="s">
        <v>1715</v>
      </c>
      <c r="B1664" s="3">
        <v>46250</v>
      </c>
      <c r="C1664" s="4" t="s">
        <v>14</v>
      </c>
      <c r="D1664" s="4" t="s">
        <v>15</v>
      </c>
      <c r="E1664" s="4" t="s">
        <v>25</v>
      </c>
      <c r="F1664" s="4" t="s">
        <v>16</v>
      </c>
      <c r="G1664" s="4" t="s">
        <v>17</v>
      </c>
      <c r="H1664" s="4" t="s">
        <v>18</v>
      </c>
      <c r="I1664" s="9">
        <v>3</v>
      </c>
      <c r="J1664" s="6">
        <v>36.35</v>
      </c>
      <c r="K1664" s="7">
        <v>0</v>
      </c>
      <c r="L1664" s="6">
        <v>13.42</v>
      </c>
      <c r="M1664" s="6">
        <f t="shared" si="100"/>
        <v>109.05000000000001</v>
      </c>
      <c r="N1664" s="6">
        <f t="shared" si="101"/>
        <v>40.26</v>
      </c>
      <c r="O1664" s="6">
        <f t="shared" si="102"/>
        <v>68.79000000000002</v>
      </c>
      <c r="P1664" s="8">
        <f t="shared" si="103"/>
        <v>0.63081155433287495</v>
      </c>
      <c r="Q1664" s="5">
        <f>YEAR(SalesDataTable[[#This Row],[Order Date]])</f>
        <v>2026</v>
      </c>
      <c r="R1664" s="8" t="str">
        <f>"Q"&amp;ROUNDUP(MONTH(SalesDataTable[[#This Row],[Order Date]])/3,0)</f>
        <v>Q3</v>
      </c>
      <c r="S1664" s="9">
        <f>MONTH(SalesDataTable[[#This Row],[Order Date]])</f>
        <v>8</v>
      </c>
      <c r="T1664" s="8" t="str">
        <f>TEXT(SalesDataTable[[#This Row],[Order Date]],"mmm")</f>
        <v>Aug</v>
      </c>
    </row>
    <row r="1665" spans="1:20" ht="15.6">
      <c r="A1665" s="2" t="s">
        <v>1716</v>
      </c>
      <c r="B1665" s="3">
        <v>46250</v>
      </c>
      <c r="C1665" s="4" t="s">
        <v>8</v>
      </c>
      <c r="D1665" s="4" t="s">
        <v>69</v>
      </c>
      <c r="E1665" s="4" t="s">
        <v>39</v>
      </c>
      <c r="F1665" s="4" t="s">
        <v>4</v>
      </c>
      <c r="G1665" s="4" t="s">
        <v>31</v>
      </c>
      <c r="H1665" s="4" t="s">
        <v>41</v>
      </c>
      <c r="I1665" s="9">
        <v>2</v>
      </c>
      <c r="J1665" s="6">
        <v>195.28</v>
      </c>
      <c r="K1665" s="7">
        <v>0</v>
      </c>
      <c r="L1665" s="6">
        <v>102.24</v>
      </c>
      <c r="M1665" s="6">
        <f t="shared" si="100"/>
        <v>390.56</v>
      </c>
      <c r="N1665" s="6">
        <f t="shared" si="101"/>
        <v>204.48</v>
      </c>
      <c r="O1665" s="6">
        <f t="shared" si="102"/>
        <v>186.08</v>
      </c>
      <c r="P1665" s="8">
        <f t="shared" si="103"/>
        <v>0.4764440802949611</v>
      </c>
      <c r="Q1665" s="5">
        <f>YEAR(SalesDataTable[[#This Row],[Order Date]])</f>
        <v>2026</v>
      </c>
      <c r="R1665" s="8" t="str">
        <f>"Q"&amp;ROUNDUP(MONTH(SalesDataTable[[#This Row],[Order Date]])/3,0)</f>
        <v>Q3</v>
      </c>
      <c r="S1665" s="9">
        <f>MONTH(SalesDataTable[[#This Row],[Order Date]])</f>
        <v>8</v>
      </c>
      <c r="T1665" s="8" t="str">
        <f>TEXT(SalesDataTable[[#This Row],[Order Date]],"mmm")</f>
        <v>Aug</v>
      </c>
    </row>
    <row r="1666" spans="1:20" ht="15.6">
      <c r="A1666" s="2" t="s">
        <v>1717</v>
      </c>
      <c r="B1666" s="3">
        <v>46250</v>
      </c>
      <c r="C1666" s="4" t="s">
        <v>14</v>
      </c>
      <c r="D1666" s="4" t="s">
        <v>126</v>
      </c>
      <c r="E1666" s="4" t="s">
        <v>39</v>
      </c>
      <c r="F1666" s="4" t="s">
        <v>4</v>
      </c>
      <c r="G1666" s="4" t="s">
        <v>17</v>
      </c>
      <c r="H1666" s="4" t="s">
        <v>46</v>
      </c>
      <c r="I1666" s="9">
        <v>4</v>
      </c>
      <c r="J1666" s="6">
        <v>46.05</v>
      </c>
      <c r="K1666" s="7">
        <v>0</v>
      </c>
      <c r="L1666" s="6">
        <v>18.75</v>
      </c>
      <c r="M1666" s="6">
        <f t="shared" ref="M1666:M1729" si="104">I1666*J1666*(1-K1666)</f>
        <v>184.2</v>
      </c>
      <c r="N1666" s="6">
        <f t="shared" ref="N1666:N1729" si="105">I1666*L1666</f>
        <v>75</v>
      </c>
      <c r="O1666" s="6">
        <f t="shared" ref="O1666:O1729" si="106">M1666-N1666</f>
        <v>109.19999999999999</v>
      </c>
      <c r="P1666" s="8">
        <f t="shared" ref="P1666:P1729" si="107">IFERROR(O1666/M1666,0)</f>
        <v>0.5928338762214983</v>
      </c>
      <c r="Q1666" s="5">
        <f>YEAR(SalesDataTable[[#This Row],[Order Date]])</f>
        <v>2026</v>
      </c>
      <c r="R1666" s="8" t="str">
        <f>"Q"&amp;ROUNDUP(MONTH(SalesDataTable[[#This Row],[Order Date]])/3,0)</f>
        <v>Q3</v>
      </c>
      <c r="S1666" s="9">
        <f>MONTH(SalesDataTable[[#This Row],[Order Date]])</f>
        <v>8</v>
      </c>
      <c r="T1666" s="8" t="str">
        <f>TEXT(SalesDataTable[[#This Row],[Order Date]],"mmm")</f>
        <v>Aug</v>
      </c>
    </row>
    <row r="1667" spans="1:20" ht="15.6">
      <c r="A1667" s="2" t="s">
        <v>1718</v>
      </c>
      <c r="B1667" s="3">
        <v>46250</v>
      </c>
      <c r="C1667" s="4" t="s">
        <v>1</v>
      </c>
      <c r="D1667" s="4" t="s">
        <v>2</v>
      </c>
      <c r="E1667" s="4" t="s">
        <v>25</v>
      </c>
      <c r="F1667" s="4" t="s">
        <v>4</v>
      </c>
      <c r="G1667" s="4" t="s">
        <v>31</v>
      </c>
      <c r="H1667" s="4" t="s">
        <v>64</v>
      </c>
      <c r="I1667" s="9">
        <v>1</v>
      </c>
      <c r="J1667" s="6">
        <v>81.040000000000006</v>
      </c>
      <c r="K1667" s="7">
        <v>0.1</v>
      </c>
      <c r="L1667" s="6">
        <v>39.29</v>
      </c>
      <c r="M1667" s="6">
        <f t="shared" si="104"/>
        <v>72.936000000000007</v>
      </c>
      <c r="N1667" s="6">
        <f t="shared" si="105"/>
        <v>39.29</v>
      </c>
      <c r="O1667" s="6">
        <f t="shared" si="106"/>
        <v>33.646000000000008</v>
      </c>
      <c r="P1667" s="8">
        <f t="shared" si="107"/>
        <v>0.46130854447735009</v>
      </c>
      <c r="Q1667" s="5">
        <f>YEAR(SalesDataTable[[#This Row],[Order Date]])</f>
        <v>2026</v>
      </c>
      <c r="R1667" s="8" t="str">
        <f>"Q"&amp;ROUNDUP(MONTH(SalesDataTable[[#This Row],[Order Date]])/3,0)</f>
        <v>Q3</v>
      </c>
      <c r="S1667" s="9">
        <f>MONTH(SalesDataTable[[#This Row],[Order Date]])</f>
        <v>8</v>
      </c>
      <c r="T1667" s="8" t="str">
        <f>TEXT(SalesDataTable[[#This Row],[Order Date]],"mmm")</f>
        <v>Aug</v>
      </c>
    </row>
    <row r="1668" spans="1:20" ht="15.6">
      <c r="A1668" s="2" t="s">
        <v>1719</v>
      </c>
      <c r="B1668" s="3">
        <v>46250</v>
      </c>
      <c r="C1668" s="4" t="s">
        <v>1</v>
      </c>
      <c r="D1668" s="4" t="s">
        <v>88</v>
      </c>
      <c r="E1668" s="4" t="s">
        <v>25</v>
      </c>
      <c r="F1668" s="4" t="s">
        <v>20</v>
      </c>
      <c r="G1668" s="4" t="s">
        <v>31</v>
      </c>
      <c r="H1668" s="4" t="s">
        <v>41</v>
      </c>
      <c r="I1668" s="9">
        <v>1</v>
      </c>
      <c r="J1668" s="6">
        <v>191.12</v>
      </c>
      <c r="K1668" s="7">
        <v>0.05</v>
      </c>
      <c r="L1668" s="6">
        <v>106.14</v>
      </c>
      <c r="M1668" s="6">
        <f t="shared" si="104"/>
        <v>181.56399999999999</v>
      </c>
      <c r="N1668" s="6">
        <f t="shared" si="105"/>
        <v>106.14</v>
      </c>
      <c r="O1668" s="6">
        <f t="shared" si="106"/>
        <v>75.423999999999992</v>
      </c>
      <c r="P1668" s="8">
        <f t="shared" si="107"/>
        <v>0.41541274702033443</v>
      </c>
      <c r="Q1668" s="5">
        <f>YEAR(SalesDataTable[[#This Row],[Order Date]])</f>
        <v>2026</v>
      </c>
      <c r="R1668" s="8" t="str">
        <f>"Q"&amp;ROUNDUP(MONTH(SalesDataTable[[#This Row],[Order Date]])/3,0)</f>
        <v>Q3</v>
      </c>
      <c r="S1668" s="9">
        <f>MONTH(SalesDataTable[[#This Row],[Order Date]])</f>
        <v>8</v>
      </c>
      <c r="T1668" s="8" t="str">
        <f>TEXT(SalesDataTable[[#This Row],[Order Date]],"mmm")</f>
        <v>Aug</v>
      </c>
    </row>
    <row r="1669" spans="1:20" ht="15.6">
      <c r="A1669" s="2" t="s">
        <v>1720</v>
      </c>
      <c r="B1669" s="3">
        <v>46250</v>
      </c>
      <c r="C1669" s="4" t="s">
        <v>1</v>
      </c>
      <c r="D1669" s="4" t="s">
        <v>88</v>
      </c>
      <c r="E1669" s="4" t="s">
        <v>3</v>
      </c>
      <c r="F1669" s="4" t="s">
        <v>16</v>
      </c>
      <c r="G1669" s="4" t="s">
        <v>11</v>
      </c>
      <c r="H1669" s="4" t="s">
        <v>53</v>
      </c>
      <c r="I1669" s="9">
        <v>1</v>
      </c>
      <c r="J1669" s="6">
        <v>156.19</v>
      </c>
      <c r="K1669" s="7">
        <v>0</v>
      </c>
      <c r="L1669" s="6">
        <v>79.239999999999995</v>
      </c>
      <c r="M1669" s="6">
        <f t="shared" si="104"/>
        <v>156.19</v>
      </c>
      <c r="N1669" s="6">
        <f t="shared" si="105"/>
        <v>79.239999999999995</v>
      </c>
      <c r="O1669" s="6">
        <f t="shared" si="106"/>
        <v>76.95</v>
      </c>
      <c r="P1669" s="8">
        <f t="shared" si="107"/>
        <v>0.49266918496702738</v>
      </c>
      <c r="Q1669" s="5">
        <f>YEAR(SalesDataTable[[#This Row],[Order Date]])</f>
        <v>2026</v>
      </c>
      <c r="R1669" s="8" t="str">
        <f>"Q"&amp;ROUNDUP(MONTH(SalesDataTable[[#This Row],[Order Date]])/3,0)</f>
        <v>Q3</v>
      </c>
      <c r="S1669" s="9">
        <f>MONTH(SalesDataTable[[#This Row],[Order Date]])</f>
        <v>8</v>
      </c>
      <c r="T1669" s="8" t="str">
        <f>TEXT(SalesDataTable[[#This Row],[Order Date]],"mmm")</f>
        <v>Aug</v>
      </c>
    </row>
    <row r="1670" spans="1:20" ht="15.6">
      <c r="A1670" s="2" t="s">
        <v>1721</v>
      </c>
      <c r="B1670" s="3">
        <v>46251</v>
      </c>
      <c r="C1670" s="4" t="s">
        <v>8</v>
      </c>
      <c r="D1670" s="4" t="s">
        <v>66</v>
      </c>
      <c r="E1670" s="4" t="s">
        <v>3</v>
      </c>
      <c r="F1670" s="4" t="s">
        <v>4</v>
      </c>
      <c r="G1670" s="4" t="s">
        <v>17</v>
      </c>
      <c r="H1670" s="4" t="s">
        <v>18</v>
      </c>
      <c r="I1670" s="9">
        <v>4</v>
      </c>
      <c r="J1670" s="6">
        <v>36.93</v>
      </c>
      <c r="K1670" s="7">
        <v>0</v>
      </c>
      <c r="L1670" s="6">
        <v>13.36</v>
      </c>
      <c r="M1670" s="6">
        <f t="shared" si="104"/>
        <v>147.72</v>
      </c>
      <c r="N1670" s="6">
        <f t="shared" si="105"/>
        <v>53.44</v>
      </c>
      <c r="O1670" s="6">
        <f t="shared" si="106"/>
        <v>94.28</v>
      </c>
      <c r="P1670" s="8">
        <f t="shared" si="107"/>
        <v>0.63823449769834828</v>
      </c>
      <c r="Q1670" s="5">
        <f>YEAR(SalesDataTable[[#This Row],[Order Date]])</f>
        <v>2026</v>
      </c>
      <c r="R1670" s="8" t="str">
        <f>"Q"&amp;ROUNDUP(MONTH(SalesDataTable[[#This Row],[Order Date]])/3,0)</f>
        <v>Q3</v>
      </c>
      <c r="S1670" s="9">
        <f>MONTH(SalesDataTable[[#This Row],[Order Date]])</f>
        <v>8</v>
      </c>
      <c r="T1670" s="8" t="str">
        <f>TEXT(SalesDataTable[[#This Row],[Order Date]],"mmm")</f>
        <v>Aug</v>
      </c>
    </row>
    <row r="1671" spans="1:20" ht="15.6">
      <c r="A1671" s="2" t="s">
        <v>1722</v>
      </c>
      <c r="B1671" s="3">
        <v>46251</v>
      </c>
      <c r="C1671" s="4" t="s">
        <v>8</v>
      </c>
      <c r="D1671" s="4" t="s">
        <v>69</v>
      </c>
      <c r="E1671" s="4" t="s">
        <v>25</v>
      </c>
      <c r="F1671" s="4" t="s">
        <v>4</v>
      </c>
      <c r="G1671" s="4" t="s">
        <v>5</v>
      </c>
      <c r="H1671" s="4" t="s">
        <v>43</v>
      </c>
      <c r="I1671" s="9">
        <v>3</v>
      </c>
      <c r="J1671" s="6">
        <v>104.96</v>
      </c>
      <c r="K1671" s="7">
        <v>0.05</v>
      </c>
      <c r="L1671" s="6">
        <v>51.66</v>
      </c>
      <c r="M1671" s="6">
        <f t="shared" si="104"/>
        <v>299.13599999999997</v>
      </c>
      <c r="N1671" s="6">
        <f t="shared" si="105"/>
        <v>154.97999999999999</v>
      </c>
      <c r="O1671" s="6">
        <f t="shared" si="106"/>
        <v>144.15599999999998</v>
      </c>
      <c r="P1671" s="8">
        <f t="shared" si="107"/>
        <v>0.48190789473684209</v>
      </c>
      <c r="Q1671" s="5">
        <f>YEAR(SalesDataTable[[#This Row],[Order Date]])</f>
        <v>2026</v>
      </c>
      <c r="R1671" s="8" t="str">
        <f>"Q"&amp;ROUNDUP(MONTH(SalesDataTable[[#This Row],[Order Date]])/3,0)</f>
        <v>Q3</v>
      </c>
      <c r="S1671" s="9">
        <f>MONTH(SalesDataTable[[#This Row],[Order Date]])</f>
        <v>8</v>
      </c>
      <c r="T1671" s="8" t="str">
        <f>TEXT(SalesDataTable[[#This Row],[Order Date]],"mmm")</f>
        <v>Aug</v>
      </c>
    </row>
    <row r="1672" spans="1:20" ht="15.6">
      <c r="A1672" s="2" t="s">
        <v>1723</v>
      </c>
      <c r="B1672" s="3">
        <v>46251</v>
      </c>
      <c r="C1672" s="4" t="s">
        <v>8</v>
      </c>
      <c r="D1672" s="4" t="s">
        <v>9</v>
      </c>
      <c r="E1672" s="4" t="s">
        <v>39</v>
      </c>
      <c r="F1672" s="4" t="s">
        <v>16</v>
      </c>
      <c r="G1672" s="4" t="s">
        <v>17</v>
      </c>
      <c r="H1672" s="4" t="s">
        <v>83</v>
      </c>
      <c r="I1672" s="9">
        <v>3</v>
      </c>
      <c r="J1672" s="6">
        <v>168.51</v>
      </c>
      <c r="K1672" s="7">
        <v>0</v>
      </c>
      <c r="L1672" s="6">
        <v>85.34</v>
      </c>
      <c r="M1672" s="6">
        <f t="shared" si="104"/>
        <v>505.53</v>
      </c>
      <c r="N1672" s="6">
        <f t="shared" si="105"/>
        <v>256.02</v>
      </c>
      <c r="O1672" s="6">
        <f t="shared" si="106"/>
        <v>249.51</v>
      </c>
      <c r="P1672" s="8">
        <f t="shared" si="107"/>
        <v>0.49356121298439265</v>
      </c>
      <c r="Q1672" s="5">
        <f>YEAR(SalesDataTable[[#This Row],[Order Date]])</f>
        <v>2026</v>
      </c>
      <c r="R1672" s="8" t="str">
        <f>"Q"&amp;ROUNDUP(MONTH(SalesDataTable[[#This Row],[Order Date]])/3,0)</f>
        <v>Q3</v>
      </c>
      <c r="S1672" s="9">
        <f>MONTH(SalesDataTable[[#This Row],[Order Date]])</f>
        <v>8</v>
      </c>
      <c r="T1672" s="8" t="str">
        <f>TEXT(SalesDataTable[[#This Row],[Order Date]],"mmm")</f>
        <v>Aug</v>
      </c>
    </row>
    <row r="1673" spans="1:20" ht="15.6">
      <c r="A1673" s="2" t="s">
        <v>1724</v>
      </c>
      <c r="B1673" s="3">
        <v>46251</v>
      </c>
      <c r="C1673" s="4" t="s">
        <v>8</v>
      </c>
      <c r="D1673" s="4" t="s">
        <v>69</v>
      </c>
      <c r="E1673" s="4" t="s">
        <v>25</v>
      </c>
      <c r="F1673" s="4" t="s">
        <v>16</v>
      </c>
      <c r="G1673" s="4" t="s">
        <v>17</v>
      </c>
      <c r="H1673" s="4" t="s">
        <v>46</v>
      </c>
      <c r="I1673" s="9">
        <v>1</v>
      </c>
      <c r="J1673" s="6">
        <v>46.44</v>
      </c>
      <c r="K1673" s="7">
        <v>0.05</v>
      </c>
      <c r="L1673" s="6">
        <v>18.59</v>
      </c>
      <c r="M1673" s="6">
        <f t="shared" si="104"/>
        <v>44.117999999999995</v>
      </c>
      <c r="N1673" s="6">
        <f t="shared" si="105"/>
        <v>18.59</v>
      </c>
      <c r="O1673" s="6">
        <f t="shared" si="106"/>
        <v>25.527999999999995</v>
      </c>
      <c r="P1673" s="8">
        <f t="shared" si="107"/>
        <v>0.57863003762636556</v>
      </c>
      <c r="Q1673" s="5">
        <f>YEAR(SalesDataTable[[#This Row],[Order Date]])</f>
        <v>2026</v>
      </c>
      <c r="R1673" s="8" t="str">
        <f>"Q"&amp;ROUNDUP(MONTH(SalesDataTable[[#This Row],[Order Date]])/3,0)</f>
        <v>Q3</v>
      </c>
      <c r="S1673" s="9">
        <f>MONTH(SalesDataTable[[#This Row],[Order Date]])</f>
        <v>8</v>
      </c>
      <c r="T1673" s="8" t="str">
        <f>TEXT(SalesDataTable[[#This Row],[Order Date]],"mmm")</f>
        <v>Aug</v>
      </c>
    </row>
    <row r="1674" spans="1:20" ht="15.6">
      <c r="A1674" s="2" t="s">
        <v>1725</v>
      </c>
      <c r="B1674" s="3">
        <v>46251</v>
      </c>
      <c r="C1674" s="4" t="s">
        <v>1</v>
      </c>
      <c r="D1674" s="4" t="s">
        <v>2</v>
      </c>
      <c r="E1674" s="4" t="s">
        <v>3</v>
      </c>
      <c r="F1674" s="4" t="s">
        <v>16</v>
      </c>
      <c r="G1674" s="4" t="s">
        <v>11</v>
      </c>
      <c r="H1674" s="4" t="s">
        <v>79</v>
      </c>
      <c r="I1674" s="9">
        <v>1</v>
      </c>
      <c r="J1674" s="6">
        <v>69.900000000000006</v>
      </c>
      <c r="K1674" s="7">
        <v>0.1</v>
      </c>
      <c r="L1674" s="6">
        <v>31.43</v>
      </c>
      <c r="M1674" s="6">
        <f t="shared" si="104"/>
        <v>62.910000000000004</v>
      </c>
      <c r="N1674" s="6">
        <f t="shared" si="105"/>
        <v>31.43</v>
      </c>
      <c r="O1674" s="6">
        <f t="shared" si="106"/>
        <v>31.480000000000004</v>
      </c>
      <c r="P1674" s="8">
        <f t="shared" si="107"/>
        <v>0.50039739310125575</v>
      </c>
      <c r="Q1674" s="5">
        <f>YEAR(SalesDataTable[[#This Row],[Order Date]])</f>
        <v>2026</v>
      </c>
      <c r="R1674" s="8" t="str">
        <f>"Q"&amp;ROUNDUP(MONTH(SalesDataTable[[#This Row],[Order Date]])/3,0)</f>
        <v>Q3</v>
      </c>
      <c r="S1674" s="9">
        <f>MONTH(SalesDataTable[[#This Row],[Order Date]])</f>
        <v>8</v>
      </c>
      <c r="T1674" s="8" t="str">
        <f>TEXT(SalesDataTable[[#This Row],[Order Date]],"mmm")</f>
        <v>Aug</v>
      </c>
    </row>
    <row r="1675" spans="1:20" ht="15.6">
      <c r="A1675" s="2" t="s">
        <v>1726</v>
      </c>
      <c r="B1675" s="3">
        <v>46252</v>
      </c>
      <c r="C1675" s="4" t="s">
        <v>27</v>
      </c>
      <c r="D1675" s="4" t="s">
        <v>82</v>
      </c>
      <c r="E1675" s="4" t="s">
        <v>3</v>
      </c>
      <c r="F1675" s="4" t="s">
        <v>16</v>
      </c>
      <c r="G1675" s="4" t="s">
        <v>5</v>
      </c>
      <c r="H1675" s="4" t="s">
        <v>35</v>
      </c>
      <c r="I1675" s="9">
        <v>2</v>
      </c>
      <c r="J1675" s="6">
        <v>39.83</v>
      </c>
      <c r="K1675" s="7">
        <v>0</v>
      </c>
      <c r="L1675" s="6">
        <v>17.18</v>
      </c>
      <c r="M1675" s="6">
        <f t="shared" si="104"/>
        <v>79.66</v>
      </c>
      <c r="N1675" s="6">
        <f t="shared" si="105"/>
        <v>34.36</v>
      </c>
      <c r="O1675" s="6">
        <f t="shared" si="106"/>
        <v>45.3</v>
      </c>
      <c r="P1675" s="8">
        <f t="shared" si="107"/>
        <v>0.56866683404468987</v>
      </c>
      <c r="Q1675" s="5">
        <f>YEAR(SalesDataTable[[#This Row],[Order Date]])</f>
        <v>2026</v>
      </c>
      <c r="R1675" s="8" t="str">
        <f>"Q"&amp;ROUNDUP(MONTH(SalesDataTable[[#This Row],[Order Date]])/3,0)</f>
        <v>Q3</v>
      </c>
      <c r="S1675" s="9">
        <f>MONTH(SalesDataTable[[#This Row],[Order Date]])</f>
        <v>8</v>
      </c>
      <c r="T1675" s="8" t="str">
        <f>TEXT(SalesDataTable[[#This Row],[Order Date]],"mmm")</f>
        <v>Aug</v>
      </c>
    </row>
    <row r="1676" spans="1:20" ht="15.6">
      <c r="A1676" s="2" t="s">
        <v>1727</v>
      </c>
      <c r="B1676" s="3">
        <v>46252</v>
      </c>
      <c r="C1676" s="4" t="s">
        <v>1</v>
      </c>
      <c r="D1676" s="4" t="s">
        <v>52</v>
      </c>
      <c r="E1676" s="4" t="s">
        <v>3</v>
      </c>
      <c r="F1676" s="4" t="s">
        <v>16</v>
      </c>
      <c r="G1676" s="4" t="s">
        <v>17</v>
      </c>
      <c r="H1676" s="4" t="s">
        <v>18</v>
      </c>
      <c r="I1676" s="9">
        <v>2</v>
      </c>
      <c r="J1676" s="6">
        <v>36.020000000000003</v>
      </c>
      <c r="K1676" s="7">
        <v>0</v>
      </c>
      <c r="L1676" s="6">
        <v>13.87</v>
      </c>
      <c r="M1676" s="6">
        <f t="shared" si="104"/>
        <v>72.040000000000006</v>
      </c>
      <c r="N1676" s="6">
        <f t="shared" si="105"/>
        <v>27.74</v>
      </c>
      <c r="O1676" s="6">
        <f t="shared" si="106"/>
        <v>44.300000000000011</v>
      </c>
      <c r="P1676" s="8">
        <f t="shared" si="107"/>
        <v>0.61493614658523055</v>
      </c>
      <c r="Q1676" s="5">
        <f>YEAR(SalesDataTable[[#This Row],[Order Date]])</f>
        <v>2026</v>
      </c>
      <c r="R1676" s="8" t="str">
        <f>"Q"&amp;ROUNDUP(MONTH(SalesDataTable[[#This Row],[Order Date]])/3,0)</f>
        <v>Q3</v>
      </c>
      <c r="S1676" s="9">
        <f>MONTH(SalesDataTable[[#This Row],[Order Date]])</f>
        <v>8</v>
      </c>
      <c r="T1676" s="8" t="str">
        <f>TEXT(SalesDataTable[[#This Row],[Order Date]],"mmm")</f>
        <v>Aug</v>
      </c>
    </row>
    <row r="1677" spans="1:20" ht="15.6">
      <c r="A1677" s="2" t="s">
        <v>1728</v>
      </c>
      <c r="B1677" s="3">
        <v>46252</v>
      </c>
      <c r="C1677" s="4" t="s">
        <v>1</v>
      </c>
      <c r="D1677" s="4" t="s">
        <v>88</v>
      </c>
      <c r="E1677" s="4" t="s">
        <v>39</v>
      </c>
      <c r="F1677" s="4" t="s">
        <v>20</v>
      </c>
      <c r="G1677" s="4" t="s">
        <v>49</v>
      </c>
      <c r="H1677" s="4" t="s">
        <v>55</v>
      </c>
      <c r="I1677" s="9">
        <v>3</v>
      </c>
      <c r="J1677" s="6">
        <v>125.31</v>
      </c>
      <c r="K1677" s="7">
        <v>0</v>
      </c>
      <c r="L1677" s="6">
        <v>67.64</v>
      </c>
      <c r="M1677" s="6">
        <f t="shared" si="104"/>
        <v>375.93</v>
      </c>
      <c r="N1677" s="6">
        <f t="shared" si="105"/>
        <v>202.92000000000002</v>
      </c>
      <c r="O1677" s="6">
        <f t="shared" si="106"/>
        <v>173.01</v>
      </c>
      <c r="P1677" s="8">
        <f t="shared" si="107"/>
        <v>0.46021865772883247</v>
      </c>
      <c r="Q1677" s="5">
        <f>YEAR(SalesDataTable[[#This Row],[Order Date]])</f>
        <v>2026</v>
      </c>
      <c r="R1677" s="8" t="str">
        <f>"Q"&amp;ROUNDUP(MONTH(SalesDataTable[[#This Row],[Order Date]])/3,0)</f>
        <v>Q3</v>
      </c>
      <c r="S1677" s="9">
        <f>MONTH(SalesDataTable[[#This Row],[Order Date]])</f>
        <v>8</v>
      </c>
      <c r="T1677" s="8" t="str">
        <f>TEXT(SalesDataTable[[#This Row],[Order Date]],"mmm")</f>
        <v>Aug</v>
      </c>
    </row>
    <row r="1678" spans="1:20" ht="15.6">
      <c r="A1678" s="2" t="s">
        <v>1729</v>
      </c>
      <c r="B1678" s="3">
        <v>46252</v>
      </c>
      <c r="C1678" s="4" t="s">
        <v>8</v>
      </c>
      <c r="D1678" s="4" t="s">
        <v>69</v>
      </c>
      <c r="E1678" s="4" t="s">
        <v>3</v>
      </c>
      <c r="F1678" s="4" t="s">
        <v>4</v>
      </c>
      <c r="G1678" s="4" t="s">
        <v>11</v>
      </c>
      <c r="H1678" s="4" t="s">
        <v>12</v>
      </c>
      <c r="I1678" s="9">
        <v>3</v>
      </c>
      <c r="J1678" s="6">
        <v>92.5</v>
      </c>
      <c r="K1678" s="7">
        <v>0.1</v>
      </c>
      <c r="L1678" s="6">
        <v>46.38</v>
      </c>
      <c r="M1678" s="6">
        <f t="shared" si="104"/>
        <v>249.75</v>
      </c>
      <c r="N1678" s="6">
        <f t="shared" si="105"/>
        <v>139.14000000000001</v>
      </c>
      <c r="O1678" s="6">
        <f t="shared" si="106"/>
        <v>110.60999999999999</v>
      </c>
      <c r="P1678" s="8">
        <f t="shared" si="107"/>
        <v>0.4428828828828828</v>
      </c>
      <c r="Q1678" s="5">
        <f>YEAR(SalesDataTable[[#This Row],[Order Date]])</f>
        <v>2026</v>
      </c>
      <c r="R1678" s="8" t="str">
        <f>"Q"&amp;ROUNDUP(MONTH(SalesDataTable[[#This Row],[Order Date]])/3,0)</f>
        <v>Q3</v>
      </c>
      <c r="S1678" s="9">
        <f>MONTH(SalesDataTable[[#This Row],[Order Date]])</f>
        <v>8</v>
      </c>
      <c r="T1678" s="8" t="str">
        <f>TEXT(SalesDataTable[[#This Row],[Order Date]],"mmm")</f>
        <v>Aug</v>
      </c>
    </row>
    <row r="1679" spans="1:20" ht="15.6">
      <c r="A1679" s="2" t="s">
        <v>1730</v>
      </c>
      <c r="B1679" s="3">
        <v>46252</v>
      </c>
      <c r="C1679" s="4" t="s">
        <v>8</v>
      </c>
      <c r="D1679" s="4" t="s">
        <v>9</v>
      </c>
      <c r="E1679" s="4" t="s">
        <v>10</v>
      </c>
      <c r="F1679" s="4" t="s">
        <v>20</v>
      </c>
      <c r="G1679" s="4" t="s">
        <v>5</v>
      </c>
      <c r="H1679" s="4" t="s">
        <v>43</v>
      </c>
      <c r="I1679" s="9">
        <v>5</v>
      </c>
      <c r="J1679" s="6">
        <v>100.48</v>
      </c>
      <c r="K1679" s="7">
        <v>0.1</v>
      </c>
      <c r="L1679" s="6">
        <v>49.67</v>
      </c>
      <c r="M1679" s="6">
        <f t="shared" si="104"/>
        <v>452.16</v>
      </c>
      <c r="N1679" s="6">
        <f t="shared" si="105"/>
        <v>248.35000000000002</v>
      </c>
      <c r="O1679" s="6">
        <f t="shared" si="106"/>
        <v>203.81</v>
      </c>
      <c r="P1679" s="8">
        <f t="shared" si="107"/>
        <v>0.45074752300070769</v>
      </c>
      <c r="Q1679" s="5">
        <f>YEAR(SalesDataTable[[#This Row],[Order Date]])</f>
        <v>2026</v>
      </c>
      <c r="R1679" s="8" t="str">
        <f>"Q"&amp;ROUNDUP(MONTH(SalesDataTable[[#This Row],[Order Date]])/3,0)</f>
        <v>Q3</v>
      </c>
      <c r="S1679" s="9">
        <f>MONTH(SalesDataTable[[#This Row],[Order Date]])</f>
        <v>8</v>
      </c>
      <c r="T1679" s="8" t="str">
        <f>TEXT(SalesDataTable[[#This Row],[Order Date]],"mmm")</f>
        <v>Aug</v>
      </c>
    </row>
    <row r="1680" spans="1:20" ht="15.6">
      <c r="A1680" s="2" t="s">
        <v>1731</v>
      </c>
      <c r="B1680" s="3">
        <v>46252</v>
      </c>
      <c r="C1680" s="4" t="s">
        <v>1</v>
      </c>
      <c r="D1680" s="4" t="s">
        <v>88</v>
      </c>
      <c r="E1680" s="4" t="s">
        <v>39</v>
      </c>
      <c r="F1680" s="4" t="s">
        <v>16</v>
      </c>
      <c r="G1680" s="4" t="s">
        <v>31</v>
      </c>
      <c r="H1680" s="4" t="s">
        <v>64</v>
      </c>
      <c r="I1680" s="9">
        <v>2</v>
      </c>
      <c r="J1680" s="6">
        <v>79.78</v>
      </c>
      <c r="K1680" s="7">
        <v>0</v>
      </c>
      <c r="L1680" s="6">
        <v>38.770000000000003</v>
      </c>
      <c r="M1680" s="6">
        <f t="shared" si="104"/>
        <v>159.56</v>
      </c>
      <c r="N1680" s="6">
        <f t="shared" si="105"/>
        <v>77.540000000000006</v>
      </c>
      <c r="O1680" s="6">
        <f t="shared" si="106"/>
        <v>82.02</v>
      </c>
      <c r="P1680" s="8">
        <f t="shared" si="107"/>
        <v>0.51403860616695907</v>
      </c>
      <c r="Q1680" s="5">
        <f>YEAR(SalesDataTable[[#This Row],[Order Date]])</f>
        <v>2026</v>
      </c>
      <c r="R1680" s="8" t="str">
        <f>"Q"&amp;ROUNDUP(MONTH(SalesDataTable[[#This Row],[Order Date]])/3,0)</f>
        <v>Q3</v>
      </c>
      <c r="S1680" s="9">
        <f>MONTH(SalesDataTable[[#This Row],[Order Date]])</f>
        <v>8</v>
      </c>
      <c r="T1680" s="8" t="str">
        <f>TEXT(SalesDataTable[[#This Row],[Order Date]],"mmm")</f>
        <v>Aug</v>
      </c>
    </row>
    <row r="1681" spans="1:20" ht="15.6">
      <c r="A1681" s="2" t="s">
        <v>1732</v>
      </c>
      <c r="B1681" s="3">
        <v>46252</v>
      </c>
      <c r="C1681" s="4" t="s">
        <v>14</v>
      </c>
      <c r="D1681" s="4" t="s">
        <v>61</v>
      </c>
      <c r="E1681" s="4" t="s">
        <v>10</v>
      </c>
      <c r="F1681" s="4" t="s">
        <v>20</v>
      </c>
      <c r="G1681" s="4" t="s">
        <v>11</v>
      </c>
      <c r="H1681" s="4" t="s">
        <v>21</v>
      </c>
      <c r="I1681" s="9">
        <v>4</v>
      </c>
      <c r="J1681" s="6">
        <v>144.44</v>
      </c>
      <c r="K1681" s="7">
        <v>0.1</v>
      </c>
      <c r="L1681" s="6">
        <v>77.66</v>
      </c>
      <c r="M1681" s="6">
        <f t="shared" si="104"/>
        <v>519.98400000000004</v>
      </c>
      <c r="N1681" s="6">
        <f t="shared" si="105"/>
        <v>310.64</v>
      </c>
      <c r="O1681" s="6">
        <f t="shared" si="106"/>
        <v>209.34400000000005</v>
      </c>
      <c r="P1681" s="8">
        <f t="shared" si="107"/>
        <v>0.4025970029847073</v>
      </c>
      <c r="Q1681" s="5">
        <f>YEAR(SalesDataTable[[#This Row],[Order Date]])</f>
        <v>2026</v>
      </c>
      <c r="R1681" s="8" t="str">
        <f>"Q"&amp;ROUNDUP(MONTH(SalesDataTable[[#This Row],[Order Date]])/3,0)</f>
        <v>Q3</v>
      </c>
      <c r="S1681" s="9">
        <f>MONTH(SalesDataTable[[#This Row],[Order Date]])</f>
        <v>8</v>
      </c>
      <c r="T1681" s="8" t="str">
        <f>TEXT(SalesDataTable[[#This Row],[Order Date]],"mmm")</f>
        <v>Aug</v>
      </c>
    </row>
    <row r="1682" spans="1:20" ht="15.6">
      <c r="A1682" s="2" t="s">
        <v>1733</v>
      </c>
      <c r="B1682" s="3">
        <v>46253</v>
      </c>
      <c r="C1682" s="4" t="s">
        <v>8</v>
      </c>
      <c r="D1682" s="4" t="s">
        <v>9</v>
      </c>
      <c r="E1682" s="4" t="s">
        <v>3</v>
      </c>
      <c r="F1682" s="4" t="s">
        <v>4</v>
      </c>
      <c r="G1682" s="4" t="s">
        <v>11</v>
      </c>
      <c r="H1682" s="4" t="s">
        <v>53</v>
      </c>
      <c r="I1682" s="9">
        <v>3</v>
      </c>
      <c r="J1682" s="6">
        <v>157.41999999999999</v>
      </c>
      <c r="K1682" s="7">
        <v>0</v>
      </c>
      <c r="L1682" s="6">
        <v>77.989999999999995</v>
      </c>
      <c r="M1682" s="6">
        <f t="shared" si="104"/>
        <v>472.26</v>
      </c>
      <c r="N1682" s="6">
        <f t="shared" si="105"/>
        <v>233.96999999999997</v>
      </c>
      <c r="O1682" s="6">
        <f t="shared" si="106"/>
        <v>238.29000000000002</v>
      </c>
      <c r="P1682" s="8">
        <f t="shared" si="107"/>
        <v>0.5045737517469191</v>
      </c>
      <c r="Q1682" s="5">
        <f>YEAR(SalesDataTable[[#This Row],[Order Date]])</f>
        <v>2026</v>
      </c>
      <c r="R1682" s="8" t="str">
        <f>"Q"&amp;ROUNDUP(MONTH(SalesDataTable[[#This Row],[Order Date]])/3,0)</f>
        <v>Q3</v>
      </c>
      <c r="S1682" s="9">
        <f>MONTH(SalesDataTable[[#This Row],[Order Date]])</f>
        <v>8</v>
      </c>
      <c r="T1682" s="8" t="str">
        <f>TEXT(SalesDataTable[[#This Row],[Order Date]],"mmm")</f>
        <v>Aug</v>
      </c>
    </row>
    <row r="1683" spans="1:20" ht="15.6">
      <c r="A1683" s="2" t="s">
        <v>1734</v>
      </c>
      <c r="B1683" s="3">
        <v>46253</v>
      </c>
      <c r="C1683" s="4" t="s">
        <v>8</v>
      </c>
      <c r="D1683" s="4" t="s">
        <v>86</v>
      </c>
      <c r="E1683" s="4" t="s">
        <v>39</v>
      </c>
      <c r="F1683" s="4" t="s">
        <v>20</v>
      </c>
      <c r="G1683" s="4" t="s">
        <v>11</v>
      </c>
      <c r="H1683" s="4" t="s">
        <v>12</v>
      </c>
      <c r="I1683" s="9">
        <v>1</v>
      </c>
      <c r="J1683" s="6">
        <v>90.37</v>
      </c>
      <c r="K1683" s="7">
        <v>0.05</v>
      </c>
      <c r="L1683" s="6">
        <v>45.89</v>
      </c>
      <c r="M1683" s="6">
        <f t="shared" si="104"/>
        <v>85.851500000000001</v>
      </c>
      <c r="N1683" s="6">
        <f t="shared" si="105"/>
        <v>45.89</v>
      </c>
      <c r="O1683" s="6">
        <f t="shared" si="106"/>
        <v>39.961500000000001</v>
      </c>
      <c r="P1683" s="8">
        <f t="shared" si="107"/>
        <v>0.46547235633623174</v>
      </c>
      <c r="Q1683" s="5">
        <f>YEAR(SalesDataTable[[#This Row],[Order Date]])</f>
        <v>2026</v>
      </c>
      <c r="R1683" s="8" t="str">
        <f>"Q"&amp;ROUNDUP(MONTH(SalesDataTable[[#This Row],[Order Date]])/3,0)</f>
        <v>Q3</v>
      </c>
      <c r="S1683" s="9">
        <f>MONTH(SalesDataTable[[#This Row],[Order Date]])</f>
        <v>8</v>
      </c>
      <c r="T1683" s="8" t="str">
        <f>TEXT(SalesDataTable[[#This Row],[Order Date]],"mmm")</f>
        <v>Aug</v>
      </c>
    </row>
    <row r="1684" spans="1:20" ht="15.6">
      <c r="A1684" s="2" t="s">
        <v>1735</v>
      </c>
      <c r="B1684" s="3">
        <v>46253</v>
      </c>
      <c r="C1684" s="4" t="s">
        <v>8</v>
      </c>
      <c r="D1684" s="4" t="s">
        <v>38</v>
      </c>
      <c r="E1684" s="4" t="s">
        <v>10</v>
      </c>
      <c r="F1684" s="4" t="s">
        <v>20</v>
      </c>
      <c r="G1684" s="4" t="s">
        <v>5</v>
      </c>
      <c r="H1684" s="4" t="s">
        <v>43</v>
      </c>
      <c r="I1684" s="9">
        <v>15</v>
      </c>
      <c r="J1684" s="6">
        <v>104.79</v>
      </c>
      <c r="K1684" s="7">
        <v>0.15</v>
      </c>
      <c r="L1684" s="6">
        <v>49.67</v>
      </c>
      <c r="M1684" s="6">
        <f t="shared" si="104"/>
        <v>1336.0725</v>
      </c>
      <c r="N1684" s="6">
        <f t="shared" si="105"/>
        <v>745.05000000000007</v>
      </c>
      <c r="O1684" s="6">
        <f t="shared" si="106"/>
        <v>591.02249999999992</v>
      </c>
      <c r="P1684" s="8">
        <f t="shared" si="107"/>
        <v>0.44235810556687599</v>
      </c>
      <c r="Q1684" s="5">
        <f>YEAR(SalesDataTable[[#This Row],[Order Date]])</f>
        <v>2026</v>
      </c>
      <c r="R1684" s="8" t="str">
        <f>"Q"&amp;ROUNDUP(MONTH(SalesDataTable[[#This Row],[Order Date]])/3,0)</f>
        <v>Q3</v>
      </c>
      <c r="S1684" s="9">
        <f>MONTH(SalesDataTable[[#This Row],[Order Date]])</f>
        <v>8</v>
      </c>
      <c r="T1684" s="8" t="str">
        <f>TEXT(SalesDataTable[[#This Row],[Order Date]],"mmm")</f>
        <v>Aug</v>
      </c>
    </row>
    <row r="1685" spans="1:20" ht="15.6">
      <c r="A1685" s="2" t="s">
        <v>1736</v>
      </c>
      <c r="B1685" s="3">
        <v>46253</v>
      </c>
      <c r="C1685" s="4" t="s">
        <v>14</v>
      </c>
      <c r="D1685" s="4" t="s">
        <v>15</v>
      </c>
      <c r="E1685" s="4" t="s">
        <v>3</v>
      </c>
      <c r="F1685" s="4" t="s">
        <v>4</v>
      </c>
      <c r="G1685" s="4" t="s">
        <v>17</v>
      </c>
      <c r="H1685" s="4" t="s">
        <v>71</v>
      </c>
      <c r="I1685" s="9">
        <v>1</v>
      </c>
      <c r="J1685" s="6">
        <v>130.94</v>
      </c>
      <c r="K1685" s="7">
        <v>0</v>
      </c>
      <c r="L1685" s="6">
        <v>66.06</v>
      </c>
      <c r="M1685" s="6">
        <f t="shared" si="104"/>
        <v>130.94</v>
      </c>
      <c r="N1685" s="6">
        <f t="shared" si="105"/>
        <v>66.06</v>
      </c>
      <c r="O1685" s="6">
        <f t="shared" si="106"/>
        <v>64.88</v>
      </c>
      <c r="P1685" s="8">
        <f t="shared" si="107"/>
        <v>0.49549411944402011</v>
      </c>
      <c r="Q1685" s="5">
        <f>YEAR(SalesDataTable[[#This Row],[Order Date]])</f>
        <v>2026</v>
      </c>
      <c r="R1685" s="8" t="str">
        <f>"Q"&amp;ROUNDUP(MONTH(SalesDataTable[[#This Row],[Order Date]])/3,0)</f>
        <v>Q3</v>
      </c>
      <c r="S1685" s="9">
        <f>MONTH(SalesDataTable[[#This Row],[Order Date]])</f>
        <v>8</v>
      </c>
      <c r="T1685" s="8" t="str">
        <f>TEXT(SalesDataTable[[#This Row],[Order Date]],"mmm")</f>
        <v>Aug</v>
      </c>
    </row>
    <row r="1686" spans="1:20" ht="15.6">
      <c r="A1686" s="2" t="s">
        <v>1737</v>
      </c>
      <c r="B1686" s="3">
        <v>46253</v>
      </c>
      <c r="C1686" s="4" t="s">
        <v>8</v>
      </c>
      <c r="D1686" s="4" t="s">
        <v>38</v>
      </c>
      <c r="E1686" s="4" t="s">
        <v>3</v>
      </c>
      <c r="F1686" s="4" t="s">
        <v>4</v>
      </c>
      <c r="G1686" s="4" t="s">
        <v>5</v>
      </c>
      <c r="H1686" s="4" t="s">
        <v>35</v>
      </c>
      <c r="I1686" s="9">
        <v>1</v>
      </c>
      <c r="J1686" s="6">
        <v>40.42</v>
      </c>
      <c r="K1686" s="7">
        <v>0.05</v>
      </c>
      <c r="L1686" s="6">
        <v>16.62</v>
      </c>
      <c r="M1686" s="6">
        <f t="shared" si="104"/>
        <v>38.399000000000001</v>
      </c>
      <c r="N1686" s="6">
        <f t="shared" si="105"/>
        <v>16.62</v>
      </c>
      <c r="O1686" s="6">
        <f t="shared" si="106"/>
        <v>21.779</v>
      </c>
      <c r="P1686" s="8">
        <f t="shared" si="107"/>
        <v>0.5671762285476184</v>
      </c>
      <c r="Q1686" s="5">
        <f>YEAR(SalesDataTable[[#This Row],[Order Date]])</f>
        <v>2026</v>
      </c>
      <c r="R1686" s="8" t="str">
        <f>"Q"&amp;ROUNDUP(MONTH(SalesDataTable[[#This Row],[Order Date]])/3,0)</f>
        <v>Q3</v>
      </c>
      <c r="S1686" s="9">
        <f>MONTH(SalesDataTable[[#This Row],[Order Date]])</f>
        <v>8</v>
      </c>
      <c r="T1686" s="8" t="str">
        <f>TEXT(SalesDataTable[[#This Row],[Order Date]],"mmm")</f>
        <v>Aug</v>
      </c>
    </row>
    <row r="1687" spans="1:20" ht="15.6">
      <c r="A1687" s="2" t="s">
        <v>1738</v>
      </c>
      <c r="B1687" s="3">
        <v>46253</v>
      </c>
      <c r="C1687" s="4" t="s">
        <v>8</v>
      </c>
      <c r="D1687" s="4" t="s">
        <v>66</v>
      </c>
      <c r="E1687" s="4" t="s">
        <v>39</v>
      </c>
      <c r="F1687" s="4" t="s">
        <v>4</v>
      </c>
      <c r="G1687" s="4" t="s">
        <v>31</v>
      </c>
      <c r="H1687" s="4" t="s">
        <v>32</v>
      </c>
      <c r="I1687" s="9">
        <v>1</v>
      </c>
      <c r="J1687" s="6">
        <v>338.45</v>
      </c>
      <c r="K1687" s="7">
        <v>0.15</v>
      </c>
      <c r="L1687" s="6">
        <v>197.2</v>
      </c>
      <c r="M1687" s="6">
        <f t="shared" si="104"/>
        <v>287.6825</v>
      </c>
      <c r="N1687" s="6">
        <f t="shared" si="105"/>
        <v>197.2</v>
      </c>
      <c r="O1687" s="6">
        <f t="shared" si="106"/>
        <v>90.482500000000016</v>
      </c>
      <c r="P1687" s="8">
        <f t="shared" si="107"/>
        <v>0.31452208598020392</v>
      </c>
      <c r="Q1687" s="5">
        <f>YEAR(SalesDataTable[[#This Row],[Order Date]])</f>
        <v>2026</v>
      </c>
      <c r="R1687" s="8" t="str">
        <f>"Q"&amp;ROUNDUP(MONTH(SalesDataTable[[#This Row],[Order Date]])/3,0)</f>
        <v>Q3</v>
      </c>
      <c r="S1687" s="9">
        <f>MONTH(SalesDataTable[[#This Row],[Order Date]])</f>
        <v>8</v>
      </c>
      <c r="T1687" s="8" t="str">
        <f>TEXT(SalesDataTable[[#This Row],[Order Date]],"mmm")</f>
        <v>Aug</v>
      </c>
    </row>
    <row r="1688" spans="1:20" ht="15.6">
      <c r="A1688" s="2" t="s">
        <v>1739</v>
      </c>
      <c r="B1688" s="3">
        <v>46253</v>
      </c>
      <c r="C1688" s="4" t="s">
        <v>14</v>
      </c>
      <c r="D1688" s="4" t="s">
        <v>61</v>
      </c>
      <c r="E1688" s="4" t="s">
        <v>39</v>
      </c>
      <c r="F1688" s="4" t="s">
        <v>4</v>
      </c>
      <c r="G1688" s="4" t="s">
        <v>5</v>
      </c>
      <c r="H1688" s="4" t="s">
        <v>43</v>
      </c>
      <c r="I1688" s="9">
        <v>1</v>
      </c>
      <c r="J1688" s="6">
        <v>103.92</v>
      </c>
      <c r="K1688" s="7">
        <v>0.05</v>
      </c>
      <c r="L1688" s="6">
        <v>50.71</v>
      </c>
      <c r="M1688" s="6">
        <f t="shared" si="104"/>
        <v>98.724000000000004</v>
      </c>
      <c r="N1688" s="6">
        <f t="shared" si="105"/>
        <v>50.71</v>
      </c>
      <c r="O1688" s="6">
        <f t="shared" si="106"/>
        <v>48.014000000000003</v>
      </c>
      <c r="P1688" s="8">
        <f t="shared" si="107"/>
        <v>0.48634577205137558</v>
      </c>
      <c r="Q1688" s="5">
        <f>YEAR(SalesDataTable[[#This Row],[Order Date]])</f>
        <v>2026</v>
      </c>
      <c r="R1688" s="8" t="str">
        <f>"Q"&amp;ROUNDUP(MONTH(SalesDataTable[[#This Row],[Order Date]])/3,0)</f>
        <v>Q3</v>
      </c>
      <c r="S1688" s="9">
        <f>MONTH(SalesDataTable[[#This Row],[Order Date]])</f>
        <v>8</v>
      </c>
      <c r="T1688" s="8" t="str">
        <f>TEXT(SalesDataTable[[#This Row],[Order Date]],"mmm")</f>
        <v>Aug</v>
      </c>
    </row>
    <row r="1689" spans="1:20" ht="15.6">
      <c r="A1689" s="2" t="s">
        <v>1740</v>
      </c>
      <c r="B1689" s="3">
        <v>46254</v>
      </c>
      <c r="C1689" s="4" t="s">
        <v>1</v>
      </c>
      <c r="D1689" s="4" t="s">
        <v>52</v>
      </c>
      <c r="E1689" s="4" t="s">
        <v>3</v>
      </c>
      <c r="F1689" s="4" t="s">
        <v>16</v>
      </c>
      <c r="G1689" s="4" t="s">
        <v>5</v>
      </c>
      <c r="H1689" s="4" t="s">
        <v>29</v>
      </c>
      <c r="I1689" s="9">
        <v>6</v>
      </c>
      <c r="J1689" s="6">
        <v>51.67</v>
      </c>
      <c r="K1689" s="7">
        <v>0.1</v>
      </c>
      <c r="L1689" s="6">
        <v>23.1</v>
      </c>
      <c r="M1689" s="6">
        <f t="shared" si="104"/>
        <v>279.01799999999997</v>
      </c>
      <c r="N1689" s="6">
        <f t="shared" si="105"/>
        <v>138.60000000000002</v>
      </c>
      <c r="O1689" s="6">
        <f t="shared" si="106"/>
        <v>140.41799999999995</v>
      </c>
      <c r="P1689" s="8">
        <f t="shared" si="107"/>
        <v>0.50325785433197845</v>
      </c>
      <c r="Q1689" s="5">
        <f>YEAR(SalesDataTable[[#This Row],[Order Date]])</f>
        <v>2026</v>
      </c>
      <c r="R1689" s="8" t="str">
        <f>"Q"&amp;ROUNDUP(MONTH(SalesDataTable[[#This Row],[Order Date]])/3,0)</f>
        <v>Q3</v>
      </c>
      <c r="S1689" s="9">
        <f>MONTH(SalesDataTable[[#This Row],[Order Date]])</f>
        <v>8</v>
      </c>
      <c r="T1689" s="8" t="str">
        <f>TEXT(SalesDataTable[[#This Row],[Order Date]],"mmm")</f>
        <v>Aug</v>
      </c>
    </row>
    <row r="1690" spans="1:20" ht="15.6">
      <c r="A1690" s="2" t="s">
        <v>1741</v>
      </c>
      <c r="B1690" s="3">
        <v>46254</v>
      </c>
      <c r="C1690" s="4" t="s">
        <v>8</v>
      </c>
      <c r="D1690" s="4" t="s">
        <v>69</v>
      </c>
      <c r="E1690" s="4" t="s">
        <v>10</v>
      </c>
      <c r="F1690" s="4" t="s">
        <v>4</v>
      </c>
      <c r="G1690" s="4" t="s">
        <v>17</v>
      </c>
      <c r="H1690" s="4" t="s">
        <v>83</v>
      </c>
      <c r="I1690" s="9">
        <v>4</v>
      </c>
      <c r="J1690" s="6">
        <v>166.02</v>
      </c>
      <c r="K1690" s="7">
        <v>0.1</v>
      </c>
      <c r="L1690" s="6">
        <v>87.99</v>
      </c>
      <c r="M1690" s="6">
        <f t="shared" si="104"/>
        <v>597.67200000000003</v>
      </c>
      <c r="N1690" s="6">
        <f t="shared" si="105"/>
        <v>351.96</v>
      </c>
      <c r="O1690" s="6">
        <f t="shared" si="106"/>
        <v>245.71200000000005</v>
      </c>
      <c r="P1690" s="8">
        <f t="shared" si="107"/>
        <v>0.4111151266915633</v>
      </c>
      <c r="Q1690" s="5">
        <f>YEAR(SalesDataTable[[#This Row],[Order Date]])</f>
        <v>2026</v>
      </c>
      <c r="R1690" s="8" t="str">
        <f>"Q"&amp;ROUNDUP(MONTH(SalesDataTable[[#This Row],[Order Date]])/3,0)</f>
        <v>Q3</v>
      </c>
      <c r="S1690" s="9">
        <f>MONTH(SalesDataTable[[#This Row],[Order Date]])</f>
        <v>8</v>
      </c>
      <c r="T1690" s="8" t="str">
        <f>TEXT(SalesDataTable[[#This Row],[Order Date]],"mmm")</f>
        <v>Aug</v>
      </c>
    </row>
    <row r="1691" spans="1:20" ht="15.6">
      <c r="A1691" s="2" t="s">
        <v>1742</v>
      </c>
      <c r="B1691" s="3">
        <v>46254</v>
      </c>
      <c r="C1691" s="4" t="s">
        <v>14</v>
      </c>
      <c r="D1691" s="4" t="s">
        <v>34</v>
      </c>
      <c r="E1691" s="4" t="s">
        <v>25</v>
      </c>
      <c r="F1691" s="4" t="s">
        <v>16</v>
      </c>
      <c r="G1691" s="4" t="s">
        <v>5</v>
      </c>
      <c r="H1691" s="4" t="s">
        <v>29</v>
      </c>
      <c r="I1691" s="9">
        <v>2</v>
      </c>
      <c r="J1691" s="6">
        <v>50.59</v>
      </c>
      <c r="K1691" s="7">
        <v>0.1</v>
      </c>
      <c r="L1691" s="6">
        <v>22.68</v>
      </c>
      <c r="M1691" s="6">
        <f t="shared" si="104"/>
        <v>91.062000000000012</v>
      </c>
      <c r="N1691" s="6">
        <f t="shared" si="105"/>
        <v>45.36</v>
      </c>
      <c r="O1691" s="6">
        <f t="shared" si="106"/>
        <v>45.702000000000012</v>
      </c>
      <c r="P1691" s="8">
        <f t="shared" si="107"/>
        <v>0.5018778414706464</v>
      </c>
      <c r="Q1691" s="5">
        <f>YEAR(SalesDataTable[[#This Row],[Order Date]])</f>
        <v>2026</v>
      </c>
      <c r="R1691" s="8" t="str">
        <f>"Q"&amp;ROUNDUP(MONTH(SalesDataTable[[#This Row],[Order Date]])/3,0)</f>
        <v>Q3</v>
      </c>
      <c r="S1691" s="9">
        <f>MONTH(SalesDataTable[[#This Row],[Order Date]])</f>
        <v>8</v>
      </c>
      <c r="T1691" s="8" t="str">
        <f>TEXT(SalesDataTable[[#This Row],[Order Date]],"mmm")</f>
        <v>Aug</v>
      </c>
    </row>
    <row r="1692" spans="1:20" ht="15.6">
      <c r="A1692" s="2" t="s">
        <v>1743</v>
      </c>
      <c r="B1692" s="3">
        <v>46254</v>
      </c>
      <c r="C1692" s="4" t="s">
        <v>27</v>
      </c>
      <c r="D1692" s="4" t="s">
        <v>45</v>
      </c>
      <c r="E1692" s="4" t="s">
        <v>25</v>
      </c>
      <c r="F1692" s="4" t="s">
        <v>4</v>
      </c>
      <c r="G1692" s="4" t="s">
        <v>11</v>
      </c>
      <c r="H1692" s="4" t="s">
        <v>53</v>
      </c>
      <c r="I1692" s="9">
        <v>1</v>
      </c>
      <c r="J1692" s="6">
        <v>155.83000000000001</v>
      </c>
      <c r="K1692" s="7">
        <v>0</v>
      </c>
      <c r="L1692" s="6">
        <v>77.260000000000005</v>
      </c>
      <c r="M1692" s="6">
        <f t="shared" si="104"/>
        <v>155.83000000000001</v>
      </c>
      <c r="N1692" s="6">
        <f t="shared" si="105"/>
        <v>77.260000000000005</v>
      </c>
      <c r="O1692" s="6">
        <f t="shared" si="106"/>
        <v>78.570000000000007</v>
      </c>
      <c r="P1692" s="8">
        <f t="shared" si="107"/>
        <v>0.50420329846627732</v>
      </c>
      <c r="Q1692" s="5">
        <f>YEAR(SalesDataTable[[#This Row],[Order Date]])</f>
        <v>2026</v>
      </c>
      <c r="R1692" s="8" t="str">
        <f>"Q"&amp;ROUNDUP(MONTH(SalesDataTable[[#This Row],[Order Date]])/3,0)</f>
        <v>Q3</v>
      </c>
      <c r="S1692" s="9">
        <f>MONTH(SalesDataTable[[#This Row],[Order Date]])</f>
        <v>8</v>
      </c>
      <c r="T1692" s="8" t="str">
        <f>TEXT(SalesDataTable[[#This Row],[Order Date]],"mmm")</f>
        <v>Aug</v>
      </c>
    </row>
    <row r="1693" spans="1:20" ht="15.6">
      <c r="A1693" s="2" t="s">
        <v>1744</v>
      </c>
      <c r="B1693" s="3">
        <v>46254</v>
      </c>
      <c r="C1693" s="4" t="s">
        <v>27</v>
      </c>
      <c r="D1693" s="4" t="s">
        <v>28</v>
      </c>
      <c r="E1693" s="4" t="s">
        <v>3</v>
      </c>
      <c r="F1693" s="4" t="s">
        <v>16</v>
      </c>
      <c r="G1693" s="4" t="s">
        <v>49</v>
      </c>
      <c r="H1693" s="4" t="s">
        <v>67</v>
      </c>
      <c r="I1693" s="9">
        <v>1</v>
      </c>
      <c r="J1693" s="6">
        <v>36.380000000000003</v>
      </c>
      <c r="K1693" s="7">
        <v>0.05</v>
      </c>
      <c r="L1693" s="6">
        <v>14.2</v>
      </c>
      <c r="M1693" s="6">
        <f t="shared" si="104"/>
        <v>34.561</v>
      </c>
      <c r="N1693" s="6">
        <f t="shared" si="105"/>
        <v>14.2</v>
      </c>
      <c r="O1693" s="6">
        <f t="shared" si="106"/>
        <v>20.361000000000001</v>
      </c>
      <c r="P1693" s="8">
        <f t="shared" si="107"/>
        <v>0.58913225890454557</v>
      </c>
      <c r="Q1693" s="5">
        <f>YEAR(SalesDataTable[[#This Row],[Order Date]])</f>
        <v>2026</v>
      </c>
      <c r="R1693" s="8" t="str">
        <f>"Q"&amp;ROUNDUP(MONTH(SalesDataTable[[#This Row],[Order Date]])/3,0)</f>
        <v>Q3</v>
      </c>
      <c r="S1693" s="9">
        <f>MONTH(SalesDataTable[[#This Row],[Order Date]])</f>
        <v>8</v>
      </c>
      <c r="T1693" s="8" t="str">
        <f>TEXT(SalesDataTable[[#This Row],[Order Date]],"mmm")</f>
        <v>Aug</v>
      </c>
    </row>
    <row r="1694" spans="1:20" ht="15.6">
      <c r="A1694" s="2" t="s">
        <v>1745</v>
      </c>
      <c r="B1694" s="3">
        <v>46254</v>
      </c>
      <c r="C1694" s="4" t="s">
        <v>8</v>
      </c>
      <c r="D1694" s="4" t="s">
        <v>69</v>
      </c>
      <c r="E1694" s="4" t="s">
        <v>25</v>
      </c>
      <c r="F1694" s="4" t="s">
        <v>16</v>
      </c>
      <c r="G1694" s="4" t="s">
        <v>31</v>
      </c>
      <c r="H1694" s="4" t="s">
        <v>90</v>
      </c>
      <c r="I1694" s="9">
        <v>2</v>
      </c>
      <c r="J1694" s="6">
        <v>124.09</v>
      </c>
      <c r="K1694" s="7">
        <v>0</v>
      </c>
      <c r="L1694" s="6">
        <v>60.39</v>
      </c>
      <c r="M1694" s="6">
        <f t="shared" si="104"/>
        <v>248.18</v>
      </c>
      <c r="N1694" s="6">
        <f t="shared" si="105"/>
        <v>120.78</v>
      </c>
      <c r="O1694" s="6">
        <f t="shared" si="106"/>
        <v>127.4</v>
      </c>
      <c r="P1694" s="8">
        <f t="shared" si="107"/>
        <v>0.513337094044645</v>
      </c>
      <c r="Q1694" s="5">
        <f>YEAR(SalesDataTable[[#This Row],[Order Date]])</f>
        <v>2026</v>
      </c>
      <c r="R1694" s="8" t="str">
        <f>"Q"&amp;ROUNDUP(MONTH(SalesDataTable[[#This Row],[Order Date]])/3,0)</f>
        <v>Q3</v>
      </c>
      <c r="S1694" s="9">
        <f>MONTH(SalesDataTable[[#This Row],[Order Date]])</f>
        <v>8</v>
      </c>
      <c r="T1694" s="8" t="str">
        <f>TEXT(SalesDataTable[[#This Row],[Order Date]],"mmm")</f>
        <v>Aug</v>
      </c>
    </row>
    <row r="1695" spans="1:20" ht="15.6">
      <c r="A1695" s="2" t="s">
        <v>1746</v>
      </c>
      <c r="B1695" s="3">
        <v>46254</v>
      </c>
      <c r="C1695" s="4" t="s">
        <v>27</v>
      </c>
      <c r="D1695" s="4" t="s">
        <v>48</v>
      </c>
      <c r="E1695" s="4" t="s">
        <v>3</v>
      </c>
      <c r="F1695" s="4" t="s">
        <v>16</v>
      </c>
      <c r="G1695" s="4" t="s">
        <v>11</v>
      </c>
      <c r="H1695" s="4" t="s">
        <v>21</v>
      </c>
      <c r="I1695" s="9">
        <v>1</v>
      </c>
      <c r="J1695" s="6">
        <v>141.97999999999999</v>
      </c>
      <c r="K1695" s="7">
        <v>0.05</v>
      </c>
      <c r="L1695" s="6">
        <v>79.510000000000005</v>
      </c>
      <c r="M1695" s="6">
        <f t="shared" si="104"/>
        <v>134.88099999999997</v>
      </c>
      <c r="N1695" s="6">
        <f t="shared" si="105"/>
        <v>79.510000000000005</v>
      </c>
      <c r="O1695" s="6">
        <f t="shared" si="106"/>
        <v>55.370999999999967</v>
      </c>
      <c r="P1695" s="8">
        <f t="shared" si="107"/>
        <v>0.41051741905828082</v>
      </c>
      <c r="Q1695" s="5">
        <f>YEAR(SalesDataTable[[#This Row],[Order Date]])</f>
        <v>2026</v>
      </c>
      <c r="R1695" s="8" t="str">
        <f>"Q"&amp;ROUNDUP(MONTH(SalesDataTable[[#This Row],[Order Date]])/3,0)</f>
        <v>Q3</v>
      </c>
      <c r="S1695" s="9">
        <f>MONTH(SalesDataTable[[#This Row],[Order Date]])</f>
        <v>8</v>
      </c>
      <c r="T1695" s="8" t="str">
        <f>TEXT(SalesDataTable[[#This Row],[Order Date]],"mmm")</f>
        <v>Aug</v>
      </c>
    </row>
    <row r="1696" spans="1:20" ht="15.6">
      <c r="A1696" s="2" t="s">
        <v>1747</v>
      </c>
      <c r="B1696" s="3">
        <v>46254</v>
      </c>
      <c r="C1696" s="4" t="s">
        <v>27</v>
      </c>
      <c r="D1696" s="4" t="s">
        <v>82</v>
      </c>
      <c r="E1696" s="4" t="s">
        <v>25</v>
      </c>
      <c r="F1696" s="4" t="s">
        <v>16</v>
      </c>
      <c r="G1696" s="4" t="s">
        <v>31</v>
      </c>
      <c r="H1696" s="4" t="s">
        <v>90</v>
      </c>
      <c r="I1696" s="9">
        <v>5</v>
      </c>
      <c r="J1696" s="6">
        <v>121.93</v>
      </c>
      <c r="K1696" s="7">
        <v>0.15</v>
      </c>
      <c r="L1696" s="6">
        <v>62.28</v>
      </c>
      <c r="M1696" s="6">
        <f t="shared" si="104"/>
        <v>518.2025000000001</v>
      </c>
      <c r="N1696" s="6">
        <f t="shared" si="105"/>
        <v>311.39999999999998</v>
      </c>
      <c r="O1696" s="6">
        <f t="shared" si="106"/>
        <v>206.80250000000012</v>
      </c>
      <c r="P1696" s="8">
        <f t="shared" si="107"/>
        <v>0.39907661580173792</v>
      </c>
      <c r="Q1696" s="5">
        <f>YEAR(SalesDataTable[[#This Row],[Order Date]])</f>
        <v>2026</v>
      </c>
      <c r="R1696" s="8" t="str">
        <f>"Q"&amp;ROUNDUP(MONTH(SalesDataTable[[#This Row],[Order Date]])/3,0)</f>
        <v>Q3</v>
      </c>
      <c r="S1696" s="9">
        <f>MONTH(SalesDataTable[[#This Row],[Order Date]])</f>
        <v>8</v>
      </c>
      <c r="T1696" s="8" t="str">
        <f>TEXT(SalesDataTable[[#This Row],[Order Date]],"mmm")</f>
        <v>Aug</v>
      </c>
    </row>
    <row r="1697" spans="1:20" ht="15.6">
      <c r="A1697" s="2" t="s">
        <v>1748</v>
      </c>
      <c r="B1697" s="3">
        <v>46254</v>
      </c>
      <c r="C1697" s="4" t="s">
        <v>27</v>
      </c>
      <c r="D1697" s="4" t="s">
        <v>28</v>
      </c>
      <c r="E1697" s="4" t="s">
        <v>3</v>
      </c>
      <c r="F1697" s="4" t="s">
        <v>16</v>
      </c>
      <c r="G1697" s="4" t="s">
        <v>17</v>
      </c>
      <c r="H1697" s="4" t="s">
        <v>18</v>
      </c>
      <c r="I1697" s="9">
        <v>1</v>
      </c>
      <c r="J1697" s="6">
        <v>35.58</v>
      </c>
      <c r="K1697" s="7">
        <v>0.15</v>
      </c>
      <c r="L1697" s="6">
        <v>13.94</v>
      </c>
      <c r="M1697" s="6">
        <f t="shared" si="104"/>
        <v>30.242999999999999</v>
      </c>
      <c r="N1697" s="6">
        <f t="shared" si="105"/>
        <v>13.94</v>
      </c>
      <c r="O1697" s="6">
        <f t="shared" si="106"/>
        <v>16.302999999999997</v>
      </c>
      <c r="P1697" s="8">
        <f t="shared" si="107"/>
        <v>0.53906689151208542</v>
      </c>
      <c r="Q1697" s="5">
        <f>YEAR(SalesDataTable[[#This Row],[Order Date]])</f>
        <v>2026</v>
      </c>
      <c r="R1697" s="8" t="str">
        <f>"Q"&amp;ROUNDUP(MONTH(SalesDataTable[[#This Row],[Order Date]])/3,0)</f>
        <v>Q3</v>
      </c>
      <c r="S1697" s="9">
        <f>MONTH(SalesDataTable[[#This Row],[Order Date]])</f>
        <v>8</v>
      </c>
      <c r="T1697" s="8" t="str">
        <f>TEXT(SalesDataTable[[#This Row],[Order Date]],"mmm")</f>
        <v>Aug</v>
      </c>
    </row>
    <row r="1698" spans="1:20" ht="15.6">
      <c r="A1698" s="2" t="s">
        <v>1749</v>
      </c>
      <c r="B1698" s="3">
        <v>46254</v>
      </c>
      <c r="C1698" s="4" t="s">
        <v>14</v>
      </c>
      <c r="D1698" s="4" t="s">
        <v>34</v>
      </c>
      <c r="E1698" s="4" t="s">
        <v>39</v>
      </c>
      <c r="F1698" s="4" t="s">
        <v>4</v>
      </c>
      <c r="G1698" s="4" t="s">
        <v>11</v>
      </c>
      <c r="H1698" s="4" t="s">
        <v>53</v>
      </c>
      <c r="I1698" s="9">
        <v>1</v>
      </c>
      <c r="J1698" s="6">
        <v>157.84</v>
      </c>
      <c r="K1698" s="7">
        <v>0</v>
      </c>
      <c r="L1698" s="6">
        <v>77.87</v>
      </c>
      <c r="M1698" s="6">
        <f t="shared" si="104"/>
        <v>157.84</v>
      </c>
      <c r="N1698" s="6">
        <f t="shared" si="105"/>
        <v>77.87</v>
      </c>
      <c r="O1698" s="6">
        <f t="shared" si="106"/>
        <v>79.97</v>
      </c>
      <c r="P1698" s="8">
        <f t="shared" si="107"/>
        <v>0.50665230613279266</v>
      </c>
      <c r="Q1698" s="5">
        <f>YEAR(SalesDataTable[[#This Row],[Order Date]])</f>
        <v>2026</v>
      </c>
      <c r="R1698" s="8" t="str">
        <f>"Q"&amp;ROUNDUP(MONTH(SalesDataTable[[#This Row],[Order Date]])/3,0)</f>
        <v>Q3</v>
      </c>
      <c r="S1698" s="9">
        <f>MONTH(SalesDataTable[[#This Row],[Order Date]])</f>
        <v>8</v>
      </c>
      <c r="T1698" s="8" t="str">
        <f>TEXT(SalesDataTable[[#This Row],[Order Date]],"mmm")</f>
        <v>Aug</v>
      </c>
    </row>
    <row r="1699" spans="1:20" ht="15.6">
      <c r="A1699" s="2" t="s">
        <v>1750</v>
      </c>
      <c r="B1699" s="3">
        <v>46254</v>
      </c>
      <c r="C1699" s="4" t="s">
        <v>8</v>
      </c>
      <c r="D1699" s="4" t="s">
        <v>69</v>
      </c>
      <c r="E1699" s="4" t="s">
        <v>3</v>
      </c>
      <c r="F1699" s="4" t="s">
        <v>16</v>
      </c>
      <c r="G1699" s="4" t="s">
        <v>31</v>
      </c>
      <c r="H1699" s="4" t="s">
        <v>32</v>
      </c>
      <c r="I1699" s="9">
        <v>1</v>
      </c>
      <c r="J1699" s="6">
        <v>336.35</v>
      </c>
      <c r="K1699" s="7">
        <v>0</v>
      </c>
      <c r="L1699" s="6">
        <v>195.07</v>
      </c>
      <c r="M1699" s="6">
        <f t="shared" si="104"/>
        <v>336.35</v>
      </c>
      <c r="N1699" s="6">
        <f t="shared" si="105"/>
        <v>195.07</v>
      </c>
      <c r="O1699" s="6">
        <f t="shared" si="106"/>
        <v>141.28000000000003</v>
      </c>
      <c r="P1699" s="8">
        <f t="shared" si="107"/>
        <v>0.42003865021554931</v>
      </c>
      <c r="Q1699" s="5">
        <f>YEAR(SalesDataTable[[#This Row],[Order Date]])</f>
        <v>2026</v>
      </c>
      <c r="R1699" s="8" t="str">
        <f>"Q"&amp;ROUNDUP(MONTH(SalesDataTable[[#This Row],[Order Date]])/3,0)</f>
        <v>Q3</v>
      </c>
      <c r="S1699" s="9">
        <f>MONTH(SalesDataTable[[#This Row],[Order Date]])</f>
        <v>8</v>
      </c>
      <c r="T1699" s="8" t="str">
        <f>TEXT(SalesDataTable[[#This Row],[Order Date]],"mmm")</f>
        <v>Aug</v>
      </c>
    </row>
    <row r="1700" spans="1:20" ht="15.6">
      <c r="A1700" s="2" t="s">
        <v>1751</v>
      </c>
      <c r="B1700" s="3">
        <v>46254</v>
      </c>
      <c r="C1700" s="4" t="s">
        <v>27</v>
      </c>
      <c r="D1700" s="4" t="s">
        <v>82</v>
      </c>
      <c r="E1700" s="4" t="s">
        <v>10</v>
      </c>
      <c r="F1700" s="4" t="s">
        <v>4</v>
      </c>
      <c r="G1700" s="4" t="s">
        <v>11</v>
      </c>
      <c r="H1700" s="4" t="s">
        <v>53</v>
      </c>
      <c r="I1700" s="9">
        <v>3</v>
      </c>
      <c r="J1700" s="6">
        <v>153.03</v>
      </c>
      <c r="K1700" s="7">
        <v>0.15</v>
      </c>
      <c r="L1700" s="6">
        <v>78.239999999999995</v>
      </c>
      <c r="M1700" s="6">
        <f t="shared" si="104"/>
        <v>390.22650000000004</v>
      </c>
      <c r="N1700" s="6">
        <f t="shared" si="105"/>
        <v>234.71999999999997</v>
      </c>
      <c r="O1700" s="6">
        <f t="shared" si="106"/>
        <v>155.50650000000007</v>
      </c>
      <c r="P1700" s="8">
        <f t="shared" si="107"/>
        <v>0.39850317700104954</v>
      </c>
      <c r="Q1700" s="5">
        <f>YEAR(SalesDataTable[[#This Row],[Order Date]])</f>
        <v>2026</v>
      </c>
      <c r="R1700" s="8" t="str">
        <f>"Q"&amp;ROUNDUP(MONTH(SalesDataTable[[#This Row],[Order Date]])/3,0)</f>
        <v>Q3</v>
      </c>
      <c r="S1700" s="9">
        <f>MONTH(SalesDataTable[[#This Row],[Order Date]])</f>
        <v>8</v>
      </c>
      <c r="T1700" s="8" t="str">
        <f>TEXT(SalesDataTable[[#This Row],[Order Date]],"mmm")</f>
        <v>Aug</v>
      </c>
    </row>
    <row r="1701" spans="1:20" ht="15.6">
      <c r="A1701" s="2" t="s">
        <v>1752</v>
      </c>
      <c r="B1701" s="3">
        <v>46254</v>
      </c>
      <c r="C1701" s="4" t="s">
        <v>8</v>
      </c>
      <c r="D1701" s="4" t="s">
        <v>86</v>
      </c>
      <c r="E1701" s="4" t="s">
        <v>3</v>
      </c>
      <c r="F1701" s="4" t="s">
        <v>4</v>
      </c>
      <c r="G1701" s="4" t="s">
        <v>5</v>
      </c>
      <c r="H1701" s="4" t="s">
        <v>43</v>
      </c>
      <c r="I1701" s="9">
        <v>2</v>
      </c>
      <c r="J1701" s="6">
        <v>105.01</v>
      </c>
      <c r="K1701" s="7">
        <v>0.15</v>
      </c>
      <c r="L1701" s="6">
        <v>50.56</v>
      </c>
      <c r="M1701" s="6">
        <f t="shared" si="104"/>
        <v>178.517</v>
      </c>
      <c r="N1701" s="6">
        <f t="shared" si="105"/>
        <v>101.12</v>
      </c>
      <c r="O1701" s="6">
        <f t="shared" si="106"/>
        <v>77.396999999999991</v>
      </c>
      <c r="P1701" s="8">
        <f t="shared" si="107"/>
        <v>0.43355534766996978</v>
      </c>
      <c r="Q1701" s="5">
        <f>YEAR(SalesDataTable[[#This Row],[Order Date]])</f>
        <v>2026</v>
      </c>
      <c r="R1701" s="8" t="str">
        <f>"Q"&amp;ROUNDUP(MONTH(SalesDataTable[[#This Row],[Order Date]])/3,0)</f>
        <v>Q3</v>
      </c>
      <c r="S1701" s="9">
        <f>MONTH(SalesDataTable[[#This Row],[Order Date]])</f>
        <v>8</v>
      </c>
      <c r="T1701" s="8" t="str">
        <f>TEXT(SalesDataTable[[#This Row],[Order Date]],"mmm")</f>
        <v>Aug</v>
      </c>
    </row>
    <row r="1702" spans="1:20" ht="15.6">
      <c r="A1702" s="2" t="s">
        <v>1753</v>
      </c>
      <c r="B1702" s="3">
        <v>46255</v>
      </c>
      <c r="C1702" s="4" t="s">
        <v>1</v>
      </c>
      <c r="D1702" s="4" t="s">
        <v>2</v>
      </c>
      <c r="E1702" s="4" t="s">
        <v>25</v>
      </c>
      <c r="F1702" s="4" t="s">
        <v>4</v>
      </c>
      <c r="G1702" s="4" t="s">
        <v>17</v>
      </c>
      <c r="H1702" s="4" t="s">
        <v>46</v>
      </c>
      <c r="I1702" s="9">
        <v>2</v>
      </c>
      <c r="J1702" s="6">
        <v>45.47</v>
      </c>
      <c r="K1702" s="7">
        <v>0</v>
      </c>
      <c r="L1702" s="6">
        <v>18.27</v>
      </c>
      <c r="M1702" s="6">
        <f t="shared" si="104"/>
        <v>90.94</v>
      </c>
      <c r="N1702" s="6">
        <f t="shared" si="105"/>
        <v>36.54</v>
      </c>
      <c r="O1702" s="6">
        <f t="shared" si="106"/>
        <v>54.4</v>
      </c>
      <c r="P1702" s="8">
        <f t="shared" si="107"/>
        <v>0.5981966131515285</v>
      </c>
      <c r="Q1702" s="5">
        <f>YEAR(SalesDataTable[[#This Row],[Order Date]])</f>
        <v>2026</v>
      </c>
      <c r="R1702" s="8" t="str">
        <f>"Q"&amp;ROUNDUP(MONTH(SalesDataTable[[#This Row],[Order Date]])/3,0)</f>
        <v>Q3</v>
      </c>
      <c r="S1702" s="9">
        <f>MONTH(SalesDataTable[[#This Row],[Order Date]])</f>
        <v>8</v>
      </c>
      <c r="T1702" s="8" t="str">
        <f>TEXT(SalesDataTable[[#This Row],[Order Date]],"mmm")</f>
        <v>Aug</v>
      </c>
    </row>
    <row r="1703" spans="1:20" ht="15.6">
      <c r="A1703" s="2" t="s">
        <v>1754</v>
      </c>
      <c r="B1703" s="3">
        <v>46255</v>
      </c>
      <c r="C1703" s="4" t="s">
        <v>1</v>
      </c>
      <c r="D1703" s="4" t="s">
        <v>88</v>
      </c>
      <c r="E1703" s="4" t="s">
        <v>25</v>
      </c>
      <c r="F1703" s="4" t="s">
        <v>16</v>
      </c>
      <c r="G1703" s="4" t="s">
        <v>17</v>
      </c>
      <c r="H1703" s="4" t="s">
        <v>46</v>
      </c>
      <c r="I1703" s="9">
        <v>2</v>
      </c>
      <c r="J1703" s="6">
        <v>47.58</v>
      </c>
      <c r="K1703" s="7">
        <v>0.1</v>
      </c>
      <c r="L1703" s="6">
        <v>18.47</v>
      </c>
      <c r="M1703" s="6">
        <f t="shared" si="104"/>
        <v>85.644000000000005</v>
      </c>
      <c r="N1703" s="6">
        <f t="shared" si="105"/>
        <v>36.94</v>
      </c>
      <c r="O1703" s="6">
        <f t="shared" si="106"/>
        <v>48.704000000000008</v>
      </c>
      <c r="P1703" s="8">
        <f t="shared" si="107"/>
        <v>0.56867965064686377</v>
      </c>
      <c r="Q1703" s="5">
        <f>YEAR(SalesDataTable[[#This Row],[Order Date]])</f>
        <v>2026</v>
      </c>
      <c r="R1703" s="8" t="str">
        <f>"Q"&amp;ROUNDUP(MONTH(SalesDataTable[[#This Row],[Order Date]])/3,0)</f>
        <v>Q3</v>
      </c>
      <c r="S1703" s="9">
        <f>MONTH(SalesDataTable[[#This Row],[Order Date]])</f>
        <v>8</v>
      </c>
      <c r="T1703" s="8" t="str">
        <f>TEXT(SalesDataTable[[#This Row],[Order Date]],"mmm")</f>
        <v>Aug</v>
      </c>
    </row>
    <row r="1704" spans="1:20" ht="15.6">
      <c r="A1704" s="2" t="s">
        <v>1755</v>
      </c>
      <c r="B1704" s="3">
        <v>46255</v>
      </c>
      <c r="C1704" s="4" t="s">
        <v>27</v>
      </c>
      <c r="D1704" s="4" t="s">
        <v>28</v>
      </c>
      <c r="E1704" s="4" t="s">
        <v>3</v>
      </c>
      <c r="F1704" s="4" t="s">
        <v>16</v>
      </c>
      <c r="G1704" s="4" t="s">
        <v>11</v>
      </c>
      <c r="H1704" s="4" t="s">
        <v>53</v>
      </c>
      <c r="I1704" s="9">
        <v>5</v>
      </c>
      <c r="J1704" s="6">
        <v>155.65</v>
      </c>
      <c r="K1704" s="7">
        <v>0</v>
      </c>
      <c r="L1704" s="6">
        <v>79.13</v>
      </c>
      <c r="M1704" s="6">
        <f t="shared" si="104"/>
        <v>778.25</v>
      </c>
      <c r="N1704" s="6">
        <f t="shared" si="105"/>
        <v>395.65</v>
      </c>
      <c r="O1704" s="6">
        <f t="shared" si="106"/>
        <v>382.6</v>
      </c>
      <c r="P1704" s="8">
        <f t="shared" si="107"/>
        <v>0.49161580469000965</v>
      </c>
      <c r="Q1704" s="5">
        <f>YEAR(SalesDataTable[[#This Row],[Order Date]])</f>
        <v>2026</v>
      </c>
      <c r="R1704" s="8" t="str">
        <f>"Q"&amp;ROUNDUP(MONTH(SalesDataTable[[#This Row],[Order Date]])/3,0)</f>
        <v>Q3</v>
      </c>
      <c r="S1704" s="9">
        <f>MONTH(SalesDataTable[[#This Row],[Order Date]])</f>
        <v>8</v>
      </c>
      <c r="T1704" s="8" t="str">
        <f>TEXT(SalesDataTable[[#This Row],[Order Date]],"mmm")</f>
        <v>Aug</v>
      </c>
    </row>
    <row r="1705" spans="1:20" ht="15.6">
      <c r="A1705" s="2" t="s">
        <v>1756</v>
      </c>
      <c r="B1705" s="3">
        <v>46255</v>
      </c>
      <c r="C1705" s="4" t="s">
        <v>27</v>
      </c>
      <c r="D1705" s="4" t="s">
        <v>82</v>
      </c>
      <c r="E1705" s="4" t="s">
        <v>25</v>
      </c>
      <c r="F1705" s="4" t="s">
        <v>4</v>
      </c>
      <c r="G1705" s="4" t="s">
        <v>31</v>
      </c>
      <c r="H1705" s="4" t="s">
        <v>41</v>
      </c>
      <c r="I1705" s="9">
        <v>1</v>
      </c>
      <c r="J1705" s="6">
        <v>195.15</v>
      </c>
      <c r="K1705" s="7">
        <v>0</v>
      </c>
      <c r="L1705" s="6">
        <v>101.99</v>
      </c>
      <c r="M1705" s="6">
        <f t="shared" si="104"/>
        <v>195.15</v>
      </c>
      <c r="N1705" s="6">
        <f t="shared" si="105"/>
        <v>101.99</v>
      </c>
      <c r="O1705" s="6">
        <f t="shared" si="106"/>
        <v>93.160000000000011</v>
      </c>
      <c r="P1705" s="8">
        <f t="shared" si="107"/>
        <v>0.47737637714578535</v>
      </c>
      <c r="Q1705" s="5">
        <f>YEAR(SalesDataTable[[#This Row],[Order Date]])</f>
        <v>2026</v>
      </c>
      <c r="R1705" s="8" t="str">
        <f>"Q"&amp;ROUNDUP(MONTH(SalesDataTable[[#This Row],[Order Date]])/3,0)</f>
        <v>Q3</v>
      </c>
      <c r="S1705" s="9">
        <f>MONTH(SalesDataTable[[#This Row],[Order Date]])</f>
        <v>8</v>
      </c>
      <c r="T1705" s="8" t="str">
        <f>TEXT(SalesDataTable[[#This Row],[Order Date]],"mmm")</f>
        <v>Aug</v>
      </c>
    </row>
    <row r="1706" spans="1:20" ht="15.6">
      <c r="A1706" s="2" t="s">
        <v>1757</v>
      </c>
      <c r="B1706" s="3">
        <v>46255</v>
      </c>
      <c r="C1706" s="4" t="s">
        <v>8</v>
      </c>
      <c r="D1706" s="4" t="s">
        <v>38</v>
      </c>
      <c r="E1706" s="4" t="s">
        <v>39</v>
      </c>
      <c r="F1706" s="4" t="s">
        <v>16</v>
      </c>
      <c r="G1706" s="4" t="s">
        <v>5</v>
      </c>
      <c r="H1706" s="4" t="s">
        <v>6</v>
      </c>
      <c r="I1706" s="9">
        <v>1</v>
      </c>
      <c r="J1706" s="6">
        <v>81.569999999999993</v>
      </c>
      <c r="K1706" s="7">
        <v>0</v>
      </c>
      <c r="L1706" s="6">
        <v>43.79</v>
      </c>
      <c r="M1706" s="6">
        <f t="shared" si="104"/>
        <v>81.569999999999993</v>
      </c>
      <c r="N1706" s="6">
        <f t="shared" si="105"/>
        <v>43.79</v>
      </c>
      <c r="O1706" s="6">
        <f t="shared" si="106"/>
        <v>37.779999999999994</v>
      </c>
      <c r="P1706" s="8">
        <f t="shared" si="107"/>
        <v>0.4631604756650729</v>
      </c>
      <c r="Q1706" s="5">
        <f>YEAR(SalesDataTable[[#This Row],[Order Date]])</f>
        <v>2026</v>
      </c>
      <c r="R1706" s="8" t="str">
        <f>"Q"&amp;ROUNDUP(MONTH(SalesDataTable[[#This Row],[Order Date]])/3,0)</f>
        <v>Q3</v>
      </c>
      <c r="S1706" s="9">
        <f>MONTH(SalesDataTable[[#This Row],[Order Date]])</f>
        <v>8</v>
      </c>
      <c r="T1706" s="8" t="str">
        <f>TEXT(SalesDataTable[[#This Row],[Order Date]],"mmm")</f>
        <v>Aug</v>
      </c>
    </row>
    <row r="1707" spans="1:20" ht="15.6">
      <c r="A1707" s="2" t="s">
        <v>1758</v>
      </c>
      <c r="B1707" s="3">
        <v>46255</v>
      </c>
      <c r="C1707" s="4" t="s">
        <v>1</v>
      </c>
      <c r="D1707" s="4" t="s">
        <v>88</v>
      </c>
      <c r="E1707" s="4" t="s">
        <v>25</v>
      </c>
      <c r="F1707" s="4" t="s">
        <v>16</v>
      </c>
      <c r="G1707" s="4" t="s">
        <v>31</v>
      </c>
      <c r="H1707" s="4" t="s">
        <v>90</v>
      </c>
      <c r="I1707" s="9">
        <v>5</v>
      </c>
      <c r="J1707" s="6">
        <v>125.44</v>
      </c>
      <c r="K1707" s="7">
        <v>0</v>
      </c>
      <c r="L1707" s="6">
        <v>59.58</v>
      </c>
      <c r="M1707" s="6">
        <f t="shared" si="104"/>
        <v>627.20000000000005</v>
      </c>
      <c r="N1707" s="6">
        <f t="shared" si="105"/>
        <v>297.89999999999998</v>
      </c>
      <c r="O1707" s="6">
        <f t="shared" si="106"/>
        <v>329.30000000000007</v>
      </c>
      <c r="P1707" s="8">
        <f t="shared" si="107"/>
        <v>0.52503188775510212</v>
      </c>
      <c r="Q1707" s="5">
        <f>YEAR(SalesDataTable[[#This Row],[Order Date]])</f>
        <v>2026</v>
      </c>
      <c r="R1707" s="8" t="str">
        <f>"Q"&amp;ROUNDUP(MONTH(SalesDataTable[[#This Row],[Order Date]])/3,0)</f>
        <v>Q3</v>
      </c>
      <c r="S1707" s="9">
        <f>MONTH(SalesDataTable[[#This Row],[Order Date]])</f>
        <v>8</v>
      </c>
      <c r="T1707" s="8" t="str">
        <f>TEXT(SalesDataTable[[#This Row],[Order Date]],"mmm")</f>
        <v>Aug</v>
      </c>
    </row>
    <row r="1708" spans="1:20" ht="15.6">
      <c r="A1708" s="2" t="s">
        <v>1759</v>
      </c>
      <c r="B1708" s="3">
        <v>46255</v>
      </c>
      <c r="C1708" s="4" t="s">
        <v>8</v>
      </c>
      <c r="D1708" s="4" t="s">
        <v>66</v>
      </c>
      <c r="E1708" s="4" t="s">
        <v>3</v>
      </c>
      <c r="F1708" s="4" t="s">
        <v>20</v>
      </c>
      <c r="G1708" s="4" t="s">
        <v>11</v>
      </c>
      <c r="H1708" s="4" t="s">
        <v>53</v>
      </c>
      <c r="I1708" s="9">
        <v>2</v>
      </c>
      <c r="J1708" s="6">
        <v>155.11000000000001</v>
      </c>
      <c r="K1708" s="7">
        <v>0.05</v>
      </c>
      <c r="L1708" s="6">
        <v>80.13</v>
      </c>
      <c r="M1708" s="6">
        <f t="shared" si="104"/>
        <v>294.709</v>
      </c>
      <c r="N1708" s="6">
        <f t="shared" si="105"/>
        <v>160.26</v>
      </c>
      <c r="O1708" s="6">
        <f t="shared" si="106"/>
        <v>134.44900000000001</v>
      </c>
      <c r="P1708" s="8">
        <f t="shared" si="107"/>
        <v>0.45620934548995795</v>
      </c>
      <c r="Q1708" s="5">
        <f>YEAR(SalesDataTable[[#This Row],[Order Date]])</f>
        <v>2026</v>
      </c>
      <c r="R1708" s="8" t="str">
        <f>"Q"&amp;ROUNDUP(MONTH(SalesDataTable[[#This Row],[Order Date]])/3,0)</f>
        <v>Q3</v>
      </c>
      <c r="S1708" s="9">
        <f>MONTH(SalesDataTable[[#This Row],[Order Date]])</f>
        <v>8</v>
      </c>
      <c r="T1708" s="8" t="str">
        <f>TEXT(SalesDataTable[[#This Row],[Order Date]],"mmm")</f>
        <v>Aug</v>
      </c>
    </row>
    <row r="1709" spans="1:20" ht="15.6">
      <c r="A1709" s="2" t="s">
        <v>1760</v>
      </c>
      <c r="B1709" s="3">
        <v>46255</v>
      </c>
      <c r="C1709" s="4" t="s">
        <v>14</v>
      </c>
      <c r="D1709" s="4" t="s">
        <v>61</v>
      </c>
      <c r="E1709" s="4" t="s">
        <v>25</v>
      </c>
      <c r="F1709" s="4" t="s">
        <v>16</v>
      </c>
      <c r="G1709" s="4" t="s">
        <v>5</v>
      </c>
      <c r="H1709" s="4" t="s">
        <v>6</v>
      </c>
      <c r="I1709" s="9">
        <v>1</v>
      </c>
      <c r="J1709" s="6">
        <v>80.7</v>
      </c>
      <c r="K1709" s="7">
        <v>0</v>
      </c>
      <c r="L1709" s="6">
        <v>41.98</v>
      </c>
      <c r="M1709" s="6">
        <f t="shared" si="104"/>
        <v>80.7</v>
      </c>
      <c r="N1709" s="6">
        <f t="shared" si="105"/>
        <v>41.98</v>
      </c>
      <c r="O1709" s="6">
        <f t="shared" si="106"/>
        <v>38.720000000000006</v>
      </c>
      <c r="P1709" s="8">
        <f t="shared" si="107"/>
        <v>0.47980173482032223</v>
      </c>
      <c r="Q1709" s="5">
        <f>YEAR(SalesDataTable[[#This Row],[Order Date]])</f>
        <v>2026</v>
      </c>
      <c r="R1709" s="8" t="str">
        <f>"Q"&amp;ROUNDUP(MONTH(SalesDataTable[[#This Row],[Order Date]])/3,0)</f>
        <v>Q3</v>
      </c>
      <c r="S1709" s="9">
        <f>MONTH(SalesDataTable[[#This Row],[Order Date]])</f>
        <v>8</v>
      </c>
      <c r="T1709" s="8" t="str">
        <f>TEXT(SalesDataTable[[#This Row],[Order Date]],"mmm")</f>
        <v>Aug</v>
      </c>
    </row>
    <row r="1710" spans="1:20" ht="15.6">
      <c r="A1710" s="2" t="s">
        <v>1761</v>
      </c>
      <c r="B1710" s="3">
        <v>46255</v>
      </c>
      <c r="C1710" s="4" t="s">
        <v>27</v>
      </c>
      <c r="D1710" s="4" t="s">
        <v>48</v>
      </c>
      <c r="E1710" s="4" t="s">
        <v>10</v>
      </c>
      <c r="F1710" s="4" t="s">
        <v>4</v>
      </c>
      <c r="G1710" s="4" t="s">
        <v>11</v>
      </c>
      <c r="H1710" s="4" t="s">
        <v>53</v>
      </c>
      <c r="I1710" s="9">
        <v>10</v>
      </c>
      <c r="J1710" s="6">
        <v>156.72</v>
      </c>
      <c r="K1710" s="7">
        <v>0.15</v>
      </c>
      <c r="L1710" s="6">
        <v>78.12</v>
      </c>
      <c r="M1710" s="6">
        <f t="shared" si="104"/>
        <v>1332.12</v>
      </c>
      <c r="N1710" s="6">
        <f t="shared" si="105"/>
        <v>781.2</v>
      </c>
      <c r="O1710" s="6">
        <f t="shared" si="106"/>
        <v>550.91999999999985</v>
      </c>
      <c r="P1710" s="8">
        <f t="shared" si="107"/>
        <v>0.41356634537429054</v>
      </c>
      <c r="Q1710" s="5">
        <f>YEAR(SalesDataTable[[#This Row],[Order Date]])</f>
        <v>2026</v>
      </c>
      <c r="R1710" s="8" t="str">
        <f>"Q"&amp;ROUNDUP(MONTH(SalesDataTable[[#This Row],[Order Date]])/3,0)</f>
        <v>Q3</v>
      </c>
      <c r="S1710" s="9">
        <f>MONTH(SalesDataTable[[#This Row],[Order Date]])</f>
        <v>8</v>
      </c>
      <c r="T1710" s="8" t="str">
        <f>TEXT(SalesDataTable[[#This Row],[Order Date]],"mmm")</f>
        <v>Aug</v>
      </c>
    </row>
    <row r="1711" spans="1:20" ht="15.6">
      <c r="A1711" s="2" t="s">
        <v>1762</v>
      </c>
      <c r="B1711" s="3">
        <v>46255</v>
      </c>
      <c r="C1711" s="4" t="s">
        <v>8</v>
      </c>
      <c r="D1711" s="4" t="s">
        <v>86</v>
      </c>
      <c r="E1711" s="4" t="s">
        <v>10</v>
      </c>
      <c r="F1711" s="4" t="s">
        <v>20</v>
      </c>
      <c r="G1711" s="4" t="s">
        <v>17</v>
      </c>
      <c r="H1711" s="4" t="s">
        <v>83</v>
      </c>
      <c r="I1711" s="9">
        <v>5</v>
      </c>
      <c r="J1711" s="6">
        <v>162.76</v>
      </c>
      <c r="K1711" s="7">
        <v>0.15</v>
      </c>
      <c r="L1711" s="6">
        <v>85.32</v>
      </c>
      <c r="M1711" s="6">
        <f t="shared" si="104"/>
        <v>691.7299999999999</v>
      </c>
      <c r="N1711" s="6">
        <f t="shared" si="105"/>
        <v>426.59999999999997</v>
      </c>
      <c r="O1711" s="6">
        <f t="shared" si="106"/>
        <v>265.12999999999994</v>
      </c>
      <c r="P1711" s="8">
        <f t="shared" si="107"/>
        <v>0.38328538591647027</v>
      </c>
      <c r="Q1711" s="5">
        <f>YEAR(SalesDataTable[[#This Row],[Order Date]])</f>
        <v>2026</v>
      </c>
      <c r="R1711" s="8" t="str">
        <f>"Q"&amp;ROUNDUP(MONTH(SalesDataTable[[#This Row],[Order Date]])/3,0)</f>
        <v>Q3</v>
      </c>
      <c r="S1711" s="9">
        <f>MONTH(SalesDataTable[[#This Row],[Order Date]])</f>
        <v>8</v>
      </c>
      <c r="T1711" s="8" t="str">
        <f>TEXT(SalesDataTable[[#This Row],[Order Date]],"mmm")</f>
        <v>Aug</v>
      </c>
    </row>
    <row r="1712" spans="1:20" ht="15.6">
      <c r="A1712" s="2" t="s">
        <v>1763</v>
      </c>
      <c r="B1712" s="3">
        <v>46256</v>
      </c>
      <c r="C1712" s="4" t="s">
        <v>27</v>
      </c>
      <c r="D1712" s="4" t="s">
        <v>48</v>
      </c>
      <c r="E1712" s="4" t="s">
        <v>25</v>
      </c>
      <c r="F1712" s="4" t="s">
        <v>20</v>
      </c>
      <c r="G1712" s="4" t="s">
        <v>49</v>
      </c>
      <c r="H1712" s="4" t="s">
        <v>50</v>
      </c>
      <c r="I1712" s="9">
        <v>2</v>
      </c>
      <c r="J1712" s="6">
        <v>40.22</v>
      </c>
      <c r="K1712" s="7">
        <v>0</v>
      </c>
      <c r="L1712" s="6">
        <v>14.45</v>
      </c>
      <c r="M1712" s="6">
        <f t="shared" si="104"/>
        <v>80.44</v>
      </c>
      <c r="N1712" s="6">
        <f t="shared" si="105"/>
        <v>28.9</v>
      </c>
      <c r="O1712" s="6">
        <f t="shared" si="106"/>
        <v>51.54</v>
      </c>
      <c r="P1712" s="8">
        <f t="shared" si="107"/>
        <v>0.64072600696171056</v>
      </c>
      <c r="Q1712" s="5">
        <f>YEAR(SalesDataTable[[#This Row],[Order Date]])</f>
        <v>2026</v>
      </c>
      <c r="R1712" s="8" t="str">
        <f>"Q"&amp;ROUNDUP(MONTH(SalesDataTable[[#This Row],[Order Date]])/3,0)</f>
        <v>Q3</v>
      </c>
      <c r="S1712" s="9">
        <f>MONTH(SalesDataTable[[#This Row],[Order Date]])</f>
        <v>8</v>
      </c>
      <c r="T1712" s="8" t="str">
        <f>TEXT(SalesDataTable[[#This Row],[Order Date]],"mmm")</f>
        <v>Aug</v>
      </c>
    </row>
    <row r="1713" spans="1:20" ht="15.6">
      <c r="A1713" s="2" t="s">
        <v>1764</v>
      </c>
      <c r="B1713" s="3">
        <v>46256</v>
      </c>
      <c r="C1713" s="4" t="s">
        <v>1</v>
      </c>
      <c r="D1713" s="4" t="s">
        <v>52</v>
      </c>
      <c r="E1713" s="4" t="s">
        <v>39</v>
      </c>
      <c r="F1713" s="4" t="s">
        <v>16</v>
      </c>
      <c r="G1713" s="4" t="s">
        <v>17</v>
      </c>
      <c r="H1713" s="4" t="s">
        <v>46</v>
      </c>
      <c r="I1713" s="9">
        <v>1</v>
      </c>
      <c r="J1713" s="6">
        <v>45.42</v>
      </c>
      <c r="K1713" s="7">
        <v>0.15</v>
      </c>
      <c r="L1713" s="6">
        <v>18.079999999999998</v>
      </c>
      <c r="M1713" s="6">
        <f t="shared" si="104"/>
        <v>38.606999999999999</v>
      </c>
      <c r="N1713" s="6">
        <f t="shared" si="105"/>
        <v>18.079999999999998</v>
      </c>
      <c r="O1713" s="6">
        <f t="shared" si="106"/>
        <v>20.527000000000001</v>
      </c>
      <c r="P1713" s="8">
        <f t="shared" si="107"/>
        <v>0.53169114409304019</v>
      </c>
      <c r="Q1713" s="5">
        <f>YEAR(SalesDataTable[[#This Row],[Order Date]])</f>
        <v>2026</v>
      </c>
      <c r="R1713" s="8" t="str">
        <f>"Q"&amp;ROUNDUP(MONTH(SalesDataTable[[#This Row],[Order Date]])/3,0)</f>
        <v>Q3</v>
      </c>
      <c r="S1713" s="9">
        <f>MONTH(SalesDataTable[[#This Row],[Order Date]])</f>
        <v>8</v>
      </c>
      <c r="T1713" s="8" t="str">
        <f>TEXT(SalesDataTable[[#This Row],[Order Date]],"mmm")</f>
        <v>Aug</v>
      </c>
    </row>
    <row r="1714" spans="1:20" ht="15.6">
      <c r="A1714" s="2" t="s">
        <v>1765</v>
      </c>
      <c r="B1714" s="3">
        <v>46256</v>
      </c>
      <c r="C1714" s="4" t="s">
        <v>1</v>
      </c>
      <c r="D1714" s="4" t="s">
        <v>52</v>
      </c>
      <c r="E1714" s="4" t="s">
        <v>3</v>
      </c>
      <c r="F1714" s="4" t="s">
        <v>4</v>
      </c>
      <c r="G1714" s="4" t="s">
        <v>11</v>
      </c>
      <c r="H1714" s="4" t="s">
        <v>12</v>
      </c>
      <c r="I1714" s="9">
        <v>1</v>
      </c>
      <c r="J1714" s="6">
        <v>93.55</v>
      </c>
      <c r="K1714" s="7">
        <v>0</v>
      </c>
      <c r="L1714" s="6">
        <v>44.89</v>
      </c>
      <c r="M1714" s="6">
        <f t="shared" si="104"/>
        <v>93.55</v>
      </c>
      <c r="N1714" s="6">
        <f t="shared" si="105"/>
        <v>44.89</v>
      </c>
      <c r="O1714" s="6">
        <f t="shared" si="106"/>
        <v>48.66</v>
      </c>
      <c r="P1714" s="8">
        <f t="shared" si="107"/>
        <v>0.5201496525921967</v>
      </c>
      <c r="Q1714" s="5">
        <f>YEAR(SalesDataTable[[#This Row],[Order Date]])</f>
        <v>2026</v>
      </c>
      <c r="R1714" s="8" t="str">
        <f>"Q"&amp;ROUNDUP(MONTH(SalesDataTable[[#This Row],[Order Date]])/3,0)</f>
        <v>Q3</v>
      </c>
      <c r="S1714" s="9">
        <f>MONTH(SalesDataTable[[#This Row],[Order Date]])</f>
        <v>8</v>
      </c>
      <c r="T1714" s="8" t="str">
        <f>TEXT(SalesDataTable[[#This Row],[Order Date]],"mmm")</f>
        <v>Aug</v>
      </c>
    </row>
    <row r="1715" spans="1:20" ht="15.6">
      <c r="A1715" s="2" t="s">
        <v>1766</v>
      </c>
      <c r="B1715" s="3">
        <v>46256</v>
      </c>
      <c r="C1715" s="4" t="s">
        <v>14</v>
      </c>
      <c r="D1715" s="4" t="s">
        <v>15</v>
      </c>
      <c r="E1715" s="4" t="s">
        <v>3</v>
      </c>
      <c r="F1715" s="4" t="s">
        <v>4</v>
      </c>
      <c r="G1715" s="4" t="s">
        <v>11</v>
      </c>
      <c r="H1715" s="4" t="s">
        <v>21</v>
      </c>
      <c r="I1715" s="9">
        <v>2</v>
      </c>
      <c r="J1715" s="6">
        <v>146.85</v>
      </c>
      <c r="K1715" s="7">
        <v>0</v>
      </c>
      <c r="L1715" s="6">
        <v>81.010000000000005</v>
      </c>
      <c r="M1715" s="6">
        <f t="shared" si="104"/>
        <v>293.7</v>
      </c>
      <c r="N1715" s="6">
        <f t="shared" si="105"/>
        <v>162.02000000000001</v>
      </c>
      <c r="O1715" s="6">
        <f t="shared" si="106"/>
        <v>131.67999999999998</v>
      </c>
      <c r="P1715" s="8">
        <f t="shared" si="107"/>
        <v>0.44834865509022809</v>
      </c>
      <c r="Q1715" s="5">
        <f>YEAR(SalesDataTable[[#This Row],[Order Date]])</f>
        <v>2026</v>
      </c>
      <c r="R1715" s="8" t="str">
        <f>"Q"&amp;ROUNDUP(MONTH(SalesDataTable[[#This Row],[Order Date]])/3,0)</f>
        <v>Q3</v>
      </c>
      <c r="S1715" s="9">
        <f>MONTH(SalesDataTable[[#This Row],[Order Date]])</f>
        <v>8</v>
      </c>
      <c r="T1715" s="8" t="str">
        <f>TEXT(SalesDataTable[[#This Row],[Order Date]],"mmm")</f>
        <v>Aug</v>
      </c>
    </row>
    <row r="1716" spans="1:20" ht="15.6">
      <c r="A1716" s="2" t="s">
        <v>1767</v>
      </c>
      <c r="B1716" s="3">
        <v>46256</v>
      </c>
      <c r="C1716" s="4" t="s">
        <v>1</v>
      </c>
      <c r="D1716" s="4" t="s">
        <v>52</v>
      </c>
      <c r="E1716" s="4" t="s">
        <v>10</v>
      </c>
      <c r="F1716" s="4" t="s">
        <v>20</v>
      </c>
      <c r="G1716" s="4" t="s">
        <v>5</v>
      </c>
      <c r="H1716" s="4" t="s">
        <v>43</v>
      </c>
      <c r="I1716" s="9">
        <v>6</v>
      </c>
      <c r="J1716" s="6">
        <v>101.54</v>
      </c>
      <c r="K1716" s="7">
        <v>0.1</v>
      </c>
      <c r="L1716" s="6">
        <v>50</v>
      </c>
      <c r="M1716" s="6">
        <f t="shared" si="104"/>
        <v>548.31600000000003</v>
      </c>
      <c r="N1716" s="6">
        <f t="shared" si="105"/>
        <v>300</v>
      </c>
      <c r="O1716" s="6">
        <f t="shared" si="106"/>
        <v>248.31600000000003</v>
      </c>
      <c r="P1716" s="8">
        <f t="shared" si="107"/>
        <v>0.45287024270676035</v>
      </c>
      <c r="Q1716" s="5">
        <f>YEAR(SalesDataTable[[#This Row],[Order Date]])</f>
        <v>2026</v>
      </c>
      <c r="R1716" s="8" t="str">
        <f>"Q"&amp;ROUNDUP(MONTH(SalesDataTable[[#This Row],[Order Date]])/3,0)</f>
        <v>Q3</v>
      </c>
      <c r="S1716" s="9">
        <f>MONTH(SalesDataTable[[#This Row],[Order Date]])</f>
        <v>8</v>
      </c>
      <c r="T1716" s="8" t="str">
        <f>TEXT(SalesDataTable[[#This Row],[Order Date]],"mmm")</f>
        <v>Aug</v>
      </c>
    </row>
    <row r="1717" spans="1:20" ht="15.6">
      <c r="A1717" s="2" t="s">
        <v>1768</v>
      </c>
      <c r="B1717" s="3">
        <v>46256</v>
      </c>
      <c r="C1717" s="4" t="s">
        <v>27</v>
      </c>
      <c r="D1717" s="4" t="s">
        <v>45</v>
      </c>
      <c r="E1717" s="4" t="s">
        <v>3</v>
      </c>
      <c r="F1717" s="4" t="s">
        <v>20</v>
      </c>
      <c r="G1717" s="4" t="s">
        <v>49</v>
      </c>
      <c r="H1717" s="4" t="s">
        <v>55</v>
      </c>
      <c r="I1717" s="9">
        <v>1</v>
      </c>
      <c r="J1717" s="6">
        <v>125.14</v>
      </c>
      <c r="K1717" s="7">
        <v>0</v>
      </c>
      <c r="L1717" s="6">
        <v>69.44</v>
      </c>
      <c r="M1717" s="6">
        <f t="shared" si="104"/>
        <v>125.14</v>
      </c>
      <c r="N1717" s="6">
        <f t="shared" si="105"/>
        <v>69.44</v>
      </c>
      <c r="O1717" s="6">
        <f t="shared" si="106"/>
        <v>55.7</v>
      </c>
      <c r="P1717" s="8">
        <f t="shared" si="107"/>
        <v>0.4451014863353045</v>
      </c>
      <c r="Q1717" s="5">
        <f>YEAR(SalesDataTable[[#This Row],[Order Date]])</f>
        <v>2026</v>
      </c>
      <c r="R1717" s="8" t="str">
        <f>"Q"&amp;ROUNDUP(MONTH(SalesDataTable[[#This Row],[Order Date]])/3,0)</f>
        <v>Q3</v>
      </c>
      <c r="S1717" s="9">
        <f>MONTH(SalesDataTable[[#This Row],[Order Date]])</f>
        <v>8</v>
      </c>
      <c r="T1717" s="8" t="str">
        <f>TEXT(SalesDataTable[[#This Row],[Order Date]],"mmm")</f>
        <v>Aug</v>
      </c>
    </row>
    <row r="1718" spans="1:20" ht="15.6">
      <c r="A1718" s="2" t="s">
        <v>1769</v>
      </c>
      <c r="B1718" s="3">
        <v>46256</v>
      </c>
      <c r="C1718" s="4" t="s">
        <v>8</v>
      </c>
      <c r="D1718" s="4" t="s">
        <v>38</v>
      </c>
      <c r="E1718" s="4" t="s">
        <v>3</v>
      </c>
      <c r="F1718" s="4" t="s">
        <v>16</v>
      </c>
      <c r="G1718" s="4" t="s">
        <v>5</v>
      </c>
      <c r="H1718" s="4" t="s">
        <v>6</v>
      </c>
      <c r="I1718" s="9">
        <v>2</v>
      </c>
      <c r="J1718" s="6">
        <v>80.239999999999995</v>
      </c>
      <c r="K1718" s="7">
        <v>0.1</v>
      </c>
      <c r="L1718" s="6">
        <v>42.09</v>
      </c>
      <c r="M1718" s="6">
        <f t="shared" si="104"/>
        <v>144.43199999999999</v>
      </c>
      <c r="N1718" s="6">
        <f t="shared" si="105"/>
        <v>84.18</v>
      </c>
      <c r="O1718" s="6">
        <f t="shared" si="106"/>
        <v>60.251999999999981</v>
      </c>
      <c r="P1718" s="8">
        <f t="shared" si="107"/>
        <v>0.41716517115320695</v>
      </c>
      <c r="Q1718" s="5">
        <f>YEAR(SalesDataTable[[#This Row],[Order Date]])</f>
        <v>2026</v>
      </c>
      <c r="R1718" s="8" t="str">
        <f>"Q"&amp;ROUNDUP(MONTH(SalesDataTable[[#This Row],[Order Date]])/3,0)</f>
        <v>Q3</v>
      </c>
      <c r="S1718" s="9">
        <f>MONTH(SalesDataTable[[#This Row],[Order Date]])</f>
        <v>8</v>
      </c>
      <c r="T1718" s="8" t="str">
        <f>TEXT(SalesDataTable[[#This Row],[Order Date]],"mmm")</f>
        <v>Aug</v>
      </c>
    </row>
    <row r="1719" spans="1:20" ht="15.6">
      <c r="A1719" s="2" t="s">
        <v>1770</v>
      </c>
      <c r="B1719" s="3">
        <v>46256</v>
      </c>
      <c r="C1719" s="4" t="s">
        <v>27</v>
      </c>
      <c r="D1719" s="4" t="s">
        <v>28</v>
      </c>
      <c r="E1719" s="4" t="s">
        <v>3</v>
      </c>
      <c r="F1719" s="4" t="s">
        <v>20</v>
      </c>
      <c r="G1719" s="4" t="s">
        <v>11</v>
      </c>
      <c r="H1719" s="4" t="s">
        <v>21</v>
      </c>
      <c r="I1719" s="9">
        <v>1</v>
      </c>
      <c r="J1719" s="6">
        <v>147.24</v>
      </c>
      <c r="K1719" s="7">
        <v>0</v>
      </c>
      <c r="L1719" s="6">
        <v>79.11</v>
      </c>
      <c r="M1719" s="6">
        <f t="shared" si="104"/>
        <v>147.24</v>
      </c>
      <c r="N1719" s="6">
        <f t="shared" si="105"/>
        <v>79.11</v>
      </c>
      <c r="O1719" s="6">
        <f t="shared" si="106"/>
        <v>68.13000000000001</v>
      </c>
      <c r="P1719" s="8">
        <f t="shared" si="107"/>
        <v>0.46271393643031788</v>
      </c>
      <c r="Q1719" s="5">
        <f>YEAR(SalesDataTable[[#This Row],[Order Date]])</f>
        <v>2026</v>
      </c>
      <c r="R1719" s="8" t="str">
        <f>"Q"&amp;ROUNDUP(MONTH(SalesDataTable[[#This Row],[Order Date]])/3,0)</f>
        <v>Q3</v>
      </c>
      <c r="S1719" s="9">
        <f>MONTH(SalesDataTable[[#This Row],[Order Date]])</f>
        <v>8</v>
      </c>
      <c r="T1719" s="8" t="str">
        <f>TEXT(SalesDataTable[[#This Row],[Order Date]],"mmm")</f>
        <v>Aug</v>
      </c>
    </row>
    <row r="1720" spans="1:20" ht="15.6">
      <c r="A1720" s="2" t="s">
        <v>1771</v>
      </c>
      <c r="B1720" s="3">
        <v>46256</v>
      </c>
      <c r="C1720" s="4" t="s">
        <v>14</v>
      </c>
      <c r="D1720" s="4" t="s">
        <v>15</v>
      </c>
      <c r="E1720" s="4" t="s">
        <v>3</v>
      </c>
      <c r="F1720" s="4" t="s">
        <v>4</v>
      </c>
      <c r="G1720" s="4" t="s">
        <v>31</v>
      </c>
      <c r="H1720" s="4" t="s">
        <v>41</v>
      </c>
      <c r="I1720" s="9">
        <v>2</v>
      </c>
      <c r="J1720" s="6">
        <v>199.53</v>
      </c>
      <c r="K1720" s="7">
        <v>0.05</v>
      </c>
      <c r="L1720" s="6">
        <v>105.87</v>
      </c>
      <c r="M1720" s="6">
        <f t="shared" si="104"/>
        <v>379.10699999999997</v>
      </c>
      <c r="N1720" s="6">
        <f t="shared" si="105"/>
        <v>211.74</v>
      </c>
      <c r="O1720" s="6">
        <f t="shared" si="106"/>
        <v>167.36699999999996</v>
      </c>
      <c r="P1720" s="8">
        <f t="shared" si="107"/>
        <v>0.44147694450379438</v>
      </c>
      <c r="Q1720" s="5">
        <f>YEAR(SalesDataTable[[#This Row],[Order Date]])</f>
        <v>2026</v>
      </c>
      <c r="R1720" s="8" t="str">
        <f>"Q"&amp;ROUNDUP(MONTH(SalesDataTable[[#This Row],[Order Date]])/3,0)</f>
        <v>Q3</v>
      </c>
      <c r="S1720" s="9">
        <f>MONTH(SalesDataTable[[#This Row],[Order Date]])</f>
        <v>8</v>
      </c>
      <c r="T1720" s="8" t="str">
        <f>TEXT(SalesDataTable[[#This Row],[Order Date]],"mmm")</f>
        <v>Aug</v>
      </c>
    </row>
    <row r="1721" spans="1:20" ht="15.6">
      <c r="A1721" s="2" t="s">
        <v>1772</v>
      </c>
      <c r="B1721" s="3">
        <v>46256</v>
      </c>
      <c r="C1721" s="4" t="s">
        <v>14</v>
      </c>
      <c r="D1721" s="4" t="s">
        <v>34</v>
      </c>
      <c r="E1721" s="4" t="s">
        <v>3</v>
      </c>
      <c r="F1721" s="4" t="s">
        <v>20</v>
      </c>
      <c r="G1721" s="4" t="s">
        <v>49</v>
      </c>
      <c r="H1721" s="4" t="s">
        <v>50</v>
      </c>
      <c r="I1721" s="9">
        <v>1</v>
      </c>
      <c r="J1721" s="6">
        <v>40.19</v>
      </c>
      <c r="K1721" s="7">
        <v>0.05</v>
      </c>
      <c r="L1721" s="6">
        <v>14.73</v>
      </c>
      <c r="M1721" s="6">
        <f t="shared" si="104"/>
        <v>38.180499999999995</v>
      </c>
      <c r="N1721" s="6">
        <f t="shared" si="105"/>
        <v>14.73</v>
      </c>
      <c r="O1721" s="6">
        <f t="shared" si="106"/>
        <v>23.450499999999995</v>
      </c>
      <c r="P1721" s="8">
        <f t="shared" si="107"/>
        <v>0.61420096646193734</v>
      </c>
      <c r="Q1721" s="5">
        <f>YEAR(SalesDataTable[[#This Row],[Order Date]])</f>
        <v>2026</v>
      </c>
      <c r="R1721" s="8" t="str">
        <f>"Q"&amp;ROUNDUP(MONTH(SalesDataTable[[#This Row],[Order Date]])/3,0)</f>
        <v>Q3</v>
      </c>
      <c r="S1721" s="9">
        <f>MONTH(SalesDataTable[[#This Row],[Order Date]])</f>
        <v>8</v>
      </c>
      <c r="T1721" s="8" t="str">
        <f>TEXT(SalesDataTable[[#This Row],[Order Date]],"mmm")</f>
        <v>Aug</v>
      </c>
    </row>
    <row r="1722" spans="1:20" ht="15.6">
      <c r="A1722" s="2" t="s">
        <v>1773</v>
      </c>
      <c r="B1722" s="3">
        <v>46256</v>
      </c>
      <c r="C1722" s="4" t="s">
        <v>27</v>
      </c>
      <c r="D1722" s="4" t="s">
        <v>45</v>
      </c>
      <c r="E1722" s="4" t="s">
        <v>39</v>
      </c>
      <c r="F1722" s="4" t="s">
        <v>20</v>
      </c>
      <c r="G1722" s="4" t="s">
        <v>49</v>
      </c>
      <c r="H1722" s="4" t="s">
        <v>55</v>
      </c>
      <c r="I1722" s="9">
        <v>4</v>
      </c>
      <c r="J1722" s="6">
        <v>123.31</v>
      </c>
      <c r="K1722" s="7">
        <v>0</v>
      </c>
      <c r="L1722" s="6">
        <v>69.02</v>
      </c>
      <c r="M1722" s="6">
        <f t="shared" si="104"/>
        <v>493.24</v>
      </c>
      <c r="N1722" s="6">
        <f t="shared" si="105"/>
        <v>276.08</v>
      </c>
      <c r="O1722" s="6">
        <f t="shared" si="106"/>
        <v>217.16000000000003</v>
      </c>
      <c r="P1722" s="8">
        <f t="shared" si="107"/>
        <v>0.44027248398345636</v>
      </c>
      <c r="Q1722" s="5">
        <f>YEAR(SalesDataTable[[#This Row],[Order Date]])</f>
        <v>2026</v>
      </c>
      <c r="R1722" s="8" t="str">
        <f>"Q"&amp;ROUNDUP(MONTH(SalesDataTable[[#This Row],[Order Date]])/3,0)</f>
        <v>Q3</v>
      </c>
      <c r="S1722" s="9">
        <f>MONTH(SalesDataTable[[#This Row],[Order Date]])</f>
        <v>8</v>
      </c>
      <c r="T1722" s="8" t="str">
        <f>TEXT(SalesDataTable[[#This Row],[Order Date]],"mmm")</f>
        <v>Aug</v>
      </c>
    </row>
    <row r="1723" spans="1:20" ht="15.6">
      <c r="A1723" s="2" t="s">
        <v>1774</v>
      </c>
      <c r="B1723" s="3">
        <v>46256</v>
      </c>
      <c r="C1723" s="4" t="s">
        <v>27</v>
      </c>
      <c r="D1723" s="4" t="s">
        <v>48</v>
      </c>
      <c r="E1723" s="4" t="s">
        <v>39</v>
      </c>
      <c r="F1723" s="4" t="s">
        <v>16</v>
      </c>
      <c r="G1723" s="4" t="s">
        <v>5</v>
      </c>
      <c r="H1723" s="4" t="s">
        <v>35</v>
      </c>
      <c r="I1723" s="9">
        <v>1</v>
      </c>
      <c r="J1723" s="6">
        <v>40.19</v>
      </c>
      <c r="K1723" s="7">
        <v>0.05</v>
      </c>
      <c r="L1723" s="6">
        <v>16.78</v>
      </c>
      <c r="M1723" s="6">
        <f t="shared" si="104"/>
        <v>38.180499999999995</v>
      </c>
      <c r="N1723" s="6">
        <f t="shared" si="105"/>
        <v>16.78</v>
      </c>
      <c r="O1723" s="6">
        <f t="shared" si="106"/>
        <v>21.400499999999994</v>
      </c>
      <c r="P1723" s="8">
        <f t="shared" si="107"/>
        <v>0.56050863660769235</v>
      </c>
      <c r="Q1723" s="5">
        <f>YEAR(SalesDataTable[[#This Row],[Order Date]])</f>
        <v>2026</v>
      </c>
      <c r="R1723" s="8" t="str">
        <f>"Q"&amp;ROUNDUP(MONTH(SalesDataTable[[#This Row],[Order Date]])/3,0)</f>
        <v>Q3</v>
      </c>
      <c r="S1723" s="9">
        <f>MONTH(SalesDataTable[[#This Row],[Order Date]])</f>
        <v>8</v>
      </c>
      <c r="T1723" s="8" t="str">
        <f>TEXT(SalesDataTable[[#This Row],[Order Date]],"mmm")</f>
        <v>Aug</v>
      </c>
    </row>
    <row r="1724" spans="1:20" ht="15.6">
      <c r="A1724" s="2" t="s">
        <v>1775</v>
      </c>
      <c r="B1724" s="3">
        <v>46256</v>
      </c>
      <c r="C1724" s="4" t="s">
        <v>14</v>
      </c>
      <c r="D1724" s="4" t="s">
        <v>126</v>
      </c>
      <c r="E1724" s="4" t="s">
        <v>3</v>
      </c>
      <c r="F1724" s="4" t="s">
        <v>4</v>
      </c>
      <c r="G1724" s="4" t="s">
        <v>5</v>
      </c>
      <c r="H1724" s="4" t="s">
        <v>35</v>
      </c>
      <c r="I1724" s="9">
        <v>1</v>
      </c>
      <c r="J1724" s="6">
        <v>40.98</v>
      </c>
      <c r="K1724" s="7">
        <v>0.05</v>
      </c>
      <c r="L1724" s="6">
        <v>16.600000000000001</v>
      </c>
      <c r="M1724" s="6">
        <f t="shared" si="104"/>
        <v>38.930999999999997</v>
      </c>
      <c r="N1724" s="6">
        <f t="shared" si="105"/>
        <v>16.600000000000001</v>
      </c>
      <c r="O1724" s="6">
        <f t="shared" si="106"/>
        <v>22.330999999999996</v>
      </c>
      <c r="P1724" s="8">
        <f t="shared" si="107"/>
        <v>0.57360458246641488</v>
      </c>
      <c r="Q1724" s="5">
        <f>YEAR(SalesDataTable[[#This Row],[Order Date]])</f>
        <v>2026</v>
      </c>
      <c r="R1724" s="8" t="str">
        <f>"Q"&amp;ROUNDUP(MONTH(SalesDataTable[[#This Row],[Order Date]])/3,0)</f>
        <v>Q3</v>
      </c>
      <c r="S1724" s="9">
        <f>MONTH(SalesDataTable[[#This Row],[Order Date]])</f>
        <v>8</v>
      </c>
      <c r="T1724" s="8" t="str">
        <f>TEXT(SalesDataTable[[#This Row],[Order Date]],"mmm")</f>
        <v>Aug</v>
      </c>
    </row>
    <row r="1725" spans="1:20" ht="15.6">
      <c r="A1725" s="2" t="s">
        <v>1776</v>
      </c>
      <c r="B1725" s="3">
        <v>46256</v>
      </c>
      <c r="C1725" s="4" t="s">
        <v>27</v>
      </c>
      <c r="D1725" s="4" t="s">
        <v>82</v>
      </c>
      <c r="E1725" s="4" t="s">
        <v>3</v>
      </c>
      <c r="F1725" s="4" t="s">
        <v>16</v>
      </c>
      <c r="G1725" s="4" t="s">
        <v>17</v>
      </c>
      <c r="H1725" s="4" t="s">
        <v>18</v>
      </c>
      <c r="I1725" s="9">
        <v>3</v>
      </c>
      <c r="J1725" s="6">
        <v>35.380000000000003</v>
      </c>
      <c r="K1725" s="7">
        <v>0</v>
      </c>
      <c r="L1725" s="6">
        <v>13.91</v>
      </c>
      <c r="M1725" s="6">
        <f t="shared" si="104"/>
        <v>106.14000000000001</v>
      </c>
      <c r="N1725" s="6">
        <f t="shared" si="105"/>
        <v>41.730000000000004</v>
      </c>
      <c r="O1725" s="6">
        <f t="shared" si="106"/>
        <v>64.410000000000011</v>
      </c>
      <c r="P1725" s="8">
        <f t="shared" si="107"/>
        <v>0.60684002261164505</v>
      </c>
      <c r="Q1725" s="5">
        <f>YEAR(SalesDataTable[[#This Row],[Order Date]])</f>
        <v>2026</v>
      </c>
      <c r="R1725" s="8" t="str">
        <f>"Q"&amp;ROUNDUP(MONTH(SalesDataTable[[#This Row],[Order Date]])/3,0)</f>
        <v>Q3</v>
      </c>
      <c r="S1725" s="9">
        <f>MONTH(SalesDataTable[[#This Row],[Order Date]])</f>
        <v>8</v>
      </c>
      <c r="T1725" s="8" t="str">
        <f>TEXT(SalesDataTable[[#This Row],[Order Date]],"mmm")</f>
        <v>Aug</v>
      </c>
    </row>
    <row r="1726" spans="1:20" ht="15.6">
      <c r="A1726" s="2" t="s">
        <v>1777</v>
      </c>
      <c r="B1726" s="3">
        <v>46256</v>
      </c>
      <c r="C1726" s="4" t="s">
        <v>14</v>
      </c>
      <c r="D1726" s="4" t="s">
        <v>61</v>
      </c>
      <c r="E1726" s="4" t="s">
        <v>25</v>
      </c>
      <c r="F1726" s="4" t="s">
        <v>16</v>
      </c>
      <c r="G1726" s="4" t="s">
        <v>17</v>
      </c>
      <c r="H1726" s="4" t="s">
        <v>71</v>
      </c>
      <c r="I1726" s="9">
        <v>4</v>
      </c>
      <c r="J1726" s="6">
        <v>134.49</v>
      </c>
      <c r="K1726" s="7">
        <v>0</v>
      </c>
      <c r="L1726" s="6">
        <v>68.17</v>
      </c>
      <c r="M1726" s="6">
        <f t="shared" si="104"/>
        <v>537.96</v>
      </c>
      <c r="N1726" s="6">
        <f t="shared" si="105"/>
        <v>272.68</v>
      </c>
      <c r="O1726" s="6">
        <f t="shared" si="106"/>
        <v>265.28000000000003</v>
      </c>
      <c r="P1726" s="8">
        <f t="shared" si="107"/>
        <v>0.49312216521674473</v>
      </c>
      <c r="Q1726" s="5">
        <f>YEAR(SalesDataTable[[#This Row],[Order Date]])</f>
        <v>2026</v>
      </c>
      <c r="R1726" s="8" t="str">
        <f>"Q"&amp;ROUNDUP(MONTH(SalesDataTable[[#This Row],[Order Date]])/3,0)</f>
        <v>Q3</v>
      </c>
      <c r="S1726" s="9">
        <f>MONTH(SalesDataTable[[#This Row],[Order Date]])</f>
        <v>8</v>
      </c>
      <c r="T1726" s="8" t="str">
        <f>TEXT(SalesDataTable[[#This Row],[Order Date]],"mmm")</f>
        <v>Aug</v>
      </c>
    </row>
    <row r="1727" spans="1:20" ht="15.6">
      <c r="A1727" s="2" t="s">
        <v>1778</v>
      </c>
      <c r="B1727" s="3">
        <v>46257</v>
      </c>
      <c r="C1727" s="4" t="s">
        <v>14</v>
      </c>
      <c r="D1727" s="4" t="s">
        <v>24</v>
      </c>
      <c r="E1727" s="4" t="s">
        <v>10</v>
      </c>
      <c r="F1727" s="4" t="s">
        <v>20</v>
      </c>
      <c r="G1727" s="4" t="s">
        <v>11</v>
      </c>
      <c r="H1727" s="4" t="s">
        <v>21</v>
      </c>
      <c r="I1727" s="9">
        <v>4</v>
      </c>
      <c r="J1727" s="6">
        <v>145.30000000000001</v>
      </c>
      <c r="K1727" s="7">
        <v>0.15</v>
      </c>
      <c r="L1727" s="6">
        <v>77.040000000000006</v>
      </c>
      <c r="M1727" s="6">
        <f t="shared" si="104"/>
        <v>494.02000000000004</v>
      </c>
      <c r="N1727" s="6">
        <f t="shared" si="105"/>
        <v>308.16000000000003</v>
      </c>
      <c r="O1727" s="6">
        <f t="shared" si="106"/>
        <v>185.86</v>
      </c>
      <c r="P1727" s="8">
        <f t="shared" si="107"/>
        <v>0.37621958625156876</v>
      </c>
      <c r="Q1727" s="5">
        <f>YEAR(SalesDataTable[[#This Row],[Order Date]])</f>
        <v>2026</v>
      </c>
      <c r="R1727" s="8" t="str">
        <f>"Q"&amp;ROUNDUP(MONTH(SalesDataTable[[#This Row],[Order Date]])/3,0)</f>
        <v>Q3</v>
      </c>
      <c r="S1727" s="9">
        <f>MONTH(SalesDataTable[[#This Row],[Order Date]])</f>
        <v>8</v>
      </c>
      <c r="T1727" s="8" t="str">
        <f>TEXT(SalesDataTable[[#This Row],[Order Date]],"mmm")</f>
        <v>Aug</v>
      </c>
    </row>
    <row r="1728" spans="1:20" ht="15.6">
      <c r="A1728" s="2" t="s">
        <v>1779</v>
      </c>
      <c r="B1728" s="3">
        <v>46257</v>
      </c>
      <c r="C1728" s="4" t="s">
        <v>27</v>
      </c>
      <c r="D1728" s="4" t="s">
        <v>28</v>
      </c>
      <c r="E1728" s="4" t="s">
        <v>10</v>
      </c>
      <c r="F1728" s="4" t="s">
        <v>20</v>
      </c>
      <c r="G1728" s="4" t="s">
        <v>17</v>
      </c>
      <c r="H1728" s="4" t="s">
        <v>83</v>
      </c>
      <c r="I1728" s="9">
        <v>10</v>
      </c>
      <c r="J1728" s="6">
        <v>164.55</v>
      </c>
      <c r="K1728" s="7">
        <v>0.1</v>
      </c>
      <c r="L1728" s="6">
        <v>88.23</v>
      </c>
      <c r="M1728" s="6">
        <f t="shared" si="104"/>
        <v>1480.95</v>
      </c>
      <c r="N1728" s="6">
        <f t="shared" si="105"/>
        <v>882.30000000000007</v>
      </c>
      <c r="O1728" s="6">
        <f t="shared" si="106"/>
        <v>598.65</v>
      </c>
      <c r="P1728" s="8">
        <f t="shared" si="107"/>
        <v>0.40423376886458012</v>
      </c>
      <c r="Q1728" s="5">
        <f>YEAR(SalesDataTable[[#This Row],[Order Date]])</f>
        <v>2026</v>
      </c>
      <c r="R1728" s="8" t="str">
        <f>"Q"&amp;ROUNDUP(MONTH(SalesDataTable[[#This Row],[Order Date]])/3,0)</f>
        <v>Q3</v>
      </c>
      <c r="S1728" s="9">
        <f>MONTH(SalesDataTable[[#This Row],[Order Date]])</f>
        <v>8</v>
      </c>
      <c r="T1728" s="8" t="str">
        <f>TEXT(SalesDataTable[[#This Row],[Order Date]],"mmm")</f>
        <v>Aug</v>
      </c>
    </row>
    <row r="1729" spans="1:20" ht="15.6">
      <c r="A1729" s="2" t="s">
        <v>1780</v>
      </c>
      <c r="B1729" s="3">
        <v>46257</v>
      </c>
      <c r="C1729" s="4" t="s">
        <v>1</v>
      </c>
      <c r="D1729" s="4" t="s">
        <v>88</v>
      </c>
      <c r="E1729" s="4" t="s">
        <v>25</v>
      </c>
      <c r="F1729" s="4" t="s">
        <v>16</v>
      </c>
      <c r="G1729" s="4" t="s">
        <v>5</v>
      </c>
      <c r="H1729" s="4" t="s">
        <v>35</v>
      </c>
      <c r="I1729" s="9">
        <v>1</v>
      </c>
      <c r="J1729" s="6">
        <v>39.590000000000003</v>
      </c>
      <c r="K1729" s="7">
        <v>0</v>
      </c>
      <c r="L1729" s="6">
        <v>16.899999999999999</v>
      </c>
      <c r="M1729" s="6">
        <f t="shared" si="104"/>
        <v>39.590000000000003</v>
      </c>
      <c r="N1729" s="6">
        <f t="shared" si="105"/>
        <v>16.899999999999999</v>
      </c>
      <c r="O1729" s="6">
        <f t="shared" si="106"/>
        <v>22.690000000000005</v>
      </c>
      <c r="P1729" s="8">
        <f t="shared" si="107"/>
        <v>0.57312452639555456</v>
      </c>
      <c r="Q1729" s="5">
        <f>YEAR(SalesDataTable[[#This Row],[Order Date]])</f>
        <v>2026</v>
      </c>
      <c r="R1729" s="8" t="str">
        <f>"Q"&amp;ROUNDUP(MONTH(SalesDataTable[[#This Row],[Order Date]])/3,0)</f>
        <v>Q3</v>
      </c>
      <c r="S1729" s="9">
        <f>MONTH(SalesDataTable[[#This Row],[Order Date]])</f>
        <v>8</v>
      </c>
      <c r="T1729" s="8" t="str">
        <f>TEXT(SalesDataTable[[#This Row],[Order Date]],"mmm")</f>
        <v>Aug</v>
      </c>
    </row>
    <row r="1730" spans="1:20" ht="15.6">
      <c r="A1730" s="2" t="s">
        <v>1781</v>
      </c>
      <c r="B1730" s="3">
        <v>46257</v>
      </c>
      <c r="C1730" s="4" t="s">
        <v>14</v>
      </c>
      <c r="D1730" s="4" t="s">
        <v>15</v>
      </c>
      <c r="E1730" s="4" t="s">
        <v>10</v>
      </c>
      <c r="F1730" s="4" t="s">
        <v>20</v>
      </c>
      <c r="G1730" s="4" t="s">
        <v>49</v>
      </c>
      <c r="H1730" s="4" t="s">
        <v>74</v>
      </c>
      <c r="I1730" s="9">
        <v>5</v>
      </c>
      <c r="J1730" s="6">
        <v>51.62</v>
      </c>
      <c r="K1730" s="7">
        <v>0.15</v>
      </c>
      <c r="L1730" s="6">
        <v>22.6</v>
      </c>
      <c r="M1730" s="6">
        <f t="shared" ref="M1730:M1793" si="108">I1730*J1730*(1-K1730)</f>
        <v>219.38499999999996</v>
      </c>
      <c r="N1730" s="6">
        <f t="shared" ref="N1730:N1793" si="109">I1730*L1730</f>
        <v>113</v>
      </c>
      <c r="O1730" s="6">
        <f t="shared" ref="O1730:O1793" si="110">M1730-N1730</f>
        <v>106.38499999999996</v>
      </c>
      <c r="P1730" s="8">
        <f t="shared" ref="P1730:P1793" si="111">IFERROR(O1730/M1730,0)</f>
        <v>0.48492376415889865</v>
      </c>
      <c r="Q1730" s="5">
        <f>YEAR(SalesDataTable[[#This Row],[Order Date]])</f>
        <v>2026</v>
      </c>
      <c r="R1730" s="8" t="str">
        <f>"Q"&amp;ROUNDUP(MONTH(SalesDataTable[[#This Row],[Order Date]])/3,0)</f>
        <v>Q3</v>
      </c>
      <c r="S1730" s="9">
        <f>MONTH(SalesDataTable[[#This Row],[Order Date]])</f>
        <v>8</v>
      </c>
      <c r="T1730" s="8" t="str">
        <f>TEXT(SalesDataTable[[#This Row],[Order Date]],"mmm")</f>
        <v>Aug</v>
      </c>
    </row>
    <row r="1731" spans="1:20" ht="15.6">
      <c r="A1731" s="2" t="s">
        <v>1782</v>
      </c>
      <c r="B1731" s="3">
        <v>46257</v>
      </c>
      <c r="C1731" s="4" t="s">
        <v>27</v>
      </c>
      <c r="D1731" s="4" t="s">
        <v>45</v>
      </c>
      <c r="E1731" s="4" t="s">
        <v>25</v>
      </c>
      <c r="F1731" s="4" t="s">
        <v>4</v>
      </c>
      <c r="G1731" s="4" t="s">
        <v>11</v>
      </c>
      <c r="H1731" s="4" t="s">
        <v>12</v>
      </c>
      <c r="I1731" s="9">
        <v>3</v>
      </c>
      <c r="J1731" s="6">
        <v>90.71</v>
      </c>
      <c r="K1731" s="7">
        <v>0</v>
      </c>
      <c r="L1731" s="6">
        <v>45.57</v>
      </c>
      <c r="M1731" s="6">
        <f t="shared" si="108"/>
        <v>272.13</v>
      </c>
      <c r="N1731" s="6">
        <f t="shared" si="109"/>
        <v>136.71</v>
      </c>
      <c r="O1731" s="6">
        <f t="shared" si="110"/>
        <v>135.41999999999999</v>
      </c>
      <c r="P1731" s="8">
        <f t="shared" si="111"/>
        <v>0.49762980928232825</v>
      </c>
      <c r="Q1731" s="5">
        <f>YEAR(SalesDataTable[[#This Row],[Order Date]])</f>
        <v>2026</v>
      </c>
      <c r="R1731" s="8" t="str">
        <f>"Q"&amp;ROUNDUP(MONTH(SalesDataTable[[#This Row],[Order Date]])/3,0)</f>
        <v>Q3</v>
      </c>
      <c r="S1731" s="9">
        <f>MONTH(SalesDataTable[[#This Row],[Order Date]])</f>
        <v>8</v>
      </c>
      <c r="T1731" s="8" t="str">
        <f>TEXT(SalesDataTable[[#This Row],[Order Date]],"mmm")</f>
        <v>Aug</v>
      </c>
    </row>
    <row r="1732" spans="1:20" ht="15.6">
      <c r="A1732" s="2" t="s">
        <v>1783</v>
      </c>
      <c r="B1732" s="3">
        <v>46257</v>
      </c>
      <c r="C1732" s="4" t="s">
        <v>8</v>
      </c>
      <c r="D1732" s="4" t="s">
        <v>9</v>
      </c>
      <c r="E1732" s="4" t="s">
        <v>25</v>
      </c>
      <c r="F1732" s="4" t="s">
        <v>16</v>
      </c>
      <c r="G1732" s="4" t="s">
        <v>5</v>
      </c>
      <c r="H1732" s="4" t="s">
        <v>35</v>
      </c>
      <c r="I1732" s="9">
        <v>4</v>
      </c>
      <c r="J1732" s="6">
        <v>41.09</v>
      </c>
      <c r="K1732" s="7">
        <v>0</v>
      </c>
      <c r="L1732" s="6">
        <v>17</v>
      </c>
      <c r="M1732" s="6">
        <f t="shared" si="108"/>
        <v>164.36</v>
      </c>
      <c r="N1732" s="6">
        <f t="shared" si="109"/>
        <v>68</v>
      </c>
      <c r="O1732" s="6">
        <f t="shared" si="110"/>
        <v>96.360000000000014</v>
      </c>
      <c r="P1732" s="8">
        <f t="shared" si="111"/>
        <v>0.58627403261134103</v>
      </c>
      <c r="Q1732" s="5">
        <f>YEAR(SalesDataTable[[#This Row],[Order Date]])</f>
        <v>2026</v>
      </c>
      <c r="R1732" s="8" t="str">
        <f>"Q"&amp;ROUNDUP(MONTH(SalesDataTable[[#This Row],[Order Date]])/3,0)</f>
        <v>Q3</v>
      </c>
      <c r="S1732" s="9">
        <f>MONTH(SalesDataTable[[#This Row],[Order Date]])</f>
        <v>8</v>
      </c>
      <c r="T1732" s="8" t="str">
        <f>TEXT(SalesDataTable[[#This Row],[Order Date]],"mmm")</f>
        <v>Aug</v>
      </c>
    </row>
    <row r="1733" spans="1:20" ht="15.6">
      <c r="A1733" s="2" t="s">
        <v>1784</v>
      </c>
      <c r="B1733" s="3">
        <v>46257</v>
      </c>
      <c r="C1733" s="4" t="s">
        <v>8</v>
      </c>
      <c r="D1733" s="4" t="s">
        <v>86</v>
      </c>
      <c r="E1733" s="4" t="s">
        <v>3</v>
      </c>
      <c r="F1733" s="4" t="s">
        <v>16</v>
      </c>
      <c r="G1733" s="4" t="s">
        <v>11</v>
      </c>
      <c r="H1733" s="4" t="s">
        <v>12</v>
      </c>
      <c r="I1733" s="9">
        <v>1</v>
      </c>
      <c r="J1733" s="6">
        <v>91.37</v>
      </c>
      <c r="K1733" s="7">
        <v>0</v>
      </c>
      <c r="L1733" s="6">
        <v>46.73</v>
      </c>
      <c r="M1733" s="6">
        <f t="shared" si="108"/>
        <v>91.37</v>
      </c>
      <c r="N1733" s="6">
        <f t="shared" si="109"/>
        <v>46.73</v>
      </c>
      <c r="O1733" s="6">
        <f t="shared" si="110"/>
        <v>44.640000000000008</v>
      </c>
      <c r="P1733" s="8">
        <f t="shared" si="111"/>
        <v>0.48856298566269024</v>
      </c>
      <c r="Q1733" s="5">
        <f>YEAR(SalesDataTable[[#This Row],[Order Date]])</f>
        <v>2026</v>
      </c>
      <c r="R1733" s="8" t="str">
        <f>"Q"&amp;ROUNDUP(MONTH(SalesDataTable[[#This Row],[Order Date]])/3,0)</f>
        <v>Q3</v>
      </c>
      <c r="S1733" s="9">
        <f>MONTH(SalesDataTable[[#This Row],[Order Date]])</f>
        <v>8</v>
      </c>
      <c r="T1733" s="8" t="str">
        <f>TEXT(SalesDataTable[[#This Row],[Order Date]],"mmm")</f>
        <v>Aug</v>
      </c>
    </row>
    <row r="1734" spans="1:20" ht="15.6">
      <c r="A1734" s="2" t="s">
        <v>1785</v>
      </c>
      <c r="B1734" s="3">
        <v>46257</v>
      </c>
      <c r="C1734" s="4" t="s">
        <v>8</v>
      </c>
      <c r="D1734" s="4" t="s">
        <v>66</v>
      </c>
      <c r="E1734" s="4" t="s">
        <v>3</v>
      </c>
      <c r="F1734" s="4" t="s">
        <v>16</v>
      </c>
      <c r="G1734" s="4" t="s">
        <v>17</v>
      </c>
      <c r="H1734" s="4" t="s">
        <v>46</v>
      </c>
      <c r="I1734" s="9">
        <v>1</v>
      </c>
      <c r="J1734" s="6">
        <v>46.92</v>
      </c>
      <c r="K1734" s="7">
        <v>0</v>
      </c>
      <c r="L1734" s="6">
        <v>18.3</v>
      </c>
      <c r="M1734" s="6">
        <f t="shared" si="108"/>
        <v>46.92</v>
      </c>
      <c r="N1734" s="6">
        <f t="shared" si="109"/>
        <v>18.3</v>
      </c>
      <c r="O1734" s="6">
        <f t="shared" si="110"/>
        <v>28.62</v>
      </c>
      <c r="P1734" s="8">
        <f t="shared" si="111"/>
        <v>0.60997442455242967</v>
      </c>
      <c r="Q1734" s="5">
        <f>YEAR(SalesDataTable[[#This Row],[Order Date]])</f>
        <v>2026</v>
      </c>
      <c r="R1734" s="8" t="str">
        <f>"Q"&amp;ROUNDUP(MONTH(SalesDataTable[[#This Row],[Order Date]])/3,0)</f>
        <v>Q3</v>
      </c>
      <c r="S1734" s="9">
        <f>MONTH(SalesDataTable[[#This Row],[Order Date]])</f>
        <v>8</v>
      </c>
      <c r="T1734" s="8" t="str">
        <f>TEXT(SalesDataTable[[#This Row],[Order Date]],"mmm")</f>
        <v>Aug</v>
      </c>
    </row>
    <row r="1735" spans="1:20" ht="15.6">
      <c r="A1735" s="2" t="s">
        <v>1786</v>
      </c>
      <c r="B1735" s="3">
        <v>46257</v>
      </c>
      <c r="C1735" s="4" t="s">
        <v>1</v>
      </c>
      <c r="D1735" s="4" t="s">
        <v>2</v>
      </c>
      <c r="E1735" s="4" t="s">
        <v>3</v>
      </c>
      <c r="F1735" s="4" t="s">
        <v>16</v>
      </c>
      <c r="G1735" s="4" t="s">
        <v>5</v>
      </c>
      <c r="H1735" s="4" t="s">
        <v>43</v>
      </c>
      <c r="I1735" s="9">
        <v>1</v>
      </c>
      <c r="J1735" s="6">
        <v>100.29</v>
      </c>
      <c r="K1735" s="7">
        <v>0.05</v>
      </c>
      <c r="L1735" s="6">
        <v>49.82</v>
      </c>
      <c r="M1735" s="6">
        <f t="shared" si="108"/>
        <v>95.275500000000008</v>
      </c>
      <c r="N1735" s="6">
        <f t="shared" si="109"/>
        <v>49.82</v>
      </c>
      <c r="O1735" s="6">
        <f t="shared" si="110"/>
        <v>45.455500000000008</v>
      </c>
      <c r="P1735" s="8">
        <f t="shared" si="111"/>
        <v>0.47709537079312103</v>
      </c>
      <c r="Q1735" s="5">
        <f>YEAR(SalesDataTable[[#This Row],[Order Date]])</f>
        <v>2026</v>
      </c>
      <c r="R1735" s="8" t="str">
        <f>"Q"&amp;ROUNDUP(MONTH(SalesDataTable[[#This Row],[Order Date]])/3,0)</f>
        <v>Q3</v>
      </c>
      <c r="S1735" s="9">
        <f>MONTH(SalesDataTable[[#This Row],[Order Date]])</f>
        <v>8</v>
      </c>
      <c r="T1735" s="8" t="str">
        <f>TEXT(SalesDataTable[[#This Row],[Order Date]],"mmm")</f>
        <v>Aug</v>
      </c>
    </row>
    <row r="1736" spans="1:20" ht="15.6">
      <c r="A1736" s="2" t="s">
        <v>1787</v>
      </c>
      <c r="B1736" s="3">
        <v>46257</v>
      </c>
      <c r="C1736" s="4" t="s">
        <v>1</v>
      </c>
      <c r="D1736" s="4" t="s">
        <v>52</v>
      </c>
      <c r="E1736" s="4" t="s">
        <v>3</v>
      </c>
      <c r="F1736" s="4" t="s">
        <v>16</v>
      </c>
      <c r="G1736" s="4" t="s">
        <v>11</v>
      </c>
      <c r="H1736" s="4" t="s">
        <v>21</v>
      </c>
      <c r="I1736" s="9">
        <v>1</v>
      </c>
      <c r="J1736" s="6">
        <v>147.11000000000001</v>
      </c>
      <c r="K1736" s="7">
        <v>0.15</v>
      </c>
      <c r="L1736" s="6">
        <v>79.599999999999994</v>
      </c>
      <c r="M1736" s="6">
        <f t="shared" si="108"/>
        <v>125.04350000000001</v>
      </c>
      <c r="N1736" s="6">
        <f t="shared" si="109"/>
        <v>79.599999999999994</v>
      </c>
      <c r="O1736" s="6">
        <f t="shared" si="110"/>
        <v>45.443500000000014</v>
      </c>
      <c r="P1736" s="8">
        <f t="shared" si="111"/>
        <v>0.36342152930780097</v>
      </c>
      <c r="Q1736" s="5">
        <f>YEAR(SalesDataTable[[#This Row],[Order Date]])</f>
        <v>2026</v>
      </c>
      <c r="R1736" s="8" t="str">
        <f>"Q"&amp;ROUNDUP(MONTH(SalesDataTable[[#This Row],[Order Date]])/3,0)</f>
        <v>Q3</v>
      </c>
      <c r="S1736" s="9">
        <f>MONTH(SalesDataTable[[#This Row],[Order Date]])</f>
        <v>8</v>
      </c>
      <c r="T1736" s="8" t="str">
        <f>TEXT(SalesDataTable[[#This Row],[Order Date]],"mmm")</f>
        <v>Aug</v>
      </c>
    </row>
    <row r="1737" spans="1:20" ht="15.6">
      <c r="A1737" s="2" t="s">
        <v>1788</v>
      </c>
      <c r="B1737" s="3">
        <v>46257</v>
      </c>
      <c r="C1737" s="4" t="s">
        <v>8</v>
      </c>
      <c r="D1737" s="4" t="s">
        <v>69</v>
      </c>
      <c r="E1737" s="4" t="s">
        <v>3</v>
      </c>
      <c r="F1737" s="4" t="s">
        <v>16</v>
      </c>
      <c r="G1737" s="4" t="s">
        <v>11</v>
      </c>
      <c r="H1737" s="4" t="s">
        <v>53</v>
      </c>
      <c r="I1737" s="9">
        <v>2</v>
      </c>
      <c r="J1737" s="6">
        <v>156.44999999999999</v>
      </c>
      <c r="K1737" s="7">
        <v>0</v>
      </c>
      <c r="L1737" s="6">
        <v>80.13</v>
      </c>
      <c r="M1737" s="6">
        <f t="shared" si="108"/>
        <v>312.89999999999998</v>
      </c>
      <c r="N1737" s="6">
        <f t="shared" si="109"/>
        <v>160.26</v>
      </c>
      <c r="O1737" s="6">
        <f t="shared" si="110"/>
        <v>152.63999999999999</v>
      </c>
      <c r="P1737" s="8">
        <f t="shared" si="111"/>
        <v>0.487823585810163</v>
      </c>
      <c r="Q1737" s="5">
        <f>YEAR(SalesDataTable[[#This Row],[Order Date]])</f>
        <v>2026</v>
      </c>
      <c r="R1737" s="8" t="str">
        <f>"Q"&amp;ROUNDUP(MONTH(SalesDataTable[[#This Row],[Order Date]])/3,0)</f>
        <v>Q3</v>
      </c>
      <c r="S1737" s="9">
        <f>MONTH(SalesDataTable[[#This Row],[Order Date]])</f>
        <v>8</v>
      </c>
      <c r="T1737" s="8" t="str">
        <f>TEXT(SalesDataTable[[#This Row],[Order Date]],"mmm")</f>
        <v>Aug</v>
      </c>
    </row>
    <row r="1738" spans="1:20" ht="15.6">
      <c r="A1738" s="2" t="s">
        <v>1789</v>
      </c>
      <c r="B1738" s="3">
        <v>46257</v>
      </c>
      <c r="C1738" s="4" t="s">
        <v>8</v>
      </c>
      <c r="D1738" s="4" t="s">
        <v>86</v>
      </c>
      <c r="E1738" s="4" t="s">
        <v>3</v>
      </c>
      <c r="F1738" s="4" t="s">
        <v>16</v>
      </c>
      <c r="G1738" s="4" t="s">
        <v>11</v>
      </c>
      <c r="H1738" s="4" t="s">
        <v>79</v>
      </c>
      <c r="I1738" s="9">
        <v>2</v>
      </c>
      <c r="J1738" s="6">
        <v>72.97</v>
      </c>
      <c r="K1738" s="7">
        <v>0</v>
      </c>
      <c r="L1738" s="6">
        <v>33.25</v>
      </c>
      <c r="M1738" s="6">
        <f t="shared" si="108"/>
        <v>145.94</v>
      </c>
      <c r="N1738" s="6">
        <f t="shared" si="109"/>
        <v>66.5</v>
      </c>
      <c r="O1738" s="6">
        <f t="shared" si="110"/>
        <v>79.44</v>
      </c>
      <c r="P1738" s="8">
        <f t="shared" si="111"/>
        <v>0.54433328765245992</v>
      </c>
      <c r="Q1738" s="5">
        <f>YEAR(SalesDataTable[[#This Row],[Order Date]])</f>
        <v>2026</v>
      </c>
      <c r="R1738" s="8" t="str">
        <f>"Q"&amp;ROUNDUP(MONTH(SalesDataTable[[#This Row],[Order Date]])/3,0)</f>
        <v>Q3</v>
      </c>
      <c r="S1738" s="9">
        <f>MONTH(SalesDataTable[[#This Row],[Order Date]])</f>
        <v>8</v>
      </c>
      <c r="T1738" s="8" t="str">
        <f>TEXT(SalesDataTable[[#This Row],[Order Date]],"mmm")</f>
        <v>Aug</v>
      </c>
    </row>
    <row r="1739" spans="1:20" ht="15.6">
      <c r="A1739" s="2" t="s">
        <v>1790</v>
      </c>
      <c r="B1739" s="3">
        <v>46257</v>
      </c>
      <c r="C1739" s="4" t="s">
        <v>27</v>
      </c>
      <c r="D1739" s="4" t="s">
        <v>45</v>
      </c>
      <c r="E1739" s="4" t="s">
        <v>39</v>
      </c>
      <c r="F1739" s="4" t="s">
        <v>4</v>
      </c>
      <c r="G1739" s="4" t="s">
        <v>49</v>
      </c>
      <c r="H1739" s="4" t="s">
        <v>74</v>
      </c>
      <c r="I1739" s="9">
        <v>2</v>
      </c>
      <c r="J1739" s="6">
        <v>51.63</v>
      </c>
      <c r="K1739" s="7">
        <v>0</v>
      </c>
      <c r="L1739" s="6">
        <v>21.39</v>
      </c>
      <c r="M1739" s="6">
        <f t="shared" si="108"/>
        <v>103.26</v>
      </c>
      <c r="N1739" s="6">
        <f t="shared" si="109"/>
        <v>42.78</v>
      </c>
      <c r="O1739" s="6">
        <f t="shared" si="110"/>
        <v>60.480000000000004</v>
      </c>
      <c r="P1739" s="8">
        <f t="shared" si="111"/>
        <v>0.58570598489250436</v>
      </c>
      <c r="Q1739" s="5">
        <f>YEAR(SalesDataTable[[#This Row],[Order Date]])</f>
        <v>2026</v>
      </c>
      <c r="R1739" s="8" t="str">
        <f>"Q"&amp;ROUNDUP(MONTH(SalesDataTable[[#This Row],[Order Date]])/3,0)</f>
        <v>Q3</v>
      </c>
      <c r="S1739" s="9">
        <f>MONTH(SalesDataTable[[#This Row],[Order Date]])</f>
        <v>8</v>
      </c>
      <c r="T1739" s="8" t="str">
        <f>TEXT(SalesDataTable[[#This Row],[Order Date]],"mmm")</f>
        <v>Aug</v>
      </c>
    </row>
    <row r="1740" spans="1:20" ht="15.6">
      <c r="A1740" s="2" t="s">
        <v>1791</v>
      </c>
      <c r="B1740" s="3">
        <v>46257</v>
      </c>
      <c r="C1740" s="4" t="s">
        <v>8</v>
      </c>
      <c r="D1740" s="4" t="s">
        <v>69</v>
      </c>
      <c r="E1740" s="4" t="s">
        <v>10</v>
      </c>
      <c r="F1740" s="4" t="s">
        <v>4</v>
      </c>
      <c r="G1740" s="4" t="s">
        <v>5</v>
      </c>
      <c r="H1740" s="4" t="s">
        <v>43</v>
      </c>
      <c r="I1740" s="9">
        <v>8</v>
      </c>
      <c r="J1740" s="6">
        <v>100.06</v>
      </c>
      <c r="K1740" s="7">
        <v>0.05</v>
      </c>
      <c r="L1740" s="6">
        <v>49.39</v>
      </c>
      <c r="M1740" s="6">
        <f t="shared" si="108"/>
        <v>760.45600000000002</v>
      </c>
      <c r="N1740" s="6">
        <f t="shared" si="109"/>
        <v>395.12</v>
      </c>
      <c r="O1740" s="6">
        <f t="shared" si="110"/>
        <v>365.33600000000001</v>
      </c>
      <c r="P1740" s="8">
        <f t="shared" si="111"/>
        <v>0.48041701295012468</v>
      </c>
      <c r="Q1740" s="5">
        <f>YEAR(SalesDataTable[[#This Row],[Order Date]])</f>
        <v>2026</v>
      </c>
      <c r="R1740" s="8" t="str">
        <f>"Q"&amp;ROUNDUP(MONTH(SalesDataTable[[#This Row],[Order Date]])/3,0)</f>
        <v>Q3</v>
      </c>
      <c r="S1740" s="9">
        <f>MONTH(SalesDataTable[[#This Row],[Order Date]])</f>
        <v>8</v>
      </c>
      <c r="T1740" s="8" t="str">
        <f>TEXT(SalesDataTable[[#This Row],[Order Date]],"mmm")</f>
        <v>Aug</v>
      </c>
    </row>
    <row r="1741" spans="1:20" ht="15.6">
      <c r="A1741" s="2" t="s">
        <v>1792</v>
      </c>
      <c r="B1741" s="3">
        <v>46258</v>
      </c>
      <c r="C1741" s="4" t="s">
        <v>27</v>
      </c>
      <c r="D1741" s="4" t="s">
        <v>48</v>
      </c>
      <c r="E1741" s="4" t="s">
        <v>25</v>
      </c>
      <c r="F1741" s="4" t="s">
        <v>4</v>
      </c>
      <c r="G1741" s="4" t="s">
        <v>31</v>
      </c>
      <c r="H1741" s="4" t="s">
        <v>64</v>
      </c>
      <c r="I1741" s="9">
        <v>4</v>
      </c>
      <c r="J1741" s="6">
        <v>83.2</v>
      </c>
      <c r="K1741" s="7">
        <v>0</v>
      </c>
      <c r="L1741" s="6">
        <v>39.99</v>
      </c>
      <c r="M1741" s="6">
        <f t="shared" si="108"/>
        <v>332.8</v>
      </c>
      <c r="N1741" s="6">
        <f t="shared" si="109"/>
        <v>159.96</v>
      </c>
      <c r="O1741" s="6">
        <f t="shared" si="110"/>
        <v>172.84</v>
      </c>
      <c r="P1741" s="8">
        <f t="shared" si="111"/>
        <v>0.5193509615384615</v>
      </c>
      <c r="Q1741" s="5">
        <f>YEAR(SalesDataTable[[#This Row],[Order Date]])</f>
        <v>2026</v>
      </c>
      <c r="R1741" s="8" t="str">
        <f>"Q"&amp;ROUNDUP(MONTH(SalesDataTable[[#This Row],[Order Date]])/3,0)</f>
        <v>Q3</v>
      </c>
      <c r="S1741" s="9">
        <f>MONTH(SalesDataTable[[#This Row],[Order Date]])</f>
        <v>8</v>
      </c>
      <c r="T1741" s="8" t="str">
        <f>TEXT(SalesDataTable[[#This Row],[Order Date]],"mmm")</f>
        <v>Aug</v>
      </c>
    </row>
    <row r="1742" spans="1:20" ht="15.6">
      <c r="A1742" s="2" t="s">
        <v>1793</v>
      </c>
      <c r="B1742" s="3">
        <v>46258</v>
      </c>
      <c r="C1742" s="4" t="s">
        <v>1</v>
      </c>
      <c r="D1742" s="4" t="s">
        <v>2</v>
      </c>
      <c r="E1742" s="4" t="s">
        <v>3</v>
      </c>
      <c r="F1742" s="4" t="s">
        <v>16</v>
      </c>
      <c r="G1742" s="4" t="s">
        <v>49</v>
      </c>
      <c r="H1742" s="4" t="s">
        <v>74</v>
      </c>
      <c r="I1742" s="9">
        <v>3</v>
      </c>
      <c r="J1742" s="6">
        <v>51.29</v>
      </c>
      <c r="K1742" s="7">
        <v>0</v>
      </c>
      <c r="L1742" s="6">
        <v>22.08</v>
      </c>
      <c r="M1742" s="6">
        <f t="shared" si="108"/>
        <v>153.87</v>
      </c>
      <c r="N1742" s="6">
        <f t="shared" si="109"/>
        <v>66.239999999999995</v>
      </c>
      <c r="O1742" s="6">
        <f t="shared" si="110"/>
        <v>87.63000000000001</v>
      </c>
      <c r="P1742" s="8">
        <f t="shared" si="111"/>
        <v>0.56950672645739919</v>
      </c>
      <c r="Q1742" s="5">
        <f>YEAR(SalesDataTable[[#This Row],[Order Date]])</f>
        <v>2026</v>
      </c>
      <c r="R1742" s="8" t="str">
        <f>"Q"&amp;ROUNDUP(MONTH(SalesDataTable[[#This Row],[Order Date]])/3,0)</f>
        <v>Q3</v>
      </c>
      <c r="S1742" s="9">
        <f>MONTH(SalesDataTable[[#This Row],[Order Date]])</f>
        <v>8</v>
      </c>
      <c r="T1742" s="8" t="str">
        <f>TEXT(SalesDataTable[[#This Row],[Order Date]],"mmm")</f>
        <v>Aug</v>
      </c>
    </row>
    <row r="1743" spans="1:20" ht="15.6">
      <c r="A1743" s="2" t="s">
        <v>1794</v>
      </c>
      <c r="B1743" s="3">
        <v>46258</v>
      </c>
      <c r="C1743" s="4" t="s">
        <v>14</v>
      </c>
      <c r="D1743" s="4" t="s">
        <v>24</v>
      </c>
      <c r="E1743" s="4" t="s">
        <v>3</v>
      </c>
      <c r="F1743" s="4" t="s">
        <v>4</v>
      </c>
      <c r="G1743" s="4" t="s">
        <v>31</v>
      </c>
      <c r="H1743" s="4" t="s">
        <v>41</v>
      </c>
      <c r="I1743" s="9">
        <v>1</v>
      </c>
      <c r="J1743" s="6">
        <v>200.2</v>
      </c>
      <c r="K1743" s="7">
        <v>0</v>
      </c>
      <c r="L1743" s="6">
        <v>103.38</v>
      </c>
      <c r="M1743" s="6">
        <f t="shared" si="108"/>
        <v>200.2</v>
      </c>
      <c r="N1743" s="6">
        <f t="shared" si="109"/>
        <v>103.38</v>
      </c>
      <c r="O1743" s="6">
        <f t="shared" si="110"/>
        <v>96.82</v>
      </c>
      <c r="P1743" s="8">
        <f t="shared" si="111"/>
        <v>0.48361638361638359</v>
      </c>
      <c r="Q1743" s="5">
        <f>YEAR(SalesDataTable[[#This Row],[Order Date]])</f>
        <v>2026</v>
      </c>
      <c r="R1743" s="8" t="str">
        <f>"Q"&amp;ROUNDUP(MONTH(SalesDataTable[[#This Row],[Order Date]])/3,0)</f>
        <v>Q3</v>
      </c>
      <c r="S1743" s="9">
        <f>MONTH(SalesDataTable[[#This Row],[Order Date]])</f>
        <v>8</v>
      </c>
      <c r="T1743" s="8" t="str">
        <f>TEXT(SalesDataTable[[#This Row],[Order Date]],"mmm")</f>
        <v>Aug</v>
      </c>
    </row>
    <row r="1744" spans="1:20" ht="15.6">
      <c r="A1744" s="2" t="s">
        <v>1795</v>
      </c>
      <c r="B1744" s="3">
        <v>46258</v>
      </c>
      <c r="C1744" s="4" t="s">
        <v>1</v>
      </c>
      <c r="D1744" s="4" t="s">
        <v>88</v>
      </c>
      <c r="E1744" s="4" t="s">
        <v>25</v>
      </c>
      <c r="F1744" s="4" t="s">
        <v>20</v>
      </c>
      <c r="G1744" s="4" t="s">
        <v>49</v>
      </c>
      <c r="H1744" s="4" t="s">
        <v>67</v>
      </c>
      <c r="I1744" s="9">
        <v>2</v>
      </c>
      <c r="J1744" s="6">
        <v>36.869999999999997</v>
      </c>
      <c r="K1744" s="7">
        <v>0</v>
      </c>
      <c r="L1744" s="6">
        <v>13.71</v>
      </c>
      <c r="M1744" s="6">
        <f t="shared" si="108"/>
        <v>73.739999999999995</v>
      </c>
      <c r="N1744" s="6">
        <f t="shared" si="109"/>
        <v>27.42</v>
      </c>
      <c r="O1744" s="6">
        <f t="shared" si="110"/>
        <v>46.319999999999993</v>
      </c>
      <c r="P1744" s="8">
        <f t="shared" si="111"/>
        <v>0.62815296989422287</v>
      </c>
      <c r="Q1744" s="5">
        <f>YEAR(SalesDataTable[[#This Row],[Order Date]])</f>
        <v>2026</v>
      </c>
      <c r="R1744" s="8" t="str">
        <f>"Q"&amp;ROUNDUP(MONTH(SalesDataTable[[#This Row],[Order Date]])/3,0)</f>
        <v>Q3</v>
      </c>
      <c r="S1744" s="9">
        <f>MONTH(SalesDataTable[[#This Row],[Order Date]])</f>
        <v>8</v>
      </c>
      <c r="T1744" s="8" t="str">
        <f>TEXT(SalesDataTable[[#This Row],[Order Date]],"mmm")</f>
        <v>Aug</v>
      </c>
    </row>
    <row r="1745" spans="1:20" ht="15.6">
      <c r="A1745" s="2" t="s">
        <v>1796</v>
      </c>
      <c r="B1745" s="3">
        <v>46258</v>
      </c>
      <c r="C1745" s="4" t="s">
        <v>27</v>
      </c>
      <c r="D1745" s="4" t="s">
        <v>48</v>
      </c>
      <c r="E1745" s="4" t="s">
        <v>3</v>
      </c>
      <c r="F1745" s="4" t="s">
        <v>4</v>
      </c>
      <c r="G1745" s="4" t="s">
        <v>49</v>
      </c>
      <c r="H1745" s="4" t="s">
        <v>67</v>
      </c>
      <c r="I1745" s="9">
        <v>1</v>
      </c>
      <c r="J1745" s="6">
        <v>36.28</v>
      </c>
      <c r="K1745" s="7">
        <v>0.1</v>
      </c>
      <c r="L1745" s="6">
        <v>14.16</v>
      </c>
      <c r="M1745" s="6">
        <f t="shared" si="108"/>
        <v>32.652000000000001</v>
      </c>
      <c r="N1745" s="6">
        <f t="shared" si="109"/>
        <v>14.16</v>
      </c>
      <c r="O1745" s="6">
        <f t="shared" si="110"/>
        <v>18.492000000000001</v>
      </c>
      <c r="P1745" s="8">
        <f t="shared" si="111"/>
        <v>0.56633590591694227</v>
      </c>
      <c r="Q1745" s="5">
        <f>YEAR(SalesDataTable[[#This Row],[Order Date]])</f>
        <v>2026</v>
      </c>
      <c r="R1745" s="8" t="str">
        <f>"Q"&amp;ROUNDUP(MONTH(SalesDataTable[[#This Row],[Order Date]])/3,0)</f>
        <v>Q3</v>
      </c>
      <c r="S1745" s="9">
        <f>MONTH(SalesDataTable[[#This Row],[Order Date]])</f>
        <v>8</v>
      </c>
      <c r="T1745" s="8" t="str">
        <f>TEXT(SalesDataTable[[#This Row],[Order Date]],"mmm")</f>
        <v>Aug</v>
      </c>
    </row>
    <row r="1746" spans="1:20" ht="15.6">
      <c r="A1746" s="2" t="s">
        <v>1797</v>
      </c>
      <c r="B1746" s="3">
        <v>46258</v>
      </c>
      <c r="C1746" s="4" t="s">
        <v>1</v>
      </c>
      <c r="D1746" s="4" t="s">
        <v>88</v>
      </c>
      <c r="E1746" s="4" t="s">
        <v>39</v>
      </c>
      <c r="F1746" s="4" t="s">
        <v>4</v>
      </c>
      <c r="G1746" s="4" t="s">
        <v>11</v>
      </c>
      <c r="H1746" s="4" t="s">
        <v>12</v>
      </c>
      <c r="I1746" s="9">
        <v>2</v>
      </c>
      <c r="J1746" s="6">
        <v>93.88</v>
      </c>
      <c r="K1746" s="7">
        <v>0.05</v>
      </c>
      <c r="L1746" s="6">
        <v>46.57</v>
      </c>
      <c r="M1746" s="6">
        <f t="shared" si="108"/>
        <v>178.37199999999999</v>
      </c>
      <c r="N1746" s="6">
        <f t="shared" si="109"/>
        <v>93.14</v>
      </c>
      <c r="O1746" s="6">
        <f t="shared" si="110"/>
        <v>85.231999999999985</v>
      </c>
      <c r="P1746" s="8">
        <f t="shared" si="111"/>
        <v>0.47783284371986628</v>
      </c>
      <c r="Q1746" s="5">
        <f>YEAR(SalesDataTable[[#This Row],[Order Date]])</f>
        <v>2026</v>
      </c>
      <c r="R1746" s="8" t="str">
        <f>"Q"&amp;ROUNDUP(MONTH(SalesDataTable[[#This Row],[Order Date]])/3,0)</f>
        <v>Q3</v>
      </c>
      <c r="S1746" s="9">
        <f>MONTH(SalesDataTable[[#This Row],[Order Date]])</f>
        <v>8</v>
      </c>
      <c r="T1746" s="8" t="str">
        <f>TEXT(SalesDataTable[[#This Row],[Order Date]],"mmm")</f>
        <v>Aug</v>
      </c>
    </row>
    <row r="1747" spans="1:20" ht="15.6">
      <c r="A1747" s="2" t="s">
        <v>1798</v>
      </c>
      <c r="B1747" s="3">
        <v>46258</v>
      </c>
      <c r="C1747" s="4" t="s">
        <v>27</v>
      </c>
      <c r="D1747" s="4" t="s">
        <v>28</v>
      </c>
      <c r="E1747" s="4" t="s">
        <v>3</v>
      </c>
      <c r="F1747" s="4" t="s">
        <v>16</v>
      </c>
      <c r="G1747" s="4" t="s">
        <v>31</v>
      </c>
      <c r="H1747" s="4" t="s">
        <v>41</v>
      </c>
      <c r="I1747" s="9">
        <v>1</v>
      </c>
      <c r="J1747" s="6">
        <v>192.67</v>
      </c>
      <c r="K1747" s="7">
        <v>0.05</v>
      </c>
      <c r="L1747" s="6">
        <v>101.04</v>
      </c>
      <c r="M1747" s="6">
        <f t="shared" si="108"/>
        <v>183.03649999999999</v>
      </c>
      <c r="N1747" s="6">
        <f t="shared" si="109"/>
        <v>101.04</v>
      </c>
      <c r="O1747" s="6">
        <f t="shared" si="110"/>
        <v>81.996499999999983</v>
      </c>
      <c r="P1747" s="8">
        <f t="shared" si="111"/>
        <v>0.44797895501716867</v>
      </c>
      <c r="Q1747" s="5">
        <f>YEAR(SalesDataTable[[#This Row],[Order Date]])</f>
        <v>2026</v>
      </c>
      <c r="R1747" s="8" t="str">
        <f>"Q"&amp;ROUNDUP(MONTH(SalesDataTable[[#This Row],[Order Date]])/3,0)</f>
        <v>Q3</v>
      </c>
      <c r="S1747" s="9">
        <f>MONTH(SalesDataTable[[#This Row],[Order Date]])</f>
        <v>8</v>
      </c>
      <c r="T1747" s="8" t="str">
        <f>TEXT(SalesDataTable[[#This Row],[Order Date]],"mmm")</f>
        <v>Aug</v>
      </c>
    </row>
    <row r="1748" spans="1:20" ht="15.6">
      <c r="A1748" s="2" t="s">
        <v>1799</v>
      </c>
      <c r="B1748" s="3">
        <v>46258</v>
      </c>
      <c r="C1748" s="4" t="s">
        <v>1</v>
      </c>
      <c r="D1748" s="4" t="s">
        <v>88</v>
      </c>
      <c r="E1748" s="4" t="s">
        <v>3</v>
      </c>
      <c r="F1748" s="4" t="s">
        <v>16</v>
      </c>
      <c r="G1748" s="4" t="s">
        <v>5</v>
      </c>
      <c r="H1748" s="4" t="s">
        <v>6</v>
      </c>
      <c r="I1748" s="9">
        <v>1</v>
      </c>
      <c r="J1748" s="6">
        <v>80.099999999999994</v>
      </c>
      <c r="K1748" s="7">
        <v>0.05</v>
      </c>
      <c r="L1748" s="6">
        <v>43.49</v>
      </c>
      <c r="M1748" s="6">
        <f t="shared" si="108"/>
        <v>76.094999999999985</v>
      </c>
      <c r="N1748" s="6">
        <f t="shared" si="109"/>
        <v>43.49</v>
      </c>
      <c r="O1748" s="6">
        <f t="shared" si="110"/>
        <v>32.604999999999983</v>
      </c>
      <c r="P1748" s="8">
        <f t="shared" si="111"/>
        <v>0.42847756094355727</v>
      </c>
      <c r="Q1748" s="5">
        <f>YEAR(SalesDataTable[[#This Row],[Order Date]])</f>
        <v>2026</v>
      </c>
      <c r="R1748" s="8" t="str">
        <f>"Q"&amp;ROUNDUP(MONTH(SalesDataTable[[#This Row],[Order Date]])/3,0)</f>
        <v>Q3</v>
      </c>
      <c r="S1748" s="9">
        <f>MONTH(SalesDataTable[[#This Row],[Order Date]])</f>
        <v>8</v>
      </c>
      <c r="T1748" s="8" t="str">
        <f>TEXT(SalesDataTable[[#This Row],[Order Date]],"mmm")</f>
        <v>Aug</v>
      </c>
    </row>
    <row r="1749" spans="1:20" ht="15.6">
      <c r="A1749" s="2" t="s">
        <v>1800</v>
      </c>
      <c r="B1749" s="3">
        <v>46259</v>
      </c>
      <c r="C1749" s="4" t="s">
        <v>27</v>
      </c>
      <c r="D1749" s="4" t="s">
        <v>48</v>
      </c>
      <c r="E1749" s="4" t="s">
        <v>39</v>
      </c>
      <c r="F1749" s="4" t="s">
        <v>4</v>
      </c>
      <c r="G1749" s="4" t="s">
        <v>11</v>
      </c>
      <c r="H1749" s="4" t="s">
        <v>21</v>
      </c>
      <c r="I1749" s="9">
        <v>1</v>
      </c>
      <c r="J1749" s="6">
        <v>145.02000000000001</v>
      </c>
      <c r="K1749" s="7">
        <v>0</v>
      </c>
      <c r="L1749" s="6">
        <v>78.959999999999994</v>
      </c>
      <c r="M1749" s="6">
        <f t="shared" si="108"/>
        <v>145.02000000000001</v>
      </c>
      <c r="N1749" s="6">
        <f t="shared" si="109"/>
        <v>78.959999999999994</v>
      </c>
      <c r="O1749" s="6">
        <f t="shared" si="110"/>
        <v>66.060000000000016</v>
      </c>
      <c r="P1749" s="8">
        <f t="shared" si="111"/>
        <v>0.4555233760860572</v>
      </c>
      <c r="Q1749" s="5">
        <f>YEAR(SalesDataTable[[#This Row],[Order Date]])</f>
        <v>2026</v>
      </c>
      <c r="R1749" s="8" t="str">
        <f>"Q"&amp;ROUNDUP(MONTH(SalesDataTable[[#This Row],[Order Date]])/3,0)</f>
        <v>Q3</v>
      </c>
      <c r="S1749" s="9">
        <f>MONTH(SalesDataTable[[#This Row],[Order Date]])</f>
        <v>8</v>
      </c>
      <c r="T1749" s="8" t="str">
        <f>TEXT(SalesDataTable[[#This Row],[Order Date]],"mmm")</f>
        <v>Aug</v>
      </c>
    </row>
    <row r="1750" spans="1:20" ht="15.6">
      <c r="A1750" s="2" t="s">
        <v>1801</v>
      </c>
      <c r="B1750" s="3">
        <v>46260</v>
      </c>
      <c r="C1750" s="4" t="s">
        <v>8</v>
      </c>
      <c r="D1750" s="4" t="s">
        <v>66</v>
      </c>
      <c r="E1750" s="4" t="s">
        <v>39</v>
      </c>
      <c r="F1750" s="4" t="s">
        <v>4</v>
      </c>
      <c r="G1750" s="4" t="s">
        <v>17</v>
      </c>
      <c r="H1750" s="4" t="s">
        <v>18</v>
      </c>
      <c r="I1750" s="9">
        <v>1</v>
      </c>
      <c r="J1750" s="6">
        <v>37</v>
      </c>
      <c r="K1750" s="7">
        <v>0.15</v>
      </c>
      <c r="L1750" s="6">
        <v>13.68</v>
      </c>
      <c r="M1750" s="6">
        <f t="shared" si="108"/>
        <v>31.45</v>
      </c>
      <c r="N1750" s="6">
        <f t="shared" si="109"/>
        <v>13.68</v>
      </c>
      <c r="O1750" s="6">
        <f t="shared" si="110"/>
        <v>17.77</v>
      </c>
      <c r="P1750" s="8">
        <f t="shared" si="111"/>
        <v>0.56502384737678857</v>
      </c>
      <c r="Q1750" s="5">
        <f>YEAR(SalesDataTable[[#This Row],[Order Date]])</f>
        <v>2026</v>
      </c>
      <c r="R1750" s="8" t="str">
        <f>"Q"&amp;ROUNDUP(MONTH(SalesDataTable[[#This Row],[Order Date]])/3,0)</f>
        <v>Q3</v>
      </c>
      <c r="S1750" s="9">
        <f>MONTH(SalesDataTable[[#This Row],[Order Date]])</f>
        <v>8</v>
      </c>
      <c r="T1750" s="8" t="str">
        <f>TEXT(SalesDataTable[[#This Row],[Order Date]],"mmm")</f>
        <v>Aug</v>
      </c>
    </row>
    <row r="1751" spans="1:20" ht="15.6">
      <c r="A1751" s="2" t="s">
        <v>1802</v>
      </c>
      <c r="B1751" s="3">
        <v>46260</v>
      </c>
      <c r="C1751" s="4" t="s">
        <v>8</v>
      </c>
      <c r="D1751" s="4" t="s">
        <v>38</v>
      </c>
      <c r="E1751" s="4" t="s">
        <v>3</v>
      </c>
      <c r="F1751" s="4" t="s">
        <v>4</v>
      </c>
      <c r="G1751" s="4" t="s">
        <v>5</v>
      </c>
      <c r="H1751" s="4" t="s">
        <v>29</v>
      </c>
      <c r="I1751" s="9">
        <v>2</v>
      </c>
      <c r="J1751" s="6">
        <v>50.02</v>
      </c>
      <c r="K1751" s="7">
        <v>0</v>
      </c>
      <c r="L1751" s="6">
        <v>21.99</v>
      </c>
      <c r="M1751" s="6">
        <f t="shared" si="108"/>
        <v>100.04</v>
      </c>
      <c r="N1751" s="6">
        <f t="shared" si="109"/>
        <v>43.98</v>
      </c>
      <c r="O1751" s="6">
        <f t="shared" si="110"/>
        <v>56.060000000000009</v>
      </c>
      <c r="P1751" s="8">
        <f t="shared" si="111"/>
        <v>0.56037584966013598</v>
      </c>
      <c r="Q1751" s="5">
        <f>YEAR(SalesDataTable[[#This Row],[Order Date]])</f>
        <v>2026</v>
      </c>
      <c r="R1751" s="8" t="str">
        <f>"Q"&amp;ROUNDUP(MONTH(SalesDataTable[[#This Row],[Order Date]])/3,0)</f>
        <v>Q3</v>
      </c>
      <c r="S1751" s="9">
        <f>MONTH(SalesDataTable[[#This Row],[Order Date]])</f>
        <v>8</v>
      </c>
      <c r="T1751" s="8" t="str">
        <f>TEXT(SalesDataTable[[#This Row],[Order Date]],"mmm")</f>
        <v>Aug</v>
      </c>
    </row>
    <row r="1752" spans="1:20" ht="15.6">
      <c r="A1752" s="2" t="s">
        <v>1803</v>
      </c>
      <c r="B1752" s="3">
        <v>46260</v>
      </c>
      <c r="C1752" s="4" t="s">
        <v>8</v>
      </c>
      <c r="D1752" s="4" t="s">
        <v>66</v>
      </c>
      <c r="E1752" s="4" t="s">
        <v>25</v>
      </c>
      <c r="F1752" s="4" t="s">
        <v>4</v>
      </c>
      <c r="G1752" s="4" t="s">
        <v>49</v>
      </c>
      <c r="H1752" s="4" t="s">
        <v>67</v>
      </c>
      <c r="I1752" s="9">
        <v>2</v>
      </c>
      <c r="J1752" s="6">
        <v>35.950000000000003</v>
      </c>
      <c r="K1752" s="7">
        <v>0.05</v>
      </c>
      <c r="L1752" s="6">
        <v>13.93</v>
      </c>
      <c r="M1752" s="6">
        <f t="shared" si="108"/>
        <v>68.305000000000007</v>
      </c>
      <c r="N1752" s="6">
        <f t="shared" si="109"/>
        <v>27.86</v>
      </c>
      <c r="O1752" s="6">
        <f t="shared" si="110"/>
        <v>40.445000000000007</v>
      </c>
      <c r="P1752" s="8">
        <f t="shared" si="111"/>
        <v>0.59212356342873884</v>
      </c>
      <c r="Q1752" s="5">
        <f>YEAR(SalesDataTable[[#This Row],[Order Date]])</f>
        <v>2026</v>
      </c>
      <c r="R1752" s="8" t="str">
        <f>"Q"&amp;ROUNDUP(MONTH(SalesDataTable[[#This Row],[Order Date]])/3,0)</f>
        <v>Q3</v>
      </c>
      <c r="S1752" s="9">
        <f>MONTH(SalesDataTable[[#This Row],[Order Date]])</f>
        <v>8</v>
      </c>
      <c r="T1752" s="8" t="str">
        <f>TEXT(SalesDataTable[[#This Row],[Order Date]],"mmm")</f>
        <v>Aug</v>
      </c>
    </row>
    <row r="1753" spans="1:20" ht="15.6">
      <c r="A1753" s="2" t="s">
        <v>1804</v>
      </c>
      <c r="B1753" s="3">
        <v>46261</v>
      </c>
      <c r="C1753" s="4" t="s">
        <v>1</v>
      </c>
      <c r="D1753" s="4" t="s">
        <v>52</v>
      </c>
      <c r="E1753" s="4" t="s">
        <v>3</v>
      </c>
      <c r="F1753" s="4" t="s">
        <v>16</v>
      </c>
      <c r="G1753" s="4" t="s">
        <v>17</v>
      </c>
      <c r="H1753" s="4" t="s">
        <v>46</v>
      </c>
      <c r="I1753" s="9">
        <v>3</v>
      </c>
      <c r="J1753" s="6">
        <v>45.84</v>
      </c>
      <c r="K1753" s="7">
        <v>0.15</v>
      </c>
      <c r="L1753" s="6">
        <v>17.899999999999999</v>
      </c>
      <c r="M1753" s="6">
        <f t="shared" si="108"/>
        <v>116.89200000000001</v>
      </c>
      <c r="N1753" s="6">
        <f t="shared" si="109"/>
        <v>53.699999999999996</v>
      </c>
      <c r="O1753" s="6">
        <f t="shared" si="110"/>
        <v>63.192000000000014</v>
      </c>
      <c r="P1753" s="8">
        <f t="shared" si="111"/>
        <v>0.54060158094651478</v>
      </c>
      <c r="Q1753" s="5">
        <f>YEAR(SalesDataTable[[#This Row],[Order Date]])</f>
        <v>2026</v>
      </c>
      <c r="R1753" s="8" t="str">
        <f>"Q"&amp;ROUNDUP(MONTH(SalesDataTable[[#This Row],[Order Date]])/3,0)</f>
        <v>Q3</v>
      </c>
      <c r="S1753" s="9">
        <f>MONTH(SalesDataTable[[#This Row],[Order Date]])</f>
        <v>8</v>
      </c>
      <c r="T1753" s="8" t="str">
        <f>TEXT(SalesDataTable[[#This Row],[Order Date]],"mmm")</f>
        <v>Aug</v>
      </c>
    </row>
    <row r="1754" spans="1:20" ht="15.6">
      <c r="A1754" s="2" t="s">
        <v>1805</v>
      </c>
      <c r="B1754" s="3">
        <v>46261</v>
      </c>
      <c r="C1754" s="4" t="s">
        <v>8</v>
      </c>
      <c r="D1754" s="4" t="s">
        <v>38</v>
      </c>
      <c r="E1754" s="4" t="s">
        <v>3</v>
      </c>
      <c r="F1754" s="4" t="s">
        <v>16</v>
      </c>
      <c r="G1754" s="4" t="s">
        <v>31</v>
      </c>
      <c r="H1754" s="4" t="s">
        <v>64</v>
      </c>
      <c r="I1754" s="9">
        <v>1</v>
      </c>
      <c r="J1754" s="6">
        <v>83.23</v>
      </c>
      <c r="K1754" s="7">
        <v>0.1</v>
      </c>
      <c r="L1754" s="6">
        <v>40.229999999999997</v>
      </c>
      <c r="M1754" s="6">
        <f t="shared" si="108"/>
        <v>74.907000000000011</v>
      </c>
      <c r="N1754" s="6">
        <f t="shared" si="109"/>
        <v>40.229999999999997</v>
      </c>
      <c r="O1754" s="6">
        <f t="shared" si="110"/>
        <v>34.677000000000014</v>
      </c>
      <c r="P1754" s="8">
        <f t="shared" si="111"/>
        <v>0.46293403820737727</v>
      </c>
      <c r="Q1754" s="5">
        <f>YEAR(SalesDataTable[[#This Row],[Order Date]])</f>
        <v>2026</v>
      </c>
      <c r="R1754" s="8" t="str">
        <f>"Q"&amp;ROUNDUP(MONTH(SalesDataTable[[#This Row],[Order Date]])/3,0)</f>
        <v>Q3</v>
      </c>
      <c r="S1754" s="9">
        <f>MONTH(SalesDataTable[[#This Row],[Order Date]])</f>
        <v>8</v>
      </c>
      <c r="T1754" s="8" t="str">
        <f>TEXT(SalesDataTable[[#This Row],[Order Date]],"mmm")</f>
        <v>Aug</v>
      </c>
    </row>
    <row r="1755" spans="1:20" ht="15.6">
      <c r="A1755" s="2" t="s">
        <v>1806</v>
      </c>
      <c r="B1755" s="3">
        <v>46261</v>
      </c>
      <c r="C1755" s="4" t="s">
        <v>1</v>
      </c>
      <c r="D1755" s="4" t="s">
        <v>52</v>
      </c>
      <c r="E1755" s="4" t="s">
        <v>25</v>
      </c>
      <c r="F1755" s="4" t="s">
        <v>16</v>
      </c>
      <c r="G1755" s="4" t="s">
        <v>5</v>
      </c>
      <c r="H1755" s="4" t="s">
        <v>43</v>
      </c>
      <c r="I1755" s="9">
        <v>1</v>
      </c>
      <c r="J1755" s="6">
        <v>104.33</v>
      </c>
      <c r="K1755" s="7">
        <v>0.1</v>
      </c>
      <c r="L1755" s="6">
        <v>49.86</v>
      </c>
      <c r="M1755" s="6">
        <f t="shared" si="108"/>
        <v>93.897000000000006</v>
      </c>
      <c r="N1755" s="6">
        <f t="shared" si="109"/>
        <v>49.86</v>
      </c>
      <c r="O1755" s="6">
        <f t="shared" si="110"/>
        <v>44.037000000000006</v>
      </c>
      <c r="P1755" s="8">
        <f t="shared" si="111"/>
        <v>0.46899261957251032</v>
      </c>
      <c r="Q1755" s="5">
        <f>YEAR(SalesDataTable[[#This Row],[Order Date]])</f>
        <v>2026</v>
      </c>
      <c r="R1755" s="8" t="str">
        <f>"Q"&amp;ROUNDUP(MONTH(SalesDataTable[[#This Row],[Order Date]])/3,0)</f>
        <v>Q3</v>
      </c>
      <c r="S1755" s="9">
        <f>MONTH(SalesDataTable[[#This Row],[Order Date]])</f>
        <v>8</v>
      </c>
      <c r="T1755" s="8" t="str">
        <f>TEXT(SalesDataTable[[#This Row],[Order Date]],"mmm")</f>
        <v>Aug</v>
      </c>
    </row>
    <row r="1756" spans="1:20" ht="15.6">
      <c r="A1756" s="2" t="s">
        <v>1807</v>
      </c>
      <c r="B1756" s="3">
        <v>46261</v>
      </c>
      <c r="C1756" s="4" t="s">
        <v>8</v>
      </c>
      <c r="D1756" s="4" t="s">
        <v>38</v>
      </c>
      <c r="E1756" s="4" t="s">
        <v>3</v>
      </c>
      <c r="F1756" s="4" t="s">
        <v>16</v>
      </c>
      <c r="G1756" s="4" t="s">
        <v>11</v>
      </c>
      <c r="H1756" s="4" t="s">
        <v>53</v>
      </c>
      <c r="I1756" s="9">
        <v>1</v>
      </c>
      <c r="J1756" s="6">
        <v>156.94999999999999</v>
      </c>
      <c r="K1756" s="7">
        <v>0</v>
      </c>
      <c r="L1756" s="6">
        <v>80.41</v>
      </c>
      <c r="M1756" s="6">
        <f t="shared" si="108"/>
        <v>156.94999999999999</v>
      </c>
      <c r="N1756" s="6">
        <f t="shared" si="109"/>
        <v>80.41</v>
      </c>
      <c r="O1756" s="6">
        <f t="shared" si="110"/>
        <v>76.539999999999992</v>
      </c>
      <c r="P1756" s="8">
        <f t="shared" si="111"/>
        <v>0.48767123287671232</v>
      </c>
      <c r="Q1756" s="5">
        <f>YEAR(SalesDataTable[[#This Row],[Order Date]])</f>
        <v>2026</v>
      </c>
      <c r="R1756" s="8" t="str">
        <f>"Q"&amp;ROUNDUP(MONTH(SalesDataTable[[#This Row],[Order Date]])/3,0)</f>
        <v>Q3</v>
      </c>
      <c r="S1756" s="9">
        <f>MONTH(SalesDataTable[[#This Row],[Order Date]])</f>
        <v>8</v>
      </c>
      <c r="T1756" s="8" t="str">
        <f>TEXT(SalesDataTable[[#This Row],[Order Date]],"mmm")</f>
        <v>Aug</v>
      </c>
    </row>
    <row r="1757" spans="1:20" ht="15.6">
      <c r="A1757" s="2" t="s">
        <v>1808</v>
      </c>
      <c r="B1757" s="3">
        <v>46261</v>
      </c>
      <c r="C1757" s="4" t="s">
        <v>8</v>
      </c>
      <c r="D1757" s="4" t="s">
        <v>86</v>
      </c>
      <c r="E1757" s="4" t="s">
        <v>25</v>
      </c>
      <c r="F1757" s="4" t="s">
        <v>20</v>
      </c>
      <c r="G1757" s="4" t="s">
        <v>5</v>
      </c>
      <c r="H1757" s="4" t="s">
        <v>35</v>
      </c>
      <c r="I1757" s="9">
        <v>3</v>
      </c>
      <c r="J1757" s="6">
        <v>41.33</v>
      </c>
      <c r="K1757" s="7">
        <v>0.05</v>
      </c>
      <c r="L1757" s="6">
        <v>17</v>
      </c>
      <c r="M1757" s="6">
        <f t="shared" si="108"/>
        <v>117.79049999999999</v>
      </c>
      <c r="N1757" s="6">
        <f t="shared" si="109"/>
        <v>51</v>
      </c>
      <c r="O1757" s="6">
        <f t="shared" si="110"/>
        <v>66.790499999999994</v>
      </c>
      <c r="P1757" s="8">
        <f t="shared" si="111"/>
        <v>0.56702790123142355</v>
      </c>
      <c r="Q1757" s="5">
        <f>YEAR(SalesDataTable[[#This Row],[Order Date]])</f>
        <v>2026</v>
      </c>
      <c r="R1757" s="8" t="str">
        <f>"Q"&amp;ROUNDUP(MONTH(SalesDataTable[[#This Row],[Order Date]])/3,0)</f>
        <v>Q3</v>
      </c>
      <c r="S1757" s="9">
        <f>MONTH(SalesDataTable[[#This Row],[Order Date]])</f>
        <v>8</v>
      </c>
      <c r="T1757" s="8" t="str">
        <f>TEXT(SalesDataTable[[#This Row],[Order Date]],"mmm")</f>
        <v>Aug</v>
      </c>
    </row>
    <row r="1758" spans="1:20" ht="15.6">
      <c r="A1758" s="2" t="s">
        <v>1809</v>
      </c>
      <c r="B1758" s="3">
        <v>46261</v>
      </c>
      <c r="C1758" s="4" t="s">
        <v>1</v>
      </c>
      <c r="D1758" s="4" t="s">
        <v>88</v>
      </c>
      <c r="E1758" s="4" t="s">
        <v>3</v>
      </c>
      <c r="F1758" s="4" t="s">
        <v>20</v>
      </c>
      <c r="G1758" s="4" t="s">
        <v>17</v>
      </c>
      <c r="H1758" s="4" t="s">
        <v>18</v>
      </c>
      <c r="I1758" s="9">
        <v>1</v>
      </c>
      <c r="J1758" s="6">
        <v>35.590000000000003</v>
      </c>
      <c r="K1758" s="7">
        <v>0</v>
      </c>
      <c r="L1758" s="6">
        <v>13.66</v>
      </c>
      <c r="M1758" s="6">
        <f t="shared" si="108"/>
        <v>35.590000000000003</v>
      </c>
      <c r="N1758" s="6">
        <f t="shared" si="109"/>
        <v>13.66</v>
      </c>
      <c r="O1758" s="6">
        <f t="shared" si="110"/>
        <v>21.930000000000003</v>
      </c>
      <c r="P1758" s="8">
        <f t="shared" si="111"/>
        <v>0.61618432143860635</v>
      </c>
      <c r="Q1758" s="5">
        <f>YEAR(SalesDataTable[[#This Row],[Order Date]])</f>
        <v>2026</v>
      </c>
      <c r="R1758" s="8" t="str">
        <f>"Q"&amp;ROUNDUP(MONTH(SalesDataTable[[#This Row],[Order Date]])/3,0)</f>
        <v>Q3</v>
      </c>
      <c r="S1758" s="9">
        <f>MONTH(SalesDataTable[[#This Row],[Order Date]])</f>
        <v>8</v>
      </c>
      <c r="T1758" s="8" t="str">
        <f>TEXT(SalesDataTable[[#This Row],[Order Date]],"mmm")</f>
        <v>Aug</v>
      </c>
    </row>
    <row r="1759" spans="1:20" ht="15.6">
      <c r="A1759" s="2" t="s">
        <v>1810</v>
      </c>
      <c r="B1759" s="3">
        <v>46261</v>
      </c>
      <c r="C1759" s="4" t="s">
        <v>27</v>
      </c>
      <c r="D1759" s="4" t="s">
        <v>48</v>
      </c>
      <c r="E1759" s="4" t="s">
        <v>3</v>
      </c>
      <c r="F1759" s="4" t="s">
        <v>4</v>
      </c>
      <c r="G1759" s="4" t="s">
        <v>31</v>
      </c>
      <c r="H1759" s="4" t="s">
        <v>32</v>
      </c>
      <c r="I1759" s="9">
        <v>2</v>
      </c>
      <c r="J1759" s="6">
        <v>335.87</v>
      </c>
      <c r="K1759" s="7">
        <v>0.1</v>
      </c>
      <c r="L1759" s="6">
        <v>196.54</v>
      </c>
      <c r="M1759" s="6">
        <f t="shared" si="108"/>
        <v>604.56600000000003</v>
      </c>
      <c r="N1759" s="6">
        <f t="shared" si="109"/>
        <v>393.08</v>
      </c>
      <c r="O1759" s="6">
        <f t="shared" si="110"/>
        <v>211.48600000000005</v>
      </c>
      <c r="P1759" s="8">
        <f t="shared" si="111"/>
        <v>0.34981457773014035</v>
      </c>
      <c r="Q1759" s="5">
        <f>YEAR(SalesDataTable[[#This Row],[Order Date]])</f>
        <v>2026</v>
      </c>
      <c r="R1759" s="8" t="str">
        <f>"Q"&amp;ROUNDUP(MONTH(SalesDataTable[[#This Row],[Order Date]])/3,0)</f>
        <v>Q3</v>
      </c>
      <c r="S1759" s="9">
        <f>MONTH(SalesDataTable[[#This Row],[Order Date]])</f>
        <v>8</v>
      </c>
      <c r="T1759" s="8" t="str">
        <f>TEXT(SalesDataTable[[#This Row],[Order Date]],"mmm")</f>
        <v>Aug</v>
      </c>
    </row>
    <row r="1760" spans="1:20" ht="15.6">
      <c r="A1760" s="2" t="s">
        <v>1811</v>
      </c>
      <c r="B1760" s="3">
        <v>46261</v>
      </c>
      <c r="C1760" s="4" t="s">
        <v>27</v>
      </c>
      <c r="D1760" s="4" t="s">
        <v>82</v>
      </c>
      <c r="E1760" s="4" t="s">
        <v>3</v>
      </c>
      <c r="F1760" s="4" t="s">
        <v>16</v>
      </c>
      <c r="G1760" s="4" t="s">
        <v>49</v>
      </c>
      <c r="H1760" s="4" t="s">
        <v>74</v>
      </c>
      <c r="I1760" s="9">
        <v>1</v>
      </c>
      <c r="J1760" s="6">
        <v>50.7</v>
      </c>
      <c r="K1760" s="7">
        <v>0.05</v>
      </c>
      <c r="L1760" s="6">
        <v>21.65</v>
      </c>
      <c r="M1760" s="6">
        <f t="shared" si="108"/>
        <v>48.164999999999999</v>
      </c>
      <c r="N1760" s="6">
        <f t="shared" si="109"/>
        <v>21.65</v>
      </c>
      <c r="O1760" s="6">
        <f t="shared" si="110"/>
        <v>26.515000000000001</v>
      </c>
      <c r="P1760" s="8">
        <f t="shared" si="111"/>
        <v>0.55050347762898377</v>
      </c>
      <c r="Q1760" s="5">
        <f>YEAR(SalesDataTable[[#This Row],[Order Date]])</f>
        <v>2026</v>
      </c>
      <c r="R1760" s="8" t="str">
        <f>"Q"&amp;ROUNDUP(MONTH(SalesDataTable[[#This Row],[Order Date]])/3,0)</f>
        <v>Q3</v>
      </c>
      <c r="S1760" s="9">
        <f>MONTH(SalesDataTable[[#This Row],[Order Date]])</f>
        <v>8</v>
      </c>
      <c r="T1760" s="8" t="str">
        <f>TEXT(SalesDataTable[[#This Row],[Order Date]],"mmm")</f>
        <v>Aug</v>
      </c>
    </row>
    <row r="1761" spans="1:20" ht="15.6">
      <c r="A1761" s="2" t="s">
        <v>1812</v>
      </c>
      <c r="B1761" s="3">
        <v>46261</v>
      </c>
      <c r="C1761" s="4" t="s">
        <v>14</v>
      </c>
      <c r="D1761" s="4" t="s">
        <v>15</v>
      </c>
      <c r="E1761" s="4" t="s">
        <v>39</v>
      </c>
      <c r="F1761" s="4" t="s">
        <v>16</v>
      </c>
      <c r="G1761" s="4" t="s">
        <v>11</v>
      </c>
      <c r="H1761" s="4" t="s">
        <v>53</v>
      </c>
      <c r="I1761" s="9">
        <v>3</v>
      </c>
      <c r="J1761" s="6">
        <v>152.76</v>
      </c>
      <c r="K1761" s="7">
        <v>0.1</v>
      </c>
      <c r="L1761" s="6">
        <v>77.36</v>
      </c>
      <c r="M1761" s="6">
        <f t="shared" si="108"/>
        <v>412.452</v>
      </c>
      <c r="N1761" s="6">
        <f t="shared" si="109"/>
        <v>232.07999999999998</v>
      </c>
      <c r="O1761" s="6">
        <f t="shared" si="110"/>
        <v>180.37200000000001</v>
      </c>
      <c r="P1761" s="8">
        <f t="shared" si="111"/>
        <v>0.43731634226528182</v>
      </c>
      <c r="Q1761" s="5">
        <f>YEAR(SalesDataTable[[#This Row],[Order Date]])</f>
        <v>2026</v>
      </c>
      <c r="R1761" s="8" t="str">
        <f>"Q"&amp;ROUNDUP(MONTH(SalesDataTable[[#This Row],[Order Date]])/3,0)</f>
        <v>Q3</v>
      </c>
      <c r="S1761" s="9">
        <f>MONTH(SalesDataTable[[#This Row],[Order Date]])</f>
        <v>8</v>
      </c>
      <c r="T1761" s="8" t="str">
        <f>TEXT(SalesDataTable[[#This Row],[Order Date]],"mmm")</f>
        <v>Aug</v>
      </c>
    </row>
    <row r="1762" spans="1:20" ht="15.6">
      <c r="A1762" s="2" t="s">
        <v>1813</v>
      </c>
      <c r="B1762" s="3">
        <v>46261</v>
      </c>
      <c r="C1762" s="4" t="s">
        <v>1</v>
      </c>
      <c r="D1762" s="4" t="s">
        <v>88</v>
      </c>
      <c r="E1762" s="4" t="s">
        <v>10</v>
      </c>
      <c r="F1762" s="4" t="s">
        <v>4</v>
      </c>
      <c r="G1762" s="4" t="s">
        <v>11</v>
      </c>
      <c r="H1762" s="4" t="s">
        <v>79</v>
      </c>
      <c r="I1762" s="9">
        <v>5</v>
      </c>
      <c r="J1762" s="6">
        <v>72.78</v>
      </c>
      <c r="K1762" s="7">
        <v>0.1</v>
      </c>
      <c r="L1762" s="6">
        <v>33.25</v>
      </c>
      <c r="M1762" s="6">
        <f t="shared" si="108"/>
        <v>327.51</v>
      </c>
      <c r="N1762" s="6">
        <f t="shared" si="109"/>
        <v>166.25</v>
      </c>
      <c r="O1762" s="6">
        <f t="shared" si="110"/>
        <v>161.26</v>
      </c>
      <c r="P1762" s="8">
        <f t="shared" si="111"/>
        <v>0.49238191200268694</v>
      </c>
      <c r="Q1762" s="5">
        <f>YEAR(SalesDataTable[[#This Row],[Order Date]])</f>
        <v>2026</v>
      </c>
      <c r="R1762" s="8" t="str">
        <f>"Q"&amp;ROUNDUP(MONTH(SalesDataTable[[#This Row],[Order Date]])/3,0)</f>
        <v>Q3</v>
      </c>
      <c r="S1762" s="9">
        <f>MONTH(SalesDataTable[[#This Row],[Order Date]])</f>
        <v>8</v>
      </c>
      <c r="T1762" s="8" t="str">
        <f>TEXT(SalesDataTable[[#This Row],[Order Date]],"mmm")</f>
        <v>Aug</v>
      </c>
    </row>
    <row r="1763" spans="1:20" ht="15.6">
      <c r="A1763" s="2" t="s">
        <v>1814</v>
      </c>
      <c r="B1763" s="3">
        <v>46261</v>
      </c>
      <c r="C1763" s="4" t="s">
        <v>8</v>
      </c>
      <c r="D1763" s="4" t="s">
        <v>69</v>
      </c>
      <c r="E1763" s="4" t="s">
        <v>39</v>
      </c>
      <c r="F1763" s="4" t="s">
        <v>16</v>
      </c>
      <c r="G1763" s="4" t="s">
        <v>17</v>
      </c>
      <c r="H1763" s="4" t="s">
        <v>18</v>
      </c>
      <c r="I1763" s="9">
        <v>2</v>
      </c>
      <c r="J1763" s="6">
        <v>37</v>
      </c>
      <c r="K1763" s="7">
        <v>0</v>
      </c>
      <c r="L1763" s="6">
        <v>13.83</v>
      </c>
      <c r="M1763" s="6">
        <f t="shared" si="108"/>
        <v>74</v>
      </c>
      <c r="N1763" s="6">
        <f t="shared" si="109"/>
        <v>27.66</v>
      </c>
      <c r="O1763" s="6">
        <f t="shared" si="110"/>
        <v>46.34</v>
      </c>
      <c r="P1763" s="8">
        <f t="shared" si="111"/>
        <v>0.62621621621621626</v>
      </c>
      <c r="Q1763" s="5">
        <f>YEAR(SalesDataTable[[#This Row],[Order Date]])</f>
        <v>2026</v>
      </c>
      <c r="R1763" s="8" t="str">
        <f>"Q"&amp;ROUNDUP(MONTH(SalesDataTable[[#This Row],[Order Date]])/3,0)</f>
        <v>Q3</v>
      </c>
      <c r="S1763" s="9">
        <f>MONTH(SalesDataTable[[#This Row],[Order Date]])</f>
        <v>8</v>
      </c>
      <c r="T1763" s="8" t="str">
        <f>TEXT(SalesDataTable[[#This Row],[Order Date]],"mmm")</f>
        <v>Aug</v>
      </c>
    </row>
    <row r="1764" spans="1:20" ht="15.6">
      <c r="A1764" s="2" t="s">
        <v>1815</v>
      </c>
      <c r="B1764" s="3">
        <v>46261</v>
      </c>
      <c r="C1764" s="4" t="s">
        <v>8</v>
      </c>
      <c r="D1764" s="4" t="s">
        <v>66</v>
      </c>
      <c r="E1764" s="4" t="s">
        <v>10</v>
      </c>
      <c r="F1764" s="4" t="s">
        <v>20</v>
      </c>
      <c r="G1764" s="4" t="s">
        <v>5</v>
      </c>
      <c r="H1764" s="4" t="s">
        <v>35</v>
      </c>
      <c r="I1764" s="9">
        <v>6</v>
      </c>
      <c r="J1764" s="6">
        <v>41.33</v>
      </c>
      <c r="K1764" s="7">
        <v>0.2</v>
      </c>
      <c r="L1764" s="6">
        <v>17.02</v>
      </c>
      <c r="M1764" s="6">
        <f t="shared" si="108"/>
        <v>198.38400000000001</v>
      </c>
      <c r="N1764" s="6">
        <f t="shared" si="109"/>
        <v>102.12</v>
      </c>
      <c r="O1764" s="6">
        <f t="shared" si="110"/>
        <v>96.26400000000001</v>
      </c>
      <c r="P1764" s="8">
        <f t="shared" si="111"/>
        <v>0.48524074522138883</v>
      </c>
      <c r="Q1764" s="5">
        <f>YEAR(SalesDataTable[[#This Row],[Order Date]])</f>
        <v>2026</v>
      </c>
      <c r="R1764" s="8" t="str">
        <f>"Q"&amp;ROUNDUP(MONTH(SalesDataTable[[#This Row],[Order Date]])/3,0)</f>
        <v>Q3</v>
      </c>
      <c r="S1764" s="9">
        <f>MONTH(SalesDataTable[[#This Row],[Order Date]])</f>
        <v>8</v>
      </c>
      <c r="T1764" s="8" t="str">
        <f>TEXT(SalesDataTable[[#This Row],[Order Date]],"mmm")</f>
        <v>Aug</v>
      </c>
    </row>
    <row r="1765" spans="1:20" ht="15.6">
      <c r="A1765" s="2" t="s">
        <v>1816</v>
      </c>
      <c r="B1765" s="3">
        <v>46262</v>
      </c>
      <c r="C1765" s="4" t="s">
        <v>1</v>
      </c>
      <c r="D1765" s="4" t="s">
        <v>88</v>
      </c>
      <c r="E1765" s="4" t="s">
        <v>25</v>
      </c>
      <c r="F1765" s="4" t="s">
        <v>4</v>
      </c>
      <c r="G1765" s="4" t="s">
        <v>49</v>
      </c>
      <c r="H1765" s="4" t="s">
        <v>67</v>
      </c>
      <c r="I1765" s="9">
        <v>1</v>
      </c>
      <c r="J1765" s="6">
        <v>37.020000000000003</v>
      </c>
      <c r="K1765" s="7">
        <v>0</v>
      </c>
      <c r="L1765" s="6">
        <v>13.64</v>
      </c>
      <c r="M1765" s="6">
        <f t="shared" si="108"/>
        <v>37.020000000000003</v>
      </c>
      <c r="N1765" s="6">
        <f t="shared" si="109"/>
        <v>13.64</v>
      </c>
      <c r="O1765" s="6">
        <f t="shared" si="110"/>
        <v>23.380000000000003</v>
      </c>
      <c r="P1765" s="8">
        <f t="shared" si="111"/>
        <v>0.63155051323608857</v>
      </c>
      <c r="Q1765" s="5">
        <f>YEAR(SalesDataTable[[#This Row],[Order Date]])</f>
        <v>2026</v>
      </c>
      <c r="R1765" s="8" t="str">
        <f>"Q"&amp;ROUNDUP(MONTH(SalesDataTable[[#This Row],[Order Date]])/3,0)</f>
        <v>Q3</v>
      </c>
      <c r="S1765" s="9">
        <f>MONTH(SalesDataTable[[#This Row],[Order Date]])</f>
        <v>8</v>
      </c>
      <c r="T1765" s="8" t="str">
        <f>TEXT(SalesDataTable[[#This Row],[Order Date]],"mmm")</f>
        <v>Aug</v>
      </c>
    </row>
    <row r="1766" spans="1:20" ht="15.6">
      <c r="A1766" s="2" t="s">
        <v>1817</v>
      </c>
      <c r="B1766" s="3">
        <v>46262</v>
      </c>
      <c r="C1766" s="4" t="s">
        <v>27</v>
      </c>
      <c r="D1766" s="4" t="s">
        <v>48</v>
      </c>
      <c r="E1766" s="4" t="s">
        <v>3</v>
      </c>
      <c r="F1766" s="4" t="s">
        <v>16</v>
      </c>
      <c r="G1766" s="4" t="s">
        <v>31</v>
      </c>
      <c r="H1766" s="4" t="s">
        <v>64</v>
      </c>
      <c r="I1766" s="9">
        <v>1</v>
      </c>
      <c r="J1766" s="6">
        <v>81.06</v>
      </c>
      <c r="K1766" s="7">
        <v>0</v>
      </c>
      <c r="L1766" s="6">
        <v>38.43</v>
      </c>
      <c r="M1766" s="6">
        <f t="shared" si="108"/>
        <v>81.06</v>
      </c>
      <c r="N1766" s="6">
        <f t="shared" si="109"/>
        <v>38.43</v>
      </c>
      <c r="O1766" s="6">
        <f t="shared" si="110"/>
        <v>42.63</v>
      </c>
      <c r="P1766" s="8">
        <f t="shared" si="111"/>
        <v>0.52590673575129532</v>
      </c>
      <c r="Q1766" s="5">
        <f>YEAR(SalesDataTable[[#This Row],[Order Date]])</f>
        <v>2026</v>
      </c>
      <c r="R1766" s="8" t="str">
        <f>"Q"&amp;ROUNDUP(MONTH(SalesDataTable[[#This Row],[Order Date]])/3,0)</f>
        <v>Q3</v>
      </c>
      <c r="S1766" s="9">
        <f>MONTH(SalesDataTable[[#This Row],[Order Date]])</f>
        <v>8</v>
      </c>
      <c r="T1766" s="8" t="str">
        <f>TEXT(SalesDataTable[[#This Row],[Order Date]],"mmm")</f>
        <v>Aug</v>
      </c>
    </row>
    <row r="1767" spans="1:20" ht="15.6">
      <c r="A1767" s="2" t="s">
        <v>1818</v>
      </c>
      <c r="B1767" s="3">
        <v>46262</v>
      </c>
      <c r="C1767" s="4" t="s">
        <v>14</v>
      </c>
      <c r="D1767" s="4" t="s">
        <v>15</v>
      </c>
      <c r="E1767" s="4" t="s">
        <v>3</v>
      </c>
      <c r="F1767" s="4" t="s">
        <v>16</v>
      </c>
      <c r="G1767" s="4" t="s">
        <v>5</v>
      </c>
      <c r="H1767" s="4" t="s">
        <v>29</v>
      </c>
      <c r="I1767" s="9">
        <v>2</v>
      </c>
      <c r="J1767" s="6">
        <v>51.91</v>
      </c>
      <c r="K1767" s="7">
        <v>0</v>
      </c>
      <c r="L1767" s="6">
        <v>21.94</v>
      </c>
      <c r="M1767" s="6">
        <f t="shared" si="108"/>
        <v>103.82</v>
      </c>
      <c r="N1767" s="6">
        <f t="shared" si="109"/>
        <v>43.88</v>
      </c>
      <c r="O1767" s="6">
        <f t="shared" si="110"/>
        <v>59.939999999999991</v>
      </c>
      <c r="P1767" s="8">
        <f t="shared" si="111"/>
        <v>0.57734540550953573</v>
      </c>
      <c r="Q1767" s="5">
        <f>YEAR(SalesDataTable[[#This Row],[Order Date]])</f>
        <v>2026</v>
      </c>
      <c r="R1767" s="8" t="str">
        <f>"Q"&amp;ROUNDUP(MONTH(SalesDataTable[[#This Row],[Order Date]])/3,0)</f>
        <v>Q3</v>
      </c>
      <c r="S1767" s="9">
        <f>MONTH(SalesDataTable[[#This Row],[Order Date]])</f>
        <v>8</v>
      </c>
      <c r="T1767" s="8" t="str">
        <f>TEXT(SalesDataTable[[#This Row],[Order Date]],"mmm")</f>
        <v>Aug</v>
      </c>
    </row>
    <row r="1768" spans="1:20" ht="15.6">
      <c r="A1768" s="2" t="s">
        <v>1819</v>
      </c>
      <c r="B1768" s="3">
        <v>46262</v>
      </c>
      <c r="C1768" s="4" t="s">
        <v>27</v>
      </c>
      <c r="D1768" s="4" t="s">
        <v>45</v>
      </c>
      <c r="E1768" s="4" t="s">
        <v>39</v>
      </c>
      <c r="F1768" s="4" t="s">
        <v>16</v>
      </c>
      <c r="G1768" s="4" t="s">
        <v>17</v>
      </c>
      <c r="H1768" s="4" t="s">
        <v>18</v>
      </c>
      <c r="I1768" s="9">
        <v>1</v>
      </c>
      <c r="J1768" s="6">
        <v>35.700000000000003</v>
      </c>
      <c r="K1768" s="7">
        <v>0.05</v>
      </c>
      <c r="L1768" s="6">
        <v>13.45</v>
      </c>
      <c r="M1768" s="6">
        <f t="shared" si="108"/>
        <v>33.914999999999999</v>
      </c>
      <c r="N1768" s="6">
        <f t="shared" si="109"/>
        <v>13.45</v>
      </c>
      <c r="O1768" s="6">
        <f t="shared" si="110"/>
        <v>20.465</v>
      </c>
      <c r="P1768" s="8">
        <f t="shared" si="111"/>
        <v>0.60342031549461894</v>
      </c>
      <c r="Q1768" s="5">
        <f>YEAR(SalesDataTable[[#This Row],[Order Date]])</f>
        <v>2026</v>
      </c>
      <c r="R1768" s="8" t="str">
        <f>"Q"&amp;ROUNDUP(MONTH(SalesDataTable[[#This Row],[Order Date]])/3,0)</f>
        <v>Q3</v>
      </c>
      <c r="S1768" s="9">
        <f>MONTH(SalesDataTable[[#This Row],[Order Date]])</f>
        <v>8</v>
      </c>
      <c r="T1768" s="8" t="str">
        <f>TEXT(SalesDataTable[[#This Row],[Order Date]],"mmm")</f>
        <v>Aug</v>
      </c>
    </row>
    <row r="1769" spans="1:20" ht="15.6">
      <c r="A1769" s="2" t="s">
        <v>1820</v>
      </c>
      <c r="B1769" s="3">
        <v>46262</v>
      </c>
      <c r="C1769" s="4" t="s">
        <v>1</v>
      </c>
      <c r="D1769" s="4" t="s">
        <v>52</v>
      </c>
      <c r="E1769" s="4" t="s">
        <v>25</v>
      </c>
      <c r="F1769" s="4" t="s">
        <v>16</v>
      </c>
      <c r="G1769" s="4" t="s">
        <v>49</v>
      </c>
      <c r="H1769" s="4" t="s">
        <v>67</v>
      </c>
      <c r="I1769" s="9">
        <v>1</v>
      </c>
      <c r="J1769" s="6">
        <v>36.590000000000003</v>
      </c>
      <c r="K1769" s="7">
        <v>0.05</v>
      </c>
      <c r="L1769" s="6">
        <v>14.15</v>
      </c>
      <c r="M1769" s="6">
        <f t="shared" si="108"/>
        <v>34.7605</v>
      </c>
      <c r="N1769" s="6">
        <f t="shared" si="109"/>
        <v>14.15</v>
      </c>
      <c r="O1769" s="6">
        <f t="shared" si="110"/>
        <v>20.610500000000002</v>
      </c>
      <c r="P1769" s="8">
        <f t="shared" si="111"/>
        <v>0.59292875534011313</v>
      </c>
      <c r="Q1769" s="5">
        <f>YEAR(SalesDataTable[[#This Row],[Order Date]])</f>
        <v>2026</v>
      </c>
      <c r="R1769" s="8" t="str">
        <f>"Q"&amp;ROUNDUP(MONTH(SalesDataTable[[#This Row],[Order Date]])/3,0)</f>
        <v>Q3</v>
      </c>
      <c r="S1769" s="9">
        <f>MONTH(SalesDataTable[[#This Row],[Order Date]])</f>
        <v>8</v>
      </c>
      <c r="T1769" s="8" t="str">
        <f>TEXT(SalesDataTable[[#This Row],[Order Date]],"mmm")</f>
        <v>Aug</v>
      </c>
    </row>
    <row r="1770" spans="1:20" ht="15.6">
      <c r="A1770" s="2" t="s">
        <v>1821</v>
      </c>
      <c r="B1770" s="3">
        <v>46262</v>
      </c>
      <c r="C1770" s="4" t="s">
        <v>8</v>
      </c>
      <c r="D1770" s="4" t="s">
        <v>69</v>
      </c>
      <c r="E1770" s="4" t="s">
        <v>10</v>
      </c>
      <c r="F1770" s="4" t="s">
        <v>20</v>
      </c>
      <c r="G1770" s="4" t="s">
        <v>17</v>
      </c>
      <c r="H1770" s="4" t="s">
        <v>18</v>
      </c>
      <c r="I1770" s="9">
        <v>3</v>
      </c>
      <c r="J1770" s="6">
        <v>35.520000000000003</v>
      </c>
      <c r="K1770" s="7">
        <v>0.1</v>
      </c>
      <c r="L1770" s="6">
        <v>13.78</v>
      </c>
      <c r="M1770" s="6">
        <f t="shared" si="108"/>
        <v>95.904000000000011</v>
      </c>
      <c r="N1770" s="6">
        <f t="shared" si="109"/>
        <v>41.339999999999996</v>
      </c>
      <c r="O1770" s="6">
        <f t="shared" si="110"/>
        <v>54.564000000000014</v>
      </c>
      <c r="P1770" s="8">
        <f t="shared" si="111"/>
        <v>0.56894394394394399</v>
      </c>
      <c r="Q1770" s="5">
        <f>YEAR(SalesDataTable[[#This Row],[Order Date]])</f>
        <v>2026</v>
      </c>
      <c r="R1770" s="8" t="str">
        <f>"Q"&amp;ROUNDUP(MONTH(SalesDataTable[[#This Row],[Order Date]])/3,0)</f>
        <v>Q3</v>
      </c>
      <c r="S1770" s="9">
        <f>MONTH(SalesDataTable[[#This Row],[Order Date]])</f>
        <v>8</v>
      </c>
      <c r="T1770" s="8" t="str">
        <f>TEXT(SalesDataTable[[#This Row],[Order Date]],"mmm")</f>
        <v>Aug</v>
      </c>
    </row>
    <row r="1771" spans="1:20" ht="15.6">
      <c r="A1771" s="2" t="s">
        <v>1822</v>
      </c>
      <c r="B1771" s="3">
        <v>46262</v>
      </c>
      <c r="C1771" s="4" t="s">
        <v>27</v>
      </c>
      <c r="D1771" s="4" t="s">
        <v>82</v>
      </c>
      <c r="E1771" s="4" t="s">
        <v>25</v>
      </c>
      <c r="F1771" s="4" t="s">
        <v>16</v>
      </c>
      <c r="G1771" s="4" t="s">
        <v>5</v>
      </c>
      <c r="H1771" s="4" t="s">
        <v>6</v>
      </c>
      <c r="I1771" s="9">
        <v>2</v>
      </c>
      <c r="J1771" s="6">
        <v>81.88</v>
      </c>
      <c r="K1771" s="7">
        <v>0.1</v>
      </c>
      <c r="L1771" s="6">
        <v>42.87</v>
      </c>
      <c r="M1771" s="6">
        <f t="shared" si="108"/>
        <v>147.38399999999999</v>
      </c>
      <c r="N1771" s="6">
        <f t="shared" si="109"/>
        <v>85.74</v>
      </c>
      <c r="O1771" s="6">
        <f t="shared" si="110"/>
        <v>61.643999999999991</v>
      </c>
      <c r="P1771" s="8">
        <f t="shared" si="111"/>
        <v>0.41825435596808336</v>
      </c>
      <c r="Q1771" s="5">
        <f>YEAR(SalesDataTable[[#This Row],[Order Date]])</f>
        <v>2026</v>
      </c>
      <c r="R1771" s="8" t="str">
        <f>"Q"&amp;ROUNDUP(MONTH(SalesDataTable[[#This Row],[Order Date]])/3,0)</f>
        <v>Q3</v>
      </c>
      <c r="S1771" s="9">
        <f>MONTH(SalesDataTable[[#This Row],[Order Date]])</f>
        <v>8</v>
      </c>
      <c r="T1771" s="8" t="str">
        <f>TEXT(SalesDataTable[[#This Row],[Order Date]],"mmm")</f>
        <v>Aug</v>
      </c>
    </row>
    <row r="1772" spans="1:20" ht="15.6">
      <c r="A1772" s="2" t="s">
        <v>1823</v>
      </c>
      <c r="B1772" s="3">
        <v>46262</v>
      </c>
      <c r="C1772" s="4" t="s">
        <v>27</v>
      </c>
      <c r="D1772" s="4" t="s">
        <v>45</v>
      </c>
      <c r="E1772" s="4" t="s">
        <v>3</v>
      </c>
      <c r="F1772" s="4" t="s">
        <v>20</v>
      </c>
      <c r="G1772" s="4" t="s">
        <v>17</v>
      </c>
      <c r="H1772" s="4" t="s">
        <v>46</v>
      </c>
      <c r="I1772" s="9">
        <v>4</v>
      </c>
      <c r="J1772" s="6">
        <v>46.54</v>
      </c>
      <c r="K1772" s="7">
        <v>0</v>
      </c>
      <c r="L1772" s="6">
        <v>18.86</v>
      </c>
      <c r="M1772" s="6">
        <f t="shared" si="108"/>
        <v>186.16</v>
      </c>
      <c r="N1772" s="6">
        <f t="shared" si="109"/>
        <v>75.44</v>
      </c>
      <c r="O1772" s="6">
        <f t="shared" si="110"/>
        <v>110.72</v>
      </c>
      <c r="P1772" s="8">
        <f t="shared" si="111"/>
        <v>0.5947571981091534</v>
      </c>
      <c r="Q1772" s="5">
        <f>YEAR(SalesDataTable[[#This Row],[Order Date]])</f>
        <v>2026</v>
      </c>
      <c r="R1772" s="8" t="str">
        <f>"Q"&amp;ROUNDUP(MONTH(SalesDataTable[[#This Row],[Order Date]])/3,0)</f>
        <v>Q3</v>
      </c>
      <c r="S1772" s="9">
        <f>MONTH(SalesDataTable[[#This Row],[Order Date]])</f>
        <v>8</v>
      </c>
      <c r="T1772" s="8" t="str">
        <f>TEXT(SalesDataTable[[#This Row],[Order Date]],"mmm")</f>
        <v>Aug</v>
      </c>
    </row>
    <row r="1773" spans="1:20" ht="15.6">
      <c r="A1773" s="2" t="s">
        <v>1824</v>
      </c>
      <c r="B1773" s="3">
        <v>46263</v>
      </c>
      <c r="C1773" s="4" t="s">
        <v>14</v>
      </c>
      <c r="D1773" s="4" t="s">
        <v>15</v>
      </c>
      <c r="E1773" s="4" t="s">
        <v>25</v>
      </c>
      <c r="F1773" s="4" t="s">
        <v>4</v>
      </c>
      <c r="G1773" s="4" t="s">
        <v>49</v>
      </c>
      <c r="H1773" s="4" t="s">
        <v>74</v>
      </c>
      <c r="I1773" s="9">
        <v>1</v>
      </c>
      <c r="J1773" s="6">
        <v>49.79</v>
      </c>
      <c r="K1773" s="7">
        <v>0</v>
      </c>
      <c r="L1773" s="6">
        <v>21.43</v>
      </c>
      <c r="M1773" s="6">
        <f t="shared" si="108"/>
        <v>49.79</v>
      </c>
      <c r="N1773" s="6">
        <f t="shared" si="109"/>
        <v>21.43</v>
      </c>
      <c r="O1773" s="6">
        <f t="shared" si="110"/>
        <v>28.36</v>
      </c>
      <c r="P1773" s="8">
        <f t="shared" si="111"/>
        <v>0.56959228760795344</v>
      </c>
      <c r="Q1773" s="5">
        <f>YEAR(SalesDataTable[[#This Row],[Order Date]])</f>
        <v>2026</v>
      </c>
      <c r="R1773" s="8" t="str">
        <f>"Q"&amp;ROUNDUP(MONTH(SalesDataTable[[#This Row],[Order Date]])/3,0)</f>
        <v>Q3</v>
      </c>
      <c r="S1773" s="9">
        <f>MONTH(SalesDataTable[[#This Row],[Order Date]])</f>
        <v>8</v>
      </c>
      <c r="T1773" s="8" t="str">
        <f>TEXT(SalesDataTable[[#This Row],[Order Date]],"mmm")</f>
        <v>Aug</v>
      </c>
    </row>
    <row r="1774" spans="1:20" ht="15.6">
      <c r="A1774" s="2" t="s">
        <v>1825</v>
      </c>
      <c r="B1774" s="3">
        <v>46263</v>
      </c>
      <c r="C1774" s="4" t="s">
        <v>14</v>
      </c>
      <c r="D1774" s="4" t="s">
        <v>24</v>
      </c>
      <c r="E1774" s="4" t="s">
        <v>3</v>
      </c>
      <c r="F1774" s="4" t="s">
        <v>16</v>
      </c>
      <c r="G1774" s="4" t="s">
        <v>11</v>
      </c>
      <c r="H1774" s="4" t="s">
        <v>12</v>
      </c>
      <c r="I1774" s="9">
        <v>6</v>
      </c>
      <c r="J1774" s="6">
        <v>90.19</v>
      </c>
      <c r="K1774" s="7">
        <v>0</v>
      </c>
      <c r="L1774" s="6">
        <v>45.61</v>
      </c>
      <c r="M1774" s="6">
        <f t="shared" si="108"/>
        <v>541.14</v>
      </c>
      <c r="N1774" s="6">
        <f t="shared" si="109"/>
        <v>273.65999999999997</v>
      </c>
      <c r="O1774" s="6">
        <f t="shared" si="110"/>
        <v>267.48</v>
      </c>
      <c r="P1774" s="8">
        <f t="shared" si="111"/>
        <v>0.4942898325756736</v>
      </c>
      <c r="Q1774" s="5">
        <f>YEAR(SalesDataTable[[#This Row],[Order Date]])</f>
        <v>2026</v>
      </c>
      <c r="R1774" s="8" t="str">
        <f>"Q"&amp;ROUNDUP(MONTH(SalesDataTable[[#This Row],[Order Date]])/3,0)</f>
        <v>Q3</v>
      </c>
      <c r="S1774" s="9">
        <f>MONTH(SalesDataTable[[#This Row],[Order Date]])</f>
        <v>8</v>
      </c>
      <c r="T1774" s="8" t="str">
        <f>TEXT(SalesDataTable[[#This Row],[Order Date]],"mmm")</f>
        <v>Aug</v>
      </c>
    </row>
    <row r="1775" spans="1:20" ht="15.6">
      <c r="A1775" s="2" t="s">
        <v>1826</v>
      </c>
      <c r="B1775" s="3">
        <v>46263</v>
      </c>
      <c r="C1775" s="4" t="s">
        <v>8</v>
      </c>
      <c r="D1775" s="4" t="s">
        <v>69</v>
      </c>
      <c r="E1775" s="4" t="s">
        <v>3</v>
      </c>
      <c r="F1775" s="4" t="s">
        <v>16</v>
      </c>
      <c r="G1775" s="4" t="s">
        <v>11</v>
      </c>
      <c r="H1775" s="4" t="s">
        <v>79</v>
      </c>
      <c r="I1775" s="9">
        <v>1</v>
      </c>
      <c r="J1775" s="6">
        <v>70.38</v>
      </c>
      <c r="K1775" s="7">
        <v>0.15</v>
      </c>
      <c r="L1775" s="6">
        <v>32.64</v>
      </c>
      <c r="M1775" s="6">
        <f t="shared" si="108"/>
        <v>59.822999999999993</v>
      </c>
      <c r="N1775" s="6">
        <f t="shared" si="109"/>
        <v>32.64</v>
      </c>
      <c r="O1775" s="6">
        <f t="shared" si="110"/>
        <v>27.182999999999993</v>
      </c>
      <c r="P1775" s="8">
        <f t="shared" si="111"/>
        <v>0.45439045183290699</v>
      </c>
      <c r="Q1775" s="5">
        <f>YEAR(SalesDataTable[[#This Row],[Order Date]])</f>
        <v>2026</v>
      </c>
      <c r="R1775" s="8" t="str">
        <f>"Q"&amp;ROUNDUP(MONTH(SalesDataTable[[#This Row],[Order Date]])/3,0)</f>
        <v>Q3</v>
      </c>
      <c r="S1775" s="9">
        <f>MONTH(SalesDataTable[[#This Row],[Order Date]])</f>
        <v>8</v>
      </c>
      <c r="T1775" s="8" t="str">
        <f>TEXT(SalesDataTable[[#This Row],[Order Date]],"mmm")</f>
        <v>Aug</v>
      </c>
    </row>
    <row r="1776" spans="1:20" ht="15.6">
      <c r="A1776" s="2" t="s">
        <v>1827</v>
      </c>
      <c r="B1776" s="3">
        <v>46263</v>
      </c>
      <c r="C1776" s="4" t="s">
        <v>27</v>
      </c>
      <c r="D1776" s="4" t="s">
        <v>82</v>
      </c>
      <c r="E1776" s="4" t="s">
        <v>3</v>
      </c>
      <c r="F1776" s="4" t="s">
        <v>16</v>
      </c>
      <c r="G1776" s="4" t="s">
        <v>17</v>
      </c>
      <c r="H1776" s="4" t="s">
        <v>46</v>
      </c>
      <c r="I1776" s="9">
        <v>1</v>
      </c>
      <c r="J1776" s="6">
        <v>46.43</v>
      </c>
      <c r="K1776" s="7">
        <v>0</v>
      </c>
      <c r="L1776" s="6">
        <v>18.2</v>
      </c>
      <c r="M1776" s="6">
        <f t="shared" si="108"/>
        <v>46.43</v>
      </c>
      <c r="N1776" s="6">
        <f t="shared" si="109"/>
        <v>18.2</v>
      </c>
      <c r="O1776" s="6">
        <f t="shared" si="110"/>
        <v>28.23</v>
      </c>
      <c r="P1776" s="8">
        <f t="shared" si="111"/>
        <v>0.60801206116734874</v>
      </c>
      <c r="Q1776" s="5">
        <f>YEAR(SalesDataTable[[#This Row],[Order Date]])</f>
        <v>2026</v>
      </c>
      <c r="R1776" s="8" t="str">
        <f>"Q"&amp;ROUNDUP(MONTH(SalesDataTable[[#This Row],[Order Date]])/3,0)</f>
        <v>Q3</v>
      </c>
      <c r="S1776" s="9">
        <f>MONTH(SalesDataTable[[#This Row],[Order Date]])</f>
        <v>8</v>
      </c>
      <c r="T1776" s="8" t="str">
        <f>TEXT(SalesDataTable[[#This Row],[Order Date]],"mmm")</f>
        <v>Aug</v>
      </c>
    </row>
    <row r="1777" spans="1:20" ht="15.6">
      <c r="A1777" s="2" t="s">
        <v>1828</v>
      </c>
      <c r="B1777" s="3">
        <v>46263</v>
      </c>
      <c r="C1777" s="4" t="s">
        <v>1</v>
      </c>
      <c r="D1777" s="4" t="s">
        <v>2</v>
      </c>
      <c r="E1777" s="4" t="s">
        <v>3</v>
      </c>
      <c r="F1777" s="4" t="s">
        <v>16</v>
      </c>
      <c r="G1777" s="4" t="s">
        <v>31</v>
      </c>
      <c r="H1777" s="4" t="s">
        <v>41</v>
      </c>
      <c r="I1777" s="9">
        <v>1</v>
      </c>
      <c r="J1777" s="6">
        <v>194.75</v>
      </c>
      <c r="K1777" s="7">
        <v>0.05</v>
      </c>
      <c r="L1777" s="6">
        <v>105.94</v>
      </c>
      <c r="M1777" s="6">
        <f t="shared" si="108"/>
        <v>185.01249999999999</v>
      </c>
      <c r="N1777" s="6">
        <f t="shared" si="109"/>
        <v>105.94</v>
      </c>
      <c r="O1777" s="6">
        <f t="shared" si="110"/>
        <v>79.072499999999991</v>
      </c>
      <c r="P1777" s="8">
        <f t="shared" si="111"/>
        <v>0.42739004121343149</v>
      </c>
      <c r="Q1777" s="5">
        <f>YEAR(SalesDataTable[[#This Row],[Order Date]])</f>
        <v>2026</v>
      </c>
      <c r="R1777" s="8" t="str">
        <f>"Q"&amp;ROUNDUP(MONTH(SalesDataTable[[#This Row],[Order Date]])/3,0)</f>
        <v>Q3</v>
      </c>
      <c r="S1777" s="9">
        <f>MONTH(SalesDataTable[[#This Row],[Order Date]])</f>
        <v>8</v>
      </c>
      <c r="T1777" s="8" t="str">
        <f>TEXT(SalesDataTable[[#This Row],[Order Date]],"mmm")</f>
        <v>Aug</v>
      </c>
    </row>
    <row r="1778" spans="1:20" ht="15.6">
      <c r="A1778" s="2" t="s">
        <v>1829</v>
      </c>
      <c r="B1778" s="3">
        <v>46263</v>
      </c>
      <c r="C1778" s="4" t="s">
        <v>8</v>
      </c>
      <c r="D1778" s="4" t="s">
        <v>86</v>
      </c>
      <c r="E1778" s="4" t="s">
        <v>25</v>
      </c>
      <c r="F1778" s="4" t="s">
        <v>4</v>
      </c>
      <c r="G1778" s="4" t="s">
        <v>11</v>
      </c>
      <c r="H1778" s="4" t="s">
        <v>21</v>
      </c>
      <c r="I1778" s="9">
        <v>2</v>
      </c>
      <c r="J1778" s="6">
        <v>142.16</v>
      </c>
      <c r="K1778" s="7">
        <v>0</v>
      </c>
      <c r="L1778" s="6">
        <v>79.36</v>
      </c>
      <c r="M1778" s="6">
        <f t="shared" si="108"/>
        <v>284.32</v>
      </c>
      <c r="N1778" s="6">
        <f t="shared" si="109"/>
        <v>158.72</v>
      </c>
      <c r="O1778" s="6">
        <f t="shared" si="110"/>
        <v>125.6</v>
      </c>
      <c r="P1778" s="8">
        <f t="shared" si="111"/>
        <v>0.44175576814856499</v>
      </c>
      <c r="Q1778" s="5">
        <f>YEAR(SalesDataTable[[#This Row],[Order Date]])</f>
        <v>2026</v>
      </c>
      <c r="R1778" s="8" t="str">
        <f>"Q"&amp;ROUNDUP(MONTH(SalesDataTable[[#This Row],[Order Date]])/3,0)</f>
        <v>Q3</v>
      </c>
      <c r="S1778" s="9">
        <f>MONTH(SalesDataTable[[#This Row],[Order Date]])</f>
        <v>8</v>
      </c>
      <c r="T1778" s="8" t="str">
        <f>TEXT(SalesDataTable[[#This Row],[Order Date]],"mmm")</f>
        <v>Aug</v>
      </c>
    </row>
    <row r="1779" spans="1:20" ht="15.6">
      <c r="A1779" s="2" t="s">
        <v>1830</v>
      </c>
      <c r="B1779" s="3">
        <v>46263</v>
      </c>
      <c r="C1779" s="4" t="s">
        <v>27</v>
      </c>
      <c r="D1779" s="4" t="s">
        <v>48</v>
      </c>
      <c r="E1779" s="4" t="s">
        <v>3</v>
      </c>
      <c r="F1779" s="4" t="s">
        <v>20</v>
      </c>
      <c r="G1779" s="4" t="s">
        <v>17</v>
      </c>
      <c r="H1779" s="4" t="s">
        <v>46</v>
      </c>
      <c r="I1779" s="9">
        <v>2</v>
      </c>
      <c r="J1779" s="6">
        <v>47.69</v>
      </c>
      <c r="K1779" s="7">
        <v>0.05</v>
      </c>
      <c r="L1779" s="6">
        <v>18.8</v>
      </c>
      <c r="M1779" s="6">
        <f t="shared" si="108"/>
        <v>90.61099999999999</v>
      </c>
      <c r="N1779" s="6">
        <f t="shared" si="109"/>
        <v>37.6</v>
      </c>
      <c r="O1779" s="6">
        <f t="shared" si="110"/>
        <v>53.010999999999989</v>
      </c>
      <c r="P1779" s="8">
        <f t="shared" si="111"/>
        <v>0.58503934400900548</v>
      </c>
      <c r="Q1779" s="5">
        <f>YEAR(SalesDataTable[[#This Row],[Order Date]])</f>
        <v>2026</v>
      </c>
      <c r="R1779" s="8" t="str">
        <f>"Q"&amp;ROUNDUP(MONTH(SalesDataTable[[#This Row],[Order Date]])/3,0)</f>
        <v>Q3</v>
      </c>
      <c r="S1779" s="9">
        <f>MONTH(SalesDataTable[[#This Row],[Order Date]])</f>
        <v>8</v>
      </c>
      <c r="T1779" s="8" t="str">
        <f>TEXT(SalesDataTable[[#This Row],[Order Date]],"mmm")</f>
        <v>Aug</v>
      </c>
    </row>
    <row r="1780" spans="1:20" ht="15.6">
      <c r="A1780" s="2" t="s">
        <v>1831</v>
      </c>
      <c r="B1780" s="3">
        <v>46263</v>
      </c>
      <c r="C1780" s="4" t="s">
        <v>14</v>
      </c>
      <c r="D1780" s="4" t="s">
        <v>34</v>
      </c>
      <c r="E1780" s="4" t="s">
        <v>25</v>
      </c>
      <c r="F1780" s="4" t="s">
        <v>16</v>
      </c>
      <c r="G1780" s="4" t="s">
        <v>17</v>
      </c>
      <c r="H1780" s="4" t="s">
        <v>83</v>
      </c>
      <c r="I1780" s="9">
        <v>3</v>
      </c>
      <c r="J1780" s="6">
        <v>164.51</v>
      </c>
      <c r="K1780" s="7">
        <v>0</v>
      </c>
      <c r="L1780" s="6">
        <v>86.76</v>
      </c>
      <c r="M1780" s="6">
        <f t="shared" si="108"/>
        <v>493.53</v>
      </c>
      <c r="N1780" s="6">
        <f t="shared" si="109"/>
        <v>260.28000000000003</v>
      </c>
      <c r="O1780" s="6">
        <f t="shared" si="110"/>
        <v>233.24999999999994</v>
      </c>
      <c r="P1780" s="8">
        <f t="shared" si="111"/>
        <v>0.47261564646526039</v>
      </c>
      <c r="Q1780" s="5">
        <f>YEAR(SalesDataTable[[#This Row],[Order Date]])</f>
        <v>2026</v>
      </c>
      <c r="R1780" s="8" t="str">
        <f>"Q"&amp;ROUNDUP(MONTH(SalesDataTable[[#This Row],[Order Date]])/3,0)</f>
        <v>Q3</v>
      </c>
      <c r="S1780" s="9">
        <f>MONTH(SalesDataTable[[#This Row],[Order Date]])</f>
        <v>8</v>
      </c>
      <c r="T1780" s="8" t="str">
        <f>TEXT(SalesDataTable[[#This Row],[Order Date]],"mmm")</f>
        <v>Aug</v>
      </c>
    </row>
    <row r="1781" spans="1:20" ht="15.6">
      <c r="A1781" s="2" t="s">
        <v>1832</v>
      </c>
      <c r="B1781" s="3">
        <v>46263</v>
      </c>
      <c r="C1781" s="4" t="s">
        <v>14</v>
      </c>
      <c r="D1781" s="4" t="s">
        <v>15</v>
      </c>
      <c r="E1781" s="4" t="s">
        <v>39</v>
      </c>
      <c r="F1781" s="4" t="s">
        <v>20</v>
      </c>
      <c r="G1781" s="4" t="s">
        <v>31</v>
      </c>
      <c r="H1781" s="4" t="s">
        <v>41</v>
      </c>
      <c r="I1781" s="9">
        <v>2</v>
      </c>
      <c r="J1781" s="6">
        <v>194.71</v>
      </c>
      <c r="K1781" s="7">
        <v>0.1</v>
      </c>
      <c r="L1781" s="6">
        <v>105.57</v>
      </c>
      <c r="M1781" s="6">
        <f t="shared" si="108"/>
        <v>350.47800000000001</v>
      </c>
      <c r="N1781" s="6">
        <f t="shared" si="109"/>
        <v>211.14</v>
      </c>
      <c r="O1781" s="6">
        <f t="shared" si="110"/>
        <v>139.33800000000002</v>
      </c>
      <c r="P1781" s="8">
        <f t="shared" si="111"/>
        <v>0.39756561039494637</v>
      </c>
      <c r="Q1781" s="5">
        <f>YEAR(SalesDataTable[[#This Row],[Order Date]])</f>
        <v>2026</v>
      </c>
      <c r="R1781" s="8" t="str">
        <f>"Q"&amp;ROUNDUP(MONTH(SalesDataTable[[#This Row],[Order Date]])/3,0)</f>
        <v>Q3</v>
      </c>
      <c r="S1781" s="9">
        <f>MONTH(SalesDataTable[[#This Row],[Order Date]])</f>
        <v>8</v>
      </c>
      <c r="T1781" s="8" t="str">
        <f>TEXT(SalesDataTable[[#This Row],[Order Date]],"mmm")</f>
        <v>Aug</v>
      </c>
    </row>
    <row r="1782" spans="1:20" ht="15.6">
      <c r="A1782" s="2" t="s">
        <v>1833</v>
      </c>
      <c r="B1782" s="3">
        <v>46263</v>
      </c>
      <c r="C1782" s="4" t="s">
        <v>27</v>
      </c>
      <c r="D1782" s="4" t="s">
        <v>82</v>
      </c>
      <c r="E1782" s="4" t="s">
        <v>10</v>
      </c>
      <c r="F1782" s="4" t="s">
        <v>20</v>
      </c>
      <c r="G1782" s="4" t="s">
        <v>11</v>
      </c>
      <c r="H1782" s="4" t="s">
        <v>21</v>
      </c>
      <c r="I1782" s="9">
        <v>5</v>
      </c>
      <c r="J1782" s="6">
        <v>145.24</v>
      </c>
      <c r="K1782" s="7">
        <v>0.15</v>
      </c>
      <c r="L1782" s="6">
        <v>77.69</v>
      </c>
      <c r="M1782" s="6">
        <f t="shared" si="108"/>
        <v>617.27</v>
      </c>
      <c r="N1782" s="6">
        <f t="shared" si="109"/>
        <v>388.45</v>
      </c>
      <c r="O1782" s="6">
        <f t="shared" si="110"/>
        <v>228.82</v>
      </c>
      <c r="P1782" s="8">
        <f t="shared" si="111"/>
        <v>0.37069677774717708</v>
      </c>
      <c r="Q1782" s="5">
        <f>YEAR(SalesDataTable[[#This Row],[Order Date]])</f>
        <v>2026</v>
      </c>
      <c r="R1782" s="8" t="str">
        <f>"Q"&amp;ROUNDUP(MONTH(SalesDataTable[[#This Row],[Order Date]])/3,0)</f>
        <v>Q3</v>
      </c>
      <c r="S1782" s="9">
        <f>MONTH(SalesDataTable[[#This Row],[Order Date]])</f>
        <v>8</v>
      </c>
      <c r="T1782" s="8" t="str">
        <f>TEXT(SalesDataTable[[#This Row],[Order Date]],"mmm")</f>
        <v>Aug</v>
      </c>
    </row>
    <row r="1783" spans="1:20" ht="15.6">
      <c r="A1783" s="2" t="s">
        <v>1834</v>
      </c>
      <c r="B1783" s="3">
        <v>46263</v>
      </c>
      <c r="C1783" s="4" t="s">
        <v>27</v>
      </c>
      <c r="D1783" s="4" t="s">
        <v>48</v>
      </c>
      <c r="E1783" s="4" t="s">
        <v>3</v>
      </c>
      <c r="F1783" s="4" t="s">
        <v>16</v>
      </c>
      <c r="G1783" s="4" t="s">
        <v>17</v>
      </c>
      <c r="H1783" s="4" t="s">
        <v>18</v>
      </c>
      <c r="I1783" s="9">
        <v>2</v>
      </c>
      <c r="J1783" s="6">
        <v>35.6</v>
      </c>
      <c r="K1783" s="7">
        <v>0.15</v>
      </c>
      <c r="L1783" s="6">
        <v>13.67</v>
      </c>
      <c r="M1783" s="6">
        <f t="shared" si="108"/>
        <v>60.52</v>
      </c>
      <c r="N1783" s="6">
        <f t="shared" si="109"/>
        <v>27.34</v>
      </c>
      <c r="O1783" s="6">
        <f t="shared" si="110"/>
        <v>33.180000000000007</v>
      </c>
      <c r="P1783" s="8">
        <f t="shared" si="111"/>
        <v>0.54824851288830145</v>
      </c>
      <c r="Q1783" s="5">
        <f>YEAR(SalesDataTable[[#This Row],[Order Date]])</f>
        <v>2026</v>
      </c>
      <c r="R1783" s="8" t="str">
        <f>"Q"&amp;ROUNDUP(MONTH(SalesDataTable[[#This Row],[Order Date]])/3,0)</f>
        <v>Q3</v>
      </c>
      <c r="S1783" s="9">
        <f>MONTH(SalesDataTable[[#This Row],[Order Date]])</f>
        <v>8</v>
      </c>
      <c r="T1783" s="8" t="str">
        <f>TEXT(SalesDataTable[[#This Row],[Order Date]],"mmm")</f>
        <v>Aug</v>
      </c>
    </row>
    <row r="1784" spans="1:20" ht="15.6">
      <c r="A1784" s="2" t="s">
        <v>1835</v>
      </c>
      <c r="B1784" s="3">
        <v>46263</v>
      </c>
      <c r="C1784" s="4" t="s">
        <v>1</v>
      </c>
      <c r="D1784" s="4" t="s">
        <v>88</v>
      </c>
      <c r="E1784" s="4" t="s">
        <v>3</v>
      </c>
      <c r="F1784" s="4" t="s">
        <v>16</v>
      </c>
      <c r="G1784" s="4" t="s">
        <v>49</v>
      </c>
      <c r="H1784" s="4" t="s">
        <v>50</v>
      </c>
      <c r="I1784" s="9">
        <v>2</v>
      </c>
      <c r="J1784" s="6">
        <v>41.05</v>
      </c>
      <c r="K1784" s="7">
        <v>0.05</v>
      </c>
      <c r="L1784" s="6">
        <v>14.47</v>
      </c>
      <c r="M1784" s="6">
        <f t="shared" si="108"/>
        <v>77.99499999999999</v>
      </c>
      <c r="N1784" s="6">
        <f t="shared" si="109"/>
        <v>28.94</v>
      </c>
      <c r="O1784" s="6">
        <f t="shared" si="110"/>
        <v>49.054999999999993</v>
      </c>
      <c r="P1784" s="8">
        <f t="shared" si="111"/>
        <v>0.62895057375472785</v>
      </c>
      <c r="Q1784" s="5">
        <f>YEAR(SalesDataTable[[#This Row],[Order Date]])</f>
        <v>2026</v>
      </c>
      <c r="R1784" s="8" t="str">
        <f>"Q"&amp;ROUNDUP(MONTH(SalesDataTable[[#This Row],[Order Date]])/3,0)</f>
        <v>Q3</v>
      </c>
      <c r="S1784" s="9">
        <f>MONTH(SalesDataTable[[#This Row],[Order Date]])</f>
        <v>8</v>
      </c>
      <c r="T1784" s="8" t="str">
        <f>TEXT(SalesDataTable[[#This Row],[Order Date]],"mmm")</f>
        <v>Aug</v>
      </c>
    </row>
    <row r="1785" spans="1:20" ht="15.6">
      <c r="A1785" s="2" t="s">
        <v>1836</v>
      </c>
      <c r="B1785" s="3">
        <v>46263</v>
      </c>
      <c r="C1785" s="4" t="s">
        <v>14</v>
      </c>
      <c r="D1785" s="4" t="s">
        <v>15</v>
      </c>
      <c r="E1785" s="4" t="s">
        <v>3</v>
      </c>
      <c r="F1785" s="4" t="s">
        <v>16</v>
      </c>
      <c r="G1785" s="4" t="s">
        <v>11</v>
      </c>
      <c r="H1785" s="4" t="s">
        <v>53</v>
      </c>
      <c r="I1785" s="9">
        <v>2</v>
      </c>
      <c r="J1785" s="6">
        <v>153.63999999999999</v>
      </c>
      <c r="K1785" s="7">
        <v>0.05</v>
      </c>
      <c r="L1785" s="6">
        <v>77.709999999999994</v>
      </c>
      <c r="M1785" s="6">
        <f t="shared" si="108"/>
        <v>291.91599999999994</v>
      </c>
      <c r="N1785" s="6">
        <f t="shared" si="109"/>
        <v>155.41999999999999</v>
      </c>
      <c r="O1785" s="6">
        <f t="shared" si="110"/>
        <v>136.49599999999995</v>
      </c>
      <c r="P1785" s="8">
        <f t="shared" si="111"/>
        <v>0.46758656599843784</v>
      </c>
      <c r="Q1785" s="5">
        <f>YEAR(SalesDataTable[[#This Row],[Order Date]])</f>
        <v>2026</v>
      </c>
      <c r="R1785" s="8" t="str">
        <f>"Q"&amp;ROUNDUP(MONTH(SalesDataTable[[#This Row],[Order Date]])/3,0)</f>
        <v>Q3</v>
      </c>
      <c r="S1785" s="9">
        <f>MONTH(SalesDataTable[[#This Row],[Order Date]])</f>
        <v>8</v>
      </c>
      <c r="T1785" s="8" t="str">
        <f>TEXT(SalesDataTable[[#This Row],[Order Date]],"mmm")</f>
        <v>Aug</v>
      </c>
    </row>
    <row r="1786" spans="1:20" ht="15.6">
      <c r="A1786" s="2" t="s">
        <v>1837</v>
      </c>
      <c r="B1786" s="3">
        <v>46263</v>
      </c>
      <c r="C1786" s="4" t="s">
        <v>14</v>
      </c>
      <c r="D1786" s="4" t="s">
        <v>15</v>
      </c>
      <c r="E1786" s="4" t="s">
        <v>3</v>
      </c>
      <c r="F1786" s="4" t="s">
        <v>4</v>
      </c>
      <c r="G1786" s="4" t="s">
        <v>17</v>
      </c>
      <c r="H1786" s="4" t="s">
        <v>18</v>
      </c>
      <c r="I1786" s="9">
        <v>5</v>
      </c>
      <c r="J1786" s="6">
        <v>36.700000000000003</v>
      </c>
      <c r="K1786" s="7">
        <v>0</v>
      </c>
      <c r="L1786" s="6">
        <v>13.45</v>
      </c>
      <c r="M1786" s="6">
        <f t="shared" si="108"/>
        <v>183.5</v>
      </c>
      <c r="N1786" s="6">
        <f t="shared" si="109"/>
        <v>67.25</v>
      </c>
      <c r="O1786" s="6">
        <f t="shared" si="110"/>
        <v>116.25</v>
      </c>
      <c r="P1786" s="8">
        <f t="shared" si="111"/>
        <v>0.63351498637602177</v>
      </c>
      <c r="Q1786" s="5">
        <f>YEAR(SalesDataTable[[#This Row],[Order Date]])</f>
        <v>2026</v>
      </c>
      <c r="R1786" s="8" t="str">
        <f>"Q"&amp;ROUNDUP(MONTH(SalesDataTable[[#This Row],[Order Date]])/3,0)</f>
        <v>Q3</v>
      </c>
      <c r="S1786" s="9">
        <f>MONTH(SalesDataTable[[#This Row],[Order Date]])</f>
        <v>8</v>
      </c>
      <c r="T1786" s="8" t="str">
        <f>TEXT(SalesDataTable[[#This Row],[Order Date]],"mmm")</f>
        <v>Aug</v>
      </c>
    </row>
    <row r="1787" spans="1:20" ht="15.6">
      <c r="A1787" s="2" t="s">
        <v>1838</v>
      </c>
      <c r="B1787" s="3">
        <v>46263</v>
      </c>
      <c r="C1787" s="4" t="s">
        <v>1</v>
      </c>
      <c r="D1787" s="4" t="s">
        <v>88</v>
      </c>
      <c r="E1787" s="4" t="s">
        <v>10</v>
      </c>
      <c r="F1787" s="4" t="s">
        <v>20</v>
      </c>
      <c r="G1787" s="4" t="s">
        <v>31</v>
      </c>
      <c r="H1787" s="4" t="s">
        <v>90</v>
      </c>
      <c r="I1787" s="9">
        <v>8</v>
      </c>
      <c r="J1787" s="6">
        <v>124</v>
      </c>
      <c r="K1787" s="7">
        <v>0.1</v>
      </c>
      <c r="L1787" s="6">
        <v>61.85</v>
      </c>
      <c r="M1787" s="6">
        <f t="shared" si="108"/>
        <v>892.80000000000007</v>
      </c>
      <c r="N1787" s="6">
        <f t="shared" si="109"/>
        <v>494.8</v>
      </c>
      <c r="O1787" s="6">
        <f t="shared" si="110"/>
        <v>398.00000000000006</v>
      </c>
      <c r="P1787" s="8">
        <f t="shared" si="111"/>
        <v>0.44578853046594985</v>
      </c>
      <c r="Q1787" s="5">
        <f>YEAR(SalesDataTable[[#This Row],[Order Date]])</f>
        <v>2026</v>
      </c>
      <c r="R1787" s="8" t="str">
        <f>"Q"&amp;ROUNDUP(MONTH(SalesDataTable[[#This Row],[Order Date]])/3,0)</f>
        <v>Q3</v>
      </c>
      <c r="S1787" s="9">
        <f>MONTH(SalesDataTable[[#This Row],[Order Date]])</f>
        <v>8</v>
      </c>
      <c r="T1787" s="8" t="str">
        <f>TEXT(SalesDataTable[[#This Row],[Order Date]],"mmm")</f>
        <v>Aug</v>
      </c>
    </row>
    <row r="1788" spans="1:20" ht="15.6">
      <c r="A1788" s="2" t="s">
        <v>1839</v>
      </c>
      <c r="B1788" s="3">
        <v>46264</v>
      </c>
      <c r="C1788" s="4" t="s">
        <v>8</v>
      </c>
      <c r="D1788" s="4" t="s">
        <v>9</v>
      </c>
      <c r="E1788" s="4" t="s">
        <v>39</v>
      </c>
      <c r="F1788" s="4" t="s">
        <v>16</v>
      </c>
      <c r="G1788" s="4" t="s">
        <v>5</v>
      </c>
      <c r="H1788" s="4" t="s">
        <v>6</v>
      </c>
      <c r="I1788" s="9">
        <v>1</v>
      </c>
      <c r="J1788" s="6">
        <v>81.23</v>
      </c>
      <c r="K1788" s="7">
        <v>0.1</v>
      </c>
      <c r="L1788" s="6">
        <v>42.65</v>
      </c>
      <c r="M1788" s="6">
        <f t="shared" si="108"/>
        <v>73.106999999999999</v>
      </c>
      <c r="N1788" s="6">
        <f t="shared" si="109"/>
        <v>42.65</v>
      </c>
      <c r="O1788" s="6">
        <f t="shared" si="110"/>
        <v>30.457000000000001</v>
      </c>
      <c r="P1788" s="8">
        <f t="shared" si="111"/>
        <v>0.41660853269864723</v>
      </c>
      <c r="Q1788" s="5">
        <f>YEAR(SalesDataTable[[#This Row],[Order Date]])</f>
        <v>2026</v>
      </c>
      <c r="R1788" s="8" t="str">
        <f>"Q"&amp;ROUNDUP(MONTH(SalesDataTable[[#This Row],[Order Date]])/3,0)</f>
        <v>Q3</v>
      </c>
      <c r="S1788" s="9">
        <f>MONTH(SalesDataTable[[#This Row],[Order Date]])</f>
        <v>8</v>
      </c>
      <c r="T1788" s="8" t="str">
        <f>TEXT(SalesDataTable[[#This Row],[Order Date]],"mmm")</f>
        <v>Aug</v>
      </c>
    </row>
    <row r="1789" spans="1:20" ht="15.6">
      <c r="A1789" s="2" t="s">
        <v>1840</v>
      </c>
      <c r="B1789" s="3">
        <v>46264</v>
      </c>
      <c r="C1789" s="4" t="s">
        <v>8</v>
      </c>
      <c r="D1789" s="4" t="s">
        <v>69</v>
      </c>
      <c r="E1789" s="4" t="s">
        <v>3</v>
      </c>
      <c r="F1789" s="4" t="s">
        <v>20</v>
      </c>
      <c r="G1789" s="4" t="s">
        <v>5</v>
      </c>
      <c r="H1789" s="4" t="s">
        <v>35</v>
      </c>
      <c r="I1789" s="9">
        <v>2</v>
      </c>
      <c r="J1789" s="6">
        <v>41.06</v>
      </c>
      <c r="K1789" s="7">
        <v>0.05</v>
      </c>
      <c r="L1789" s="6">
        <v>16.559999999999999</v>
      </c>
      <c r="M1789" s="6">
        <f t="shared" si="108"/>
        <v>78.013999999999996</v>
      </c>
      <c r="N1789" s="6">
        <f t="shared" si="109"/>
        <v>33.119999999999997</v>
      </c>
      <c r="O1789" s="6">
        <f t="shared" si="110"/>
        <v>44.893999999999998</v>
      </c>
      <c r="P1789" s="8">
        <f t="shared" si="111"/>
        <v>0.5754608147255621</v>
      </c>
      <c r="Q1789" s="5">
        <f>YEAR(SalesDataTable[[#This Row],[Order Date]])</f>
        <v>2026</v>
      </c>
      <c r="R1789" s="8" t="str">
        <f>"Q"&amp;ROUNDUP(MONTH(SalesDataTable[[#This Row],[Order Date]])/3,0)</f>
        <v>Q3</v>
      </c>
      <c r="S1789" s="9">
        <f>MONTH(SalesDataTable[[#This Row],[Order Date]])</f>
        <v>8</v>
      </c>
      <c r="T1789" s="8" t="str">
        <f>TEXT(SalesDataTable[[#This Row],[Order Date]],"mmm")</f>
        <v>Aug</v>
      </c>
    </row>
    <row r="1790" spans="1:20" ht="15.6">
      <c r="A1790" s="2" t="s">
        <v>1841</v>
      </c>
      <c r="B1790" s="3">
        <v>46264</v>
      </c>
      <c r="C1790" s="4" t="s">
        <v>27</v>
      </c>
      <c r="D1790" s="4" t="s">
        <v>45</v>
      </c>
      <c r="E1790" s="4" t="s">
        <v>39</v>
      </c>
      <c r="F1790" s="4" t="s">
        <v>4</v>
      </c>
      <c r="G1790" s="4" t="s">
        <v>11</v>
      </c>
      <c r="H1790" s="4" t="s">
        <v>21</v>
      </c>
      <c r="I1790" s="9">
        <v>1</v>
      </c>
      <c r="J1790" s="6">
        <v>143.49</v>
      </c>
      <c r="K1790" s="7">
        <v>0.1</v>
      </c>
      <c r="L1790" s="6">
        <v>80.72</v>
      </c>
      <c r="M1790" s="6">
        <f t="shared" si="108"/>
        <v>129.14100000000002</v>
      </c>
      <c r="N1790" s="6">
        <f t="shared" si="109"/>
        <v>80.72</v>
      </c>
      <c r="O1790" s="6">
        <f t="shared" si="110"/>
        <v>48.421000000000021</v>
      </c>
      <c r="P1790" s="8">
        <f t="shared" si="111"/>
        <v>0.3749467636149636</v>
      </c>
      <c r="Q1790" s="5">
        <f>YEAR(SalesDataTable[[#This Row],[Order Date]])</f>
        <v>2026</v>
      </c>
      <c r="R1790" s="8" t="str">
        <f>"Q"&amp;ROUNDUP(MONTH(SalesDataTable[[#This Row],[Order Date]])/3,0)</f>
        <v>Q3</v>
      </c>
      <c r="S1790" s="9">
        <f>MONTH(SalesDataTable[[#This Row],[Order Date]])</f>
        <v>8</v>
      </c>
      <c r="T1790" s="8" t="str">
        <f>TEXT(SalesDataTable[[#This Row],[Order Date]],"mmm")</f>
        <v>Aug</v>
      </c>
    </row>
    <row r="1791" spans="1:20" ht="15.6">
      <c r="A1791" s="2" t="s">
        <v>1842</v>
      </c>
      <c r="B1791" s="3">
        <v>46264</v>
      </c>
      <c r="C1791" s="4" t="s">
        <v>14</v>
      </c>
      <c r="D1791" s="4" t="s">
        <v>24</v>
      </c>
      <c r="E1791" s="4" t="s">
        <v>25</v>
      </c>
      <c r="F1791" s="4" t="s">
        <v>16</v>
      </c>
      <c r="G1791" s="4" t="s">
        <v>11</v>
      </c>
      <c r="H1791" s="4" t="s">
        <v>21</v>
      </c>
      <c r="I1791" s="9">
        <v>1</v>
      </c>
      <c r="J1791" s="6">
        <v>143.38</v>
      </c>
      <c r="K1791" s="7">
        <v>0</v>
      </c>
      <c r="L1791" s="6">
        <v>78.37</v>
      </c>
      <c r="M1791" s="6">
        <f t="shared" si="108"/>
        <v>143.38</v>
      </c>
      <c r="N1791" s="6">
        <f t="shared" si="109"/>
        <v>78.37</v>
      </c>
      <c r="O1791" s="6">
        <f t="shared" si="110"/>
        <v>65.009999999999991</v>
      </c>
      <c r="P1791" s="8">
        <f t="shared" si="111"/>
        <v>0.45341051750592826</v>
      </c>
      <c r="Q1791" s="5">
        <f>YEAR(SalesDataTable[[#This Row],[Order Date]])</f>
        <v>2026</v>
      </c>
      <c r="R1791" s="8" t="str">
        <f>"Q"&amp;ROUNDUP(MONTH(SalesDataTable[[#This Row],[Order Date]])/3,0)</f>
        <v>Q3</v>
      </c>
      <c r="S1791" s="9">
        <f>MONTH(SalesDataTable[[#This Row],[Order Date]])</f>
        <v>8</v>
      </c>
      <c r="T1791" s="8" t="str">
        <f>TEXT(SalesDataTable[[#This Row],[Order Date]],"mmm")</f>
        <v>Aug</v>
      </c>
    </row>
    <row r="1792" spans="1:20" ht="15.6">
      <c r="A1792" s="2" t="s">
        <v>1843</v>
      </c>
      <c r="B1792" s="3">
        <v>46264</v>
      </c>
      <c r="C1792" s="4" t="s">
        <v>8</v>
      </c>
      <c r="D1792" s="4" t="s">
        <v>69</v>
      </c>
      <c r="E1792" s="4" t="s">
        <v>39</v>
      </c>
      <c r="F1792" s="4" t="s">
        <v>20</v>
      </c>
      <c r="G1792" s="4" t="s">
        <v>11</v>
      </c>
      <c r="H1792" s="4" t="s">
        <v>21</v>
      </c>
      <c r="I1792" s="9">
        <v>1</v>
      </c>
      <c r="J1792" s="6">
        <v>144.54</v>
      </c>
      <c r="K1792" s="7">
        <v>0</v>
      </c>
      <c r="L1792" s="6">
        <v>78.77</v>
      </c>
      <c r="M1792" s="6">
        <f t="shared" si="108"/>
        <v>144.54</v>
      </c>
      <c r="N1792" s="6">
        <f t="shared" si="109"/>
        <v>78.77</v>
      </c>
      <c r="O1792" s="6">
        <f t="shared" si="110"/>
        <v>65.77</v>
      </c>
      <c r="P1792" s="8">
        <f t="shared" si="111"/>
        <v>0.45502974955029751</v>
      </c>
      <c r="Q1792" s="5">
        <f>YEAR(SalesDataTable[[#This Row],[Order Date]])</f>
        <v>2026</v>
      </c>
      <c r="R1792" s="8" t="str">
        <f>"Q"&amp;ROUNDUP(MONTH(SalesDataTable[[#This Row],[Order Date]])/3,0)</f>
        <v>Q3</v>
      </c>
      <c r="S1792" s="9">
        <f>MONTH(SalesDataTable[[#This Row],[Order Date]])</f>
        <v>8</v>
      </c>
      <c r="T1792" s="8" t="str">
        <f>TEXT(SalesDataTable[[#This Row],[Order Date]],"mmm")</f>
        <v>Aug</v>
      </c>
    </row>
    <row r="1793" spans="1:20" ht="15.6">
      <c r="A1793" s="2" t="s">
        <v>1844</v>
      </c>
      <c r="B1793" s="3">
        <v>46264</v>
      </c>
      <c r="C1793" s="4" t="s">
        <v>27</v>
      </c>
      <c r="D1793" s="4" t="s">
        <v>48</v>
      </c>
      <c r="E1793" s="4" t="s">
        <v>39</v>
      </c>
      <c r="F1793" s="4" t="s">
        <v>4</v>
      </c>
      <c r="G1793" s="4" t="s">
        <v>49</v>
      </c>
      <c r="H1793" s="4" t="s">
        <v>50</v>
      </c>
      <c r="I1793" s="9">
        <v>1</v>
      </c>
      <c r="J1793" s="6">
        <v>40.92</v>
      </c>
      <c r="K1793" s="7">
        <v>0.1</v>
      </c>
      <c r="L1793" s="6">
        <v>14.94</v>
      </c>
      <c r="M1793" s="6">
        <f t="shared" si="108"/>
        <v>36.828000000000003</v>
      </c>
      <c r="N1793" s="6">
        <f t="shared" si="109"/>
        <v>14.94</v>
      </c>
      <c r="O1793" s="6">
        <f t="shared" si="110"/>
        <v>21.888000000000005</v>
      </c>
      <c r="P1793" s="8">
        <f t="shared" si="111"/>
        <v>0.59433040078201382</v>
      </c>
      <c r="Q1793" s="5">
        <f>YEAR(SalesDataTable[[#This Row],[Order Date]])</f>
        <v>2026</v>
      </c>
      <c r="R1793" s="8" t="str">
        <f>"Q"&amp;ROUNDUP(MONTH(SalesDataTable[[#This Row],[Order Date]])/3,0)</f>
        <v>Q3</v>
      </c>
      <c r="S1793" s="9">
        <f>MONTH(SalesDataTable[[#This Row],[Order Date]])</f>
        <v>8</v>
      </c>
      <c r="T1793" s="8" t="str">
        <f>TEXT(SalesDataTable[[#This Row],[Order Date]],"mmm")</f>
        <v>Aug</v>
      </c>
    </row>
    <row r="1794" spans="1:20" ht="15.6">
      <c r="A1794" s="2" t="s">
        <v>1845</v>
      </c>
      <c r="B1794" s="3">
        <v>46265</v>
      </c>
      <c r="C1794" s="4" t="s">
        <v>8</v>
      </c>
      <c r="D1794" s="4" t="s">
        <v>69</v>
      </c>
      <c r="E1794" s="4" t="s">
        <v>10</v>
      </c>
      <c r="F1794" s="4" t="s">
        <v>20</v>
      </c>
      <c r="G1794" s="4" t="s">
        <v>11</v>
      </c>
      <c r="H1794" s="4" t="s">
        <v>53</v>
      </c>
      <c r="I1794" s="9">
        <v>5</v>
      </c>
      <c r="J1794" s="6">
        <v>151.21</v>
      </c>
      <c r="K1794" s="7">
        <v>0.15</v>
      </c>
      <c r="L1794" s="6">
        <v>77.12</v>
      </c>
      <c r="M1794" s="6">
        <f t="shared" ref="M1794:M1857" si="112">I1794*J1794*(1-K1794)</f>
        <v>642.64250000000004</v>
      </c>
      <c r="N1794" s="6">
        <f t="shared" ref="N1794:N1857" si="113">I1794*L1794</f>
        <v>385.6</v>
      </c>
      <c r="O1794" s="6">
        <f t="shared" ref="O1794:O1857" si="114">M1794-N1794</f>
        <v>257.04250000000002</v>
      </c>
      <c r="P1794" s="8">
        <f t="shared" ref="P1794:P1857" si="115">IFERROR(O1794/M1794,0)</f>
        <v>0.39997743691087967</v>
      </c>
      <c r="Q1794" s="5">
        <f>YEAR(SalesDataTable[[#This Row],[Order Date]])</f>
        <v>2026</v>
      </c>
      <c r="R1794" s="8" t="str">
        <f>"Q"&amp;ROUNDUP(MONTH(SalesDataTable[[#This Row],[Order Date]])/3,0)</f>
        <v>Q3</v>
      </c>
      <c r="S1794" s="9">
        <f>MONTH(SalesDataTable[[#This Row],[Order Date]])</f>
        <v>8</v>
      </c>
      <c r="T1794" s="8" t="str">
        <f>TEXT(SalesDataTable[[#This Row],[Order Date]],"mmm")</f>
        <v>Aug</v>
      </c>
    </row>
    <row r="1795" spans="1:20" ht="15.6">
      <c r="A1795" s="2" t="s">
        <v>1846</v>
      </c>
      <c r="B1795" s="3">
        <v>46265</v>
      </c>
      <c r="C1795" s="4" t="s">
        <v>27</v>
      </c>
      <c r="D1795" s="4" t="s">
        <v>48</v>
      </c>
      <c r="E1795" s="4" t="s">
        <v>39</v>
      </c>
      <c r="F1795" s="4" t="s">
        <v>16</v>
      </c>
      <c r="G1795" s="4" t="s">
        <v>49</v>
      </c>
      <c r="H1795" s="4" t="s">
        <v>50</v>
      </c>
      <c r="I1795" s="9">
        <v>1</v>
      </c>
      <c r="J1795" s="6">
        <v>40.770000000000003</v>
      </c>
      <c r="K1795" s="7">
        <v>0</v>
      </c>
      <c r="L1795" s="6">
        <v>15.13</v>
      </c>
      <c r="M1795" s="6">
        <f t="shared" si="112"/>
        <v>40.770000000000003</v>
      </c>
      <c r="N1795" s="6">
        <f t="shared" si="113"/>
        <v>15.13</v>
      </c>
      <c r="O1795" s="6">
        <f t="shared" si="114"/>
        <v>25.64</v>
      </c>
      <c r="P1795" s="8">
        <f t="shared" si="115"/>
        <v>0.62889379445670834</v>
      </c>
      <c r="Q1795" s="5">
        <f>YEAR(SalesDataTable[[#This Row],[Order Date]])</f>
        <v>2026</v>
      </c>
      <c r="R1795" s="8" t="str">
        <f>"Q"&amp;ROUNDUP(MONTH(SalesDataTable[[#This Row],[Order Date]])/3,0)</f>
        <v>Q3</v>
      </c>
      <c r="S1795" s="9">
        <f>MONTH(SalesDataTable[[#This Row],[Order Date]])</f>
        <v>8</v>
      </c>
      <c r="T1795" s="8" t="str">
        <f>TEXT(SalesDataTable[[#This Row],[Order Date]],"mmm")</f>
        <v>Aug</v>
      </c>
    </row>
    <row r="1796" spans="1:20" ht="15.6">
      <c r="A1796" s="2" t="s">
        <v>1847</v>
      </c>
      <c r="B1796" s="3">
        <v>46265</v>
      </c>
      <c r="C1796" s="4" t="s">
        <v>1</v>
      </c>
      <c r="D1796" s="4" t="s">
        <v>2</v>
      </c>
      <c r="E1796" s="4" t="s">
        <v>39</v>
      </c>
      <c r="F1796" s="4" t="s">
        <v>16</v>
      </c>
      <c r="G1796" s="4" t="s">
        <v>49</v>
      </c>
      <c r="H1796" s="4" t="s">
        <v>67</v>
      </c>
      <c r="I1796" s="9">
        <v>1</v>
      </c>
      <c r="J1796" s="6">
        <v>35.47</v>
      </c>
      <c r="K1796" s="7">
        <v>0.05</v>
      </c>
      <c r="L1796" s="6">
        <v>14.1</v>
      </c>
      <c r="M1796" s="6">
        <f t="shared" si="112"/>
        <v>33.6965</v>
      </c>
      <c r="N1796" s="6">
        <f t="shared" si="113"/>
        <v>14.1</v>
      </c>
      <c r="O1796" s="6">
        <f t="shared" si="114"/>
        <v>19.596499999999999</v>
      </c>
      <c r="P1796" s="8">
        <f t="shared" si="115"/>
        <v>0.58155891561438122</v>
      </c>
      <c r="Q1796" s="5">
        <f>YEAR(SalesDataTable[[#This Row],[Order Date]])</f>
        <v>2026</v>
      </c>
      <c r="R1796" s="8" t="str">
        <f>"Q"&amp;ROUNDUP(MONTH(SalesDataTable[[#This Row],[Order Date]])/3,0)</f>
        <v>Q3</v>
      </c>
      <c r="S1796" s="9">
        <f>MONTH(SalesDataTable[[#This Row],[Order Date]])</f>
        <v>8</v>
      </c>
      <c r="T1796" s="8" t="str">
        <f>TEXT(SalesDataTable[[#This Row],[Order Date]],"mmm")</f>
        <v>Aug</v>
      </c>
    </row>
    <row r="1797" spans="1:20" ht="15.6">
      <c r="A1797" s="2" t="s">
        <v>1848</v>
      </c>
      <c r="B1797" s="3">
        <v>46265</v>
      </c>
      <c r="C1797" s="4" t="s">
        <v>27</v>
      </c>
      <c r="D1797" s="4" t="s">
        <v>48</v>
      </c>
      <c r="E1797" s="4" t="s">
        <v>3</v>
      </c>
      <c r="F1797" s="4" t="s">
        <v>4</v>
      </c>
      <c r="G1797" s="4" t="s">
        <v>5</v>
      </c>
      <c r="H1797" s="4" t="s">
        <v>6</v>
      </c>
      <c r="I1797" s="9">
        <v>1</v>
      </c>
      <c r="J1797" s="6">
        <v>81.72</v>
      </c>
      <c r="K1797" s="7">
        <v>0</v>
      </c>
      <c r="L1797" s="6">
        <v>42.38</v>
      </c>
      <c r="M1797" s="6">
        <f t="shared" si="112"/>
        <v>81.72</v>
      </c>
      <c r="N1797" s="6">
        <f t="shared" si="113"/>
        <v>42.38</v>
      </c>
      <c r="O1797" s="6">
        <f t="shared" si="114"/>
        <v>39.339999999999996</v>
      </c>
      <c r="P1797" s="8">
        <f t="shared" si="115"/>
        <v>0.48139990210474787</v>
      </c>
      <c r="Q1797" s="5">
        <f>YEAR(SalesDataTable[[#This Row],[Order Date]])</f>
        <v>2026</v>
      </c>
      <c r="R1797" s="8" t="str">
        <f>"Q"&amp;ROUNDUP(MONTH(SalesDataTable[[#This Row],[Order Date]])/3,0)</f>
        <v>Q3</v>
      </c>
      <c r="S1797" s="9">
        <f>MONTH(SalesDataTable[[#This Row],[Order Date]])</f>
        <v>8</v>
      </c>
      <c r="T1797" s="8" t="str">
        <f>TEXT(SalesDataTable[[#This Row],[Order Date]],"mmm")</f>
        <v>Aug</v>
      </c>
    </row>
    <row r="1798" spans="1:20" ht="15.6">
      <c r="A1798" s="2" t="s">
        <v>1849</v>
      </c>
      <c r="B1798" s="3">
        <v>46265</v>
      </c>
      <c r="C1798" s="4" t="s">
        <v>27</v>
      </c>
      <c r="D1798" s="4" t="s">
        <v>45</v>
      </c>
      <c r="E1798" s="4" t="s">
        <v>3</v>
      </c>
      <c r="F1798" s="4" t="s">
        <v>16</v>
      </c>
      <c r="G1798" s="4" t="s">
        <v>17</v>
      </c>
      <c r="H1798" s="4" t="s">
        <v>46</v>
      </c>
      <c r="I1798" s="9">
        <v>1</v>
      </c>
      <c r="J1798" s="6">
        <v>45.84</v>
      </c>
      <c r="K1798" s="7">
        <v>0</v>
      </c>
      <c r="L1798" s="6">
        <v>17.84</v>
      </c>
      <c r="M1798" s="6">
        <f t="shared" si="112"/>
        <v>45.84</v>
      </c>
      <c r="N1798" s="6">
        <f t="shared" si="113"/>
        <v>17.84</v>
      </c>
      <c r="O1798" s="6">
        <f t="shared" si="114"/>
        <v>28.000000000000004</v>
      </c>
      <c r="P1798" s="8">
        <f t="shared" si="115"/>
        <v>0.61082024432809778</v>
      </c>
      <c r="Q1798" s="5">
        <f>YEAR(SalesDataTable[[#This Row],[Order Date]])</f>
        <v>2026</v>
      </c>
      <c r="R1798" s="8" t="str">
        <f>"Q"&amp;ROUNDUP(MONTH(SalesDataTable[[#This Row],[Order Date]])/3,0)</f>
        <v>Q3</v>
      </c>
      <c r="S1798" s="9">
        <f>MONTH(SalesDataTable[[#This Row],[Order Date]])</f>
        <v>8</v>
      </c>
      <c r="T1798" s="8" t="str">
        <f>TEXT(SalesDataTable[[#This Row],[Order Date]],"mmm")</f>
        <v>Aug</v>
      </c>
    </row>
    <row r="1799" spans="1:20" ht="15.6">
      <c r="A1799" s="2" t="s">
        <v>1850</v>
      </c>
      <c r="B1799" s="3">
        <v>46265</v>
      </c>
      <c r="C1799" s="4" t="s">
        <v>8</v>
      </c>
      <c r="D1799" s="4" t="s">
        <v>69</v>
      </c>
      <c r="E1799" s="4" t="s">
        <v>3</v>
      </c>
      <c r="F1799" s="4" t="s">
        <v>16</v>
      </c>
      <c r="G1799" s="4" t="s">
        <v>17</v>
      </c>
      <c r="H1799" s="4" t="s">
        <v>46</v>
      </c>
      <c r="I1799" s="9">
        <v>1</v>
      </c>
      <c r="J1799" s="6">
        <v>46.59</v>
      </c>
      <c r="K1799" s="7">
        <v>0</v>
      </c>
      <c r="L1799" s="6">
        <v>18.47</v>
      </c>
      <c r="M1799" s="6">
        <f t="shared" si="112"/>
        <v>46.59</v>
      </c>
      <c r="N1799" s="6">
        <f t="shared" si="113"/>
        <v>18.47</v>
      </c>
      <c r="O1799" s="6">
        <f t="shared" si="114"/>
        <v>28.120000000000005</v>
      </c>
      <c r="P1799" s="8">
        <f t="shared" si="115"/>
        <v>0.60356299635114841</v>
      </c>
      <c r="Q1799" s="5">
        <f>YEAR(SalesDataTable[[#This Row],[Order Date]])</f>
        <v>2026</v>
      </c>
      <c r="R1799" s="8" t="str">
        <f>"Q"&amp;ROUNDUP(MONTH(SalesDataTable[[#This Row],[Order Date]])/3,0)</f>
        <v>Q3</v>
      </c>
      <c r="S1799" s="9">
        <f>MONTH(SalesDataTable[[#This Row],[Order Date]])</f>
        <v>8</v>
      </c>
      <c r="T1799" s="8" t="str">
        <f>TEXT(SalesDataTable[[#This Row],[Order Date]],"mmm")</f>
        <v>Aug</v>
      </c>
    </row>
    <row r="1800" spans="1:20" ht="15.6">
      <c r="A1800" s="2" t="s">
        <v>1851</v>
      </c>
      <c r="B1800" s="3">
        <v>46265</v>
      </c>
      <c r="C1800" s="4" t="s">
        <v>1</v>
      </c>
      <c r="D1800" s="4" t="s">
        <v>88</v>
      </c>
      <c r="E1800" s="4" t="s">
        <v>25</v>
      </c>
      <c r="F1800" s="4" t="s">
        <v>20</v>
      </c>
      <c r="G1800" s="4" t="s">
        <v>11</v>
      </c>
      <c r="H1800" s="4" t="s">
        <v>79</v>
      </c>
      <c r="I1800" s="9">
        <v>1</v>
      </c>
      <c r="J1800" s="6">
        <v>69.959999999999994</v>
      </c>
      <c r="K1800" s="7">
        <v>0</v>
      </c>
      <c r="L1800" s="6">
        <v>32.340000000000003</v>
      </c>
      <c r="M1800" s="6">
        <f t="shared" si="112"/>
        <v>69.959999999999994</v>
      </c>
      <c r="N1800" s="6">
        <f t="shared" si="113"/>
        <v>32.340000000000003</v>
      </c>
      <c r="O1800" s="6">
        <f t="shared" si="114"/>
        <v>37.61999999999999</v>
      </c>
      <c r="P1800" s="8">
        <f t="shared" si="115"/>
        <v>0.53773584905660365</v>
      </c>
      <c r="Q1800" s="5">
        <f>YEAR(SalesDataTable[[#This Row],[Order Date]])</f>
        <v>2026</v>
      </c>
      <c r="R1800" s="8" t="str">
        <f>"Q"&amp;ROUNDUP(MONTH(SalesDataTable[[#This Row],[Order Date]])/3,0)</f>
        <v>Q3</v>
      </c>
      <c r="S1800" s="9">
        <f>MONTH(SalesDataTable[[#This Row],[Order Date]])</f>
        <v>8</v>
      </c>
      <c r="T1800" s="8" t="str">
        <f>TEXT(SalesDataTable[[#This Row],[Order Date]],"mmm")</f>
        <v>Aug</v>
      </c>
    </row>
    <row r="1801" spans="1:20" ht="15.6">
      <c r="A1801" s="2" t="s">
        <v>1852</v>
      </c>
      <c r="B1801" s="3">
        <v>46266</v>
      </c>
      <c r="C1801" s="4" t="s">
        <v>8</v>
      </c>
      <c r="D1801" s="4" t="s">
        <v>38</v>
      </c>
      <c r="E1801" s="4" t="s">
        <v>25</v>
      </c>
      <c r="F1801" s="4" t="s">
        <v>4</v>
      </c>
      <c r="G1801" s="4" t="s">
        <v>5</v>
      </c>
      <c r="H1801" s="4" t="s">
        <v>29</v>
      </c>
      <c r="I1801" s="9">
        <v>5</v>
      </c>
      <c r="J1801" s="6">
        <v>50.76</v>
      </c>
      <c r="K1801" s="7">
        <v>0</v>
      </c>
      <c r="L1801" s="6">
        <v>22.89</v>
      </c>
      <c r="M1801" s="6">
        <f t="shared" si="112"/>
        <v>253.79999999999998</v>
      </c>
      <c r="N1801" s="6">
        <f t="shared" si="113"/>
        <v>114.45</v>
      </c>
      <c r="O1801" s="6">
        <f t="shared" si="114"/>
        <v>139.34999999999997</v>
      </c>
      <c r="P1801" s="8">
        <f t="shared" si="115"/>
        <v>0.54905437352245856</v>
      </c>
      <c r="Q1801" s="5">
        <f>YEAR(SalesDataTable[[#This Row],[Order Date]])</f>
        <v>2026</v>
      </c>
      <c r="R1801" s="8" t="str">
        <f>"Q"&amp;ROUNDUP(MONTH(SalesDataTable[[#This Row],[Order Date]])/3,0)</f>
        <v>Q3</v>
      </c>
      <c r="S1801" s="9">
        <f>MONTH(SalesDataTable[[#This Row],[Order Date]])</f>
        <v>9</v>
      </c>
      <c r="T1801" s="8" t="str">
        <f>TEXT(SalesDataTable[[#This Row],[Order Date]],"mmm")</f>
        <v>Sep</v>
      </c>
    </row>
    <row r="1802" spans="1:20" ht="15.6">
      <c r="A1802" s="2" t="s">
        <v>1853</v>
      </c>
      <c r="B1802" s="3">
        <v>46266</v>
      </c>
      <c r="C1802" s="4" t="s">
        <v>8</v>
      </c>
      <c r="D1802" s="4" t="s">
        <v>69</v>
      </c>
      <c r="E1802" s="4" t="s">
        <v>39</v>
      </c>
      <c r="F1802" s="4" t="s">
        <v>4</v>
      </c>
      <c r="G1802" s="4" t="s">
        <v>11</v>
      </c>
      <c r="H1802" s="4" t="s">
        <v>12</v>
      </c>
      <c r="I1802" s="9">
        <v>1</v>
      </c>
      <c r="J1802" s="6">
        <v>94.29</v>
      </c>
      <c r="K1802" s="7">
        <v>0.1</v>
      </c>
      <c r="L1802" s="6">
        <v>45.12</v>
      </c>
      <c r="M1802" s="6">
        <f t="shared" si="112"/>
        <v>84.861000000000004</v>
      </c>
      <c r="N1802" s="6">
        <f t="shared" si="113"/>
        <v>45.12</v>
      </c>
      <c r="O1802" s="6">
        <f t="shared" si="114"/>
        <v>39.741000000000007</v>
      </c>
      <c r="P1802" s="8">
        <f t="shared" si="115"/>
        <v>0.46830699614663984</v>
      </c>
      <c r="Q1802" s="5">
        <f>YEAR(SalesDataTable[[#This Row],[Order Date]])</f>
        <v>2026</v>
      </c>
      <c r="R1802" s="8" t="str">
        <f>"Q"&amp;ROUNDUP(MONTH(SalesDataTable[[#This Row],[Order Date]])/3,0)</f>
        <v>Q3</v>
      </c>
      <c r="S1802" s="9">
        <f>MONTH(SalesDataTable[[#This Row],[Order Date]])</f>
        <v>9</v>
      </c>
      <c r="T1802" s="8" t="str">
        <f>TEXT(SalesDataTable[[#This Row],[Order Date]],"mmm")</f>
        <v>Sep</v>
      </c>
    </row>
    <row r="1803" spans="1:20" ht="15.6">
      <c r="A1803" s="2" t="s">
        <v>1854</v>
      </c>
      <c r="B1803" s="3">
        <v>46266</v>
      </c>
      <c r="C1803" s="4" t="s">
        <v>8</v>
      </c>
      <c r="D1803" s="4" t="s">
        <v>69</v>
      </c>
      <c r="E1803" s="4" t="s">
        <v>10</v>
      </c>
      <c r="F1803" s="4" t="s">
        <v>20</v>
      </c>
      <c r="G1803" s="4" t="s">
        <v>5</v>
      </c>
      <c r="H1803" s="4" t="s">
        <v>6</v>
      </c>
      <c r="I1803" s="9">
        <v>6</v>
      </c>
      <c r="J1803" s="6">
        <v>81.430000000000007</v>
      </c>
      <c r="K1803" s="7">
        <v>0.05</v>
      </c>
      <c r="L1803" s="6">
        <v>42.24</v>
      </c>
      <c r="M1803" s="6">
        <f t="shared" si="112"/>
        <v>464.15100000000001</v>
      </c>
      <c r="N1803" s="6">
        <f t="shared" si="113"/>
        <v>253.44</v>
      </c>
      <c r="O1803" s="6">
        <f t="shared" si="114"/>
        <v>210.71100000000001</v>
      </c>
      <c r="P1803" s="8">
        <f t="shared" si="115"/>
        <v>0.45397079829624415</v>
      </c>
      <c r="Q1803" s="5">
        <f>YEAR(SalesDataTable[[#This Row],[Order Date]])</f>
        <v>2026</v>
      </c>
      <c r="R1803" s="8" t="str">
        <f>"Q"&amp;ROUNDUP(MONTH(SalesDataTable[[#This Row],[Order Date]])/3,0)</f>
        <v>Q3</v>
      </c>
      <c r="S1803" s="9">
        <f>MONTH(SalesDataTable[[#This Row],[Order Date]])</f>
        <v>9</v>
      </c>
      <c r="T1803" s="8" t="str">
        <f>TEXT(SalesDataTable[[#This Row],[Order Date]],"mmm")</f>
        <v>Sep</v>
      </c>
    </row>
    <row r="1804" spans="1:20" ht="15.6">
      <c r="A1804" s="2" t="s">
        <v>1855</v>
      </c>
      <c r="B1804" s="3">
        <v>46266</v>
      </c>
      <c r="C1804" s="4" t="s">
        <v>14</v>
      </c>
      <c r="D1804" s="4" t="s">
        <v>34</v>
      </c>
      <c r="E1804" s="4" t="s">
        <v>3</v>
      </c>
      <c r="F1804" s="4" t="s">
        <v>4</v>
      </c>
      <c r="G1804" s="4" t="s">
        <v>17</v>
      </c>
      <c r="H1804" s="4" t="s">
        <v>46</v>
      </c>
      <c r="I1804" s="9">
        <v>1</v>
      </c>
      <c r="J1804" s="6">
        <v>45.54</v>
      </c>
      <c r="K1804" s="7">
        <v>0.1</v>
      </c>
      <c r="L1804" s="6">
        <v>18.440000000000001</v>
      </c>
      <c r="M1804" s="6">
        <f t="shared" si="112"/>
        <v>40.985999999999997</v>
      </c>
      <c r="N1804" s="6">
        <f t="shared" si="113"/>
        <v>18.440000000000001</v>
      </c>
      <c r="O1804" s="6">
        <f t="shared" si="114"/>
        <v>22.545999999999996</v>
      </c>
      <c r="P1804" s="8">
        <f t="shared" si="115"/>
        <v>0.5500902747279558</v>
      </c>
      <c r="Q1804" s="5">
        <f>YEAR(SalesDataTable[[#This Row],[Order Date]])</f>
        <v>2026</v>
      </c>
      <c r="R1804" s="8" t="str">
        <f>"Q"&amp;ROUNDUP(MONTH(SalesDataTable[[#This Row],[Order Date]])/3,0)</f>
        <v>Q3</v>
      </c>
      <c r="S1804" s="9">
        <f>MONTH(SalesDataTable[[#This Row],[Order Date]])</f>
        <v>9</v>
      </c>
      <c r="T1804" s="8" t="str">
        <f>TEXT(SalesDataTable[[#This Row],[Order Date]],"mmm")</f>
        <v>Sep</v>
      </c>
    </row>
    <row r="1805" spans="1:20" ht="15.6">
      <c r="A1805" s="2" t="s">
        <v>1856</v>
      </c>
      <c r="B1805" s="3">
        <v>46266</v>
      </c>
      <c r="C1805" s="4" t="s">
        <v>1</v>
      </c>
      <c r="D1805" s="4" t="s">
        <v>88</v>
      </c>
      <c r="E1805" s="4" t="s">
        <v>39</v>
      </c>
      <c r="F1805" s="4" t="s">
        <v>4</v>
      </c>
      <c r="G1805" s="4" t="s">
        <v>11</v>
      </c>
      <c r="H1805" s="4" t="s">
        <v>53</v>
      </c>
      <c r="I1805" s="9">
        <v>2</v>
      </c>
      <c r="J1805" s="6">
        <v>156.63999999999999</v>
      </c>
      <c r="K1805" s="7">
        <v>0.1</v>
      </c>
      <c r="L1805" s="6">
        <v>80.09</v>
      </c>
      <c r="M1805" s="6">
        <f t="shared" si="112"/>
        <v>281.952</v>
      </c>
      <c r="N1805" s="6">
        <f t="shared" si="113"/>
        <v>160.18</v>
      </c>
      <c r="O1805" s="6">
        <f t="shared" si="114"/>
        <v>121.77199999999999</v>
      </c>
      <c r="P1805" s="8">
        <f t="shared" si="115"/>
        <v>0.43188911587787987</v>
      </c>
      <c r="Q1805" s="5">
        <f>YEAR(SalesDataTable[[#This Row],[Order Date]])</f>
        <v>2026</v>
      </c>
      <c r="R1805" s="8" t="str">
        <f>"Q"&amp;ROUNDUP(MONTH(SalesDataTable[[#This Row],[Order Date]])/3,0)</f>
        <v>Q3</v>
      </c>
      <c r="S1805" s="9">
        <f>MONTH(SalesDataTable[[#This Row],[Order Date]])</f>
        <v>9</v>
      </c>
      <c r="T1805" s="8" t="str">
        <f>TEXT(SalesDataTable[[#This Row],[Order Date]],"mmm")</f>
        <v>Sep</v>
      </c>
    </row>
    <row r="1806" spans="1:20" ht="15.6">
      <c r="A1806" s="2" t="s">
        <v>1857</v>
      </c>
      <c r="B1806" s="3">
        <v>46266</v>
      </c>
      <c r="C1806" s="4" t="s">
        <v>27</v>
      </c>
      <c r="D1806" s="4" t="s">
        <v>45</v>
      </c>
      <c r="E1806" s="4" t="s">
        <v>39</v>
      </c>
      <c r="F1806" s="4" t="s">
        <v>20</v>
      </c>
      <c r="G1806" s="4" t="s">
        <v>11</v>
      </c>
      <c r="H1806" s="4" t="s">
        <v>79</v>
      </c>
      <c r="I1806" s="9">
        <v>1</v>
      </c>
      <c r="J1806" s="6">
        <v>72.81</v>
      </c>
      <c r="K1806" s="7">
        <v>0</v>
      </c>
      <c r="L1806" s="6">
        <v>32.299999999999997</v>
      </c>
      <c r="M1806" s="6">
        <f t="shared" si="112"/>
        <v>72.81</v>
      </c>
      <c r="N1806" s="6">
        <f t="shared" si="113"/>
        <v>32.299999999999997</v>
      </c>
      <c r="O1806" s="6">
        <f t="shared" si="114"/>
        <v>40.510000000000005</v>
      </c>
      <c r="P1806" s="8">
        <f t="shared" si="115"/>
        <v>0.55637961818431536</v>
      </c>
      <c r="Q1806" s="5">
        <f>YEAR(SalesDataTable[[#This Row],[Order Date]])</f>
        <v>2026</v>
      </c>
      <c r="R1806" s="8" t="str">
        <f>"Q"&amp;ROUNDUP(MONTH(SalesDataTable[[#This Row],[Order Date]])/3,0)</f>
        <v>Q3</v>
      </c>
      <c r="S1806" s="9">
        <f>MONTH(SalesDataTable[[#This Row],[Order Date]])</f>
        <v>9</v>
      </c>
      <c r="T1806" s="8" t="str">
        <f>TEXT(SalesDataTable[[#This Row],[Order Date]],"mmm")</f>
        <v>Sep</v>
      </c>
    </row>
    <row r="1807" spans="1:20" ht="15.6">
      <c r="A1807" s="2" t="s">
        <v>1858</v>
      </c>
      <c r="B1807" s="3">
        <v>46266</v>
      </c>
      <c r="C1807" s="4" t="s">
        <v>8</v>
      </c>
      <c r="D1807" s="4" t="s">
        <v>66</v>
      </c>
      <c r="E1807" s="4" t="s">
        <v>25</v>
      </c>
      <c r="F1807" s="4" t="s">
        <v>16</v>
      </c>
      <c r="G1807" s="4" t="s">
        <v>31</v>
      </c>
      <c r="H1807" s="4" t="s">
        <v>64</v>
      </c>
      <c r="I1807" s="9">
        <v>6</v>
      </c>
      <c r="J1807" s="6">
        <v>80.319999999999993</v>
      </c>
      <c r="K1807" s="7">
        <v>0</v>
      </c>
      <c r="L1807" s="6">
        <v>38.42</v>
      </c>
      <c r="M1807" s="6">
        <f t="shared" si="112"/>
        <v>481.91999999999996</v>
      </c>
      <c r="N1807" s="6">
        <f t="shared" si="113"/>
        <v>230.52</v>
      </c>
      <c r="O1807" s="6">
        <f t="shared" si="114"/>
        <v>251.39999999999995</v>
      </c>
      <c r="P1807" s="8">
        <f t="shared" si="115"/>
        <v>0.52166334661354574</v>
      </c>
      <c r="Q1807" s="5">
        <f>YEAR(SalesDataTable[[#This Row],[Order Date]])</f>
        <v>2026</v>
      </c>
      <c r="R1807" s="8" t="str">
        <f>"Q"&amp;ROUNDUP(MONTH(SalesDataTable[[#This Row],[Order Date]])/3,0)</f>
        <v>Q3</v>
      </c>
      <c r="S1807" s="9">
        <f>MONTH(SalesDataTable[[#This Row],[Order Date]])</f>
        <v>9</v>
      </c>
      <c r="T1807" s="8" t="str">
        <f>TEXT(SalesDataTable[[#This Row],[Order Date]],"mmm")</f>
        <v>Sep</v>
      </c>
    </row>
    <row r="1808" spans="1:20" ht="15.6">
      <c r="A1808" s="2" t="s">
        <v>1859</v>
      </c>
      <c r="B1808" s="3">
        <v>46266</v>
      </c>
      <c r="C1808" s="4" t="s">
        <v>27</v>
      </c>
      <c r="D1808" s="4" t="s">
        <v>82</v>
      </c>
      <c r="E1808" s="4" t="s">
        <v>25</v>
      </c>
      <c r="F1808" s="4" t="s">
        <v>4</v>
      </c>
      <c r="G1808" s="4" t="s">
        <v>17</v>
      </c>
      <c r="H1808" s="4" t="s">
        <v>83</v>
      </c>
      <c r="I1808" s="9">
        <v>5</v>
      </c>
      <c r="J1808" s="6">
        <v>166.81</v>
      </c>
      <c r="K1808" s="7">
        <v>0.05</v>
      </c>
      <c r="L1808" s="6">
        <v>89.24</v>
      </c>
      <c r="M1808" s="6">
        <f t="shared" si="112"/>
        <v>792.34749999999997</v>
      </c>
      <c r="N1808" s="6">
        <f t="shared" si="113"/>
        <v>446.2</v>
      </c>
      <c r="O1808" s="6">
        <f t="shared" si="114"/>
        <v>346.14749999999998</v>
      </c>
      <c r="P1808" s="8">
        <f t="shared" si="115"/>
        <v>0.43686324497774021</v>
      </c>
      <c r="Q1808" s="5">
        <f>YEAR(SalesDataTable[[#This Row],[Order Date]])</f>
        <v>2026</v>
      </c>
      <c r="R1808" s="8" t="str">
        <f>"Q"&amp;ROUNDUP(MONTH(SalesDataTable[[#This Row],[Order Date]])/3,0)</f>
        <v>Q3</v>
      </c>
      <c r="S1808" s="9">
        <f>MONTH(SalesDataTable[[#This Row],[Order Date]])</f>
        <v>9</v>
      </c>
      <c r="T1808" s="8" t="str">
        <f>TEXT(SalesDataTable[[#This Row],[Order Date]],"mmm")</f>
        <v>Sep</v>
      </c>
    </row>
    <row r="1809" spans="1:20" ht="15.6">
      <c r="A1809" s="2" t="s">
        <v>1860</v>
      </c>
      <c r="B1809" s="3">
        <v>46267</v>
      </c>
      <c r="C1809" s="4" t="s">
        <v>27</v>
      </c>
      <c r="D1809" s="4" t="s">
        <v>82</v>
      </c>
      <c r="E1809" s="4" t="s">
        <v>3</v>
      </c>
      <c r="F1809" s="4" t="s">
        <v>16</v>
      </c>
      <c r="G1809" s="4" t="s">
        <v>49</v>
      </c>
      <c r="H1809" s="4" t="s">
        <v>50</v>
      </c>
      <c r="I1809" s="9">
        <v>1</v>
      </c>
      <c r="J1809" s="6">
        <v>40.56</v>
      </c>
      <c r="K1809" s="7">
        <v>0.15</v>
      </c>
      <c r="L1809" s="6">
        <v>14.28</v>
      </c>
      <c r="M1809" s="6">
        <f t="shared" si="112"/>
        <v>34.475999999999999</v>
      </c>
      <c r="N1809" s="6">
        <f t="shared" si="113"/>
        <v>14.28</v>
      </c>
      <c r="O1809" s="6">
        <f t="shared" si="114"/>
        <v>20.195999999999998</v>
      </c>
      <c r="P1809" s="8">
        <f t="shared" si="115"/>
        <v>0.58579881656804733</v>
      </c>
      <c r="Q1809" s="5">
        <f>YEAR(SalesDataTable[[#This Row],[Order Date]])</f>
        <v>2026</v>
      </c>
      <c r="R1809" s="8" t="str">
        <f>"Q"&amp;ROUNDUP(MONTH(SalesDataTable[[#This Row],[Order Date]])/3,0)</f>
        <v>Q3</v>
      </c>
      <c r="S1809" s="9">
        <f>MONTH(SalesDataTable[[#This Row],[Order Date]])</f>
        <v>9</v>
      </c>
      <c r="T1809" s="8" t="str">
        <f>TEXT(SalesDataTable[[#This Row],[Order Date]],"mmm")</f>
        <v>Sep</v>
      </c>
    </row>
    <row r="1810" spans="1:20" ht="15.6">
      <c r="A1810" s="2" t="s">
        <v>1861</v>
      </c>
      <c r="B1810" s="3">
        <v>46267</v>
      </c>
      <c r="C1810" s="4" t="s">
        <v>14</v>
      </c>
      <c r="D1810" s="4" t="s">
        <v>126</v>
      </c>
      <c r="E1810" s="4" t="s">
        <v>3</v>
      </c>
      <c r="F1810" s="4" t="s">
        <v>4</v>
      </c>
      <c r="G1810" s="4" t="s">
        <v>17</v>
      </c>
      <c r="H1810" s="4" t="s">
        <v>83</v>
      </c>
      <c r="I1810" s="9">
        <v>2</v>
      </c>
      <c r="J1810" s="6">
        <v>162.4</v>
      </c>
      <c r="K1810" s="7">
        <v>0.1</v>
      </c>
      <c r="L1810" s="6">
        <v>88.04</v>
      </c>
      <c r="M1810" s="6">
        <f t="shared" si="112"/>
        <v>292.32</v>
      </c>
      <c r="N1810" s="6">
        <f t="shared" si="113"/>
        <v>176.08</v>
      </c>
      <c r="O1810" s="6">
        <f t="shared" si="114"/>
        <v>116.23999999999998</v>
      </c>
      <c r="P1810" s="8">
        <f t="shared" si="115"/>
        <v>0.39764641488779412</v>
      </c>
      <c r="Q1810" s="5">
        <f>YEAR(SalesDataTable[[#This Row],[Order Date]])</f>
        <v>2026</v>
      </c>
      <c r="R1810" s="8" t="str">
        <f>"Q"&amp;ROUNDUP(MONTH(SalesDataTable[[#This Row],[Order Date]])/3,0)</f>
        <v>Q3</v>
      </c>
      <c r="S1810" s="9">
        <f>MONTH(SalesDataTable[[#This Row],[Order Date]])</f>
        <v>9</v>
      </c>
      <c r="T1810" s="8" t="str">
        <f>TEXT(SalesDataTable[[#This Row],[Order Date]],"mmm")</f>
        <v>Sep</v>
      </c>
    </row>
    <row r="1811" spans="1:20" ht="15.6">
      <c r="A1811" s="2" t="s">
        <v>1862</v>
      </c>
      <c r="B1811" s="3">
        <v>46267</v>
      </c>
      <c r="C1811" s="4" t="s">
        <v>1</v>
      </c>
      <c r="D1811" s="4" t="s">
        <v>88</v>
      </c>
      <c r="E1811" s="4" t="s">
        <v>25</v>
      </c>
      <c r="F1811" s="4" t="s">
        <v>4</v>
      </c>
      <c r="G1811" s="4" t="s">
        <v>49</v>
      </c>
      <c r="H1811" s="4" t="s">
        <v>55</v>
      </c>
      <c r="I1811" s="9">
        <v>5</v>
      </c>
      <c r="J1811" s="6">
        <v>123.09</v>
      </c>
      <c r="K1811" s="7">
        <v>0</v>
      </c>
      <c r="L1811" s="6">
        <v>70.3</v>
      </c>
      <c r="M1811" s="6">
        <f t="shared" si="112"/>
        <v>615.45000000000005</v>
      </c>
      <c r="N1811" s="6">
        <f t="shared" si="113"/>
        <v>351.5</v>
      </c>
      <c r="O1811" s="6">
        <f t="shared" si="114"/>
        <v>263.95000000000005</v>
      </c>
      <c r="P1811" s="8">
        <f t="shared" si="115"/>
        <v>0.42887318222438869</v>
      </c>
      <c r="Q1811" s="5">
        <f>YEAR(SalesDataTable[[#This Row],[Order Date]])</f>
        <v>2026</v>
      </c>
      <c r="R1811" s="8" t="str">
        <f>"Q"&amp;ROUNDUP(MONTH(SalesDataTable[[#This Row],[Order Date]])/3,0)</f>
        <v>Q3</v>
      </c>
      <c r="S1811" s="9">
        <f>MONTH(SalesDataTable[[#This Row],[Order Date]])</f>
        <v>9</v>
      </c>
      <c r="T1811" s="8" t="str">
        <f>TEXT(SalesDataTable[[#This Row],[Order Date]],"mmm")</f>
        <v>Sep</v>
      </c>
    </row>
    <row r="1812" spans="1:20" ht="15.6">
      <c r="A1812" s="2" t="s">
        <v>1863</v>
      </c>
      <c r="B1812" s="3">
        <v>46267</v>
      </c>
      <c r="C1812" s="4" t="s">
        <v>8</v>
      </c>
      <c r="D1812" s="4" t="s">
        <v>38</v>
      </c>
      <c r="E1812" s="4" t="s">
        <v>39</v>
      </c>
      <c r="F1812" s="4" t="s">
        <v>16</v>
      </c>
      <c r="G1812" s="4" t="s">
        <v>17</v>
      </c>
      <c r="H1812" s="4" t="s">
        <v>18</v>
      </c>
      <c r="I1812" s="9">
        <v>1</v>
      </c>
      <c r="J1812" s="6">
        <v>36.69</v>
      </c>
      <c r="K1812" s="7">
        <v>0</v>
      </c>
      <c r="L1812" s="6">
        <v>13.92</v>
      </c>
      <c r="M1812" s="6">
        <f t="shared" si="112"/>
        <v>36.69</v>
      </c>
      <c r="N1812" s="6">
        <f t="shared" si="113"/>
        <v>13.92</v>
      </c>
      <c r="O1812" s="6">
        <f t="shared" si="114"/>
        <v>22.769999999999996</v>
      </c>
      <c r="P1812" s="8">
        <f t="shared" si="115"/>
        <v>0.6206050695012264</v>
      </c>
      <c r="Q1812" s="5">
        <f>YEAR(SalesDataTable[[#This Row],[Order Date]])</f>
        <v>2026</v>
      </c>
      <c r="R1812" s="8" t="str">
        <f>"Q"&amp;ROUNDUP(MONTH(SalesDataTable[[#This Row],[Order Date]])/3,0)</f>
        <v>Q3</v>
      </c>
      <c r="S1812" s="9">
        <f>MONTH(SalesDataTable[[#This Row],[Order Date]])</f>
        <v>9</v>
      </c>
      <c r="T1812" s="8" t="str">
        <f>TEXT(SalesDataTable[[#This Row],[Order Date]],"mmm")</f>
        <v>Sep</v>
      </c>
    </row>
    <row r="1813" spans="1:20" ht="15.6">
      <c r="A1813" s="2" t="s">
        <v>1864</v>
      </c>
      <c r="B1813" s="3">
        <v>46267</v>
      </c>
      <c r="C1813" s="4" t="s">
        <v>14</v>
      </c>
      <c r="D1813" s="4" t="s">
        <v>24</v>
      </c>
      <c r="E1813" s="4" t="s">
        <v>3</v>
      </c>
      <c r="F1813" s="4" t="s">
        <v>20</v>
      </c>
      <c r="G1813" s="4" t="s">
        <v>17</v>
      </c>
      <c r="H1813" s="4" t="s">
        <v>71</v>
      </c>
      <c r="I1813" s="9">
        <v>4</v>
      </c>
      <c r="J1813" s="6">
        <v>130.43</v>
      </c>
      <c r="K1813" s="7">
        <v>0</v>
      </c>
      <c r="L1813" s="6">
        <v>66.849999999999994</v>
      </c>
      <c r="M1813" s="6">
        <f t="shared" si="112"/>
        <v>521.72</v>
      </c>
      <c r="N1813" s="6">
        <f t="shared" si="113"/>
        <v>267.39999999999998</v>
      </c>
      <c r="O1813" s="6">
        <f t="shared" si="114"/>
        <v>254.32000000000005</v>
      </c>
      <c r="P1813" s="8">
        <f t="shared" si="115"/>
        <v>0.48746454036648018</v>
      </c>
      <c r="Q1813" s="5">
        <f>YEAR(SalesDataTable[[#This Row],[Order Date]])</f>
        <v>2026</v>
      </c>
      <c r="R1813" s="8" t="str">
        <f>"Q"&amp;ROUNDUP(MONTH(SalesDataTable[[#This Row],[Order Date]])/3,0)</f>
        <v>Q3</v>
      </c>
      <c r="S1813" s="9">
        <f>MONTH(SalesDataTable[[#This Row],[Order Date]])</f>
        <v>9</v>
      </c>
      <c r="T1813" s="8" t="str">
        <f>TEXT(SalesDataTable[[#This Row],[Order Date]],"mmm")</f>
        <v>Sep</v>
      </c>
    </row>
    <row r="1814" spans="1:20" ht="15.6">
      <c r="A1814" s="2" t="s">
        <v>1865</v>
      </c>
      <c r="B1814" s="3">
        <v>46268</v>
      </c>
      <c r="C1814" s="4" t="s">
        <v>8</v>
      </c>
      <c r="D1814" s="4" t="s">
        <v>66</v>
      </c>
      <c r="E1814" s="4" t="s">
        <v>3</v>
      </c>
      <c r="F1814" s="4" t="s">
        <v>4</v>
      </c>
      <c r="G1814" s="4" t="s">
        <v>11</v>
      </c>
      <c r="H1814" s="4" t="s">
        <v>21</v>
      </c>
      <c r="I1814" s="9">
        <v>1</v>
      </c>
      <c r="J1814" s="6">
        <v>146.13999999999999</v>
      </c>
      <c r="K1814" s="7">
        <v>0</v>
      </c>
      <c r="L1814" s="6">
        <v>81.040000000000006</v>
      </c>
      <c r="M1814" s="6">
        <f t="shared" si="112"/>
        <v>146.13999999999999</v>
      </c>
      <c r="N1814" s="6">
        <f t="shared" si="113"/>
        <v>81.040000000000006</v>
      </c>
      <c r="O1814" s="6">
        <f t="shared" si="114"/>
        <v>65.09999999999998</v>
      </c>
      <c r="P1814" s="8">
        <f t="shared" si="115"/>
        <v>0.44546325441357593</v>
      </c>
      <c r="Q1814" s="5">
        <f>YEAR(SalesDataTable[[#This Row],[Order Date]])</f>
        <v>2026</v>
      </c>
      <c r="R1814" s="8" t="str">
        <f>"Q"&amp;ROUNDUP(MONTH(SalesDataTable[[#This Row],[Order Date]])/3,0)</f>
        <v>Q3</v>
      </c>
      <c r="S1814" s="9">
        <f>MONTH(SalesDataTable[[#This Row],[Order Date]])</f>
        <v>9</v>
      </c>
      <c r="T1814" s="8" t="str">
        <f>TEXT(SalesDataTable[[#This Row],[Order Date]],"mmm")</f>
        <v>Sep</v>
      </c>
    </row>
    <row r="1815" spans="1:20" ht="15.6">
      <c r="A1815" s="2" t="s">
        <v>1866</v>
      </c>
      <c r="B1815" s="3">
        <v>46268</v>
      </c>
      <c r="C1815" s="4" t="s">
        <v>8</v>
      </c>
      <c r="D1815" s="4" t="s">
        <v>86</v>
      </c>
      <c r="E1815" s="4" t="s">
        <v>25</v>
      </c>
      <c r="F1815" s="4" t="s">
        <v>16</v>
      </c>
      <c r="G1815" s="4" t="s">
        <v>31</v>
      </c>
      <c r="H1815" s="4" t="s">
        <v>32</v>
      </c>
      <c r="I1815" s="9">
        <v>4</v>
      </c>
      <c r="J1815" s="6">
        <v>332.93</v>
      </c>
      <c r="K1815" s="7">
        <v>0</v>
      </c>
      <c r="L1815" s="6">
        <v>193.56</v>
      </c>
      <c r="M1815" s="6">
        <f t="shared" si="112"/>
        <v>1331.72</v>
      </c>
      <c r="N1815" s="6">
        <f t="shared" si="113"/>
        <v>774.24</v>
      </c>
      <c r="O1815" s="6">
        <f t="shared" si="114"/>
        <v>557.48</v>
      </c>
      <c r="P1815" s="8">
        <f t="shared" si="115"/>
        <v>0.41861652599645571</v>
      </c>
      <c r="Q1815" s="5">
        <f>YEAR(SalesDataTable[[#This Row],[Order Date]])</f>
        <v>2026</v>
      </c>
      <c r="R1815" s="8" t="str">
        <f>"Q"&amp;ROUNDUP(MONTH(SalesDataTable[[#This Row],[Order Date]])/3,0)</f>
        <v>Q3</v>
      </c>
      <c r="S1815" s="9">
        <f>MONTH(SalesDataTable[[#This Row],[Order Date]])</f>
        <v>9</v>
      </c>
      <c r="T1815" s="8" t="str">
        <f>TEXT(SalesDataTable[[#This Row],[Order Date]],"mmm")</f>
        <v>Sep</v>
      </c>
    </row>
    <row r="1816" spans="1:20" ht="15.6">
      <c r="A1816" s="2" t="s">
        <v>1867</v>
      </c>
      <c r="B1816" s="3">
        <v>46268</v>
      </c>
      <c r="C1816" s="4" t="s">
        <v>8</v>
      </c>
      <c r="D1816" s="4" t="s">
        <v>86</v>
      </c>
      <c r="E1816" s="4" t="s">
        <v>25</v>
      </c>
      <c r="F1816" s="4" t="s">
        <v>20</v>
      </c>
      <c r="G1816" s="4" t="s">
        <v>31</v>
      </c>
      <c r="H1816" s="4" t="s">
        <v>90</v>
      </c>
      <c r="I1816" s="9">
        <v>4</v>
      </c>
      <c r="J1816" s="6">
        <v>122.43</v>
      </c>
      <c r="K1816" s="7">
        <v>0</v>
      </c>
      <c r="L1816" s="6">
        <v>61.5</v>
      </c>
      <c r="M1816" s="6">
        <f t="shared" si="112"/>
        <v>489.72</v>
      </c>
      <c r="N1816" s="6">
        <f t="shared" si="113"/>
        <v>246</v>
      </c>
      <c r="O1816" s="6">
        <f t="shared" si="114"/>
        <v>243.72000000000003</v>
      </c>
      <c r="P1816" s="8">
        <f t="shared" si="115"/>
        <v>0.49767213918157316</v>
      </c>
      <c r="Q1816" s="5">
        <f>YEAR(SalesDataTable[[#This Row],[Order Date]])</f>
        <v>2026</v>
      </c>
      <c r="R1816" s="8" t="str">
        <f>"Q"&amp;ROUNDUP(MONTH(SalesDataTable[[#This Row],[Order Date]])/3,0)</f>
        <v>Q3</v>
      </c>
      <c r="S1816" s="9">
        <f>MONTH(SalesDataTable[[#This Row],[Order Date]])</f>
        <v>9</v>
      </c>
      <c r="T1816" s="8" t="str">
        <f>TEXT(SalesDataTable[[#This Row],[Order Date]],"mmm")</f>
        <v>Sep</v>
      </c>
    </row>
    <row r="1817" spans="1:20" ht="15.6">
      <c r="A1817" s="2" t="s">
        <v>1868</v>
      </c>
      <c r="B1817" s="3">
        <v>46268</v>
      </c>
      <c r="C1817" s="4" t="s">
        <v>14</v>
      </c>
      <c r="D1817" s="4" t="s">
        <v>15</v>
      </c>
      <c r="E1817" s="4" t="s">
        <v>39</v>
      </c>
      <c r="F1817" s="4" t="s">
        <v>4</v>
      </c>
      <c r="G1817" s="4" t="s">
        <v>5</v>
      </c>
      <c r="H1817" s="4" t="s">
        <v>6</v>
      </c>
      <c r="I1817" s="9">
        <v>3</v>
      </c>
      <c r="J1817" s="6">
        <v>81.12</v>
      </c>
      <c r="K1817" s="7">
        <v>0.1</v>
      </c>
      <c r="L1817" s="6">
        <v>41.78</v>
      </c>
      <c r="M1817" s="6">
        <f t="shared" si="112"/>
        <v>219.02400000000003</v>
      </c>
      <c r="N1817" s="6">
        <f t="shared" si="113"/>
        <v>125.34</v>
      </c>
      <c r="O1817" s="6">
        <f t="shared" si="114"/>
        <v>93.684000000000026</v>
      </c>
      <c r="P1817" s="8">
        <f t="shared" si="115"/>
        <v>0.42773394696471628</v>
      </c>
      <c r="Q1817" s="5">
        <f>YEAR(SalesDataTable[[#This Row],[Order Date]])</f>
        <v>2026</v>
      </c>
      <c r="R1817" s="8" t="str">
        <f>"Q"&amp;ROUNDUP(MONTH(SalesDataTable[[#This Row],[Order Date]])/3,0)</f>
        <v>Q3</v>
      </c>
      <c r="S1817" s="9">
        <f>MONTH(SalesDataTable[[#This Row],[Order Date]])</f>
        <v>9</v>
      </c>
      <c r="T1817" s="8" t="str">
        <f>TEXT(SalesDataTable[[#This Row],[Order Date]],"mmm")</f>
        <v>Sep</v>
      </c>
    </row>
    <row r="1818" spans="1:20" ht="15.6">
      <c r="A1818" s="2" t="s">
        <v>1869</v>
      </c>
      <c r="B1818" s="3">
        <v>46268</v>
      </c>
      <c r="C1818" s="4" t="s">
        <v>8</v>
      </c>
      <c r="D1818" s="4" t="s">
        <v>86</v>
      </c>
      <c r="E1818" s="4" t="s">
        <v>3</v>
      </c>
      <c r="F1818" s="4" t="s">
        <v>4</v>
      </c>
      <c r="G1818" s="4" t="s">
        <v>17</v>
      </c>
      <c r="H1818" s="4" t="s">
        <v>83</v>
      </c>
      <c r="I1818" s="9">
        <v>1</v>
      </c>
      <c r="J1818" s="6">
        <v>168.54</v>
      </c>
      <c r="K1818" s="7">
        <v>0.05</v>
      </c>
      <c r="L1818" s="6">
        <v>87.82</v>
      </c>
      <c r="M1818" s="6">
        <f t="shared" si="112"/>
        <v>160.11299999999997</v>
      </c>
      <c r="N1818" s="6">
        <f t="shared" si="113"/>
        <v>87.82</v>
      </c>
      <c r="O1818" s="6">
        <f t="shared" si="114"/>
        <v>72.292999999999978</v>
      </c>
      <c r="P1818" s="8">
        <f t="shared" si="115"/>
        <v>0.45151236938911887</v>
      </c>
      <c r="Q1818" s="5">
        <f>YEAR(SalesDataTable[[#This Row],[Order Date]])</f>
        <v>2026</v>
      </c>
      <c r="R1818" s="8" t="str">
        <f>"Q"&amp;ROUNDUP(MONTH(SalesDataTable[[#This Row],[Order Date]])/3,0)</f>
        <v>Q3</v>
      </c>
      <c r="S1818" s="9">
        <f>MONTH(SalesDataTable[[#This Row],[Order Date]])</f>
        <v>9</v>
      </c>
      <c r="T1818" s="8" t="str">
        <f>TEXT(SalesDataTable[[#This Row],[Order Date]],"mmm")</f>
        <v>Sep</v>
      </c>
    </row>
    <row r="1819" spans="1:20" ht="15.6">
      <c r="A1819" s="2" t="s">
        <v>1870</v>
      </c>
      <c r="B1819" s="3">
        <v>46268</v>
      </c>
      <c r="C1819" s="4" t="s">
        <v>1</v>
      </c>
      <c r="D1819" s="4" t="s">
        <v>2</v>
      </c>
      <c r="E1819" s="4" t="s">
        <v>25</v>
      </c>
      <c r="F1819" s="4" t="s">
        <v>16</v>
      </c>
      <c r="G1819" s="4" t="s">
        <v>5</v>
      </c>
      <c r="H1819" s="4" t="s">
        <v>35</v>
      </c>
      <c r="I1819" s="9">
        <v>4</v>
      </c>
      <c r="J1819" s="6">
        <v>39.61</v>
      </c>
      <c r="K1819" s="7">
        <v>0.1</v>
      </c>
      <c r="L1819" s="6">
        <v>16.829999999999998</v>
      </c>
      <c r="M1819" s="6">
        <f t="shared" si="112"/>
        <v>142.596</v>
      </c>
      <c r="N1819" s="6">
        <f t="shared" si="113"/>
        <v>67.319999999999993</v>
      </c>
      <c r="O1819" s="6">
        <f t="shared" si="114"/>
        <v>75.27600000000001</v>
      </c>
      <c r="P1819" s="8">
        <f t="shared" si="115"/>
        <v>0.52789699570815452</v>
      </c>
      <c r="Q1819" s="5">
        <f>YEAR(SalesDataTable[[#This Row],[Order Date]])</f>
        <v>2026</v>
      </c>
      <c r="R1819" s="8" t="str">
        <f>"Q"&amp;ROUNDUP(MONTH(SalesDataTable[[#This Row],[Order Date]])/3,0)</f>
        <v>Q3</v>
      </c>
      <c r="S1819" s="9">
        <f>MONTH(SalesDataTable[[#This Row],[Order Date]])</f>
        <v>9</v>
      </c>
      <c r="T1819" s="8" t="str">
        <f>TEXT(SalesDataTable[[#This Row],[Order Date]],"mmm")</f>
        <v>Sep</v>
      </c>
    </row>
    <row r="1820" spans="1:20" ht="15.6">
      <c r="A1820" s="2" t="s">
        <v>1871</v>
      </c>
      <c r="B1820" s="3">
        <v>46269</v>
      </c>
      <c r="C1820" s="4" t="s">
        <v>27</v>
      </c>
      <c r="D1820" s="4" t="s">
        <v>48</v>
      </c>
      <c r="E1820" s="4" t="s">
        <v>3</v>
      </c>
      <c r="F1820" s="4" t="s">
        <v>4</v>
      </c>
      <c r="G1820" s="4" t="s">
        <v>49</v>
      </c>
      <c r="H1820" s="4" t="s">
        <v>50</v>
      </c>
      <c r="I1820" s="9">
        <v>1</v>
      </c>
      <c r="J1820" s="6">
        <v>39.85</v>
      </c>
      <c r="K1820" s="7">
        <v>0.1</v>
      </c>
      <c r="L1820" s="6">
        <v>14.96</v>
      </c>
      <c r="M1820" s="6">
        <f t="shared" si="112"/>
        <v>35.865000000000002</v>
      </c>
      <c r="N1820" s="6">
        <f t="shared" si="113"/>
        <v>14.96</v>
      </c>
      <c r="O1820" s="6">
        <f t="shared" si="114"/>
        <v>20.905000000000001</v>
      </c>
      <c r="P1820" s="8">
        <f t="shared" si="115"/>
        <v>0.58288024536456151</v>
      </c>
      <c r="Q1820" s="5">
        <f>YEAR(SalesDataTable[[#This Row],[Order Date]])</f>
        <v>2026</v>
      </c>
      <c r="R1820" s="8" t="str">
        <f>"Q"&amp;ROUNDUP(MONTH(SalesDataTable[[#This Row],[Order Date]])/3,0)</f>
        <v>Q3</v>
      </c>
      <c r="S1820" s="9">
        <f>MONTH(SalesDataTable[[#This Row],[Order Date]])</f>
        <v>9</v>
      </c>
      <c r="T1820" s="8" t="str">
        <f>TEXT(SalesDataTable[[#This Row],[Order Date]],"mmm")</f>
        <v>Sep</v>
      </c>
    </row>
    <row r="1821" spans="1:20" ht="15.6">
      <c r="A1821" s="2" t="s">
        <v>1872</v>
      </c>
      <c r="B1821" s="3">
        <v>46269</v>
      </c>
      <c r="C1821" s="4" t="s">
        <v>27</v>
      </c>
      <c r="D1821" s="4" t="s">
        <v>48</v>
      </c>
      <c r="E1821" s="4" t="s">
        <v>3</v>
      </c>
      <c r="F1821" s="4" t="s">
        <v>16</v>
      </c>
      <c r="G1821" s="4" t="s">
        <v>49</v>
      </c>
      <c r="H1821" s="4" t="s">
        <v>50</v>
      </c>
      <c r="I1821" s="9">
        <v>1</v>
      </c>
      <c r="J1821" s="6">
        <v>40.51</v>
      </c>
      <c r="K1821" s="7">
        <v>0.05</v>
      </c>
      <c r="L1821" s="6">
        <v>14.7</v>
      </c>
      <c r="M1821" s="6">
        <f t="shared" si="112"/>
        <v>38.484499999999997</v>
      </c>
      <c r="N1821" s="6">
        <f t="shared" si="113"/>
        <v>14.7</v>
      </c>
      <c r="O1821" s="6">
        <f t="shared" si="114"/>
        <v>23.784499999999998</v>
      </c>
      <c r="P1821" s="8">
        <f t="shared" si="115"/>
        <v>0.6180280372617547</v>
      </c>
      <c r="Q1821" s="5">
        <f>YEAR(SalesDataTable[[#This Row],[Order Date]])</f>
        <v>2026</v>
      </c>
      <c r="R1821" s="8" t="str">
        <f>"Q"&amp;ROUNDUP(MONTH(SalesDataTable[[#This Row],[Order Date]])/3,0)</f>
        <v>Q3</v>
      </c>
      <c r="S1821" s="9">
        <f>MONTH(SalesDataTable[[#This Row],[Order Date]])</f>
        <v>9</v>
      </c>
      <c r="T1821" s="8" t="str">
        <f>TEXT(SalesDataTable[[#This Row],[Order Date]],"mmm")</f>
        <v>Sep</v>
      </c>
    </row>
    <row r="1822" spans="1:20" ht="15.6">
      <c r="A1822" s="2" t="s">
        <v>1873</v>
      </c>
      <c r="B1822" s="3">
        <v>46270</v>
      </c>
      <c r="C1822" s="4" t="s">
        <v>8</v>
      </c>
      <c r="D1822" s="4" t="s">
        <v>69</v>
      </c>
      <c r="E1822" s="4" t="s">
        <v>3</v>
      </c>
      <c r="F1822" s="4" t="s">
        <v>4</v>
      </c>
      <c r="G1822" s="4" t="s">
        <v>31</v>
      </c>
      <c r="H1822" s="4" t="s">
        <v>90</v>
      </c>
      <c r="I1822" s="9">
        <v>1</v>
      </c>
      <c r="J1822" s="6">
        <v>121.59</v>
      </c>
      <c r="K1822" s="7">
        <v>0</v>
      </c>
      <c r="L1822" s="6">
        <v>62.44</v>
      </c>
      <c r="M1822" s="6">
        <f t="shared" si="112"/>
        <v>121.59</v>
      </c>
      <c r="N1822" s="6">
        <f t="shared" si="113"/>
        <v>62.44</v>
      </c>
      <c r="O1822" s="6">
        <f t="shared" si="114"/>
        <v>59.150000000000006</v>
      </c>
      <c r="P1822" s="8">
        <f t="shared" si="115"/>
        <v>0.4864709268854347</v>
      </c>
      <c r="Q1822" s="5">
        <f>YEAR(SalesDataTable[[#This Row],[Order Date]])</f>
        <v>2026</v>
      </c>
      <c r="R1822" s="8" t="str">
        <f>"Q"&amp;ROUNDUP(MONTH(SalesDataTable[[#This Row],[Order Date]])/3,0)</f>
        <v>Q3</v>
      </c>
      <c r="S1822" s="9">
        <f>MONTH(SalesDataTable[[#This Row],[Order Date]])</f>
        <v>9</v>
      </c>
      <c r="T1822" s="8" t="str">
        <f>TEXT(SalesDataTable[[#This Row],[Order Date]],"mmm")</f>
        <v>Sep</v>
      </c>
    </row>
    <row r="1823" spans="1:20" ht="15.6">
      <c r="A1823" s="2" t="s">
        <v>1874</v>
      </c>
      <c r="B1823" s="3">
        <v>46270</v>
      </c>
      <c r="C1823" s="4" t="s">
        <v>27</v>
      </c>
      <c r="D1823" s="4" t="s">
        <v>48</v>
      </c>
      <c r="E1823" s="4" t="s">
        <v>10</v>
      </c>
      <c r="F1823" s="4" t="s">
        <v>20</v>
      </c>
      <c r="G1823" s="4" t="s">
        <v>11</v>
      </c>
      <c r="H1823" s="4" t="s">
        <v>53</v>
      </c>
      <c r="I1823" s="9">
        <v>4</v>
      </c>
      <c r="J1823" s="6">
        <v>152.99</v>
      </c>
      <c r="K1823" s="7">
        <v>0.15</v>
      </c>
      <c r="L1823" s="6">
        <v>77.12</v>
      </c>
      <c r="M1823" s="6">
        <f t="shared" si="112"/>
        <v>520.16600000000005</v>
      </c>
      <c r="N1823" s="6">
        <f t="shared" si="113"/>
        <v>308.48</v>
      </c>
      <c r="O1823" s="6">
        <f t="shared" si="114"/>
        <v>211.68600000000004</v>
      </c>
      <c r="P1823" s="8">
        <f t="shared" si="115"/>
        <v>0.40695854784818697</v>
      </c>
      <c r="Q1823" s="5">
        <f>YEAR(SalesDataTable[[#This Row],[Order Date]])</f>
        <v>2026</v>
      </c>
      <c r="R1823" s="8" t="str">
        <f>"Q"&amp;ROUNDUP(MONTH(SalesDataTable[[#This Row],[Order Date]])/3,0)</f>
        <v>Q3</v>
      </c>
      <c r="S1823" s="9">
        <f>MONTH(SalesDataTable[[#This Row],[Order Date]])</f>
        <v>9</v>
      </c>
      <c r="T1823" s="8" t="str">
        <f>TEXT(SalesDataTable[[#This Row],[Order Date]],"mmm")</f>
        <v>Sep</v>
      </c>
    </row>
    <row r="1824" spans="1:20" ht="15.6">
      <c r="A1824" s="2" t="s">
        <v>1875</v>
      </c>
      <c r="B1824" s="3">
        <v>46270</v>
      </c>
      <c r="C1824" s="4" t="s">
        <v>14</v>
      </c>
      <c r="D1824" s="4" t="s">
        <v>61</v>
      </c>
      <c r="E1824" s="4" t="s">
        <v>3</v>
      </c>
      <c r="F1824" s="4" t="s">
        <v>20</v>
      </c>
      <c r="G1824" s="4" t="s">
        <v>17</v>
      </c>
      <c r="H1824" s="4" t="s">
        <v>18</v>
      </c>
      <c r="I1824" s="9">
        <v>3</v>
      </c>
      <c r="J1824" s="6">
        <v>36.19</v>
      </c>
      <c r="K1824" s="7">
        <v>0.1</v>
      </c>
      <c r="L1824" s="6">
        <v>13.97</v>
      </c>
      <c r="M1824" s="6">
        <f t="shared" si="112"/>
        <v>97.712999999999994</v>
      </c>
      <c r="N1824" s="6">
        <f t="shared" si="113"/>
        <v>41.910000000000004</v>
      </c>
      <c r="O1824" s="6">
        <f t="shared" si="114"/>
        <v>55.80299999999999</v>
      </c>
      <c r="P1824" s="8">
        <f t="shared" si="115"/>
        <v>0.57109084768659235</v>
      </c>
      <c r="Q1824" s="5">
        <f>YEAR(SalesDataTable[[#This Row],[Order Date]])</f>
        <v>2026</v>
      </c>
      <c r="R1824" s="8" t="str">
        <f>"Q"&amp;ROUNDUP(MONTH(SalesDataTable[[#This Row],[Order Date]])/3,0)</f>
        <v>Q3</v>
      </c>
      <c r="S1824" s="9">
        <f>MONTH(SalesDataTable[[#This Row],[Order Date]])</f>
        <v>9</v>
      </c>
      <c r="T1824" s="8" t="str">
        <f>TEXT(SalesDataTable[[#This Row],[Order Date]],"mmm")</f>
        <v>Sep</v>
      </c>
    </row>
    <row r="1825" spans="1:20" ht="15.6">
      <c r="A1825" s="2" t="s">
        <v>1876</v>
      </c>
      <c r="B1825" s="3">
        <v>46270</v>
      </c>
      <c r="C1825" s="4" t="s">
        <v>14</v>
      </c>
      <c r="D1825" s="4" t="s">
        <v>126</v>
      </c>
      <c r="E1825" s="4" t="s">
        <v>25</v>
      </c>
      <c r="F1825" s="4" t="s">
        <v>16</v>
      </c>
      <c r="G1825" s="4" t="s">
        <v>11</v>
      </c>
      <c r="H1825" s="4" t="s">
        <v>21</v>
      </c>
      <c r="I1825" s="9">
        <v>2</v>
      </c>
      <c r="J1825" s="6">
        <v>142.44</v>
      </c>
      <c r="K1825" s="7">
        <v>0</v>
      </c>
      <c r="L1825" s="6">
        <v>77.33</v>
      </c>
      <c r="M1825" s="6">
        <f t="shared" si="112"/>
        <v>284.88</v>
      </c>
      <c r="N1825" s="6">
        <f t="shared" si="113"/>
        <v>154.66</v>
      </c>
      <c r="O1825" s="6">
        <f t="shared" si="114"/>
        <v>130.22</v>
      </c>
      <c r="P1825" s="8">
        <f t="shared" si="115"/>
        <v>0.45710474585790506</v>
      </c>
      <c r="Q1825" s="5">
        <f>YEAR(SalesDataTable[[#This Row],[Order Date]])</f>
        <v>2026</v>
      </c>
      <c r="R1825" s="8" t="str">
        <f>"Q"&amp;ROUNDUP(MONTH(SalesDataTable[[#This Row],[Order Date]])/3,0)</f>
        <v>Q3</v>
      </c>
      <c r="S1825" s="9">
        <f>MONTH(SalesDataTable[[#This Row],[Order Date]])</f>
        <v>9</v>
      </c>
      <c r="T1825" s="8" t="str">
        <f>TEXT(SalesDataTable[[#This Row],[Order Date]],"mmm")</f>
        <v>Sep</v>
      </c>
    </row>
    <row r="1826" spans="1:20" ht="15.6">
      <c r="A1826" s="2" t="s">
        <v>1877</v>
      </c>
      <c r="B1826" s="3">
        <v>46270</v>
      </c>
      <c r="C1826" s="4" t="s">
        <v>8</v>
      </c>
      <c r="D1826" s="4" t="s">
        <v>38</v>
      </c>
      <c r="E1826" s="4" t="s">
        <v>3</v>
      </c>
      <c r="F1826" s="4" t="s">
        <v>16</v>
      </c>
      <c r="G1826" s="4" t="s">
        <v>17</v>
      </c>
      <c r="H1826" s="4" t="s">
        <v>71</v>
      </c>
      <c r="I1826" s="9">
        <v>2</v>
      </c>
      <c r="J1826" s="6">
        <v>133.81</v>
      </c>
      <c r="K1826" s="7">
        <v>0</v>
      </c>
      <c r="L1826" s="6">
        <v>66.78</v>
      </c>
      <c r="M1826" s="6">
        <f t="shared" si="112"/>
        <v>267.62</v>
      </c>
      <c r="N1826" s="6">
        <f t="shared" si="113"/>
        <v>133.56</v>
      </c>
      <c r="O1826" s="6">
        <f t="shared" si="114"/>
        <v>134.06</v>
      </c>
      <c r="P1826" s="8">
        <f t="shared" si="115"/>
        <v>0.5009341603766535</v>
      </c>
      <c r="Q1826" s="5">
        <f>YEAR(SalesDataTable[[#This Row],[Order Date]])</f>
        <v>2026</v>
      </c>
      <c r="R1826" s="8" t="str">
        <f>"Q"&amp;ROUNDUP(MONTH(SalesDataTable[[#This Row],[Order Date]])/3,0)</f>
        <v>Q3</v>
      </c>
      <c r="S1826" s="9">
        <f>MONTH(SalesDataTable[[#This Row],[Order Date]])</f>
        <v>9</v>
      </c>
      <c r="T1826" s="8" t="str">
        <f>TEXT(SalesDataTable[[#This Row],[Order Date]],"mmm")</f>
        <v>Sep</v>
      </c>
    </row>
    <row r="1827" spans="1:20" ht="15.6">
      <c r="A1827" s="2" t="s">
        <v>1878</v>
      </c>
      <c r="B1827" s="3">
        <v>46270</v>
      </c>
      <c r="C1827" s="4" t="s">
        <v>8</v>
      </c>
      <c r="D1827" s="4" t="s">
        <v>69</v>
      </c>
      <c r="E1827" s="4" t="s">
        <v>25</v>
      </c>
      <c r="F1827" s="4" t="s">
        <v>16</v>
      </c>
      <c r="G1827" s="4" t="s">
        <v>49</v>
      </c>
      <c r="H1827" s="4" t="s">
        <v>50</v>
      </c>
      <c r="I1827" s="9">
        <v>2</v>
      </c>
      <c r="J1827" s="6">
        <v>40.49</v>
      </c>
      <c r="K1827" s="7">
        <v>0.15</v>
      </c>
      <c r="L1827" s="6">
        <v>14.32</v>
      </c>
      <c r="M1827" s="6">
        <f t="shared" si="112"/>
        <v>68.832999999999998</v>
      </c>
      <c r="N1827" s="6">
        <f t="shared" si="113"/>
        <v>28.64</v>
      </c>
      <c r="O1827" s="6">
        <f t="shared" si="114"/>
        <v>40.192999999999998</v>
      </c>
      <c r="P1827" s="8">
        <f t="shared" si="115"/>
        <v>0.58392050324698908</v>
      </c>
      <c r="Q1827" s="5">
        <f>YEAR(SalesDataTable[[#This Row],[Order Date]])</f>
        <v>2026</v>
      </c>
      <c r="R1827" s="8" t="str">
        <f>"Q"&amp;ROUNDUP(MONTH(SalesDataTable[[#This Row],[Order Date]])/3,0)</f>
        <v>Q3</v>
      </c>
      <c r="S1827" s="9">
        <f>MONTH(SalesDataTable[[#This Row],[Order Date]])</f>
        <v>9</v>
      </c>
      <c r="T1827" s="8" t="str">
        <f>TEXT(SalesDataTable[[#This Row],[Order Date]],"mmm")</f>
        <v>Sep</v>
      </c>
    </row>
    <row r="1828" spans="1:20" ht="15.6">
      <c r="A1828" s="2" t="s">
        <v>1879</v>
      </c>
      <c r="B1828" s="3">
        <v>46270</v>
      </c>
      <c r="C1828" s="4" t="s">
        <v>14</v>
      </c>
      <c r="D1828" s="4" t="s">
        <v>15</v>
      </c>
      <c r="E1828" s="4" t="s">
        <v>3</v>
      </c>
      <c r="F1828" s="4" t="s">
        <v>20</v>
      </c>
      <c r="G1828" s="4" t="s">
        <v>31</v>
      </c>
      <c r="H1828" s="4" t="s">
        <v>41</v>
      </c>
      <c r="I1828" s="9">
        <v>4</v>
      </c>
      <c r="J1828" s="6">
        <v>198.1</v>
      </c>
      <c r="K1828" s="7">
        <v>0</v>
      </c>
      <c r="L1828" s="6">
        <v>101.61</v>
      </c>
      <c r="M1828" s="6">
        <f t="shared" si="112"/>
        <v>792.4</v>
      </c>
      <c r="N1828" s="6">
        <f t="shared" si="113"/>
        <v>406.44</v>
      </c>
      <c r="O1828" s="6">
        <f t="shared" si="114"/>
        <v>385.96</v>
      </c>
      <c r="P1828" s="8">
        <f t="shared" si="115"/>
        <v>0.48707723372034323</v>
      </c>
      <c r="Q1828" s="5">
        <f>YEAR(SalesDataTable[[#This Row],[Order Date]])</f>
        <v>2026</v>
      </c>
      <c r="R1828" s="8" t="str">
        <f>"Q"&amp;ROUNDUP(MONTH(SalesDataTable[[#This Row],[Order Date]])/3,0)</f>
        <v>Q3</v>
      </c>
      <c r="S1828" s="9">
        <f>MONTH(SalesDataTable[[#This Row],[Order Date]])</f>
        <v>9</v>
      </c>
      <c r="T1828" s="8" t="str">
        <f>TEXT(SalesDataTable[[#This Row],[Order Date]],"mmm")</f>
        <v>Sep</v>
      </c>
    </row>
    <row r="1829" spans="1:20" ht="15.6">
      <c r="A1829" s="2" t="s">
        <v>1880</v>
      </c>
      <c r="B1829" s="3">
        <v>46270</v>
      </c>
      <c r="C1829" s="4" t="s">
        <v>8</v>
      </c>
      <c r="D1829" s="4" t="s">
        <v>69</v>
      </c>
      <c r="E1829" s="4" t="s">
        <v>25</v>
      </c>
      <c r="F1829" s="4" t="s">
        <v>16</v>
      </c>
      <c r="G1829" s="4" t="s">
        <v>5</v>
      </c>
      <c r="H1829" s="4" t="s">
        <v>6</v>
      </c>
      <c r="I1829" s="9">
        <v>1</v>
      </c>
      <c r="J1829" s="6">
        <v>83.73</v>
      </c>
      <c r="K1829" s="7">
        <v>0.15</v>
      </c>
      <c r="L1829" s="6">
        <v>43.34</v>
      </c>
      <c r="M1829" s="6">
        <f t="shared" si="112"/>
        <v>71.170500000000004</v>
      </c>
      <c r="N1829" s="6">
        <f t="shared" si="113"/>
        <v>43.34</v>
      </c>
      <c r="O1829" s="6">
        <f t="shared" si="114"/>
        <v>27.830500000000001</v>
      </c>
      <c r="P1829" s="8">
        <f t="shared" si="115"/>
        <v>0.39103982689457006</v>
      </c>
      <c r="Q1829" s="5">
        <f>YEAR(SalesDataTable[[#This Row],[Order Date]])</f>
        <v>2026</v>
      </c>
      <c r="R1829" s="8" t="str">
        <f>"Q"&amp;ROUNDUP(MONTH(SalesDataTable[[#This Row],[Order Date]])/3,0)</f>
        <v>Q3</v>
      </c>
      <c r="S1829" s="9">
        <f>MONTH(SalesDataTable[[#This Row],[Order Date]])</f>
        <v>9</v>
      </c>
      <c r="T1829" s="8" t="str">
        <f>TEXT(SalesDataTable[[#This Row],[Order Date]],"mmm")</f>
        <v>Sep</v>
      </c>
    </row>
    <row r="1830" spans="1:20" ht="15.6">
      <c r="A1830" s="2" t="s">
        <v>1881</v>
      </c>
      <c r="B1830" s="3">
        <v>46271</v>
      </c>
      <c r="C1830" s="4" t="s">
        <v>8</v>
      </c>
      <c r="D1830" s="4" t="s">
        <v>86</v>
      </c>
      <c r="E1830" s="4" t="s">
        <v>25</v>
      </c>
      <c r="F1830" s="4" t="s">
        <v>16</v>
      </c>
      <c r="G1830" s="4" t="s">
        <v>31</v>
      </c>
      <c r="H1830" s="4" t="s">
        <v>41</v>
      </c>
      <c r="I1830" s="9">
        <v>2</v>
      </c>
      <c r="J1830" s="6">
        <v>194.92</v>
      </c>
      <c r="K1830" s="7">
        <v>0</v>
      </c>
      <c r="L1830" s="6">
        <v>102.66</v>
      </c>
      <c r="M1830" s="6">
        <f t="shared" si="112"/>
        <v>389.84</v>
      </c>
      <c r="N1830" s="6">
        <f t="shared" si="113"/>
        <v>205.32</v>
      </c>
      <c r="O1830" s="6">
        <f t="shared" si="114"/>
        <v>184.51999999999998</v>
      </c>
      <c r="P1830" s="8">
        <f t="shared" si="115"/>
        <v>0.47332238867227577</v>
      </c>
      <c r="Q1830" s="5">
        <f>YEAR(SalesDataTable[[#This Row],[Order Date]])</f>
        <v>2026</v>
      </c>
      <c r="R1830" s="8" t="str">
        <f>"Q"&amp;ROUNDUP(MONTH(SalesDataTable[[#This Row],[Order Date]])/3,0)</f>
        <v>Q3</v>
      </c>
      <c r="S1830" s="9">
        <f>MONTH(SalesDataTable[[#This Row],[Order Date]])</f>
        <v>9</v>
      </c>
      <c r="T1830" s="8" t="str">
        <f>TEXT(SalesDataTable[[#This Row],[Order Date]],"mmm")</f>
        <v>Sep</v>
      </c>
    </row>
    <row r="1831" spans="1:20" ht="15.6">
      <c r="A1831" s="2" t="s">
        <v>1882</v>
      </c>
      <c r="B1831" s="3">
        <v>46271</v>
      </c>
      <c r="C1831" s="4" t="s">
        <v>8</v>
      </c>
      <c r="D1831" s="4" t="s">
        <v>69</v>
      </c>
      <c r="E1831" s="4" t="s">
        <v>25</v>
      </c>
      <c r="F1831" s="4" t="s">
        <v>16</v>
      </c>
      <c r="G1831" s="4" t="s">
        <v>17</v>
      </c>
      <c r="H1831" s="4" t="s">
        <v>83</v>
      </c>
      <c r="I1831" s="9">
        <v>1</v>
      </c>
      <c r="J1831" s="6">
        <v>161.03</v>
      </c>
      <c r="K1831" s="7">
        <v>0</v>
      </c>
      <c r="L1831" s="6">
        <v>89.86</v>
      </c>
      <c r="M1831" s="6">
        <f t="shared" si="112"/>
        <v>161.03</v>
      </c>
      <c r="N1831" s="6">
        <f t="shared" si="113"/>
        <v>89.86</v>
      </c>
      <c r="O1831" s="6">
        <f t="shared" si="114"/>
        <v>71.17</v>
      </c>
      <c r="P1831" s="8">
        <f t="shared" si="115"/>
        <v>0.44196733527914056</v>
      </c>
      <c r="Q1831" s="5">
        <f>YEAR(SalesDataTable[[#This Row],[Order Date]])</f>
        <v>2026</v>
      </c>
      <c r="R1831" s="8" t="str">
        <f>"Q"&amp;ROUNDUP(MONTH(SalesDataTable[[#This Row],[Order Date]])/3,0)</f>
        <v>Q3</v>
      </c>
      <c r="S1831" s="9">
        <f>MONTH(SalesDataTable[[#This Row],[Order Date]])</f>
        <v>9</v>
      </c>
      <c r="T1831" s="8" t="str">
        <f>TEXT(SalesDataTable[[#This Row],[Order Date]],"mmm")</f>
        <v>Sep</v>
      </c>
    </row>
    <row r="1832" spans="1:20" ht="15.6">
      <c r="A1832" s="2" t="s">
        <v>1883</v>
      </c>
      <c r="B1832" s="3">
        <v>46271</v>
      </c>
      <c r="C1832" s="4" t="s">
        <v>27</v>
      </c>
      <c r="D1832" s="4" t="s">
        <v>28</v>
      </c>
      <c r="E1832" s="4" t="s">
        <v>39</v>
      </c>
      <c r="F1832" s="4" t="s">
        <v>16</v>
      </c>
      <c r="G1832" s="4" t="s">
        <v>49</v>
      </c>
      <c r="H1832" s="4" t="s">
        <v>67</v>
      </c>
      <c r="I1832" s="9">
        <v>1</v>
      </c>
      <c r="J1832" s="6">
        <v>35.68</v>
      </c>
      <c r="K1832" s="7">
        <v>0.05</v>
      </c>
      <c r="L1832" s="6">
        <v>13.76</v>
      </c>
      <c r="M1832" s="6">
        <f t="shared" si="112"/>
        <v>33.896000000000001</v>
      </c>
      <c r="N1832" s="6">
        <f t="shared" si="113"/>
        <v>13.76</v>
      </c>
      <c r="O1832" s="6">
        <f t="shared" si="114"/>
        <v>20.136000000000003</v>
      </c>
      <c r="P1832" s="8">
        <f t="shared" si="115"/>
        <v>0.59405239556289835</v>
      </c>
      <c r="Q1832" s="5">
        <f>YEAR(SalesDataTable[[#This Row],[Order Date]])</f>
        <v>2026</v>
      </c>
      <c r="R1832" s="8" t="str">
        <f>"Q"&amp;ROUNDUP(MONTH(SalesDataTable[[#This Row],[Order Date]])/3,0)</f>
        <v>Q3</v>
      </c>
      <c r="S1832" s="9">
        <f>MONTH(SalesDataTable[[#This Row],[Order Date]])</f>
        <v>9</v>
      </c>
      <c r="T1832" s="8" t="str">
        <f>TEXT(SalesDataTable[[#This Row],[Order Date]],"mmm")</f>
        <v>Sep</v>
      </c>
    </row>
    <row r="1833" spans="1:20" ht="15.6">
      <c r="A1833" s="2" t="s">
        <v>1884</v>
      </c>
      <c r="B1833" s="3">
        <v>46271</v>
      </c>
      <c r="C1833" s="4" t="s">
        <v>8</v>
      </c>
      <c r="D1833" s="4" t="s">
        <v>38</v>
      </c>
      <c r="E1833" s="4" t="s">
        <v>3</v>
      </c>
      <c r="F1833" s="4" t="s">
        <v>16</v>
      </c>
      <c r="G1833" s="4" t="s">
        <v>5</v>
      </c>
      <c r="H1833" s="4" t="s">
        <v>35</v>
      </c>
      <c r="I1833" s="9">
        <v>1</v>
      </c>
      <c r="J1833" s="6">
        <v>39.68</v>
      </c>
      <c r="K1833" s="7">
        <v>0.05</v>
      </c>
      <c r="L1833" s="6">
        <v>16.63</v>
      </c>
      <c r="M1833" s="6">
        <f t="shared" si="112"/>
        <v>37.695999999999998</v>
      </c>
      <c r="N1833" s="6">
        <f t="shared" si="113"/>
        <v>16.63</v>
      </c>
      <c r="O1833" s="6">
        <f t="shared" si="114"/>
        <v>21.065999999999999</v>
      </c>
      <c r="P1833" s="8">
        <f t="shared" si="115"/>
        <v>0.55883913412563668</v>
      </c>
      <c r="Q1833" s="5">
        <f>YEAR(SalesDataTable[[#This Row],[Order Date]])</f>
        <v>2026</v>
      </c>
      <c r="R1833" s="8" t="str">
        <f>"Q"&amp;ROUNDUP(MONTH(SalesDataTable[[#This Row],[Order Date]])/3,0)</f>
        <v>Q3</v>
      </c>
      <c r="S1833" s="9">
        <f>MONTH(SalesDataTable[[#This Row],[Order Date]])</f>
        <v>9</v>
      </c>
      <c r="T1833" s="8" t="str">
        <f>TEXT(SalesDataTable[[#This Row],[Order Date]],"mmm")</f>
        <v>Sep</v>
      </c>
    </row>
    <row r="1834" spans="1:20" ht="15.6">
      <c r="A1834" s="2" t="s">
        <v>1885</v>
      </c>
      <c r="B1834" s="3">
        <v>46271</v>
      </c>
      <c r="C1834" s="4" t="s">
        <v>14</v>
      </c>
      <c r="D1834" s="4" t="s">
        <v>61</v>
      </c>
      <c r="E1834" s="4" t="s">
        <v>3</v>
      </c>
      <c r="F1834" s="4" t="s">
        <v>16</v>
      </c>
      <c r="G1834" s="4" t="s">
        <v>11</v>
      </c>
      <c r="H1834" s="4" t="s">
        <v>21</v>
      </c>
      <c r="I1834" s="9">
        <v>3</v>
      </c>
      <c r="J1834" s="6">
        <v>146.22</v>
      </c>
      <c r="K1834" s="7">
        <v>0</v>
      </c>
      <c r="L1834" s="6">
        <v>80.13</v>
      </c>
      <c r="M1834" s="6">
        <f t="shared" si="112"/>
        <v>438.65999999999997</v>
      </c>
      <c r="N1834" s="6">
        <f t="shared" si="113"/>
        <v>240.39</v>
      </c>
      <c r="O1834" s="6">
        <f t="shared" si="114"/>
        <v>198.26999999999998</v>
      </c>
      <c r="P1834" s="8">
        <f t="shared" si="115"/>
        <v>0.4519901518260156</v>
      </c>
      <c r="Q1834" s="5">
        <f>YEAR(SalesDataTable[[#This Row],[Order Date]])</f>
        <v>2026</v>
      </c>
      <c r="R1834" s="8" t="str">
        <f>"Q"&amp;ROUNDUP(MONTH(SalesDataTable[[#This Row],[Order Date]])/3,0)</f>
        <v>Q3</v>
      </c>
      <c r="S1834" s="9">
        <f>MONTH(SalesDataTable[[#This Row],[Order Date]])</f>
        <v>9</v>
      </c>
      <c r="T1834" s="8" t="str">
        <f>TEXT(SalesDataTable[[#This Row],[Order Date]],"mmm")</f>
        <v>Sep</v>
      </c>
    </row>
    <row r="1835" spans="1:20" ht="15.6">
      <c r="A1835" s="2" t="s">
        <v>1886</v>
      </c>
      <c r="B1835" s="3">
        <v>46271</v>
      </c>
      <c r="C1835" s="4" t="s">
        <v>27</v>
      </c>
      <c r="D1835" s="4" t="s">
        <v>45</v>
      </c>
      <c r="E1835" s="4" t="s">
        <v>25</v>
      </c>
      <c r="F1835" s="4" t="s">
        <v>4</v>
      </c>
      <c r="G1835" s="4" t="s">
        <v>11</v>
      </c>
      <c r="H1835" s="4" t="s">
        <v>79</v>
      </c>
      <c r="I1835" s="9">
        <v>1</v>
      </c>
      <c r="J1835" s="6">
        <v>71.680000000000007</v>
      </c>
      <c r="K1835" s="7">
        <v>0</v>
      </c>
      <c r="L1835" s="6">
        <v>31.87</v>
      </c>
      <c r="M1835" s="6">
        <f t="shared" si="112"/>
        <v>71.680000000000007</v>
      </c>
      <c r="N1835" s="6">
        <f t="shared" si="113"/>
        <v>31.87</v>
      </c>
      <c r="O1835" s="6">
        <f t="shared" si="114"/>
        <v>39.81</v>
      </c>
      <c r="P1835" s="8">
        <f t="shared" si="115"/>
        <v>0.5553850446428571</v>
      </c>
      <c r="Q1835" s="5">
        <f>YEAR(SalesDataTable[[#This Row],[Order Date]])</f>
        <v>2026</v>
      </c>
      <c r="R1835" s="8" t="str">
        <f>"Q"&amp;ROUNDUP(MONTH(SalesDataTable[[#This Row],[Order Date]])/3,0)</f>
        <v>Q3</v>
      </c>
      <c r="S1835" s="9">
        <f>MONTH(SalesDataTable[[#This Row],[Order Date]])</f>
        <v>9</v>
      </c>
      <c r="T1835" s="8" t="str">
        <f>TEXT(SalesDataTable[[#This Row],[Order Date]],"mmm")</f>
        <v>Sep</v>
      </c>
    </row>
    <row r="1836" spans="1:20" ht="15.6">
      <c r="A1836" s="2" t="s">
        <v>1887</v>
      </c>
      <c r="B1836" s="3">
        <v>46271</v>
      </c>
      <c r="C1836" s="4" t="s">
        <v>14</v>
      </c>
      <c r="D1836" s="4" t="s">
        <v>61</v>
      </c>
      <c r="E1836" s="4" t="s">
        <v>39</v>
      </c>
      <c r="F1836" s="4" t="s">
        <v>16</v>
      </c>
      <c r="G1836" s="4" t="s">
        <v>49</v>
      </c>
      <c r="H1836" s="4" t="s">
        <v>74</v>
      </c>
      <c r="I1836" s="9">
        <v>2</v>
      </c>
      <c r="J1836" s="6">
        <v>51.77</v>
      </c>
      <c r="K1836" s="7">
        <v>0</v>
      </c>
      <c r="L1836" s="6">
        <v>21.46</v>
      </c>
      <c r="M1836" s="6">
        <f t="shared" si="112"/>
        <v>103.54</v>
      </c>
      <c r="N1836" s="6">
        <f t="shared" si="113"/>
        <v>42.92</v>
      </c>
      <c r="O1836" s="6">
        <f t="shared" si="114"/>
        <v>60.620000000000005</v>
      </c>
      <c r="P1836" s="8">
        <f t="shared" si="115"/>
        <v>0.58547421286459345</v>
      </c>
      <c r="Q1836" s="5">
        <f>YEAR(SalesDataTable[[#This Row],[Order Date]])</f>
        <v>2026</v>
      </c>
      <c r="R1836" s="8" t="str">
        <f>"Q"&amp;ROUNDUP(MONTH(SalesDataTable[[#This Row],[Order Date]])/3,0)</f>
        <v>Q3</v>
      </c>
      <c r="S1836" s="9">
        <f>MONTH(SalesDataTable[[#This Row],[Order Date]])</f>
        <v>9</v>
      </c>
      <c r="T1836" s="8" t="str">
        <f>TEXT(SalesDataTable[[#This Row],[Order Date]],"mmm")</f>
        <v>Sep</v>
      </c>
    </row>
    <row r="1837" spans="1:20" ht="15.6">
      <c r="A1837" s="2" t="s">
        <v>1888</v>
      </c>
      <c r="B1837" s="3">
        <v>46271</v>
      </c>
      <c r="C1837" s="4" t="s">
        <v>14</v>
      </c>
      <c r="D1837" s="4" t="s">
        <v>34</v>
      </c>
      <c r="E1837" s="4" t="s">
        <v>10</v>
      </c>
      <c r="F1837" s="4" t="s">
        <v>4</v>
      </c>
      <c r="G1837" s="4" t="s">
        <v>49</v>
      </c>
      <c r="H1837" s="4" t="s">
        <v>50</v>
      </c>
      <c r="I1837" s="9">
        <v>4</v>
      </c>
      <c r="J1837" s="6">
        <v>39.4</v>
      </c>
      <c r="K1837" s="7">
        <v>0.15</v>
      </c>
      <c r="L1837" s="6">
        <v>14.95</v>
      </c>
      <c r="M1837" s="6">
        <f t="shared" si="112"/>
        <v>133.95999999999998</v>
      </c>
      <c r="N1837" s="6">
        <f t="shared" si="113"/>
        <v>59.8</v>
      </c>
      <c r="O1837" s="6">
        <f t="shared" si="114"/>
        <v>74.159999999999982</v>
      </c>
      <c r="P1837" s="8">
        <f t="shared" si="115"/>
        <v>0.55359808898178553</v>
      </c>
      <c r="Q1837" s="5">
        <f>YEAR(SalesDataTable[[#This Row],[Order Date]])</f>
        <v>2026</v>
      </c>
      <c r="R1837" s="8" t="str">
        <f>"Q"&amp;ROUNDUP(MONTH(SalesDataTable[[#This Row],[Order Date]])/3,0)</f>
        <v>Q3</v>
      </c>
      <c r="S1837" s="9">
        <f>MONTH(SalesDataTable[[#This Row],[Order Date]])</f>
        <v>9</v>
      </c>
      <c r="T1837" s="8" t="str">
        <f>TEXT(SalesDataTable[[#This Row],[Order Date]],"mmm")</f>
        <v>Sep</v>
      </c>
    </row>
    <row r="1838" spans="1:20" ht="15.6">
      <c r="A1838" s="2" t="s">
        <v>1889</v>
      </c>
      <c r="B1838" s="3">
        <v>46271</v>
      </c>
      <c r="C1838" s="4" t="s">
        <v>27</v>
      </c>
      <c r="D1838" s="4" t="s">
        <v>48</v>
      </c>
      <c r="E1838" s="4" t="s">
        <v>3</v>
      </c>
      <c r="F1838" s="4" t="s">
        <v>16</v>
      </c>
      <c r="G1838" s="4" t="s">
        <v>17</v>
      </c>
      <c r="H1838" s="4" t="s">
        <v>46</v>
      </c>
      <c r="I1838" s="9">
        <v>1</v>
      </c>
      <c r="J1838" s="6">
        <v>47.17</v>
      </c>
      <c r="K1838" s="7">
        <v>0</v>
      </c>
      <c r="L1838" s="6">
        <v>18.64</v>
      </c>
      <c r="M1838" s="6">
        <f t="shared" si="112"/>
        <v>47.17</v>
      </c>
      <c r="N1838" s="6">
        <f t="shared" si="113"/>
        <v>18.64</v>
      </c>
      <c r="O1838" s="6">
        <f t="shared" si="114"/>
        <v>28.53</v>
      </c>
      <c r="P1838" s="8">
        <f t="shared" si="115"/>
        <v>0.60483358066567738</v>
      </c>
      <c r="Q1838" s="5">
        <f>YEAR(SalesDataTable[[#This Row],[Order Date]])</f>
        <v>2026</v>
      </c>
      <c r="R1838" s="8" t="str">
        <f>"Q"&amp;ROUNDUP(MONTH(SalesDataTable[[#This Row],[Order Date]])/3,0)</f>
        <v>Q3</v>
      </c>
      <c r="S1838" s="9">
        <f>MONTH(SalesDataTable[[#This Row],[Order Date]])</f>
        <v>9</v>
      </c>
      <c r="T1838" s="8" t="str">
        <f>TEXT(SalesDataTable[[#This Row],[Order Date]],"mmm")</f>
        <v>Sep</v>
      </c>
    </row>
    <row r="1839" spans="1:20" ht="15.6">
      <c r="A1839" s="2" t="s">
        <v>1890</v>
      </c>
      <c r="B1839" s="3">
        <v>46271</v>
      </c>
      <c r="C1839" s="4" t="s">
        <v>27</v>
      </c>
      <c r="D1839" s="4" t="s">
        <v>28</v>
      </c>
      <c r="E1839" s="4" t="s">
        <v>39</v>
      </c>
      <c r="F1839" s="4" t="s">
        <v>4</v>
      </c>
      <c r="G1839" s="4" t="s">
        <v>49</v>
      </c>
      <c r="H1839" s="4" t="s">
        <v>74</v>
      </c>
      <c r="I1839" s="9">
        <v>2</v>
      </c>
      <c r="J1839" s="6">
        <v>50.41</v>
      </c>
      <c r="K1839" s="7">
        <v>0.1</v>
      </c>
      <c r="L1839" s="6">
        <v>22.05</v>
      </c>
      <c r="M1839" s="6">
        <f t="shared" si="112"/>
        <v>90.738</v>
      </c>
      <c r="N1839" s="6">
        <f t="shared" si="113"/>
        <v>44.1</v>
      </c>
      <c r="O1839" s="6">
        <f t="shared" si="114"/>
        <v>46.637999999999998</v>
      </c>
      <c r="P1839" s="8">
        <f t="shared" si="115"/>
        <v>0.51398532037294187</v>
      </c>
      <c r="Q1839" s="5">
        <f>YEAR(SalesDataTable[[#This Row],[Order Date]])</f>
        <v>2026</v>
      </c>
      <c r="R1839" s="8" t="str">
        <f>"Q"&amp;ROUNDUP(MONTH(SalesDataTable[[#This Row],[Order Date]])/3,0)</f>
        <v>Q3</v>
      </c>
      <c r="S1839" s="9">
        <f>MONTH(SalesDataTable[[#This Row],[Order Date]])</f>
        <v>9</v>
      </c>
      <c r="T1839" s="8" t="str">
        <f>TEXT(SalesDataTable[[#This Row],[Order Date]],"mmm")</f>
        <v>Sep</v>
      </c>
    </row>
    <row r="1840" spans="1:20" ht="15.6">
      <c r="A1840" s="2" t="s">
        <v>1891</v>
      </c>
      <c r="B1840" s="3">
        <v>46271</v>
      </c>
      <c r="C1840" s="4" t="s">
        <v>27</v>
      </c>
      <c r="D1840" s="4" t="s">
        <v>82</v>
      </c>
      <c r="E1840" s="4" t="s">
        <v>3</v>
      </c>
      <c r="F1840" s="4" t="s">
        <v>20</v>
      </c>
      <c r="G1840" s="4" t="s">
        <v>5</v>
      </c>
      <c r="H1840" s="4" t="s">
        <v>6</v>
      </c>
      <c r="I1840" s="9">
        <v>4</v>
      </c>
      <c r="J1840" s="6">
        <v>80.38</v>
      </c>
      <c r="K1840" s="7">
        <v>0.1</v>
      </c>
      <c r="L1840" s="6">
        <v>42.55</v>
      </c>
      <c r="M1840" s="6">
        <f t="shared" si="112"/>
        <v>289.36799999999999</v>
      </c>
      <c r="N1840" s="6">
        <f t="shared" si="113"/>
        <v>170.2</v>
      </c>
      <c r="O1840" s="6">
        <f t="shared" si="114"/>
        <v>119.16800000000001</v>
      </c>
      <c r="P1840" s="8">
        <f t="shared" si="115"/>
        <v>0.41182162505874875</v>
      </c>
      <c r="Q1840" s="5">
        <f>YEAR(SalesDataTable[[#This Row],[Order Date]])</f>
        <v>2026</v>
      </c>
      <c r="R1840" s="8" t="str">
        <f>"Q"&amp;ROUNDUP(MONTH(SalesDataTable[[#This Row],[Order Date]])/3,0)</f>
        <v>Q3</v>
      </c>
      <c r="S1840" s="9">
        <f>MONTH(SalesDataTable[[#This Row],[Order Date]])</f>
        <v>9</v>
      </c>
      <c r="T1840" s="8" t="str">
        <f>TEXT(SalesDataTable[[#This Row],[Order Date]],"mmm")</f>
        <v>Sep</v>
      </c>
    </row>
    <row r="1841" spans="1:20" ht="15.6">
      <c r="A1841" s="2" t="s">
        <v>1892</v>
      </c>
      <c r="B1841" s="3">
        <v>46272</v>
      </c>
      <c r="C1841" s="4" t="s">
        <v>1</v>
      </c>
      <c r="D1841" s="4" t="s">
        <v>2</v>
      </c>
      <c r="E1841" s="4" t="s">
        <v>3</v>
      </c>
      <c r="F1841" s="4" t="s">
        <v>20</v>
      </c>
      <c r="G1841" s="4" t="s">
        <v>49</v>
      </c>
      <c r="H1841" s="4" t="s">
        <v>50</v>
      </c>
      <c r="I1841" s="9">
        <v>2</v>
      </c>
      <c r="J1841" s="6">
        <v>40.78</v>
      </c>
      <c r="K1841" s="7">
        <v>0</v>
      </c>
      <c r="L1841" s="6">
        <v>15.04</v>
      </c>
      <c r="M1841" s="6">
        <f t="shared" si="112"/>
        <v>81.56</v>
      </c>
      <c r="N1841" s="6">
        <f t="shared" si="113"/>
        <v>30.08</v>
      </c>
      <c r="O1841" s="6">
        <f t="shared" si="114"/>
        <v>51.480000000000004</v>
      </c>
      <c r="P1841" s="8">
        <f t="shared" si="115"/>
        <v>0.63119176066699367</v>
      </c>
      <c r="Q1841" s="5">
        <f>YEAR(SalesDataTable[[#This Row],[Order Date]])</f>
        <v>2026</v>
      </c>
      <c r="R1841" s="8" t="str">
        <f>"Q"&amp;ROUNDUP(MONTH(SalesDataTable[[#This Row],[Order Date]])/3,0)</f>
        <v>Q3</v>
      </c>
      <c r="S1841" s="9">
        <f>MONTH(SalesDataTable[[#This Row],[Order Date]])</f>
        <v>9</v>
      </c>
      <c r="T1841" s="8" t="str">
        <f>TEXT(SalesDataTable[[#This Row],[Order Date]],"mmm")</f>
        <v>Sep</v>
      </c>
    </row>
    <row r="1842" spans="1:20" ht="15.6">
      <c r="A1842" s="2" t="s">
        <v>1893</v>
      </c>
      <c r="B1842" s="3">
        <v>46272</v>
      </c>
      <c r="C1842" s="4" t="s">
        <v>8</v>
      </c>
      <c r="D1842" s="4" t="s">
        <v>69</v>
      </c>
      <c r="E1842" s="4" t="s">
        <v>3</v>
      </c>
      <c r="F1842" s="4" t="s">
        <v>4</v>
      </c>
      <c r="G1842" s="4" t="s">
        <v>11</v>
      </c>
      <c r="H1842" s="4" t="s">
        <v>21</v>
      </c>
      <c r="I1842" s="9">
        <v>1</v>
      </c>
      <c r="J1842" s="6">
        <v>141.69</v>
      </c>
      <c r="K1842" s="7">
        <v>0</v>
      </c>
      <c r="L1842" s="6">
        <v>80.34</v>
      </c>
      <c r="M1842" s="6">
        <f t="shared" si="112"/>
        <v>141.69</v>
      </c>
      <c r="N1842" s="6">
        <f t="shared" si="113"/>
        <v>80.34</v>
      </c>
      <c r="O1842" s="6">
        <f t="shared" si="114"/>
        <v>61.349999999999994</v>
      </c>
      <c r="P1842" s="8">
        <f t="shared" si="115"/>
        <v>0.43298750793986868</v>
      </c>
      <c r="Q1842" s="5">
        <f>YEAR(SalesDataTable[[#This Row],[Order Date]])</f>
        <v>2026</v>
      </c>
      <c r="R1842" s="8" t="str">
        <f>"Q"&amp;ROUNDUP(MONTH(SalesDataTable[[#This Row],[Order Date]])/3,0)</f>
        <v>Q3</v>
      </c>
      <c r="S1842" s="9">
        <f>MONTH(SalesDataTable[[#This Row],[Order Date]])</f>
        <v>9</v>
      </c>
      <c r="T1842" s="8" t="str">
        <f>TEXT(SalesDataTable[[#This Row],[Order Date]],"mmm")</f>
        <v>Sep</v>
      </c>
    </row>
    <row r="1843" spans="1:20" ht="15.6">
      <c r="A1843" s="2" t="s">
        <v>1894</v>
      </c>
      <c r="B1843" s="3">
        <v>46272</v>
      </c>
      <c r="C1843" s="4" t="s">
        <v>27</v>
      </c>
      <c r="D1843" s="4" t="s">
        <v>48</v>
      </c>
      <c r="E1843" s="4" t="s">
        <v>3</v>
      </c>
      <c r="F1843" s="4" t="s">
        <v>16</v>
      </c>
      <c r="G1843" s="4" t="s">
        <v>31</v>
      </c>
      <c r="H1843" s="4" t="s">
        <v>64</v>
      </c>
      <c r="I1843" s="9">
        <v>1</v>
      </c>
      <c r="J1843" s="6">
        <v>83.28</v>
      </c>
      <c r="K1843" s="7">
        <v>0.1</v>
      </c>
      <c r="L1843" s="6">
        <v>39.75</v>
      </c>
      <c r="M1843" s="6">
        <f t="shared" si="112"/>
        <v>74.951999999999998</v>
      </c>
      <c r="N1843" s="6">
        <f t="shared" si="113"/>
        <v>39.75</v>
      </c>
      <c r="O1843" s="6">
        <f t="shared" si="114"/>
        <v>35.201999999999998</v>
      </c>
      <c r="P1843" s="8">
        <f t="shared" si="115"/>
        <v>0.46966058277297468</v>
      </c>
      <c r="Q1843" s="5">
        <f>YEAR(SalesDataTable[[#This Row],[Order Date]])</f>
        <v>2026</v>
      </c>
      <c r="R1843" s="8" t="str">
        <f>"Q"&amp;ROUNDUP(MONTH(SalesDataTable[[#This Row],[Order Date]])/3,0)</f>
        <v>Q3</v>
      </c>
      <c r="S1843" s="9">
        <f>MONTH(SalesDataTable[[#This Row],[Order Date]])</f>
        <v>9</v>
      </c>
      <c r="T1843" s="8" t="str">
        <f>TEXT(SalesDataTable[[#This Row],[Order Date]],"mmm")</f>
        <v>Sep</v>
      </c>
    </row>
    <row r="1844" spans="1:20" ht="15.6">
      <c r="A1844" s="2" t="s">
        <v>1895</v>
      </c>
      <c r="B1844" s="3">
        <v>46272</v>
      </c>
      <c r="C1844" s="4" t="s">
        <v>27</v>
      </c>
      <c r="D1844" s="4" t="s">
        <v>45</v>
      </c>
      <c r="E1844" s="4" t="s">
        <v>39</v>
      </c>
      <c r="F1844" s="4" t="s">
        <v>4</v>
      </c>
      <c r="G1844" s="4" t="s">
        <v>31</v>
      </c>
      <c r="H1844" s="4" t="s">
        <v>64</v>
      </c>
      <c r="I1844" s="9">
        <v>2</v>
      </c>
      <c r="J1844" s="6">
        <v>82.43</v>
      </c>
      <c r="K1844" s="7">
        <v>0</v>
      </c>
      <c r="L1844" s="6">
        <v>40.51</v>
      </c>
      <c r="M1844" s="6">
        <f t="shared" si="112"/>
        <v>164.86</v>
      </c>
      <c r="N1844" s="6">
        <f t="shared" si="113"/>
        <v>81.02</v>
      </c>
      <c r="O1844" s="6">
        <f t="shared" si="114"/>
        <v>83.840000000000018</v>
      </c>
      <c r="P1844" s="8">
        <f t="shared" si="115"/>
        <v>0.50855271139148372</v>
      </c>
      <c r="Q1844" s="5">
        <f>YEAR(SalesDataTable[[#This Row],[Order Date]])</f>
        <v>2026</v>
      </c>
      <c r="R1844" s="8" t="str">
        <f>"Q"&amp;ROUNDUP(MONTH(SalesDataTable[[#This Row],[Order Date]])/3,0)</f>
        <v>Q3</v>
      </c>
      <c r="S1844" s="9">
        <f>MONTH(SalesDataTable[[#This Row],[Order Date]])</f>
        <v>9</v>
      </c>
      <c r="T1844" s="8" t="str">
        <f>TEXT(SalesDataTable[[#This Row],[Order Date]],"mmm")</f>
        <v>Sep</v>
      </c>
    </row>
    <row r="1845" spans="1:20" ht="15.6">
      <c r="A1845" s="2" t="s">
        <v>1896</v>
      </c>
      <c r="B1845" s="3">
        <v>46272</v>
      </c>
      <c r="C1845" s="4" t="s">
        <v>1</v>
      </c>
      <c r="D1845" s="4" t="s">
        <v>88</v>
      </c>
      <c r="E1845" s="4" t="s">
        <v>39</v>
      </c>
      <c r="F1845" s="4" t="s">
        <v>16</v>
      </c>
      <c r="G1845" s="4" t="s">
        <v>49</v>
      </c>
      <c r="H1845" s="4" t="s">
        <v>67</v>
      </c>
      <c r="I1845" s="9">
        <v>4</v>
      </c>
      <c r="J1845" s="6">
        <v>36.380000000000003</v>
      </c>
      <c r="K1845" s="7">
        <v>0</v>
      </c>
      <c r="L1845" s="6">
        <v>14.16</v>
      </c>
      <c r="M1845" s="6">
        <f t="shared" si="112"/>
        <v>145.52000000000001</v>
      </c>
      <c r="N1845" s="6">
        <f t="shared" si="113"/>
        <v>56.64</v>
      </c>
      <c r="O1845" s="6">
        <f t="shared" si="114"/>
        <v>88.88000000000001</v>
      </c>
      <c r="P1845" s="8">
        <f t="shared" si="115"/>
        <v>0.61077515118196812</v>
      </c>
      <c r="Q1845" s="5">
        <f>YEAR(SalesDataTable[[#This Row],[Order Date]])</f>
        <v>2026</v>
      </c>
      <c r="R1845" s="8" t="str">
        <f>"Q"&amp;ROUNDUP(MONTH(SalesDataTable[[#This Row],[Order Date]])/3,0)</f>
        <v>Q3</v>
      </c>
      <c r="S1845" s="9">
        <f>MONTH(SalesDataTable[[#This Row],[Order Date]])</f>
        <v>9</v>
      </c>
      <c r="T1845" s="8" t="str">
        <f>TEXT(SalesDataTable[[#This Row],[Order Date]],"mmm")</f>
        <v>Sep</v>
      </c>
    </row>
    <row r="1846" spans="1:20" ht="15.6">
      <c r="A1846" s="2" t="s">
        <v>1897</v>
      </c>
      <c r="B1846" s="3">
        <v>46272</v>
      </c>
      <c r="C1846" s="4" t="s">
        <v>8</v>
      </c>
      <c r="D1846" s="4" t="s">
        <v>66</v>
      </c>
      <c r="E1846" s="4" t="s">
        <v>3</v>
      </c>
      <c r="F1846" s="4" t="s">
        <v>16</v>
      </c>
      <c r="G1846" s="4" t="s">
        <v>5</v>
      </c>
      <c r="H1846" s="4" t="s">
        <v>6</v>
      </c>
      <c r="I1846" s="9">
        <v>1</v>
      </c>
      <c r="J1846" s="6">
        <v>82.86</v>
      </c>
      <c r="K1846" s="7">
        <v>0</v>
      </c>
      <c r="L1846" s="6">
        <v>43.33</v>
      </c>
      <c r="M1846" s="6">
        <f t="shared" si="112"/>
        <v>82.86</v>
      </c>
      <c r="N1846" s="6">
        <f t="shared" si="113"/>
        <v>43.33</v>
      </c>
      <c r="O1846" s="6">
        <f t="shared" si="114"/>
        <v>39.53</v>
      </c>
      <c r="P1846" s="8">
        <f t="shared" si="115"/>
        <v>0.47706975621530295</v>
      </c>
      <c r="Q1846" s="5">
        <f>YEAR(SalesDataTable[[#This Row],[Order Date]])</f>
        <v>2026</v>
      </c>
      <c r="R1846" s="8" t="str">
        <f>"Q"&amp;ROUNDUP(MONTH(SalesDataTable[[#This Row],[Order Date]])/3,0)</f>
        <v>Q3</v>
      </c>
      <c r="S1846" s="9">
        <f>MONTH(SalesDataTable[[#This Row],[Order Date]])</f>
        <v>9</v>
      </c>
      <c r="T1846" s="8" t="str">
        <f>TEXT(SalesDataTable[[#This Row],[Order Date]],"mmm")</f>
        <v>Sep</v>
      </c>
    </row>
    <row r="1847" spans="1:20" ht="15.6">
      <c r="A1847" s="2" t="s">
        <v>1898</v>
      </c>
      <c r="B1847" s="3">
        <v>46272</v>
      </c>
      <c r="C1847" s="4" t="s">
        <v>1</v>
      </c>
      <c r="D1847" s="4" t="s">
        <v>52</v>
      </c>
      <c r="E1847" s="4" t="s">
        <v>3</v>
      </c>
      <c r="F1847" s="4" t="s">
        <v>16</v>
      </c>
      <c r="G1847" s="4" t="s">
        <v>17</v>
      </c>
      <c r="H1847" s="4" t="s">
        <v>46</v>
      </c>
      <c r="I1847" s="9">
        <v>1</v>
      </c>
      <c r="J1847" s="6">
        <v>46.44</v>
      </c>
      <c r="K1847" s="7">
        <v>0.05</v>
      </c>
      <c r="L1847" s="6">
        <v>17.88</v>
      </c>
      <c r="M1847" s="6">
        <f t="shared" si="112"/>
        <v>44.117999999999995</v>
      </c>
      <c r="N1847" s="6">
        <f t="shared" si="113"/>
        <v>17.88</v>
      </c>
      <c r="O1847" s="6">
        <f t="shared" si="114"/>
        <v>26.237999999999996</v>
      </c>
      <c r="P1847" s="8">
        <f t="shared" si="115"/>
        <v>0.59472324221406225</v>
      </c>
      <c r="Q1847" s="5">
        <f>YEAR(SalesDataTable[[#This Row],[Order Date]])</f>
        <v>2026</v>
      </c>
      <c r="R1847" s="8" t="str">
        <f>"Q"&amp;ROUNDUP(MONTH(SalesDataTable[[#This Row],[Order Date]])/3,0)</f>
        <v>Q3</v>
      </c>
      <c r="S1847" s="9">
        <f>MONTH(SalesDataTable[[#This Row],[Order Date]])</f>
        <v>9</v>
      </c>
      <c r="T1847" s="8" t="str">
        <f>TEXT(SalesDataTable[[#This Row],[Order Date]],"mmm")</f>
        <v>Sep</v>
      </c>
    </row>
    <row r="1848" spans="1:20" ht="15.6">
      <c r="A1848" s="2" t="s">
        <v>1899</v>
      </c>
      <c r="B1848" s="3">
        <v>46272</v>
      </c>
      <c r="C1848" s="4" t="s">
        <v>1</v>
      </c>
      <c r="D1848" s="4" t="s">
        <v>2</v>
      </c>
      <c r="E1848" s="4" t="s">
        <v>10</v>
      </c>
      <c r="F1848" s="4" t="s">
        <v>20</v>
      </c>
      <c r="G1848" s="4" t="s">
        <v>17</v>
      </c>
      <c r="H1848" s="4" t="s">
        <v>71</v>
      </c>
      <c r="I1848" s="9">
        <v>4</v>
      </c>
      <c r="J1848" s="6">
        <v>133.26</v>
      </c>
      <c r="K1848" s="7">
        <v>0.1</v>
      </c>
      <c r="L1848" s="6">
        <v>68.77</v>
      </c>
      <c r="M1848" s="6">
        <f t="shared" si="112"/>
        <v>479.73599999999999</v>
      </c>
      <c r="N1848" s="6">
        <f t="shared" si="113"/>
        <v>275.08</v>
      </c>
      <c r="O1848" s="6">
        <f t="shared" si="114"/>
        <v>204.65600000000001</v>
      </c>
      <c r="P1848" s="8">
        <f t="shared" si="115"/>
        <v>0.42660129738022579</v>
      </c>
      <c r="Q1848" s="5">
        <f>YEAR(SalesDataTable[[#This Row],[Order Date]])</f>
        <v>2026</v>
      </c>
      <c r="R1848" s="8" t="str">
        <f>"Q"&amp;ROUNDUP(MONTH(SalesDataTable[[#This Row],[Order Date]])/3,0)</f>
        <v>Q3</v>
      </c>
      <c r="S1848" s="9">
        <f>MONTH(SalesDataTable[[#This Row],[Order Date]])</f>
        <v>9</v>
      </c>
      <c r="T1848" s="8" t="str">
        <f>TEXT(SalesDataTable[[#This Row],[Order Date]],"mmm")</f>
        <v>Sep</v>
      </c>
    </row>
    <row r="1849" spans="1:20" ht="15.6">
      <c r="A1849" s="2" t="s">
        <v>1900</v>
      </c>
      <c r="B1849" s="3">
        <v>46272</v>
      </c>
      <c r="C1849" s="4" t="s">
        <v>8</v>
      </c>
      <c r="D1849" s="4" t="s">
        <v>69</v>
      </c>
      <c r="E1849" s="4" t="s">
        <v>39</v>
      </c>
      <c r="F1849" s="4" t="s">
        <v>16</v>
      </c>
      <c r="G1849" s="4" t="s">
        <v>11</v>
      </c>
      <c r="H1849" s="4" t="s">
        <v>21</v>
      </c>
      <c r="I1849" s="9">
        <v>1</v>
      </c>
      <c r="J1849" s="6">
        <v>147.36000000000001</v>
      </c>
      <c r="K1849" s="7">
        <v>0</v>
      </c>
      <c r="L1849" s="6">
        <v>81.599999999999994</v>
      </c>
      <c r="M1849" s="6">
        <f t="shared" si="112"/>
        <v>147.36000000000001</v>
      </c>
      <c r="N1849" s="6">
        <f t="shared" si="113"/>
        <v>81.599999999999994</v>
      </c>
      <c r="O1849" s="6">
        <f t="shared" si="114"/>
        <v>65.760000000000019</v>
      </c>
      <c r="P1849" s="8">
        <f t="shared" si="115"/>
        <v>0.44625407166123787</v>
      </c>
      <c r="Q1849" s="5">
        <f>YEAR(SalesDataTable[[#This Row],[Order Date]])</f>
        <v>2026</v>
      </c>
      <c r="R1849" s="8" t="str">
        <f>"Q"&amp;ROUNDUP(MONTH(SalesDataTable[[#This Row],[Order Date]])/3,0)</f>
        <v>Q3</v>
      </c>
      <c r="S1849" s="9">
        <f>MONTH(SalesDataTable[[#This Row],[Order Date]])</f>
        <v>9</v>
      </c>
      <c r="T1849" s="8" t="str">
        <f>TEXT(SalesDataTable[[#This Row],[Order Date]],"mmm")</f>
        <v>Sep</v>
      </c>
    </row>
    <row r="1850" spans="1:20" ht="15.6">
      <c r="A1850" s="2" t="s">
        <v>1901</v>
      </c>
      <c r="B1850" s="3">
        <v>46272</v>
      </c>
      <c r="C1850" s="4" t="s">
        <v>1</v>
      </c>
      <c r="D1850" s="4" t="s">
        <v>2</v>
      </c>
      <c r="E1850" s="4" t="s">
        <v>3</v>
      </c>
      <c r="F1850" s="4" t="s">
        <v>16</v>
      </c>
      <c r="G1850" s="4" t="s">
        <v>17</v>
      </c>
      <c r="H1850" s="4" t="s">
        <v>83</v>
      </c>
      <c r="I1850" s="9">
        <v>2</v>
      </c>
      <c r="J1850" s="6">
        <v>166.13</v>
      </c>
      <c r="K1850" s="7">
        <v>0.15</v>
      </c>
      <c r="L1850" s="6">
        <v>86.71</v>
      </c>
      <c r="M1850" s="6">
        <f t="shared" si="112"/>
        <v>282.42099999999999</v>
      </c>
      <c r="N1850" s="6">
        <f t="shared" si="113"/>
        <v>173.42</v>
      </c>
      <c r="O1850" s="6">
        <f t="shared" si="114"/>
        <v>109.001</v>
      </c>
      <c r="P1850" s="8">
        <f t="shared" si="115"/>
        <v>0.38595217777714835</v>
      </c>
      <c r="Q1850" s="5">
        <f>YEAR(SalesDataTable[[#This Row],[Order Date]])</f>
        <v>2026</v>
      </c>
      <c r="R1850" s="8" t="str">
        <f>"Q"&amp;ROUNDUP(MONTH(SalesDataTable[[#This Row],[Order Date]])/3,0)</f>
        <v>Q3</v>
      </c>
      <c r="S1850" s="9">
        <f>MONTH(SalesDataTable[[#This Row],[Order Date]])</f>
        <v>9</v>
      </c>
      <c r="T1850" s="8" t="str">
        <f>TEXT(SalesDataTable[[#This Row],[Order Date]],"mmm")</f>
        <v>Sep</v>
      </c>
    </row>
    <row r="1851" spans="1:20" ht="15.6">
      <c r="A1851" s="2" t="s">
        <v>1902</v>
      </c>
      <c r="B1851" s="3">
        <v>46272</v>
      </c>
      <c r="C1851" s="4" t="s">
        <v>14</v>
      </c>
      <c r="D1851" s="4" t="s">
        <v>24</v>
      </c>
      <c r="E1851" s="4" t="s">
        <v>3</v>
      </c>
      <c r="F1851" s="4" t="s">
        <v>16</v>
      </c>
      <c r="G1851" s="4" t="s">
        <v>49</v>
      </c>
      <c r="H1851" s="4" t="s">
        <v>74</v>
      </c>
      <c r="I1851" s="9">
        <v>1</v>
      </c>
      <c r="J1851" s="6">
        <v>51.74</v>
      </c>
      <c r="K1851" s="7">
        <v>0</v>
      </c>
      <c r="L1851" s="6">
        <v>22.45</v>
      </c>
      <c r="M1851" s="6">
        <f t="shared" si="112"/>
        <v>51.74</v>
      </c>
      <c r="N1851" s="6">
        <f t="shared" si="113"/>
        <v>22.45</v>
      </c>
      <c r="O1851" s="6">
        <f t="shared" si="114"/>
        <v>29.290000000000003</v>
      </c>
      <c r="P1851" s="8">
        <f t="shared" si="115"/>
        <v>0.56609972941631237</v>
      </c>
      <c r="Q1851" s="5">
        <f>YEAR(SalesDataTable[[#This Row],[Order Date]])</f>
        <v>2026</v>
      </c>
      <c r="R1851" s="8" t="str">
        <f>"Q"&amp;ROUNDUP(MONTH(SalesDataTable[[#This Row],[Order Date]])/3,0)</f>
        <v>Q3</v>
      </c>
      <c r="S1851" s="9">
        <f>MONTH(SalesDataTable[[#This Row],[Order Date]])</f>
        <v>9</v>
      </c>
      <c r="T1851" s="8" t="str">
        <f>TEXT(SalesDataTable[[#This Row],[Order Date]],"mmm")</f>
        <v>Sep</v>
      </c>
    </row>
    <row r="1852" spans="1:20" ht="15.6">
      <c r="A1852" s="2" t="s">
        <v>1903</v>
      </c>
      <c r="B1852" s="3">
        <v>46273</v>
      </c>
      <c r="C1852" s="4" t="s">
        <v>1</v>
      </c>
      <c r="D1852" s="4" t="s">
        <v>2</v>
      </c>
      <c r="E1852" s="4" t="s">
        <v>25</v>
      </c>
      <c r="F1852" s="4" t="s">
        <v>4</v>
      </c>
      <c r="G1852" s="4" t="s">
        <v>11</v>
      </c>
      <c r="H1852" s="4" t="s">
        <v>79</v>
      </c>
      <c r="I1852" s="9">
        <v>1</v>
      </c>
      <c r="J1852" s="6">
        <v>71.7</v>
      </c>
      <c r="K1852" s="7">
        <v>0</v>
      </c>
      <c r="L1852" s="6">
        <v>32</v>
      </c>
      <c r="M1852" s="6">
        <f t="shared" si="112"/>
        <v>71.7</v>
      </c>
      <c r="N1852" s="6">
        <f t="shared" si="113"/>
        <v>32</v>
      </c>
      <c r="O1852" s="6">
        <f t="shared" si="114"/>
        <v>39.700000000000003</v>
      </c>
      <c r="P1852" s="8">
        <f t="shared" si="115"/>
        <v>0.55369595536959559</v>
      </c>
      <c r="Q1852" s="5">
        <f>YEAR(SalesDataTable[[#This Row],[Order Date]])</f>
        <v>2026</v>
      </c>
      <c r="R1852" s="8" t="str">
        <f>"Q"&amp;ROUNDUP(MONTH(SalesDataTable[[#This Row],[Order Date]])/3,0)</f>
        <v>Q3</v>
      </c>
      <c r="S1852" s="9">
        <f>MONTH(SalesDataTable[[#This Row],[Order Date]])</f>
        <v>9</v>
      </c>
      <c r="T1852" s="8" t="str">
        <f>TEXT(SalesDataTable[[#This Row],[Order Date]],"mmm")</f>
        <v>Sep</v>
      </c>
    </row>
    <row r="1853" spans="1:20" ht="15.6">
      <c r="A1853" s="2" t="s">
        <v>1904</v>
      </c>
      <c r="B1853" s="3">
        <v>46273</v>
      </c>
      <c r="C1853" s="4" t="s">
        <v>14</v>
      </c>
      <c r="D1853" s="4" t="s">
        <v>15</v>
      </c>
      <c r="E1853" s="4" t="s">
        <v>3</v>
      </c>
      <c r="F1853" s="4" t="s">
        <v>4</v>
      </c>
      <c r="G1853" s="4" t="s">
        <v>5</v>
      </c>
      <c r="H1853" s="4" t="s">
        <v>35</v>
      </c>
      <c r="I1853" s="9">
        <v>2</v>
      </c>
      <c r="J1853" s="6">
        <v>39.409999999999997</v>
      </c>
      <c r="K1853" s="7">
        <v>0.05</v>
      </c>
      <c r="L1853" s="6">
        <v>17.12</v>
      </c>
      <c r="M1853" s="6">
        <f t="shared" si="112"/>
        <v>74.878999999999991</v>
      </c>
      <c r="N1853" s="6">
        <f t="shared" si="113"/>
        <v>34.24</v>
      </c>
      <c r="O1853" s="6">
        <f t="shared" si="114"/>
        <v>40.638999999999989</v>
      </c>
      <c r="P1853" s="8">
        <f t="shared" si="115"/>
        <v>0.54272893601677363</v>
      </c>
      <c r="Q1853" s="5">
        <f>YEAR(SalesDataTable[[#This Row],[Order Date]])</f>
        <v>2026</v>
      </c>
      <c r="R1853" s="8" t="str">
        <f>"Q"&amp;ROUNDUP(MONTH(SalesDataTable[[#This Row],[Order Date]])/3,0)</f>
        <v>Q3</v>
      </c>
      <c r="S1853" s="9">
        <f>MONTH(SalesDataTable[[#This Row],[Order Date]])</f>
        <v>9</v>
      </c>
      <c r="T1853" s="8" t="str">
        <f>TEXT(SalesDataTable[[#This Row],[Order Date]],"mmm")</f>
        <v>Sep</v>
      </c>
    </row>
    <row r="1854" spans="1:20" ht="15.6">
      <c r="A1854" s="2" t="s">
        <v>1905</v>
      </c>
      <c r="B1854" s="3">
        <v>46273</v>
      </c>
      <c r="C1854" s="4" t="s">
        <v>1</v>
      </c>
      <c r="D1854" s="4" t="s">
        <v>52</v>
      </c>
      <c r="E1854" s="4" t="s">
        <v>3</v>
      </c>
      <c r="F1854" s="4" t="s">
        <v>16</v>
      </c>
      <c r="G1854" s="4" t="s">
        <v>31</v>
      </c>
      <c r="H1854" s="4" t="s">
        <v>32</v>
      </c>
      <c r="I1854" s="9">
        <v>2</v>
      </c>
      <c r="J1854" s="6">
        <v>345.33</v>
      </c>
      <c r="K1854" s="7">
        <v>0</v>
      </c>
      <c r="L1854" s="6">
        <v>198.22</v>
      </c>
      <c r="M1854" s="6">
        <f t="shared" si="112"/>
        <v>690.66</v>
      </c>
      <c r="N1854" s="6">
        <f t="shared" si="113"/>
        <v>396.44</v>
      </c>
      <c r="O1854" s="6">
        <f t="shared" si="114"/>
        <v>294.21999999999997</v>
      </c>
      <c r="P1854" s="8">
        <f t="shared" si="115"/>
        <v>0.42599832044710856</v>
      </c>
      <c r="Q1854" s="5">
        <f>YEAR(SalesDataTable[[#This Row],[Order Date]])</f>
        <v>2026</v>
      </c>
      <c r="R1854" s="8" t="str">
        <f>"Q"&amp;ROUNDUP(MONTH(SalesDataTable[[#This Row],[Order Date]])/3,0)</f>
        <v>Q3</v>
      </c>
      <c r="S1854" s="9">
        <f>MONTH(SalesDataTable[[#This Row],[Order Date]])</f>
        <v>9</v>
      </c>
      <c r="T1854" s="8" t="str">
        <f>TEXT(SalesDataTable[[#This Row],[Order Date]],"mmm")</f>
        <v>Sep</v>
      </c>
    </row>
    <row r="1855" spans="1:20" ht="15.6">
      <c r="A1855" s="2" t="s">
        <v>1906</v>
      </c>
      <c r="B1855" s="3">
        <v>46274</v>
      </c>
      <c r="C1855" s="4" t="s">
        <v>27</v>
      </c>
      <c r="D1855" s="4" t="s">
        <v>82</v>
      </c>
      <c r="E1855" s="4" t="s">
        <v>3</v>
      </c>
      <c r="F1855" s="4" t="s">
        <v>4</v>
      </c>
      <c r="G1855" s="4" t="s">
        <v>11</v>
      </c>
      <c r="H1855" s="4" t="s">
        <v>21</v>
      </c>
      <c r="I1855" s="9">
        <v>1</v>
      </c>
      <c r="J1855" s="6">
        <v>145.33000000000001</v>
      </c>
      <c r="K1855" s="7">
        <v>0.1</v>
      </c>
      <c r="L1855" s="6">
        <v>80.97</v>
      </c>
      <c r="M1855" s="6">
        <f t="shared" si="112"/>
        <v>130.79700000000003</v>
      </c>
      <c r="N1855" s="6">
        <f t="shared" si="113"/>
        <v>80.97</v>
      </c>
      <c r="O1855" s="6">
        <f t="shared" si="114"/>
        <v>49.827000000000027</v>
      </c>
      <c r="P1855" s="8">
        <f t="shared" si="115"/>
        <v>0.3809491043372556</v>
      </c>
      <c r="Q1855" s="5">
        <f>YEAR(SalesDataTable[[#This Row],[Order Date]])</f>
        <v>2026</v>
      </c>
      <c r="R1855" s="8" t="str">
        <f>"Q"&amp;ROUNDUP(MONTH(SalesDataTable[[#This Row],[Order Date]])/3,0)</f>
        <v>Q3</v>
      </c>
      <c r="S1855" s="9">
        <f>MONTH(SalesDataTable[[#This Row],[Order Date]])</f>
        <v>9</v>
      </c>
      <c r="T1855" s="8" t="str">
        <f>TEXT(SalesDataTable[[#This Row],[Order Date]],"mmm")</f>
        <v>Sep</v>
      </c>
    </row>
    <row r="1856" spans="1:20" ht="15.6">
      <c r="A1856" s="2" t="s">
        <v>1907</v>
      </c>
      <c r="B1856" s="3">
        <v>46274</v>
      </c>
      <c r="C1856" s="4" t="s">
        <v>1</v>
      </c>
      <c r="D1856" s="4" t="s">
        <v>2</v>
      </c>
      <c r="E1856" s="4" t="s">
        <v>3</v>
      </c>
      <c r="F1856" s="4" t="s">
        <v>4</v>
      </c>
      <c r="G1856" s="4" t="s">
        <v>5</v>
      </c>
      <c r="H1856" s="4" t="s">
        <v>29</v>
      </c>
      <c r="I1856" s="9">
        <v>3</v>
      </c>
      <c r="J1856" s="6">
        <v>50.03</v>
      </c>
      <c r="K1856" s="7">
        <v>0.1</v>
      </c>
      <c r="L1856" s="6">
        <v>22.89</v>
      </c>
      <c r="M1856" s="6">
        <f t="shared" si="112"/>
        <v>135.08100000000002</v>
      </c>
      <c r="N1856" s="6">
        <f t="shared" si="113"/>
        <v>68.67</v>
      </c>
      <c r="O1856" s="6">
        <f t="shared" si="114"/>
        <v>66.411000000000016</v>
      </c>
      <c r="P1856" s="8">
        <f t="shared" si="115"/>
        <v>0.49163835032313952</v>
      </c>
      <c r="Q1856" s="5">
        <f>YEAR(SalesDataTable[[#This Row],[Order Date]])</f>
        <v>2026</v>
      </c>
      <c r="R1856" s="8" t="str">
        <f>"Q"&amp;ROUNDUP(MONTH(SalesDataTable[[#This Row],[Order Date]])/3,0)</f>
        <v>Q3</v>
      </c>
      <c r="S1856" s="9">
        <f>MONTH(SalesDataTable[[#This Row],[Order Date]])</f>
        <v>9</v>
      </c>
      <c r="T1856" s="8" t="str">
        <f>TEXT(SalesDataTable[[#This Row],[Order Date]],"mmm")</f>
        <v>Sep</v>
      </c>
    </row>
    <row r="1857" spans="1:20" ht="15.6">
      <c r="A1857" s="2" t="s">
        <v>1908</v>
      </c>
      <c r="B1857" s="3">
        <v>46274</v>
      </c>
      <c r="C1857" s="4" t="s">
        <v>8</v>
      </c>
      <c r="D1857" s="4" t="s">
        <v>9</v>
      </c>
      <c r="E1857" s="4" t="s">
        <v>39</v>
      </c>
      <c r="F1857" s="4" t="s">
        <v>4</v>
      </c>
      <c r="G1857" s="4" t="s">
        <v>17</v>
      </c>
      <c r="H1857" s="4" t="s">
        <v>18</v>
      </c>
      <c r="I1857" s="9">
        <v>1</v>
      </c>
      <c r="J1857" s="6">
        <v>35.68</v>
      </c>
      <c r="K1857" s="7">
        <v>0.05</v>
      </c>
      <c r="L1857" s="6">
        <v>13.37</v>
      </c>
      <c r="M1857" s="6">
        <f t="shared" si="112"/>
        <v>33.896000000000001</v>
      </c>
      <c r="N1857" s="6">
        <f t="shared" si="113"/>
        <v>13.37</v>
      </c>
      <c r="O1857" s="6">
        <f t="shared" si="114"/>
        <v>20.526000000000003</v>
      </c>
      <c r="P1857" s="8">
        <f t="shared" si="115"/>
        <v>0.60555817795610112</v>
      </c>
      <c r="Q1857" s="5">
        <f>YEAR(SalesDataTable[[#This Row],[Order Date]])</f>
        <v>2026</v>
      </c>
      <c r="R1857" s="8" t="str">
        <f>"Q"&amp;ROUNDUP(MONTH(SalesDataTable[[#This Row],[Order Date]])/3,0)</f>
        <v>Q3</v>
      </c>
      <c r="S1857" s="9">
        <f>MONTH(SalesDataTable[[#This Row],[Order Date]])</f>
        <v>9</v>
      </c>
      <c r="T1857" s="8" t="str">
        <f>TEXT(SalesDataTable[[#This Row],[Order Date]],"mmm")</f>
        <v>Sep</v>
      </c>
    </row>
    <row r="1858" spans="1:20" ht="15.6">
      <c r="A1858" s="2" t="s">
        <v>1909</v>
      </c>
      <c r="B1858" s="3">
        <v>46274</v>
      </c>
      <c r="C1858" s="4" t="s">
        <v>27</v>
      </c>
      <c r="D1858" s="4" t="s">
        <v>48</v>
      </c>
      <c r="E1858" s="4" t="s">
        <v>3</v>
      </c>
      <c r="F1858" s="4" t="s">
        <v>4</v>
      </c>
      <c r="G1858" s="4" t="s">
        <v>31</v>
      </c>
      <c r="H1858" s="4" t="s">
        <v>32</v>
      </c>
      <c r="I1858" s="9">
        <v>1</v>
      </c>
      <c r="J1858" s="6">
        <v>341.87</v>
      </c>
      <c r="K1858" s="7">
        <v>0.1</v>
      </c>
      <c r="L1858" s="6">
        <v>190.66</v>
      </c>
      <c r="M1858" s="6">
        <f t="shared" ref="M1858:M1921" si="116">I1858*J1858*(1-K1858)</f>
        <v>307.68299999999999</v>
      </c>
      <c r="N1858" s="6">
        <f t="shared" ref="N1858:N1921" si="117">I1858*L1858</f>
        <v>190.66</v>
      </c>
      <c r="O1858" s="6">
        <f t="shared" ref="O1858:O1921" si="118">M1858-N1858</f>
        <v>117.023</v>
      </c>
      <c r="P1858" s="8">
        <f t="shared" ref="P1858:P1921" si="119">IFERROR(O1858/M1858,0)</f>
        <v>0.38033625517171893</v>
      </c>
      <c r="Q1858" s="5">
        <f>YEAR(SalesDataTable[[#This Row],[Order Date]])</f>
        <v>2026</v>
      </c>
      <c r="R1858" s="8" t="str">
        <f>"Q"&amp;ROUNDUP(MONTH(SalesDataTable[[#This Row],[Order Date]])/3,0)</f>
        <v>Q3</v>
      </c>
      <c r="S1858" s="9">
        <f>MONTH(SalesDataTable[[#This Row],[Order Date]])</f>
        <v>9</v>
      </c>
      <c r="T1858" s="8" t="str">
        <f>TEXT(SalesDataTable[[#This Row],[Order Date]],"mmm")</f>
        <v>Sep</v>
      </c>
    </row>
    <row r="1859" spans="1:20" ht="15.6">
      <c r="A1859" s="2" t="s">
        <v>1910</v>
      </c>
      <c r="B1859" s="3">
        <v>46274</v>
      </c>
      <c r="C1859" s="4" t="s">
        <v>8</v>
      </c>
      <c r="D1859" s="4" t="s">
        <v>38</v>
      </c>
      <c r="E1859" s="4" t="s">
        <v>3</v>
      </c>
      <c r="F1859" s="4" t="s">
        <v>4</v>
      </c>
      <c r="G1859" s="4" t="s">
        <v>17</v>
      </c>
      <c r="H1859" s="4" t="s">
        <v>83</v>
      </c>
      <c r="I1859" s="9">
        <v>1</v>
      </c>
      <c r="J1859" s="6">
        <v>164.6</v>
      </c>
      <c r="K1859" s="7">
        <v>0</v>
      </c>
      <c r="L1859" s="6">
        <v>87.21</v>
      </c>
      <c r="M1859" s="6">
        <f t="shared" si="116"/>
        <v>164.6</v>
      </c>
      <c r="N1859" s="6">
        <f t="shared" si="117"/>
        <v>87.21</v>
      </c>
      <c r="O1859" s="6">
        <f t="shared" si="118"/>
        <v>77.39</v>
      </c>
      <c r="P1859" s="8">
        <f t="shared" si="119"/>
        <v>0.47017010935601461</v>
      </c>
      <c r="Q1859" s="5">
        <f>YEAR(SalesDataTable[[#This Row],[Order Date]])</f>
        <v>2026</v>
      </c>
      <c r="R1859" s="8" t="str">
        <f>"Q"&amp;ROUNDUP(MONTH(SalesDataTable[[#This Row],[Order Date]])/3,0)</f>
        <v>Q3</v>
      </c>
      <c r="S1859" s="9">
        <f>MONTH(SalesDataTable[[#This Row],[Order Date]])</f>
        <v>9</v>
      </c>
      <c r="T1859" s="8" t="str">
        <f>TEXT(SalesDataTable[[#This Row],[Order Date]],"mmm")</f>
        <v>Sep</v>
      </c>
    </row>
    <row r="1860" spans="1:20" ht="15.6">
      <c r="A1860" s="2" t="s">
        <v>1911</v>
      </c>
      <c r="B1860" s="3">
        <v>46274</v>
      </c>
      <c r="C1860" s="4" t="s">
        <v>27</v>
      </c>
      <c r="D1860" s="4" t="s">
        <v>48</v>
      </c>
      <c r="E1860" s="4" t="s">
        <v>3</v>
      </c>
      <c r="F1860" s="4" t="s">
        <v>4</v>
      </c>
      <c r="G1860" s="4" t="s">
        <v>49</v>
      </c>
      <c r="H1860" s="4" t="s">
        <v>50</v>
      </c>
      <c r="I1860" s="9">
        <v>2</v>
      </c>
      <c r="J1860" s="6">
        <v>41.24</v>
      </c>
      <c r="K1860" s="7">
        <v>0</v>
      </c>
      <c r="L1860" s="6">
        <v>14.46</v>
      </c>
      <c r="M1860" s="6">
        <f t="shared" si="116"/>
        <v>82.48</v>
      </c>
      <c r="N1860" s="6">
        <f t="shared" si="117"/>
        <v>28.92</v>
      </c>
      <c r="O1860" s="6">
        <f t="shared" si="118"/>
        <v>53.56</v>
      </c>
      <c r="P1860" s="8">
        <f t="shared" si="119"/>
        <v>0.64936954413191073</v>
      </c>
      <c r="Q1860" s="5">
        <f>YEAR(SalesDataTable[[#This Row],[Order Date]])</f>
        <v>2026</v>
      </c>
      <c r="R1860" s="8" t="str">
        <f>"Q"&amp;ROUNDUP(MONTH(SalesDataTable[[#This Row],[Order Date]])/3,0)</f>
        <v>Q3</v>
      </c>
      <c r="S1860" s="9">
        <f>MONTH(SalesDataTable[[#This Row],[Order Date]])</f>
        <v>9</v>
      </c>
      <c r="T1860" s="8" t="str">
        <f>TEXT(SalesDataTable[[#This Row],[Order Date]],"mmm")</f>
        <v>Sep</v>
      </c>
    </row>
    <row r="1861" spans="1:20" ht="15.6">
      <c r="A1861" s="2" t="s">
        <v>1912</v>
      </c>
      <c r="B1861" s="3">
        <v>46275</v>
      </c>
      <c r="C1861" s="4" t="s">
        <v>14</v>
      </c>
      <c r="D1861" s="4" t="s">
        <v>61</v>
      </c>
      <c r="E1861" s="4" t="s">
        <v>25</v>
      </c>
      <c r="F1861" s="4" t="s">
        <v>16</v>
      </c>
      <c r="G1861" s="4" t="s">
        <v>5</v>
      </c>
      <c r="H1861" s="4" t="s">
        <v>35</v>
      </c>
      <c r="I1861" s="9">
        <v>1</v>
      </c>
      <c r="J1861" s="6">
        <v>40.1</v>
      </c>
      <c r="K1861" s="7">
        <v>0</v>
      </c>
      <c r="L1861" s="6">
        <v>16.920000000000002</v>
      </c>
      <c r="M1861" s="6">
        <f t="shared" si="116"/>
        <v>40.1</v>
      </c>
      <c r="N1861" s="6">
        <f t="shared" si="117"/>
        <v>16.920000000000002</v>
      </c>
      <c r="O1861" s="6">
        <f t="shared" si="118"/>
        <v>23.18</v>
      </c>
      <c r="P1861" s="8">
        <f t="shared" si="119"/>
        <v>0.57805486284289276</v>
      </c>
      <c r="Q1861" s="5">
        <f>YEAR(SalesDataTable[[#This Row],[Order Date]])</f>
        <v>2026</v>
      </c>
      <c r="R1861" s="8" t="str">
        <f>"Q"&amp;ROUNDUP(MONTH(SalesDataTable[[#This Row],[Order Date]])/3,0)</f>
        <v>Q3</v>
      </c>
      <c r="S1861" s="9">
        <f>MONTH(SalesDataTable[[#This Row],[Order Date]])</f>
        <v>9</v>
      </c>
      <c r="T1861" s="8" t="str">
        <f>TEXT(SalesDataTable[[#This Row],[Order Date]],"mmm")</f>
        <v>Sep</v>
      </c>
    </row>
    <row r="1862" spans="1:20" ht="15.6">
      <c r="A1862" s="2" t="s">
        <v>1913</v>
      </c>
      <c r="B1862" s="3">
        <v>46275</v>
      </c>
      <c r="C1862" s="4" t="s">
        <v>8</v>
      </c>
      <c r="D1862" s="4" t="s">
        <v>38</v>
      </c>
      <c r="E1862" s="4" t="s">
        <v>3</v>
      </c>
      <c r="F1862" s="4" t="s">
        <v>16</v>
      </c>
      <c r="G1862" s="4" t="s">
        <v>31</v>
      </c>
      <c r="H1862" s="4" t="s">
        <v>64</v>
      </c>
      <c r="I1862" s="9">
        <v>2</v>
      </c>
      <c r="J1862" s="6">
        <v>80.239999999999995</v>
      </c>
      <c r="K1862" s="7">
        <v>0</v>
      </c>
      <c r="L1862" s="6">
        <v>40.5</v>
      </c>
      <c r="M1862" s="6">
        <f t="shared" si="116"/>
        <v>160.47999999999999</v>
      </c>
      <c r="N1862" s="6">
        <f t="shared" si="117"/>
        <v>81</v>
      </c>
      <c r="O1862" s="6">
        <f t="shared" si="118"/>
        <v>79.47999999999999</v>
      </c>
      <c r="P1862" s="8">
        <f t="shared" si="119"/>
        <v>0.49526420737786636</v>
      </c>
      <c r="Q1862" s="5">
        <f>YEAR(SalesDataTable[[#This Row],[Order Date]])</f>
        <v>2026</v>
      </c>
      <c r="R1862" s="8" t="str">
        <f>"Q"&amp;ROUNDUP(MONTH(SalesDataTable[[#This Row],[Order Date]])/3,0)</f>
        <v>Q3</v>
      </c>
      <c r="S1862" s="9">
        <f>MONTH(SalesDataTable[[#This Row],[Order Date]])</f>
        <v>9</v>
      </c>
      <c r="T1862" s="8" t="str">
        <f>TEXT(SalesDataTable[[#This Row],[Order Date]],"mmm")</f>
        <v>Sep</v>
      </c>
    </row>
    <row r="1863" spans="1:20" ht="15.6">
      <c r="A1863" s="2" t="s">
        <v>1914</v>
      </c>
      <c r="B1863" s="3">
        <v>46275</v>
      </c>
      <c r="C1863" s="4" t="s">
        <v>14</v>
      </c>
      <c r="D1863" s="4" t="s">
        <v>24</v>
      </c>
      <c r="E1863" s="4" t="s">
        <v>3</v>
      </c>
      <c r="F1863" s="4" t="s">
        <v>16</v>
      </c>
      <c r="G1863" s="4" t="s">
        <v>11</v>
      </c>
      <c r="H1863" s="4" t="s">
        <v>53</v>
      </c>
      <c r="I1863" s="9">
        <v>4</v>
      </c>
      <c r="J1863" s="6">
        <v>151.01</v>
      </c>
      <c r="K1863" s="7">
        <v>0</v>
      </c>
      <c r="L1863" s="6">
        <v>80.569999999999993</v>
      </c>
      <c r="M1863" s="6">
        <f t="shared" si="116"/>
        <v>604.04</v>
      </c>
      <c r="N1863" s="6">
        <f t="shared" si="117"/>
        <v>322.27999999999997</v>
      </c>
      <c r="O1863" s="6">
        <f t="shared" si="118"/>
        <v>281.76</v>
      </c>
      <c r="P1863" s="8">
        <f t="shared" si="119"/>
        <v>0.46645917488908023</v>
      </c>
      <c r="Q1863" s="5">
        <f>YEAR(SalesDataTable[[#This Row],[Order Date]])</f>
        <v>2026</v>
      </c>
      <c r="R1863" s="8" t="str">
        <f>"Q"&amp;ROUNDUP(MONTH(SalesDataTable[[#This Row],[Order Date]])/3,0)</f>
        <v>Q3</v>
      </c>
      <c r="S1863" s="9">
        <f>MONTH(SalesDataTable[[#This Row],[Order Date]])</f>
        <v>9</v>
      </c>
      <c r="T1863" s="8" t="str">
        <f>TEXT(SalesDataTable[[#This Row],[Order Date]],"mmm")</f>
        <v>Sep</v>
      </c>
    </row>
    <row r="1864" spans="1:20" ht="15.6">
      <c r="A1864" s="2" t="s">
        <v>1915</v>
      </c>
      <c r="B1864" s="3">
        <v>46275</v>
      </c>
      <c r="C1864" s="4" t="s">
        <v>1</v>
      </c>
      <c r="D1864" s="4" t="s">
        <v>88</v>
      </c>
      <c r="E1864" s="4" t="s">
        <v>39</v>
      </c>
      <c r="F1864" s="4" t="s">
        <v>4</v>
      </c>
      <c r="G1864" s="4" t="s">
        <v>5</v>
      </c>
      <c r="H1864" s="4" t="s">
        <v>29</v>
      </c>
      <c r="I1864" s="9">
        <v>1</v>
      </c>
      <c r="J1864" s="6">
        <v>51.32</v>
      </c>
      <c r="K1864" s="7">
        <v>0.1</v>
      </c>
      <c r="L1864" s="6">
        <v>22.67</v>
      </c>
      <c r="M1864" s="6">
        <f t="shared" si="116"/>
        <v>46.188000000000002</v>
      </c>
      <c r="N1864" s="6">
        <f t="shared" si="117"/>
        <v>22.67</v>
      </c>
      <c r="O1864" s="6">
        <f t="shared" si="118"/>
        <v>23.518000000000001</v>
      </c>
      <c r="P1864" s="8">
        <f t="shared" si="119"/>
        <v>0.50917987356023209</v>
      </c>
      <c r="Q1864" s="5">
        <f>YEAR(SalesDataTable[[#This Row],[Order Date]])</f>
        <v>2026</v>
      </c>
      <c r="R1864" s="8" t="str">
        <f>"Q"&amp;ROUNDUP(MONTH(SalesDataTable[[#This Row],[Order Date]])/3,0)</f>
        <v>Q3</v>
      </c>
      <c r="S1864" s="9">
        <f>MONTH(SalesDataTable[[#This Row],[Order Date]])</f>
        <v>9</v>
      </c>
      <c r="T1864" s="8" t="str">
        <f>TEXT(SalesDataTable[[#This Row],[Order Date]],"mmm")</f>
        <v>Sep</v>
      </c>
    </row>
    <row r="1865" spans="1:20" ht="15.6">
      <c r="A1865" s="2" t="s">
        <v>1916</v>
      </c>
      <c r="B1865" s="3">
        <v>46275</v>
      </c>
      <c r="C1865" s="4" t="s">
        <v>27</v>
      </c>
      <c r="D1865" s="4" t="s">
        <v>45</v>
      </c>
      <c r="E1865" s="4" t="s">
        <v>25</v>
      </c>
      <c r="F1865" s="4" t="s">
        <v>4</v>
      </c>
      <c r="G1865" s="4" t="s">
        <v>11</v>
      </c>
      <c r="H1865" s="4" t="s">
        <v>79</v>
      </c>
      <c r="I1865" s="9">
        <v>2</v>
      </c>
      <c r="J1865" s="6">
        <v>72.61</v>
      </c>
      <c r="K1865" s="7">
        <v>0</v>
      </c>
      <c r="L1865" s="6">
        <v>32.68</v>
      </c>
      <c r="M1865" s="6">
        <f t="shared" si="116"/>
        <v>145.22</v>
      </c>
      <c r="N1865" s="6">
        <f t="shared" si="117"/>
        <v>65.36</v>
      </c>
      <c r="O1865" s="6">
        <f t="shared" si="118"/>
        <v>79.86</v>
      </c>
      <c r="P1865" s="8">
        <f t="shared" si="119"/>
        <v>0.54992425285773305</v>
      </c>
      <c r="Q1865" s="5">
        <f>YEAR(SalesDataTable[[#This Row],[Order Date]])</f>
        <v>2026</v>
      </c>
      <c r="R1865" s="8" t="str">
        <f>"Q"&amp;ROUNDUP(MONTH(SalesDataTable[[#This Row],[Order Date]])/3,0)</f>
        <v>Q3</v>
      </c>
      <c r="S1865" s="9">
        <f>MONTH(SalesDataTable[[#This Row],[Order Date]])</f>
        <v>9</v>
      </c>
      <c r="T1865" s="8" t="str">
        <f>TEXT(SalesDataTable[[#This Row],[Order Date]],"mmm")</f>
        <v>Sep</v>
      </c>
    </row>
    <row r="1866" spans="1:20" ht="15.6">
      <c r="A1866" s="2" t="s">
        <v>1917</v>
      </c>
      <c r="B1866" s="3">
        <v>46276</v>
      </c>
      <c r="C1866" s="4" t="s">
        <v>27</v>
      </c>
      <c r="D1866" s="4" t="s">
        <v>82</v>
      </c>
      <c r="E1866" s="4" t="s">
        <v>39</v>
      </c>
      <c r="F1866" s="4" t="s">
        <v>20</v>
      </c>
      <c r="G1866" s="4" t="s">
        <v>49</v>
      </c>
      <c r="H1866" s="4" t="s">
        <v>50</v>
      </c>
      <c r="I1866" s="9">
        <v>5</v>
      </c>
      <c r="J1866" s="6">
        <v>40.94</v>
      </c>
      <c r="K1866" s="7">
        <v>0</v>
      </c>
      <c r="L1866" s="6">
        <v>14.78</v>
      </c>
      <c r="M1866" s="6">
        <f t="shared" si="116"/>
        <v>204.7</v>
      </c>
      <c r="N1866" s="6">
        <f t="shared" si="117"/>
        <v>73.899999999999991</v>
      </c>
      <c r="O1866" s="6">
        <f t="shared" si="118"/>
        <v>130.80000000000001</v>
      </c>
      <c r="P1866" s="8">
        <f t="shared" si="119"/>
        <v>0.6389838788470934</v>
      </c>
      <c r="Q1866" s="5">
        <f>YEAR(SalesDataTable[[#This Row],[Order Date]])</f>
        <v>2026</v>
      </c>
      <c r="R1866" s="8" t="str">
        <f>"Q"&amp;ROUNDUP(MONTH(SalesDataTable[[#This Row],[Order Date]])/3,0)</f>
        <v>Q3</v>
      </c>
      <c r="S1866" s="9">
        <f>MONTH(SalesDataTable[[#This Row],[Order Date]])</f>
        <v>9</v>
      </c>
      <c r="T1866" s="8" t="str">
        <f>TEXT(SalesDataTable[[#This Row],[Order Date]],"mmm")</f>
        <v>Sep</v>
      </c>
    </row>
    <row r="1867" spans="1:20" ht="15.6">
      <c r="A1867" s="2" t="s">
        <v>1918</v>
      </c>
      <c r="B1867" s="3">
        <v>46276</v>
      </c>
      <c r="C1867" s="4" t="s">
        <v>14</v>
      </c>
      <c r="D1867" s="4" t="s">
        <v>126</v>
      </c>
      <c r="E1867" s="4" t="s">
        <v>39</v>
      </c>
      <c r="F1867" s="4" t="s">
        <v>16</v>
      </c>
      <c r="G1867" s="4" t="s">
        <v>5</v>
      </c>
      <c r="H1867" s="4" t="s">
        <v>6</v>
      </c>
      <c r="I1867" s="9">
        <v>4</v>
      </c>
      <c r="J1867" s="6">
        <v>81.69</v>
      </c>
      <c r="K1867" s="7">
        <v>0</v>
      </c>
      <c r="L1867" s="6">
        <v>42.23</v>
      </c>
      <c r="M1867" s="6">
        <f t="shared" si="116"/>
        <v>326.76</v>
      </c>
      <c r="N1867" s="6">
        <f t="shared" si="117"/>
        <v>168.92</v>
      </c>
      <c r="O1867" s="6">
        <f t="shared" si="118"/>
        <v>157.84</v>
      </c>
      <c r="P1867" s="8">
        <f t="shared" si="119"/>
        <v>0.48304566042355246</v>
      </c>
      <c r="Q1867" s="5">
        <f>YEAR(SalesDataTable[[#This Row],[Order Date]])</f>
        <v>2026</v>
      </c>
      <c r="R1867" s="8" t="str">
        <f>"Q"&amp;ROUNDUP(MONTH(SalesDataTable[[#This Row],[Order Date]])/3,0)</f>
        <v>Q3</v>
      </c>
      <c r="S1867" s="9">
        <f>MONTH(SalesDataTable[[#This Row],[Order Date]])</f>
        <v>9</v>
      </c>
      <c r="T1867" s="8" t="str">
        <f>TEXT(SalesDataTable[[#This Row],[Order Date]],"mmm")</f>
        <v>Sep</v>
      </c>
    </row>
    <row r="1868" spans="1:20" ht="15.6">
      <c r="A1868" s="2" t="s">
        <v>1919</v>
      </c>
      <c r="B1868" s="3">
        <v>46276</v>
      </c>
      <c r="C1868" s="4" t="s">
        <v>1</v>
      </c>
      <c r="D1868" s="4" t="s">
        <v>88</v>
      </c>
      <c r="E1868" s="4" t="s">
        <v>25</v>
      </c>
      <c r="F1868" s="4" t="s">
        <v>16</v>
      </c>
      <c r="G1868" s="4" t="s">
        <v>5</v>
      </c>
      <c r="H1868" s="4" t="s">
        <v>29</v>
      </c>
      <c r="I1868" s="9">
        <v>1</v>
      </c>
      <c r="J1868" s="6">
        <v>51.25</v>
      </c>
      <c r="K1868" s="7">
        <v>0.05</v>
      </c>
      <c r="L1868" s="6">
        <v>21.99</v>
      </c>
      <c r="M1868" s="6">
        <f t="shared" si="116"/>
        <v>48.6875</v>
      </c>
      <c r="N1868" s="6">
        <f t="shared" si="117"/>
        <v>21.99</v>
      </c>
      <c r="O1868" s="6">
        <f t="shared" si="118"/>
        <v>26.697500000000002</v>
      </c>
      <c r="P1868" s="8">
        <f t="shared" si="119"/>
        <v>0.54834403080872918</v>
      </c>
      <c r="Q1868" s="5">
        <f>YEAR(SalesDataTable[[#This Row],[Order Date]])</f>
        <v>2026</v>
      </c>
      <c r="R1868" s="8" t="str">
        <f>"Q"&amp;ROUNDUP(MONTH(SalesDataTable[[#This Row],[Order Date]])/3,0)</f>
        <v>Q3</v>
      </c>
      <c r="S1868" s="9">
        <f>MONTH(SalesDataTable[[#This Row],[Order Date]])</f>
        <v>9</v>
      </c>
      <c r="T1868" s="8" t="str">
        <f>TEXT(SalesDataTable[[#This Row],[Order Date]],"mmm")</f>
        <v>Sep</v>
      </c>
    </row>
    <row r="1869" spans="1:20" ht="15.6">
      <c r="A1869" s="2" t="s">
        <v>1920</v>
      </c>
      <c r="B1869" s="3">
        <v>46276</v>
      </c>
      <c r="C1869" s="4" t="s">
        <v>14</v>
      </c>
      <c r="D1869" s="4" t="s">
        <v>126</v>
      </c>
      <c r="E1869" s="4" t="s">
        <v>3</v>
      </c>
      <c r="F1869" s="4" t="s">
        <v>4</v>
      </c>
      <c r="G1869" s="4" t="s">
        <v>49</v>
      </c>
      <c r="H1869" s="4" t="s">
        <v>74</v>
      </c>
      <c r="I1869" s="9">
        <v>1</v>
      </c>
      <c r="J1869" s="6">
        <v>50.78</v>
      </c>
      <c r="K1869" s="7">
        <v>0.05</v>
      </c>
      <c r="L1869" s="6">
        <v>22.52</v>
      </c>
      <c r="M1869" s="6">
        <f t="shared" si="116"/>
        <v>48.241</v>
      </c>
      <c r="N1869" s="6">
        <f t="shared" si="117"/>
        <v>22.52</v>
      </c>
      <c r="O1869" s="6">
        <f t="shared" si="118"/>
        <v>25.721</v>
      </c>
      <c r="P1869" s="8">
        <f t="shared" si="119"/>
        <v>0.5331771729441761</v>
      </c>
      <c r="Q1869" s="5">
        <f>YEAR(SalesDataTable[[#This Row],[Order Date]])</f>
        <v>2026</v>
      </c>
      <c r="R1869" s="8" t="str">
        <f>"Q"&amp;ROUNDUP(MONTH(SalesDataTable[[#This Row],[Order Date]])/3,0)</f>
        <v>Q3</v>
      </c>
      <c r="S1869" s="9">
        <f>MONTH(SalesDataTable[[#This Row],[Order Date]])</f>
        <v>9</v>
      </c>
      <c r="T1869" s="8" t="str">
        <f>TEXT(SalesDataTable[[#This Row],[Order Date]],"mmm")</f>
        <v>Sep</v>
      </c>
    </row>
    <row r="1870" spans="1:20" ht="15.6">
      <c r="A1870" s="2" t="s">
        <v>1921</v>
      </c>
      <c r="B1870" s="3">
        <v>46276</v>
      </c>
      <c r="C1870" s="4" t="s">
        <v>8</v>
      </c>
      <c r="D1870" s="4" t="s">
        <v>9</v>
      </c>
      <c r="E1870" s="4" t="s">
        <v>3</v>
      </c>
      <c r="F1870" s="4" t="s">
        <v>16</v>
      </c>
      <c r="G1870" s="4" t="s">
        <v>17</v>
      </c>
      <c r="H1870" s="4" t="s">
        <v>71</v>
      </c>
      <c r="I1870" s="9">
        <v>1</v>
      </c>
      <c r="J1870" s="6">
        <v>133.31</v>
      </c>
      <c r="K1870" s="7">
        <v>0.05</v>
      </c>
      <c r="L1870" s="6">
        <v>67.790000000000006</v>
      </c>
      <c r="M1870" s="6">
        <f t="shared" si="116"/>
        <v>126.64449999999999</v>
      </c>
      <c r="N1870" s="6">
        <f t="shared" si="117"/>
        <v>67.790000000000006</v>
      </c>
      <c r="O1870" s="6">
        <f t="shared" si="118"/>
        <v>58.854499999999987</v>
      </c>
      <c r="P1870" s="8">
        <f t="shared" si="119"/>
        <v>0.46472211584395684</v>
      </c>
      <c r="Q1870" s="5">
        <f>YEAR(SalesDataTable[[#This Row],[Order Date]])</f>
        <v>2026</v>
      </c>
      <c r="R1870" s="8" t="str">
        <f>"Q"&amp;ROUNDUP(MONTH(SalesDataTable[[#This Row],[Order Date]])/3,0)</f>
        <v>Q3</v>
      </c>
      <c r="S1870" s="9">
        <f>MONTH(SalesDataTable[[#This Row],[Order Date]])</f>
        <v>9</v>
      </c>
      <c r="T1870" s="8" t="str">
        <f>TEXT(SalesDataTable[[#This Row],[Order Date]],"mmm")</f>
        <v>Sep</v>
      </c>
    </row>
    <row r="1871" spans="1:20" ht="15.6">
      <c r="A1871" s="2" t="s">
        <v>1922</v>
      </c>
      <c r="B1871" s="3">
        <v>46276</v>
      </c>
      <c r="C1871" s="4" t="s">
        <v>14</v>
      </c>
      <c r="D1871" s="4" t="s">
        <v>15</v>
      </c>
      <c r="E1871" s="4" t="s">
        <v>3</v>
      </c>
      <c r="F1871" s="4" t="s">
        <v>4</v>
      </c>
      <c r="G1871" s="4" t="s">
        <v>17</v>
      </c>
      <c r="H1871" s="4" t="s">
        <v>83</v>
      </c>
      <c r="I1871" s="9">
        <v>1</v>
      </c>
      <c r="J1871" s="6">
        <v>162.06</v>
      </c>
      <c r="K1871" s="7">
        <v>0</v>
      </c>
      <c r="L1871" s="6">
        <v>86.95</v>
      </c>
      <c r="M1871" s="6">
        <f t="shared" si="116"/>
        <v>162.06</v>
      </c>
      <c r="N1871" s="6">
        <f t="shared" si="117"/>
        <v>86.95</v>
      </c>
      <c r="O1871" s="6">
        <f t="shared" si="118"/>
        <v>75.11</v>
      </c>
      <c r="P1871" s="8">
        <f t="shared" si="119"/>
        <v>0.4634703196347032</v>
      </c>
      <c r="Q1871" s="5">
        <f>YEAR(SalesDataTable[[#This Row],[Order Date]])</f>
        <v>2026</v>
      </c>
      <c r="R1871" s="8" t="str">
        <f>"Q"&amp;ROUNDUP(MONTH(SalesDataTable[[#This Row],[Order Date]])/3,0)</f>
        <v>Q3</v>
      </c>
      <c r="S1871" s="9">
        <f>MONTH(SalesDataTable[[#This Row],[Order Date]])</f>
        <v>9</v>
      </c>
      <c r="T1871" s="8" t="str">
        <f>TEXT(SalesDataTable[[#This Row],[Order Date]],"mmm")</f>
        <v>Sep</v>
      </c>
    </row>
    <row r="1872" spans="1:20" ht="15.6">
      <c r="A1872" s="2" t="s">
        <v>1923</v>
      </c>
      <c r="B1872" s="3">
        <v>46276</v>
      </c>
      <c r="C1872" s="4" t="s">
        <v>14</v>
      </c>
      <c r="D1872" s="4" t="s">
        <v>34</v>
      </c>
      <c r="E1872" s="4" t="s">
        <v>25</v>
      </c>
      <c r="F1872" s="4" t="s">
        <v>4</v>
      </c>
      <c r="G1872" s="4" t="s">
        <v>17</v>
      </c>
      <c r="H1872" s="4" t="s">
        <v>18</v>
      </c>
      <c r="I1872" s="9">
        <v>2</v>
      </c>
      <c r="J1872" s="6">
        <v>37.03</v>
      </c>
      <c r="K1872" s="7">
        <v>0.1</v>
      </c>
      <c r="L1872" s="6">
        <v>13.46</v>
      </c>
      <c r="M1872" s="6">
        <f t="shared" si="116"/>
        <v>66.654000000000011</v>
      </c>
      <c r="N1872" s="6">
        <f t="shared" si="117"/>
        <v>26.92</v>
      </c>
      <c r="O1872" s="6">
        <f t="shared" si="118"/>
        <v>39.734000000000009</v>
      </c>
      <c r="P1872" s="8">
        <f t="shared" si="119"/>
        <v>0.59612326342004984</v>
      </c>
      <c r="Q1872" s="5">
        <f>YEAR(SalesDataTable[[#This Row],[Order Date]])</f>
        <v>2026</v>
      </c>
      <c r="R1872" s="8" t="str">
        <f>"Q"&amp;ROUNDUP(MONTH(SalesDataTable[[#This Row],[Order Date]])/3,0)</f>
        <v>Q3</v>
      </c>
      <c r="S1872" s="9">
        <f>MONTH(SalesDataTable[[#This Row],[Order Date]])</f>
        <v>9</v>
      </c>
      <c r="T1872" s="8" t="str">
        <f>TEXT(SalesDataTable[[#This Row],[Order Date]],"mmm")</f>
        <v>Sep</v>
      </c>
    </row>
    <row r="1873" spans="1:20" ht="15.6">
      <c r="A1873" s="2" t="s">
        <v>1924</v>
      </c>
      <c r="B1873" s="3">
        <v>46276</v>
      </c>
      <c r="C1873" s="4" t="s">
        <v>8</v>
      </c>
      <c r="D1873" s="4" t="s">
        <v>66</v>
      </c>
      <c r="E1873" s="4" t="s">
        <v>3</v>
      </c>
      <c r="F1873" s="4" t="s">
        <v>16</v>
      </c>
      <c r="G1873" s="4" t="s">
        <v>31</v>
      </c>
      <c r="H1873" s="4" t="s">
        <v>32</v>
      </c>
      <c r="I1873" s="9">
        <v>1</v>
      </c>
      <c r="J1873" s="6">
        <v>338.01</v>
      </c>
      <c r="K1873" s="7">
        <v>0</v>
      </c>
      <c r="L1873" s="6">
        <v>190.89</v>
      </c>
      <c r="M1873" s="6">
        <f t="shared" si="116"/>
        <v>338.01</v>
      </c>
      <c r="N1873" s="6">
        <f t="shared" si="117"/>
        <v>190.89</v>
      </c>
      <c r="O1873" s="6">
        <f t="shared" si="118"/>
        <v>147.12</v>
      </c>
      <c r="P1873" s="8">
        <f t="shared" si="119"/>
        <v>0.43525339486997427</v>
      </c>
      <c r="Q1873" s="5">
        <f>YEAR(SalesDataTable[[#This Row],[Order Date]])</f>
        <v>2026</v>
      </c>
      <c r="R1873" s="8" t="str">
        <f>"Q"&amp;ROUNDUP(MONTH(SalesDataTable[[#This Row],[Order Date]])/3,0)</f>
        <v>Q3</v>
      </c>
      <c r="S1873" s="9">
        <f>MONTH(SalesDataTable[[#This Row],[Order Date]])</f>
        <v>9</v>
      </c>
      <c r="T1873" s="8" t="str">
        <f>TEXT(SalesDataTable[[#This Row],[Order Date]],"mmm")</f>
        <v>Sep</v>
      </c>
    </row>
    <row r="1874" spans="1:20" ht="15.6">
      <c r="A1874" s="2" t="s">
        <v>1925</v>
      </c>
      <c r="B1874" s="3">
        <v>46277</v>
      </c>
      <c r="C1874" s="4" t="s">
        <v>27</v>
      </c>
      <c r="D1874" s="4" t="s">
        <v>82</v>
      </c>
      <c r="E1874" s="4" t="s">
        <v>3</v>
      </c>
      <c r="F1874" s="4" t="s">
        <v>16</v>
      </c>
      <c r="G1874" s="4" t="s">
        <v>49</v>
      </c>
      <c r="H1874" s="4" t="s">
        <v>50</v>
      </c>
      <c r="I1874" s="9">
        <v>5</v>
      </c>
      <c r="J1874" s="6">
        <v>40.78</v>
      </c>
      <c r="K1874" s="7">
        <v>0.05</v>
      </c>
      <c r="L1874" s="6">
        <v>14.94</v>
      </c>
      <c r="M1874" s="6">
        <f t="shared" si="116"/>
        <v>193.70499999999998</v>
      </c>
      <c r="N1874" s="6">
        <f t="shared" si="117"/>
        <v>74.7</v>
      </c>
      <c r="O1874" s="6">
        <f t="shared" si="118"/>
        <v>119.00499999999998</v>
      </c>
      <c r="P1874" s="8">
        <f t="shared" si="119"/>
        <v>0.61436204537828132</v>
      </c>
      <c r="Q1874" s="5">
        <f>YEAR(SalesDataTable[[#This Row],[Order Date]])</f>
        <v>2026</v>
      </c>
      <c r="R1874" s="8" t="str">
        <f>"Q"&amp;ROUNDUP(MONTH(SalesDataTable[[#This Row],[Order Date]])/3,0)</f>
        <v>Q3</v>
      </c>
      <c r="S1874" s="9">
        <f>MONTH(SalesDataTable[[#This Row],[Order Date]])</f>
        <v>9</v>
      </c>
      <c r="T1874" s="8" t="str">
        <f>TEXT(SalesDataTable[[#This Row],[Order Date]],"mmm")</f>
        <v>Sep</v>
      </c>
    </row>
    <row r="1875" spans="1:20" ht="15.6">
      <c r="A1875" s="2" t="s">
        <v>1926</v>
      </c>
      <c r="B1875" s="3">
        <v>46277</v>
      </c>
      <c r="C1875" s="4" t="s">
        <v>14</v>
      </c>
      <c r="D1875" s="4" t="s">
        <v>126</v>
      </c>
      <c r="E1875" s="4" t="s">
        <v>3</v>
      </c>
      <c r="F1875" s="4" t="s">
        <v>4</v>
      </c>
      <c r="G1875" s="4" t="s">
        <v>5</v>
      </c>
      <c r="H1875" s="4" t="s">
        <v>29</v>
      </c>
      <c r="I1875" s="9">
        <v>4</v>
      </c>
      <c r="J1875" s="6">
        <v>51.47</v>
      </c>
      <c r="K1875" s="7">
        <v>0</v>
      </c>
      <c r="L1875" s="6">
        <v>21.9</v>
      </c>
      <c r="M1875" s="6">
        <f t="shared" si="116"/>
        <v>205.88</v>
      </c>
      <c r="N1875" s="6">
        <f t="shared" si="117"/>
        <v>87.6</v>
      </c>
      <c r="O1875" s="6">
        <f t="shared" si="118"/>
        <v>118.28</v>
      </c>
      <c r="P1875" s="8">
        <f t="shared" si="119"/>
        <v>0.57450942296483387</v>
      </c>
      <c r="Q1875" s="5">
        <f>YEAR(SalesDataTable[[#This Row],[Order Date]])</f>
        <v>2026</v>
      </c>
      <c r="R1875" s="8" t="str">
        <f>"Q"&amp;ROUNDUP(MONTH(SalesDataTable[[#This Row],[Order Date]])/3,0)</f>
        <v>Q3</v>
      </c>
      <c r="S1875" s="9">
        <f>MONTH(SalesDataTable[[#This Row],[Order Date]])</f>
        <v>9</v>
      </c>
      <c r="T1875" s="8" t="str">
        <f>TEXT(SalesDataTable[[#This Row],[Order Date]],"mmm")</f>
        <v>Sep</v>
      </c>
    </row>
    <row r="1876" spans="1:20" ht="15.6">
      <c r="A1876" s="2" t="s">
        <v>1927</v>
      </c>
      <c r="B1876" s="3">
        <v>46277</v>
      </c>
      <c r="C1876" s="4" t="s">
        <v>1</v>
      </c>
      <c r="D1876" s="4" t="s">
        <v>88</v>
      </c>
      <c r="E1876" s="4" t="s">
        <v>10</v>
      </c>
      <c r="F1876" s="4" t="s">
        <v>20</v>
      </c>
      <c r="G1876" s="4" t="s">
        <v>11</v>
      </c>
      <c r="H1876" s="4" t="s">
        <v>21</v>
      </c>
      <c r="I1876" s="9">
        <v>10</v>
      </c>
      <c r="J1876" s="6">
        <v>144.4</v>
      </c>
      <c r="K1876" s="7">
        <v>0.1</v>
      </c>
      <c r="L1876" s="6">
        <v>81.069999999999993</v>
      </c>
      <c r="M1876" s="6">
        <f t="shared" si="116"/>
        <v>1299.6000000000001</v>
      </c>
      <c r="N1876" s="6">
        <f t="shared" si="117"/>
        <v>810.69999999999993</v>
      </c>
      <c r="O1876" s="6">
        <f t="shared" si="118"/>
        <v>488.9000000000002</v>
      </c>
      <c r="P1876" s="8">
        <f t="shared" si="119"/>
        <v>0.37619267466912909</v>
      </c>
      <c r="Q1876" s="5">
        <f>YEAR(SalesDataTable[[#This Row],[Order Date]])</f>
        <v>2026</v>
      </c>
      <c r="R1876" s="8" t="str">
        <f>"Q"&amp;ROUNDUP(MONTH(SalesDataTable[[#This Row],[Order Date]])/3,0)</f>
        <v>Q3</v>
      </c>
      <c r="S1876" s="9">
        <f>MONTH(SalesDataTable[[#This Row],[Order Date]])</f>
        <v>9</v>
      </c>
      <c r="T1876" s="8" t="str">
        <f>TEXT(SalesDataTable[[#This Row],[Order Date]],"mmm")</f>
        <v>Sep</v>
      </c>
    </row>
    <row r="1877" spans="1:20" ht="15.6">
      <c r="A1877" s="2" t="s">
        <v>1928</v>
      </c>
      <c r="B1877" s="3">
        <v>46277</v>
      </c>
      <c r="C1877" s="4" t="s">
        <v>8</v>
      </c>
      <c r="D1877" s="4" t="s">
        <v>38</v>
      </c>
      <c r="E1877" s="4" t="s">
        <v>25</v>
      </c>
      <c r="F1877" s="4" t="s">
        <v>16</v>
      </c>
      <c r="G1877" s="4" t="s">
        <v>49</v>
      </c>
      <c r="H1877" s="4" t="s">
        <v>74</v>
      </c>
      <c r="I1877" s="9">
        <v>1</v>
      </c>
      <c r="J1877" s="6">
        <v>51.34</v>
      </c>
      <c r="K1877" s="7">
        <v>0.1</v>
      </c>
      <c r="L1877" s="6">
        <v>22.63</v>
      </c>
      <c r="M1877" s="6">
        <f t="shared" si="116"/>
        <v>46.206000000000003</v>
      </c>
      <c r="N1877" s="6">
        <f t="shared" si="117"/>
        <v>22.63</v>
      </c>
      <c r="O1877" s="6">
        <f t="shared" si="118"/>
        <v>23.576000000000004</v>
      </c>
      <c r="P1877" s="8">
        <f t="shared" si="119"/>
        <v>0.51023676578799293</v>
      </c>
      <c r="Q1877" s="5">
        <f>YEAR(SalesDataTable[[#This Row],[Order Date]])</f>
        <v>2026</v>
      </c>
      <c r="R1877" s="8" t="str">
        <f>"Q"&amp;ROUNDUP(MONTH(SalesDataTable[[#This Row],[Order Date]])/3,0)</f>
        <v>Q3</v>
      </c>
      <c r="S1877" s="9">
        <f>MONTH(SalesDataTable[[#This Row],[Order Date]])</f>
        <v>9</v>
      </c>
      <c r="T1877" s="8" t="str">
        <f>TEXT(SalesDataTable[[#This Row],[Order Date]],"mmm")</f>
        <v>Sep</v>
      </c>
    </row>
    <row r="1878" spans="1:20" ht="15.6">
      <c r="A1878" s="2" t="s">
        <v>1929</v>
      </c>
      <c r="B1878" s="3">
        <v>46277</v>
      </c>
      <c r="C1878" s="4" t="s">
        <v>8</v>
      </c>
      <c r="D1878" s="4" t="s">
        <v>9</v>
      </c>
      <c r="E1878" s="4" t="s">
        <v>10</v>
      </c>
      <c r="F1878" s="4" t="s">
        <v>4</v>
      </c>
      <c r="G1878" s="4" t="s">
        <v>17</v>
      </c>
      <c r="H1878" s="4" t="s">
        <v>46</v>
      </c>
      <c r="I1878" s="9">
        <v>6</v>
      </c>
      <c r="J1878" s="6">
        <v>47.72</v>
      </c>
      <c r="K1878" s="7">
        <v>0.1</v>
      </c>
      <c r="L1878" s="6">
        <v>18.41</v>
      </c>
      <c r="M1878" s="6">
        <f t="shared" si="116"/>
        <v>257.68799999999999</v>
      </c>
      <c r="N1878" s="6">
        <f t="shared" si="117"/>
        <v>110.46000000000001</v>
      </c>
      <c r="O1878" s="6">
        <f t="shared" si="118"/>
        <v>147.22799999999998</v>
      </c>
      <c r="P1878" s="8">
        <f t="shared" si="119"/>
        <v>0.57134208810654741</v>
      </c>
      <c r="Q1878" s="5">
        <f>YEAR(SalesDataTable[[#This Row],[Order Date]])</f>
        <v>2026</v>
      </c>
      <c r="R1878" s="8" t="str">
        <f>"Q"&amp;ROUNDUP(MONTH(SalesDataTable[[#This Row],[Order Date]])/3,0)</f>
        <v>Q3</v>
      </c>
      <c r="S1878" s="9">
        <f>MONTH(SalesDataTable[[#This Row],[Order Date]])</f>
        <v>9</v>
      </c>
      <c r="T1878" s="8" t="str">
        <f>TEXT(SalesDataTable[[#This Row],[Order Date]],"mmm")</f>
        <v>Sep</v>
      </c>
    </row>
    <row r="1879" spans="1:20" ht="15.6">
      <c r="A1879" s="2" t="s">
        <v>1930</v>
      </c>
      <c r="B1879" s="3">
        <v>46277</v>
      </c>
      <c r="C1879" s="4" t="s">
        <v>8</v>
      </c>
      <c r="D1879" s="4" t="s">
        <v>66</v>
      </c>
      <c r="E1879" s="4" t="s">
        <v>3</v>
      </c>
      <c r="F1879" s="4" t="s">
        <v>20</v>
      </c>
      <c r="G1879" s="4" t="s">
        <v>31</v>
      </c>
      <c r="H1879" s="4" t="s">
        <v>64</v>
      </c>
      <c r="I1879" s="9">
        <v>1</v>
      </c>
      <c r="J1879" s="6">
        <v>81.489999999999995</v>
      </c>
      <c r="K1879" s="7">
        <v>0.1</v>
      </c>
      <c r="L1879" s="6">
        <v>38.83</v>
      </c>
      <c r="M1879" s="6">
        <f t="shared" si="116"/>
        <v>73.340999999999994</v>
      </c>
      <c r="N1879" s="6">
        <f t="shared" si="117"/>
        <v>38.83</v>
      </c>
      <c r="O1879" s="6">
        <f t="shared" si="118"/>
        <v>34.510999999999996</v>
      </c>
      <c r="P1879" s="8">
        <f t="shared" si="119"/>
        <v>0.47055535103148305</v>
      </c>
      <c r="Q1879" s="5">
        <f>YEAR(SalesDataTable[[#This Row],[Order Date]])</f>
        <v>2026</v>
      </c>
      <c r="R1879" s="8" t="str">
        <f>"Q"&amp;ROUNDUP(MONTH(SalesDataTable[[#This Row],[Order Date]])/3,0)</f>
        <v>Q3</v>
      </c>
      <c r="S1879" s="9">
        <f>MONTH(SalesDataTable[[#This Row],[Order Date]])</f>
        <v>9</v>
      </c>
      <c r="T1879" s="8" t="str">
        <f>TEXT(SalesDataTable[[#This Row],[Order Date]],"mmm")</f>
        <v>Sep</v>
      </c>
    </row>
    <row r="1880" spans="1:20" ht="15.6">
      <c r="A1880" s="2" t="s">
        <v>1931</v>
      </c>
      <c r="B1880" s="3">
        <v>46277</v>
      </c>
      <c r="C1880" s="4" t="s">
        <v>8</v>
      </c>
      <c r="D1880" s="4" t="s">
        <v>38</v>
      </c>
      <c r="E1880" s="4" t="s">
        <v>25</v>
      </c>
      <c r="F1880" s="4" t="s">
        <v>4</v>
      </c>
      <c r="G1880" s="4" t="s">
        <v>5</v>
      </c>
      <c r="H1880" s="4" t="s">
        <v>35</v>
      </c>
      <c r="I1880" s="9">
        <v>2</v>
      </c>
      <c r="J1880" s="6">
        <v>39.700000000000003</v>
      </c>
      <c r="K1880" s="7">
        <v>0</v>
      </c>
      <c r="L1880" s="6">
        <v>16.32</v>
      </c>
      <c r="M1880" s="6">
        <f t="shared" si="116"/>
        <v>79.400000000000006</v>
      </c>
      <c r="N1880" s="6">
        <f t="shared" si="117"/>
        <v>32.64</v>
      </c>
      <c r="O1880" s="6">
        <f t="shared" si="118"/>
        <v>46.760000000000005</v>
      </c>
      <c r="P1880" s="8">
        <f t="shared" si="119"/>
        <v>0.58891687657430736</v>
      </c>
      <c r="Q1880" s="5">
        <f>YEAR(SalesDataTable[[#This Row],[Order Date]])</f>
        <v>2026</v>
      </c>
      <c r="R1880" s="8" t="str">
        <f>"Q"&amp;ROUNDUP(MONTH(SalesDataTable[[#This Row],[Order Date]])/3,0)</f>
        <v>Q3</v>
      </c>
      <c r="S1880" s="9">
        <f>MONTH(SalesDataTable[[#This Row],[Order Date]])</f>
        <v>9</v>
      </c>
      <c r="T1880" s="8" t="str">
        <f>TEXT(SalesDataTable[[#This Row],[Order Date]],"mmm")</f>
        <v>Sep</v>
      </c>
    </row>
    <row r="1881" spans="1:20" ht="15.6">
      <c r="A1881" s="2" t="s">
        <v>1932</v>
      </c>
      <c r="B1881" s="3">
        <v>46277</v>
      </c>
      <c r="C1881" s="4" t="s">
        <v>8</v>
      </c>
      <c r="D1881" s="4" t="s">
        <v>69</v>
      </c>
      <c r="E1881" s="4" t="s">
        <v>10</v>
      </c>
      <c r="F1881" s="4" t="s">
        <v>16</v>
      </c>
      <c r="G1881" s="4" t="s">
        <v>31</v>
      </c>
      <c r="H1881" s="4" t="s">
        <v>32</v>
      </c>
      <c r="I1881" s="9">
        <v>4</v>
      </c>
      <c r="J1881" s="6">
        <v>344.67</v>
      </c>
      <c r="K1881" s="7">
        <v>0.1</v>
      </c>
      <c r="L1881" s="6">
        <v>195.35</v>
      </c>
      <c r="M1881" s="6">
        <f t="shared" si="116"/>
        <v>1240.8120000000001</v>
      </c>
      <c r="N1881" s="6">
        <f t="shared" si="117"/>
        <v>781.4</v>
      </c>
      <c r="O1881" s="6">
        <f t="shared" si="118"/>
        <v>459.41200000000015</v>
      </c>
      <c r="P1881" s="8">
        <f t="shared" si="119"/>
        <v>0.37025109363868186</v>
      </c>
      <c r="Q1881" s="5">
        <f>YEAR(SalesDataTable[[#This Row],[Order Date]])</f>
        <v>2026</v>
      </c>
      <c r="R1881" s="8" t="str">
        <f>"Q"&amp;ROUNDUP(MONTH(SalesDataTable[[#This Row],[Order Date]])/3,0)</f>
        <v>Q3</v>
      </c>
      <c r="S1881" s="9">
        <f>MONTH(SalesDataTable[[#This Row],[Order Date]])</f>
        <v>9</v>
      </c>
      <c r="T1881" s="8" t="str">
        <f>TEXT(SalesDataTable[[#This Row],[Order Date]],"mmm")</f>
        <v>Sep</v>
      </c>
    </row>
    <row r="1882" spans="1:20" ht="15.6">
      <c r="A1882" s="2" t="s">
        <v>1933</v>
      </c>
      <c r="B1882" s="3">
        <v>46277</v>
      </c>
      <c r="C1882" s="4" t="s">
        <v>1</v>
      </c>
      <c r="D1882" s="4" t="s">
        <v>2</v>
      </c>
      <c r="E1882" s="4" t="s">
        <v>3</v>
      </c>
      <c r="F1882" s="4" t="s">
        <v>4</v>
      </c>
      <c r="G1882" s="4" t="s">
        <v>5</v>
      </c>
      <c r="H1882" s="4" t="s">
        <v>6</v>
      </c>
      <c r="I1882" s="9">
        <v>1</v>
      </c>
      <c r="J1882" s="6">
        <v>80.39</v>
      </c>
      <c r="K1882" s="7">
        <v>0</v>
      </c>
      <c r="L1882" s="6">
        <v>42.85</v>
      </c>
      <c r="M1882" s="6">
        <f t="shared" si="116"/>
        <v>80.39</v>
      </c>
      <c r="N1882" s="6">
        <f t="shared" si="117"/>
        <v>42.85</v>
      </c>
      <c r="O1882" s="6">
        <f t="shared" si="118"/>
        <v>37.54</v>
      </c>
      <c r="P1882" s="8">
        <f t="shared" si="119"/>
        <v>0.46697350416718497</v>
      </c>
      <c r="Q1882" s="5">
        <f>YEAR(SalesDataTable[[#This Row],[Order Date]])</f>
        <v>2026</v>
      </c>
      <c r="R1882" s="8" t="str">
        <f>"Q"&amp;ROUNDUP(MONTH(SalesDataTable[[#This Row],[Order Date]])/3,0)</f>
        <v>Q3</v>
      </c>
      <c r="S1882" s="9">
        <f>MONTH(SalesDataTable[[#This Row],[Order Date]])</f>
        <v>9</v>
      </c>
      <c r="T1882" s="8" t="str">
        <f>TEXT(SalesDataTable[[#This Row],[Order Date]],"mmm")</f>
        <v>Sep</v>
      </c>
    </row>
    <row r="1883" spans="1:20" ht="15.6">
      <c r="A1883" s="2" t="s">
        <v>1934</v>
      </c>
      <c r="B1883" s="3">
        <v>46278</v>
      </c>
      <c r="C1883" s="4" t="s">
        <v>14</v>
      </c>
      <c r="D1883" s="4" t="s">
        <v>24</v>
      </c>
      <c r="E1883" s="4" t="s">
        <v>25</v>
      </c>
      <c r="F1883" s="4" t="s">
        <v>4</v>
      </c>
      <c r="G1883" s="4" t="s">
        <v>11</v>
      </c>
      <c r="H1883" s="4" t="s">
        <v>21</v>
      </c>
      <c r="I1883" s="9">
        <v>1</v>
      </c>
      <c r="J1883" s="6">
        <v>143.66999999999999</v>
      </c>
      <c r="K1883" s="7">
        <v>0.1</v>
      </c>
      <c r="L1883" s="6">
        <v>79.89</v>
      </c>
      <c r="M1883" s="6">
        <f t="shared" si="116"/>
        <v>129.303</v>
      </c>
      <c r="N1883" s="6">
        <f t="shared" si="117"/>
        <v>79.89</v>
      </c>
      <c r="O1883" s="6">
        <f t="shared" si="118"/>
        <v>49.412999999999997</v>
      </c>
      <c r="P1883" s="8">
        <f t="shared" si="119"/>
        <v>0.38214890605786406</v>
      </c>
      <c r="Q1883" s="5">
        <f>YEAR(SalesDataTable[[#This Row],[Order Date]])</f>
        <v>2026</v>
      </c>
      <c r="R1883" s="8" t="str">
        <f>"Q"&amp;ROUNDUP(MONTH(SalesDataTable[[#This Row],[Order Date]])/3,0)</f>
        <v>Q3</v>
      </c>
      <c r="S1883" s="9">
        <f>MONTH(SalesDataTable[[#This Row],[Order Date]])</f>
        <v>9</v>
      </c>
      <c r="T1883" s="8" t="str">
        <f>TEXT(SalesDataTable[[#This Row],[Order Date]],"mmm")</f>
        <v>Sep</v>
      </c>
    </row>
    <row r="1884" spans="1:20" ht="15.6">
      <c r="A1884" s="2" t="s">
        <v>1935</v>
      </c>
      <c r="B1884" s="3">
        <v>46278</v>
      </c>
      <c r="C1884" s="4" t="s">
        <v>8</v>
      </c>
      <c r="D1884" s="4" t="s">
        <v>69</v>
      </c>
      <c r="E1884" s="4" t="s">
        <v>25</v>
      </c>
      <c r="F1884" s="4" t="s">
        <v>4</v>
      </c>
      <c r="G1884" s="4" t="s">
        <v>17</v>
      </c>
      <c r="H1884" s="4" t="s">
        <v>18</v>
      </c>
      <c r="I1884" s="9">
        <v>1</v>
      </c>
      <c r="J1884" s="6">
        <v>35.86</v>
      </c>
      <c r="K1884" s="7">
        <v>0</v>
      </c>
      <c r="L1884" s="6">
        <v>13.33</v>
      </c>
      <c r="M1884" s="6">
        <f t="shared" si="116"/>
        <v>35.86</v>
      </c>
      <c r="N1884" s="6">
        <f t="shared" si="117"/>
        <v>13.33</v>
      </c>
      <c r="O1884" s="6">
        <f t="shared" si="118"/>
        <v>22.53</v>
      </c>
      <c r="P1884" s="8">
        <f t="shared" si="119"/>
        <v>0.62827663134411604</v>
      </c>
      <c r="Q1884" s="5">
        <f>YEAR(SalesDataTable[[#This Row],[Order Date]])</f>
        <v>2026</v>
      </c>
      <c r="R1884" s="8" t="str">
        <f>"Q"&amp;ROUNDUP(MONTH(SalesDataTable[[#This Row],[Order Date]])/3,0)</f>
        <v>Q3</v>
      </c>
      <c r="S1884" s="9">
        <f>MONTH(SalesDataTable[[#This Row],[Order Date]])</f>
        <v>9</v>
      </c>
      <c r="T1884" s="8" t="str">
        <f>TEXT(SalesDataTable[[#This Row],[Order Date]],"mmm")</f>
        <v>Sep</v>
      </c>
    </row>
    <row r="1885" spans="1:20" ht="15.6">
      <c r="A1885" s="2" t="s">
        <v>1936</v>
      </c>
      <c r="B1885" s="3">
        <v>46278</v>
      </c>
      <c r="C1885" s="4" t="s">
        <v>8</v>
      </c>
      <c r="D1885" s="4" t="s">
        <v>86</v>
      </c>
      <c r="E1885" s="4" t="s">
        <v>25</v>
      </c>
      <c r="F1885" s="4" t="s">
        <v>4</v>
      </c>
      <c r="G1885" s="4" t="s">
        <v>17</v>
      </c>
      <c r="H1885" s="4" t="s">
        <v>71</v>
      </c>
      <c r="I1885" s="9">
        <v>3</v>
      </c>
      <c r="J1885" s="6">
        <v>130.28</v>
      </c>
      <c r="K1885" s="7">
        <v>0.1</v>
      </c>
      <c r="L1885" s="6">
        <v>65.33</v>
      </c>
      <c r="M1885" s="6">
        <f t="shared" si="116"/>
        <v>351.75600000000003</v>
      </c>
      <c r="N1885" s="6">
        <f t="shared" si="117"/>
        <v>195.99</v>
      </c>
      <c r="O1885" s="6">
        <f t="shared" si="118"/>
        <v>155.76600000000002</v>
      </c>
      <c r="P1885" s="8">
        <f t="shared" si="119"/>
        <v>0.44282400300208102</v>
      </c>
      <c r="Q1885" s="5">
        <f>YEAR(SalesDataTable[[#This Row],[Order Date]])</f>
        <v>2026</v>
      </c>
      <c r="R1885" s="8" t="str">
        <f>"Q"&amp;ROUNDUP(MONTH(SalesDataTable[[#This Row],[Order Date]])/3,0)</f>
        <v>Q3</v>
      </c>
      <c r="S1885" s="9">
        <f>MONTH(SalesDataTable[[#This Row],[Order Date]])</f>
        <v>9</v>
      </c>
      <c r="T1885" s="8" t="str">
        <f>TEXT(SalesDataTable[[#This Row],[Order Date]],"mmm")</f>
        <v>Sep</v>
      </c>
    </row>
    <row r="1886" spans="1:20" ht="15.6">
      <c r="A1886" s="2" t="s">
        <v>1937</v>
      </c>
      <c r="B1886" s="3">
        <v>46278</v>
      </c>
      <c r="C1886" s="4" t="s">
        <v>8</v>
      </c>
      <c r="D1886" s="4" t="s">
        <v>38</v>
      </c>
      <c r="E1886" s="4" t="s">
        <v>39</v>
      </c>
      <c r="F1886" s="4" t="s">
        <v>4</v>
      </c>
      <c r="G1886" s="4" t="s">
        <v>11</v>
      </c>
      <c r="H1886" s="4" t="s">
        <v>53</v>
      </c>
      <c r="I1886" s="9">
        <v>1</v>
      </c>
      <c r="J1886" s="6">
        <v>157.88999999999999</v>
      </c>
      <c r="K1886" s="7">
        <v>0.1</v>
      </c>
      <c r="L1886" s="6">
        <v>78.209999999999994</v>
      </c>
      <c r="M1886" s="6">
        <f t="shared" si="116"/>
        <v>142.101</v>
      </c>
      <c r="N1886" s="6">
        <f t="shared" si="117"/>
        <v>78.209999999999994</v>
      </c>
      <c r="O1886" s="6">
        <f t="shared" si="118"/>
        <v>63.891000000000005</v>
      </c>
      <c r="P1886" s="8">
        <f t="shared" si="119"/>
        <v>0.44961682183798851</v>
      </c>
      <c r="Q1886" s="5">
        <f>YEAR(SalesDataTable[[#This Row],[Order Date]])</f>
        <v>2026</v>
      </c>
      <c r="R1886" s="8" t="str">
        <f>"Q"&amp;ROUNDUP(MONTH(SalesDataTable[[#This Row],[Order Date]])/3,0)</f>
        <v>Q3</v>
      </c>
      <c r="S1886" s="9">
        <f>MONTH(SalesDataTable[[#This Row],[Order Date]])</f>
        <v>9</v>
      </c>
      <c r="T1886" s="8" t="str">
        <f>TEXT(SalesDataTable[[#This Row],[Order Date]],"mmm")</f>
        <v>Sep</v>
      </c>
    </row>
    <row r="1887" spans="1:20" ht="15.6">
      <c r="A1887" s="2" t="s">
        <v>1938</v>
      </c>
      <c r="B1887" s="3">
        <v>46278</v>
      </c>
      <c r="C1887" s="4" t="s">
        <v>27</v>
      </c>
      <c r="D1887" s="4" t="s">
        <v>48</v>
      </c>
      <c r="E1887" s="4" t="s">
        <v>3</v>
      </c>
      <c r="F1887" s="4" t="s">
        <v>16</v>
      </c>
      <c r="G1887" s="4" t="s">
        <v>49</v>
      </c>
      <c r="H1887" s="4" t="s">
        <v>50</v>
      </c>
      <c r="I1887" s="9">
        <v>2</v>
      </c>
      <c r="J1887" s="6">
        <v>40.83</v>
      </c>
      <c r="K1887" s="7">
        <v>0</v>
      </c>
      <c r="L1887" s="6">
        <v>14.56</v>
      </c>
      <c r="M1887" s="6">
        <f t="shared" si="116"/>
        <v>81.66</v>
      </c>
      <c r="N1887" s="6">
        <f t="shared" si="117"/>
        <v>29.12</v>
      </c>
      <c r="O1887" s="6">
        <f t="shared" si="118"/>
        <v>52.539999999999992</v>
      </c>
      <c r="P1887" s="8">
        <f t="shared" si="119"/>
        <v>0.64339946118050451</v>
      </c>
      <c r="Q1887" s="5">
        <f>YEAR(SalesDataTable[[#This Row],[Order Date]])</f>
        <v>2026</v>
      </c>
      <c r="R1887" s="8" t="str">
        <f>"Q"&amp;ROUNDUP(MONTH(SalesDataTable[[#This Row],[Order Date]])/3,0)</f>
        <v>Q3</v>
      </c>
      <c r="S1887" s="9">
        <f>MONTH(SalesDataTable[[#This Row],[Order Date]])</f>
        <v>9</v>
      </c>
      <c r="T1887" s="8" t="str">
        <f>TEXT(SalesDataTable[[#This Row],[Order Date]],"mmm")</f>
        <v>Sep</v>
      </c>
    </row>
    <row r="1888" spans="1:20" ht="15.6">
      <c r="A1888" s="2" t="s">
        <v>1939</v>
      </c>
      <c r="B1888" s="3">
        <v>46278</v>
      </c>
      <c r="C1888" s="4" t="s">
        <v>14</v>
      </c>
      <c r="D1888" s="4" t="s">
        <v>126</v>
      </c>
      <c r="E1888" s="4" t="s">
        <v>25</v>
      </c>
      <c r="F1888" s="4" t="s">
        <v>16</v>
      </c>
      <c r="G1888" s="4" t="s">
        <v>49</v>
      </c>
      <c r="H1888" s="4" t="s">
        <v>67</v>
      </c>
      <c r="I1888" s="9">
        <v>2</v>
      </c>
      <c r="J1888" s="6">
        <v>37.119999999999997</v>
      </c>
      <c r="K1888" s="7">
        <v>0</v>
      </c>
      <c r="L1888" s="6">
        <v>14.26</v>
      </c>
      <c r="M1888" s="6">
        <f t="shared" si="116"/>
        <v>74.239999999999995</v>
      </c>
      <c r="N1888" s="6">
        <f t="shared" si="117"/>
        <v>28.52</v>
      </c>
      <c r="O1888" s="6">
        <f t="shared" si="118"/>
        <v>45.72</v>
      </c>
      <c r="P1888" s="8">
        <f t="shared" si="119"/>
        <v>0.61584051724137934</v>
      </c>
      <c r="Q1888" s="5">
        <f>YEAR(SalesDataTable[[#This Row],[Order Date]])</f>
        <v>2026</v>
      </c>
      <c r="R1888" s="8" t="str">
        <f>"Q"&amp;ROUNDUP(MONTH(SalesDataTable[[#This Row],[Order Date]])/3,0)</f>
        <v>Q3</v>
      </c>
      <c r="S1888" s="9">
        <f>MONTH(SalesDataTable[[#This Row],[Order Date]])</f>
        <v>9</v>
      </c>
      <c r="T1888" s="8" t="str">
        <f>TEXT(SalesDataTable[[#This Row],[Order Date]],"mmm")</f>
        <v>Sep</v>
      </c>
    </row>
    <row r="1889" spans="1:20" ht="15.6">
      <c r="A1889" s="2" t="s">
        <v>1940</v>
      </c>
      <c r="B1889" s="3">
        <v>46278</v>
      </c>
      <c r="C1889" s="4" t="s">
        <v>27</v>
      </c>
      <c r="D1889" s="4" t="s">
        <v>48</v>
      </c>
      <c r="E1889" s="4" t="s">
        <v>3</v>
      </c>
      <c r="F1889" s="4" t="s">
        <v>4</v>
      </c>
      <c r="G1889" s="4" t="s">
        <v>31</v>
      </c>
      <c r="H1889" s="4" t="s">
        <v>90</v>
      </c>
      <c r="I1889" s="9">
        <v>2</v>
      </c>
      <c r="J1889" s="6">
        <v>124.04</v>
      </c>
      <c r="K1889" s="7">
        <v>0.05</v>
      </c>
      <c r="L1889" s="6">
        <v>59.29</v>
      </c>
      <c r="M1889" s="6">
        <f t="shared" si="116"/>
        <v>235.67599999999999</v>
      </c>
      <c r="N1889" s="6">
        <f t="shared" si="117"/>
        <v>118.58</v>
      </c>
      <c r="O1889" s="6">
        <f t="shared" si="118"/>
        <v>117.09599999999999</v>
      </c>
      <c r="P1889" s="8">
        <f t="shared" si="119"/>
        <v>0.49685160983723414</v>
      </c>
      <c r="Q1889" s="5">
        <f>YEAR(SalesDataTable[[#This Row],[Order Date]])</f>
        <v>2026</v>
      </c>
      <c r="R1889" s="8" t="str">
        <f>"Q"&amp;ROUNDUP(MONTH(SalesDataTable[[#This Row],[Order Date]])/3,0)</f>
        <v>Q3</v>
      </c>
      <c r="S1889" s="9">
        <f>MONTH(SalesDataTable[[#This Row],[Order Date]])</f>
        <v>9</v>
      </c>
      <c r="T1889" s="8" t="str">
        <f>TEXT(SalesDataTable[[#This Row],[Order Date]],"mmm")</f>
        <v>Sep</v>
      </c>
    </row>
    <row r="1890" spans="1:20" ht="15.6">
      <c r="A1890" s="2" t="s">
        <v>1941</v>
      </c>
      <c r="B1890" s="3">
        <v>46278</v>
      </c>
      <c r="C1890" s="4" t="s">
        <v>8</v>
      </c>
      <c r="D1890" s="4" t="s">
        <v>69</v>
      </c>
      <c r="E1890" s="4" t="s">
        <v>3</v>
      </c>
      <c r="F1890" s="4" t="s">
        <v>4</v>
      </c>
      <c r="G1890" s="4" t="s">
        <v>11</v>
      </c>
      <c r="H1890" s="4" t="s">
        <v>21</v>
      </c>
      <c r="I1890" s="9">
        <v>1</v>
      </c>
      <c r="J1890" s="6">
        <v>142.36000000000001</v>
      </c>
      <c r="K1890" s="7">
        <v>0</v>
      </c>
      <c r="L1890" s="6">
        <v>78.3</v>
      </c>
      <c r="M1890" s="6">
        <f t="shared" si="116"/>
        <v>142.36000000000001</v>
      </c>
      <c r="N1890" s="6">
        <f t="shared" si="117"/>
        <v>78.3</v>
      </c>
      <c r="O1890" s="6">
        <f t="shared" si="118"/>
        <v>64.060000000000016</v>
      </c>
      <c r="P1890" s="8">
        <f t="shared" si="119"/>
        <v>0.44998595110986239</v>
      </c>
      <c r="Q1890" s="5">
        <f>YEAR(SalesDataTable[[#This Row],[Order Date]])</f>
        <v>2026</v>
      </c>
      <c r="R1890" s="8" t="str">
        <f>"Q"&amp;ROUNDUP(MONTH(SalesDataTable[[#This Row],[Order Date]])/3,0)</f>
        <v>Q3</v>
      </c>
      <c r="S1890" s="9">
        <f>MONTH(SalesDataTable[[#This Row],[Order Date]])</f>
        <v>9</v>
      </c>
      <c r="T1890" s="8" t="str">
        <f>TEXT(SalesDataTable[[#This Row],[Order Date]],"mmm")</f>
        <v>Sep</v>
      </c>
    </row>
    <row r="1891" spans="1:20" ht="15.6">
      <c r="A1891" s="2" t="s">
        <v>1942</v>
      </c>
      <c r="B1891" s="3">
        <v>46278</v>
      </c>
      <c r="C1891" s="4" t="s">
        <v>8</v>
      </c>
      <c r="D1891" s="4" t="s">
        <v>69</v>
      </c>
      <c r="E1891" s="4" t="s">
        <v>10</v>
      </c>
      <c r="F1891" s="4" t="s">
        <v>20</v>
      </c>
      <c r="G1891" s="4" t="s">
        <v>5</v>
      </c>
      <c r="H1891" s="4" t="s">
        <v>43</v>
      </c>
      <c r="I1891" s="9">
        <v>6</v>
      </c>
      <c r="J1891" s="6">
        <v>104.11</v>
      </c>
      <c r="K1891" s="7">
        <v>0.1</v>
      </c>
      <c r="L1891" s="6">
        <v>49</v>
      </c>
      <c r="M1891" s="6">
        <f t="shared" si="116"/>
        <v>562.19399999999996</v>
      </c>
      <c r="N1891" s="6">
        <f t="shared" si="117"/>
        <v>294</v>
      </c>
      <c r="O1891" s="6">
        <f t="shared" si="118"/>
        <v>268.19399999999996</v>
      </c>
      <c r="P1891" s="8">
        <f t="shared" si="119"/>
        <v>0.47704884790659446</v>
      </c>
      <c r="Q1891" s="5">
        <f>YEAR(SalesDataTable[[#This Row],[Order Date]])</f>
        <v>2026</v>
      </c>
      <c r="R1891" s="8" t="str">
        <f>"Q"&amp;ROUNDUP(MONTH(SalesDataTable[[#This Row],[Order Date]])/3,0)</f>
        <v>Q3</v>
      </c>
      <c r="S1891" s="9">
        <f>MONTH(SalesDataTable[[#This Row],[Order Date]])</f>
        <v>9</v>
      </c>
      <c r="T1891" s="8" t="str">
        <f>TEXT(SalesDataTable[[#This Row],[Order Date]],"mmm")</f>
        <v>Sep</v>
      </c>
    </row>
    <row r="1892" spans="1:20" ht="15.6">
      <c r="A1892" s="2" t="s">
        <v>1943</v>
      </c>
      <c r="B1892" s="3">
        <v>46278</v>
      </c>
      <c r="C1892" s="4" t="s">
        <v>27</v>
      </c>
      <c r="D1892" s="4" t="s">
        <v>48</v>
      </c>
      <c r="E1892" s="4" t="s">
        <v>3</v>
      </c>
      <c r="F1892" s="4" t="s">
        <v>20</v>
      </c>
      <c r="G1892" s="4" t="s">
        <v>31</v>
      </c>
      <c r="H1892" s="4" t="s">
        <v>32</v>
      </c>
      <c r="I1892" s="9">
        <v>1</v>
      </c>
      <c r="J1892" s="6">
        <v>335.02</v>
      </c>
      <c r="K1892" s="7">
        <v>0.05</v>
      </c>
      <c r="L1892" s="6">
        <v>198.44</v>
      </c>
      <c r="M1892" s="6">
        <f t="shared" si="116"/>
        <v>318.26899999999995</v>
      </c>
      <c r="N1892" s="6">
        <f t="shared" si="117"/>
        <v>198.44</v>
      </c>
      <c r="O1892" s="6">
        <f t="shared" si="118"/>
        <v>119.82899999999995</v>
      </c>
      <c r="P1892" s="8">
        <f t="shared" si="119"/>
        <v>0.3765022669502841</v>
      </c>
      <c r="Q1892" s="5">
        <f>YEAR(SalesDataTable[[#This Row],[Order Date]])</f>
        <v>2026</v>
      </c>
      <c r="R1892" s="8" t="str">
        <f>"Q"&amp;ROUNDUP(MONTH(SalesDataTable[[#This Row],[Order Date]])/3,0)</f>
        <v>Q3</v>
      </c>
      <c r="S1892" s="9">
        <f>MONTH(SalesDataTable[[#This Row],[Order Date]])</f>
        <v>9</v>
      </c>
      <c r="T1892" s="8" t="str">
        <f>TEXT(SalesDataTable[[#This Row],[Order Date]],"mmm")</f>
        <v>Sep</v>
      </c>
    </row>
    <row r="1893" spans="1:20" ht="15.6">
      <c r="A1893" s="2" t="s">
        <v>1944</v>
      </c>
      <c r="B1893" s="3">
        <v>46279</v>
      </c>
      <c r="C1893" s="4" t="s">
        <v>8</v>
      </c>
      <c r="D1893" s="4" t="s">
        <v>69</v>
      </c>
      <c r="E1893" s="4" t="s">
        <v>3</v>
      </c>
      <c r="F1893" s="4" t="s">
        <v>4</v>
      </c>
      <c r="G1893" s="4" t="s">
        <v>5</v>
      </c>
      <c r="H1893" s="4" t="s">
        <v>29</v>
      </c>
      <c r="I1893" s="9">
        <v>2</v>
      </c>
      <c r="J1893" s="6">
        <v>49.69</v>
      </c>
      <c r="K1893" s="7">
        <v>0.05</v>
      </c>
      <c r="L1893" s="6">
        <v>22.55</v>
      </c>
      <c r="M1893" s="6">
        <f t="shared" si="116"/>
        <v>94.410999999999987</v>
      </c>
      <c r="N1893" s="6">
        <f t="shared" si="117"/>
        <v>45.1</v>
      </c>
      <c r="O1893" s="6">
        <f t="shared" si="118"/>
        <v>49.310999999999986</v>
      </c>
      <c r="P1893" s="8">
        <f t="shared" si="119"/>
        <v>0.52230142674052804</v>
      </c>
      <c r="Q1893" s="5">
        <f>YEAR(SalesDataTable[[#This Row],[Order Date]])</f>
        <v>2026</v>
      </c>
      <c r="R1893" s="8" t="str">
        <f>"Q"&amp;ROUNDUP(MONTH(SalesDataTable[[#This Row],[Order Date]])/3,0)</f>
        <v>Q3</v>
      </c>
      <c r="S1893" s="9">
        <f>MONTH(SalesDataTable[[#This Row],[Order Date]])</f>
        <v>9</v>
      </c>
      <c r="T1893" s="8" t="str">
        <f>TEXT(SalesDataTable[[#This Row],[Order Date]],"mmm")</f>
        <v>Sep</v>
      </c>
    </row>
    <row r="1894" spans="1:20" ht="15.6">
      <c r="A1894" s="2" t="s">
        <v>1945</v>
      </c>
      <c r="B1894" s="3">
        <v>46279</v>
      </c>
      <c r="C1894" s="4" t="s">
        <v>14</v>
      </c>
      <c r="D1894" s="4" t="s">
        <v>34</v>
      </c>
      <c r="E1894" s="4" t="s">
        <v>3</v>
      </c>
      <c r="F1894" s="4" t="s">
        <v>4</v>
      </c>
      <c r="G1894" s="4" t="s">
        <v>5</v>
      </c>
      <c r="H1894" s="4" t="s">
        <v>29</v>
      </c>
      <c r="I1894" s="9">
        <v>4</v>
      </c>
      <c r="J1894" s="6">
        <v>50.5</v>
      </c>
      <c r="K1894" s="7">
        <v>0</v>
      </c>
      <c r="L1894" s="6">
        <v>23.02</v>
      </c>
      <c r="M1894" s="6">
        <f t="shared" si="116"/>
        <v>202</v>
      </c>
      <c r="N1894" s="6">
        <f t="shared" si="117"/>
        <v>92.08</v>
      </c>
      <c r="O1894" s="6">
        <f t="shared" si="118"/>
        <v>109.92</v>
      </c>
      <c r="P1894" s="8">
        <f t="shared" si="119"/>
        <v>0.5441584158415842</v>
      </c>
      <c r="Q1894" s="5">
        <f>YEAR(SalesDataTable[[#This Row],[Order Date]])</f>
        <v>2026</v>
      </c>
      <c r="R1894" s="8" t="str">
        <f>"Q"&amp;ROUNDUP(MONTH(SalesDataTable[[#This Row],[Order Date]])/3,0)</f>
        <v>Q3</v>
      </c>
      <c r="S1894" s="9">
        <f>MONTH(SalesDataTable[[#This Row],[Order Date]])</f>
        <v>9</v>
      </c>
      <c r="T1894" s="8" t="str">
        <f>TEXT(SalesDataTable[[#This Row],[Order Date]],"mmm")</f>
        <v>Sep</v>
      </c>
    </row>
    <row r="1895" spans="1:20" ht="15.6">
      <c r="A1895" s="2" t="s">
        <v>1946</v>
      </c>
      <c r="B1895" s="3">
        <v>46279</v>
      </c>
      <c r="C1895" s="4" t="s">
        <v>27</v>
      </c>
      <c r="D1895" s="4" t="s">
        <v>28</v>
      </c>
      <c r="E1895" s="4" t="s">
        <v>25</v>
      </c>
      <c r="F1895" s="4" t="s">
        <v>4</v>
      </c>
      <c r="G1895" s="4" t="s">
        <v>17</v>
      </c>
      <c r="H1895" s="4" t="s">
        <v>46</v>
      </c>
      <c r="I1895" s="9">
        <v>1</v>
      </c>
      <c r="J1895" s="6">
        <v>47.55</v>
      </c>
      <c r="K1895" s="7">
        <v>0.05</v>
      </c>
      <c r="L1895" s="6">
        <v>18.350000000000001</v>
      </c>
      <c r="M1895" s="6">
        <f t="shared" si="116"/>
        <v>45.172499999999992</v>
      </c>
      <c r="N1895" s="6">
        <f t="shared" si="117"/>
        <v>18.350000000000001</v>
      </c>
      <c r="O1895" s="6">
        <f t="shared" si="118"/>
        <v>26.822499999999991</v>
      </c>
      <c r="P1895" s="8">
        <f t="shared" si="119"/>
        <v>0.5937794011843488</v>
      </c>
      <c r="Q1895" s="5">
        <f>YEAR(SalesDataTable[[#This Row],[Order Date]])</f>
        <v>2026</v>
      </c>
      <c r="R1895" s="8" t="str">
        <f>"Q"&amp;ROUNDUP(MONTH(SalesDataTable[[#This Row],[Order Date]])/3,0)</f>
        <v>Q3</v>
      </c>
      <c r="S1895" s="9">
        <f>MONTH(SalesDataTable[[#This Row],[Order Date]])</f>
        <v>9</v>
      </c>
      <c r="T1895" s="8" t="str">
        <f>TEXT(SalesDataTable[[#This Row],[Order Date]],"mmm")</f>
        <v>Sep</v>
      </c>
    </row>
    <row r="1896" spans="1:20" ht="15.6">
      <c r="A1896" s="2" t="s">
        <v>1947</v>
      </c>
      <c r="B1896" s="3">
        <v>46279</v>
      </c>
      <c r="C1896" s="4" t="s">
        <v>27</v>
      </c>
      <c r="D1896" s="4" t="s">
        <v>45</v>
      </c>
      <c r="E1896" s="4" t="s">
        <v>3</v>
      </c>
      <c r="F1896" s="4" t="s">
        <v>16</v>
      </c>
      <c r="G1896" s="4" t="s">
        <v>17</v>
      </c>
      <c r="H1896" s="4" t="s">
        <v>46</v>
      </c>
      <c r="I1896" s="9">
        <v>6</v>
      </c>
      <c r="J1896" s="6">
        <v>46.16</v>
      </c>
      <c r="K1896" s="7">
        <v>0.1</v>
      </c>
      <c r="L1896" s="6">
        <v>18.39</v>
      </c>
      <c r="M1896" s="6">
        <f t="shared" si="116"/>
        <v>249.26399999999998</v>
      </c>
      <c r="N1896" s="6">
        <f t="shared" si="117"/>
        <v>110.34</v>
      </c>
      <c r="O1896" s="6">
        <f t="shared" si="118"/>
        <v>138.92399999999998</v>
      </c>
      <c r="P1896" s="8">
        <f t="shared" si="119"/>
        <v>0.55733679953783932</v>
      </c>
      <c r="Q1896" s="5">
        <f>YEAR(SalesDataTable[[#This Row],[Order Date]])</f>
        <v>2026</v>
      </c>
      <c r="R1896" s="8" t="str">
        <f>"Q"&amp;ROUNDUP(MONTH(SalesDataTable[[#This Row],[Order Date]])/3,0)</f>
        <v>Q3</v>
      </c>
      <c r="S1896" s="9">
        <f>MONTH(SalesDataTable[[#This Row],[Order Date]])</f>
        <v>9</v>
      </c>
      <c r="T1896" s="8" t="str">
        <f>TEXT(SalesDataTable[[#This Row],[Order Date]],"mmm")</f>
        <v>Sep</v>
      </c>
    </row>
    <row r="1897" spans="1:20" ht="15.6">
      <c r="A1897" s="2" t="s">
        <v>1948</v>
      </c>
      <c r="B1897" s="3">
        <v>46280</v>
      </c>
      <c r="C1897" s="4" t="s">
        <v>1</v>
      </c>
      <c r="D1897" s="4" t="s">
        <v>88</v>
      </c>
      <c r="E1897" s="4" t="s">
        <v>25</v>
      </c>
      <c r="F1897" s="4" t="s">
        <v>4</v>
      </c>
      <c r="G1897" s="4" t="s">
        <v>17</v>
      </c>
      <c r="H1897" s="4" t="s">
        <v>71</v>
      </c>
      <c r="I1897" s="9">
        <v>2</v>
      </c>
      <c r="J1897" s="6">
        <v>135.79</v>
      </c>
      <c r="K1897" s="7">
        <v>0.05</v>
      </c>
      <c r="L1897" s="6">
        <v>66.53</v>
      </c>
      <c r="M1897" s="6">
        <f t="shared" si="116"/>
        <v>258.00099999999998</v>
      </c>
      <c r="N1897" s="6">
        <f t="shared" si="117"/>
        <v>133.06</v>
      </c>
      <c r="O1897" s="6">
        <f t="shared" si="118"/>
        <v>124.94099999999997</v>
      </c>
      <c r="P1897" s="8">
        <f t="shared" si="119"/>
        <v>0.48426556486215167</v>
      </c>
      <c r="Q1897" s="5">
        <f>YEAR(SalesDataTable[[#This Row],[Order Date]])</f>
        <v>2026</v>
      </c>
      <c r="R1897" s="8" t="str">
        <f>"Q"&amp;ROUNDUP(MONTH(SalesDataTable[[#This Row],[Order Date]])/3,0)</f>
        <v>Q3</v>
      </c>
      <c r="S1897" s="9">
        <f>MONTH(SalesDataTable[[#This Row],[Order Date]])</f>
        <v>9</v>
      </c>
      <c r="T1897" s="8" t="str">
        <f>TEXT(SalesDataTable[[#This Row],[Order Date]],"mmm")</f>
        <v>Sep</v>
      </c>
    </row>
    <row r="1898" spans="1:20" ht="15.6">
      <c r="A1898" s="2" t="s">
        <v>1949</v>
      </c>
      <c r="B1898" s="3">
        <v>46280</v>
      </c>
      <c r="C1898" s="4" t="s">
        <v>1</v>
      </c>
      <c r="D1898" s="4" t="s">
        <v>88</v>
      </c>
      <c r="E1898" s="4" t="s">
        <v>3</v>
      </c>
      <c r="F1898" s="4" t="s">
        <v>4</v>
      </c>
      <c r="G1898" s="4" t="s">
        <v>11</v>
      </c>
      <c r="H1898" s="4" t="s">
        <v>21</v>
      </c>
      <c r="I1898" s="9">
        <v>2</v>
      </c>
      <c r="J1898" s="6">
        <v>141.91999999999999</v>
      </c>
      <c r="K1898" s="7">
        <v>0</v>
      </c>
      <c r="L1898" s="6">
        <v>79.900000000000006</v>
      </c>
      <c r="M1898" s="6">
        <f t="shared" si="116"/>
        <v>283.83999999999997</v>
      </c>
      <c r="N1898" s="6">
        <f t="shared" si="117"/>
        <v>159.80000000000001</v>
      </c>
      <c r="O1898" s="6">
        <f t="shared" si="118"/>
        <v>124.03999999999996</v>
      </c>
      <c r="P1898" s="8">
        <f t="shared" si="119"/>
        <v>0.43700676437429531</v>
      </c>
      <c r="Q1898" s="5">
        <f>YEAR(SalesDataTable[[#This Row],[Order Date]])</f>
        <v>2026</v>
      </c>
      <c r="R1898" s="8" t="str">
        <f>"Q"&amp;ROUNDUP(MONTH(SalesDataTable[[#This Row],[Order Date]])/3,0)</f>
        <v>Q3</v>
      </c>
      <c r="S1898" s="9">
        <f>MONTH(SalesDataTable[[#This Row],[Order Date]])</f>
        <v>9</v>
      </c>
      <c r="T1898" s="8" t="str">
        <f>TEXT(SalesDataTable[[#This Row],[Order Date]],"mmm")</f>
        <v>Sep</v>
      </c>
    </row>
    <row r="1899" spans="1:20" ht="15.6">
      <c r="A1899" s="2" t="s">
        <v>1950</v>
      </c>
      <c r="B1899" s="3">
        <v>46280</v>
      </c>
      <c r="C1899" s="4" t="s">
        <v>27</v>
      </c>
      <c r="D1899" s="4" t="s">
        <v>28</v>
      </c>
      <c r="E1899" s="4" t="s">
        <v>39</v>
      </c>
      <c r="F1899" s="4" t="s">
        <v>20</v>
      </c>
      <c r="G1899" s="4" t="s">
        <v>11</v>
      </c>
      <c r="H1899" s="4" t="s">
        <v>21</v>
      </c>
      <c r="I1899" s="9">
        <v>1</v>
      </c>
      <c r="J1899" s="6">
        <v>146.41</v>
      </c>
      <c r="K1899" s="7">
        <v>0.15</v>
      </c>
      <c r="L1899" s="6">
        <v>80.87</v>
      </c>
      <c r="M1899" s="6">
        <f t="shared" si="116"/>
        <v>124.4485</v>
      </c>
      <c r="N1899" s="6">
        <f t="shared" si="117"/>
        <v>80.87</v>
      </c>
      <c r="O1899" s="6">
        <f t="shared" si="118"/>
        <v>43.578499999999991</v>
      </c>
      <c r="P1899" s="8">
        <f t="shared" si="119"/>
        <v>0.35017296311325563</v>
      </c>
      <c r="Q1899" s="5">
        <f>YEAR(SalesDataTable[[#This Row],[Order Date]])</f>
        <v>2026</v>
      </c>
      <c r="R1899" s="8" t="str">
        <f>"Q"&amp;ROUNDUP(MONTH(SalesDataTable[[#This Row],[Order Date]])/3,0)</f>
        <v>Q3</v>
      </c>
      <c r="S1899" s="9">
        <f>MONTH(SalesDataTable[[#This Row],[Order Date]])</f>
        <v>9</v>
      </c>
      <c r="T1899" s="8" t="str">
        <f>TEXT(SalesDataTable[[#This Row],[Order Date]],"mmm")</f>
        <v>Sep</v>
      </c>
    </row>
    <row r="1900" spans="1:20" ht="15.6">
      <c r="A1900" s="2" t="s">
        <v>1951</v>
      </c>
      <c r="B1900" s="3">
        <v>46280</v>
      </c>
      <c r="C1900" s="4" t="s">
        <v>8</v>
      </c>
      <c r="D1900" s="4" t="s">
        <v>9</v>
      </c>
      <c r="E1900" s="4" t="s">
        <v>39</v>
      </c>
      <c r="F1900" s="4" t="s">
        <v>16</v>
      </c>
      <c r="G1900" s="4" t="s">
        <v>5</v>
      </c>
      <c r="H1900" s="4" t="s">
        <v>35</v>
      </c>
      <c r="I1900" s="9">
        <v>5</v>
      </c>
      <c r="J1900" s="6">
        <v>40.17</v>
      </c>
      <c r="K1900" s="7">
        <v>0</v>
      </c>
      <c r="L1900" s="6">
        <v>16.27</v>
      </c>
      <c r="M1900" s="6">
        <f t="shared" si="116"/>
        <v>200.85000000000002</v>
      </c>
      <c r="N1900" s="6">
        <f t="shared" si="117"/>
        <v>81.349999999999994</v>
      </c>
      <c r="O1900" s="6">
        <f t="shared" si="118"/>
        <v>119.50000000000003</v>
      </c>
      <c r="P1900" s="8">
        <f t="shared" si="119"/>
        <v>0.59497137167040082</v>
      </c>
      <c r="Q1900" s="5">
        <f>YEAR(SalesDataTable[[#This Row],[Order Date]])</f>
        <v>2026</v>
      </c>
      <c r="R1900" s="8" t="str">
        <f>"Q"&amp;ROUNDUP(MONTH(SalesDataTable[[#This Row],[Order Date]])/3,0)</f>
        <v>Q3</v>
      </c>
      <c r="S1900" s="9">
        <f>MONTH(SalesDataTable[[#This Row],[Order Date]])</f>
        <v>9</v>
      </c>
      <c r="T1900" s="8" t="str">
        <f>TEXT(SalesDataTable[[#This Row],[Order Date]],"mmm")</f>
        <v>Sep</v>
      </c>
    </row>
    <row r="1901" spans="1:20" ht="15.6">
      <c r="A1901" s="2" t="s">
        <v>1952</v>
      </c>
      <c r="B1901" s="3">
        <v>46280</v>
      </c>
      <c r="C1901" s="4" t="s">
        <v>14</v>
      </c>
      <c r="D1901" s="4" t="s">
        <v>15</v>
      </c>
      <c r="E1901" s="4" t="s">
        <v>3</v>
      </c>
      <c r="F1901" s="4" t="s">
        <v>4</v>
      </c>
      <c r="G1901" s="4" t="s">
        <v>11</v>
      </c>
      <c r="H1901" s="4" t="s">
        <v>12</v>
      </c>
      <c r="I1901" s="9">
        <v>2</v>
      </c>
      <c r="J1901" s="6">
        <v>91.6</v>
      </c>
      <c r="K1901" s="7">
        <v>0</v>
      </c>
      <c r="L1901" s="6">
        <v>46.54</v>
      </c>
      <c r="M1901" s="6">
        <f t="shared" si="116"/>
        <v>183.2</v>
      </c>
      <c r="N1901" s="6">
        <f t="shared" si="117"/>
        <v>93.08</v>
      </c>
      <c r="O1901" s="6">
        <f t="shared" si="118"/>
        <v>90.11999999999999</v>
      </c>
      <c r="P1901" s="8">
        <f t="shared" si="119"/>
        <v>0.49192139737991264</v>
      </c>
      <c r="Q1901" s="5">
        <f>YEAR(SalesDataTable[[#This Row],[Order Date]])</f>
        <v>2026</v>
      </c>
      <c r="R1901" s="8" t="str">
        <f>"Q"&amp;ROUNDUP(MONTH(SalesDataTable[[#This Row],[Order Date]])/3,0)</f>
        <v>Q3</v>
      </c>
      <c r="S1901" s="9">
        <f>MONTH(SalesDataTable[[#This Row],[Order Date]])</f>
        <v>9</v>
      </c>
      <c r="T1901" s="8" t="str">
        <f>TEXT(SalesDataTable[[#This Row],[Order Date]],"mmm")</f>
        <v>Sep</v>
      </c>
    </row>
    <row r="1902" spans="1:20" ht="15.6">
      <c r="A1902" s="2" t="s">
        <v>1953</v>
      </c>
      <c r="B1902" s="3">
        <v>46280</v>
      </c>
      <c r="C1902" s="4" t="s">
        <v>14</v>
      </c>
      <c r="D1902" s="4" t="s">
        <v>15</v>
      </c>
      <c r="E1902" s="4" t="s">
        <v>3</v>
      </c>
      <c r="F1902" s="4" t="s">
        <v>16</v>
      </c>
      <c r="G1902" s="4" t="s">
        <v>49</v>
      </c>
      <c r="H1902" s="4" t="s">
        <v>55</v>
      </c>
      <c r="I1902" s="9">
        <v>4</v>
      </c>
      <c r="J1902" s="6">
        <v>121.47</v>
      </c>
      <c r="K1902" s="7">
        <v>0.05</v>
      </c>
      <c r="L1902" s="6">
        <v>67.650000000000006</v>
      </c>
      <c r="M1902" s="6">
        <f t="shared" si="116"/>
        <v>461.58599999999996</v>
      </c>
      <c r="N1902" s="6">
        <f t="shared" si="117"/>
        <v>270.60000000000002</v>
      </c>
      <c r="O1902" s="6">
        <f t="shared" si="118"/>
        <v>190.98599999999993</v>
      </c>
      <c r="P1902" s="8">
        <f t="shared" si="119"/>
        <v>0.41376038268058379</v>
      </c>
      <c r="Q1902" s="5">
        <f>YEAR(SalesDataTable[[#This Row],[Order Date]])</f>
        <v>2026</v>
      </c>
      <c r="R1902" s="8" t="str">
        <f>"Q"&amp;ROUNDUP(MONTH(SalesDataTable[[#This Row],[Order Date]])/3,0)</f>
        <v>Q3</v>
      </c>
      <c r="S1902" s="9">
        <f>MONTH(SalesDataTable[[#This Row],[Order Date]])</f>
        <v>9</v>
      </c>
      <c r="T1902" s="8" t="str">
        <f>TEXT(SalesDataTable[[#This Row],[Order Date]],"mmm")</f>
        <v>Sep</v>
      </c>
    </row>
    <row r="1903" spans="1:20" ht="15.6">
      <c r="A1903" s="2" t="s">
        <v>1954</v>
      </c>
      <c r="B1903" s="3">
        <v>46280</v>
      </c>
      <c r="C1903" s="4" t="s">
        <v>8</v>
      </c>
      <c r="D1903" s="4" t="s">
        <v>69</v>
      </c>
      <c r="E1903" s="4" t="s">
        <v>39</v>
      </c>
      <c r="F1903" s="4" t="s">
        <v>16</v>
      </c>
      <c r="G1903" s="4" t="s">
        <v>31</v>
      </c>
      <c r="H1903" s="4" t="s">
        <v>90</v>
      </c>
      <c r="I1903" s="9">
        <v>2</v>
      </c>
      <c r="J1903" s="6">
        <v>122.69</v>
      </c>
      <c r="K1903" s="7">
        <v>0</v>
      </c>
      <c r="L1903" s="6">
        <v>61.4</v>
      </c>
      <c r="M1903" s="6">
        <f t="shared" si="116"/>
        <v>245.38</v>
      </c>
      <c r="N1903" s="6">
        <f t="shared" si="117"/>
        <v>122.8</v>
      </c>
      <c r="O1903" s="6">
        <f t="shared" si="118"/>
        <v>122.58</v>
      </c>
      <c r="P1903" s="8">
        <f t="shared" si="119"/>
        <v>0.49955171570625151</v>
      </c>
      <c r="Q1903" s="5">
        <f>YEAR(SalesDataTable[[#This Row],[Order Date]])</f>
        <v>2026</v>
      </c>
      <c r="R1903" s="8" t="str">
        <f>"Q"&amp;ROUNDUP(MONTH(SalesDataTable[[#This Row],[Order Date]])/3,0)</f>
        <v>Q3</v>
      </c>
      <c r="S1903" s="9">
        <f>MONTH(SalesDataTable[[#This Row],[Order Date]])</f>
        <v>9</v>
      </c>
      <c r="T1903" s="8" t="str">
        <f>TEXT(SalesDataTable[[#This Row],[Order Date]],"mmm")</f>
        <v>Sep</v>
      </c>
    </row>
    <row r="1904" spans="1:20" ht="15.6">
      <c r="A1904" s="2" t="s">
        <v>1955</v>
      </c>
      <c r="B1904" s="3">
        <v>46280</v>
      </c>
      <c r="C1904" s="4" t="s">
        <v>8</v>
      </c>
      <c r="D1904" s="4" t="s">
        <v>69</v>
      </c>
      <c r="E1904" s="4" t="s">
        <v>39</v>
      </c>
      <c r="F1904" s="4" t="s">
        <v>16</v>
      </c>
      <c r="G1904" s="4" t="s">
        <v>17</v>
      </c>
      <c r="H1904" s="4" t="s">
        <v>46</v>
      </c>
      <c r="I1904" s="9">
        <v>1</v>
      </c>
      <c r="J1904" s="6">
        <v>45.59</v>
      </c>
      <c r="K1904" s="7">
        <v>0</v>
      </c>
      <c r="L1904" s="6">
        <v>18.28</v>
      </c>
      <c r="M1904" s="6">
        <f t="shared" si="116"/>
        <v>45.59</v>
      </c>
      <c r="N1904" s="6">
        <f t="shared" si="117"/>
        <v>18.28</v>
      </c>
      <c r="O1904" s="6">
        <f t="shared" si="118"/>
        <v>27.310000000000002</v>
      </c>
      <c r="P1904" s="8">
        <f t="shared" si="119"/>
        <v>0.59903487606931349</v>
      </c>
      <c r="Q1904" s="5">
        <f>YEAR(SalesDataTable[[#This Row],[Order Date]])</f>
        <v>2026</v>
      </c>
      <c r="R1904" s="8" t="str">
        <f>"Q"&amp;ROUNDUP(MONTH(SalesDataTable[[#This Row],[Order Date]])/3,0)</f>
        <v>Q3</v>
      </c>
      <c r="S1904" s="9">
        <f>MONTH(SalesDataTable[[#This Row],[Order Date]])</f>
        <v>9</v>
      </c>
      <c r="T1904" s="8" t="str">
        <f>TEXT(SalesDataTable[[#This Row],[Order Date]],"mmm")</f>
        <v>Sep</v>
      </c>
    </row>
    <row r="1905" spans="1:20" ht="15.6">
      <c r="A1905" s="2" t="s">
        <v>1956</v>
      </c>
      <c r="B1905" s="3">
        <v>46280</v>
      </c>
      <c r="C1905" s="4" t="s">
        <v>27</v>
      </c>
      <c r="D1905" s="4" t="s">
        <v>28</v>
      </c>
      <c r="E1905" s="4" t="s">
        <v>3</v>
      </c>
      <c r="F1905" s="4" t="s">
        <v>4</v>
      </c>
      <c r="G1905" s="4" t="s">
        <v>5</v>
      </c>
      <c r="H1905" s="4" t="s">
        <v>6</v>
      </c>
      <c r="I1905" s="9">
        <v>1</v>
      </c>
      <c r="J1905" s="6">
        <v>83.8</v>
      </c>
      <c r="K1905" s="7">
        <v>0</v>
      </c>
      <c r="L1905" s="6">
        <v>42.23</v>
      </c>
      <c r="M1905" s="6">
        <f t="shared" si="116"/>
        <v>83.8</v>
      </c>
      <c r="N1905" s="6">
        <f t="shared" si="117"/>
        <v>42.23</v>
      </c>
      <c r="O1905" s="6">
        <f t="shared" si="118"/>
        <v>41.57</v>
      </c>
      <c r="P1905" s="8">
        <f t="shared" si="119"/>
        <v>0.49606205250596663</v>
      </c>
      <c r="Q1905" s="5">
        <f>YEAR(SalesDataTable[[#This Row],[Order Date]])</f>
        <v>2026</v>
      </c>
      <c r="R1905" s="8" t="str">
        <f>"Q"&amp;ROUNDUP(MONTH(SalesDataTable[[#This Row],[Order Date]])/3,0)</f>
        <v>Q3</v>
      </c>
      <c r="S1905" s="9">
        <f>MONTH(SalesDataTable[[#This Row],[Order Date]])</f>
        <v>9</v>
      </c>
      <c r="T1905" s="8" t="str">
        <f>TEXT(SalesDataTable[[#This Row],[Order Date]],"mmm")</f>
        <v>Sep</v>
      </c>
    </row>
    <row r="1906" spans="1:20" ht="15.6">
      <c r="A1906" s="2" t="s">
        <v>1957</v>
      </c>
      <c r="B1906" s="3">
        <v>46281</v>
      </c>
      <c r="C1906" s="4" t="s">
        <v>14</v>
      </c>
      <c r="D1906" s="4" t="s">
        <v>24</v>
      </c>
      <c r="E1906" s="4" t="s">
        <v>3</v>
      </c>
      <c r="F1906" s="4" t="s">
        <v>16</v>
      </c>
      <c r="G1906" s="4" t="s">
        <v>17</v>
      </c>
      <c r="H1906" s="4" t="s">
        <v>71</v>
      </c>
      <c r="I1906" s="9">
        <v>1</v>
      </c>
      <c r="J1906" s="6">
        <v>132.58000000000001</v>
      </c>
      <c r="K1906" s="7">
        <v>0.15</v>
      </c>
      <c r="L1906" s="6">
        <v>67.62</v>
      </c>
      <c r="M1906" s="6">
        <f t="shared" si="116"/>
        <v>112.69300000000001</v>
      </c>
      <c r="N1906" s="6">
        <f t="shared" si="117"/>
        <v>67.62</v>
      </c>
      <c r="O1906" s="6">
        <f t="shared" si="118"/>
        <v>45.073000000000008</v>
      </c>
      <c r="P1906" s="8">
        <f t="shared" si="119"/>
        <v>0.39996273060438536</v>
      </c>
      <c r="Q1906" s="5">
        <f>YEAR(SalesDataTable[[#This Row],[Order Date]])</f>
        <v>2026</v>
      </c>
      <c r="R1906" s="8" t="str">
        <f>"Q"&amp;ROUNDUP(MONTH(SalesDataTable[[#This Row],[Order Date]])/3,0)</f>
        <v>Q3</v>
      </c>
      <c r="S1906" s="9">
        <f>MONTH(SalesDataTable[[#This Row],[Order Date]])</f>
        <v>9</v>
      </c>
      <c r="T1906" s="8" t="str">
        <f>TEXT(SalesDataTable[[#This Row],[Order Date]],"mmm")</f>
        <v>Sep</v>
      </c>
    </row>
    <row r="1907" spans="1:20" ht="15.6">
      <c r="A1907" s="2" t="s">
        <v>1958</v>
      </c>
      <c r="B1907" s="3">
        <v>46281</v>
      </c>
      <c r="C1907" s="4" t="s">
        <v>27</v>
      </c>
      <c r="D1907" s="4" t="s">
        <v>48</v>
      </c>
      <c r="E1907" s="4" t="s">
        <v>3</v>
      </c>
      <c r="F1907" s="4" t="s">
        <v>16</v>
      </c>
      <c r="G1907" s="4" t="s">
        <v>31</v>
      </c>
      <c r="H1907" s="4" t="s">
        <v>90</v>
      </c>
      <c r="I1907" s="9">
        <v>2</v>
      </c>
      <c r="J1907" s="6">
        <v>122.12</v>
      </c>
      <c r="K1907" s="7">
        <v>0.05</v>
      </c>
      <c r="L1907" s="6">
        <v>61.76</v>
      </c>
      <c r="M1907" s="6">
        <f t="shared" si="116"/>
        <v>232.02799999999999</v>
      </c>
      <c r="N1907" s="6">
        <f t="shared" si="117"/>
        <v>123.52</v>
      </c>
      <c r="O1907" s="6">
        <f t="shared" si="118"/>
        <v>108.508</v>
      </c>
      <c r="P1907" s="8">
        <f t="shared" si="119"/>
        <v>0.46765045597945076</v>
      </c>
      <c r="Q1907" s="5">
        <f>YEAR(SalesDataTable[[#This Row],[Order Date]])</f>
        <v>2026</v>
      </c>
      <c r="R1907" s="8" t="str">
        <f>"Q"&amp;ROUNDUP(MONTH(SalesDataTable[[#This Row],[Order Date]])/3,0)</f>
        <v>Q3</v>
      </c>
      <c r="S1907" s="9">
        <f>MONTH(SalesDataTable[[#This Row],[Order Date]])</f>
        <v>9</v>
      </c>
      <c r="T1907" s="8" t="str">
        <f>TEXT(SalesDataTable[[#This Row],[Order Date]],"mmm")</f>
        <v>Sep</v>
      </c>
    </row>
    <row r="1908" spans="1:20" ht="15.6">
      <c r="A1908" s="2" t="s">
        <v>1959</v>
      </c>
      <c r="B1908" s="3">
        <v>46281</v>
      </c>
      <c r="C1908" s="4" t="s">
        <v>1</v>
      </c>
      <c r="D1908" s="4" t="s">
        <v>2</v>
      </c>
      <c r="E1908" s="4" t="s">
        <v>10</v>
      </c>
      <c r="F1908" s="4" t="s">
        <v>20</v>
      </c>
      <c r="G1908" s="4" t="s">
        <v>11</v>
      </c>
      <c r="H1908" s="4" t="s">
        <v>21</v>
      </c>
      <c r="I1908" s="9">
        <v>3</v>
      </c>
      <c r="J1908" s="6">
        <v>140.47</v>
      </c>
      <c r="K1908" s="7">
        <v>0.15</v>
      </c>
      <c r="L1908" s="6">
        <v>81.739999999999995</v>
      </c>
      <c r="M1908" s="6">
        <f t="shared" si="116"/>
        <v>358.19849999999997</v>
      </c>
      <c r="N1908" s="6">
        <f t="shared" si="117"/>
        <v>245.21999999999997</v>
      </c>
      <c r="O1908" s="6">
        <f t="shared" si="118"/>
        <v>112.9785</v>
      </c>
      <c r="P1908" s="8">
        <f t="shared" si="119"/>
        <v>0.31540751845694498</v>
      </c>
      <c r="Q1908" s="5">
        <f>YEAR(SalesDataTable[[#This Row],[Order Date]])</f>
        <v>2026</v>
      </c>
      <c r="R1908" s="8" t="str">
        <f>"Q"&amp;ROUNDUP(MONTH(SalesDataTable[[#This Row],[Order Date]])/3,0)</f>
        <v>Q3</v>
      </c>
      <c r="S1908" s="9">
        <f>MONTH(SalesDataTable[[#This Row],[Order Date]])</f>
        <v>9</v>
      </c>
      <c r="T1908" s="8" t="str">
        <f>TEXT(SalesDataTable[[#This Row],[Order Date]],"mmm")</f>
        <v>Sep</v>
      </c>
    </row>
    <row r="1909" spans="1:20" ht="15.6">
      <c r="A1909" s="2" t="s">
        <v>1960</v>
      </c>
      <c r="B1909" s="3">
        <v>46281</v>
      </c>
      <c r="C1909" s="4" t="s">
        <v>27</v>
      </c>
      <c r="D1909" s="4" t="s">
        <v>82</v>
      </c>
      <c r="E1909" s="4" t="s">
        <v>3</v>
      </c>
      <c r="F1909" s="4" t="s">
        <v>16</v>
      </c>
      <c r="G1909" s="4" t="s">
        <v>11</v>
      </c>
      <c r="H1909" s="4" t="s">
        <v>21</v>
      </c>
      <c r="I1909" s="9">
        <v>2</v>
      </c>
      <c r="J1909" s="6">
        <v>145.35</v>
      </c>
      <c r="K1909" s="7">
        <v>0.05</v>
      </c>
      <c r="L1909" s="6">
        <v>78.39</v>
      </c>
      <c r="M1909" s="6">
        <f t="shared" si="116"/>
        <v>276.16499999999996</v>
      </c>
      <c r="N1909" s="6">
        <f t="shared" si="117"/>
        <v>156.78</v>
      </c>
      <c r="O1909" s="6">
        <f t="shared" si="118"/>
        <v>119.38499999999996</v>
      </c>
      <c r="P1909" s="8">
        <f t="shared" si="119"/>
        <v>0.4322959100537721</v>
      </c>
      <c r="Q1909" s="5">
        <f>YEAR(SalesDataTable[[#This Row],[Order Date]])</f>
        <v>2026</v>
      </c>
      <c r="R1909" s="8" t="str">
        <f>"Q"&amp;ROUNDUP(MONTH(SalesDataTable[[#This Row],[Order Date]])/3,0)</f>
        <v>Q3</v>
      </c>
      <c r="S1909" s="9">
        <f>MONTH(SalesDataTable[[#This Row],[Order Date]])</f>
        <v>9</v>
      </c>
      <c r="T1909" s="8" t="str">
        <f>TEXT(SalesDataTable[[#This Row],[Order Date]],"mmm")</f>
        <v>Sep</v>
      </c>
    </row>
    <row r="1910" spans="1:20" ht="15.6">
      <c r="A1910" s="2" t="s">
        <v>1961</v>
      </c>
      <c r="B1910" s="3">
        <v>46282</v>
      </c>
      <c r="C1910" s="4" t="s">
        <v>27</v>
      </c>
      <c r="D1910" s="4" t="s">
        <v>48</v>
      </c>
      <c r="E1910" s="4" t="s">
        <v>39</v>
      </c>
      <c r="F1910" s="4" t="s">
        <v>4</v>
      </c>
      <c r="G1910" s="4" t="s">
        <v>31</v>
      </c>
      <c r="H1910" s="4" t="s">
        <v>90</v>
      </c>
      <c r="I1910" s="9">
        <v>2</v>
      </c>
      <c r="J1910" s="6">
        <v>121.25</v>
      </c>
      <c r="K1910" s="7">
        <v>0</v>
      </c>
      <c r="L1910" s="6">
        <v>61.5</v>
      </c>
      <c r="M1910" s="6">
        <f t="shared" si="116"/>
        <v>242.5</v>
      </c>
      <c r="N1910" s="6">
        <f t="shared" si="117"/>
        <v>123</v>
      </c>
      <c r="O1910" s="6">
        <f t="shared" si="118"/>
        <v>119.5</v>
      </c>
      <c r="P1910" s="8">
        <f t="shared" si="119"/>
        <v>0.4927835051546392</v>
      </c>
      <c r="Q1910" s="5">
        <f>YEAR(SalesDataTable[[#This Row],[Order Date]])</f>
        <v>2026</v>
      </c>
      <c r="R1910" s="8" t="str">
        <f>"Q"&amp;ROUNDUP(MONTH(SalesDataTable[[#This Row],[Order Date]])/3,0)</f>
        <v>Q3</v>
      </c>
      <c r="S1910" s="9">
        <f>MONTH(SalesDataTable[[#This Row],[Order Date]])</f>
        <v>9</v>
      </c>
      <c r="T1910" s="8" t="str">
        <f>TEXT(SalesDataTable[[#This Row],[Order Date]],"mmm")</f>
        <v>Sep</v>
      </c>
    </row>
    <row r="1911" spans="1:20" ht="15.6">
      <c r="A1911" s="2" t="s">
        <v>1962</v>
      </c>
      <c r="B1911" s="3">
        <v>46282</v>
      </c>
      <c r="C1911" s="4" t="s">
        <v>27</v>
      </c>
      <c r="D1911" s="4" t="s">
        <v>28</v>
      </c>
      <c r="E1911" s="4" t="s">
        <v>3</v>
      </c>
      <c r="F1911" s="4" t="s">
        <v>16</v>
      </c>
      <c r="G1911" s="4" t="s">
        <v>17</v>
      </c>
      <c r="H1911" s="4" t="s">
        <v>18</v>
      </c>
      <c r="I1911" s="9">
        <v>1</v>
      </c>
      <c r="J1911" s="6">
        <v>35.94</v>
      </c>
      <c r="K1911" s="7">
        <v>0.1</v>
      </c>
      <c r="L1911" s="6">
        <v>13.19</v>
      </c>
      <c r="M1911" s="6">
        <f t="shared" si="116"/>
        <v>32.345999999999997</v>
      </c>
      <c r="N1911" s="6">
        <f t="shared" si="117"/>
        <v>13.19</v>
      </c>
      <c r="O1911" s="6">
        <f t="shared" si="118"/>
        <v>19.155999999999999</v>
      </c>
      <c r="P1911" s="8">
        <f t="shared" si="119"/>
        <v>0.59222160390774747</v>
      </c>
      <c r="Q1911" s="5">
        <f>YEAR(SalesDataTable[[#This Row],[Order Date]])</f>
        <v>2026</v>
      </c>
      <c r="R1911" s="8" t="str">
        <f>"Q"&amp;ROUNDUP(MONTH(SalesDataTable[[#This Row],[Order Date]])/3,0)</f>
        <v>Q3</v>
      </c>
      <c r="S1911" s="9">
        <f>MONTH(SalesDataTable[[#This Row],[Order Date]])</f>
        <v>9</v>
      </c>
      <c r="T1911" s="8" t="str">
        <f>TEXT(SalesDataTable[[#This Row],[Order Date]],"mmm")</f>
        <v>Sep</v>
      </c>
    </row>
    <row r="1912" spans="1:20" ht="15.6">
      <c r="A1912" s="2" t="s">
        <v>1963</v>
      </c>
      <c r="B1912" s="3">
        <v>46282</v>
      </c>
      <c r="C1912" s="4" t="s">
        <v>8</v>
      </c>
      <c r="D1912" s="4" t="s">
        <v>86</v>
      </c>
      <c r="E1912" s="4" t="s">
        <v>3</v>
      </c>
      <c r="F1912" s="4" t="s">
        <v>16</v>
      </c>
      <c r="G1912" s="4" t="s">
        <v>5</v>
      </c>
      <c r="H1912" s="4" t="s">
        <v>43</v>
      </c>
      <c r="I1912" s="9">
        <v>1</v>
      </c>
      <c r="J1912" s="6">
        <v>101.18</v>
      </c>
      <c r="K1912" s="7">
        <v>0.1</v>
      </c>
      <c r="L1912" s="6">
        <v>49.38</v>
      </c>
      <c r="M1912" s="6">
        <f t="shared" si="116"/>
        <v>91.062000000000012</v>
      </c>
      <c r="N1912" s="6">
        <f t="shared" si="117"/>
        <v>49.38</v>
      </c>
      <c r="O1912" s="6">
        <f t="shared" si="118"/>
        <v>41.682000000000009</v>
      </c>
      <c r="P1912" s="8">
        <f t="shared" si="119"/>
        <v>0.45773209461685449</v>
      </c>
      <c r="Q1912" s="5">
        <f>YEAR(SalesDataTable[[#This Row],[Order Date]])</f>
        <v>2026</v>
      </c>
      <c r="R1912" s="8" t="str">
        <f>"Q"&amp;ROUNDUP(MONTH(SalesDataTable[[#This Row],[Order Date]])/3,0)</f>
        <v>Q3</v>
      </c>
      <c r="S1912" s="9">
        <f>MONTH(SalesDataTable[[#This Row],[Order Date]])</f>
        <v>9</v>
      </c>
      <c r="T1912" s="8" t="str">
        <f>TEXT(SalesDataTable[[#This Row],[Order Date]],"mmm")</f>
        <v>Sep</v>
      </c>
    </row>
    <row r="1913" spans="1:20" ht="15.6">
      <c r="A1913" s="2" t="s">
        <v>1964</v>
      </c>
      <c r="B1913" s="3">
        <v>46282</v>
      </c>
      <c r="C1913" s="4" t="s">
        <v>27</v>
      </c>
      <c r="D1913" s="4" t="s">
        <v>45</v>
      </c>
      <c r="E1913" s="4" t="s">
        <v>25</v>
      </c>
      <c r="F1913" s="4" t="s">
        <v>16</v>
      </c>
      <c r="G1913" s="4" t="s">
        <v>5</v>
      </c>
      <c r="H1913" s="4" t="s">
        <v>6</v>
      </c>
      <c r="I1913" s="9">
        <v>2</v>
      </c>
      <c r="J1913" s="6">
        <v>82.47</v>
      </c>
      <c r="K1913" s="7">
        <v>0</v>
      </c>
      <c r="L1913" s="6">
        <v>42.49</v>
      </c>
      <c r="M1913" s="6">
        <f t="shared" si="116"/>
        <v>164.94</v>
      </c>
      <c r="N1913" s="6">
        <f t="shared" si="117"/>
        <v>84.98</v>
      </c>
      <c r="O1913" s="6">
        <f t="shared" si="118"/>
        <v>79.959999999999994</v>
      </c>
      <c r="P1913" s="8">
        <f t="shared" si="119"/>
        <v>0.48478234509518608</v>
      </c>
      <c r="Q1913" s="5">
        <f>YEAR(SalesDataTable[[#This Row],[Order Date]])</f>
        <v>2026</v>
      </c>
      <c r="R1913" s="8" t="str">
        <f>"Q"&amp;ROUNDUP(MONTH(SalesDataTable[[#This Row],[Order Date]])/3,0)</f>
        <v>Q3</v>
      </c>
      <c r="S1913" s="9">
        <f>MONTH(SalesDataTable[[#This Row],[Order Date]])</f>
        <v>9</v>
      </c>
      <c r="T1913" s="8" t="str">
        <f>TEXT(SalesDataTable[[#This Row],[Order Date]],"mmm")</f>
        <v>Sep</v>
      </c>
    </row>
    <row r="1914" spans="1:20" ht="15.6">
      <c r="A1914" s="2" t="s">
        <v>1965</v>
      </c>
      <c r="B1914" s="3">
        <v>46282</v>
      </c>
      <c r="C1914" s="4" t="s">
        <v>14</v>
      </c>
      <c r="D1914" s="4" t="s">
        <v>126</v>
      </c>
      <c r="E1914" s="4" t="s">
        <v>39</v>
      </c>
      <c r="F1914" s="4" t="s">
        <v>16</v>
      </c>
      <c r="G1914" s="4" t="s">
        <v>49</v>
      </c>
      <c r="H1914" s="4" t="s">
        <v>74</v>
      </c>
      <c r="I1914" s="9">
        <v>1</v>
      </c>
      <c r="J1914" s="6">
        <v>50.47</v>
      </c>
      <c r="K1914" s="7">
        <v>0.05</v>
      </c>
      <c r="L1914" s="6">
        <v>22.27</v>
      </c>
      <c r="M1914" s="6">
        <f t="shared" si="116"/>
        <v>47.946499999999993</v>
      </c>
      <c r="N1914" s="6">
        <f t="shared" si="117"/>
        <v>22.27</v>
      </c>
      <c r="O1914" s="6">
        <f t="shared" si="118"/>
        <v>25.676499999999994</v>
      </c>
      <c r="P1914" s="8">
        <f t="shared" si="119"/>
        <v>0.53552396942425406</v>
      </c>
      <c r="Q1914" s="5">
        <f>YEAR(SalesDataTable[[#This Row],[Order Date]])</f>
        <v>2026</v>
      </c>
      <c r="R1914" s="8" t="str">
        <f>"Q"&amp;ROUNDUP(MONTH(SalesDataTable[[#This Row],[Order Date]])/3,0)</f>
        <v>Q3</v>
      </c>
      <c r="S1914" s="9">
        <f>MONTH(SalesDataTable[[#This Row],[Order Date]])</f>
        <v>9</v>
      </c>
      <c r="T1914" s="8" t="str">
        <f>TEXT(SalesDataTable[[#This Row],[Order Date]],"mmm")</f>
        <v>Sep</v>
      </c>
    </row>
    <row r="1915" spans="1:20" ht="15.6">
      <c r="A1915" s="2" t="s">
        <v>1966</v>
      </c>
      <c r="B1915" s="3">
        <v>46282</v>
      </c>
      <c r="C1915" s="4" t="s">
        <v>27</v>
      </c>
      <c r="D1915" s="4" t="s">
        <v>48</v>
      </c>
      <c r="E1915" s="4" t="s">
        <v>10</v>
      </c>
      <c r="F1915" s="4" t="s">
        <v>20</v>
      </c>
      <c r="G1915" s="4" t="s">
        <v>31</v>
      </c>
      <c r="H1915" s="4" t="s">
        <v>64</v>
      </c>
      <c r="I1915" s="9">
        <v>5</v>
      </c>
      <c r="J1915" s="6">
        <v>82.63</v>
      </c>
      <c r="K1915" s="7">
        <v>0.15</v>
      </c>
      <c r="L1915" s="6">
        <v>38.630000000000003</v>
      </c>
      <c r="M1915" s="6">
        <f t="shared" si="116"/>
        <v>351.17749999999995</v>
      </c>
      <c r="N1915" s="6">
        <f t="shared" si="117"/>
        <v>193.15</v>
      </c>
      <c r="O1915" s="6">
        <f t="shared" si="118"/>
        <v>158.02749999999995</v>
      </c>
      <c r="P1915" s="8">
        <f t="shared" si="119"/>
        <v>0.44999323703824978</v>
      </c>
      <c r="Q1915" s="5">
        <f>YEAR(SalesDataTable[[#This Row],[Order Date]])</f>
        <v>2026</v>
      </c>
      <c r="R1915" s="8" t="str">
        <f>"Q"&amp;ROUNDUP(MONTH(SalesDataTable[[#This Row],[Order Date]])/3,0)</f>
        <v>Q3</v>
      </c>
      <c r="S1915" s="9">
        <f>MONTH(SalesDataTable[[#This Row],[Order Date]])</f>
        <v>9</v>
      </c>
      <c r="T1915" s="8" t="str">
        <f>TEXT(SalesDataTable[[#This Row],[Order Date]],"mmm")</f>
        <v>Sep</v>
      </c>
    </row>
    <row r="1916" spans="1:20" ht="15.6">
      <c r="A1916" s="2" t="s">
        <v>1967</v>
      </c>
      <c r="B1916" s="3">
        <v>46283</v>
      </c>
      <c r="C1916" s="4" t="s">
        <v>27</v>
      </c>
      <c r="D1916" s="4" t="s">
        <v>48</v>
      </c>
      <c r="E1916" s="4" t="s">
        <v>25</v>
      </c>
      <c r="F1916" s="4" t="s">
        <v>20</v>
      </c>
      <c r="G1916" s="4" t="s">
        <v>17</v>
      </c>
      <c r="H1916" s="4" t="s">
        <v>83</v>
      </c>
      <c r="I1916" s="9">
        <v>4</v>
      </c>
      <c r="J1916" s="6">
        <v>168.48</v>
      </c>
      <c r="K1916" s="7">
        <v>0.1</v>
      </c>
      <c r="L1916" s="6">
        <v>89.85</v>
      </c>
      <c r="M1916" s="6">
        <f t="shared" si="116"/>
        <v>606.52800000000002</v>
      </c>
      <c r="N1916" s="6">
        <f t="shared" si="117"/>
        <v>359.4</v>
      </c>
      <c r="O1916" s="6">
        <f t="shared" si="118"/>
        <v>247.12800000000004</v>
      </c>
      <c r="P1916" s="8">
        <f t="shared" si="119"/>
        <v>0.4074469768914214</v>
      </c>
      <c r="Q1916" s="5">
        <f>YEAR(SalesDataTable[[#This Row],[Order Date]])</f>
        <v>2026</v>
      </c>
      <c r="R1916" s="8" t="str">
        <f>"Q"&amp;ROUNDUP(MONTH(SalesDataTable[[#This Row],[Order Date]])/3,0)</f>
        <v>Q3</v>
      </c>
      <c r="S1916" s="9">
        <f>MONTH(SalesDataTable[[#This Row],[Order Date]])</f>
        <v>9</v>
      </c>
      <c r="T1916" s="8" t="str">
        <f>TEXT(SalesDataTable[[#This Row],[Order Date]],"mmm")</f>
        <v>Sep</v>
      </c>
    </row>
    <row r="1917" spans="1:20" ht="15.6">
      <c r="A1917" s="2" t="s">
        <v>1968</v>
      </c>
      <c r="B1917" s="3">
        <v>46283</v>
      </c>
      <c r="C1917" s="4" t="s">
        <v>8</v>
      </c>
      <c r="D1917" s="4" t="s">
        <v>66</v>
      </c>
      <c r="E1917" s="4" t="s">
        <v>39</v>
      </c>
      <c r="F1917" s="4" t="s">
        <v>4</v>
      </c>
      <c r="G1917" s="4" t="s">
        <v>31</v>
      </c>
      <c r="H1917" s="4" t="s">
        <v>90</v>
      </c>
      <c r="I1917" s="9">
        <v>2</v>
      </c>
      <c r="J1917" s="6">
        <v>121.82</v>
      </c>
      <c r="K1917" s="7">
        <v>0</v>
      </c>
      <c r="L1917" s="6">
        <v>61.92</v>
      </c>
      <c r="M1917" s="6">
        <f t="shared" si="116"/>
        <v>243.64</v>
      </c>
      <c r="N1917" s="6">
        <f t="shared" si="117"/>
        <v>123.84</v>
      </c>
      <c r="O1917" s="6">
        <f t="shared" si="118"/>
        <v>119.79999999999998</v>
      </c>
      <c r="P1917" s="8">
        <f t="shared" si="119"/>
        <v>0.49170907896897059</v>
      </c>
      <c r="Q1917" s="5">
        <f>YEAR(SalesDataTable[[#This Row],[Order Date]])</f>
        <v>2026</v>
      </c>
      <c r="R1917" s="8" t="str">
        <f>"Q"&amp;ROUNDUP(MONTH(SalesDataTable[[#This Row],[Order Date]])/3,0)</f>
        <v>Q3</v>
      </c>
      <c r="S1917" s="9">
        <f>MONTH(SalesDataTable[[#This Row],[Order Date]])</f>
        <v>9</v>
      </c>
      <c r="T1917" s="8" t="str">
        <f>TEXT(SalesDataTable[[#This Row],[Order Date]],"mmm")</f>
        <v>Sep</v>
      </c>
    </row>
    <row r="1918" spans="1:20" ht="15.6">
      <c r="A1918" s="2" t="s">
        <v>1969</v>
      </c>
      <c r="B1918" s="3">
        <v>46283</v>
      </c>
      <c r="C1918" s="4" t="s">
        <v>1</v>
      </c>
      <c r="D1918" s="4" t="s">
        <v>88</v>
      </c>
      <c r="E1918" s="4" t="s">
        <v>25</v>
      </c>
      <c r="F1918" s="4" t="s">
        <v>4</v>
      </c>
      <c r="G1918" s="4" t="s">
        <v>5</v>
      </c>
      <c r="H1918" s="4" t="s">
        <v>29</v>
      </c>
      <c r="I1918" s="9">
        <v>1</v>
      </c>
      <c r="J1918" s="6">
        <v>50.02</v>
      </c>
      <c r="K1918" s="7">
        <v>0.1</v>
      </c>
      <c r="L1918" s="6">
        <v>22.47</v>
      </c>
      <c r="M1918" s="6">
        <f t="shared" si="116"/>
        <v>45.018000000000001</v>
      </c>
      <c r="N1918" s="6">
        <f t="shared" si="117"/>
        <v>22.47</v>
      </c>
      <c r="O1918" s="6">
        <f t="shared" si="118"/>
        <v>22.548000000000002</v>
      </c>
      <c r="P1918" s="8">
        <f t="shared" si="119"/>
        <v>0.50086632013861121</v>
      </c>
      <c r="Q1918" s="5">
        <f>YEAR(SalesDataTable[[#This Row],[Order Date]])</f>
        <v>2026</v>
      </c>
      <c r="R1918" s="8" t="str">
        <f>"Q"&amp;ROUNDUP(MONTH(SalesDataTable[[#This Row],[Order Date]])/3,0)</f>
        <v>Q3</v>
      </c>
      <c r="S1918" s="9">
        <f>MONTH(SalesDataTable[[#This Row],[Order Date]])</f>
        <v>9</v>
      </c>
      <c r="T1918" s="8" t="str">
        <f>TEXT(SalesDataTable[[#This Row],[Order Date]],"mmm")</f>
        <v>Sep</v>
      </c>
    </row>
    <row r="1919" spans="1:20" ht="15.6">
      <c r="A1919" s="2" t="s">
        <v>1970</v>
      </c>
      <c r="B1919" s="3">
        <v>46283</v>
      </c>
      <c r="C1919" s="4" t="s">
        <v>14</v>
      </c>
      <c r="D1919" s="4" t="s">
        <v>34</v>
      </c>
      <c r="E1919" s="4" t="s">
        <v>3</v>
      </c>
      <c r="F1919" s="4" t="s">
        <v>16</v>
      </c>
      <c r="G1919" s="4" t="s">
        <v>49</v>
      </c>
      <c r="H1919" s="4" t="s">
        <v>74</v>
      </c>
      <c r="I1919" s="9">
        <v>1</v>
      </c>
      <c r="J1919" s="6">
        <v>50.17</v>
      </c>
      <c r="K1919" s="7">
        <v>0.1</v>
      </c>
      <c r="L1919" s="6">
        <v>21.99</v>
      </c>
      <c r="M1919" s="6">
        <f t="shared" si="116"/>
        <v>45.153000000000006</v>
      </c>
      <c r="N1919" s="6">
        <f t="shared" si="117"/>
        <v>21.99</v>
      </c>
      <c r="O1919" s="6">
        <f t="shared" si="118"/>
        <v>23.163000000000007</v>
      </c>
      <c r="P1919" s="8">
        <f t="shared" si="119"/>
        <v>0.51298917015480705</v>
      </c>
      <c r="Q1919" s="5">
        <f>YEAR(SalesDataTable[[#This Row],[Order Date]])</f>
        <v>2026</v>
      </c>
      <c r="R1919" s="8" t="str">
        <f>"Q"&amp;ROUNDUP(MONTH(SalesDataTable[[#This Row],[Order Date]])/3,0)</f>
        <v>Q3</v>
      </c>
      <c r="S1919" s="9">
        <f>MONTH(SalesDataTable[[#This Row],[Order Date]])</f>
        <v>9</v>
      </c>
      <c r="T1919" s="8" t="str">
        <f>TEXT(SalesDataTable[[#This Row],[Order Date]],"mmm")</f>
        <v>Sep</v>
      </c>
    </row>
    <row r="1920" spans="1:20" ht="15.6">
      <c r="A1920" s="2" t="s">
        <v>1971</v>
      </c>
      <c r="B1920" s="3">
        <v>46283</v>
      </c>
      <c r="C1920" s="4" t="s">
        <v>1</v>
      </c>
      <c r="D1920" s="4" t="s">
        <v>88</v>
      </c>
      <c r="E1920" s="4" t="s">
        <v>10</v>
      </c>
      <c r="F1920" s="4" t="s">
        <v>20</v>
      </c>
      <c r="G1920" s="4" t="s">
        <v>31</v>
      </c>
      <c r="H1920" s="4" t="s">
        <v>90</v>
      </c>
      <c r="I1920" s="9">
        <v>5</v>
      </c>
      <c r="J1920" s="6">
        <v>124.51</v>
      </c>
      <c r="K1920" s="7">
        <v>0.1</v>
      </c>
      <c r="L1920" s="6">
        <v>60.29</v>
      </c>
      <c r="M1920" s="6">
        <f t="shared" si="116"/>
        <v>560.29500000000007</v>
      </c>
      <c r="N1920" s="6">
        <f t="shared" si="117"/>
        <v>301.45</v>
      </c>
      <c r="O1920" s="6">
        <f t="shared" si="118"/>
        <v>258.84500000000008</v>
      </c>
      <c r="P1920" s="8">
        <f t="shared" si="119"/>
        <v>0.46197984990049895</v>
      </c>
      <c r="Q1920" s="5">
        <f>YEAR(SalesDataTable[[#This Row],[Order Date]])</f>
        <v>2026</v>
      </c>
      <c r="R1920" s="8" t="str">
        <f>"Q"&amp;ROUNDUP(MONTH(SalesDataTable[[#This Row],[Order Date]])/3,0)</f>
        <v>Q3</v>
      </c>
      <c r="S1920" s="9">
        <f>MONTH(SalesDataTable[[#This Row],[Order Date]])</f>
        <v>9</v>
      </c>
      <c r="T1920" s="8" t="str">
        <f>TEXT(SalesDataTable[[#This Row],[Order Date]],"mmm")</f>
        <v>Sep</v>
      </c>
    </row>
    <row r="1921" spans="1:20" ht="15.6">
      <c r="A1921" s="2" t="s">
        <v>1972</v>
      </c>
      <c r="B1921" s="3">
        <v>46283</v>
      </c>
      <c r="C1921" s="4" t="s">
        <v>8</v>
      </c>
      <c r="D1921" s="4" t="s">
        <v>69</v>
      </c>
      <c r="E1921" s="4" t="s">
        <v>39</v>
      </c>
      <c r="F1921" s="4" t="s">
        <v>4</v>
      </c>
      <c r="G1921" s="4" t="s">
        <v>11</v>
      </c>
      <c r="H1921" s="4" t="s">
        <v>53</v>
      </c>
      <c r="I1921" s="9">
        <v>1</v>
      </c>
      <c r="J1921" s="6">
        <v>153.68</v>
      </c>
      <c r="K1921" s="7">
        <v>0.05</v>
      </c>
      <c r="L1921" s="6">
        <v>77.42</v>
      </c>
      <c r="M1921" s="6">
        <f t="shared" si="116"/>
        <v>145.99600000000001</v>
      </c>
      <c r="N1921" s="6">
        <f t="shared" si="117"/>
        <v>77.42</v>
      </c>
      <c r="O1921" s="6">
        <f t="shared" si="118"/>
        <v>68.576000000000008</v>
      </c>
      <c r="P1921" s="8">
        <f t="shared" si="119"/>
        <v>0.46971149894517661</v>
      </c>
      <c r="Q1921" s="5">
        <f>YEAR(SalesDataTable[[#This Row],[Order Date]])</f>
        <v>2026</v>
      </c>
      <c r="R1921" s="8" t="str">
        <f>"Q"&amp;ROUNDUP(MONTH(SalesDataTable[[#This Row],[Order Date]])/3,0)</f>
        <v>Q3</v>
      </c>
      <c r="S1921" s="9">
        <f>MONTH(SalesDataTable[[#This Row],[Order Date]])</f>
        <v>9</v>
      </c>
      <c r="T1921" s="8" t="str">
        <f>TEXT(SalesDataTable[[#This Row],[Order Date]],"mmm")</f>
        <v>Sep</v>
      </c>
    </row>
    <row r="1922" spans="1:20" ht="15.6">
      <c r="A1922" s="2" t="s">
        <v>1973</v>
      </c>
      <c r="B1922" s="3">
        <v>46283</v>
      </c>
      <c r="C1922" s="4" t="s">
        <v>8</v>
      </c>
      <c r="D1922" s="4" t="s">
        <v>69</v>
      </c>
      <c r="E1922" s="4" t="s">
        <v>39</v>
      </c>
      <c r="F1922" s="4" t="s">
        <v>16</v>
      </c>
      <c r="G1922" s="4" t="s">
        <v>31</v>
      </c>
      <c r="H1922" s="4" t="s">
        <v>90</v>
      </c>
      <c r="I1922" s="9">
        <v>2</v>
      </c>
      <c r="J1922" s="6">
        <v>121.37</v>
      </c>
      <c r="K1922" s="7">
        <v>0.05</v>
      </c>
      <c r="L1922" s="6">
        <v>60.13</v>
      </c>
      <c r="M1922" s="6">
        <f t="shared" ref="M1922:M1985" si="120">I1922*J1922*(1-K1922)</f>
        <v>230.60300000000001</v>
      </c>
      <c r="N1922" s="6">
        <f t="shared" ref="N1922:N1985" si="121">I1922*L1922</f>
        <v>120.26</v>
      </c>
      <c r="O1922" s="6">
        <f t="shared" ref="O1922:O1985" si="122">M1922-N1922</f>
        <v>110.343</v>
      </c>
      <c r="P1922" s="8">
        <f t="shared" ref="P1922:P1985" si="123">IFERROR(O1922/M1922,0)</f>
        <v>0.47849767782726155</v>
      </c>
      <c r="Q1922" s="5">
        <f>YEAR(SalesDataTable[[#This Row],[Order Date]])</f>
        <v>2026</v>
      </c>
      <c r="R1922" s="8" t="str">
        <f>"Q"&amp;ROUNDUP(MONTH(SalesDataTable[[#This Row],[Order Date]])/3,0)</f>
        <v>Q3</v>
      </c>
      <c r="S1922" s="9">
        <f>MONTH(SalesDataTable[[#This Row],[Order Date]])</f>
        <v>9</v>
      </c>
      <c r="T1922" s="8" t="str">
        <f>TEXT(SalesDataTable[[#This Row],[Order Date]],"mmm")</f>
        <v>Sep</v>
      </c>
    </row>
    <row r="1923" spans="1:20" ht="15.6">
      <c r="A1923" s="2" t="s">
        <v>1974</v>
      </c>
      <c r="B1923" s="3">
        <v>46283</v>
      </c>
      <c r="C1923" s="4" t="s">
        <v>1</v>
      </c>
      <c r="D1923" s="4" t="s">
        <v>88</v>
      </c>
      <c r="E1923" s="4" t="s">
        <v>3</v>
      </c>
      <c r="F1923" s="4" t="s">
        <v>20</v>
      </c>
      <c r="G1923" s="4" t="s">
        <v>11</v>
      </c>
      <c r="H1923" s="4" t="s">
        <v>21</v>
      </c>
      <c r="I1923" s="9">
        <v>2</v>
      </c>
      <c r="J1923" s="6">
        <v>145.1</v>
      </c>
      <c r="K1923" s="7">
        <v>0.1</v>
      </c>
      <c r="L1923" s="6">
        <v>77.62</v>
      </c>
      <c r="M1923" s="6">
        <f t="shared" si="120"/>
        <v>261.18</v>
      </c>
      <c r="N1923" s="6">
        <f t="shared" si="121"/>
        <v>155.24</v>
      </c>
      <c r="O1923" s="6">
        <f t="shared" si="122"/>
        <v>105.94</v>
      </c>
      <c r="P1923" s="8">
        <f t="shared" si="123"/>
        <v>0.40562064476606169</v>
      </c>
      <c r="Q1923" s="5">
        <f>YEAR(SalesDataTable[[#This Row],[Order Date]])</f>
        <v>2026</v>
      </c>
      <c r="R1923" s="8" t="str">
        <f>"Q"&amp;ROUNDUP(MONTH(SalesDataTable[[#This Row],[Order Date]])/3,0)</f>
        <v>Q3</v>
      </c>
      <c r="S1923" s="9">
        <f>MONTH(SalesDataTable[[#This Row],[Order Date]])</f>
        <v>9</v>
      </c>
      <c r="T1923" s="8" t="str">
        <f>TEXT(SalesDataTable[[#This Row],[Order Date]],"mmm")</f>
        <v>Sep</v>
      </c>
    </row>
    <row r="1924" spans="1:20" ht="15.6">
      <c r="A1924" s="2" t="s">
        <v>1975</v>
      </c>
      <c r="B1924" s="3">
        <v>46283</v>
      </c>
      <c r="C1924" s="4" t="s">
        <v>27</v>
      </c>
      <c r="D1924" s="4" t="s">
        <v>48</v>
      </c>
      <c r="E1924" s="4" t="s">
        <v>3</v>
      </c>
      <c r="F1924" s="4" t="s">
        <v>4</v>
      </c>
      <c r="G1924" s="4" t="s">
        <v>49</v>
      </c>
      <c r="H1924" s="4" t="s">
        <v>67</v>
      </c>
      <c r="I1924" s="9">
        <v>1</v>
      </c>
      <c r="J1924" s="6">
        <v>36.729999999999997</v>
      </c>
      <c r="K1924" s="7">
        <v>0.05</v>
      </c>
      <c r="L1924" s="6">
        <v>14.11</v>
      </c>
      <c r="M1924" s="6">
        <f t="shared" si="120"/>
        <v>34.893499999999996</v>
      </c>
      <c r="N1924" s="6">
        <f t="shared" si="121"/>
        <v>14.11</v>
      </c>
      <c r="O1924" s="6">
        <f t="shared" si="122"/>
        <v>20.783499999999997</v>
      </c>
      <c r="P1924" s="8">
        <f t="shared" si="123"/>
        <v>0.59562669265049362</v>
      </c>
      <c r="Q1924" s="5">
        <f>YEAR(SalesDataTable[[#This Row],[Order Date]])</f>
        <v>2026</v>
      </c>
      <c r="R1924" s="8" t="str">
        <f>"Q"&amp;ROUNDUP(MONTH(SalesDataTable[[#This Row],[Order Date]])/3,0)</f>
        <v>Q3</v>
      </c>
      <c r="S1924" s="9">
        <f>MONTH(SalesDataTable[[#This Row],[Order Date]])</f>
        <v>9</v>
      </c>
      <c r="T1924" s="8" t="str">
        <f>TEXT(SalesDataTable[[#This Row],[Order Date]],"mmm")</f>
        <v>Sep</v>
      </c>
    </row>
    <row r="1925" spans="1:20" ht="15.6">
      <c r="A1925" s="2" t="s">
        <v>1976</v>
      </c>
      <c r="B1925" s="3">
        <v>46283</v>
      </c>
      <c r="C1925" s="4" t="s">
        <v>14</v>
      </c>
      <c r="D1925" s="4" t="s">
        <v>15</v>
      </c>
      <c r="E1925" s="4" t="s">
        <v>3</v>
      </c>
      <c r="F1925" s="4" t="s">
        <v>20</v>
      </c>
      <c r="G1925" s="4" t="s">
        <v>17</v>
      </c>
      <c r="H1925" s="4" t="s">
        <v>71</v>
      </c>
      <c r="I1925" s="9">
        <v>4</v>
      </c>
      <c r="J1925" s="6">
        <v>134.15</v>
      </c>
      <c r="K1925" s="7">
        <v>0.05</v>
      </c>
      <c r="L1925" s="6">
        <v>65.58</v>
      </c>
      <c r="M1925" s="6">
        <f t="shared" si="120"/>
        <v>509.77</v>
      </c>
      <c r="N1925" s="6">
        <f t="shared" si="121"/>
        <v>262.32</v>
      </c>
      <c r="O1925" s="6">
        <f t="shared" si="122"/>
        <v>247.45</v>
      </c>
      <c r="P1925" s="8">
        <f t="shared" si="123"/>
        <v>0.48541499107440611</v>
      </c>
      <c r="Q1925" s="5">
        <f>YEAR(SalesDataTable[[#This Row],[Order Date]])</f>
        <v>2026</v>
      </c>
      <c r="R1925" s="8" t="str">
        <f>"Q"&amp;ROUNDUP(MONTH(SalesDataTable[[#This Row],[Order Date]])/3,0)</f>
        <v>Q3</v>
      </c>
      <c r="S1925" s="9">
        <f>MONTH(SalesDataTable[[#This Row],[Order Date]])</f>
        <v>9</v>
      </c>
      <c r="T1925" s="8" t="str">
        <f>TEXT(SalesDataTable[[#This Row],[Order Date]],"mmm")</f>
        <v>Sep</v>
      </c>
    </row>
    <row r="1926" spans="1:20" ht="15.6">
      <c r="A1926" s="2" t="s">
        <v>1977</v>
      </c>
      <c r="B1926" s="3">
        <v>46283</v>
      </c>
      <c r="C1926" s="4" t="s">
        <v>1</v>
      </c>
      <c r="D1926" s="4" t="s">
        <v>2</v>
      </c>
      <c r="E1926" s="4" t="s">
        <v>10</v>
      </c>
      <c r="F1926" s="4" t="s">
        <v>20</v>
      </c>
      <c r="G1926" s="4" t="s">
        <v>11</v>
      </c>
      <c r="H1926" s="4" t="s">
        <v>12</v>
      </c>
      <c r="I1926" s="9">
        <v>8</v>
      </c>
      <c r="J1926" s="6">
        <v>94.21</v>
      </c>
      <c r="K1926" s="7">
        <v>0.1</v>
      </c>
      <c r="L1926" s="6">
        <v>45.05</v>
      </c>
      <c r="M1926" s="6">
        <f t="shared" si="120"/>
        <v>678.31200000000001</v>
      </c>
      <c r="N1926" s="6">
        <f t="shared" si="121"/>
        <v>360.4</v>
      </c>
      <c r="O1926" s="6">
        <f t="shared" si="122"/>
        <v>317.91200000000003</v>
      </c>
      <c r="P1926" s="8">
        <f t="shared" si="123"/>
        <v>0.46868107891353833</v>
      </c>
      <c r="Q1926" s="5">
        <f>YEAR(SalesDataTable[[#This Row],[Order Date]])</f>
        <v>2026</v>
      </c>
      <c r="R1926" s="8" t="str">
        <f>"Q"&amp;ROUNDUP(MONTH(SalesDataTable[[#This Row],[Order Date]])/3,0)</f>
        <v>Q3</v>
      </c>
      <c r="S1926" s="9">
        <f>MONTH(SalesDataTable[[#This Row],[Order Date]])</f>
        <v>9</v>
      </c>
      <c r="T1926" s="8" t="str">
        <f>TEXT(SalesDataTable[[#This Row],[Order Date]],"mmm")</f>
        <v>Sep</v>
      </c>
    </row>
    <row r="1927" spans="1:20" ht="15.6">
      <c r="A1927" s="2" t="s">
        <v>1978</v>
      </c>
      <c r="B1927" s="3">
        <v>46284</v>
      </c>
      <c r="C1927" s="4" t="s">
        <v>1</v>
      </c>
      <c r="D1927" s="4" t="s">
        <v>88</v>
      </c>
      <c r="E1927" s="4" t="s">
        <v>25</v>
      </c>
      <c r="F1927" s="4" t="s">
        <v>4</v>
      </c>
      <c r="G1927" s="4" t="s">
        <v>31</v>
      </c>
      <c r="H1927" s="4" t="s">
        <v>41</v>
      </c>
      <c r="I1927" s="9">
        <v>1</v>
      </c>
      <c r="J1927" s="6">
        <v>198.29</v>
      </c>
      <c r="K1927" s="7">
        <v>0.05</v>
      </c>
      <c r="L1927" s="6">
        <v>106.24</v>
      </c>
      <c r="M1927" s="6">
        <f t="shared" si="120"/>
        <v>188.37549999999999</v>
      </c>
      <c r="N1927" s="6">
        <f t="shared" si="121"/>
        <v>106.24</v>
      </c>
      <c r="O1927" s="6">
        <f t="shared" si="122"/>
        <v>82.135499999999993</v>
      </c>
      <c r="P1927" s="8">
        <f t="shared" si="123"/>
        <v>0.436020076920831</v>
      </c>
      <c r="Q1927" s="5">
        <f>YEAR(SalesDataTable[[#This Row],[Order Date]])</f>
        <v>2026</v>
      </c>
      <c r="R1927" s="8" t="str">
        <f>"Q"&amp;ROUNDUP(MONTH(SalesDataTable[[#This Row],[Order Date]])/3,0)</f>
        <v>Q3</v>
      </c>
      <c r="S1927" s="9">
        <f>MONTH(SalesDataTable[[#This Row],[Order Date]])</f>
        <v>9</v>
      </c>
      <c r="T1927" s="8" t="str">
        <f>TEXT(SalesDataTable[[#This Row],[Order Date]],"mmm")</f>
        <v>Sep</v>
      </c>
    </row>
    <row r="1928" spans="1:20" ht="15.6">
      <c r="A1928" s="2" t="s">
        <v>1979</v>
      </c>
      <c r="B1928" s="3">
        <v>46284</v>
      </c>
      <c r="C1928" s="4" t="s">
        <v>8</v>
      </c>
      <c r="D1928" s="4" t="s">
        <v>86</v>
      </c>
      <c r="E1928" s="4" t="s">
        <v>39</v>
      </c>
      <c r="F1928" s="4" t="s">
        <v>4</v>
      </c>
      <c r="G1928" s="4" t="s">
        <v>17</v>
      </c>
      <c r="H1928" s="4" t="s">
        <v>83</v>
      </c>
      <c r="I1928" s="9">
        <v>3</v>
      </c>
      <c r="J1928" s="6">
        <v>166.21</v>
      </c>
      <c r="K1928" s="7">
        <v>0.05</v>
      </c>
      <c r="L1928" s="6">
        <v>85.03</v>
      </c>
      <c r="M1928" s="6">
        <f t="shared" si="120"/>
        <v>473.69849999999997</v>
      </c>
      <c r="N1928" s="6">
        <f t="shared" si="121"/>
        <v>255.09</v>
      </c>
      <c r="O1928" s="6">
        <f t="shared" si="122"/>
        <v>218.60849999999996</v>
      </c>
      <c r="P1928" s="8">
        <f t="shared" si="123"/>
        <v>0.4614929116304991</v>
      </c>
      <c r="Q1928" s="5">
        <f>YEAR(SalesDataTable[[#This Row],[Order Date]])</f>
        <v>2026</v>
      </c>
      <c r="R1928" s="8" t="str">
        <f>"Q"&amp;ROUNDUP(MONTH(SalesDataTable[[#This Row],[Order Date]])/3,0)</f>
        <v>Q3</v>
      </c>
      <c r="S1928" s="9">
        <f>MONTH(SalesDataTable[[#This Row],[Order Date]])</f>
        <v>9</v>
      </c>
      <c r="T1928" s="8" t="str">
        <f>TEXT(SalesDataTable[[#This Row],[Order Date]],"mmm")</f>
        <v>Sep</v>
      </c>
    </row>
    <row r="1929" spans="1:20" ht="15.6">
      <c r="A1929" s="2" t="s">
        <v>1980</v>
      </c>
      <c r="B1929" s="3">
        <v>46284</v>
      </c>
      <c r="C1929" s="4" t="s">
        <v>8</v>
      </c>
      <c r="D1929" s="4" t="s">
        <v>38</v>
      </c>
      <c r="E1929" s="4" t="s">
        <v>39</v>
      </c>
      <c r="F1929" s="4" t="s">
        <v>16</v>
      </c>
      <c r="G1929" s="4" t="s">
        <v>5</v>
      </c>
      <c r="H1929" s="4" t="s">
        <v>35</v>
      </c>
      <c r="I1929" s="9">
        <v>1</v>
      </c>
      <c r="J1929" s="6">
        <v>40.700000000000003</v>
      </c>
      <c r="K1929" s="7">
        <v>0.05</v>
      </c>
      <c r="L1929" s="6">
        <v>16.43</v>
      </c>
      <c r="M1929" s="6">
        <f t="shared" si="120"/>
        <v>38.664999999999999</v>
      </c>
      <c r="N1929" s="6">
        <f t="shared" si="121"/>
        <v>16.43</v>
      </c>
      <c r="O1929" s="6">
        <f t="shared" si="122"/>
        <v>22.234999999999999</v>
      </c>
      <c r="P1929" s="8">
        <f t="shared" si="123"/>
        <v>0.57506789085736454</v>
      </c>
      <c r="Q1929" s="5">
        <f>YEAR(SalesDataTable[[#This Row],[Order Date]])</f>
        <v>2026</v>
      </c>
      <c r="R1929" s="8" t="str">
        <f>"Q"&amp;ROUNDUP(MONTH(SalesDataTable[[#This Row],[Order Date]])/3,0)</f>
        <v>Q3</v>
      </c>
      <c r="S1929" s="9">
        <f>MONTH(SalesDataTable[[#This Row],[Order Date]])</f>
        <v>9</v>
      </c>
      <c r="T1929" s="8" t="str">
        <f>TEXT(SalesDataTable[[#This Row],[Order Date]],"mmm")</f>
        <v>Sep</v>
      </c>
    </row>
    <row r="1930" spans="1:20" ht="15.6">
      <c r="A1930" s="2" t="s">
        <v>1981</v>
      </c>
      <c r="B1930" s="3">
        <v>46284</v>
      </c>
      <c r="C1930" s="4" t="s">
        <v>1</v>
      </c>
      <c r="D1930" s="4" t="s">
        <v>88</v>
      </c>
      <c r="E1930" s="4" t="s">
        <v>3</v>
      </c>
      <c r="F1930" s="4" t="s">
        <v>16</v>
      </c>
      <c r="G1930" s="4" t="s">
        <v>11</v>
      </c>
      <c r="H1930" s="4" t="s">
        <v>53</v>
      </c>
      <c r="I1930" s="9">
        <v>3</v>
      </c>
      <c r="J1930" s="6">
        <v>153.5</v>
      </c>
      <c r="K1930" s="7">
        <v>0</v>
      </c>
      <c r="L1930" s="6">
        <v>80.819999999999993</v>
      </c>
      <c r="M1930" s="6">
        <f t="shared" si="120"/>
        <v>460.5</v>
      </c>
      <c r="N1930" s="6">
        <f t="shared" si="121"/>
        <v>242.45999999999998</v>
      </c>
      <c r="O1930" s="6">
        <f t="shared" si="122"/>
        <v>218.04000000000002</v>
      </c>
      <c r="P1930" s="8">
        <f t="shared" si="123"/>
        <v>0.47348534201954401</v>
      </c>
      <c r="Q1930" s="5">
        <f>YEAR(SalesDataTable[[#This Row],[Order Date]])</f>
        <v>2026</v>
      </c>
      <c r="R1930" s="8" t="str">
        <f>"Q"&amp;ROUNDUP(MONTH(SalesDataTable[[#This Row],[Order Date]])/3,0)</f>
        <v>Q3</v>
      </c>
      <c r="S1930" s="9">
        <f>MONTH(SalesDataTable[[#This Row],[Order Date]])</f>
        <v>9</v>
      </c>
      <c r="T1930" s="8" t="str">
        <f>TEXT(SalesDataTable[[#This Row],[Order Date]],"mmm")</f>
        <v>Sep</v>
      </c>
    </row>
    <row r="1931" spans="1:20" ht="15.6">
      <c r="A1931" s="2" t="s">
        <v>1982</v>
      </c>
      <c r="B1931" s="3">
        <v>46284</v>
      </c>
      <c r="C1931" s="4" t="s">
        <v>8</v>
      </c>
      <c r="D1931" s="4" t="s">
        <v>69</v>
      </c>
      <c r="E1931" s="4" t="s">
        <v>39</v>
      </c>
      <c r="F1931" s="4" t="s">
        <v>16</v>
      </c>
      <c r="G1931" s="4" t="s">
        <v>11</v>
      </c>
      <c r="H1931" s="4" t="s">
        <v>79</v>
      </c>
      <c r="I1931" s="9">
        <v>1</v>
      </c>
      <c r="J1931" s="6">
        <v>70.430000000000007</v>
      </c>
      <c r="K1931" s="7">
        <v>0</v>
      </c>
      <c r="L1931" s="6">
        <v>31.51</v>
      </c>
      <c r="M1931" s="6">
        <f t="shared" si="120"/>
        <v>70.430000000000007</v>
      </c>
      <c r="N1931" s="6">
        <f t="shared" si="121"/>
        <v>31.51</v>
      </c>
      <c r="O1931" s="6">
        <f t="shared" si="122"/>
        <v>38.92</v>
      </c>
      <c r="P1931" s="8">
        <f t="shared" si="123"/>
        <v>0.55260542382507449</v>
      </c>
      <c r="Q1931" s="5">
        <f>YEAR(SalesDataTable[[#This Row],[Order Date]])</f>
        <v>2026</v>
      </c>
      <c r="R1931" s="8" t="str">
        <f>"Q"&amp;ROUNDUP(MONTH(SalesDataTable[[#This Row],[Order Date]])/3,0)</f>
        <v>Q3</v>
      </c>
      <c r="S1931" s="9">
        <f>MONTH(SalesDataTable[[#This Row],[Order Date]])</f>
        <v>9</v>
      </c>
      <c r="T1931" s="8" t="str">
        <f>TEXT(SalesDataTable[[#This Row],[Order Date]],"mmm")</f>
        <v>Sep</v>
      </c>
    </row>
    <row r="1932" spans="1:20" ht="15.6">
      <c r="A1932" s="2" t="s">
        <v>1983</v>
      </c>
      <c r="B1932" s="3">
        <v>46284</v>
      </c>
      <c r="C1932" s="4" t="s">
        <v>1</v>
      </c>
      <c r="D1932" s="4" t="s">
        <v>88</v>
      </c>
      <c r="E1932" s="4" t="s">
        <v>25</v>
      </c>
      <c r="F1932" s="4" t="s">
        <v>20</v>
      </c>
      <c r="G1932" s="4" t="s">
        <v>5</v>
      </c>
      <c r="H1932" s="4" t="s">
        <v>29</v>
      </c>
      <c r="I1932" s="9">
        <v>4</v>
      </c>
      <c r="J1932" s="6">
        <v>49.93</v>
      </c>
      <c r="K1932" s="7">
        <v>0</v>
      </c>
      <c r="L1932" s="6">
        <v>22.99</v>
      </c>
      <c r="M1932" s="6">
        <f t="shared" si="120"/>
        <v>199.72</v>
      </c>
      <c r="N1932" s="6">
        <f t="shared" si="121"/>
        <v>91.96</v>
      </c>
      <c r="O1932" s="6">
        <f t="shared" si="122"/>
        <v>107.76</v>
      </c>
      <c r="P1932" s="8">
        <f t="shared" si="123"/>
        <v>0.53955537752853999</v>
      </c>
      <c r="Q1932" s="5">
        <f>YEAR(SalesDataTable[[#This Row],[Order Date]])</f>
        <v>2026</v>
      </c>
      <c r="R1932" s="8" t="str">
        <f>"Q"&amp;ROUNDUP(MONTH(SalesDataTable[[#This Row],[Order Date]])/3,0)</f>
        <v>Q3</v>
      </c>
      <c r="S1932" s="9">
        <f>MONTH(SalesDataTable[[#This Row],[Order Date]])</f>
        <v>9</v>
      </c>
      <c r="T1932" s="8" t="str">
        <f>TEXT(SalesDataTable[[#This Row],[Order Date]],"mmm")</f>
        <v>Sep</v>
      </c>
    </row>
    <row r="1933" spans="1:20" ht="15.6">
      <c r="A1933" s="2" t="s">
        <v>1984</v>
      </c>
      <c r="B1933" s="3">
        <v>46284</v>
      </c>
      <c r="C1933" s="4" t="s">
        <v>8</v>
      </c>
      <c r="D1933" s="4" t="s">
        <v>69</v>
      </c>
      <c r="E1933" s="4" t="s">
        <v>25</v>
      </c>
      <c r="F1933" s="4" t="s">
        <v>4</v>
      </c>
      <c r="G1933" s="4" t="s">
        <v>5</v>
      </c>
      <c r="H1933" s="4" t="s">
        <v>29</v>
      </c>
      <c r="I1933" s="9">
        <v>1</v>
      </c>
      <c r="J1933" s="6">
        <v>50.18</v>
      </c>
      <c r="K1933" s="7">
        <v>0</v>
      </c>
      <c r="L1933" s="6">
        <v>22.92</v>
      </c>
      <c r="M1933" s="6">
        <f t="shared" si="120"/>
        <v>50.18</v>
      </c>
      <c r="N1933" s="6">
        <f t="shared" si="121"/>
        <v>22.92</v>
      </c>
      <c r="O1933" s="6">
        <f t="shared" si="122"/>
        <v>27.259999999999998</v>
      </c>
      <c r="P1933" s="8">
        <f t="shared" si="123"/>
        <v>0.54324432044639293</v>
      </c>
      <c r="Q1933" s="5">
        <f>YEAR(SalesDataTable[[#This Row],[Order Date]])</f>
        <v>2026</v>
      </c>
      <c r="R1933" s="8" t="str">
        <f>"Q"&amp;ROUNDUP(MONTH(SalesDataTable[[#This Row],[Order Date]])/3,0)</f>
        <v>Q3</v>
      </c>
      <c r="S1933" s="9">
        <f>MONTH(SalesDataTable[[#This Row],[Order Date]])</f>
        <v>9</v>
      </c>
      <c r="T1933" s="8" t="str">
        <f>TEXT(SalesDataTable[[#This Row],[Order Date]],"mmm")</f>
        <v>Sep</v>
      </c>
    </row>
    <row r="1934" spans="1:20" ht="15.6">
      <c r="A1934" s="2" t="s">
        <v>1985</v>
      </c>
      <c r="B1934" s="3">
        <v>46284</v>
      </c>
      <c r="C1934" s="4" t="s">
        <v>27</v>
      </c>
      <c r="D1934" s="4" t="s">
        <v>82</v>
      </c>
      <c r="E1934" s="4" t="s">
        <v>25</v>
      </c>
      <c r="F1934" s="4" t="s">
        <v>16</v>
      </c>
      <c r="G1934" s="4" t="s">
        <v>17</v>
      </c>
      <c r="H1934" s="4" t="s">
        <v>83</v>
      </c>
      <c r="I1934" s="9">
        <v>2</v>
      </c>
      <c r="J1934" s="6">
        <v>164.01</v>
      </c>
      <c r="K1934" s="7">
        <v>0.15</v>
      </c>
      <c r="L1934" s="6">
        <v>87.14</v>
      </c>
      <c r="M1934" s="6">
        <f t="shared" si="120"/>
        <v>278.81699999999995</v>
      </c>
      <c r="N1934" s="6">
        <f t="shared" si="121"/>
        <v>174.28</v>
      </c>
      <c r="O1934" s="6">
        <f t="shared" si="122"/>
        <v>104.53699999999995</v>
      </c>
      <c r="P1934" s="8">
        <f t="shared" si="123"/>
        <v>0.37493050997607741</v>
      </c>
      <c r="Q1934" s="5">
        <f>YEAR(SalesDataTable[[#This Row],[Order Date]])</f>
        <v>2026</v>
      </c>
      <c r="R1934" s="8" t="str">
        <f>"Q"&amp;ROUNDUP(MONTH(SalesDataTable[[#This Row],[Order Date]])/3,0)</f>
        <v>Q3</v>
      </c>
      <c r="S1934" s="9">
        <f>MONTH(SalesDataTable[[#This Row],[Order Date]])</f>
        <v>9</v>
      </c>
      <c r="T1934" s="8" t="str">
        <f>TEXT(SalesDataTable[[#This Row],[Order Date]],"mmm")</f>
        <v>Sep</v>
      </c>
    </row>
    <row r="1935" spans="1:20" ht="15.6">
      <c r="A1935" s="2" t="s">
        <v>1986</v>
      </c>
      <c r="B1935" s="3">
        <v>46284</v>
      </c>
      <c r="C1935" s="4" t="s">
        <v>8</v>
      </c>
      <c r="D1935" s="4" t="s">
        <v>86</v>
      </c>
      <c r="E1935" s="4" t="s">
        <v>39</v>
      </c>
      <c r="F1935" s="4" t="s">
        <v>4</v>
      </c>
      <c r="G1935" s="4" t="s">
        <v>5</v>
      </c>
      <c r="H1935" s="4" t="s">
        <v>6</v>
      </c>
      <c r="I1935" s="9">
        <v>2</v>
      </c>
      <c r="J1935" s="6">
        <v>83.77</v>
      </c>
      <c r="K1935" s="7">
        <v>0</v>
      </c>
      <c r="L1935" s="6">
        <v>43.32</v>
      </c>
      <c r="M1935" s="6">
        <f t="shared" si="120"/>
        <v>167.54</v>
      </c>
      <c r="N1935" s="6">
        <f t="shared" si="121"/>
        <v>86.64</v>
      </c>
      <c r="O1935" s="6">
        <f t="shared" si="122"/>
        <v>80.899999999999991</v>
      </c>
      <c r="P1935" s="8">
        <f t="shared" si="123"/>
        <v>0.4828697624447893</v>
      </c>
      <c r="Q1935" s="5">
        <f>YEAR(SalesDataTable[[#This Row],[Order Date]])</f>
        <v>2026</v>
      </c>
      <c r="R1935" s="8" t="str">
        <f>"Q"&amp;ROUNDUP(MONTH(SalesDataTable[[#This Row],[Order Date]])/3,0)</f>
        <v>Q3</v>
      </c>
      <c r="S1935" s="9">
        <f>MONTH(SalesDataTable[[#This Row],[Order Date]])</f>
        <v>9</v>
      </c>
      <c r="T1935" s="8" t="str">
        <f>TEXT(SalesDataTable[[#This Row],[Order Date]],"mmm")</f>
        <v>Sep</v>
      </c>
    </row>
    <row r="1936" spans="1:20" ht="15.6">
      <c r="A1936" s="2" t="s">
        <v>1987</v>
      </c>
      <c r="B1936" s="3">
        <v>46284</v>
      </c>
      <c r="C1936" s="4" t="s">
        <v>27</v>
      </c>
      <c r="D1936" s="4" t="s">
        <v>48</v>
      </c>
      <c r="E1936" s="4" t="s">
        <v>3</v>
      </c>
      <c r="F1936" s="4" t="s">
        <v>16</v>
      </c>
      <c r="G1936" s="4" t="s">
        <v>31</v>
      </c>
      <c r="H1936" s="4" t="s">
        <v>64</v>
      </c>
      <c r="I1936" s="9">
        <v>1</v>
      </c>
      <c r="J1936" s="6">
        <v>81.84</v>
      </c>
      <c r="K1936" s="7">
        <v>0</v>
      </c>
      <c r="L1936" s="6">
        <v>38.5</v>
      </c>
      <c r="M1936" s="6">
        <f t="shared" si="120"/>
        <v>81.84</v>
      </c>
      <c r="N1936" s="6">
        <f t="shared" si="121"/>
        <v>38.5</v>
      </c>
      <c r="O1936" s="6">
        <f t="shared" si="122"/>
        <v>43.34</v>
      </c>
      <c r="P1936" s="8">
        <f t="shared" si="123"/>
        <v>0.52956989247311825</v>
      </c>
      <c r="Q1936" s="5">
        <f>YEAR(SalesDataTable[[#This Row],[Order Date]])</f>
        <v>2026</v>
      </c>
      <c r="R1936" s="8" t="str">
        <f>"Q"&amp;ROUNDUP(MONTH(SalesDataTable[[#This Row],[Order Date]])/3,0)</f>
        <v>Q3</v>
      </c>
      <c r="S1936" s="9">
        <f>MONTH(SalesDataTable[[#This Row],[Order Date]])</f>
        <v>9</v>
      </c>
      <c r="T1936" s="8" t="str">
        <f>TEXT(SalesDataTable[[#This Row],[Order Date]],"mmm")</f>
        <v>Sep</v>
      </c>
    </row>
    <row r="1937" spans="1:20" ht="15.6">
      <c r="A1937" s="2" t="s">
        <v>1988</v>
      </c>
      <c r="B1937" s="3">
        <v>46284</v>
      </c>
      <c r="C1937" s="4" t="s">
        <v>14</v>
      </c>
      <c r="D1937" s="4" t="s">
        <v>34</v>
      </c>
      <c r="E1937" s="4" t="s">
        <v>39</v>
      </c>
      <c r="F1937" s="4" t="s">
        <v>4</v>
      </c>
      <c r="G1937" s="4" t="s">
        <v>49</v>
      </c>
      <c r="H1937" s="4" t="s">
        <v>50</v>
      </c>
      <c r="I1937" s="9">
        <v>1</v>
      </c>
      <c r="J1937" s="6">
        <v>40.32</v>
      </c>
      <c r="K1937" s="7">
        <v>0.15</v>
      </c>
      <c r="L1937" s="6">
        <v>14.39</v>
      </c>
      <c r="M1937" s="6">
        <f t="shared" si="120"/>
        <v>34.271999999999998</v>
      </c>
      <c r="N1937" s="6">
        <f t="shared" si="121"/>
        <v>14.39</v>
      </c>
      <c r="O1937" s="6">
        <f t="shared" si="122"/>
        <v>19.881999999999998</v>
      </c>
      <c r="P1937" s="8">
        <f t="shared" si="123"/>
        <v>0.58012371615312786</v>
      </c>
      <c r="Q1937" s="5">
        <f>YEAR(SalesDataTable[[#This Row],[Order Date]])</f>
        <v>2026</v>
      </c>
      <c r="R1937" s="8" t="str">
        <f>"Q"&amp;ROUNDUP(MONTH(SalesDataTable[[#This Row],[Order Date]])/3,0)</f>
        <v>Q3</v>
      </c>
      <c r="S1937" s="9">
        <f>MONTH(SalesDataTable[[#This Row],[Order Date]])</f>
        <v>9</v>
      </c>
      <c r="T1937" s="8" t="str">
        <f>TEXT(SalesDataTable[[#This Row],[Order Date]],"mmm")</f>
        <v>Sep</v>
      </c>
    </row>
    <row r="1938" spans="1:20" ht="15.6">
      <c r="A1938" s="2" t="s">
        <v>1989</v>
      </c>
      <c r="B1938" s="3">
        <v>46284</v>
      </c>
      <c r="C1938" s="4" t="s">
        <v>14</v>
      </c>
      <c r="D1938" s="4" t="s">
        <v>126</v>
      </c>
      <c r="E1938" s="4" t="s">
        <v>10</v>
      </c>
      <c r="F1938" s="4" t="s">
        <v>20</v>
      </c>
      <c r="G1938" s="4" t="s">
        <v>11</v>
      </c>
      <c r="H1938" s="4" t="s">
        <v>53</v>
      </c>
      <c r="I1938" s="9">
        <v>4</v>
      </c>
      <c r="J1938" s="6">
        <v>155.84</v>
      </c>
      <c r="K1938" s="7">
        <v>0.05</v>
      </c>
      <c r="L1938" s="6">
        <v>80.790000000000006</v>
      </c>
      <c r="M1938" s="6">
        <f t="shared" si="120"/>
        <v>592.19200000000001</v>
      </c>
      <c r="N1938" s="6">
        <f t="shared" si="121"/>
        <v>323.16000000000003</v>
      </c>
      <c r="O1938" s="6">
        <f t="shared" si="122"/>
        <v>269.03199999999998</v>
      </c>
      <c r="P1938" s="8">
        <f t="shared" si="123"/>
        <v>0.45429860585755966</v>
      </c>
      <c r="Q1938" s="5">
        <f>YEAR(SalesDataTable[[#This Row],[Order Date]])</f>
        <v>2026</v>
      </c>
      <c r="R1938" s="8" t="str">
        <f>"Q"&amp;ROUNDUP(MONTH(SalesDataTable[[#This Row],[Order Date]])/3,0)</f>
        <v>Q3</v>
      </c>
      <c r="S1938" s="9">
        <f>MONTH(SalesDataTable[[#This Row],[Order Date]])</f>
        <v>9</v>
      </c>
      <c r="T1938" s="8" t="str">
        <f>TEXT(SalesDataTable[[#This Row],[Order Date]],"mmm")</f>
        <v>Sep</v>
      </c>
    </row>
    <row r="1939" spans="1:20" ht="15.6">
      <c r="A1939" s="2" t="s">
        <v>1990</v>
      </c>
      <c r="B1939" s="3">
        <v>46285</v>
      </c>
      <c r="C1939" s="4" t="s">
        <v>8</v>
      </c>
      <c r="D1939" s="4" t="s">
        <v>38</v>
      </c>
      <c r="E1939" s="4" t="s">
        <v>3</v>
      </c>
      <c r="F1939" s="4" t="s">
        <v>20</v>
      </c>
      <c r="G1939" s="4" t="s">
        <v>49</v>
      </c>
      <c r="H1939" s="4" t="s">
        <v>74</v>
      </c>
      <c r="I1939" s="9">
        <v>1</v>
      </c>
      <c r="J1939" s="6">
        <v>51.83</v>
      </c>
      <c r="K1939" s="7">
        <v>0</v>
      </c>
      <c r="L1939" s="6">
        <v>21.9</v>
      </c>
      <c r="M1939" s="6">
        <f t="shared" si="120"/>
        <v>51.83</v>
      </c>
      <c r="N1939" s="6">
        <f t="shared" si="121"/>
        <v>21.9</v>
      </c>
      <c r="O1939" s="6">
        <f t="shared" si="122"/>
        <v>29.93</v>
      </c>
      <c r="P1939" s="8">
        <f t="shared" si="123"/>
        <v>0.57746478873239437</v>
      </c>
      <c r="Q1939" s="5">
        <f>YEAR(SalesDataTable[[#This Row],[Order Date]])</f>
        <v>2026</v>
      </c>
      <c r="R1939" s="8" t="str">
        <f>"Q"&amp;ROUNDUP(MONTH(SalesDataTable[[#This Row],[Order Date]])/3,0)</f>
        <v>Q3</v>
      </c>
      <c r="S1939" s="9">
        <f>MONTH(SalesDataTable[[#This Row],[Order Date]])</f>
        <v>9</v>
      </c>
      <c r="T1939" s="8" t="str">
        <f>TEXT(SalesDataTable[[#This Row],[Order Date]],"mmm")</f>
        <v>Sep</v>
      </c>
    </row>
    <row r="1940" spans="1:20" ht="15.6">
      <c r="A1940" s="2" t="s">
        <v>1991</v>
      </c>
      <c r="B1940" s="3">
        <v>46285</v>
      </c>
      <c r="C1940" s="4" t="s">
        <v>14</v>
      </c>
      <c r="D1940" s="4" t="s">
        <v>24</v>
      </c>
      <c r="E1940" s="4" t="s">
        <v>25</v>
      </c>
      <c r="F1940" s="4" t="s">
        <v>4</v>
      </c>
      <c r="G1940" s="4" t="s">
        <v>31</v>
      </c>
      <c r="H1940" s="4" t="s">
        <v>41</v>
      </c>
      <c r="I1940" s="9">
        <v>1</v>
      </c>
      <c r="J1940" s="6">
        <v>190.77</v>
      </c>
      <c r="K1940" s="7">
        <v>0.05</v>
      </c>
      <c r="L1940" s="6">
        <v>104.69</v>
      </c>
      <c r="M1940" s="6">
        <f t="shared" si="120"/>
        <v>181.23150000000001</v>
      </c>
      <c r="N1940" s="6">
        <f t="shared" si="121"/>
        <v>104.69</v>
      </c>
      <c r="O1940" s="6">
        <f t="shared" si="122"/>
        <v>76.541500000000013</v>
      </c>
      <c r="P1940" s="8">
        <f t="shared" si="123"/>
        <v>0.42234103894742364</v>
      </c>
      <c r="Q1940" s="5">
        <f>YEAR(SalesDataTable[[#This Row],[Order Date]])</f>
        <v>2026</v>
      </c>
      <c r="R1940" s="8" t="str">
        <f>"Q"&amp;ROUNDUP(MONTH(SalesDataTable[[#This Row],[Order Date]])/3,0)</f>
        <v>Q3</v>
      </c>
      <c r="S1940" s="9">
        <f>MONTH(SalesDataTable[[#This Row],[Order Date]])</f>
        <v>9</v>
      </c>
      <c r="T1940" s="8" t="str">
        <f>TEXT(SalesDataTable[[#This Row],[Order Date]],"mmm")</f>
        <v>Sep</v>
      </c>
    </row>
    <row r="1941" spans="1:20" ht="15.6">
      <c r="A1941" s="2" t="s">
        <v>1992</v>
      </c>
      <c r="B1941" s="3">
        <v>46285</v>
      </c>
      <c r="C1941" s="4" t="s">
        <v>8</v>
      </c>
      <c r="D1941" s="4" t="s">
        <v>69</v>
      </c>
      <c r="E1941" s="4" t="s">
        <v>25</v>
      </c>
      <c r="F1941" s="4" t="s">
        <v>16</v>
      </c>
      <c r="G1941" s="4" t="s">
        <v>5</v>
      </c>
      <c r="H1941" s="4" t="s">
        <v>35</v>
      </c>
      <c r="I1941" s="9">
        <v>2</v>
      </c>
      <c r="J1941" s="6">
        <v>40.049999999999997</v>
      </c>
      <c r="K1941" s="7">
        <v>0.05</v>
      </c>
      <c r="L1941" s="6">
        <v>16.97</v>
      </c>
      <c r="M1941" s="6">
        <f t="shared" si="120"/>
        <v>76.094999999999985</v>
      </c>
      <c r="N1941" s="6">
        <f t="shared" si="121"/>
        <v>33.94</v>
      </c>
      <c r="O1941" s="6">
        <f t="shared" si="122"/>
        <v>42.154999999999987</v>
      </c>
      <c r="P1941" s="8">
        <f t="shared" si="123"/>
        <v>0.55397857940731976</v>
      </c>
      <c r="Q1941" s="5">
        <f>YEAR(SalesDataTable[[#This Row],[Order Date]])</f>
        <v>2026</v>
      </c>
      <c r="R1941" s="8" t="str">
        <f>"Q"&amp;ROUNDUP(MONTH(SalesDataTable[[#This Row],[Order Date]])/3,0)</f>
        <v>Q3</v>
      </c>
      <c r="S1941" s="9">
        <f>MONTH(SalesDataTable[[#This Row],[Order Date]])</f>
        <v>9</v>
      </c>
      <c r="T1941" s="8" t="str">
        <f>TEXT(SalesDataTable[[#This Row],[Order Date]],"mmm")</f>
        <v>Sep</v>
      </c>
    </row>
    <row r="1942" spans="1:20" ht="15.6">
      <c r="A1942" s="2" t="s">
        <v>1993</v>
      </c>
      <c r="B1942" s="3">
        <v>46285</v>
      </c>
      <c r="C1942" s="4" t="s">
        <v>8</v>
      </c>
      <c r="D1942" s="4" t="s">
        <v>69</v>
      </c>
      <c r="E1942" s="4" t="s">
        <v>3</v>
      </c>
      <c r="F1942" s="4" t="s">
        <v>16</v>
      </c>
      <c r="G1942" s="4" t="s">
        <v>5</v>
      </c>
      <c r="H1942" s="4" t="s">
        <v>6</v>
      </c>
      <c r="I1942" s="9">
        <v>1</v>
      </c>
      <c r="J1942" s="6">
        <v>82.08</v>
      </c>
      <c r="K1942" s="7">
        <v>0.05</v>
      </c>
      <c r="L1942" s="6">
        <v>43.18</v>
      </c>
      <c r="M1942" s="6">
        <f t="shared" si="120"/>
        <v>77.975999999999999</v>
      </c>
      <c r="N1942" s="6">
        <f t="shared" si="121"/>
        <v>43.18</v>
      </c>
      <c r="O1942" s="6">
        <f t="shared" si="122"/>
        <v>34.795999999999999</v>
      </c>
      <c r="P1942" s="8">
        <f t="shared" si="123"/>
        <v>0.44623986867754178</v>
      </c>
      <c r="Q1942" s="5">
        <f>YEAR(SalesDataTable[[#This Row],[Order Date]])</f>
        <v>2026</v>
      </c>
      <c r="R1942" s="8" t="str">
        <f>"Q"&amp;ROUNDUP(MONTH(SalesDataTable[[#This Row],[Order Date]])/3,0)</f>
        <v>Q3</v>
      </c>
      <c r="S1942" s="9">
        <f>MONTH(SalesDataTable[[#This Row],[Order Date]])</f>
        <v>9</v>
      </c>
      <c r="T1942" s="8" t="str">
        <f>TEXT(SalesDataTable[[#This Row],[Order Date]],"mmm")</f>
        <v>Sep</v>
      </c>
    </row>
    <row r="1943" spans="1:20" ht="15.6">
      <c r="A1943" s="2" t="s">
        <v>1994</v>
      </c>
      <c r="B1943" s="3">
        <v>46285</v>
      </c>
      <c r="C1943" s="4" t="s">
        <v>1</v>
      </c>
      <c r="D1943" s="4" t="s">
        <v>88</v>
      </c>
      <c r="E1943" s="4" t="s">
        <v>3</v>
      </c>
      <c r="F1943" s="4" t="s">
        <v>4</v>
      </c>
      <c r="G1943" s="4" t="s">
        <v>5</v>
      </c>
      <c r="H1943" s="4" t="s">
        <v>29</v>
      </c>
      <c r="I1943" s="9">
        <v>1</v>
      </c>
      <c r="J1943" s="6">
        <v>50.3</v>
      </c>
      <c r="K1943" s="7">
        <v>0.05</v>
      </c>
      <c r="L1943" s="6">
        <v>22.14</v>
      </c>
      <c r="M1943" s="6">
        <f t="shared" si="120"/>
        <v>47.784999999999997</v>
      </c>
      <c r="N1943" s="6">
        <f t="shared" si="121"/>
        <v>22.14</v>
      </c>
      <c r="O1943" s="6">
        <f t="shared" si="122"/>
        <v>25.644999999999996</v>
      </c>
      <c r="P1943" s="8">
        <f t="shared" si="123"/>
        <v>0.53667468870984614</v>
      </c>
      <c r="Q1943" s="5">
        <f>YEAR(SalesDataTable[[#This Row],[Order Date]])</f>
        <v>2026</v>
      </c>
      <c r="R1943" s="8" t="str">
        <f>"Q"&amp;ROUNDUP(MONTH(SalesDataTable[[#This Row],[Order Date]])/3,0)</f>
        <v>Q3</v>
      </c>
      <c r="S1943" s="9">
        <f>MONTH(SalesDataTable[[#This Row],[Order Date]])</f>
        <v>9</v>
      </c>
      <c r="T1943" s="8" t="str">
        <f>TEXT(SalesDataTable[[#This Row],[Order Date]],"mmm")</f>
        <v>Sep</v>
      </c>
    </row>
    <row r="1944" spans="1:20" ht="15.6">
      <c r="A1944" s="2" t="s">
        <v>1995</v>
      </c>
      <c r="B1944" s="3">
        <v>46285</v>
      </c>
      <c r="C1944" s="4" t="s">
        <v>14</v>
      </c>
      <c r="D1944" s="4" t="s">
        <v>126</v>
      </c>
      <c r="E1944" s="4" t="s">
        <v>3</v>
      </c>
      <c r="F1944" s="4" t="s">
        <v>16</v>
      </c>
      <c r="G1944" s="4" t="s">
        <v>17</v>
      </c>
      <c r="H1944" s="4" t="s">
        <v>46</v>
      </c>
      <c r="I1944" s="9">
        <v>1</v>
      </c>
      <c r="J1944" s="6">
        <v>47.68</v>
      </c>
      <c r="K1944" s="7">
        <v>0.1</v>
      </c>
      <c r="L1944" s="6">
        <v>18.03</v>
      </c>
      <c r="M1944" s="6">
        <f t="shared" si="120"/>
        <v>42.911999999999999</v>
      </c>
      <c r="N1944" s="6">
        <f t="shared" si="121"/>
        <v>18.03</v>
      </c>
      <c r="O1944" s="6">
        <f t="shared" si="122"/>
        <v>24.881999999999998</v>
      </c>
      <c r="P1944" s="8">
        <f t="shared" si="123"/>
        <v>0.57983780760626391</v>
      </c>
      <c r="Q1944" s="5">
        <f>YEAR(SalesDataTable[[#This Row],[Order Date]])</f>
        <v>2026</v>
      </c>
      <c r="R1944" s="8" t="str">
        <f>"Q"&amp;ROUNDUP(MONTH(SalesDataTable[[#This Row],[Order Date]])/3,0)</f>
        <v>Q3</v>
      </c>
      <c r="S1944" s="9">
        <f>MONTH(SalesDataTable[[#This Row],[Order Date]])</f>
        <v>9</v>
      </c>
      <c r="T1944" s="8" t="str">
        <f>TEXT(SalesDataTable[[#This Row],[Order Date]],"mmm")</f>
        <v>Sep</v>
      </c>
    </row>
    <row r="1945" spans="1:20" ht="15.6">
      <c r="A1945" s="2" t="s">
        <v>1996</v>
      </c>
      <c r="B1945" s="3">
        <v>46285</v>
      </c>
      <c r="C1945" s="4" t="s">
        <v>14</v>
      </c>
      <c r="D1945" s="4" t="s">
        <v>15</v>
      </c>
      <c r="E1945" s="4" t="s">
        <v>25</v>
      </c>
      <c r="F1945" s="4" t="s">
        <v>4</v>
      </c>
      <c r="G1945" s="4" t="s">
        <v>5</v>
      </c>
      <c r="H1945" s="4" t="s">
        <v>29</v>
      </c>
      <c r="I1945" s="9">
        <v>2</v>
      </c>
      <c r="J1945" s="6">
        <v>51.48</v>
      </c>
      <c r="K1945" s="7">
        <v>0.05</v>
      </c>
      <c r="L1945" s="6">
        <v>22.38</v>
      </c>
      <c r="M1945" s="6">
        <f t="shared" si="120"/>
        <v>97.811999999999983</v>
      </c>
      <c r="N1945" s="6">
        <f t="shared" si="121"/>
        <v>44.76</v>
      </c>
      <c r="O1945" s="6">
        <f t="shared" si="122"/>
        <v>53.051999999999985</v>
      </c>
      <c r="P1945" s="8">
        <f t="shared" si="123"/>
        <v>0.54238743712427917</v>
      </c>
      <c r="Q1945" s="5">
        <f>YEAR(SalesDataTable[[#This Row],[Order Date]])</f>
        <v>2026</v>
      </c>
      <c r="R1945" s="8" t="str">
        <f>"Q"&amp;ROUNDUP(MONTH(SalesDataTable[[#This Row],[Order Date]])/3,0)</f>
        <v>Q3</v>
      </c>
      <c r="S1945" s="9">
        <f>MONTH(SalesDataTable[[#This Row],[Order Date]])</f>
        <v>9</v>
      </c>
      <c r="T1945" s="8" t="str">
        <f>TEXT(SalesDataTable[[#This Row],[Order Date]],"mmm")</f>
        <v>Sep</v>
      </c>
    </row>
    <row r="1946" spans="1:20" ht="15.6">
      <c r="A1946" s="2" t="s">
        <v>1997</v>
      </c>
      <c r="B1946" s="3">
        <v>46285</v>
      </c>
      <c r="C1946" s="4" t="s">
        <v>14</v>
      </c>
      <c r="D1946" s="4" t="s">
        <v>24</v>
      </c>
      <c r="E1946" s="4" t="s">
        <v>3</v>
      </c>
      <c r="F1946" s="4" t="s">
        <v>20</v>
      </c>
      <c r="G1946" s="4" t="s">
        <v>49</v>
      </c>
      <c r="H1946" s="4" t="s">
        <v>55</v>
      </c>
      <c r="I1946" s="9">
        <v>2</v>
      </c>
      <c r="J1946" s="6">
        <v>123.73</v>
      </c>
      <c r="K1946" s="7">
        <v>0</v>
      </c>
      <c r="L1946" s="6">
        <v>68.459999999999994</v>
      </c>
      <c r="M1946" s="6">
        <f t="shared" si="120"/>
        <v>247.46</v>
      </c>
      <c r="N1946" s="6">
        <f t="shared" si="121"/>
        <v>136.91999999999999</v>
      </c>
      <c r="O1946" s="6">
        <f t="shared" si="122"/>
        <v>110.54000000000002</v>
      </c>
      <c r="P1946" s="8">
        <f t="shared" si="123"/>
        <v>0.44669845631617239</v>
      </c>
      <c r="Q1946" s="5">
        <f>YEAR(SalesDataTable[[#This Row],[Order Date]])</f>
        <v>2026</v>
      </c>
      <c r="R1946" s="8" t="str">
        <f>"Q"&amp;ROUNDUP(MONTH(SalesDataTable[[#This Row],[Order Date]])/3,0)</f>
        <v>Q3</v>
      </c>
      <c r="S1946" s="9">
        <f>MONTH(SalesDataTable[[#This Row],[Order Date]])</f>
        <v>9</v>
      </c>
      <c r="T1946" s="8" t="str">
        <f>TEXT(SalesDataTable[[#This Row],[Order Date]],"mmm")</f>
        <v>Sep</v>
      </c>
    </row>
    <row r="1947" spans="1:20" ht="15.6">
      <c r="A1947" s="2" t="s">
        <v>1998</v>
      </c>
      <c r="B1947" s="3">
        <v>46286</v>
      </c>
      <c r="C1947" s="4" t="s">
        <v>14</v>
      </c>
      <c r="D1947" s="4" t="s">
        <v>34</v>
      </c>
      <c r="E1947" s="4" t="s">
        <v>3</v>
      </c>
      <c r="F1947" s="4" t="s">
        <v>20</v>
      </c>
      <c r="G1947" s="4" t="s">
        <v>11</v>
      </c>
      <c r="H1947" s="4" t="s">
        <v>21</v>
      </c>
      <c r="I1947" s="9">
        <v>2</v>
      </c>
      <c r="J1947" s="6">
        <v>146.81</v>
      </c>
      <c r="K1947" s="7">
        <v>0</v>
      </c>
      <c r="L1947" s="6">
        <v>79.72</v>
      </c>
      <c r="M1947" s="6">
        <f t="shared" si="120"/>
        <v>293.62</v>
      </c>
      <c r="N1947" s="6">
        <f t="shared" si="121"/>
        <v>159.44</v>
      </c>
      <c r="O1947" s="6">
        <f t="shared" si="122"/>
        <v>134.18</v>
      </c>
      <c r="P1947" s="8">
        <f t="shared" si="123"/>
        <v>0.45698521899053202</v>
      </c>
      <c r="Q1947" s="5">
        <f>YEAR(SalesDataTable[[#This Row],[Order Date]])</f>
        <v>2026</v>
      </c>
      <c r="R1947" s="8" t="str">
        <f>"Q"&amp;ROUNDUP(MONTH(SalesDataTable[[#This Row],[Order Date]])/3,0)</f>
        <v>Q3</v>
      </c>
      <c r="S1947" s="9">
        <f>MONTH(SalesDataTable[[#This Row],[Order Date]])</f>
        <v>9</v>
      </c>
      <c r="T1947" s="8" t="str">
        <f>TEXT(SalesDataTable[[#This Row],[Order Date]],"mmm")</f>
        <v>Sep</v>
      </c>
    </row>
    <row r="1948" spans="1:20" ht="15.6">
      <c r="A1948" s="2" t="s">
        <v>1999</v>
      </c>
      <c r="B1948" s="3">
        <v>46286</v>
      </c>
      <c r="C1948" s="4" t="s">
        <v>8</v>
      </c>
      <c r="D1948" s="4" t="s">
        <v>69</v>
      </c>
      <c r="E1948" s="4" t="s">
        <v>25</v>
      </c>
      <c r="F1948" s="4" t="s">
        <v>4</v>
      </c>
      <c r="G1948" s="4" t="s">
        <v>17</v>
      </c>
      <c r="H1948" s="4" t="s">
        <v>83</v>
      </c>
      <c r="I1948" s="9">
        <v>2</v>
      </c>
      <c r="J1948" s="6">
        <v>167.16</v>
      </c>
      <c r="K1948" s="7">
        <v>0</v>
      </c>
      <c r="L1948" s="6">
        <v>88.51</v>
      </c>
      <c r="M1948" s="6">
        <f t="shared" si="120"/>
        <v>334.32</v>
      </c>
      <c r="N1948" s="6">
        <f t="shared" si="121"/>
        <v>177.02</v>
      </c>
      <c r="O1948" s="6">
        <f t="shared" si="122"/>
        <v>157.29999999999998</v>
      </c>
      <c r="P1948" s="8">
        <f t="shared" si="123"/>
        <v>0.4705072983967456</v>
      </c>
      <c r="Q1948" s="5">
        <f>YEAR(SalesDataTable[[#This Row],[Order Date]])</f>
        <v>2026</v>
      </c>
      <c r="R1948" s="8" t="str">
        <f>"Q"&amp;ROUNDUP(MONTH(SalesDataTable[[#This Row],[Order Date]])/3,0)</f>
        <v>Q3</v>
      </c>
      <c r="S1948" s="9">
        <f>MONTH(SalesDataTable[[#This Row],[Order Date]])</f>
        <v>9</v>
      </c>
      <c r="T1948" s="8" t="str">
        <f>TEXT(SalesDataTable[[#This Row],[Order Date]],"mmm")</f>
        <v>Sep</v>
      </c>
    </row>
    <row r="1949" spans="1:20" ht="15.6">
      <c r="A1949" s="2" t="s">
        <v>2000</v>
      </c>
      <c r="B1949" s="3">
        <v>46286</v>
      </c>
      <c r="C1949" s="4" t="s">
        <v>14</v>
      </c>
      <c r="D1949" s="4" t="s">
        <v>15</v>
      </c>
      <c r="E1949" s="4" t="s">
        <v>3</v>
      </c>
      <c r="F1949" s="4" t="s">
        <v>16</v>
      </c>
      <c r="G1949" s="4" t="s">
        <v>5</v>
      </c>
      <c r="H1949" s="4" t="s">
        <v>6</v>
      </c>
      <c r="I1949" s="9">
        <v>1</v>
      </c>
      <c r="J1949" s="6">
        <v>83.69</v>
      </c>
      <c r="K1949" s="7">
        <v>0</v>
      </c>
      <c r="L1949" s="6">
        <v>42.76</v>
      </c>
      <c r="M1949" s="6">
        <f t="shared" si="120"/>
        <v>83.69</v>
      </c>
      <c r="N1949" s="6">
        <f t="shared" si="121"/>
        <v>42.76</v>
      </c>
      <c r="O1949" s="6">
        <f t="shared" si="122"/>
        <v>40.93</v>
      </c>
      <c r="P1949" s="8">
        <f t="shared" si="123"/>
        <v>0.48906679412116144</v>
      </c>
      <c r="Q1949" s="5">
        <f>YEAR(SalesDataTable[[#This Row],[Order Date]])</f>
        <v>2026</v>
      </c>
      <c r="R1949" s="8" t="str">
        <f>"Q"&amp;ROUNDUP(MONTH(SalesDataTable[[#This Row],[Order Date]])/3,0)</f>
        <v>Q3</v>
      </c>
      <c r="S1949" s="9">
        <f>MONTH(SalesDataTable[[#This Row],[Order Date]])</f>
        <v>9</v>
      </c>
      <c r="T1949" s="8" t="str">
        <f>TEXT(SalesDataTable[[#This Row],[Order Date]],"mmm")</f>
        <v>Sep</v>
      </c>
    </row>
    <row r="1950" spans="1:20" ht="15.6">
      <c r="A1950" s="2" t="s">
        <v>2001</v>
      </c>
      <c r="B1950" s="3">
        <v>46286</v>
      </c>
      <c r="C1950" s="4" t="s">
        <v>1</v>
      </c>
      <c r="D1950" s="4" t="s">
        <v>2</v>
      </c>
      <c r="E1950" s="4" t="s">
        <v>3</v>
      </c>
      <c r="F1950" s="4" t="s">
        <v>16</v>
      </c>
      <c r="G1950" s="4" t="s">
        <v>5</v>
      </c>
      <c r="H1950" s="4" t="s">
        <v>35</v>
      </c>
      <c r="I1950" s="9">
        <v>1</v>
      </c>
      <c r="J1950" s="6">
        <v>40.4</v>
      </c>
      <c r="K1950" s="7">
        <v>0.15</v>
      </c>
      <c r="L1950" s="6">
        <v>16.47</v>
      </c>
      <c r="M1950" s="6">
        <f t="shared" si="120"/>
        <v>34.339999999999996</v>
      </c>
      <c r="N1950" s="6">
        <f t="shared" si="121"/>
        <v>16.47</v>
      </c>
      <c r="O1950" s="6">
        <f t="shared" si="122"/>
        <v>17.869999999999997</v>
      </c>
      <c r="P1950" s="8">
        <f t="shared" si="123"/>
        <v>0.52038439138031445</v>
      </c>
      <c r="Q1950" s="5">
        <f>YEAR(SalesDataTable[[#This Row],[Order Date]])</f>
        <v>2026</v>
      </c>
      <c r="R1950" s="8" t="str">
        <f>"Q"&amp;ROUNDUP(MONTH(SalesDataTable[[#This Row],[Order Date]])/3,0)</f>
        <v>Q3</v>
      </c>
      <c r="S1950" s="9">
        <f>MONTH(SalesDataTable[[#This Row],[Order Date]])</f>
        <v>9</v>
      </c>
      <c r="T1950" s="8" t="str">
        <f>TEXT(SalesDataTable[[#This Row],[Order Date]],"mmm")</f>
        <v>Sep</v>
      </c>
    </row>
    <row r="1951" spans="1:20" ht="15.6">
      <c r="A1951" s="2" t="s">
        <v>2002</v>
      </c>
      <c r="B1951" s="3">
        <v>46286</v>
      </c>
      <c r="C1951" s="4" t="s">
        <v>8</v>
      </c>
      <c r="D1951" s="4" t="s">
        <v>66</v>
      </c>
      <c r="E1951" s="4" t="s">
        <v>3</v>
      </c>
      <c r="F1951" s="4" t="s">
        <v>4</v>
      </c>
      <c r="G1951" s="4" t="s">
        <v>11</v>
      </c>
      <c r="H1951" s="4" t="s">
        <v>21</v>
      </c>
      <c r="I1951" s="9">
        <v>3</v>
      </c>
      <c r="J1951" s="6">
        <v>143.31</v>
      </c>
      <c r="K1951" s="7">
        <v>0</v>
      </c>
      <c r="L1951" s="6">
        <v>81.36</v>
      </c>
      <c r="M1951" s="6">
        <f t="shared" si="120"/>
        <v>429.93</v>
      </c>
      <c r="N1951" s="6">
        <f t="shared" si="121"/>
        <v>244.07999999999998</v>
      </c>
      <c r="O1951" s="6">
        <f t="shared" si="122"/>
        <v>185.85000000000002</v>
      </c>
      <c r="P1951" s="8">
        <f t="shared" si="123"/>
        <v>0.43227967343521045</v>
      </c>
      <c r="Q1951" s="5">
        <f>YEAR(SalesDataTable[[#This Row],[Order Date]])</f>
        <v>2026</v>
      </c>
      <c r="R1951" s="8" t="str">
        <f>"Q"&amp;ROUNDUP(MONTH(SalesDataTable[[#This Row],[Order Date]])/3,0)</f>
        <v>Q3</v>
      </c>
      <c r="S1951" s="9">
        <f>MONTH(SalesDataTable[[#This Row],[Order Date]])</f>
        <v>9</v>
      </c>
      <c r="T1951" s="8" t="str">
        <f>TEXT(SalesDataTable[[#This Row],[Order Date]],"mmm")</f>
        <v>Sep</v>
      </c>
    </row>
    <row r="1952" spans="1:20" ht="15.6">
      <c r="A1952" s="2" t="s">
        <v>2003</v>
      </c>
      <c r="B1952" s="3">
        <v>46286</v>
      </c>
      <c r="C1952" s="4" t="s">
        <v>8</v>
      </c>
      <c r="D1952" s="4" t="s">
        <v>66</v>
      </c>
      <c r="E1952" s="4" t="s">
        <v>10</v>
      </c>
      <c r="F1952" s="4" t="s">
        <v>4</v>
      </c>
      <c r="G1952" s="4" t="s">
        <v>49</v>
      </c>
      <c r="H1952" s="4" t="s">
        <v>74</v>
      </c>
      <c r="I1952" s="9">
        <v>15</v>
      </c>
      <c r="J1952" s="6">
        <v>51.1</v>
      </c>
      <c r="K1952" s="7">
        <v>0.1</v>
      </c>
      <c r="L1952" s="6">
        <v>21.9</v>
      </c>
      <c r="M1952" s="6">
        <f t="shared" si="120"/>
        <v>689.85</v>
      </c>
      <c r="N1952" s="6">
        <f t="shared" si="121"/>
        <v>328.5</v>
      </c>
      <c r="O1952" s="6">
        <f t="shared" si="122"/>
        <v>361.35</v>
      </c>
      <c r="P1952" s="8">
        <f t="shared" si="123"/>
        <v>0.52380952380952384</v>
      </c>
      <c r="Q1952" s="5">
        <f>YEAR(SalesDataTable[[#This Row],[Order Date]])</f>
        <v>2026</v>
      </c>
      <c r="R1952" s="8" t="str">
        <f>"Q"&amp;ROUNDUP(MONTH(SalesDataTable[[#This Row],[Order Date]])/3,0)</f>
        <v>Q3</v>
      </c>
      <c r="S1952" s="9">
        <f>MONTH(SalesDataTable[[#This Row],[Order Date]])</f>
        <v>9</v>
      </c>
      <c r="T1952" s="8" t="str">
        <f>TEXT(SalesDataTable[[#This Row],[Order Date]],"mmm")</f>
        <v>Sep</v>
      </c>
    </row>
    <row r="1953" spans="1:20" ht="15.6">
      <c r="A1953" s="2" t="s">
        <v>2004</v>
      </c>
      <c r="B1953" s="3">
        <v>46286</v>
      </c>
      <c r="C1953" s="4" t="s">
        <v>27</v>
      </c>
      <c r="D1953" s="4" t="s">
        <v>82</v>
      </c>
      <c r="E1953" s="4" t="s">
        <v>39</v>
      </c>
      <c r="F1953" s="4" t="s">
        <v>16</v>
      </c>
      <c r="G1953" s="4" t="s">
        <v>11</v>
      </c>
      <c r="H1953" s="4" t="s">
        <v>21</v>
      </c>
      <c r="I1953" s="9">
        <v>1</v>
      </c>
      <c r="J1953" s="6">
        <v>146.33000000000001</v>
      </c>
      <c r="K1953" s="7">
        <v>0</v>
      </c>
      <c r="L1953" s="6">
        <v>80.05</v>
      </c>
      <c r="M1953" s="6">
        <f t="shared" si="120"/>
        <v>146.33000000000001</v>
      </c>
      <c r="N1953" s="6">
        <f t="shared" si="121"/>
        <v>80.05</v>
      </c>
      <c r="O1953" s="6">
        <f t="shared" si="122"/>
        <v>66.280000000000015</v>
      </c>
      <c r="P1953" s="8">
        <f t="shared" si="123"/>
        <v>0.45294881432378875</v>
      </c>
      <c r="Q1953" s="5">
        <f>YEAR(SalesDataTable[[#This Row],[Order Date]])</f>
        <v>2026</v>
      </c>
      <c r="R1953" s="8" t="str">
        <f>"Q"&amp;ROUNDUP(MONTH(SalesDataTable[[#This Row],[Order Date]])/3,0)</f>
        <v>Q3</v>
      </c>
      <c r="S1953" s="9">
        <f>MONTH(SalesDataTable[[#This Row],[Order Date]])</f>
        <v>9</v>
      </c>
      <c r="T1953" s="8" t="str">
        <f>TEXT(SalesDataTable[[#This Row],[Order Date]],"mmm")</f>
        <v>Sep</v>
      </c>
    </row>
    <row r="1954" spans="1:20" ht="15.6">
      <c r="A1954" s="2" t="s">
        <v>2005</v>
      </c>
      <c r="B1954" s="3">
        <v>46287</v>
      </c>
      <c r="C1954" s="4" t="s">
        <v>27</v>
      </c>
      <c r="D1954" s="4" t="s">
        <v>48</v>
      </c>
      <c r="E1954" s="4" t="s">
        <v>3</v>
      </c>
      <c r="F1954" s="4" t="s">
        <v>4</v>
      </c>
      <c r="G1954" s="4" t="s">
        <v>17</v>
      </c>
      <c r="H1954" s="4" t="s">
        <v>71</v>
      </c>
      <c r="I1954" s="9">
        <v>1</v>
      </c>
      <c r="J1954" s="6">
        <v>130.69999999999999</v>
      </c>
      <c r="K1954" s="7">
        <v>0.05</v>
      </c>
      <c r="L1954" s="6">
        <v>68.23</v>
      </c>
      <c r="M1954" s="6">
        <f t="shared" si="120"/>
        <v>124.16499999999998</v>
      </c>
      <c r="N1954" s="6">
        <f t="shared" si="121"/>
        <v>68.23</v>
      </c>
      <c r="O1954" s="6">
        <f t="shared" si="122"/>
        <v>55.934999999999974</v>
      </c>
      <c r="P1954" s="8">
        <f t="shared" si="123"/>
        <v>0.45048926831232622</v>
      </c>
      <c r="Q1954" s="5">
        <f>YEAR(SalesDataTable[[#This Row],[Order Date]])</f>
        <v>2026</v>
      </c>
      <c r="R1954" s="8" t="str">
        <f>"Q"&amp;ROUNDUP(MONTH(SalesDataTable[[#This Row],[Order Date]])/3,0)</f>
        <v>Q3</v>
      </c>
      <c r="S1954" s="9">
        <f>MONTH(SalesDataTable[[#This Row],[Order Date]])</f>
        <v>9</v>
      </c>
      <c r="T1954" s="8" t="str">
        <f>TEXT(SalesDataTable[[#This Row],[Order Date]],"mmm")</f>
        <v>Sep</v>
      </c>
    </row>
    <row r="1955" spans="1:20" ht="15.6">
      <c r="A1955" s="2" t="s">
        <v>2006</v>
      </c>
      <c r="B1955" s="3">
        <v>46287</v>
      </c>
      <c r="C1955" s="4" t="s">
        <v>8</v>
      </c>
      <c r="D1955" s="4" t="s">
        <v>69</v>
      </c>
      <c r="E1955" s="4" t="s">
        <v>10</v>
      </c>
      <c r="F1955" s="4" t="s">
        <v>20</v>
      </c>
      <c r="G1955" s="4" t="s">
        <v>49</v>
      </c>
      <c r="H1955" s="4" t="s">
        <v>50</v>
      </c>
      <c r="I1955" s="9">
        <v>8</v>
      </c>
      <c r="J1955" s="6">
        <v>39.630000000000003</v>
      </c>
      <c r="K1955" s="7">
        <v>0.15</v>
      </c>
      <c r="L1955" s="6">
        <v>14.61</v>
      </c>
      <c r="M1955" s="6">
        <f t="shared" si="120"/>
        <v>269.48400000000004</v>
      </c>
      <c r="N1955" s="6">
        <f t="shared" si="121"/>
        <v>116.88</v>
      </c>
      <c r="O1955" s="6">
        <f t="shared" si="122"/>
        <v>152.60400000000004</v>
      </c>
      <c r="P1955" s="8">
        <f t="shared" si="123"/>
        <v>0.56628222825844954</v>
      </c>
      <c r="Q1955" s="5">
        <f>YEAR(SalesDataTable[[#This Row],[Order Date]])</f>
        <v>2026</v>
      </c>
      <c r="R1955" s="8" t="str">
        <f>"Q"&amp;ROUNDUP(MONTH(SalesDataTable[[#This Row],[Order Date]])/3,0)</f>
        <v>Q3</v>
      </c>
      <c r="S1955" s="9">
        <f>MONTH(SalesDataTable[[#This Row],[Order Date]])</f>
        <v>9</v>
      </c>
      <c r="T1955" s="8" t="str">
        <f>TEXT(SalesDataTable[[#This Row],[Order Date]],"mmm")</f>
        <v>Sep</v>
      </c>
    </row>
    <row r="1956" spans="1:20" ht="15.6">
      <c r="A1956" s="2" t="s">
        <v>2007</v>
      </c>
      <c r="B1956" s="3">
        <v>46287</v>
      </c>
      <c r="C1956" s="4" t="s">
        <v>8</v>
      </c>
      <c r="D1956" s="4" t="s">
        <v>38</v>
      </c>
      <c r="E1956" s="4" t="s">
        <v>3</v>
      </c>
      <c r="F1956" s="4" t="s">
        <v>4</v>
      </c>
      <c r="G1956" s="4" t="s">
        <v>17</v>
      </c>
      <c r="H1956" s="4" t="s">
        <v>71</v>
      </c>
      <c r="I1956" s="9">
        <v>1</v>
      </c>
      <c r="J1956" s="6">
        <v>132.36000000000001</v>
      </c>
      <c r="K1956" s="7">
        <v>0.05</v>
      </c>
      <c r="L1956" s="6">
        <v>66.63</v>
      </c>
      <c r="M1956" s="6">
        <f t="shared" si="120"/>
        <v>125.742</v>
      </c>
      <c r="N1956" s="6">
        <f t="shared" si="121"/>
        <v>66.63</v>
      </c>
      <c r="O1956" s="6">
        <f t="shared" si="122"/>
        <v>59.112000000000009</v>
      </c>
      <c r="P1956" s="8">
        <f t="shared" si="123"/>
        <v>0.47010545402490822</v>
      </c>
      <c r="Q1956" s="5">
        <f>YEAR(SalesDataTable[[#This Row],[Order Date]])</f>
        <v>2026</v>
      </c>
      <c r="R1956" s="8" t="str">
        <f>"Q"&amp;ROUNDUP(MONTH(SalesDataTable[[#This Row],[Order Date]])/3,0)</f>
        <v>Q3</v>
      </c>
      <c r="S1956" s="9">
        <f>MONTH(SalesDataTable[[#This Row],[Order Date]])</f>
        <v>9</v>
      </c>
      <c r="T1956" s="8" t="str">
        <f>TEXT(SalesDataTable[[#This Row],[Order Date]],"mmm")</f>
        <v>Sep</v>
      </c>
    </row>
    <row r="1957" spans="1:20" ht="15.6">
      <c r="A1957" s="2" t="s">
        <v>2008</v>
      </c>
      <c r="B1957" s="3">
        <v>46287</v>
      </c>
      <c r="C1957" s="4" t="s">
        <v>27</v>
      </c>
      <c r="D1957" s="4" t="s">
        <v>45</v>
      </c>
      <c r="E1957" s="4" t="s">
        <v>3</v>
      </c>
      <c r="F1957" s="4" t="s">
        <v>20</v>
      </c>
      <c r="G1957" s="4" t="s">
        <v>11</v>
      </c>
      <c r="H1957" s="4" t="s">
        <v>53</v>
      </c>
      <c r="I1957" s="9">
        <v>1</v>
      </c>
      <c r="J1957" s="6">
        <v>156.81</v>
      </c>
      <c r="K1957" s="7">
        <v>0</v>
      </c>
      <c r="L1957" s="6">
        <v>78.2</v>
      </c>
      <c r="M1957" s="6">
        <f t="shared" si="120"/>
        <v>156.81</v>
      </c>
      <c r="N1957" s="6">
        <f t="shared" si="121"/>
        <v>78.2</v>
      </c>
      <c r="O1957" s="6">
        <f t="shared" si="122"/>
        <v>78.61</v>
      </c>
      <c r="P1957" s="8">
        <f t="shared" si="123"/>
        <v>0.50130731458452904</v>
      </c>
      <c r="Q1957" s="5">
        <f>YEAR(SalesDataTable[[#This Row],[Order Date]])</f>
        <v>2026</v>
      </c>
      <c r="R1957" s="8" t="str">
        <f>"Q"&amp;ROUNDUP(MONTH(SalesDataTable[[#This Row],[Order Date]])/3,0)</f>
        <v>Q3</v>
      </c>
      <c r="S1957" s="9">
        <f>MONTH(SalesDataTable[[#This Row],[Order Date]])</f>
        <v>9</v>
      </c>
      <c r="T1957" s="8" t="str">
        <f>TEXT(SalesDataTable[[#This Row],[Order Date]],"mmm")</f>
        <v>Sep</v>
      </c>
    </row>
    <row r="1958" spans="1:20" ht="15.6">
      <c r="A1958" s="2" t="s">
        <v>2009</v>
      </c>
      <c r="B1958" s="3">
        <v>46287</v>
      </c>
      <c r="C1958" s="4" t="s">
        <v>27</v>
      </c>
      <c r="D1958" s="4" t="s">
        <v>48</v>
      </c>
      <c r="E1958" s="4" t="s">
        <v>39</v>
      </c>
      <c r="F1958" s="4" t="s">
        <v>16</v>
      </c>
      <c r="G1958" s="4" t="s">
        <v>17</v>
      </c>
      <c r="H1958" s="4" t="s">
        <v>71</v>
      </c>
      <c r="I1958" s="9">
        <v>3</v>
      </c>
      <c r="J1958" s="6">
        <v>134.52000000000001</v>
      </c>
      <c r="K1958" s="7">
        <v>0.05</v>
      </c>
      <c r="L1958" s="6">
        <v>65.19</v>
      </c>
      <c r="M1958" s="6">
        <f t="shared" si="120"/>
        <v>383.38200000000006</v>
      </c>
      <c r="N1958" s="6">
        <f t="shared" si="121"/>
        <v>195.57</v>
      </c>
      <c r="O1958" s="6">
        <f t="shared" si="122"/>
        <v>187.81200000000007</v>
      </c>
      <c r="P1958" s="8">
        <f t="shared" si="123"/>
        <v>0.48988215409174152</v>
      </c>
      <c r="Q1958" s="5">
        <f>YEAR(SalesDataTable[[#This Row],[Order Date]])</f>
        <v>2026</v>
      </c>
      <c r="R1958" s="8" t="str">
        <f>"Q"&amp;ROUNDUP(MONTH(SalesDataTable[[#This Row],[Order Date]])/3,0)</f>
        <v>Q3</v>
      </c>
      <c r="S1958" s="9">
        <f>MONTH(SalesDataTable[[#This Row],[Order Date]])</f>
        <v>9</v>
      </c>
      <c r="T1958" s="8" t="str">
        <f>TEXT(SalesDataTable[[#This Row],[Order Date]],"mmm")</f>
        <v>Sep</v>
      </c>
    </row>
    <row r="1959" spans="1:20" ht="15.6">
      <c r="A1959" s="2" t="s">
        <v>2010</v>
      </c>
      <c r="B1959" s="3">
        <v>46287</v>
      </c>
      <c r="C1959" s="4" t="s">
        <v>27</v>
      </c>
      <c r="D1959" s="4" t="s">
        <v>48</v>
      </c>
      <c r="E1959" s="4" t="s">
        <v>3</v>
      </c>
      <c r="F1959" s="4" t="s">
        <v>4</v>
      </c>
      <c r="G1959" s="4" t="s">
        <v>31</v>
      </c>
      <c r="H1959" s="4" t="s">
        <v>90</v>
      </c>
      <c r="I1959" s="9">
        <v>1</v>
      </c>
      <c r="J1959" s="6">
        <v>124.51</v>
      </c>
      <c r="K1959" s="7">
        <v>0</v>
      </c>
      <c r="L1959" s="6">
        <v>59.97</v>
      </c>
      <c r="M1959" s="6">
        <f t="shared" si="120"/>
        <v>124.51</v>
      </c>
      <c r="N1959" s="6">
        <f t="shared" si="121"/>
        <v>59.97</v>
      </c>
      <c r="O1959" s="6">
        <f t="shared" si="122"/>
        <v>64.540000000000006</v>
      </c>
      <c r="P1959" s="8">
        <f t="shared" si="123"/>
        <v>0.51835193960324477</v>
      </c>
      <c r="Q1959" s="5">
        <f>YEAR(SalesDataTable[[#This Row],[Order Date]])</f>
        <v>2026</v>
      </c>
      <c r="R1959" s="8" t="str">
        <f>"Q"&amp;ROUNDUP(MONTH(SalesDataTable[[#This Row],[Order Date]])/3,0)</f>
        <v>Q3</v>
      </c>
      <c r="S1959" s="9">
        <f>MONTH(SalesDataTable[[#This Row],[Order Date]])</f>
        <v>9</v>
      </c>
      <c r="T1959" s="8" t="str">
        <f>TEXT(SalesDataTable[[#This Row],[Order Date]],"mmm")</f>
        <v>Sep</v>
      </c>
    </row>
    <row r="1960" spans="1:20" ht="15.6">
      <c r="A1960" s="2" t="s">
        <v>2011</v>
      </c>
      <c r="B1960" s="3">
        <v>46287</v>
      </c>
      <c r="C1960" s="4" t="s">
        <v>14</v>
      </c>
      <c r="D1960" s="4" t="s">
        <v>24</v>
      </c>
      <c r="E1960" s="4" t="s">
        <v>3</v>
      </c>
      <c r="F1960" s="4" t="s">
        <v>4</v>
      </c>
      <c r="G1960" s="4" t="s">
        <v>11</v>
      </c>
      <c r="H1960" s="4" t="s">
        <v>21</v>
      </c>
      <c r="I1960" s="9">
        <v>1</v>
      </c>
      <c r="J1960" s="6">
        <v>141</v>
      </c>
      <c r="K1960" s="7">
        <v>0</v>
      </c>
      <c r="L1960" s="6">
        <v>79.010000000000005</v>
      </c>
      <c r="M1960" s="6">
        <f t="shared" si="120"/>
        <v>141</v>
      </c>
      <c r="N1960" s="6">
        <f t="shared" si="121"/>
        <v>79.010000000000005</v>
      </c>
      <c r="O1960" s="6">
        <f t="shared" si="122"/>
        <v>61.989999999999995</v>
      </c>
      <c r="P1960" s="8">
        <f t="shared" si="123"/>
        <v>0.43964539007092196</v>
      </c>
      <c r="Q1960" s="5">
        <f>YEAR(SalesDataTable[[#This Row],[Order Date]])</f>
        <v>2026</v>
      </c>
      <c r="R1960" s="8" t="str">
        <f>"Q"&amp;ROUNDUP(MONTH(SalesDataTable[[#This Row],[Order Date]])/3,0)</f>
        <v>Q3</v>
      </c>
      <c r="S1960" s="9">
        <f>MONTH(SalesDataTable[[#This Row],[Order Date]])</f>
        <v>9</v>
      </c>
      <c r="T1960" s="8" t="str">
        <f>TEXT(SalesDataTable[[#This Row],[Order Date]],"mmm")</f>
        <v>Sep</v>
      </c>
    </row>
    <row r="1961" spans="1:20" ht="15.6">
      <c r="A1961" s="2" t="s">
        <v>2012</v>
      </c>
      <c r="B1961" s="3">
        <v>46287</v>
      </c>
      <c r="C1961" s="4" t="s">
        <v>27</v>
      </c>
      <c r="D1961" s="4" t="s">
        <v>28</v>
      </c>
      <c r="E1961" s="4" t="s">
        <v>10</v>
      </c>
      <c r="F1961" s="4" t="s">
        <v>4</v>
      </c>
      <c r="G1961" s="4" t="s">
        <v>31</v>
      </c>
      <c r="H1961" s="4" t="s">
        <v>90</v>
      </c>
      <c r="I1961" s="9">
        <v>6</v>
      </c>
      <c r="J1961" s="6">
        <v>121.7</v>
      </c>
      <c r="K1961" s="7">
        <v>0.15</v>
      </c>
      <c r="L1961" s="6">
        <v>61.26</v>
      </c>
      <c r="M1961" s="6">
        <f t="shared" si="120"/>
        <v>620.67000000000007</v>
      </c>
      <c r="N1961" s="6">
        <f t="shared" si="121"/>
        <v>367.56</v>
      </c>
      <c r="O1961" s="6">
        <f t="shared" si="122"/>
        <v>253.11000000000007</v>
      </c>
      <c r="P1961" s="8">
        <f t="shared" si="123"/>
        <v>0.40780124703948967</v>
      </c>
      <c r="Q1961" s="5">
        <f>YEAR(SalesDataTable[[#This Row],[Order Date]])</f>
        <v>2026</v>
      </c>
      <c r="R1961" s="8" t="str">
        <f>"Q"&amp;ROUNDUP(MONTH(SalesDataTable[[#This Row],[Order Date]])/3,0)</f>
        <v>Q3</v>
      </c>
      <c r="S1961" s="9">
        <f>MONTH(SalesDataTable[[#This Row],[Order Date]])</f>
        <v>9</v>
      </c>
      <c r="T1961" s="8" t="str">
        <f>TEXT(SalesDataTable[[#This Row],[Order Date]],"mmm")</f>
        <v>Sep</v>
      </c>
    </row>
    <row r="1962" spans="1:20" ht="15.6">
      <c r="A1962" s="2" t="s">
        <v>2013</v>
      </c>
      <c r="B1962" s="3">
        <v>46287</v>
      </c>
      <c r="C1962" s="4" t="s">
        <v>27</v>
      </c>
      <c r="D1962" s="4" t="s">
        <v>45</v>
      </c>
      <c r="E1962" s="4" t="s">
        <v>10</v>
      </c>
      <c r="F1962" s="4" t="s">
        <v>20</v>
      </c>
      <c r="G1962" s="4" t="s">
        <v>5</v>
      </c>
      <c r="H1962" s="4" t="s">
        <v>43</v>
      </c>
      <c r="I1962" s="9">
        <v>4</v>
      </c>
      <c r="J1962" s="6">
        <v>103.86</v>
      </c>
      <c r="K1962" s="7">
        <v>0.1</v>
      </c>
      <c r="L1962" s="6">
        <v>50.12</v>
      </c>
      <c r="M1962" s="6">
        <f t="shared" si="120"/>
        <v>373.89600000000002</v>
      </c>
      <c r="N1962" s="6">
        <f t="shared" si="121"/>
        <v>200.48</v>
      </c>
      <c r="O1962" s="6">
        <f t="shared" si="122"/>
        <v>173.41600000000003</v>
      </c>
      <c r="P1962" s="8">
        <f t="shared" si="123"/>
        <v>0.46380811776536796</v>
      </c>
      <c r="Q1962" s="5">
        <f>YEAR(SalesDataTable[[#This Row],[Order Date]])</f>
        <v>2026</v>
      </c>
      <c r="R1962" s="8" t="str">
        <f>"Q"&amp;ROUNDUP(MONTH(SalesDataTable[[#This Row],[Order Date]])/3,0)</f>
        <v>Q3</v>
      </c>
      <c r="S1962" s="9">
        <f>MONTH(SalesDataTable[[#This Row],[Order Date]])</f>
        <v>9</v>
      </c>
      <c r="T1962" s="8" t="str">
        <f>TEXT(SalesDataTable[[#This Row],[Order Date]],"mmm")</f>
        <v>Sep</v>
      </c>
    </row>
    <row r="1963" spans="1:20" ht="15.6">
      <c r="A1963" s="2" t="s">
        <v>2014</v>
      </c>
      <c r="B1963" s="3">
        <v>46288</v>
      </c>
      <c r="C1963" s="4" t="s">
        <v>14</v>
      </c>
      <c r="D1963" s="4" t="s">
        <v>34</v>
      </c>
      <c r="E1963" s="4" t="s">
        <v>39</v>
      </c>
      <c r="F1963" s="4" t="s">
        <v>4</v>
      </c>
      <c r="G1963" s="4" t="s">
        <v>11</v>
      </c>
      <c r="H1963" s="4" t="s">
        <v>12</v>
      </c>
      <c r="I1963" s="9">
        <v>2</v>
      </c>
      <c r="J1963" s="6">
        <v>93.82</v>
      </c>
      <c r="K1963" s="7">
        <v>0.05</v>
      </c>
      <c r="L1963" s="6">
        <v>45.57</v>
      </c>
      <c r="M1963" s="6">
        <f t="shared" si="120"/>
        <v>178.25799999999998</v>
      </c>
      <c r="N1963" s="6">
        <f t="shared" si="121"/>
        <v>91.14</v>
      </c>
      <c r="O1963" s="6">
        <f t="shared" si="122"/>
        <v>87.117999999999981</v>
      </c>
      <c r="P1963" s="8">
        <f t="shared" si="123"/>
        <v>0.48871859888476249</v>
      </c>
      <c r="Q1963" s="5">
        <f>YEAR(SalesDataTable[[#This Row],[Order Date]])</f>
        <v>2026</v>
      </c>
      <c r="R1963" s="8" t="str">
        <f>"Q"&amp;ROUNDUP(MONTH(SalesDataTable[[#This Row],[Order Date]])/3,0)</f>
        <v>Q3</v>
      </c>
      <c r="S1963" s="9">
        <f>MONTH(SalesDataTable[[#This Row],[Order Date]])</f>
        <v>9</v>
      </c>
      <c r="T1963" s="8" t="str">
        <f>TEXT(SalesDataTable[[#This Row],[Order Date]],"mmm")</f>
        <v>Sep</v>
      </c>
    </row>
    <row r="1964" spans="1:20" ht="15.6">
      <c r="A1964" s="2" t="s">
        <v>2015</v>
      </c>
      <c r="B1964" s="3">
        <v>46288</v>
      </c>
      <c r="C1964" s="4" t="s">
        <v>27</v>
      </c>
      <c r="D1964" s="4" t="s">
        <v>48</v>
      </c>
      <c r="E1964" s="4" t="s">
        <v>10</v>
      </c>
      <c r="F1964" s="4" t="s">
        <v>20</v>
      </c>
      <c r="G1964" s="4" t="s">
        <v>11</v>
      </c>
      <c r="H1964" s="4" t="s">
        <v>53</v>
      </c>
      <c r="I1964" s="9">
        <v>8</v>
      </c>
      <c r="J1964" s="6">
        <v>155.13999999999999</v>
      </c>
      <c r="K1964" s="7">
        <v>0.1</v>
      </c>
      <c r="L1964" s="6">
        <v>76.87</v>
      </c>
      <c r="M1964" s="6">
        <f t="shared" si="120"/>
        <v>1117.008</v>
      </c>
      <c r="N1964" s="6">
        <f t="shared" si="121"/>
        <v>614.96</v>
      </c>
      <c r="O1964" s="6">
        <f t="shared" si="122"/>
        <v>502.048</v>
      </c>
      <c r="P1964" s="8">
        <f t="shared" si="123"/>
        <v>0.44945783736553363</v>
      </c>
      <c r="Q1964" s="5">
        <f>YEAR(SalesDataTable[[#This Row],[Order Date]])</f>
        <v>2026</v>
      </c>
      <c r="R1964" s="8" t="str">
        <f>"Q"&amp;ROUNDUP(MONTH(SalesDataTable[[#This Row],[Order Date]])/3,0)</f>
        <v>Q3</v>
      </c>
      <c r="S1964" s="9">
        <f>MONTH(SalesDataTable[[#This Row],[Order Date]])</f>
        <v>9</v>
      </c>
      <c r="T1964" s="8" t="str">
        <f>TEXT(SalesDataTable[[#This Row],[Order Date]],"mmm")</f>
        <v>Sep</v>
      </c>
    </row>
    <row r="1965" spans="1:20" ht="15.6">
      <c r="A1965" s="2" t="s">
        <v>2016</v>
      </c>
      <c r="B1965" s="3">
        <v>46288</v>
      </c>
      <c r="C1965" s="4" t="s">
        <v>27</v>
      </c>
      <c r="D1965" s="4" t="s">
        <v>48</v>
      </c>
      <c r="E1965" s="4" t="s">
        <v>3</v>
      </c>
      <c r="F1965" s="4" t="s">
        <v>4</v>
      </c>
      <c r="G1965" s="4" t="s">
        <v>11</v>
      </c>
      <c r="H1965" s="4" t="s">
        <v>12</v>
      </c>
      <c r="I1965" s="9">
        <v>3</v>
      </c>
      <c r="J1965" s="6">
        <v>92.14</v>
      </c>
      <c r="K1965" s="7">
        <v>0.05</v>
      </c>
      <c r="L1965" s="6">
        <v>45.25</v>
      </c>
      <c r="M1965" s="6">
        <f t="shared" si="120"/>
        <v>262.59899999999999</v>
      </c>
      <c r="N1965" s="6">
        <f t="shared" si="121"/>
        <v>135.75</v>
      </c>
      <c r="O1965" s="6">
        <f t="shared" si="122"/>
        <v>126.84899999999999</v>
      </c>
      <c r="P1965" s="8">
        <f t="shared" si="123"/>
        <v>0.48305210606285626</v>
      </c>
      <c r="Q1965" s="5">
        <f>YEAR(SalesDataTable[[#This Row],[Order Date]])</f>
        <v>2026</v>
      </c>
      <c r="R1965" s="8" t="str">
        <f>"Q"&amp;ROUNDUP(MONTH(SalesDataTable[[#This Row],[Order Date]])/3,0)</f>
        <v>Q3</v>
      </c>
      <c r="S1965" s="9">
        <f>MONTH(SalesDataTable[[#This Row],[Order Date]])</f>
        <v>9</v>
      </c>
      <c r="T1965" s="8" t="str">
        <f>TEXT(SalesDataTable[[#This Row],[Order Date]],"mmm")</f>
        <v>Sep</v>
      </c>
    </row>
    <row r="1966" spans="1:20" ht="15.6">
      <c r="A1966" s="2" t="s">
        <v>2017</v>
      </c>
      <c r="B1966" s="3">
        <v>46289</v>
      </c>
      <c r="C1966" s="4" t="s">
        <v>8</v>
      </c>
      <c r="D1966" s="4" t="s">
        <v>69</v>
      </c>
      <c r="E1966" s="4" t="s">
        <v>25</v>
      </c>
      <c r="F1966" s="4" t="s">
        <v>4</v>
      </c>
      <c r="G1966" s="4" t="s">
        <v>5</v>
      </c>
      <c r="H1966" s="4" t="s">
        <v>35</v>
      </c>
      <c r="I1966" s="9">
        <v>6</v>
      </c>
      <c r="J1966" s="6">
        <v>39.880000000000003</v>
      </c>
      <c r="K1966" s="7">
        <v>0.05</v>
      </c>
      <c r="L1966" s="6">
        <v>16.79</v>
      </c>
      <c r="M1966" s="6">
        <f t="shared" si="120"/>
        <v>227.31600000000003</v>
      </c>
      <c r="N1966" s="6">
        <f t="shared" si="121"/>
        <v>100.74</v>
      </c>
      <c r="O1966" s="6">
        <f t="shared" si="122"/>
        <v>126.57600000000004</v>
      </c>
      <c r="P1966" s="8">
        <f t="shared" si="123"/>
        <v>0.5568283798764716</v>
      </c>
      <c r="Q1966" s="5">
        <f>YEAR(SalesDataTable[[#This Row],[Order Date]])</f>
        <v>2026</v>
      </c>
      <c r="R1966" s="8" t="str">
        <f>"Q"&amp;ROUNDUP(MONTH(SalesDataTable[[#This Row],[Order Date]])/3,0)</f>
        <v>Q3</v>
      </c>
      <c r="S1966" s="9">
        <f>MONTH(SalesDataTable[[#This Row],[Order Date]])</f>
        <v>9</v>
      </c>
      <c r="T1966" s="8" t="str">
        <f>TEXT(SalesDataTable[[#This Row],[Order Date]],"mmm")</f>
        <v>Sep</v>
      </c>
    </row>
    <row r="1967" spans="1:20" ht="15.6">
      <c r="A1967" s="2" t="s">
        <v>2018</v>
      </c>
      <c r="B1967" s="3">
        <v>46289</v>
      </c>
      <c r="C1967" s="4" t="s">
        <v>14</v>
      </c>
      <c r="D1967" s="4" t="s">
        <v>126</v>
      </c>
      <c r="E1967" s="4" t="s">
        <v>3</v>
      </c>
      <c r="F1967" s="4" t="s">
        <v>4</v>
      </c>
      <c r="G1967" s="4" t="s">
        <v>17</v>
      </c>
      <c r="H1967" s="4" t="s">
        <v>18</v>
      </c>
      <c r="I1967" s="9">
        <v>4</v>
      </c>
      <c r="J1967" s="6">
        <v>35.700000000000003</v>
      </c>
      <c r="K1967" s="7">
        <v>0</v>
      </c>
      <c r="L1967" s="6">
        <v>13.91</v>
      </c>
      <c r="M1967" s="6">
        <f t="shared" si="120"/>
        <v>142.80000000000001</v>
      </c>
      <c r="N1967" s="6">
        <f t="shared" si="121"/>
        <v>55.64</v>
      </c>
      <c r="O1967" s="6">
        <f t="shared" si="122"/>
        <v>87.160000000000011</v>
      </c>
      <c r="P1967" s="8">
        <f t="shared" si="123"/>
        <v>0.61036414565826336</v>
      </c>
      <c r="Q1967" s="5">
        <f>YEAR(SalesDataTable[[#This Row],[Order Date]])</f>
        <v>2026</v>
      </c>
      <c r="R1967" s="8" t="str">
        <f>"Q"&amp;ROUNDUP(MONTH(SalesDataTable[[#This Row],[Order Date]])/3,0)</f>
        <v>Q3</v>
      </c>
      <c r="S1967" s="9">
        <f>MONTH(SalesDataTable[[#This Row],[Order Date]])</f>
        <v>9</v>
      </c>
      <c r="T1967" s="8" t="str">
        <f>TEXT(SalesDataTable[[#This Row],[Order Date]],"mmm")</f>
        <v>Sep</v>
      </c>
    </row>
    <row r="1968" spans="1:20" ht="15.6">
      <c r="A1968" s="2" t="s">
        <v>2019</v>
      </c>
      <c r="B1968" s="3">
        <v>46289</v>
      </c>
      <c r="C1968" s="4" t="s">
        <v>27</v>
      </c>
      <c r="D1968" s="4" t="s">
        <v>48</v>
      </c>
      <c r="E1968" s="4" t="s">
        <v>25</v>
      </c>
      <c r="F1968" s="4" t="s">
        <v>16</v>
      </c>
      <c r="G1968" s="4" t="s">
        <v>5</v>
      </c>
      <c r="H1968" s="4" t="s">
        <v>43</v>
      </c>
      <c r="I1968" s="9">
        <v>6</v>
      </c>
      <c r="J1968" s="6">
        <v>104.16</v>
      </c>
      <c r="K1968" s="7">
        <v>0</v>
      </c>
      <c r="L1968" s="6">
        <v>51.76</v>
      </c>
      <c r="M1968" s="6">
        <f t="shared" si="120"/>
        <v>624.96</v>
      </c>
      <c r="N1968" s="6">
        <f t="shared" si="121"/>
        <v>310.56</v>
      </c>
      <c r="O1968" s="6">
        <f t="shared" si="122"/>
        <v>314.40000000000003</v>
      </c>
      <c r="P1968" s="8">
        <f t="shared" si="123"/>
        <v>0.50307219662058378</v>
      </c>
      <c r="Q1968" s="5">
        <f>YEAR(SalesDataTable[[#This Row],[Order Date]])</f>
        <v>2026</v>
      </c>
      <c r="R1968" s="8" t="str">
        <f>"Q"&amp;ROUNDUP(MONTH(SalesDataTable[[#This Row],[Order Date]])/3,0)</f>
        <v>Q3</v>
      </c>
      <c r="S1968" s="9">
        <f>MONTH(SalesDataTable[[#This Row],[Order Date]])</f>
        <v>9</v>
      </c>
      <c r="T1968" s="8" t="str">
        <f>TEXT(SalesDataTable[[#This Row],[Order Date]],"mmm")</f>
        <v>Sep</v>
      </c>
    </row>
    <row r="1969" spans="1:20" ht="15.6">
      <c r="A1969" s="2" t="s">
        <v>2020</v>
      </c>
      <c r="B1969" s="3">
        <v>46289</v>
      </c>
      <c r="C1969" s="4" t="s">
        <v>14</v>
      </c>
      <c r="D1969" s="4" t="s">
        <v>126</v>
      </c>
      <c r="E1969" s="4" t="s">
        <v>3</v>
      </c>
      <c r="F1969" s="4" t="s">
        <v>16</v>
      </c>
      <c r="G1969" s="4" t="s">
        <v>11</v>
      </c>
      <c r="H1969" s="4" t="s">
        <v>21</v>
      </c>
      <c r="I1969" s="9">
        <v>5</v>
      </c>
      <c r="J1969" s="6">
        <v>147.21</v>
      </c>
      <c r="K1969" s="7">
        <v>0.05</v>
      </c>
      <c r="L1969" s="6">
        <v>79.14</v>
      </c>
      <c r="M1969" s="6">
        <f t="shared" si="120"/>
        <v>699.24750000000006</v>
      </c>
      <c r="N1969" s="6">
        <f t="shared" si="121"/>
        <v>395.7</v>
      </c>
      <c r="O1969" s="6">
        <f t="shared" si="122"/>
        <v>303.54750000000007</v>
      </c>
      <c r="P1969" s="8">
        <f t="shared" si="123"/>
        <v>0.43410594961011667</v>
      </c>
      <c r="Q1969" s="5">
        <f>YEAR(SalesDataTable[[#This Row],[Order Date]])</f>
        <v>2026</v>
      </c>
      <c r="R1969" s="8" t="str">
        <f>"Q"&amp;ROUNDUP(MONTH(SalesDataTable[[#This Row],[Order Date]])/3,0)</f>
        <v>Q3</v>
      </c>
      <c r="S1969" s="9">
        <f>MONTH(SalesDataTable[[#This Row],[Order Date]])</f>
        <v>9</v>
      </c>
      <c r="T1969" s="8" t="str">
        <f>TEXT(SalesDataTable[[#This Row],[Order Date]],"mmm")</f>
        <v>Sep</v>
      </c>
    </row>
    <row r="1970" spans="1:20" ht="15.6">
      <c r="A1970" s="2" t="s">
        <v>2021</v>
      </c>
      <c r="B1970" s="3">
        <v>46289</v>
      </c>
      <c r="C1970" s="4" t="s">
        <v>1</v>
      </c>
      <c r="D1970" s="4" t="s">
        <v>2</v>
      </c>
      <c r="E1970" s="4" t="s">
        <v>3</v>
      </c>
      <c r="F1970" s="4" t="s">
        <v>16</v>
      </c>
      <c r="G1970" s="4" t="s">
        <v>31</v>
      </c>
      <c r="H1970" s="4" t="s">
        <v>41</v>
      </c>
      <c r="I1970" s="9">
        <v>3</v>
      </c>
      <c r="J1970" s="6">
        <v>195.68</v>
      </c>
      <c r="K1970" s="7">
        <v>0.05</v>
      </c>
      <c r="L1970" s="6">
        <v>102.16</v>
      </c>
      <c r="M1970" s="6">
        <f t="shared" si="120"/>
        <v>557.68799999999999</v>
      </c>
      <c r="N1970" s="6">
        <f t="shared" si="121"/>
        <v>306.48</v>
      </c>
      <c r="O1970" s="6">
        <f t="shared" si="122"/>
        <v>251.20799999999997</v>
      </c>
      <c r="P1970" s="8">
        <f t="shared" si="123"/>
        <v>0.45044541033696256</v>
      </c>
      <c r="Q1970" s="5">
        <f>YEAR(SalesDataTable[[#This Row],[Order Date]])</f>
        <v>2026</v>
      </c>
      <c r="R1970" s="8" t="str">
        <f>"Q"&amp;ROUNDUP(MONTH(SalesDataTable[[#This Row],[Order Date]])/3,0)</f>
        <v>Q3</v>
      </c>
      <c r="S1970" s="9">
        <f>MONTH(SalesDataTable[[#This Row],[Order Date]])</f>
        <v>9</v>
      </c>
      <c r="T1970" s="8" t="str">
        <f>TEXT(SalesDataTable[[#This Row],[Order Date]],"mmm")</f>
        <v>Sep</v>
      </c>
    </row>
    <row r="1971" spans="1:20" ht="15.6">
      <c r="A1971" s="2" t="s">
        <v>2022</v>
      </c>
      <c r="B1971" s="3">
        <v>46289</v>
      </c>
      <c r="C1971" s="4" t="s">
        <v>8</v>
      </c>
      <c r="D1971" s="4" t="s">
        <v>66</v>
      </c>
      <c r="E1971" s="4" t="s">
        <v>10</v>
      </c>
      <c r="F1971" s="4" t="s">
        <v>20</v>
      </c>
      <c r="G1971" s="4" t="s">
        <v>11</v>
      </c>
      <c r="H1971" s="4" t="s">
        <v>12</v>
      </c>
      <c r="I1971" s="9">
        <v>5</v>
      </c>
      <c r="J1971" s="6">
        <v>90.05</v>
      </c>
      <c r="K1971" s="7">
        <v>0.15</v>
      </c>
      <c r="L1971" s="6">
        <v>44.12</v>
      </c>
      <c r="M1971" s="6">
        <f t="shared" si="120"/>
        <v>382.71249999999998</v>
      </c>
      <c r="N1971" s="6">
        <f t="shared" si="121"/>
        <v>220.6</v>
      </c>
      <c r="O1971" s="6">
        <f t="shared" si="122"/>
        <v>162.11249999999998</v>
      </c>
      <c r="P1971" s="8">
        <f t="shared" si="123"/>
        <v>0.42358820263252439</v>
      </c>
      <c r="Q1971" s="5">
        <f>YEAR(SalesDataTable[[#This Row],[Order Date]])</f>
        <v>2026</v>
      </c>
      <c r="R1971" s="8" t="str">
        <f>"Q"&amp;ROUNDUP(MONTH(SalesDataTable[[#This Row],[Order Date]])/3,0)</f>
        <v>Q3</v>
      </c>
      <c r="S1971" s="9">
        <f>MONTH(SalesDataTable[[#This Row],[Order Date]])</f>
        <v>9</v>
      </c>
      <c r="T1971" s="8" t="str">
        <f>TEXT(SalesDataTable[[#This Row],[Order Date]],"mmm")</f>
        <v>Sep</v>
      </c>
    </row>
    <row r="1972" spans="1:20" ht="15.6">
      <c r="A1972" s="2" t="s">
        <v>2023</v>
      </c>
      <c r="B1972" s="3">
        <v>46289</v>
      </c>
      <c r="C1972" s="4" t="s">
        <v>27</v>
      </c>
      <c r="D1972" s="4" t="s">
        <v>82</v>
      </c>
      <c r="E1972" s="4" t="s">
        <v>39</v>
      </c>
      <c r="F1972" s="4" t="s">
        <v>4</v>
      </c>
      <c r="G1972" s="4" t="s">
        <v>31</v>
      </c>
      <c r="H1972" s="4" t="s">
        <v>32</v>
      </c>
      <c r="I1972" s="9">
        <v>1</v>
      </c>
      <c r="J1972" s="6">
        <v>345.48</v>
      </c>
      <c r="K1972" s="7">
        <v>0</v>
      </c>
      <c r="L1972" s="6">
        <v>196.31</v>
      </c>
      <c r="M1972" s="6">
        <f t="shared" si="120"/>
        <v>345.48</v>
      </c>
      <c r="N1972" s="6">
        <f t="shared" si="121"/>
        <v>196.31</v>
      </c>
      <c r="O1972" s="6">
        <f t="shared" si="122"/>
        <v>149.17000000000002</v>
      </c>
      <c r="P1972" s="8">
        <f t="shared" si="123"/>
        <v>0.43177607965728843</v>
      </c>
      <c r="Q1972" s="5">
        <f>YEAR(SalesDataTable[[#This Row],[Order Date]])</f>
        <v>2026</v>
      </c>
      <c r="R1972" s="8" t="str">
        <f>"Q"&amp;ROUNDUP(MONTH(SalesDataTable[[#This Row],[Order Date]])/3,0)</f>
        <v>Q3</v>
      </c>
      <c r="S1972" s="9">
        <f>MONTH(SalesDataTable[[#This Row],[Order Date]])</f>
        <v>9</v>
      </c>
      <c r="T1972" s="8" t="str">
        <f>TEXT(SalesDataTable[[#This Row],[Order Date]],"mmm")</f>
        <v>Sep</v>
      </c>
    </row>
    <row r="1973" spans="1:20" ht="15.6">
      <c r="A1973" s="2" t="s">
        <v>2024</v>
      </c>
      <c r="B1973" s="3">
        <v>46289</v>
      </c>
      <c r="C1973" s="4" t="s">
        <v>27</v>
      </c>
      <c r="D1973" s="4" t="s">
        <v>28</v>
      </c>
      <c r="E1973" s="4" t="s">
        <v>3</v>
      </c>
      <c r="F1973" s="4" t="s">
        <v>16</v>
      </c>
      <c r="G1973" s="4" t="s">
        <v>17</v>
      </c>
      <c r="H1973" s="4" t="s">
        <v>46</v>
      </c>
      <c r="I1973" s="9">
        <v>1</v>
      </c>
      <c r="J1973" s="6">
        <v>46.23</v>
      </c>
      <c r="K1973" s="7">
        <v>0.1</v>
      </c>
      <c r="L1973" s="6">
        <v>18.34</v>
      </c>
      <c r="M1973" s="6">
        <f t="shared" si="120"/>
        <v>41.606999999999999</v>
      </c>
      <c r="N1973" s="6">
        <f t="shared" si="121"/>
        <v>18.34</v>
      </c>
      <c r="O1973" s="6">
        <f t="shared" si="122"/>
        <v>23.266999999999999</v>
      </c>
      <c r="P1973" s="8">
        <f t="shared" si="123"/>
        <v>0.55920878698295962</v>
      </c>
      <c r="Q1973" s="5">
        <f>YEAR(SalesDataTable[[#This Row],[Order Date]])</f>
        <v>2026</v>
      </c>
      <c r="R1973" s="8" t="str">
        <f>"Q"&amp;ROUNDUP(MONTH(SalesDataTable[[#This Row],[Order Date]])/3,0)</f>
        <v>Q3</v>
      </c>
      <c r="S1973" s="9">
        <f>MONTH(SalesDataTable[[#This Row],[Order Date]])</f>
        <v>9</v>
      </c>
      <c r="T1973" s="8" t="str">
        <f>TEXT(SalesDataTable[[#This Row],[Order Date]],"mmm")</f>
        <v>Sep</v>
      </c>
    </row>
    <row r="1974" spans="1:20" ht="15.6">
      <c r="A1974" s="2" t="s">
        <v>2025</v>
      </c>
      <c r="B1974" s="3">
        <v>46289</v>
      </c>
      <c r="C1974" s="4" t="s">
        <v>1</v>
      </c>
      <c r="D1974" s="4" t="s">
        <v>2</v>
      </c>
      <c r="E1974" s="4" t="s">
        <v>39</v>
      </c>
      <c r="F1974" s="4" t="s">
        <v>4</v>
      </c>
      <c r="G1974" s="4" t="s">
        <v>31</v>
      </c>
      <c r="H1974" s="4" t="s">
        <v>64</v>
      </c>
      <c r="I1974" s="9">
        <v>3</v>
      </c>
      <c r="J1974" s="6">
        <v>82.38</v>
      </c>
      <c r="K1974" s="7">
        <v>0.15</v>
      </c>
      <c r="L1974" s="6">
        <v>39.020000000000003</v>
      </c>
      <c r="M1974" s="6">
        <f t="shared" si="120"/>
        <v>210.06899999999999</v>
      </c>
      <c r="N1974" s="6">
        <f t="shared" si="121"/>
        <v>117.06</v>
      </c>
      <c r="O1974" s="6">
        <f t="shared" si="122"/>
        <v>93.008999999999986</v>
      </c>
      <c r="P1974" s="8">
        <f t="shared" si="123"/>
        <v>0.44275452351370259</v>
      </c>
      <c r="Q1974" s="5">
        <f>YEAR(SalesDataTable[[#This Row],[Order Date]])</f>
        <v>2026</v>
      </c>
      <c r="R1974" s="8" t="str">
        <f>"Q"&amp;ROUNDUP(MONTH(SalesDataTable[[#This Row],[Order Date]])/3,0)</f>
        <v>Q3</v>
      </c>
      <c r="S1974" s="9">
        <f>MONTH(SalesDataTable[[#This Row],[Order Date]])</f>
        <v>9</v>
      </c>
      <c r="T1974" s="8" t="str">
        <f>TEXT(SalesDataTable[[#This Row],[Order Date]],"mmm")</f>
        <v>Sep</v>
      </c>
    </row>
    <row r="1975" spans="1:20" ht="15.6">
      <c r="A1975" s="2" t="s">
        <v>2026</v>
      </c>
      <c r="B1975" s="3">
        <v>46290</v>
      </c>
      <c r="C1975" s="4" t="s">
        <v>27</v>
      </c>
      <c r="D1975" s="4" t="s">
        <v>45</v>
      </c>
      <c r="E1975" s="4" t="s">
        <v>3</v>
      </c>
      <c r="F1975" s="4" t="s">
        <v>16</v>
      </c>
      <c r="G1975" s="4" t="s">
        <v>31</v>
      </c>
      <c r="H1975" s="4" t="s">
        <v>32</v>
      </c>
      <c r="I1975" s="9">
        <v>1</v>
      </c>
      <c r="J1975" s="6">
        <v>344.79</v>
      </c>
      <c r="K1975" s="7">
        <v>0</v>
      </c>
      <c r="L1975" s="6">
        <v>189.63</v>
      </c>
      <c r="M1975" s="6">
        <f t="shared" si="120"/>
        <v>344.79</v>
      </c>
      <c r="N1975" s="6">
        <f t="shared" si="121"/>
        <v>189.63</v>
      </c>
      <c r="O1975" s="6">
        <f t="shared" si="122"/>
        <v>155.16000000000003</v>
      </c>
      <c r="P1975" s="8">
        <f t="shared" si="123"/>
        <v>0.45001305142260511</v>
      </c>
      <c r="Q1975" s="5">
        <f>YEAR(SalesDataTable[[#This Row],[Order Date]])</f>
        <v>2026</v>
      </c>
      <c r="R1975" s="8" t="str">
        <f>"Q"&amp;ROUNDUP(MONTH(SalesDataTable[[#This Row],[Order Date]])/3,0)</f>
        <v>Q3</v>
      </c>
      <c r="S1975" s="9">
        <f>MONTH(SalesDataTable[[#This Row],[Order Date]])</f>
        <v>9</v>
      </c>
      <c r="T1975" s="8" t="str">
        <f>TEXT(SalesDataTable[[#This Row],[Order Date]],"mmm")</f>
        <v>Sep</v>
      </c>
    </row>
    <row r="1976" spans="1:20" ht="15.6">
      <c r="A1976" s="2" t="s">
        <v>2027</v>
      </c>
      <c r="B1976" s="3">
        <v>46291</v>
      </c>
      <c r="C1976" s="4" t="s">
        <v>1</v>
      </c>
      <c r="D1976" s="4" t="s">
        <v>2</v>
      </c>
      <c r="E1976" s="4" t="s">
        <v>39</v>
      </c>
      <c r="F1976" s="4" t="s">
        <v>4</v>
      </c>
      <c r="G1976" s="4" t="s">
        <v>11</v>
      </c>
      <c r="H1976" s="4" t="s">
        <v>79</v>
      </c>
      <c r="I1976" s="9">
        <v>1</v>
      </c>
      <c r="J1976" s="6">
        <v>73.06</v>
      </c>
      <c r="K1976" s="7">
        <v>0.05</v>
      </c>
      <c r="L1976" s="6">
        <v>31.42</v>
      </c>
      <c r="M1976" s="6">
        <f t="shared" si="120"/>
        <v>69.406999999999996</v>
      </c>
      <c r="N1976" s="6">
        <f t="shared" si="121"/>
        <v>31.42</v>
      </c>
      <c r="O1976" s="6">
        <f t="shared" si="122"/>
        <v>37.986999999999995</v>
      </c>
      <c r="P1976" s="8">
        <f t="shared" si="123"/>
        <v>0.54730790842422228</v>
      </c>
      <c r="Q1976" s="5">
        <f>YEAR(SalesDataTable[[#This Row],[Order Date]])</f>
        <v>2026</v>
      </c>
      <c r="R1976" s="8" t="str">
        <f>"Q"&amp;ROUNDUP(MONTH(SalesDataTable[[#This Row],[Order Date]])/3,0)</f>
        <v>Q3</v>
      </c>
      <c r="S1976" s="9">
        <f>MONTH(SalesDataTable[[#This Row],[Order Date]])</f>
        <v>9</v>
      </c>
      <c r="T1976" s="8" t="str">
        <f>TEXT(SalesDataTable[[#This Row],[Order Date]],"mmm")</f>
        <v>Sep</v>
      </c>
    </row>
    <row r="1977" spans="1:20" ht="15.6">
      <c r="A1977" s="2" t="s">
        <v>2028</v>
      </c>
      <c r="B1977" s="3">
        <v>46291</v>
      </c>
      <c r="C1977" s="4" t="s">
        <v>27</v>
      </c>
      <c r="D1977" s="4" t="s">
        <v>48</v>
      </c>
      <c r="E1977" s="4" t="s">
        <v>3</v>
      </c>
      <c r="F1977" s="4" t="s">
        <v>4</v>
      </c>
      <c r="G1977" s="4" t="s">
        <v>31</v>
      </c>
      <c r="H1977" s="4" t="s">
        <v>64</v>
      </c>
      <c r="I1977" s="9">
        <v>1</v>
      </c>
      <c r="J1977" s="6">
        <v>81.58</v>
      </c>
      <c r="K1977" s="7">
        <v>0.1</v>
      </c>
      <c r="L1977" s="6">
        <v>38.89</v>
      </c>
      <c r="M1977" s="6">
        <f t="shared" si="120"/>
        <v>73.421999999999997</v>
      </c>
      <c r="N1977" s="6">
        <f t="shared" si="121"/>
        <v>38.89</v>
      </c>
      <c r="O1977" s="6">
        <f t="shared" si="122"/>
        <v>34.531999999999996</v>
      </c>
      <c r="P1977" s="8">
        <f t="shared" si="123"/>
        <v>0.47032224673803491</v>
      </c>
      <c r="Q1977" s="5">
        <f>YEAR(SalesDataTable[[#This Row],[Order Date]])</f>
        <v>2026</v>
      </c>
      <c r="R1977" s="8" t="str">
        <f>"Q"&amp;ROUNDUP(MONTH(SalesDataTable[[#This Row],[Order Date]])/3,0)</f>
        <v>Q3</v>
      </c>
      <c r="S1977" s="9">
        <f>MONTH(SalesDataTable[[#This Row],[Order Date]])</f>
        <v>9</v>
      </c>
      <c r="T1977" s="8" t="str">
        <f>TEXT(SalesDataTable[[#This Row],[Order Date]],"mmm")</f>
        <v>Sep</v>
      </c>
    </row>
    <row r="1978" spans="1:20" ht="15.6">
      <c r="A1978" s="2" t="s">
        <v>2029</v>
      </c>
      <c r="B1978" s="3">
        <v>46291</v>
      </c>
      <c r="C1978" s="4" t="s">
        <v>8</v>
      </c>
      <c r="D1978" s="4" t="s">
        <v>69</v>
      </c>
      <c r="E1978" s="4" t="s">
        <v>10</v>
      </c>
      <c r="F1978" s="4" t="s">
        <v>4</v>
      </c>
      <c r="G1978" s="4" t="s">
        <v>49</v>
      </c>
      <c r="H1978" s="4" t="s">
        <v>74</v>
      </c>
      <c r="I1978" s="9">
        <v>6</v>
      </c>
      <c r="J1978" s="6">
        <v>49.87</v>
      </c>
      <c r="K1978" s="7">
        <v>0.1</v>
      </c>
      <c r="L1978" s="6">
        <v>21.75</v>
      </c>
      <c r="M1978" s="6">
        <f t="shared" si="120"/>
        <v>269.298</v>
      </c>
      <c r="N1978" s="6">
        <f t="shared" si="121"/>
        <v>130.5</v>
      </c>
      <c r="O1978" s="6">
        <f t="shared" si="122"/>
        <v>138.798</v>
      </c>
      <c r="P1978" s="8">
        <f t="shared" si="123"/>
        <v>0.51540672414945521</v>
      </c>
      <c r="Q1978" s="5">
        <f>YEAR(SalesDataTable[[#This Row],[Order Date]])</f>
        <v>2026</v>
      </c>
      <c r="R1978" s="8" t="str">
        <f>"Q"&amp;ROUNDUP(MONTH(SalesDataTable[[#This Row],[Order Date]])/3,0)</f>
        <v>Q3</v>
      </c>
      <c r="S1978" s="9">
        <f>MONTH(SalesDataTable[[#This Row],[Order Date]])</f>
        <v>9</v>
      </c>
      <c r="T1978" s="8" t="str">
        <f>TEXT(SalesDataTable[[#This Row],[Order Date]],"mmm")</f>
        <v>Sep</v>
      </c>
    </row>
    <row r="1979" spans="1:20" ht="15.6">
      <c r="A1979" s="2" t="s">
        <v>2030</v>
      </c>
      <c r="B1979" s="3">
        <v>46291</v>
      </c>
      <c r="C1979" s="4" t="s">
        <v>14</v>
      </c>
      <c r="D1979" s="4" t="s">
        <v>24</v>
      </c>
      <c r="E1979" s="4" t="s">
        <v>3</v>
      </c>
      <c r="F1979" s="4" t="s">
        <v>16</v>
      </c>
      <c r="G1979" s="4" t="s">
        <v>5</v>
      </c>
      <c r="H1979" s="4" t="s">
        <v>35</v>
      </c>
      <c r="I1979" s="9">
        <v>2</v>
      </c>
      <c r="J1979" s="6">
        <v>39.81</v>
      </c>
      <c r="K1979" s="7">
        <v>0.05</v>
      </c>
      <c r="L1979" s="6">
        <v>16.87</v>
      </c>
      <c r="M1979" s="6">
        <f t="shared" si="120"/>
        <v>75.638999999999996</v>
      </c>
      <c r="N1979" s="6">
        <f t="shared" si="121"/>
        <v>33.74</v>
      </c>
      <c r="O1979" s="6">
        <f t="shared" si="122"/>
        <v>41.898999999999994</v>
      </c>
      <c r="P1979" s="8">
        <f t="shared" si="123"/>
        <v>0.55393381721069812</v>
      </c>
      <c r="Q1979" s="5">
        <f>YEAR(SalesDataTable[[#This Row],[Order Date]])</f>
        <v>2026</v>
      </c>
      <c r="R1979" s="8" t="str">
        <f>"Q"&amp;ROUNDUP(MONTH(SalesDataTable[[#This Row],[Order Date]])/3,0)</f>
        <v>Q3</v>
      </c>
      <c r="S1979" s="9">
        <f>MONTH(SalesDataTable[[#This Row],[Order Date]])</f>
        <v>9</v>
      </c>
      <c r="T1979" s="8" t="str">
        <f>TEXT(SalesDataTable[[#This Row],[Order Date]],"mmm")</f>
        <v>Sep</v>
      </c>
    </row>
    <row r="1980" spans="1:20" ht="15.6">
      <c r="A1980" s="2" t="s">
        <v>2031</v>
      </c>
      <c r="B1980" s="3">
        <v>46291</v>
      </c>
      <c r="C1980" s="4" t="s">
        <v>14</v>
      </c>
      <c r="D1980" s="4" t="s">
        <v>15</v>
      </c>
      <c r="E1980" s="4" t="s">
        <v>3</v>
      </c>
      <c r="F1980" s="4" t="s">
        <v>4</v>
      </c>
      <c r="G1980" s="4" t="s">
        <v>31</v>
      </c>
      <c r="H1980" s="4" t="s">
        <v>41</v>
      </c>
      <c r="I1980" s="9">
        <v>3</v>
      </c>
      <c r="J1980" s="6">
        <v>191.46</v>
      </c>
      <c r="K1980" s="7">
        <v>0</v>
      </c>
      <c r="L1980" s="6">
        <v>104.06</v>
      </c>
      <c r="M1980" s="6">
        <f t="shared" si="120"/>
        <v>574.38</v>
      </c>
      <c r="N1980" s="6">
        <f t="shared" si="121"/>
        <v>312.18</v>
      </c>
      <c r="O1980" s="6">
        <f t="shared" si="122"/>
        <v>262.2</v>
      </c>
      <c r="P1980" s="8">
        <f t="shared" si="123"/>
        <v>0.45649221769560222</v>
      </c>
      <c r="Q1980" s="5">
        <f>YEAR(SalesDataTable[[#This Row],[Order Date]])</f>
        <v>2026</v>
      </c>
      <c r="R1980" s="8" t="str">
        <f>"Q"&amp;ROUNDUP(MONTH(SalesDataTable[[#This Row],[Order Date]])/3,0)</f>
        <v>Q3</v>
      </c>
      <c r="S1980" s="9">
        <f>MONTH(SalesDataTable[[#This Row],[Order Date]])</f>
        <v>9</v>
      </c>
      <c r="T1980" s="8" t="str">
        <f>TEXT(SalesDataTable[[#This Row],[Order Date]],"mmm")</f>
        <v>Sep</v>
      </c>
    </row>
    <row r="1981" spans="1:20" ht="15.6">
      <c r="A1981" s="2" t="s">
        <v>2032</v>
      </c>
      <c r="B1981" s="3">
        <v>46291</v>
      </c>
      <c r="C1981" s="4" t="s">
        <v>14</v>
      </c>
      <c r="D1981" s="4" t="s">
        <v>34</v>
      </c>
      <c r="E1981" s="4" t="s">
        <v>3</v>
      </c>
      <c r="F1981" s="4" t="s">
        <v>4</v>
      </c>
      <c r="G1981" s="4" t="s">
        <v>17</v>
      </c>
      <c r="H1981" s="4" t="s">
        <v>46</v>
      </c>
      <c r="I1981" s="9">
        <v>3</v>
      </c>
      <c r="J1981" s="6">
        <v>46.48</v>
      </c>
      <c r="K1981" s="7">
        <v>0.05</v>
      </c>
      <c r="L1981" s="6">
        <v>18.82</v>
      </c>
      <c r="M1981" s="6">
        <f t="shared" si="120"/>
        <v>132.46799999999999</v>
      </c>
      <c r="N1981" s="6">
        <f t="shared" si="121"/>
        <v>56.46</v>
      </c>
      <c r="O1981" s="6">
        <f t="shared" si="122"/>
        <v>76.007999999999981</v>
      </c>
      <c r="P1981" s="8">
        <f t="shared" si="123"/>
        <v>0.57378385723344494</v>
      </c>
      <c r="Q1981" s="5">
        <f>YEAR(SalesDataTable[[#This Row],[Order Date]])</f>
        <v>2026</v>
      </c>
      <c r="R1981" s="8" t="str">
        <f>"Q"&amp;ROUNDUP(MONTH(SalesDataTable[[#This Row],[Order Date]])/3,0)</f>
        <v>Q3</v>
      </c>
      <c r="S1981" s="9">
        <f>MONTH(SalesDataTable[[#This Row],[Order Date]])</f>
        <v>9</v>
      </c>
      <c r="T1981" s="8" t="str">
        <f>TEXT(SalesDataTable[[#This Row],[Order Date]],"mmm")</f>
        <v>Sep</v>
      </c>
    </row>
    <row r="1982" spans="1:20" ht="15.6">
      <c r="A1982" s="2" t="s">
        <v>2033</v>
      </c>
      <c r="B1982" s="3">
        <v>46291</v>
      </c>
      <c r="C1982" s="4" t="s">
        <v>8</v>
      </c>
      <c r="D1982" s="4" t="s">
        <v>69</v>
      </c>
      <c r="E1982" s="4" t="s">
        <v>25</v>
      </c>
      <c r="F1982" s="4" t="s">
        <v>4</v>
      </c>
      <c r="G1982" s="4" t="s">
        <v>17</v>
      </c>
      <c r="H1982" s="4" t="s">
        <v>18</v>
      </c>
      <c r="I1982" s="9">
        <v>2</v>
      </c>
      <c r="J1982" s="6">
        <v>35.44</v>
      </c>
      <c r="K1982" s="7">
        <v>0.1</v>
      </c>
      <c r="L1982" s="6">
        <v>13.2</v>
      </c>
      <c r="M1982" s="6">
        <f t="shared" si="120"/>
        <v>63.791999999999994</v>
      </c>
      <c r="N1982" s="6">
        <f t="shared" si="121"/>
        <v>26.4</v>
      </c>
      <c r="O1982" s="6">
        <f t="shared" si="122"/>
        <v>37.391999999999996</v>
      </c>
      <c r="P1982" s="8">
        <f t="shared" si="123"/>
        <v>0.58615500376222718</v>
      </c>
      <c r="Q1982" s="5">
        <f>YEAR(SalesDataTable[[#This Row],[Order Date]])</f>
        <v>2026</v>
      </c>
      <c r="R1982" s="8" t="str">
        <f>"Q"&amp;ROUNDUP(MONTH(SalesDataTable[[#This Row],[Order Date]])/3,0)</f>
        <v>Q3</v>
      </c>
      <c r="S1982" s="9">
        <f>MONTH(SalesDataTable[[#This Row],[Order Date]])</f>
        <v>9</v>
      </c>
      <c r="T1982" s="8" t="str">
        <f>TEXT(SalesDataTable[[#This Row],[Order Date]],"mmm")</f>
        <v>Sep</v>
      </c>
    </row>
    <row r="1983" spans="1:20" ht="15.6">
      <c r="A1983" s="2" t="s">
        <v>2034</v>
      </c>
      <c r="B1983" s="3">
        <v>46291</v>
      </c>
      <c r="C1983" s="4" t="s">
        <v>14</v>
      </c>
      <c r="D1983" s="4" t="s">
        <v>15</v>
      </c>
      <c r="E1983" s="4" t="s">
        <v>3</v>
      </c>
      <c r="F1983" s="4" t="s">
        <v>16</v>
      </c>
      <c r="G1983" s="4" t="s">
        <v>49</v>
      </c>
      <c r="H1983" s="4" t="s">
        <v>67</v>
      </c>
      <c r="I1983" s="9">
        <v>4</v>
      </c>
      <c r="J1983" s="6">
        <v>36.159999999999997</v>
      </c>
      <c r="K1983" s="7">
        <v>0.05</v>
      </c>
      <c r="L1983" s="6">
        <v>13.68</v>
      </c>
      <c r="M1983" s="6">
        <f t="shared" si="120"/>
        <v>137.40799999999999</v>
      </c>
      <c r="N1983" s="6">
        <f t="shared" si="121"/>
        <v>54.72</v>
      </c>
      <c r="O1983" s="6">
        <f t="shared" si="122"/>
        <v>82.687999999999988</v>
      </c>
      <c r="P1983" s="8">
        <f t="shared" si="123"/>
        <v>0.60176991150442471</v>
      </c>
      <c r="Q1983" s="5">
        <f>YEAR(SalesDataTable[[#This Row],[Order Date]])</f>
        <v>2026</v>
      </c>
      <c r="R1983" s="8" t="str">
        <f>"Q"&amp;ROUNDUP(MONTH(SalesDataTable[[#This Row],[Order Date]])/3,0)</f>
        <v>Q3</v>
      </c>
      <c r="S1983" s="9">
        <f>MONTH(SalesDataTable[[#This Row],[Order Date]])</f>
        <v>9</v>
      </c>
      <c r="T1983" s="8" t="str">
        <f>TEXT(SalesDataTable[[#This Row],[Order Date]],"mmm")</f>
        <v>Sep</v>
      </c>
    </row>
    <row r="1984" spans="1:20" ht="15.6">
      <c r="A1984" s="2" t="s">
        <v>2035</v>
      </c>
      <c r="B1984" s="3">
        <v>46291</v>
      </c>
      <c r="C1984" s="4" t="s">
        <v>27</v>
      </c>
      <c r="D1984" s="4" t="s">
        <v>48</v>
      </c>
      <c r="E1984" s="4" t="s">
        <v>3</v>
      </c>
      <c r="F1984" s="4" t="s">
        <v>4</v>
      </c>
      <c r="G1984" s="4" t="s">
        <v>49</v>
      </c>
      <c r="H1984" s="4" t="s">
        <v>67</v>
      </c>
      <c r="I1984" s="9">
        <v>2</v>
      </c>
      <c r="J1984" s="6">
        <v>35.93</v>
      </c>
      <c r="K1984" s="7">
        <v>0</v>
      </c>
      <c r="L1984" s="6">
        <v>13.91</v>
      </c>
      <c r="M1984" s="6">
        <f t="shared" si="120"/>
        <v>71.86</v>
      </c>
      <c r="N1984" s="6">
        <f t="shared" si="121"/>
        <v>27.82</v>
      </c>
      <c r="O1984" s="6">
        <f t="shared" si="122"/>
        <v>44.04</v>
      </c>
      <c r="P1984" s="8">
        <f t="shared" si="123"/>
        <v>0.6128583356526579</v>
      </c>
      <c r="Q1984" s="5">
        <f>YEAR(SalesDataTable[[#This Row],[Order Date]])</f>
        <v>2026</v>
      </c>
      <c r="R1984" s="8" t="str">
        <f>"Q"&amp;ROUNDUP(MONTH(SalesDataTable[[#This Row],[Order Date]])/3,0)</f>
        <v>Q3</v>
      </c>
      <c r="S1984" s="9">
        <f>MONTH(SalesDataTable[[#This Row],[Order Date]])</f>
        <v>9</v>
      </c>
      <c r="T1984" s="8" t="str">
        <f>TEXT(SalesDataTable[[#This Row],[Order Date]],"mmm")</f>
        <v>Sep</v>
      </c>
    </row>
    <row r="1985" spans="1:20" ht="15.6">
      <c r="A1985" s="2" t="s">
        <v>2036</v>
      </c>
      <c r="B1985" s="3">
        <v>46291</v>
      </c>
      <c r="C1985" s="4" t="s">
        <v>27</v>
      </c>
      <c r="D1985" s="4" t="s">
        <v>48</v>
      </c>
      <c r="E1985" s="4" t="s">
        <v>3</v>
      </c>
      <c r="F1985" s="4" t="s">
        <v>20</v>
      </c>
      <c r="G1985" s="4" t="s">
        <v>31</v>
      </c>
      <c r="H1985" s="4" t="s">
        <v>41</v>
      </c>
      <c r="I1985" s="9">
        <v>1</v>
      </c>
      <c r="J1985" s="6">
        <v>199.7</v>
      </c>
      <c r="K1985" s="7">
        <v>0</v>
      </c>
      <c r="L1985" s="6">
        <v>103.77</v>
      </c>
      <c r="M1985" s="6">
        <f t="shared" si="120"/>
        <v>199.7</v>
      </c>
      <c r="N1985" s="6">
        <f t="shared" si="121"/>
        <v>103.77</v>
      </c>
      <c r="O1985" s="6">
        <f t="shared" si="122"/>
        <v>95.929999999999993</v>
      </c>
      <c r="P1985" s="8">
        <f t="shared" si="123"/>
        <v>0.4803705558337506</v>
      </c>
      <c r="Q1985" s="5">
        <f>YEAR(SalesDataTable[[#This Row],[Order Date]])</f>
        <v>2026</v>
      </c>
      <c r="R1985" s="8" t="str">
        <f>"Q"&amp;ROUNDUP(MONTH(SalesDataTable[[#This Row],[Order Date]])/3,0)</f>
        <v>Q3</v>
      </c>
      <c r="S1985" s="9">
        <f>MONTH(SalesDataTable[[#This Row],[Order Date]])</f>
        <v>9</v>
      </c>
      <c r="T1985" s="8" t="str">
        <f>TEXT(SalesDataTable[[#This Row],[Order Date]],"mmm")</f>
        <v>Sep</v>
      </c>
    </row>
    <row r="1986" spans="1:20" ht="15.6">
      <c r="A1986" s="2" t="s">
        <v>2037</v>
      </c>
      <c r="B1986" s="3">
        <v>46292</v>
      </c>
      <c r="C1986" s="4" t="s">
        <v>27</v>
      </c>
      <c r="D1986" s="4" t="s">
        <v>28</v>
      </c>
      <c r="E1986" s="4" t="s">
        <v>3</v>
      </c>
      <c r="F1986" s="4" t="s">
        <v>16</v>
      </c>
      <c r="G1986" s="4" t="s">
        <v>11</v>
      </c>
      <c r="H1986" s="4" t="s">
        <v>53</v>
      </c>
      <c r="I1986" s="9">
        <v>4</v>
      </c>
      <c r="J1986" s="6">
        <v>154.28</v>
      </c>
      <c r="K1986" s="7">
        <v>0.05</v>
      </c>
      <c r="L1986" s="6">
        <v>78.180000000000007</v>
      </c>
      <c r="M1986" s="6">
        <f t="shared" ref="M1986:M2049" si="124">I1986*J1986*(1-K1986)</f>
        <v>586.26400000000001</v>
      </c>
      <c r="N1986" s="6">
        <f t="shared" ref="N1986:N2049" si="125">I1986*L1986</f>
        <v>312.72000000000003</v>
      </c>
      <c r="O1986" s="6">
        <f t="shared" ref="O1986:O2049" si="126">M1986-N1986</f>
        <v>273.54399999999998</v>
      </c>
      <c r="P1986" s="8">
        <f t="shared" ref="P1986:P2049" si="127">IFERROR(O1986/M1986,0)</f>
        <v>0.46658843115047144</v>
      </c>
      <c r="Q1986" s="5">
        <f>YEAR(SalesDataTable[[#This Row],[Order Date]])</f>
        <v>2026</v>
      </c>
      <c r="R1986" s="8" t="str">
        <f>"Q"&amp;ROUNDUP(MONTH(SalesDataTable[[#This Row],[Order Date]])/3,0)</f>
        <v>Q3</v>
      </c>
      <c r="S1986" s="9">
        <f>MONTH(SalesDataTable[[#This Row],[Order Date]])</f>
        <v>9</v>
      </c>
      <c r="T1986" s="8" t="str">
        <f>TEXT(SalesDataTable[[#This Row],[Order Date]],"mmm")</f>
        <v>Sep</v>
      </c>
    </row>
    <row r="1987" spans="1:20" ht="15.6">
      <c r="A1987" s="2" t="s">
        <v>2038</v>
      </c>
      <c r="B1987" s="3">
        <v>46292</v>
      </c>
      <c r="C1987" s="4" t="s">
        <v>1</v>
      </c>
      <c r="D1987" s="4" t="s">
        <v>88</v>
      </c>
      <c r="E1987" s="4" t="s">
        <v>3</v>
      </c>
      <c r="F1987" s="4" t="s">
        <v>4</v>
      </c>
      <c r="G1987" s="4" t="s">
        <v>17</v>
      </c>
      <c r="H1987" s="4" t="s">
        <v>83</v>
      </c>
      <c r="I1987" s="9">
        <v>1</v>
      </c>
      <c r="J1987" s="6">
        <v>165.44</v>
      </c>
      <c r="K1987" s="7">
        <v>0</v>
      </c>
      <c r="L1987" s="6">
        <v>88.25</v>
      </c>
      <c r="M1987" s="6">
        <f t="shared" si="124"/>
        <v>165.44</v>
      </c>
      <c r="N1987" s="6">
        <f t="shared" si="125"/>
        <v>88.25</v>
      </c>
      <c r="O1987" s="6">
        <f t="shared" si="126"/>
        <v>77.19</v>
      </c>
      <c r="P1987" s="8">
        <f t="shared" si="127"/>
        <v>0.46657398452611215</v>
      </c>
      <c r="Q1987" s="5">
        <f>YEAR(SalesDataTable[[#This Row],[Order Date]])</f>
        <v>2026</v>
      </c>
      <c r="R1987" s="8" t="str">
        <f>"Q"&amp;ROUNDUP(MONTH(SalesDataTable[[#This Row],[Order Date]])/3,0)</f>
        <v>Q3</v>
      </c>
      <c r="S1987" s="9">
        <f>MONTH(SalesDataTable[[#This Row],[Order Date]])</f>
        <v>9</v>
      </c>
      <c r="T1987" s="8" t="str">
        <f>TEXT(SalesDataTable[[#This Row],[Order Date]],"mmm")</f>
        <v>Sep</v>
      </c>
    </row>
    <row r="1988" spans="1:20" ht="15.6">
      <c r="A1988" s="2" t="s">
        <v>2039</v>
      </c>
      <c r="B1988" s="3">
        <v>46292</v>
      </c>
      <c r="C1988" s="4" t="s">
        <v>27</v>
      </c>
      <c r="D1988" s="4" t="s">
        <v>45</v>
      </c>
      <c r="E1988" s="4" t="s">
        <v>3</v>
      </c>
      <c r="F1988" s="4" t="s">
        <v>4</v>
      </c>
      <c r="G1988" s="4" t="s">
        <v>17</v>
      </c>
      <c r="H1988" s="4" t="s">
        <v>71</v>
      </c>
      <c r="I1988" s="9">
        <v>2</v>
      </c>
      <c r="J1988" s="6">
        <v>130.29</v>
      </c>
      <c r="K1988" s="7">
        <v>0.1</v>
      </c>
      <c r="L1988" s="6">
        <v>67.97</v>
      </c>
      <c r="M1988" s="6">
        <f t="shared" si="124"/>
        <v>234.52199999999999</v>
      </c>
      <c r="N1988" s="6">
        <f t="shared" si="125"/>
        <v>135.94</v>
      </c>
      <c r="O1988" s="6">
        <f t="shared" si="126"/>
        <v>98.581999999999994</v>
      </c>
      <c r="P1988" s="8">
        <f t="shared" si="127"/>
        <v>0.42035288800197845</v>
      </c>
      <c r="Q1988" s="5">
        <f>YEAR(SalesDataTable[[#This Row],[Order Date]])</f>
        <v>2026</v>
      </c>
      <c r="R1988" s="8" t="str">
        <f>"Q"&amp;ROUNDUP(MONTH(SalesDataTable[[#This Row],[Order Date]])/3,0)</f>
        <v>Q3</v>
      </c>
      <c r="S1988" s="9">
        <f>MONTH(SalesDataTable[[#This Row],[Order Date]])</f>
        <v>9</v>
      </c>
      <c r="T1988" s="8" t="str">
        <f>TEXT(SalesDataTable[[#This Row],[Order Date]],"mmm")</f>
        <v>Sep</v>
      </c>
    </row>
    <row r="1989" spans="1:20" ht="15.6">
      <c r="A1989" s="2" t="s">
        <v>2040</v>
      </c>
      <c r="B1989" s="3">
        <v>46292</v>
      </c>
      <c r="C1989" s="4" t="s">
        <v>8</v>
      </c>
      <c r="D1989" s="4" t="s">
        <v>69</v>
      </c>
      <c r="E1989" s="4" t="s">
        <v>3</v>
      </c>
      <c r="F1989" s="4" t="s">
        <v>4</v>
      </c>
      <c r="G1989" s="4" t="s">
        <v>49</v>
      </c>
      <c r="H1989" s="4" t="s">
        <v>67</v>
      </c>
      <c r="I1989" s="9">
        <v>3</v>
      </c>
      <c r="J1989" s="6">
        <v>36.909999999999997</v>
      </c>
      <c r="K1989" s="7">
        <v>0.05</v>
      </c>
      <c r="L1989" s="6">
        <v>13.7</v>
      </c>
      <c r="M1989" s="6">
        <f t="shared" si="124"/>
        <v>105.19349999999999</v>
      </c>
      <c r="N1989" s="6">
        <f t="shared" si="125"/>
        <v>41.099999999999994</v>
      </c>
      <c r="O1989" s="6">
        <f t="shared" si="126"/>
        <v>64.093499999999992</v>
      </c>
      <c r="P1989" s="8">
        <f t="shared" si="127"/>
        <v>0.60929144861612172</v>
      </c>
      <c r="Q1989" s="5">
        <f>YEAR(SalesDataTable[[#This Row],[Order Date]])</f>
        <v>2026</v>
      </c>
      <c r="R1989" s="8" t="str">
        <f>"Q"&amp;ROUNDUP(MONTH(SalesDataTable[[#This Row],[Order Date]])/3,0)</f>
        <v>Q3</v>
      </c>
      <c r="S1989" s="9">
        <f>MONTH(SalesDataTable[[#This Row],[Order Date]])</f>
        <v>9</v>
      </c>
      <c r="T1989" s="8" t="str">
        <f>TEXT(SalesDataTable[[#This Row],[Order Date]],"mmm")</f>
        <v>Sep</v>
      </c>
    </row>
    <row r="1990" spans="1:20" ht="15.6">
      <c r="A1990" s="2" t="s">
        <v>2041</v>
      </c>
      <c r="B1990" s="3">
        <v>46292</v>
      </c>
      <c r="C1990" s="4" t="s">
        <v>14</v>
      </c>
      <c r="D1990" s="4" t="s">
        <v>34</v>
      </c>
      <c r="E1990" s="4" t="s">
        <v>39</v>
      </c>
      <c r="F1990" s="4" t="s">
        <v>20</v>
      </c>
      <c r="G1990" s="4" t="s">
        <v>5</v>
      </c>
      <c r="H1990" s="4" t="s">
        <v>29</v>
      </c>
      <c r="I1990" s="9">
        <v>1</v>
      </c>
      <c r="J1990" s="6">
        <v>50.02</v>
      </c>
      <c r="K1990" s="7">
        <v>0</v>
      </c>
      <c r="L1990" s="6">
        <v>22.65</v>
      </c>
      <c r="M1990" s="6">
        <f t="shared" si="124"/>
        <v>50.02</v>
      </c>
      <c r="N1990" s="6">
        <f t="shared" si="125"/>
        <v>22.65</v>
      </c>
      <c r="O1990" s="6">
        <f t="shared" si="126"/>
        <v>27.370000000000005</v>
      </c>
      <c r="P1990" s="8">
        <f t="shared" si="127"/>
        <v>0.54718112754898052</v>
      </c>
      <c r="Q1990" s="5">
        <f>YEAR(SalesDataTable[[#This Row],[Order Date]])</f>
        <v>2026</v>
      </c>
      <c r="R1990" s="8" t="str">
        <f>"Q"&amp;ROUNDUP(MONTH(SalesDataTable[[#This Row],[Order Date]])/3,0)</f>
        <v>Q3</v>
      </c>
      <c r="S1990" s="9">
        <f>MONTH(SalesDataTable[[#This Row],[Order Date]])</f>
        <v>9</v>
      </c>
      <c r="T1990" s="8" t="str">
        <f>TEXT(SalesDataTable[[#This Row],[Order Date]],"mmm")</f>
        <v>Sep</v>
      </c>
    </row>
    <row r="1991" spans="1:20" ht="15.6">
      <c r="A1991" s="2" t="s">
        <v>2042</v>
      </c>
      <c r="B1991" s="3">
        <v>46292</v>
      </c>
      <c r="C1991" s="4" t="s">
        <v>8</v>
      </c>
      <c r="D1991" s="4" t="s">
        <v>69</v>
      </c>
      <c r="E1991" s="4" t="s">
        <v>3</v>
      </c>
      <c r="F1991" s="4" t="s">
        <v>4</v>
      </c>
      <c r="G1991" s="4" t="s">
        <v>31</v>
      </c>
      <c r="H1991" s="4" t="s">
        <v>64</v>
      </c>
      <c r="I1991" s="9">
        <v>1</v>
      </c>
      <c r="J1991" s="6">
        <v>83.32</v>
      </c>
      <c r="K1991" s="7">
        <v>0.05</v>
      </c>
      <c r="L1991" s="6">
        <v>38.93</v>
      </c>
      <c r="M1991" s="6">
        <f t="shared" si="124"/>
        <v>79.153999999999996</v>
      </c>
      <c r="N1991" s="6">
        <f t="shared" si="125"/>
        <v>38.93</v>
      </c>
      <c r="O1991" s="6">
        <f t="shared" si="126"/>
        <v>40.223999999999997</v>
      </c>
      <c r="P1991" s="8">
        <f t="shared" si="127"/>
        <v>0.50817393940925282</v>
      </c>
      <c r="Q1991" s="5">
        <f>YEAR(SalesDataTable[[#This Row],[Order Date]])</f>
        <v>2026</v>
      </c>
      <c r="R1991" s="8" t="str">
        <f>"Q"&amp;ROUNDUP(MONTH(SalesDataTable[[#This Row],[Order Date]])/3,0)</f>
        <v>Q3</v>
      </c>
      <c r="S1991" s="9">
        <f>MONTH(SalesDataTable[[#This Row],[Order Date]])</f>
        <v>9</v>
      </c>
      <c r="T1991" s="8" t="str">
        <f>TEXT(SalesDataTable[[#This Row],[Order Date]],"mmm")</f>
        <v>Sep</v>
      </c>
    </row>
    <row r="1992" spans="1:20" ht="15.6">
      <c r="A1992" s="2" t="s">
        <v>2043</v>
      </c>
      <c r="B1992" s="3">
        <v>46293</v>
      </c>
      <c r="C1992" s="4" t="s">
        <v>1</v>
      </c>
      <c r="D1992" s="4" t="s">
        <v>88</v>
      </c>
      <c r="E1992" s="4" t="s">
        <v>10</v>
      </c>
      <c r="F1992" s="4" t="s">
        <v>20</v>
      </c>
      <c r="G1992" s="4" t="s">
        <v>11</v>
      </c>
      <c r="H1992" s="4" t="s">
        <v>79</v>
      </c>
      <c r="I1992" s="9">
        <v>10</v>
      </c>
      <c r="J1992" s="6">
        <v>71.040000000000006</v>
      </c>
      <c r="K1992" s="7">
        <v>0.2</v>
      </c>
      <c r="L1992" s="6">
        <v>31.7</v>
      </c>
      <c r="M1992" s="6">
        <f t="shared" si="124"/>
        <v>568.32000000000005</v>
      </c>
      <c r="N1992" s="6">
        <f t="shared" si="125"/>
        <v>317</v>
      </c>
      <c r="O1992" s="6">
        <f t="shared" si="126"/>
        <v>251.32000000000005</v>
      </c>
      <c r="P1992" s="8">
        <f t="shared" si="127"/>
        <v>0.4422156531531532</v>
      </c>
      <c r="Q1992" s="5">
        <f>YEAR(SalesDataTable[[#This Row],[Order Date]])</f>
        <v>2026</v>
      </c>
      <c r="R1992" s="8" t="str">
        <f>"Q"&amp;ROUNDUP(MONTH(SalesDataTable[[#This Row],[Order Date]])/3,0)</f>
        <v>Q3</v>
      </c>
      <c r="S1992" s="9">
        <f>MONTH(SalesDataTable[[#This Row],[Order Date]])</f>
        <v>9</v>
      </c>
      <c r="T1992" s="8" t="str">
        <f>TEXT(SalesDataTable[[#This Row],[Order Date]],"mmm")</f>
        <v>Sep</v>
      </c>
    </row>
    <row r="1993" spans="1:20" ht="15.6">
      <c r="A1993" s="2" t="s">
        <v>2044</v>
      </c>
      <c r="B1993" s="3">
        <v>46293</v>
      </c>
      <c r="C1993" s="4" t="s">
        <v>27</v>
      </c>
      <c r="D1993" s="4" t="s">
        <v>45</v>
      </c>
      <c r="E1993" s="4" t="s">
        <v>25</v>
      </c>
      <c r="F1993" s="4" t="s">
        <v>4</v>
      </c>
      <c r="G1993" s="4" t="s">
        <v>5</v>
      </c>
      <c r="H1993" s="4" t="s">
        <v>35</v>
      </c>
      <c r="I1993" s="9">
        <v>2</v>
      </c>
      <c r="J1993" s="6">
        <v>40.83</v>
      </c>
      <c r="K1993" s="7">
        <v>0</v>
      </c>
      <c r="L1993" s="6">
        <v>16.850000000000001</v>
      </c>
      <c r="M1993" s="6">
        <f t="shared" si="124"/>
        <v>81.66</v>
      </c>
      <c r="N1993" s="6">
        <f t="shared" si="125"/>
        <v>33.700000000000003</v>
      </c>
      <c r="O1993" s="6">
        <f t="shared" si="126"/>
        <v>47.959999999999994</v>
      </c>
      <c r="P1993" s="8">
        <f t="shared" si="127"/>
        <v>0.58731325006122947</v>
      </c>
      <c r="Q1993" s="5">
        <f>YEAR(SalesDataTable[[#This Row],[Order Date]])</f>
        <v>2026</v>
      </c>
      <c r="R1993" s="8" t="str">
        <f>"Q"&amp;ROUNDUP(MONTH(SalesDataTable[[#This Row],[Order Date]])/3,0)</f>
        <v>Q3</v>
      </c>
      <c r="S1993" s="9">
        <f>MONTH(SalesDataTable[[#This Row],[Order Date]])</f>
        <v>9</v>
      </c>
      <c r="T1993" s="8" t="str">
        <f>TEXT(SalesDataTable[[#This Row],[Order Date]],"mmm")</f>
        <v>Sep</v>
      </c>
    </row>
    <row r="1994" spans="1:20" ht="15.6">
      <c r="A1994" s="2" t="s">
        <v>2045</v>
      </c>
      <c r="B1994" s="3">
        <v>46293</v>
      </c>
      <c r="C1994" s="4" t="s">
        <v>8</v>
      </c>
      <c r="D1994" s="4" t="s">
        <v>86</v>
      </c>
      <c r="E1994" s="4" t="s">
        <v>39</v>
      </c>
      <c r="F1994" s="4" t="s">
        <v>4</v>
      </c>
      <c r="G1994" s="4" t="s">
        <v>31</v>
      </c>
      <c r="H1994" s="4" t="s">
        <v>90</v>
      </c>
      <c r="I1994" s="9">
        <v>1</v>
      </c>
      <c r="J1994" s="6">
        <v>121.64</v>
      </c>
      <c r="K1994" s="7">
        <v>0.15</v>
      </c>
      <c r="L1994" s="6">
        <v>61.56</v>
      </c>
      <c r="M1994" s="6">
        <f t="shared" si="124"/>
        <v>103.39399999999999</v>
      </c>
      <c r="N1994" s="6">
        <f t="shared" si="125"/>
        <v>61.56</v>
      </c>
      <c r="O1994" s="6">
        <f t="shared" si="126"/>
        <v>41.833999999999989</v>
      </c>
      <c r="P1994" s="8">
        <f t="shared" si="127"/>
        <v>0.40460761746329565</v>
      </c>
      <c r="Q1994" s="5">
        <f>YEAR(SalesDataTable[[#This Row],[Order Date]])</f>
        <v>2026</v>
      </c>
      <c r="R1994" s="8" t="str">
        <f>"Q"&amp;ROUNDUP(MONTH(SalesDataTable[[#This Row],[Order Date]])/3,0)</f>
        <v>Q3</v>
      </c>
      <c r="S1994" s="9">
        <f>MONTH(SalesDataTable[[#This Row],[Order Date]])</f>
        <v>9</v>
      </c>
      <c r="T1994" s="8" t="str">
        <f>TEXT(SalesDataTable[[#This Row],[Order Date]],"mmm")</f>
        <v>Sep</v>
      </c>
    </row>
    <row r="1995" spans="1:20" ht="15.6">
      <c r="A1995" s="2" t="s">
        <v>2046</v>
      </c>
      <c r="B1995" s="3">
        <v>46293</v>
      </c>
      <c r="C1995" s="4" t="s">
        <v>8</v>
      </c>
      <c r="D1995" s="4" t="s">
        <v>9</v>
      </c>
      <c r="E1995" s="4" t="s">
        <v>25</v>
      </c>
      <c r="F1995" s="4" t="s">
        <v>16</v>
      </c>
      <c r="G1995" s="4" t="s">
        <v>17</v>
      </c>
      <c r="H1995" s="4" t="s">
        <v>83</v>
      </c>
      <c r="I1995" s="9">
        <v>1</v>
      </c>
      <c r="J1995" s="6">
        <v>164.7</v>
      </c>
      <c r="K1995" s="7">
        <v>0</v>
      </c>
      <c r="L1995" s="6">
        <v>86.02</v>
      </c>
      <c r="M1995" s="6">
        <f t="shared" si="124"/>
        <v>164.7</v>
      </c>
      <c r="N1995" s="6">
        <f t="shared" si="125"/>
        <v>86.02</v>
      </c>
      <c r="O1995" s="6">
        <f t="shared" si="126"/>
        <v>78.679999999999993</v>
      </c>
      <c r="P1995" s="8">
        <f t="shared" si="127"/>
        <v>0.47771706132361869</v>
      </c>
      <c r="Q1995" s="5">
        <f>YEAR(SalesDataTable[[#This Row],[Order Date]])</f>
        <v>2026</v>
      </c>
      <c r="R1995" s="8" t="str">
        <f>"Q"&amp;ROUNDUP(MONTH(SalesDataTable[[#This Row],[Order Date]])/3,0)</f>
        <v>Q3</v>
      </c>
      <c r="S1995" s="9">
        <f>MONTH(SalesDataTable[[#This Row],[Order Date]])</f>
        <v>9</v>
      </c>
      <c r="T1995" s="8" t="str">
        <f>TEXT(SalesDataTable[[#This Row],[Order Date]],"mmm")</f>
        <v>Sep</v>
      </c>
    </row>
    <row r="1996" spans="1:20" ht="15.6">
      <c r="A1996" s="2" t="s">
        <v>2047</v>
      </c>
      <c r="B1996" s="3">
        <v>46293</v>
      </c>
      <c r="C1996" s="4" t="s">
        <v>27</v>
      </c>
      <c r="D1996" s="4" t="s">
        <v>45</v>
      </c>
      <c r="E1996" s="4" t="s">
        <v>39</v>
      </c>
      <c r="F1996" s="4" t="s">
        <v>16</v>
      </c>
      <c r="G1996" s="4" t="s">
        <v>31</v>
      </c>
      <c r="H1996" s="4" t="s">
        <v>41</v>
      </c>
      <c r="I1996" s="9">
        <v>1</v>
      </c>
      <c r="J1996" s="6">
        <v>199.09</v>
      </c>
      <c r="K1996" s="7">
        <v>0.05</v>
      </c>
      <c r="L1996" s="6">
        <v>106.57</v>
      </c>
      <c r="M1996" s="6">
        <f t="shared" si="124"/>
        <v>189.13550000000001</v>
      </c>
      <c r="N1996" s="6">
        <f t="shared" si="125"/>
        <v>106.57</v>
      </c>
      <c r="O1996" s="6">
        <f t="shared" si="126"/>
        <v>82.565500000000014</v>
      </c>
      <c r="P1996" s="8">
        <f t="shared" si="127"/>
        <v>0.43654152710622812</v>
      </c>
      <c r="Q1996" s="5">
        <f>YEAR(SalesDataTable[[#This Row],[Order Date]])</f>
        <v>2026</v>
      </c>
      <c r="R1996" s="8" t="str">
        <f>"Q"&amp;ROUNDUP(MONTH(SalesDataTable[[#This Row],[Order Date]])/3,0)</f>
        <v>Q3</v>
      </c>
      <c r="S1996" s="9">
        <f>MONTH(SalesDataTable[[#This Row],[Order Date]])</f>
        <v>9</v>
      </c>
      <c r="T1996" s="8" t="str">
        <f>TEXT(SalesDataTable[[#This Row],[Order Date]],"mmm")</f>
        <v>Sep</v>
      </c>
    </row>
    <row r="1997" spans="1:20" ht="15.6">
      <c r="A1997" s="2" t="s">
        <v>2048</v>
      </c>
      <c r="B1997" s="3">
        <v>46293</v>
      </c>
      <c r="C1997" s="4" t="s">
        <v>1</v>
      </c>
      <c r="D1997" s="4" t="s">
        <v>2</v>
      </c>
      <c r="E1997" s="4" t="s">
        <v>39</v>
      </c>
      <c r="F1997" s="4" t="s">
        <v>4</v>
      </c>
      <c r="G1997" s="4" t="s">
        <v>5</v>
      </c>
      <c r="H1997" s="4" t="s">
        <v>6</v>
      </c>
      <c r="I1997" s="9">
        <v>1</v>
      </c>
      <c r="J1997" s="6">
        <v>81.48</v>
      </c>
      <c r="K1997" s="7">
        <v>0</v>
      </c>
      <c r="L1997" s="6">
        <v>41.47</v>
      </c>
      <c r="M1997" s="6">
        <f t="shared" si="124"/>
        <v>81.48</v>
      </c>
      <c r="N1997" s="6">
        <f t="shared" si="125"/>
        <v>41.47</v>
      </c>
      <c r="O1997" s="6">
        <f t="shared" si="126"/>
        <v>40.010000000000005</v>
      </c>
      <c r="P1997" s="8">
        <f t="shared" si="127"/>
        <v>0.4910407461953854</v>
      </c>
      <c r="Q1997" s="5">
        <f>YEAR(SalesDataTable[[#This Row],[Order Date]])</f>
        <v>2026</v>
      </c>
      <c r="R1997" s="8" t="str">
        <f>"Q"&amp;ROUNDUP(MONTH(SalesDataTable[[#This Row],[Order Date]])/3,0)</f>
        <v>Q3</v>
      </c>
      <c r="S1997" s="9">
        <f>MONTH(SalesDataTable[[#This Row],[Order Date]])</f>
        <v>9</v>
      </c>
      <c r="T1997" s="8" t="str">
        <f>TEXT(SalesDataTable[[#This Row],[Order Date]],"mmm")</f>
        <v>Sep</v>
      </c>
    </row>
    <row r="1998" spans="1:20" ht="15.6">
      <c r="A1998" s="2" t="s">
        <v>2049</v>
      </c>
      <c r="B1998" s="3">
        <v>46293</v>
      </c>
      <c r="C1998" s="4" t="s">
        <v>1</v>
      </c>
      <c r="D1998" s="4" t="s">
        <v>2</v>
      </c>
      <c r="E1998" s="4" t="s">
        <v>3</v>
      </c>
      <c r="F1998" s="4" t="s">
        <v>16</v>
      </c>
      <c r="G1998" s="4" t="s">
        <v>49</v>
      </c>
      <c r="H1998" s="4" t="s">
        <v>50</v>
      </c>
      <c r="I1998" s="9">
        <v>3</v>
      </c>
      <c r="J1998" s="6">
        <v>39.450000000000003</v>
      </c>
      <c r="K1998" s="7">
        <v>0.05</v>
      </c>
      <c r="L1998" s="6">
        <v>15.1</v>
      </c>
      <c r="M1998" s="6">
        <f t="shared" si="124"/>
        <v>112.4325</v>
      </c>
      <c r="N1998" s="6">
        <f t="shared" si="125"/>
        <v>45.3</v>
      </c>
      <c r="O1998" s="6">
        <f t="shared" si="126"/>
        <v>67.132500000000007</v>
      </c>
      <c r="P1998" s="8">
        <f t="shared" si="127"/>
        <v>0.59709158828630515</v>
      </c>
      <c r="Q1998" s="5">
        <f>YEAR(SalesDataTable[[#This Row],[Order Date]])</f>
        <v>2026</v>
      </c>
      <c r="R1998" s="8" t="str">
        <f>"Q"&amp;ROUNDUP(MONTH(SalesDataTable[[#This Row],[Order Date]])/3,0)</f>
        <v>Q3</v>
      </c>
      <c r="S1998" s="9">
        <f>MONTH(SalesDataTable[[#This Row],[Order Date]])</f>
        <v>9</v>
      </c>
      <c r="T1998" s="8" t="str">
        <f>TEXT(SalesDataTable[[#This Row],[Order Date]],"mmm")</f>
        <v>Sep</v>
      </c>
    </row>
    <row r="1999" spans="1:20" ht="15.6">
      <c r="A1999" s="2" t="s">
        <v>2050</v>
      </c>
      <c r="B1999" s="3">
        <v>46293</v>
      </c>
      <c r="C1999" s="4" t="s">
        <v>27</v>
      </c>
      <c r="D1999" s="4" t="s">
        <v>48</v>
      </c>
      <c r="E1999" s="4" t="s">
        <v>3</v>
      </c>
      <c r="F1999" s="4" t="s">
        <v>4</v>
      </c>
      <c r="G1999" s="4" t="s">
        <v>11</v>
      </c>
      <c r="H1999" s="4" t="s">
        <v>12</v>
      </c>
      <c r="I1999" s="9">
        <v>3</v>
      </c>
      <c r="J1999" s="6">
        <v>93.22</v>
      </c>
      <c r="K1999" s="7">
        <v>0</v>
      </c>
      <c r="L1999" s="6">
        <v>46.75</v>
      </c>
      <c r="M1999" s="6">
        <f t="shared" si="124"/>
        <v>279.65999999999997</v>
      </c>
      <c r="N1999" s="6">
        <f t="shared" si="125"/>
        <v>140.25</v>
      </c>
      <c r="O1999" s="6">
        <f t="shared" si="126"/>
        <v>139.40999999999997</v>
      </c>
      <c r="P1999" s="8">
        <f t="shared" si="127"/>
        <v>0.49849817635700489</v>
      </c>
      <c r="Q1999" s="5">
        <f>YEAR(SalesDataTable[[#This Row],[Order Date]])</f>
        <v>2026</v>
      </c>
      <c r="R1999" s="8" t="str">
        <f>"Q"&amp;ROUNDUP(MONTH(SalesDataTable[[#This Row],[Order Date]])/3,0)</f>
        <v>Q3</v>
      </c>
      <c r="S1999" s="9">
        <f>MONTH(SalesDataTable[[#This Row],[Order Date]])</f>
        <v>9</v>
      </c>
      <c r="T1999" s="8" t="str">
        <f>TEXT(SalesDataTable[[#This Row],[Order Date]],"mmm")</f>
        <v>Sep</v>
      </c>
    </row>
    <row r="2000" spans="1:20" ht="15.6">
      <c r="A2000" s="2" t="s">
        <v>2051</v>
      </c>
      <c r="B2000" s="3">
        <v>46293</v>
      </c>
      <c r="C2000" s="4" t="s">
        <v>8</v>
      </c>
      <c r="D2000" s="4" t="s">
        <v>69</v>
      </c>
      <c r="E2000" s="4" t="s">
        <v>3</v>
      </c>
      <c r="F2000" s="4" t="s">
        <v>16</v>
      </c>
      <c r="G2000" s="4" t="s">
        <v>11</v>
      </c>
      <c r="H2000" s="4" t="s">
        <v>21</v>
      </c>
      <c r="I2000" s="9">
        <v>3</v>
      </c>
      <c r="J2000" s="6">
        <v>142.19</v>
      </c>
      <c r="K2000" s="7">
        <v>0.05</v>
      </c>
      <c r="L2000" s="6">
        <v>78.37</v>
      </c>
      <c r="M2000" s="6">
        <f t="shared" si="124"/>
        <v>405.24149999999997</v>
      </c>
      <c r="N2000" s="6">
        <f t="shared" si="125"/>
        <v>235.11</v>
      </c>
      <c r="O2000" s="6">
        <f t="shared" si="126"/>
        <v>170.13149999999996</v>
      </c>
      <c r="P2000" s="8">
        <f t="shared" si="127"/>
        <v>0.41982743623246871</v>
      </c>
      <c r="Q2000" s="5">
        <f>YEAR(SalesDataTable[[#This Row],[Order Date]])</f>
        <v>2026</v>
      </c>
      <c r="R2000" s="8" t="str">
        <f>"Q"&amp;ROUNDUP(MONTH(SalesDataTable[[#This Row],[Order Date]])/3,0)</f>
        <v>Q3</v>
      </c>
      <c r="S2000" s="9">
        <f>MONTH(SalesDataTable[[#This Row],[Order Date]])</f>
        <v>9</v>
      </c>
      <c r="T2000" s="8" t="str">
        <f>TEXT(SalesDataTable[[#This Row],[Order Date]],"mmm")</f>
        <v>Sep</v>
      </c>
    </row>
    <row r="2001" spans="1:20" ht="15.6">
      <c r="A2001" s="2" t="s">
        <v>2052</v>
      </c>
      <c r="B2001" s="3">
        <v>46293</v>
      </c>
      <c r="C2001" s="4" t="s">
        <v>1</v>
      </c>
      <c r="D2001" s="4" t="s">
        <v>2</v>
      </c>
      <c r="E2001" s="4" t="s">
        <v>3</v>
      </c>
      <c r="F2001" s="4" t="s">
        <v>4</v>
      </c>
      <c r="G2001" s="4" t="s">
        <v>11</v>
      </c>
      <c r="H2001" s="4" t="s">
        <v>53</v>
      </c>
      <c r="I2001" s="9">
        <v>2</v>
      </c>
      <c r="J2001" s="6">
        <v>151.69999999999999</v>
      </c>
      <c r="K2001" s="7">
        <v>0</v>
      </c>
      <c r="L2001" s="6">
        <v>77.19</v>
      </c>
      <c r="M2001" s="6">
        <f t="shared" si="124"/>
        <v>303.39999999999998</v>
      </c>
      <c r="N2001" s="6">
        <f t="shared" si="125"/>
        <v>154.38</v>
      </c>
      <c r="O2001" s="6">
        <f t="shared" si="126"/>
        <v>149.01999999999998</v>
      </c>
      <c r="P2001" s="8">
        <f t="shared" si="127"/>
        <v>0.49116677653263019</v>
      </c>
      <c r="Q2001" s="5">
        <f>YEAR(SalesDataTable[[#This Row],[Order Date]])</f>
        <v>2026</v>
      </c>
      <c r="R2001" s="8" t="str">
        <f>"Q"&amp;ROUNDUP(MONTH(SalesDataTable[[#This Row],[Order Date]])/3,0)</f>
        <v>Q3</v>
      </c>
      <c r="S2001" s="9">
        <f>MONTH(SalesDataTable[[#This Row],[Order Date]])</f>
        <v>9</v>
      </c>
      <c r="T2001" s="8" t="str">
        <f>TEXT(SalesDataTable[[#This Row],[Order Date]],"mmm")</f>
        <v>Sep</v>
      </c>
    </row>
    <row r="2002" spans="1:20" ht="15.6">
      <c r="A2002" s="2" t="s">
        <v>2053</v>
      </c>
      <c r="B2002" s="3">
        <v>46293</v>
      </c>
      <c r="C2002" s="4" t="s">
        <v>14</v>
      </c>
      <c r="D2002" s="4" t="s">
        <v>15</v>
      </c>
      <c r="E2002" s="4" t="s">
        <v>25</v>
      </c>
      <c r="F2002" s="4" t="s">
        <v>16</v>
      </c>
      <c r="G2002" s="4" t="s">
        <v>17</v>
      </c>
      <c r="H2002" s="4" t="s">
        <v>71</v>
      </c>
      <c r="I2002" s="9">
        <v>1</v>
      </c>
      <c r="J2002" s="6">
        <v>133.85</v>
      </c>
      <c r="K2002" s="7">
        <v>0.05</v>
      </c>
      <c r="L2002" s="6">
        <v>66.41</v>
      </c>
      <c r="M2002" s="6">
        <f t="shared" si="124"/>
        <v>127.15749999999998</v>
      </c>
      <c r="N2002" s="6">
        <f t="shared" si="125"/>
        <v>66.41</v>
      </c>
      <c r="O2002" s="6">
        <f t="shared" si="126"/>
        <v>60.747499999999988</v>
      </c>
      <c r="P2002" s="8">
        <f t="shared" si="127"/>
        <v>0.47773430588050247</v>
      </c>
      <c r="Q2002" s="5">
        <f>YEAR(SalesDataTable[[#This Row],[Order Date]])</f>
        <v>2026</v>
      </c>
      <c r="R2002" s="8" t="str">
        <f>"Q"&amp;ROUNDUP(MONTH(SalesDataTable[[#This Row],[Order Date]])/3,0)</f>
        <v>Q3</v>
      </c>
      <c r="S2002" s="9">
        <f>MONTH(SalesDataTable[[#This Row],[Order Date]])</f>
        <v>9</v>
      </c>
      <c r="T2002" s="8" t="str">
        <f>TEXT(SalesDataTable[[#This Row],[Order Date]],"mmm")</f>
        <v>Sep</v>
      </c>
    </row>
    <row r="2003" spans="1:20" ht="15.6">
      <c r="A2003" s="2" t="s">
        <v>2054</v>
      </c>
      <c r="B2003" s="3">
        <v>46293</v>
      </c>
      <c r="C2003" s="4" t="s">
        <v>27</v>
      </c>
      <c r="D2003" s="4" t="s">
        <v>82</v>
      </c>
      <c r="E2003" s="4" t="s">
        <v>39</v>
      </c>
      <c r="F2003" s="4" t="s">
        <v>20</v>
      </c>
      <c r="G2003" s="4" t="s">
        <v>31</v>
      </c>
      <c r="H2003" s="4" t="s">
        <v>90</v>
      </c>
      <c r="I2003" s="9">
        <v>6</v>
      </c>
      <c r="J2003" s="6">
        <v>125.62</v>
      </c>
      <c r="K2003" s="7">
        <v>0</v>
      </c>
      <c r="L2003" s="6">
        <v>61.34</v>
      </c>
      <c r="M2003" s="6">
        <f t="shared" si="124"/>
        <v>753.72</v>
      </c>
      <c r="N2003" s="6">
        <f t="shared" si="125"/>
        <v>368.04</v>
      </c>
      <c r="O2003" s="6">
        <f t="shared" si="126"/>
        <v>385.68</v>
      </c>
      <c r="P2003" s="8">
        <f t="shared" si="127"/>
        <v>0.51170195828689702</v>
      </c>
      <c r="Q2003" s="5">
        <f>YEAR(SalesDataTable[[#This Row],[Order Date]])</f>
        <v>2026</v>
      </c>
      <c r="R2003" s="8" t="str">
        <f>"Q"&amp;ROUNDUP(MONTH(SalesDataTable[[#This Row],[Order Date]])/3,0)</f>
        <v>Q3</v>
      </c>
      <c r="S2003" s="9">
        <f>MONTH(SalesDataTable[[#This Row],[Order Date]])</f>
        <v>9</v>
      </c>
      <c r="T2003" s="8" t="str">
        <f>TEXT(SalesDataTable[[#This Row],[Order Date]],"mmm")</f>
        <v>Sep</v>
      </c>
    </row>
    <row r="2004" spans="1:20" ht="15.6">
      <c r="A2004" s="2" t="s">
        <v>2055</v>
      </c>
      <c r="B2004" s="3">
        <v>46293</v>
      </c>
      <c r="C2004" s="4" t="s">
        <v>8</v>
      </c>
      <c r="D2004" s="4" t="s">
        <v>69</v>
      </c>
      <c r="E2004" s="4" t="s">
        <v>3</v>
      </c>
      <c r="F2004" s="4" t="s">
        <v>16</v>
      </c>
      <c r="G2004" s="4" t="s">
        <v>31</v>
      </c>
      <c r="H2004" s="4" t="s">
        <v>41</v>
      </c>
      <c r="I2004" s="9">
        <v>3</v>
      </c>
      <c r="J2004" s="6">
        <v>196.87</v>
      </c>
      <c r="K2004" s="7">
        <v>0.1</v>
      </c>
      <c r="L2004" s="6">
        <v>105.93</v>
      </c>
      <c r="M2004" s="6">
        <f t="shared" si="124"/>
        <v>531.54899999999998</v>
      </c>
      <c r="N2004" s="6">
        <f t="shared" si="125"/>
        <v>317.79000000000002</v>
      </c>
      <c r="O2004" s="6">
        <f t="shared" si="126"/>
        <v>213.75899999999996</v>
      </c>
      <c r="P2004" s="8">
        <f t="shared" si="127"/>
        <v>0.40214354650276823</v>
      </c>
      <c r="Q2004" s="5">
        <f>YEAR(SalesDataTable[[#This Row],[Order Date]])</f>
        <v>2026</v>
      </c>
      <c r="R2004" s="8" t="str">
        <f>"Q"&amp;ROUNDUP(MONTH(SalesDataTable[[#This Row],[Order Date]])/3,0)</f>
        <v>Q3</v>
      </c>
      <c r="S2004" s="9">
        <f>MONTH(SalesDataTable[[#This Row],[Order Date]])</f>
        <v>9</v>
      </c>
      <c r="T2004" s="8" t="str">
        <f>TEXT(SalesDataTable[[#This Row],[Order Date]],"mmm")</f>
        <v>Sep</v>
      </c>
    </row>
    <row r="2005" spans="1:20" ht="15.6">
      <c r="A2005" s="2" t="s">
        <v>2056</v>
      </c>
      <c r="B2005" s="3">
        <v>46294</v>
      </c>
      <c r="C2005" s="4" t="s">
        <v>8</v>
      </c>
      <c r="D2005" s="4" t="s">
        <v>9</v>
      </c>
      <c r="E2005" s="4" t="s">
        <v>3</v>
      </c>
      <c r="F2005" s="4" t="s">
        <v>4</v>
      </c>
      <c r="G2005" s="4" t="s">
        <v>17</v>
      </c>
      <c r="H2005" s="4" t="s">
        <v>18</v>
      </c>
      <c r="I2005" s="9">
        <v>4</v>
      </c>
      <c r="J2005" s="6">
        <v>36.869999999999997</v>
      </c>
      <c r="K2005" s="7">
        <v>0</v>
      </c>
      <c r="L2005" s="6">
        <v>13.43</v>
      </c>
      <c r="M2005" s="6">
        <f t="shared" si="124"/>
        <v>147.47999999999999</v>
      </c>
      <c r="N2005" s="6">
        <f t="shared" si="125"/>
        <v>53.72</v>
      </c>
      <c r="O2005" s="6">
        <f t="shared" si="126"/>
        <v>93.759999999999991</v>
      </c>
      <c r="P2005" s="8">
        <f t="shared" si="127"/>
        <v>0.63574721996202876</v>
      </c>
      <c r="Q2005" s="5">
        <f>YEAR(SalesDataTable[[#This Row],[Order Date]])</f>
        <v>2026</v>
      </c>
      <c r="R2005" s="8" t="str">
        <f>"Q"&amp;ROUNDUP(MONTH(SalesDataTable[[#This Row],[Order Date]])/3,0)</f>
        <v>Q3</v>
      </c>
      <c r="S2005" s="9">
        <f>MONTH(SalesDataTable[[#This Row],[Order Date]])</f>
        <v>9</v>
      </c>
      <c r="T2005" s="8" t="str">
        <f>TEXT(SalesDataTable[[#This Row],[Order Date]],"mmm")</f>
        <v>Sep</v>
      </c>
    </row>
    <row r="2006" spans="1:20" ht="15.6">
      <c r="A2006" s="2" t="s">
        <v>2057</v>
      </c>
      <c r="B2006" s="3">
        <v>46294</v>
      </c>
      <c r="C2006" s="4" t="s">
        <v>8</v>
      </c>
      <c r="D2006" s="4" t="s">
        <v>69</v>
      </c>
      <c r="E2006" s="4" t="s">
        <v>3</v>
      </c>
      <c r="F2006" s="4" t="s">
        <v>16</v>
      </c>
      <c r="G2006" s="4" t="s">
        <v>17</v>
      </c>
      <c r="H2006" s="4" t="s">
        <v>46</v>
      </c>
      <c r="I2006" s="9">
        <v>1</v>
      </c>
      <c r="J2006" s="6">
        <v>47.37</v>
      </c>
      <c r="K2006" s="7">
        <v>0</v>
      </c>
      <c r="L2006" s="6">
        <v>18.2</v>
      </c>
      <c r="M2006" s="6">
        <f t="shared" si="124"/>
        <v>47.37</v>
      </c>
      <c r="N2006" s="6">
        <f t="shared" si="125"/>
        <v>18.2</v>
      </c>
      <c r="O2006" s="6">
        <f t="shared" si="126"/>
        <v>29.169999999999998</v>
      </c>
      <c r="P2006" s="8">
        <f t="shared" si="127"/>
        <v>0.61579058475828585</v>
      </c>
      <c r="Q2006" s="5">
        <f>YEAR(SalesDataTable[[#This Row],[Order Date]])</f>
        <v>2026</v>
      </c>
      <c r="R2006" s="8" t="str">
        <f>"Q"&amp;ROUNDUP(MONTH(SalesDataTable[[#This Row],[Order Date]])/3,0)</f>
        <v>Q3</v>
      </c>
      <c r="S2006" s="9">
        <f>MONTH(SalesDataTable[[#This Row],[Order Date]])</f>
        <v>9</v>
      </c>
      <c r="T2006" s="8" t="str">
        <f>TEXT(SalesDataTable[[#This Row],[Order Date]],"mmm")</f>
        <v>Sep</v>
      </c>
    </row>
    <row r="2007" spans="1:20" ht="15.6">
      <c r="A2007" s="2" t="s">
        <v>2058</v>
      </c>
      <c r="B2007" s="3">
        <v>46294</v>
      </c>
      <c r="C2007" s="4" t="s">
        <v>27</v>
      </c>
      <c r="D2007" s="4" t="s">
        <v>48</v>
      </c>
      <c r="E2007" s="4" t="s">
        <v>39</v>
      </c>
      <c r="F2007" s="4" t="s">
        <v>20</v>
      </c>
      <c r="G2007" s="4" t="s">
        <v>11</v>
      </c>
      <c r="H2007" s="4" t="s">
        <v>21</v>
      </c>
      <c r="I2007" s="9">
        <v>1</v>
      </c>
      <c r="J2007" s="6">
        <v>145.62</v>
      </c>
      <c r="K2007" s="7">
        <v>0.05</v>
      </c>
      <c r="L2007" s="6">
        <v>80.25</v>
      </c>
      <c r="M2007" s="6">
        <f t="shared" si="124"/>
        <v>138.339</v>
      </c>
      <c r="N2007" s="6">
        <f t="shared" si="125"/>
        <v>80.25</v>
      </c>
      <c r="O2007" s="6">
        <f t="shared" si="126"/>
        <v>58.088999999999999</v>
      </c>
      <c r="P2007" s="8">
        <f t="shared" si="127"/>
        <v>0.41990328107041397</v>
      </c>
      <c r="Q2007" s="5">
        <f>YEAR(SalesDataTable[[#This Row],[Order Date]])</f>
        <v>2026</v>
      </c>
      <c r="R2007" s="8" t="str">
        <f>"Q"&amp;ROUNDUP(MONTH(SalesDataTable[[#This Row],[Order Date]])/3,0)</f>
        <v>Q3</v>
      </c>
      <c r="S2007" s="9">
        <f>MONTH(SalesDataTable[[#This Row],[Order Date]])</f>
        <v>9</v>
      </c>
      <c r="T2007" s="8" t="str">
        <f>TEXT(SalesDataTable[[#This Row],[Order Date]],"mmm")</f>
        <v>Sep</v>
      </c>
    </row>
    <row r="2008" spans="1:20" ht="15.6">
      <c r="A2008" s="2" t="s">
        <v>2059</v>
      </c>
      <c r="B2008" s="3">
        <v>46294</v>
      </c>
      <c r="C2008" s="4" t="s">
        <v>27</v>
      </c>
      <c r="D2008" s="4" t="s">
        <v>48</v>
      </c>
      <c r="E2008" s="4" t="s">
        <v>25</v>
      </c>
      <c r="F2008" s="4" t="s">
        <v>16</v>
      </c>
      <c r="G2008" s="4" t="s">
        <v>49</v>
      </c>
      <c r="H2008" s="4" t="s">
        <v>67</v>
      </c>
      <c r="I2008" s="9">
        <v>2</v>
      </c>
      <c r="J2008" s="6">
        <v>36.1</v>
      </c>
      <c r="K2008" s="7">
        <v>0.05</v>
      </c>
      <c r="L2008" s="6">
        <v>13.71</v>
      </c>
      <c r="M2008" s="6">
        <f t="shared" si="124"/>
        <v>68.59</v>
      </c>
      <c r="N2008" s="6">
        <f t="shared" si="125"/>
        <v>27.42</v>
      </c>
      <c r="O2008" s="6">
        <f t="shared" si="126"/>
        <v>41.17</v>
      </c>
      <c r="P2008" s="8">
        <f t="shared" si="127"/>
        <v>0.60023327015599937</v>
      </c>
      <c r="Q2008" s="5">
        <f>YEAR(SalesDataTable[[#This Row],[Order Date]])</f>
        <v>2026</v>
      </c>
      <c r="R2008" s="8" t="str">
        <f>"Q"&amp;ROUNDUP(MONTH(SalesDataTable[[#This Row],[Order Date]])/3,0)</f>
        <v>Q3</v>
      </c>
      <c r="S2008" s="9">
        <f>MONTH(SalesDataTable[[#This Row],[Order Date]])</f>
        <v>9</v>
      </c>
      <c r="T2008" s="8" t="str">
        <f>TEXT(SalesDataTable[[#This Row],[Order Date]],"mmm")</f>
        <v>Sep</v>
      </c>
    </row>
    <row r="2009" spans="1:20" ht="15.6">
      <c r="A2009" s="2" t="s">
        <v>2060</v>
      </c>
      <c r="B2009" s="3">
        <v>46294</v>
      </c>
      <c r="C2009" s="4" t="s">
        <v>1</v>
      </c>
      <c r="D2009" s="4" t="s">
        <v>52</v>
      </c>
      <c r="E2009" s="4" t="s">
        <v>25</v>
      </c>
      <c r="F2009" s="4" t="s">
        <v>4</v>
      </c>
      <c r="G2009" s="4" t="s">
        <v>11</v>
      </c>
      <c r="H2009" s="4" t="s">
        <v>79</v>
      </c>
      <c r="I2009" s="9">
        <v>2</v>
      </c>
      <c r="J2009" s="6">
        <v>73</v>
      </c>
      <c r="K2009" s="7">
        <v>0.05</v>
      </c>
      <c r="L2009" s="6">
        <v>31.41</v>
      </c>
      <c r="M2009" s="6">
        <f t="shared" si="124"/>
        <v>138.69999999999999</v>
      </c>
      <c r="N2009" s="6">
        <f t="shared" si="125"/>
        <v>62.82</v>
      </c>
      <c r="O2009" s="6">
        <f t="shared" si="126"/>
        <v>75.88</v>
      </c>
      <c r="P2009" s="8">
        <f t="shared" si="127"/>
        <v>0.54708002883922136</v>
      </c>
      <c r="Q2009" s="5">
        <f>YEAR(SalesDataTable[[#This Row],[Order Date]])</f>
        <v>2026</v>
      </c>
      <c r="R2009" s="8" t="str">
        <f>"Q"&amp;ROUNDUP(MONTH(SalesDataTable[[#This Row],[Order Date]])/3,0)</f>
        <v>Q3</v>
      </c>
      <c r="S2009" s="9">
        <f>MONTH(SalesDataTable[[#This Row],[Order Date]])</f>
        <v>9</v>
      </c>
      <c r="T2009" s="8" t="str">
        <f>TEXT(SalesDataTable[[#This Row],[Order Date]],"mmm")</f>
        <v>Sep</v>
      </c>
    </row>
    <row r="2010" spans="1:20" ht="15.6">
      <c r="A2010" s="2" t="s">
        <v>2061</v>
      </c>
      <c r="B2010" s="3">
        <v>46294</v>
      </c>
      <c r="C2010" s="4" t="s">
        <v>8</v>
      </c>
      <c r="D2010" s="4" t="s">
        <v>66</v>
      </c>
      <c r="E2010" s="4" t="s">
        <v>3</v>
      </c>
      <c r="F2010" s="4" t="s">
        <v>16</v>
      </c>
      <c r="G2010" s="4" t="s">
        <v>17</v>
      </c>
      <c r="H2010" s="4" t="s">
        <v>18</v>
      </c>
      <c r="I2010" s="9">
        <v>2</v>
      </c>
      <c r="J2010" s="6">
        <v>36.93</v>
      </c>
      <c r="K2010" s="7">
        <v>0.1</v>
      </c>
      <c r="L2010" s="6">
        <v>13.4</v>
      </c>
      <c r="M2010" s="6">
        <f t="shared" si="124"/>
        <v>66.474000000000004</v>
      </c>
      <c r="N2010" s="6">
        <f t="shared" si="125"/>
        <v>26.8</v>
      </c>
      <c r="O2010" s="6">
        <f t="shared" si="126"/>
        <v>39.674000000000007</v>
      </c>
      <c r="P2010" s="8">
        <f t="shared" si="127"/>
        <v>0.59683485272437353</v>
      </c>
      <c r="Q2010" s="5">
        <f>YEAR(SalesDataTable[[#This Row],[Order Date]])</f>
        <v>2026</v>
      </c>
      <c r="R2010" s="8" t="str">
        <f>"Q"&amp;ROUNDUP(MONTH(SalesDataTable[[#This Row],[Order Date]])/3,0)</f>
        <v>Q3</v>
      </c>
      <c r="S2010" s="9">
        <f>MONTH(SalesDataTable[[#This Row],[Order Date]])</f>
        <v>9</v>
      </c>
      <c r="T2010" s="8" t="str">
        <f>TEXT(SalesDataTable[[#This Row],[Order Date]],"mmm")</f>
        <v>Sep</v>
      </c>
    </row>
    <row r="2011" spans="1:20" ht="15.6">
      <c r="A2011" s="2" t="s">
        <v>2062</v>
      </c>
      <c r="B2011" s="3">
        <v>46294</v>
      </c>
      <c r="C2011" s="4" t="s">
        <v>8</v>
      </c>
      <c r="D2011" s="4" t="s">
        <v>86</v>
      </c>
      <c r="E2011" s="4" t="s">
        <v>3</v>
      </c>
      <c r="F2011" s="4" t="s">
        <v>16</v>
      </c>
      <c r="G2011" s="4" t="s">
        <v>49</v>
      </c>
      <c r="H2011" s="4" t="s">
        <v>74</v>
      </c>
      <c r="I2011" s="9">
        <v>2</v>
      </c>
      <c r="J2011" s="6">
        <v>51.52</v>
      </c>
      <c r="K2011" s="7">
        <v>0</v>
      </c>
      <c r="L2011" s="6">
        <v>21.47</v>
      </c>
      <c r="M2011" s="6">
        <f t="shared" si="124"/>
        <v>103.04</v>
      </c>
      <c r="N2011" s="6">
        <f t="shared" si="125"/>
        <v>42.94</v>
      </c>
      <c r="O2011" s="6">
        <f t="shared" si="126"/>
        <v>60.100000000000009</v>
      </c>
      <c r="P2011" s="8">
        <f t="shared" si="127"/>
        <v>0.58326863354037273</v>
      </c>
      <c r="Q2011" s="5">
        <f>YEAR(SalesDataTable[[#This Row],[Order Date]])</f>
        <v>2026</v>
      </c>
      <c r="R2011" s="8" t="str">
        <f>"Q"&amp;ROUNDUP(MONTH(SalesDataTable[[#This Row],[Order Date]])/3,0)</f>
        <v>Q3</v>
      </c>
      <c r="S2011" s="9">
        <f>MONTH(SalesDataTable[[#This Row],[Order Date]])</f>
        <v>9</v>
      </c>
      <c r="T2011" s="8" t="str">
        <f>TEXT(SalesDataTable[[#This Row],[Order Date]],"mmm")</f>
        <v>Sep</v>
      </c>
    </row>
    <row r="2012" spans="1:20" ht="15.6">
      <c r="A2012" s="2" t="s">
        <v>2063</v>
      </c>
      <c r="B2012" s="3">
        <v>46294</v>
      </c>
      <c r="C2012" s="4" t="s">
        <v>8</v>
      </c>
      <c r="D2012" s="4" t="s">
        <v>38</v>
      </c>
      <c r="E2012" s="4" t="s">
        <v>3</v>
      </c>
      <c r="F2012" s="4" t="s">
        <v>16</v>
      </c>
      <c r="G2012" s="4" t="s">
        <v>49</v>
      </c>
      <c r="H2012" s="4" t="s">
        <v>74</v>
      </c>
      <c r="I2012" s="9">
        <v>1</v>
      </c>
      <c r="J2012" s="6">
        <v>50.42</v>
      </c>
      <c r="K2012" s="7">
        <v>0</v>
      </c>
      <c r="L2012" s="6">
        <v>21.68</v>
      </c>
      <c r="M2012" s="6">
        <f t="shared" si="124"/>
        <v>50.42</v>
      </c>
      <c r="N2012" s="6">
        <f t="shared" si="125"/>
        <v>21.68</v>
      </c>
      <c r="O2012" s="6">
        <f t="shared" si="126"/>
        <v>28.740000000000002</v>
      </c>
      <c r="P2012" s="8">
        <f t="shared" si="127"/>
        <v>0.57001190003966684</v>
      </c>
      <c r="Q2012" s="5">
        <f>YEAR(SalesDataTable[[#This Row],[Order Date]])</f>
        <v>2026</v>
      </c>
      <c r="R2012" s="8" t="str">
        <f>"Q"&amp;ROUNDUP(MONTH(SalesDataTable[[#This Row],[Order Date]])/3,0)</f>
        <v>Q3</v>
      </c>
      <c r="S2012" s="9">
        <f>MONTH(SalesDataTable[[#This Row],[Order Date]])</f>
        <v>9</v>
      </c>
      <c r="T2012" s="8" t="str">
        <f>TEXT(SalesDataTable[[#This Row],[Order Date]],"mmm")</f>
        <v>Sep</v>
      </c>
    </row>
    <row r="2013" spans="1:20" ht="15.6">
      <c r="A2013" s="2" t="s">
        <v>2064</v>
      </c>
      <c r="B2013" s="3">
        <v>46294</v>
      </c>
      <c r="C2013" s="4" t="s">
        <v>8</v>
      </c>
      <c r="D2013" s="4" t="s">
        <v>86</v>
      </c>
      <c r="E2013" s="4" t="s">
        <v>10</v>
      </c>
      <c r="F2013" s="4" t="s">
        <v>4</v>
      </c>
      <c r="G2013" s="4" t="s">
        <v>11</v>
      </c>
      <c r="H2013" s="4" t="s">
        <v>53</v>
      </c>
      <c r="I2013" s="9">
        <v>10</v>
      </c>
      <c r="J2013" s="6">
        <v>157.79</v>
      </c>
      <c r="K2013" s="7">
        <v>0.1</v>
      </c>
      <c r="L2013" s="6">
        <v>77.900000000000006</v>
      </c>
      <c r="M2013" s="6">
        <f t="shared" si="124"/>
        <v>1420.11</v>
      </c>
      <c r="N2013" s="6">
        <f t="shared" si="125"/>
        <v>779</v>
      </c>
      <c r="O2013" s="6">
        <f t="shared" si="126"/>
        <v>641.1099999999999</v>
      </c>
      <c r="P2013" s="8">
        <f t="shared" si="127"/>
        <v>0.4514509439409623</v>
      </c>
      <c r="Q2013" s="5">
        <f>YEAR(SalesDataTable[[#This Row],[Order Date]])</f>
        <v>2026</v>
      </c>
      <c r="R2013" s="8" t="str">
        <f>"Q"&amp;ROUNDUP(MONTH(SalesDataTable[[#This Row],[Order Date]])/3,0)</f>
        <v>Q3</v>
      </c>
      <c r="S2013" s="9">
        <f>MONTH(SalesDataTable[[#This Row],[Order Date]])</f>
        <v>9</v>
      </c>
      <c r="T2013" s="8" t="str">
        <f>TEXT(SalesDataTable[[#This Row],[Order Date]],"mmm")</f>
        <v>Sep</v>
      </c>
    </row>
    <row r="2014" spans="1:20" ht="15.6">
      <c r="A2014" s="2" t="s">
        <v>2065</v>
      </c>
      <c r="B2014" s="3">
        <v>46294</v>
      </c>
      <c r="C2014" s="4" t="s">
        <v>8</v>
      </c>
      <c r="D2014" s="4" t="s">
        <v>66</v>
      </c>
      <c r="E2014" s="4" t="s">
        <v>3</v>
      </c>
      <c r="F2014" s="4" t="s">
        <v>4</v>
      </c>
      <c r="G2014" s="4" t="s">
        <v>5</v>
      </c>
      <c r="H2014" s="4" t="s">
        <v>35</v>
      </c>
      <c r="I2014" s="9">
        <v>1</v>
      </c>
      <c r="J2014" s="6">
        <v>40.409999999999997</v>
      </c>
      <c r="K2014" s="7">
        <v>0.15</v>
      </c>
      <c r="L2014" s="6">
        <v>16.3</v>
      </c>
      <c r="M2014" s="6">
        <f t="shared" si="124"/>
        <v>34.348499999999994</v>
      </c>
      <c r="N2014" s="6">
        <f t="shared" si="125"/>
        <v>16.3</v>
      </c>
      <c r="O2014" s="6">
        <f t="shared" si="126"/>
        <v>18.048499999999994</v>
      </c>
      <c r="P2014" s="8">
        <f t="shared" si="127"/>
        <v>0.52545234871974023</v>
      </c>
      <c r="Q2014" s="5">
        <f>YEAR(SalesDataTable[[#This Row],[Order Date]])</f>
        <v>2026</v>
      </c>
      <c r="R2014" s="8" t="str">
        <f>"Q"&amp;ROUNDUP(MONTH(SalesDataTable[[#This Row],[Order Date]])/3,0)</f>
        <v>Q3</v>
      </c>
      <c r="S2014" s="9">
        <f>MONTH(SalesDataTable[[#This Row],[Order Date]])</f>
        <v>9</v>
      </c>
      <c r="T2014" s="8" t="str">
        <f>TEXT(SalesDataTable[[#This Row],[Order Date]],"mmm")</f>
        <v>Sep</v>
      </c>
    </row>
    <row r="2015" spans="1:20" ht="15.6">
      <c r="A2015" s="2" t="s">
        <v>2066</v>
      </c>
      <c r="B2015" s="3">
        <v>46294</v>
      </c>
      <c r="C2015" s="4" t="s">
        <v>27</v>
      </c>
      <c r="D2015" s="4" t="s">
        <v>48</v>
      </c>
      <c r="E2015" s="4" t="s">
        <v>3</v>
      </c>
      <c r="F2015" s="4" t="s">
        <v>16</v>
      </c>
      <c r="G2015" s="4" t="s">
        <v>5</v>
      </c>
      <c r="H2015" s="4" t="s">
        <v>29</v>
      </c>
      <c r="I2015" s="9">
        <v>2</v>
      </c>
      <c r="J2015" s="6">
        <v>50.17</v>
      </c>
      <c r="K2015" s="7">
        <v>0.05</v>
      </c>
      <c r="L2015" s="6">
        <v>22.83</v>
      </c>
      <c r="M2015" s="6">
        <f t="shared" si="124"/>
        <v>95.322999999999993</v>
      </c>
      <c r="N2015" s="6">
        <f t="shared" si="125"/>
        <v>45.66</v>
      </c>
      <c r="O2015" s="6">
        <f t="shared" si="126"/>
        <v>49.662999999999997</v>
      </c>
      <c r="P2015" s="8">
        <f t="shared" si="127"/>
        <v>0.52099703114673268</v>
      </c>
      <c r="Q2015" s="5">
        <f>YEAR(SalesDataTable[[#This Row],[Order Date]])</f>
        <v>2026</v>
      </c>
      <c r="R2015" s="8" t="str">
        <f>"Q"&amp;ROUNDUP(MONTH(SalesDataTable[[#This Row],[Order Date]])/3,0)</f>
        <v>Q3</v>
      </c>
      <c r="S2015" s="9">
        <f>MONTH(SalesDataTable[[#This Row],[Order Date]])</f>
        <v>9</v>
      </c>
      <c r="T2015" s="8" t="str">
        <f>TEXT(SalesDataTable[[#This Row],[Order Date]],"mmm")</f>
        <v>Sep</v>
      </c>
    </row>
    <row r="2016" spans="1:20" ht="15.6">
      <c r="A2016" s="2" t="s">
        <v>2067</v>
      </c>
      <c r="B2016" s="3">
        <v>46294</v>
      </c>
      <c r="C2016" s="4" t="s">
        <v>8</v>
      </c>
      <c r="D2016" s="4" t="s">
        <v>86</v>
      </c>
      <c r="E2016" s="4" t="s">
        <v>3</v>
      </c>
      <c r="F2016" s="4" t="s">
        <v>16</v>
      </c>
      <c r="G2016" s="4" t="s">
        <v>11</v>
      </c>
      <c r="H2016" s="4" t="s">
        <v>53</v>
      </c>
      <c r="I2016" s="9">
        <v>1</v>
      </c>
      <c r="J2016" s="6">
        <v>155.55000000000001</v>
      </c>
      <c r="K2016" s="7">
        <v>0.1</v>
      </c>
      <c r="L2016" s="6">
        <v>79.2</v>
      </c>
      <c r="M2016" s="6">
        <f t="shared" si="124"/>
        <v>139.995</v>
      </c>
      <c r="N2016" s="6">
        <f t="shared" si="125"/>
        <v>79.2</v>
      </c>
      <c r="O2016" s="6">
        <f t="shared" si="126"/>
        <v>60.795000000000002</v>
      </c>
      <c r="P2016" s="8">
        <f t="shared" si="127"/>
        <v>0.43426550948248149</v>
      </c>
      <c r="Q2016" s="5">
        <f>YEAR(SalesDataTable[[#This Row],[Order Date]])</f>
        <v>2026</v>
      </c>
      <c r="R2016" s="8" t="str">
        <f>"Q"&amp;ROUNDUP(MONTH(SalesDataTable[[#This Row],[Order Date]])/3,0)</f>
        <v>Q3</v>
      </c>
      <c r="S2016" s="9">
        <f>MONTH(SalesDataTable[[#This Row],[Order Date]])</f>
        <v>9</v>
      </c>
      <c r="T2016" s="8" t="str">
        <f>TEXT(SalesDataTable[[#This Row],[Order Date]],"mmm")</f>
        <v>Sep</v>
      </c>
    </row>
    <row r="2017" spans="1:20" ht="15.6">
      <c r="A2017" s="2" t="s">
        <v>2068</v>
      </c>
      <c r="B2017" s="3">
        <v>46295</v>
      </c>
      <c r="C2017" s="4" t="s">
        <v>14</v>
      </c>
      <c r="D2017" s="4" t="s">
        <v>61</v>
      </c>
      <c r="E2017" s="4" t="s">
        <v>25</v>
      </c>
      <c r="F2017" s="4" t="s">
        <v>20</v>
      </c>
      <c r="G2017" s="4" t="s">
        <v>5</v>
      </c>
      <c r="H2017" s="4" t="s">
        <v>29</v>
      </c>
      <c r="I2017" s="9">
        <v>1</v>
      </c>
      <c r="J2017" s="6">
        <v>51.81</v>
      </c>
      <c r="K2017" s="7">
        <v>0.1</v>
      </c>
      <c r="L2017" s="6">
        <v>22.65</v>
      </c>
      <c r="M2017" s="6">
        <f t="shared" si="124"/>
        <v>46.629000000000005</v>
      </c>
      <c r="N2017" s="6">
        <f t="shared" si="125"/>
        <v>22.65</v>
      </c>
      <c r="O2017" s="6">
        <f t="shared" si="126"/>
        <v>23.979000000000006</v>
      </c>
      <c r="P2017" s="8">
        <f t="shared" si="127"/>
        <v>0.51425078813613856</v>
      </c>
      <c r="Q2017" s="5">
        <f>YEAR(SalesDataTable[[#This Row],[Order Date]])</f>
        <v>2026</v>
      </c>
      <c r="R2017" s="8" t="str">
        <f>"Q"&amp;ROUNDUP(MONTH(SalesDataTable[[#This Row],[Order Date]])/3,0)</f>
        <v>Q3</v>
      </c>
      <c r="S2017" s="9">
        <f>MONTH(SalesDataTable[[#This Row],[Order Date]])</f>
        <v>9</v>
      </c>
      <c r="T2017" s="8" t="str">
        <f>TEXT(SalesDataTable[[#This Row],[Order Date]],"mmm")</f>
        <v>Sep</v>
      </c>
    </row>
    <row r="2018" spans="1:20" ht="15.6">
      <c r="A2018" s="2" t="s">
        <v>2069</v>
      </c>
      <c r="B2018" s="3">
        <v>46295</v>
      </c>
      <c r="C2018" s="4" t="s">
        <v>1</v>
      </c>
      <c r="D2018" s="4" t="s">
        <v>52</v>
      </c>
      <c r="E2018" s="4" t="s">
        <v>25</v>
      </c>
      <c r="F2018" s="4" t="s">
        <v>4</v>
      </c>
      <c r="G2018" s="4" t="s">
        <v>49</v>
      </c>
      <c r="H2018" s="4" t="s">
        <v>50</v>
      </c>
      <c r="I2018" s="9">
        <v>1</v>
      </c>
      <c r="J2018" s="6">
        <v>40.61</v>
      </c>
      <c r="K2018" s="7">
        <v>0.1</v>
      </c>
      <c r="L2018" s="6">
        <v>14.28</v>
      </c>
      <c r="M2018" s="6">
        <f t="shared" si="124"/>
        <v>36.548999999999999</v>
      </c>
      <c r="N2018" s="6">
        <f t="shared" si="125"/>
        <v>14.28</v>
      </c>
      <c r="O2018" s="6">
        <f t="shared" si="126"/>
        <v>22.268999999999998</v>
      </c>
      <c r="P2018" s="8">
        <f t="shared" si="127"/>
        <v>0.60929163588607071</v>
      </c>
      <c r="Q2018" s="5">
        <f>YEAR(SalesDataTable[[#This Row],[Order Date]])</f>
        <v>2026</v>
      </c>
      <c r="R2018" s="8" t="str">
        <f>"Q"&amp;ROUNDUP(MONTH(SalesDataTable[[#This Row],[Order Date]])/3,0)</f>
        <v>Q3</v>
      </c>
      <c r="S2018" s="9">
        <f>MONTH(SalesDataTable[[#This Row],[Order Date]])</f>
        <v>9</v>
      </c>
      <c r="T2018" s="8" t="str">
        <f>TEXT(SalesDataTable[[#This Row],[Order Date]],"mmm")</f>
        <v>Sep</v>
      </c>
    </row>
    <row r="2019" spans="1:20" ht="15.6">
      <c r="A2019" s="2" t="s">
        <v>2070</v>
      </c>
      <c r="B2019" s="3">
        <v>46295</v>
      </c>
      <c r="C2019" s="4" t="s">
        <v>14</v>
      </c>
      <c r="D2019" s="4" t="s">
        <v>15</v>
      </c>
      <c r="E2019" s="4" t="s">
        <v>25</v>
      </c>
      <c r="F2019" s="4" t="s">
        <v>20</v>
      </c>
      <c r="G2019" s="4" t="s">
        <v>11</v>
      </c>
      <c r="H2019" s="4" t="s">
        <v>21</v>
      </c>
      <c r="I2019" s="9">
        <v>1</v>
      </c>
      <c r="J2019" s="6">
        <v>140.78</v>
      </c>
      <c r="K2019" s="7">
        <v>0.05</v>
      </c>
      <c r="L2019" s="6">
        <v>80.8</v>
      </c>
      <c r="M2019" s="6">
        <f t="shared" si="124"/>
        <v>133.74099999999999</v>
      </c>
      <c r="N2019" s="6">
        <f t="shared" si="125"/>
        <v>80.8</v>
      </c>
      <c r="O2019" s="6">
        <f t="shared" si="126"/>
        <v>52.940999999999988</v>
      </c>
      <c r="P2019" s="8">
        <f t="shared" si="127"/>
        <v>0.39584719719457756</v>
      </c>
      <c r="Q2019" s="5">
        <f>YEAR(SalesDataTable[[#This Row],[Order Date]])</f>
        <v>2026</v>
      </c>
      <c r="R2019" s="8" t="str">
        <f>"Q"&amp;ROUNDUP(MONTH(SalesDataTable[[#This Row],[Order Date]])/3,0)</f>
        <v>Q3</v>
      </c>
      <c r="S2019" s="9">
        <f>MONTH(SalesDataTable[[#This Row],[Order Date]])</f>
        <v>9</v>
      </c>
      <c r="T2019" s="8" t="str">
        <f>TEXT(SalesDataTable[[#This Row],[Order Date]],"mmm")</f>
        <v>Sep</v>
      </c>
    </row>
    <row r="2020" spans="1:20" ht="15.6">
      <c r="A2020" s="2" t="s">
        <v>2071</v>
      </c>
      <c r="B2020" s="3">
        <v>46295</v>
      </c>
      <c r="C2020" s="4" t="s">
        <v>8</v>
      </c>
      <c r="D2020" s="4" t="s">
        <v>38</v>
      </c>
      <c r="E2020" s="4" t="s">
        <v>25</v>
      </c>
      <c r="F2020" s="4" t="s">
        <v>20</v>
      </c>
      <c r="G2020" s="4" t="s">
        <v>17</v>
      </c>
      <c r="H2020" s="4" t="s">
        <v>83</v>
      </c>
      <c r="I2020" s="9">
        <v>1</v>
      </c>
      <c r="J2020" s="6">
        <v>163.13999999999999</v>
      </c>
      <c r="K2020" s="7">
        <v>0</v>
      </c>
      <c r="L2020" s="6">
        <v>87.53</v>
      </c>
      <c r="M2020" s="6">
        <f t="shared" si="124"/>
        <v>163.13999999999999</v>
      </c>
      <c r="N2020" s="6">
        <f t="shared" si="125"/>
        <v>87.53</v>
      </c>
      <c r="O2020" s="6">
        <f t="shared" si="126"/>
        <v>75.609999999999985</v>
      </c>
      <c r="P2020" s="8">
        <f t="shared" si="127"/>
        <v>0.4634669608924849</v>
      </c>
      <c r="Q2020" s="5">
        <f>YEAR(SalesDataTable[[#This Row],[Order Date]])</f>
        <v>2026</v>
      </c>
      <c r="R2020" s="8" t="str">
        <f>"Q"&amp;ROUNDUP(MONTH(SalesDataTable[[#This Row],[Order Date]])/3,0)</f>
        <v>Q3</v>
      </c>
      <c r="S2020" s="9">
        <f>MONTH(SalesDataTable[[#This Row],[Order Date]])</f>
        <v>9</v>
      </c>
      <c r="T2020" s="8" t="str">
        <f>TEXT(SalesDataTable[[#This Row],[Order Date]],"mmm")</f>
        <v>Sep</v>
      </c>
    </row>
    <row r="2021" spans="1:20" ht="15.6">
      <c r="A2021" s="2" t="s">
        <v>2072</v>
      </c>
      <c r="B2021" s="3">
        <v>46295</v>
      </c>
      <c r="C2021" s="4" t="s">
        <v>27</v>
      </c>
      <c r="D2021" s="4" t="s">
        <v>28</v>
      </c>
      <c r="E2021" s="4" t="s">
        <v>25</v>
      </c>
      <c r="F2021" s="4" t="s">
        <v>4</v>
      </c>
      <c r="G2021" s="4" t="s">
        <v>11</v>
      </c>
      <c r="H2021" s="4" t="s">
        <v>79</v>
      </c>
      <c r="I2021" s="9">
        <v>1</v>
      </c>
      <c r="J2021" s="6">
        <v>70.91</v>
      </c>
      <c r="K2021" s="7">
        <v>0</v>
      </c>
      <c r="L2021" s="6">
        <v>31.73</v>
      </c>
      <c r="M2021" s="6">
        <f t="shared" si="124"/>
        <v>70.91</v>
      </c>
      <c r="N2021" s="6">
        <f t="shared" si="125"/>
        <v>31.73</v>
      </c>
      <c r="O2021" s="6">
        <f t="shared" si="126"/>
        <v>39.179999999999993</v>
      </c>
      <c r="P2021" s="8">
        <f t="shared" si="127"/>
        <v>0.55253137780284856</v>
      </c>
      <c r="Q2021" s="5">
        <f>YEAR(SalesDataTable[[#This Row],[Order Date]])</f>
        <v>2026</v>
      </c>
      <c r="R2021" s="8" t="str">
        <f>"Q"&amp;ROUNDUP(MONTH(SalesDataTable[[#This Row],[Order Date]])/3,0)</f>
        <v>Q3</v>
      </c>
      <c r="S2021" s="9">
        <f>MONTH(SalesDataTable[[#This Row],[Order Date]])</f>
        <v>9</v>
      </c>
      <c r="T2021" s="8" t="str">
        <f>TEXT(SalesDataTable[[#This Row],[Order Date]],"mmm")</f>
        <v>Sep</v>
      </c>
    </row>
    <row r="2022" spans="1:20" ht="15.6">
      <c r="A2022" s="2" t="s">
        <v>2073</v>
      </c>
      <c r="B2022" s="3">
        <v>46295</v>
      </c>
      <c r="C2022" s="4" t="s">
        <v>27</v>
      </c>
      <c r="D2022" s="4" t="s">
        <v>82</v>
      </c>
      <c r="E2022" s="4" t="s">
        <v>39</v>
      </c>
      <c r="F2022" s="4" t="s">
        <v>4</v>
      </c>
      <c r="G2022" s="4" t="s">
        <v>5</v>
      </c>
      <c r="H2022" s="4" t="s">
        <v>6</v>
      </c>
      <c r="I2022" s="9">
        <v>2</v>
      </c>
      <c r="J2022" s="6">
        <v>81.99</v>
      </c>
      <c r="K2022" s="7">
        <v>0</v>
      </c>
      <c r="L2022" s="6">
        <v>43.95</v>
      </c>
      <c r="M2022" s="6">
        <f t="shared" si="124"/>
        <v>163.98</v>
      </c>
      <c r="N2022" s="6">
        <f t="shared" si="125"/>
        <v>87.9</v>
      </c>
      <c r="O2022" s="6">
        <f t="shared" si="126"/>
        <v>76.079999999999984</v>
      </c>
      <c r="P2022" s="8">
        <f t="shared" si="127"/>
        <v>0.46395901939260881</v>
      </c>
      <c r="Q2022" s="5">
        <f>YEAR(SalesDataTable[[#This Row],[Order Date]])</f>
        <v>2026</v>
      </c>
      <c r="R2022" s="8" t="str">
        <f>"Q"&amp;ROUNDUP(MONTH(SalesDataTable[[#This Row],[Order Date]])/3,0)</f>
        <v>Q3</v>
      </c>
      <c r="S2022" s="9">
        <f>MONTH(SalesDataTable[[#This Row],[Order Date]])</f>
        <v>9</v>
      </c>
      <c r="T2022" s="8" t="str">
        <f>TEXT(SalesDataTable[[#This Row],[Order Date]],"mmm")</f>
        <v>Sep</v>
      </c>
    </row>
    <row r="2023" spans="1:20" ht="15.6">
      <c r="A2023" s="2" t="s">
        <v>2074</v>
      </c>
      <c r="B2023" s="3">
        <v>46295</v>
      </c>
      <c r="C2023" s="4" t="s">
        <v>27</v>
      </c>
      <c r="D2023" s="4" t="s">
        <v>28</v>
      </c>
      <c r="E2023" s="4" t="s">
        <v>39</v>
      </c>
      <c r="F2023" s="4" t="s">
        <v>16</v>
      </c>
      <c r="G2023" s="4" t="s">
        <v>5</v>
      </c>
      <c r="H2023" s="4" t="s">
        <v>6</v>
      </c>
      <c r="I2023" s="9">
        <v>2</v>
      </c>
      <c r="J2023" s="6">
        <v>81.13</v>
      </c>
      <c r="K2023" s="7">
        <v>0</v>
      </c>
      <c r="L2023" s="6">
        <v>43.7</v>
      </c>
      <c r="M2023" s="6">
        <f t="shared" si="124"/>
        <v>162.26</v>
      </c>
      <c r="N2023" s="6">
        <f t="shared" si="125"/>
        <v>87.4</v>
      </c>
      <c r="O2023" s="6">
        <f t="shared" si="126"/>
        <v>74.859999999999985</v>
      </c>
      <c r="P2023" s="8">
        <f t="shared" si="127"/>
        <v>0.46135831381733017</v>
      </c>
      <c r="Q2023" s="5">
        <f>YEAR(SalesDataTable[[#This Row],[Order Date]])</f>
        <v>2026</v>
      </c>
      <c r="R2023" s="8" t="str">
        <f>"Q"&amp;ROUNDUP(MONTH(SalesDataTable[[#This Row],[Order Date]])/3,0)</f>
        <v>Q3</v>
      </c>
      <c r="S2023" s="9">
        <f>MONTH(SalesDataTable[[#This Row],[Order Date]])</f>
        <v>9</v>
      </c>
      <c r="T2023" s="8" t="str">
        <f>TEXT(SalesDataTable[[#This Row],[Order Date]],"mmm")</f>
        <v>Sep</v>
      </c>
    </row>
    <row r="2024" spans="1:20" ht="15.6">
      <c r="A2024" s="2" t="s">
        <v>2075</v>
      </c>
      <c r="B2024" s="3">
        <v>46295</v>
      </c>
      <c r="C2024" s="4" t="s">
        <v>8</v>
      </c>
      <c r="D2024" s="4" t="s">
        <v>69</v>
      </c>
      <c r="E2024" s="4" t="s">
        <v>10</v>
      </c>
      <c r="F2024" s="4" t="s">
        <v>4</v>
      </c>
      <c r="G2024" s="4" t="s">
        <v>11</v>
      </c>
      <c r="H2024" s="4" t="s">
        <v>21</v>
      </c>
      <c r="I2024" s="9">
        <v>5</v>
      </c>
      <c r="J2024" s="6">
        <v>141.08000000000001</v>
      </c>
      <c r="K2024" s="7">
        <v>0.05</v>
      </c>
      <c r="L2024" s="6">
        <v>78.23</v>
      </c>
      <c r="M2024" s="6">
        <f t="shared" si="124"/>
        <v>670.13000000000011</v>
      </c>
      <c r="N2024" s="6">
        <f t="shared" si="125"/>
        <v>391.15000000000003</v>
      </c>
      <c r="O2024" s="6">
        <f t="shared" si="126"/>
        <v>278.98000000000008</v>
      </c>
      <c r="P2024" s="8">
        <f t="shared" si="127"/>
        <v>0.4163072836613792</v>
      </c>
      <c r="Q2024" s="5">
        <f>YEAR(SalesDataTable[[#This Row],[Order Date]])</f>
        <v>2026</v>
      </c>
      <c r="R2024" s="8" t="str">
        <f>"Q"&amp;ROUNDUP(MONTH(SalesDataTable[[#This Row],[Order Date]])/3,0)</f>
        <v>Q3</v>
      </c>
      <c r="S2024" s="9">
        <f>MONTH(SalesDataTable[[#This Row],[Order Date]])</f>
        <v>9</v>
      </c>
      <c r="T2024" s="8" t="str">
        <f>TEXT(SalesDataTable[[#This Row],[Order Date]],"mmm")</f>
        <v>Sep</v>
      </c>
    </row>
    <row r="2025" spans="1:20" ht="15.6">
      <c r="A2025" s="2" t="s">
        <v>2076</v>
      </c>
      <c r="B2025" s="3">
        <v>46295</v>
      </c>
      <c r="C2025" s="4" t="s">
        <v>1</v>
      </c>
      <c r="D2025" s="4" t="s">
        <v>88</v>
      </c>
      <c r="E2025" s="4" t="s">
        <v>3</v>
      </c>
      <c r="F2025" s="4" t="s">
        <v>4</v>
      </c>
      <c r="G2025" s="4" t="s">
        <v>17</v>
      </c>
      <c r="H2025" s="4" t="s">
        <v>18</v>
      </c>
      <c r="I2025" s="9">
        <v>5</v>
      </c>
      <c r="J2025" s="6">
        <v>36.18</v>
      </c>
      <c r="K2025" s="7">
        <v>0</v>
      </c>
      <c r="L2025" s="6">
        <v>13.66</v>
      </c>
      <c r="M2025" s="6">
        <f t="shared" si="124"/>
        <v>180.9</v>
      </c>
      <c r="N2025" s="6">
        <f t="shared" si="125"/>
        <v>68.3</v>
      </c>
      <c r="O2025" s="6">
        <f t="shared" si="126"/>
        <v>112.60000000000001</v>
      </c>
      <c r="P2025" s="8">
        <f t="shared" si="127"/>
        <v>0.62244333886124936</v>
      </c>
      <c r="Q2025" s="5">
        <f>YEAR(SalesDataTable[[#This Row],[Order Date]])</f>
        <v>2026</v>
      </c>
      <c r="R2025" s="8" t="str">
        <f>"Q"&amp;ROUNDUP(MONTH(SalesDataTable[[#This Row],[Order Date]])/3,0)</f>
        <v>Q3</v>
      </c>
      <c r="S2025" s="9">
        <f>MONTH(SalesDataTable[[#This Row],[Order Date]])</f>
        <v>9</v>
      </c>
      <c r="T2025" s="8" t="str">
        <f>TEXT(SalesDataTable[[#This Row],[Order Date]],"mmm")</f>
        <v>Sep</v>
      </c>
    </row>
    <row r="2026" spans="1:20" ht="15.6">
      <c r="A2026" s="2" t="s">
        <v>2077</v>
      </c>
      <c r="B2026" s="3">
        <v>46295</v>
      </c>
      <c r="C2026" s="4" t="s">
        <v>27</v>
      </c>
      <c r="D2026" s="4" t="s">
        <v>82</v>
      </c>
      <c r="E2026" s="4" t="s">
        <v>39</v>
      </c>
      <c r="F2026" s="4" t="s">
        <v>16</v>
      </c>
      <c r="G2026" s="4" t="s">
        <v>5</v>
      </c>
      <c r="H2026" s="4" t="s">
        <v>6</v>
      </c>
      <c r="I2026" s="9">
        <v>1</v>
      </c>
      <c r="J2026" s="6">
        <v>81.06</v>
      </c>
      <c r="K2026" s="7">
        <v>0.05</v>
      </c>
      <c r="L2026" s="6">
        <v>43.54</v>
      </c>
      <c r="M2026" s="6">
        <f t="shared" si="124"/>
        <v>77.007000000000005</v>
      </c>
      <c r="N2026" s="6">
        <f t="shared" si="125"/>
        <v>43.54</v>
      </c>
      <c r="O2026" s="6">
        <f t="shared" si="126"/>
        <v>33.467000000000006</v>
      </c>
      <c r="P2026" s="8">
        <f t="shared" si="127"/>
        <v>0.434596854831379</v>
      </c>
      <c r="Q2026" s="5">
        <f>YEAR(SalesDataTable[[#This Row],[Order Date]])</f>
        <v>2026</v>
      </c>
      <c r="R2026" s="8" t="str">
        <f>"Q"&amp;ROUNDUP(MONTH(SalesDataTable[[#This Row],[Order Date]])/3,0)</f>
        <v>Q3</v>
      </c>
      <c r="S2026" s="9">
        <f>MONTH(SalesDataTable[[#This Row],[Order Date]])</f>
        <v>9</v>
      </c>
      <c r="T2026" s="8" t="str">
        <f>TEXT(SalesDataTable[[#This Row],[Order Date]],"mmm")</f>
        <v>Sep</v>
      </c>
    </row>
    <row r="2027" spans="1:20" ht="15.6">
      <c r="A2027" s="2" t="s">
        <v>2078</v>
      </c>
      <c r="B2027" s="3">
        <v>46295</v>
      </c>
      <c r="C2027" s="4" t="s">
        <v>14</v>
      </c>
      <c r="D2027" s="4" t="s">
        <v>24</v>
      </c>
      <c r="E2027" s="4" t="s">
        <v>3</v>
      </c>
      <c r="F2027" s="4" t="s">
        <v>20</v>
      </c>
      <c r="G2027" s="4" t="s">
        <v>49</v>
      </c>
      <c r="H2027" s="4" t="s">
        <v>74</v>
      </c>
      <c r="I2027" s="9">
        <v>1</v>
      </c>
      <c r="J2027" s="6">
        <v>49.51</v>
      </c>
      <c r="K2027" s="7">
        <v>0.15</v>
      </c>
      <c r="L2027" s="6">
        <v>21.4</v>
      </c>
      <c r="M2027" s="6">
        <f t="shared" si="124"/>
        <v>42.083499999999994</v>
      </c>
      <c r="N2027" s="6">
        <f t="shared" si="125"/>
        <v>21.4</v>
      </c>
      <c r="O2027" s="6">
        <f t="shared" si="126"/>
        <v>20.683499999999995</v>
      </c>
      <c r="P2027" s="8">
        <f t="shared" si="127"/>
        <v>0.49148716242707946</v>
      </c>
      <c r="Q2027" s="5">
        <f>YEAR(SalesDataTable[[#This Row],[Order Date]])</f>
        <v>2026</v>
      </c>
      <c r="R2027" s="8" t="str">
        <f>"Q"&amp;ROUNDUP(MONTH(SalesDataTable[[#This Row],[Order Date]])/3,0)</f>
        <v>Q3</v>
      </c>
      <c r="S2027" s="9">
        <f>MONTH(SalesDataTable[[#This Row],[Order Date]])</f>
        <v>9</v>
      </c>
      <c r="T2027" s="8" t="str">
        <f>TEXT(SalesDataTable[[#This Row],[Order Date]],"mmm")</f>
        <v>Sep</v>
      </c>
    </row>
    <row r="2028" spans="1:20" ht="15.6">
      <c r="A2028" s="2" t="s">
        <v>2079</v>
      </c>
      <c r="B2028" s="3">
        <v>46295</v>
      </c>
      <c r="C2028" s="4" t="s">
        <v>8</v>
      </c>
      <c r="D2028" s="4" t="s">
        <v>86</v>
      </c>
      <c r="E2028" s="4" t="s">
        <v>3</v>
      </c>
      <c r="F2028" s="4" t="s">
        <v>16</v>
      </c>
      <c r="G2028" s="4" t="s">
        <v>31</v>
      </c>
      <c r="H2028" s="4" t="s">
        <v>41</v>
      </c>
      <c r="I2028" s="9">
        <v>1</v>
      </c>
      <c r="J2028" s="6">
        <v>196.74</v>
      </c>
      <c r="K2028" s="7">
        <v>0.15</v>
      </c>
      <c r="L2028" s="6">
        <v>102.01</v>
      </c>
      <c r="M2028" s="6">
        <f t="shared" si="124"/>
        <v>167.22900000000001</v>
      </c>
      <c r="N2028" s="6">
        <f t="shared" si="125"/>
        <v>102.01</v>
      </c>
      <c r="O2028" s="6">
        <f t="shared" si="126"/>
        <v>65.219000000000008</v>
      </c>
      <c r="P2028" s="8">
        <f t="shared" si="127"/>
        <v>0.38999814625453721</v>
      </c>
      <c r="Q2028" s="5">
        <f>YEAR(SalesDataTable[[#This Row],[Order Date]])</f>
        <v>2026</v>
      </c>
      <c r="R2028" s="8" t="str">
        <f>"Q"&amp;ROUNDUP(MONTH(SalesDataTable[[#This Row],[Order Date]])/3,0)</f>
        <v>Q3</v>
      </c>
      <c r="S2028" s="9">
        <f>MONTH(SalesDataTable[[#This Row],[Order Date]])</f>
        <v>9</v>
      </c>
      <c r="T2028" s="8" t="str">
        <f>TEXT(SalesDataTable[[#This Row],[Order Date]],"mmm")</f>
        <v>Sep</v>
      </c>
    </row>
    <row r="2029" spans="1:20" ht="15.6">
      <c r="A2029" s="2" t="s">
        <v>2080</v>
      </c>
      <c r="B2029" s="3">
        <v>46295</v>
      </c>
      <c r="C2029" s="4" t="s">
        <v>27</v>
      </c>
      <c r="D2029" s="4" t="s">
        <v>82</v>
      </c>
      <c r="E2029" s="4" t="s">
        <v>3</v>
      </c>
      <c r="F2029" s="4" t="s">
        <v>16</v>
      </c>
      <c r="G2029" s="4" t="s">
        <v>11</v>
      </c>
      <c r="H2029" s="4" t="s">
        <v>12</v>
      </c>
      <c r="I2029" s="9">
        <v>2</v>
      </c>
      <c r="J2029" s="6">
        <v>91.78</v>
      </c>
      <c r="K2029" s="7">
        <v>0.1</v>
      </c>
      <c r="L2029" s="6">
        <v>45.51</v>
      </c>
      <c r="M2029" s="6">
        <f t="shared" si="124"/>
        <v>165.20400000000001</v>
      </c>
      <c r="N2029" s="6">
        <f t="shared" si="125"/>
        <v>91.02</v>
      </c>
      <c r="O2029" s="6">
        <f t="shared" si="126"/>
        <v>74.184000000000012</v>
      </c>
      <c r="P2029" s="8">
        <f t="shared" si="127"/>
        <v>0.44904481731677204</v>
      </c>
      <c r="Q2029" s="5">
        <f>YEAR(SalesDataTable[[#This Row],[Order Date]])</f>
        <v>2026</v>
      </c>
      <c r="R2029" s="8" t="str">
        <f>"Q"&amp;ROUNDUP(MONTH(SalesDataTable[[#This Row],[Order Date]])/3,0)</f>
        <v>Q3</v>
      </c>
      <c r="S2029" s="9">
        <f>MONTH(SalesDataTable[[#This Row],[Order Date]])</f>
        <v>9</v>
      </c>
      <c r="T2029" s="8" t="str">
        <f>TEXT(SalesDataTable[[#This Row],[Order Date]],"mmm")</f>
        <v>Sep</v>
      </c>
    </row>
    <row r="2030" spans="1:20" ht="15.6">
      <c r="A2030" s="2" t="s">
        <v>2081</v>
      </c>
      <c r="B2030" s="3">
        <v>46296</v>
      </c>
      <c r="C2030" s="4" t="s">
        <v>14</v>
      </c>
      <c r="D2030" s="4" t="s">
        <v>61</v>
      </c>
      <c r="E2030" s="4" t="s">
        <v>3</v>
      </c>
      <c r="F2030" s="4" t="s">
        <v>16</v>
      </c>
      <c r="G2030" s="4" t="s">
        <v>11</v>
      </c>
      <c r="H2030" s="4" t="s">
        <v>21</v>
      </c>
      <c r="I2030" s="9">
        <v>5</v>
      </c>
      <c r="J2030" s="6">
        <v>146.69</v>
      </c>
      <c r="K2030" s="7">
        <v>0</v>
      </c>
      <c r="L2030" s="6">
        <v>79</v>
      </c>
      <c r="M2030" s="6">
        <f t="shared" si="124"/>
        <v>733.45</v>
      </c>
      <c r="N2030" s="6">
        <f t="shared" si="125"/>
        <v>395</v>
      </c>
      <c r="O2030" s="6">
        <f t="shared" si="126"/>
        <v>338.45000000000005</v>
      </c>
      <c r="P2030" s="8">
        <f t="shared" si="127"/>
        <v>0.46144931488172342</v>
      </c>
      <c r="Q2030" s="5">
        <f>YEAR(SalesDataTable[[#This Row],[Order Date]])</f>
        <v>2026</v>
      </c>
      <c r="R2030" s="8" t="str">
        <f>"Q"&amp;ROUNDUP(MONTH(SalesDataTable[[#This Row],[Order Date]])/3,0)</f>
        <v>Q4</v>
      </c>
      <c r="S2030" s="9">
        <f>MONTH(SalesDataTable[[#This Row],[Order Date]])</f>
        <v>10</v>
      </c>
      <c r="T2030" s="8" t="str">
        <f>TEXT(SalesDataTable[[#This Row],[Order Date]],"mmm")</f>
        <v>Oct</v>
      </c>
    </row>
    <row r="2031" spans="1:20" ht="15.6">
      <c r="A2031" s="2" t="s">
        <v>2082</v>
      </c>
      <c r="B2031" s="3">
        <v>46296</v>
      </c>
      <c r="C2031" s="4" t="s">
        <v>1</v>
      </c>
      <c r="D2031" s="4" t="s">
        <v>52</v>
      </c>
      <c r="E2031" s="4" t="s">
        <v>25</v>
      </c>
      <c r="F2031" s="4" t="s">
        <v>16</v>
      </c>
      <c r="G2031" s="4" t="s">
        <v>31</v>
      </c>
      <c r="H2031" s="4" t="s">
        <v>64</v>
      </c>
      <c r="I2031" s="9">
        <v>1</v>
      </c>
      <c r="J2031" s="6">
        <v>79.81</v>
      </c>
      <c r="K2031" s="7">
        <v>0</v>
      </c>
      <c r="L2031" s="6">
        <v>39.08</v>
      </c>
      <c r="M2031" s="6">
        <f t="shared" si="124"/>
        <v>79.81</v>
      </c>
      <c r="N2031" s="6">
        <f t="shared" si="125"/>
        <v>39.08</v>
      </c>
      <c r="O2031" s="6">
        <f t="shared" si="126"/>
        <v>40.730000000000004</v>
      </c>
      <c r="P2031" s="8">
        <f t="shared" si="127"/>
        <v>0.5103370504949255</v>
      </c>
      <c r="Q2031" s="5">
        <f>YEAR(SalesDataTable[[#This Row],[Order Date]])</f>
        <v>2026</v>
      </c>
      <c r="R2031" s="8" t="str">
        <f>"Q"&amp;ROUNDUP(MONTH(SalesDataTable[[#This Row],[Order Date]])/3,0)</f>
        <v>Q4</v>
      </c>
      <c r="S2031" s="9">
        <f>MONTH(SalesDataTable[[#This Row],[Order Date]])</f>
        <v>10</v>
      </c>
      <c r="T2031" s="8" t="str">
        <f>TEXT(SalesDataTable[[#This Row],[Order Date]],"mmm")</f>
        <v>Oct</v>
      </c>
    </row>
    <row r="2032" spans="1:20" ht="15.6">
      <c r="A2032" s="2" t="s">
        <v>2083</v>
      </c>
      <c r="B2032" s="3">
        <v>46296</v>
      </c>
      <c r="C2032" s="4" t="s">
        <v>27</v>
      </c>
      <c r="D2032" s="4" t="s">
        <v>48</v>
      </c>
      <c r="E2032" s="4" t="s">
        <v>3</v>
      </c>
      <c r="F2032" s="4" t="s">
        <v>16</v>
      </c>
      <c r="G2032" s="4" t="s">
        <v>31</v>
      </c>
      <c r="H2032" s="4" t="s">
        <v>90</v>
      </c>
      <c r="I2032" s="9">
        <v>5</v>
      </c>
      <c r="J2032" s="6">
        <v>121.63</v>
      </c>
      <c r="K2032" s="7">
        <v>0.05</v>
      </c>
      <c r="L2032" s="6">
        <v>61.7</v>
      </c>
      <c r="M2032" s="6">
        <f t="shared" si="124"/>
        <v>577.74249999999995</v>
      </c>
      <c r="N2032" s="6">
        <f t="shared" si="125"/>
        <v>308.5</v>
      </c>
      <c r="O2032" s="6">
        <f t="shared" si="126"/>
        <v>269.24249999999995</v>
      </c>
      <c r="P2032" s="8">
        <f t="shared" si="127"/>
        <v>0.46602508903187834</v>
      </c>
      <c r="Q2032" s="5">
        <f>YEAR(SalesDataTable[[#This Row],[Order Date]])</f>
        <v>2026</v>
      </c>
      <c r="R2032" s="8" t="str">
        <f>"Q"&amp;ROUNDUP(MONTH(SalesDataTable[[#This Row],[Order Date]])/3,0)</f>
        <v>Q4</v>
      </c>
      <c r="S2032" s="9">
        <f>MONTH(SalesDataTable[[#This Row],[Order Date]])</f>
        <v>10</v>
      </c>
      <c r="T2032" s="8" t="str">
        <f>TEXT(SalesDataTable[[#This Row],[Order Date]],"mmm")</f>
        <v>Oct</v>
      </c>
    </row>
    <row r="2033" spans="1:20" ht="15.6">
      <c r="A2033" s="2" t="s">
        <v>2084</v>
      </c>
      <c r="B2033" s="3">
        <v>46296</v>
      </c>
      <c r="C2033" s="4" t="s">
        <v>27</v>
      </c>
      <c r="D2033" s="4" t="s">
        <v>82</v>
      </c>
      <c r="E2033" s="4" t="s">
        <v>10</v>
      </c>
      <c r="F2033" s="4" t="s">
        <v>20</v>
      </c>
      <c r="G2033" s="4" t="s">
        <v>5</v>
      </c>
      <c r="H2033" s="4" t="s">
        <v>29</v>
      </c>
      <c r="I2033" s="9">
        <v>10</v>
      </c>
      <c r="J2033" s="6">
        <v>50.42</v>
      </c>
      <c r="K2033" s="7">
        <v>0.05</v>
      </c>
      <c r="L2033" s="6">
        <v>22.5</v>
      </c>
      <c r="M2033" s="6">
        <f t="shared" si="124"/>
        <v>478.99</v>
      </c>
      <c r="N2033" s="6">
        <f t="shared" si="125"/>
        <v>225</v>
      </c>
      <c r="O2033" s="6">
        <f t="shared" si="126"/>
        <v>253.99</v>
      </c>
      <c r="P2033" s="8">
        <f t="shared" si="127"/>
        <v>0.53026159210004387</v>
      </c>
      <c r="Q2033" s="5">
        <f>YEAR(SalesDataTable[[#This Row],[Order Date]])</f>
        <v>2026</v>
      </c>
      <c r="R2033" s="8" t="str">
        <f>"Q"&amp;ROUNDUP(MONTH(SalesDataTable[[#This Row],[Order Date]])/3,0)</f>
        <v>Q4</v>
      </c>
      <c r="S2033" s="9">
        <f>MONTH(SalesDataTable[[#This Row],[Order Date]])</f>
        <v>10</v>
      </c>
      <c r="T2033" s="8" t="str">
        <f>TEXT(SalesDataTable[[#This Row],[Order Date]],"mmm")</f>
        <v>Oct</v>
      </c>
    </row>
    <row r="2034" spans="1:20" ht="15.6">
      <c r="A2034" s="2" t="s">
        <v>2085</v>
      </c>
      <c r="B2034" s="3">
        <v>46296</v>
      </c>
      <c r="C2034" s="4" t="s">
        <v>14</v>
      </c>
      <c r="D2034" s="4" t="s">
        <v>34</v>
      </c>
      <c r="E2034" s="4" t="s">
        <v>3</v>
      </c>
      <c r="F2034" s="4" t="s">
        <v>16</v>
      </c>
      <c r="G2034" s="4" t="s">
        <v>31</v>
      </c>
      <c r="H2034" s="4" t="s">
        <v>64</v>
      </c>
      <c r="I2034" s="9">
        <v>3</v>
      </c>
      <c r="J2034" s="6">
        <v>80.67</v>
      </c>
      <c r="K2034" s="7">
        <v>0</v>
      </c>
      <c r="L2034" s="6">
        <v>39.94</v>
      </c>
      <c r="M2034" s="6">
        <f t="shared" si="124"/>
        <v>242.01</v>
      </c>
      <c r="N2034" s="6">
        <f t="shared" si="125"/>
        <v>119.82</v>
      </c>
      <c r="O2034" s="6">
        <f t="shared" si="126"/>
        <v>122.19</v>
      </c>
      <c r="P2034" s="8">
        <f t="shared" si="127"/>
        <v>0.50489649188050079</v>
      </c>
      <c r="Q2034" s="5">
        <f>YEAR(SalesDataTable[[#This Row],[Order Date]])</f>
        <v>2026</v>
      </c>
      <c r="R2034" s="8" t="str">
        <f>"Q"&amp;ROUNDUP(MONTH(SalesDataTable[[#This Row],[Order Date]])/3,0)</f>
        <v>Q4</v>
      </c>
      <c r="S2034" s="9">
        <f>MONTH(SalesDataTable[[#This Row],[Order Date]])</f>
        <v>10</v>
      </c>
      <c r="T2034" s="8" t="str">
        <f>TEXT(SalesDataTable[[#This Row],[Order Date]],"mmm")</f>
        <v>Oct</v>
      </c>
    </row>
    <row r="2035" spans="1:20" ht="15.6">
      <c r="A2035" s="2" t="s">
        <v>2086</v>
      </c>
      <c r="B2035" s="3">
        <v>46296</v>
      </c>
      <c r="C2035" s="4" t="s">
        <v>27</v>
      </c>
      <c r="D2035" s="4" t="s">
        <v>82</v>
      </c>
      <c r="E2035" s="4" t="s">
        <v>3</v>
      </c>
      <c r="F2035" s="4" t="s">
        <v>20</v>
      </c>
      <c r="G2035" s="4" t="s">
        <v>11</v>
      </c>
      <c r="H2035" s="4" t="s">
        <v>53</v>
      </c>
      <c r="I2035" s="9">
        <v>2</v>
      </c>
      <c r="J2035" s="6">
        <v>152.12</v>
      </c>
      <c r="K2035" s="7">
        <v>0</v>
      </c>
      <c r="L2035" s="6">
        <v>79.53</v>
      </c>
      <c r="M2035" s="6">
        <f t="shared" si="124"/>
        <v>304.24</v>
      </c>
      <c r="N2035" s="6">
        <f t="shared" si="125"/>
        <v>159.06</v>
      </c>
      <c r="O2035" s="6">
        <f t="shared" si="126"/>
        <v>145.18</v>
      </c>
      <c r="P2035" s="8">
        <f t="shared" si="127"/>
        <v>0.47718906126742044</v>
      </c>
      <c r="Q2035" s="5">
        <f>YEAR(SalesDataTable[[#This Row],[Order Date]])</f>
        <v>2026</v>
      </c>
      <c r="R2035" s="8" t="str">
        <f>"Q"&amp;ROUNDUP(MONTH(SalesDataTable[[#This Row],[Order Date]])/3,0)</f>
        <v>Q4</v>
      </c>
      <c r="S2035" s="9">
        <f>MONTH(SalesDataTable[[#This Row],[Order Date]])</f>
        <v>10</v>
      </c>
      <c r="T2035" s="8" t="str">
        <f>TEXT(SalesDataTable[[#This Row],[Order Date]],"mmm")</f>
        <v>Oct</v>
      </c>
    </row>
    <row r="2036" spans="1:20" ht="15.6">
      <c r="A2036" s="2" t="s">
        <v>2087</v>
      </c>
      <c r="B2036" s="3">
        <v>46296</v>
      </c>
      <c r="C2036" s="4" t="s">
        <v>14</v>
      </c>
      <c r="D2036" s="4" t="s">
        <v>34</v>
      </c>
      <c r="E2036" s="4" t="s">
        <v>10</v>
      </c>
      <c r="F2036" s="4" t="s">
        <v>16</v>
      </c>
      <c r="G2036" s="4" t="s">
        <v>31</v>
      </c>
      <c r="H2036" s="4" t="s">
        <v>64</v>
      </c>
      <c r="I2036" s="9">
        <v>4</v>
      </c>
      <c r="J2036" s="6">
        <v>82.54</v>
      </c>
      <c r="K2036" s="7">
        <v>0.15</v>
      </c>
      <c r="L2036" s="6">
        <v>39.74</v>
      </c>
      <c r="M2036" s="6">
        <f t="shared" si="124"/>
        <v>280.63600000000002</v>
      </c>
      <c r="N2036" s="6">
        <f t="shared" si="125"/>
        <v>158.96</v>
      </c>
      <c r="O2036" s="6">
        <f t="shared" si="126"/>
        <v>121.67600000000002</v>
      </c>
      <c r="P2036" s="8">
        <f t="shared" si="127"/>
        <v>0.43357231431462823</v>
      </c>
      <c r="Q2036" s="5">
        <f>YEAR(SalesDataTable[[#This Row],[Order Date]])</f>
        <v>2026</v>
      </c>
      <c r="R2036" s="8" t="str">
        <f>"Q"&amp;ROUNDUP(MONTH(SalesDataTable[[#This Row],[Order Date]])/3,0)</f>
        <v>Q4</v>
      </c>
      <c r="S2036" s="9">
        <f>MONTH(SalesDataTable[[#This Row],[Order Date]])</f>
        <v>10</v>
      </c>
      <c r="T2036" s="8" t="str">
        <f>TEXT(SalesDataTable[[#This Row],[Order Date]],"mmm")</f>
        <v>Oct</v>
      </c>
    </row>
    <row r="2037" spans="1:20" ht="15.6">
      <c r="A2037" s="2" t="s">
        <v>2088</v>
      </c>
      <c r="B2037" s="3">
        <v>46297</v>
      </c>
      <c r="C2037" s="4" t="s">
        <v>27</v>
      </c>
      <c r="D2037" s="4" t="s">
        <v>82</v>
      </c>
      <c r="E2037" s="4" t="s">
        <v>25</v>
      </c>
      <c r="F2037" s="4" t="s">
        <v>4</v>
      </c>
      <c r="G2037" s="4" t="s">
        <v>5</v>
      </c>
      <c r="H2037" s="4" t="s">
        <v>29</v>
      </c>
      <c r="I2037" s="9">
        <v>2</v>
      </c>
      <c r="J2037" s="6">
        <v>50.43</v>
      </c>
      <c r="K2037" s="7">
        <v>0</v>
      </c>
      <c r="L2037" s="6">
        <v>23.04</v>
      </c>
      <c r="M2037" s="6">
        <f t="shared" si="124"/>
        <v>100.86</v>
      </c>
      <c r="N2037" s="6">
        <f t="shared" si="125"/>
        <v>46.08</v>
      </c>
      <c r="O2037" s="6">
        <f t="shared" si="126"/>
        <v>54.78</v>
      </c>
      <c r="P2037" s="8">
        <f t="shared" si="127"/>
        <v>0.54312908982748365</v>
      </c>
      <c r="Q2037" s="5">
        <f>YEAR(SalesDataTable[[#This Row],[Order Date]])</f>
        <v>2026</v>
      </c>
      <c r="R2037" s="8" t="str">
        <f>"Q"&amp;ROUNDUP(MONTH(SalesDataTable[[#This Row],[Order Date]])/3,0)</f>
        <v>Q4</v>
      </c>
      <c r="S2037" s="9">
        <f>MONTH(SalesDataTable[[#This Row],[Order Date]])</f>
        <v>10</v>
      </c>
      <c r="T2037" s="8" t="str">
        <f>TEXT(SalesDataTable[[#This Row],[Order Date]],"mmm")</f>
        <v>Oct</v>
      </c>
    </row>
    <row r="2038" spans="1:20" ht="15.6">
      <c r="A2038" s="2" t="s">
        <v>2089</v>
      </c>
      <c r="B2038" s="3">
        <v>46297</v>
      </c>
      <c r="C2038" s="4" t="s">
        <v>14</v>
      </c>
      <c r="D2038" s="4" t="s">
        <v>61</v>
      </c>
      <c r="E2038" s="4" t="s">
        <v>3</v>
      </c>
      <c r="F2038" s="4" t="s">
        <v>16</v>
      </c>
      <c r="G2038" s="4" t="s">
        <v>31</v>
      </c>
      <c r="H2038" s="4" t="s">
        <v>41</v>
      </c>
      <c r="I2038" s="9">
        <v>2</v>
      </c>
      <c r="J2038" s="6">
        <v>198.57</v>
      </c>
      <c r="K2038" s="7">
        <v>0.15</v>
      </c>
      <c r="L2038" s="6">
        <v>101.08</v>
      </c>
      <c r="M2038" s="6">
        <f t="shared" si="124"/>
        <v>337.56899999999996</v>
      </c>
      <c r="N2038" s="6">
        <f t="shared" si="125"/>
        <v>202.16</v>
      </c>
      <c r="O2038" s="6">
        <f t="shared" si="126"/>
        <v>135.40899999999996</v>
      </c>
      <c r="P2038" s="8">
        <f t="shared" si="127"/>
        <v>0.4011298430839324</v>
      </c>
      <c r="Q2038" s="5">
        <f>YEAR(SalesDataTable[[#This Row],[Order Date]])</f>
        <v>2026</v>
      </c>
      <c r="R2038" s="8" t="str">
        <f>"Q"&amp;ROUNDUP(MONTH(SalesDataTable[[#This Row],[Order Date]])/3,0)</f>
        <v>Q4</v>
      </c>
      <c r="S2038" s="9">
        <f>MONTH(SalesDataTable[[#This Row],[Order Date]])</f>
        <v>10</v>
      </c>
      <c r="T2038" s="8" t="str">
        <f>TEXT(SalesDataTable[[#This Row],[Order Date]],"mmm")</f>
        <v>Oct</v>
      </c>
    </row>
    <row r="2039" spans="1:20" ht="15.6">
      <c r="A2039" s="2" t="s">
        <v>2090</v>
      </c>
      <c r="B2039" s="3">
        <v>46298</v>
      </c>
      <c r="C2039" s="4" t="s">
        <v>27</v>
      </c>
      <c r="D2039" s="4" t="s">
        <v>48</v>
      </c>
      <c r="E2039" s="4" t="s">
        <v>3</v>
      </c>
      <c r="F2039" s="4" t="s">
        <v>16</v>
      </c>
      <c r="G2039" s="4" t="s">
        <v>49</v>
      </c>
      <c r="H2039" s="4" t="s">
        <v>50</v>
      </c>
      <c r="I2039" s="9">
        <v>2</v>
      </c>
      <c r="J2039" s="6">
        <v>41.06</v>
      </c>
      <c r="K2039" s="7">
        <v>0.05</v>
      </c>
      <c r="L2039" s="6">
        <v>14.54</v>
      </c>
      <c r="M2039" s="6">
        <f t="shared" si="124"/>
        <v>78.013999999999996</v>
      </c>
      <c r="N2039" s="6">
        <f t="shared" si="125"/>
        <v>29.08</v>
      </c>
      <c r="O2039" s="6">
        <f t="shared" si="126"/>
        <v>48.933999999999997</v>
      </c>
      <c r="P2039" s="8">
        <f t="shared" si="127"/>
        <v>0.62724639167328944</v>
      </c>
      <c r="Q2039" s="5">
        <f>YEAR(SalesDataTable[[#This Row],[Order Date]])</f>
        <v>2026</v>
      </c>
      <c r="R2039" s="8" t="str">
        <f>"Q"&amp;ROUNDUP(MONTH(SalesDataTable[[#This Row],[Order Date]])/3,0)</f>
        <v>Q4</v>
      </c>
      <c r="S2039" s="9">
        <f>MONTH(SalesDataTable[[#This Row],[Order Date]])</f>
        <v>10</v>
      </c>
      <c r="T2039" s="8" t="str">
        <f>TEXT(SalesDataTable[[#This Row],[Order Date]],"mmm")</f>
        <v>Oct</v>
      </c>
    </row>
    <row r="2040" spans="1:20" ht="15.6">
      <c r="A2040" s="2" t="s">
        <v>2091</v>
      </c>
      <c r="B2040" s="3">
        <v>46298</v>
      </c>
      <c r="C2040" s="4" t="s">
        <v>8</v>
      </c>
      <c r="D2040" s="4" t="s">
        <v>69</v>
      </c>
      <c r="E2040" s="4" t="s">
        <v>10</v>
      </c>
      <c r="F2040" s="4" t="s">
        <v>20</v>
      </c>
      <c r="G2040" s="4" t="s">
        <v>17</v>
      </c>
      <c r="H2040" s="4" t="s">
        <v>83</v>
      </c>
      <c r="I2040" s="9">
        <v>4</v>
      </c>
      <c r="J2040" s="6">
        <v>162.19</v>
      </c>
      <c r="K2040" s="7">
        <v>0.15</v>
      </c>
      <c r="L2040" s="6">
        <v>89.81</v>
      </c>
      <c r="M2040" s="6">
        <f t="shared" si="124"/>
        <v>551.44600000000003</v>
      </c>
      <c r="N2040" s="6">
        <f t="shared" si="125"/>
        <v>359.24</v>
      </c>
      <c r="O2040" s="6">
        <f t="shared" si="126"/>
        <v>192.20600000000002</v>
      </c>
      <c r="P2040" s="8">
        <f t="shared" si="127"/>
        <v>0.34854908730863948</v>
      </c>
      <c r="Q2040" s="5">
        <f>YEAR(SalesDataTable[[#This Row],[Order Date]])</f>
        <v>2026</v>
      </c>
      <c r="R2040" s="8" t="str">
        <f>"Q"&amp;ROUNDUP(MONTH(SalesDataTable[[#This Row],[Order Date]])/3,0)</f>
        <v>Q4</v>
      </c>
      <c r="S2040" s="9">
        <f>MONTH(SalesDataTable[[#This Row],[Order Date]])</f>
        <v>10</v>
      </c>
      <c r="T2040" s="8" t="str">
        <f>TEXT(SalesDataTable[[#This Row],[Order Date]],"mmm")</f>
        <v>Oct</v>
      </c>
    </row>
    <row r="2041" spans="1:20" ht="15.6">
      <c r="A2041" s="2" t="s">
        <v>2092</v>
      </c>
      <c r="B2041" s="3">
        <v>46298</v>
      </c>
      <c r="C2041" s="4" t="s">
        <v>27</v>
      </c>
      <c r="D2041" s="4" t="s">
        <v>28</v>
      </c>
      <c r="E2041" s="4" t="s">
        <v>25</v>
      </c>
      <c r="F2041" s="4" t="s">
        <v>16</v>
      </c>
      <c r="G2041" s="4" t="s">
        <v>31</v>
      </c>
      <c r="H2041" s="4" t="s">
        <v>41</v>
      </c>
      <c r="I2041" s="9">
        <v>2</v>
      </c>
      <c r="J2041" s="6">
        <v>192.99</v>
      </c>
      <c r="K2041" s="7">
        <v>0</v>
      </c>
      <c r="L2041" s="6">
        <v>101.73</v>
      </c>
      <c r="M2041" s="6">
        <f t="shared" si="124"/>
        <v>385.98</v>
      </c>
      <c r="N2041" s="6">
        <f t="shared" si="125"/>
        <v>203.46</v>
      </c>
      <c r="O2041" s="6">
        <f t="shared" si="126"/>
        <v>182.52</v>
      </c>
      <c r="P2041" s="8">
        <f t="shared" si="127"/>
        <v>0.47287424218871443</v>
      </c>
      <c r="Q2041" s="5">
        <f>YEAR(SalesDataTable[[#This Row],[Order Date]])</f>
        <v>2026</v>
      </c>
      <c r="R2041" s="8" t="str">
        <f>"Q"&amp;ROUNDUP(MONTH(SalesDataTable[[#This Row],[Order Date]])/3,0)</f>
        <v>Q4</v>
      </c>
      <c r="S2041" s="9">
        <f>MONTH(SalesDataTable[[#This Row],[Order Date]])</f>
        <v>10</v>
      </c>
      <c r="T2041" s="8" t="str">
        <f>TEXT(SalesDataTable[[#This Row],[Order Date]],"mmm")</f>
        <v>Oct</v>
      </c>
    </row>
    <row r="2042" spans="1:20" ht="15.6">
      <c r="A2042" s="2" t="s">
        <v>2093</v>
      </c>
      <c r="B2042" s="3">
        <v>46298</v>
      </c>
      <c r="C2042" s="4" t="s">
        <v>1</v>
      </c>
      <c r="D2042" s="4" t="s">
        <v>88</v>
      </c>
      <c r="E2042" s="4" t="s">
        <v>3</v>
      </c>
      <c r="F2042" s="4" t="s">
        <v>16</v>
      </c>
      <c r="G2042" s="4" t="s">
        <v>11</v>
      </c>
      <c r="H2042" s="4" t="s">
        <v>21</v>
      </c>
      <c r="I2042" s="9">
        <v>3</v>
      </c>
      <c r="J2042" s="6">
        <v>142.33000000000001</v>
      </c>
      <c r="K2042" s="7">
        <v>0.1</v>
      </c>
      <c r="L2042" s="6">
        <v>79.19</v>
      </c>
      <c r="M2042" s="6">
        <f t="shared" si="124"/>
        <v>384.291</v>
      </c>
      <c r="N2042" s="6">
        <f t="shared" si="125"/>
        <v>237.57</v>
      </c>
      <c r="O2042" s="6">
        <f t="shared" si="126"/>
        <v>146.721</v>
      </c>
      <c r="P2042" s="8">
        <f t="shared" si="127"/>
        <v>0.3817966072585619</v>
      </c>
      <c r="Q2042" s="5">
        <f>YEAR(SalesDataTable[[#This Row],[Order Date]])</f>
        <v>2026</v>
      </c>
      <c r="R2042" s="8" t="str">
        <f>"Q"&amp;ROUNDUP(MONTH(SalesDataTable[[#This Row],[Order Date]])/3,0)</f>
        <v>Q4</v>
      </c>
      <c r="S2042" s="9">
        <f>MONTH(SalesDataTable[[#This Row],[Order Date]])</f>
        <v>10</v>
      </c>
      <c r="T2042" s="8" t="str">
        <f>TEXT(SalesDataTable[[#This Row],[Order Date]],"mmm")</f>
        <v>Oct</v>
      </c>
    </row>
    <row r="2043" spans="1:20" ht="15.6">
      <c r="A2043" s="2" t="s">
        <v>2094</v>
      </c>
      <c r="B2043" s="3">
        <v>46298</v>
      </c>
      <c r="C2043" s="4" t="s">
        <v>8</v>
      </c>
      <c r="D2043" s="4" t="s">
        <v>66</v>
      </c>
      <c r="E2043" s="4" t="s">
        <v>25</v>
      </c>
      <c r="F2043" s="4" t="s">
        <v>20</v>
      </c>
      <c r="G2043" s="4" t="s">
        <v>11</v>
      </c>
      <c r="H2043" s="4" t="s">
        <v>21</v>
      </c>
      <c r="I2043" s="9">
        <v>4</v>
      </c>
      <c r="J2043" s="6">
        <v>143.63</v>
      </c>
      <c r="K2043" s="7">
        <v>0</v>
      </c>
      <c r="L2043" s="6">
        <v>80.510000000000005</v>
      </c>
      <c r="M2043" s="6">
        <f t="shared" si="124"/>
        <v>574.52</v>
      </c>
      <c r="N2043" s="6">
        <f t="shared" si="125"/>
        <v>322.04000000000002</v>
      </c>
      <c r="O2043" s="6">
        <f t="shared" si="126"/>
        <v>252.47999999999996</v>
      </c>
      <c r="P2043" s="8">
        <f t="shared" si="127"/>
        <v>0.43946250783262542</v>
      </c>
      <c r="Q2043" s="5">
        <f>YEAR(SalesDataTable[[#This Row],[Order Date]])</f>
        <v>2026</v>
      </c>
      <c r="R2043" s="8" t="str">
        <f>"Q"&amp;ROUNDUP(MONTH(SalesDataTable[[#This Row],[Order Date]])/3,0)</f>
        <v>Q4</v>
      </c>
      <c r="S2043" s="9">
        <f>MONTH(SalesDataTable[[#This Row],[Order Date]])</f>
        <v>10</v>
      </c>
      <c r="T2043" s="8" t="str">
        <f>TEXT(SalesDataTable[[#This Row],[Order Date]],"mmm")</f>
        <v>Oct</v>
      </c>
    </row>
    <row r="2044" spans="1:20" ht="15.6">
      <c r="A2044" s="2" t="s">
        <v>2095</v>
      </c>
      <c r="B2044" s="3">
        <v>46298</v>
      </c>
      <c r="C2044" s="4" t="s">
        <v>8</v>
      </c>
      <c r="D2044" s="4" t="s">
        <v>38</v>
      </c>
      <c r="E2044" s="4" t="s">
        <v>25</v>
      </c>
      <c r="F2044" s="4" t="s">
        <v>4</v>
      </c>
      <c r="G2044" s="4" t="s">
        <v>31</v>
      </c>
      <c r="H2044" s="4" t="s">
        <v>32</v>
      </c>
      <c r="I2044" s="9">
        <v>4</v>
      </c>
      <c r="J2044" s="6">
        <v>341.95</v>
      </c>
      <c r="K2044" s="7">
        <v>0.05</v>
      </c>
      <c r="L2044" s="6">
        <v>199.9</v>
      </c>
      <c r="M2044" s="6">
        <f t="shared" si="124"/>
        <v>1299.4099999999999</v>
      </c>
      <c r="N2044" s="6">
        <f t="shared" si="125"/>
        <v>799.6</v>
      </c>
      <c r="O2044" s="6">
        <f t="shared" si="126"/>
        <v>499.80999999999983</v>
      </c>
      <c r="P2044" s="8">
        <f t="shared" si="127"/>
        <v>0.38464379987840625</v>
      </c>
      <c r="Q2044" s="5">
        <f>YEAR(SalesDataTable[[#This Row],[Order Date]])</f>
        <v>2026</v>
      </c>
      <c r="R2044" s="8" t="str">
        <f>"Q"&amp;ROUNDUP(MONTH(SalesDataTable[[#This Row],[Order Date]])/3,0)</f>
        <v>Q4</v>
      </c>
      <c r="S2044" s="9">
        <f>MONTH(SalesDataTable[[#This Row],[Order Date]])</f>
        <v>10</v>
      </c>
      <c r="T2044" s="8" t="str">
        <f>TEXT(SalesDataTable[[#This Row],[Order Date]],"mmm")</f>
        <v>Oct</v>
      </c>
    </row>
    <row r="2045" spans="1:20" ht="15.6">
      <c r="A2045" s="2" t="s">
        <v>2096</v>
      </c>
      <c r="B2045" s="3">
        <v>46298</v>
      </c>
      <c r="C2045" s="4" t="s">
        <v>8</v>
      </c>
      <c r="D2045" s="4" t="s">
        <v>38</v>
      </c>
      <c r="E2045" s="4" t="s">
        <v>3</v>
      </c>
      <c r="F2045" s="4" t="s">
        <v>4</v>
      </c>
      <c r="G2045" s="4" t="s">
        <v>49</v>
      </c>
      <c r="H2045" s="4" t="s">
        <v>55</v>
      </c>
      <c r="I2045" s="9">
        <v>1</v>
      </c>
      <c r="J2045" s="6">
        <v>123.81</v>
      </c>
      <c r="K2045" s="7">
        <v>0</v>
      </c>
      <c r="L2045" s="6">
        <v>68.72</v>
      </c>
      <c r="M2045" s="6">
        <f t="shared" si="124"/>
        <v>123.81</v>
      </c>
      <c r="N2045" s="6">
        <f t="shared" si="125"/>
        <v>68.72</v>
      </c>
      <c r="O2045" s="6">
        <f t="shared" si="126"/>
        <v>55.09</v>
      </c>
      <c r="P2045" s="8">
        <f t="shared" si="127"/>
        <v>0.44495598093853489</v>
      </c>
      <c r="Q2045" s="5">
        <f>YEAR(SalesDataTable[[#This Row],[Order Date]])</f>
        <v>2026</v>
      </c>
      <c r="R2045" s="8" t="str">
        <f>"Q"&amp;ROUNDUP(MONTH(SalesDataTable[[#This Row],[Order Date]])/3,0)</f>
        <v>Q4</v>
      </c>
      <c r="S2045" s="9">
        <f>MONTH(SalesDataTable[[#This Row],[Order Date]])</f>
        <v>10</v>
      </c>
      <c r="T2045" s="8" t="str">
        <f>TEXT(SalesDataTable[[#This Row],[Order Date]],"mmm")</f>
        <v>Oct</v>
      </c>
    </row>
    <row r="2046" spans="1:20" ht="15.6">
      <c r="A2046" s="2" t="s">
        <v>2097</v>
      </c>
      <c r="B2046" s="3">
        <v>46299</v>
      </c>
      <c r="C2046" s="4" t="s">
        <v>14</v>
      </c>
      <c r="D2046" s="4" t="s">
        <v>24</v>
      </c>
      <c r="E2046" s="4" t="s">
        <v>3</v>
      </c>
      <c r="F2046" s="4" t="s">
        <v>16</v>
      </c>
      <c r="G2046" s="4" t="s">
        <v>11</v>
      </c>
      <c r="H2046" s="4" t="s">
        <v>21</v>
      </c>
      <c r="I2046" s="9">
        <v>1</v>
      </c>
      <c r="J2046" s="6">
        <v>146.1</v>
      </c>
      <c r="K2046" s="7">
        <v>0</v>
      </c>
      <c r="L2046" s="6">
        <v>79.739999999999995</v>
      </c>
      <c r="M2046" s="6">
        <f t="shared" si="124"/>
        <v>146.1</v>
      </c>
      <c r="N2046" s="6">
        <f t="shared" si="125"/>
        <v>79.739999999999995</v>
      </c>
      <c r="O2046" s="6">
        <f t="shared" si="126"/>
        <v>66.36</v>
      </c>
      <c r="P2046" s="8">
        <f t="shared" si="127"/>
        <v>0.45420944558521564</v>
      </c>
      <c r="Q2046" s="5">
        <f>YEAR(SalesDataTable[[#This Row],[Order Date]])</f>
        <v>2026</v>
      </c>
      <c r="R2046" s="8" t="str">
        <f>"Q"&amp;ROUNDUP(MONTH(SalesDataTable[[#This Row],[Order Date]])/3,0)</f>
        <v>Q4</v>
      </c>
      <c r="S2046" s="9">
        <f>MONTH(SalesDataTable[[#This Row],[Order Date]])</f>
        <v>10</v>
      </c>
      <c r="T2046" s="8" t="str">
        <f>TEXT(SalesDataTable[[#This Row],[Order Date]],"mmm")</f>
        <v>Oct</v>
      </c>
    </row>
    <row r="2047" spans="1:20" ht="15.6">
      <c r="A2047" s="2" t="s">
        <v>2098</v>
      </c>
      <c r="B2047" s="3">
        <v>46299</v>
      </c>
      <c r="C2047" s="4" t="s">
        <v>8</v>
      </c>
      <c r="D2047" s="4" t="s">
        <v>66</v>
      </c>
      <c r="E2047" s="4" t="s">
        <v>39</v>
      </c>
      <c r="F2047" s="4" t="s">
        <v>4</v>
      </c>
      <c r="G2047" s="4" t="s">
        <v>17</v>
      </c>
      <c r="H2047" s="4" t="s">
        <v>83</v>
      </c>
      <c r="I2047" s="9">
        <v>1</v>
      </c>
      <c r="J2047" s="6">
        <v>161.07</v>
      </c>
      <c r="K2047" s="7">
        <v>0.05</v>
      </c>
      <c r="L2047" s="6">
        <v>89.81</v>
      </c>
      <c r="M2047" s="6">
        <f t="shared" si="124"/>
        <v>153.01649999999998</v>
      </c>
      <c r="N2047" s="6">
        <f t="shared" si="125"/>
        <v>89.81</v>
      </c>
      <c r="O2047" s="6">
        <f t="shared" si="126"/>
        <v>63.206499999999977</v>
      </c>
      <c r="P2047" s="8">
        <f t="shared" si="127"/>
        <v>0.41306983233834249</v>
      </c>
      <c r="Q2047" s="5">
        <f>YEAR(SalesDataTable[[#This Row],[Order Date]])</f>
        <v>2026</v>
      </c>
      <c r="R2047" s="8" t="str">
        <f>"Q"&amp;ROUNDUP(MONTH(SalesDataTable[[#This Row],[Order Date]])/3,0)</f>
        <v>Q4</v>
      </c>
      <c r="S2047" s="9">
        <f>MONTH(SalesDataTable[[#This Row],[Order Date]])</f>
        <v>10</v>
      </c>
      <c r="T2047" s="8" t="str">
        <f>TEXT(SalesDataTable[[#This Row],[Order Date]],"mmm")</f>
        <v>Oct</v>
      </c>
    </row>
    <row r="2048" spans="1:20" ht="15.6">
      <c r="A2048" s="2" t="s">
        <v>2099</v>
      </c>
      <c r="B2048" s="3">
        <v>46299</v>
      </c>
      <c r="C2048" s="4" t="s">
        <v>27</v>
      </c>
      <c r="D2048" s="4" t="s">
        <v>82</v>
      </c>
      <c r="E2048" s="4" t="s">
        <v>3</v>
      </c>
      <c r="F2048" s="4" t="s">
        <v>16</v>
      </c>
      <c r="G2048" s="4" t="s">
        <v>11</v>
      </c>
      <c r="H2048" s="4" t="s">
        <v>12</v>
      </c>
      <c r="I2048" s="9">
        <v>5</v>
      </c>
      <c r="J2048" s="6">
        <v>90.12</v>
      </c>
      <c r="K2048" s="7">
        <v>0</v>
      </c>
      <c r="L2048" s="6">
        <v>46.67</v>
      </c>
      <c r="M2048" s="6">
        <f t="shared" si="124"/>
        <v>450.6</v>
      </c>
      <c r="N2048" s="6">
        <f t="shared" si="125"/>
        <v>233.35000000000002</v>
      </c>
      <c r="O2048" s="6">
        <f t="shared" si="126"/>
        <v>217.25</v>
      </c>
      <c r="P2048" s="8">
        <f t="shared" si="127"/>
        <v>0.48213493120284062</v>
      </c>
      <c r="Q2048" s="5">
        <f>YEAR(SalesDataTable[[#This Row],[Order Date]])</f>
        <v>2026</v>
      </c>
      <c r="R2048" s="8" t="str">
        <f>"Q"&amp;ROUNDUP(MONTH(SalesDataTable[[#This Row],[Order Date]])/3,0)</f>
        <v>Q4</v>
      </c>
      <c r="S2048" s="9">
        <f>MONTH(SalesDataTable[[#This Row],[Order Date]])</f>
        <v>10</v>
      </c>
      <c r="T2048" s="8" t="str">
        <f>TEXT(SalesDataTable[[#This Row],[Order Date]],"mmm")</f>
        <v>Oct</v>
      </c>
    </row>
    <row r="2049" spans="1:20" ht="15.6">
      <c r="A2049" s="2" t="s">
        <v>2100</v>
      </c>
      <c r="B2049" s="3">
        <v>46299</v>
      </c>
      <c r="C2049" s="4" t="s">
        <v>27</v>
      </c>
      <c r="D2049" s="4" t="s">
        <v>82</v>
      </c>
      <c r="E2049" s="4" t="s">
        <v>39</v>
      </c>
      <c r="F2049" s="4" t="s">
        <v>4</v>
      </c>
      <c r="G2049" s="4" t="s">
        <v>11</v>
      </c>
      <c r="H2049" s="4" t="s">
        <v>79</v>
      </c>
      <c r="I2049" s="9">
        <v>1</v>
      </c>
      <c r="J2049" s="6">
        <v>70.400000000000006</v>
      </c>
      <c r="K2049" s="7">
        <v>0</v>
      </c>
      <c r="L2049" s="6">
        <v>32.43</v>
      </c>
      <c r="M2049" s="6">
        <f t="shared" si="124"/>
        <v>70.400000000000006</v>
      </c>
      <c r="N2049" s="6">
        <f t="shared" si="125"/>
        <v>32.43</v>
      </c>
      <c r="O2049" s="6">
        <f t="shared" si="126"/>
        <v>37.970000000000006</v>
      </c>
      <c r="P2049" s="8">
        <f t="shared" si="127"/>
        <v>0.53934659090909098</v>
      </c>
      <c r="Q2049" s="5">
        <f>YEAR(SalesDataTable[[#This Row],[Order Date]])</f>
        <v>2026</v>
      </c>
      <c r="R2049" s="8" t="str">
        <f>"Q"&amp;ROUNDUP(MONTH(SalesDataTable[[#This Row],[Order Date]])/3,0)</f>
        <v>Q4</v>
      </c>
      <c r="S2049" s="9">
        <f>MONTH(SalesDataTable[[#This Row],[Order Date]])</f>
        <v>10</v>
      </c>
      <c r="T2049" s="8" t="str">
        <f>TEXT(SalesDataTable[[#This Row],[Order Date]],"mmm")</f>
        <v>Oct</v>
      </c>
    </row>
    <row r="2050" spans="1:20" ht="15.6">
      <c r="A2050" s="2" t="s">
        <v>2101</v>
      </c>
      <c r="B2050" s="3">
        <v>46299</v>
      </c>
      <c r="C2050" s="4" t="s">
        <v>8</v>
      </c>
      <c r="D2050" s="4" t="s">
        <v>69</v>
      </c>
      <c r="E2050" s="4" t="s">
        <v>10</v>
      </c>
      <c r="F2050" s="4" t="s">
        <v>20</v>
      </c>
      <c r="G2050" s="4" t="s">
        <v>31</v>
      </c>
      <c r="H2050" s="4" t="s">
        <v>41</v>
      </c>
      <c r="I2050" s="9">
        <v>6</v>
      </c>
      <c r="J2050" s="6">
        <v>191.08</v>
      </c>
      <c r="K2050" s="7">
        <v>0.1</v>
      </c>
      <c r="L2050" s="6">
        <v>102.93</v>
      </c>
      <c r="M2050" s="6">
        <f t="shared" ref="M2050:M2113" si="128">I2050*J2050*(1-K2050)</f>
        <v>1031.8320000000001</v>
      </c>
      <c r="N2050" s="6">
        <f t="shared" ref="N2050:N2113" si="129">I2050*L2050</f>
        <v>617.58000000000004</v>
      </c>
      <c r="O2050" s="6">
        <f t="shared" ref="O2050:O2113" si="130">M2050-N2050</f>
        <v>414.25200000000007</v>
      </c>
      <c r="P2050" s="8">
        <f t="shared" ref="P2050:P2113" si="131">IFERROR(O2050/M2050,0)</f>
        <v>0.40147233270532412</v>
      </c>
      <c r="Q2050" s="5">
        <f>YEAR(SalesDataTable[[#This Row],[Order Date]])</f>
        <v>2026</v>
      </c>
      <c r="R2050" s="8" t="str">
        <f>"Q"&amp;ROUNDUP(MONTH(SalesDataTable[[#This Row],[Order Date]])/3,0)</f>
        <v>Q4</v>
      </c>
      <c r="S2050" s="9">
        <f>MONTH(SalesDataTable[[#This Row],[Order Date]])</f>
        <v>10</v>
      </c>
      <c r="T2050" s="8" t="str">
        <f>TEXT(SalesDataTable[[#This Row],[Order Date]],"mmm")</f>
        <v>Oct</v>
      </c>
    </row>
    <row r="2051" spans="1:20" ht="15.6">
      <c r="A2051" s="2" t="s">
        <v>2102</v>
      </c>
      <c r="B2051" s="3">
        <v>46299</v>
      </c>
      <c r="C2051" s="4" t="s">
        <v>14</v>
      </c>
      <c r="D2051" s="4" t="s">
        <v>126</v>
      </c>
      <c r="E2051" s="4" t="s">
        <v>3</v>
      </c>
      <c r="F2051" s="4" t="s">
        <v>4</v>
      </c>
      <c r="G2051" s="4" t="s">
        <v>49</v>
      </c>
      <c r="H2051" s="4" t="s">
        <v>67</v>
      </c>
      <c r="I2051" s="9">
        <v>1</v>
      </c>
      <c r="J2051" s="6">
        <v>36.590000000000003</v>
      </c>
      <c r="K2051" s="7">
        <v>0</v>
      </c>
      <c r="L2051" s="6">
        <v>13.62</v>
      </c>
      <c r="M2051" s="6">
        <f t="shared" si="128"/>
        <v>36.590000000000003</v>
      </c>
      <c r="N2051" s="6">
        <f t="shared" si="129"/>
        <v>13.62</v>
      </c>
      <c r="O2051" s="6">
        <f t="shared" si="130"/>
        <v>22.970000000000006</v>
      </c>
      <c r="P2051" s="8">
        <f t="shared" si="131"/>
        <v>0.62776714949439749</v>
      </c>
      <c r="Q2051" s="5">
        <f>YEAR(SalesDataTable[[#This Row],[Order Date]])</f>
        <v>2026</v>
      </c>
      <c r="R2051" s="8" t="str">
        <f>"Q"&amp;ROUNDUP(MONTH(SalesDataTable[[#This Row],[Order Date]])/3,0)</f>
        <v>Q4</v>
      </c>
      <c r="S2051" s="9">
        <f>MONTH(SalesDataTable[[#This Row],[Order Date]])</f>
        <v>10</v>
      </c>
      <c r="T2051" s="8" t="str">
        <f>TEXT(SalesDataTable[[#This Row],[Order Date]],"mmm")</f>
        <v>Oct</v>
      </c>
    </row>
    <row r="2052" spans="1:20" ht="15.6">
      <c r="A2052" s="2" t="s">
        <v>2103</v>
      </c>
      <c r="B2052" s="3">
        <v>46300</v>
      </c>
      <c r="C2052" s="4" t="s">
        <v>8</v>
      </c>
      <c r="D2052" s="4" t="s">
        <v>66</v>
      </c>
      <c r="E2052" s="4" t="s">
        <v>25</v>
      </c>
      <c r="F2052" s="4" t="s">
        <v>4</v>
      </c>
      <c r="G2052" s="4" t="s">
        <v>31</v>
      </c>
      <c r="H2052" s="4" t="s">
        <v>90</v>
      </c>
      <c r="I2052" s="9">
        <v>2</v>
      </c>
      <c r="J2052" s="6">
        <v>125.38</v>
      </c>
      <c r="K2052" s="7">
        <v>0.05</v>
      </c>
      <c r="L2052" s="6">
        <v>59.12</v>
      </c>
      <c r="M2052" s="6">
        <f t="shared" si="128"/>
        <v>238.22199999999998</v>
      </c>
      <c r="N2052" s="6">
        <f t="shared" si="129"/>
        <v>118.24</v>
      </c>
      <c r="O2052" s="6">
        <f t="shared" si="130"/>
        <v>119.98199999999999</v>
      </c>
      <c r="P2052" s="8">
        <f t="shared" si="131"/>
        <v>0.5036562534106841</v>
      </c>
      <c r="Q2052" s="5">
        <f>YEAR(SalesDataTable[[#This Row],[Order Date]])</f>
        <v>2026</v>
      </c>
      <c r="R2052" s="8" t="str">
        <f>"Q"&amp;ROUNDUP(MONTH(SalesDataTable[[#This Row],[Order Date]])/3,0)</f>
        <v>Q4</v>
      </c>
      <c r="S2052" s="9">
        <f>MONTH(SalesDataTable[[#This Row],[Order Date]])</f>
        <v>10</v>
      </c>
      <c r="T2052" s="8" t="str">
        <f>TEXT(SalesDataTable[[#This Row],[Order Date]],"mmm")</f>
        <v>Oct</v>
      </c>
    </row>
    <row r="2053" spans="1:20" ht="15.6">
      <c r="A2053" s="2" t="s">
        <v>2104</v>
      </c>
      <c r="B2053" s="3">
        <v>46300</v>
      </c>
      <c r="C2053" s="4" t="s">
        <v>1</v>
      </c>
      <c r="D2053" s="4" t="s">
        <v>2</v>
      </c>
      <c r="E2053" s="4" t="s">
        <v>3</v>
      </c>
      <c r="F2053" s="4" t="s">
        <v>16</v>
      </c>
      <c r="G2053" s="4" t="s">
        <v>17</v>
      </c>
      <c r="H2053" s="4" t="s">
        <v>18</v>
      </c>
      <c r="I2053" s="9">
        <v>1</v>
      </c>
      <c r="J2053" s="6">
        <v>35.71</v>
      </c>
      <c r="K2053" s="7">
        <v>0</v>
      </c>
      <c r="L2053" s="6">
        <v>13.3</v>
      </c>
      <c r="M2053" s="6">
        <f t="shared" si="128"/>
        <v>35.71</v>
      </c>
      <c r="N2053" s="6">
        <f t="shared" si="129"/>
        <v>13.3</v>
      </c>
      <c r="O2053" s="6">
        <f t="shared" si="130"/>
        <v>22.41</v>
      </c>
      <c r="P2053" s="8">
        <f t="shared" si="131"/>
        <v>0.62755530663679637</v>
      </c>
      <c r="Q2053" s="5">
        <f>YEAR(SalesDataTable[[#This Row],[Order Date]])</f>
        <v>2026</v>
      </c>
      <c r="R2053" s="8" t="str">
        <f>"Q"&amp;ROUNDUP(MONTH(SalesDataTable[[#This Row],[Order Date]])/3,0)</f>
        <v>Q4</v>
      </c>
      <c r="S2053" s="9">
        <f>MONTH(SalesDataTable[[#This Row],[Order Date]])</f>
        <v>10</v>
      </c>
      <c r="T2053" s="8" t="str">
        <f>TEXT(SalesDataTable[[#This Row],[Order Date]],"mmm")</f>
        <v>Oct</v>
      </c>
    </row>
    <row r="2054" spans="1:20" ht="15.6">
      <c r="A2054" s="2" t="s">
        <v>2105</v>
      </c>
      <c r="B2054" s="3">
        <v>46300</v>
      </c>
      <c r="C2054" s="4" t="s">
        <v>8</v>
      </c>
      <c r="D2054" s="4" t="s">
        <v>38</v>
      </c>
      <c r="E2054" s="4" t="s">
        <v>3</v>
      </c>
      <c r="F2054" s="4" t="s">
        <v>4</v>
      </c>
      <c r="G2054" s="4" t="s">
        <v>17</v>
      </c>
      <c r="H2054" s="4" t="s">
        <v>46</v>
      </c>
      <c r="I2054" s="9">
        <v>2</v>
      </c>
      <c r="J2054" s="6">
        <v>46.72</v>
      </c>
      <c r="K2054" s="7">
        <v>0</v>
      </c>
      <c r="L2054" s="6">
        <v>18.39</v>
      </c>
      <c r="M2054" s="6">
        <f t="shared" si="128"/>
        <v>93.44</v>
      </c>
      <c r="N2054" s="6">
        <f t="shared" si="129"/>
        <v>36.78</v>
      </c>
      <c r="O2054" s="6">
        <f t="shared" si="130"/>
        <v>56.66</v>
      </c>
      <c r="P2054" s="8">
        <f t="shared" si="131"/>
        <v>0.60637842465753422</v>
      </c>
      <c r="Q2054" s="5">
        <f>YEAR(SalesDataTable[[#This Row],[Order Date]])</f>
        <v>2026</v>
      </c>
      <c r="R2054" s="8" t="str">
        <f>"Q"&amp;ROUNDUP(MONTH(SalesDataTable[[#This Row],[Order Date]])/3,0)</f>
        <v>Q4</v>
      </c>
      <c r="S2054" s="9">
        <f>MONTH(SalesDataTable[[#This Row],[Order Date]])</f>
        <v>10</v>
      </c>
      <c r="T2054" s="8" t="str">
        <f>TEXT(SalesDataTable[[#This Row],[Order Date]],"mmm")</f>
        <v>Oct</v>
      </c>
    </row>
    <row r="2055" spans="1:20" ht="15.6">
      <c r="A2055" s="2" t="s">
        <v>2106</v>
      </c>
      <c r="B2055" s="3">
        <v>46300</v>
      </c>
      <c r="C2055" s="4" t="s">
        <v>1</v>
      </c>
      <c r="D2055" s="4" t="s">
        <v>88</v>
      </c>
      <c r="E2055" s="4" t="s">
        <v>39</v>
      </c>
      <c r="F2055" s="4" t="s">
        <v>4</v>
      </c>
      <c r="G2055" s="4" t="s">
        <v>11</v>
      </c>
      <c r="H2055" s="4" t="s">
        <v>21</v>
      </c>
      <c r="I2055" s="9">
        <v>1</v>
      </c>
      <c r="J2055" s="6">
        <v>143.16999999999999</v>
      </c>
      <c r="K2055" s="7">
        <v>0.05</v>
      </c>
      <c r="L2055" s="6">
        <v>81.290000000000006</v>
      </c>
      <c r="M2055" s="6">
        <f t="shared" si="128"/>
        <v>136.01149999999998</v>
      </c>
      <c r="N2055" s="6">
        <f t="shared" si="129"/>
        <v>81.290000000000006</v>
      </c>
      <c r="O2055" s="6">
        <f t="shared" si="130"/>
        <v>54.721499999999978</v>
      </c>
      <c r="P2055" s="8">
        <f t="shared" si="131"/>
        <v>0.40232995004098904</v>
      </c>
      <c r="Q2055" s="5">
        <f>YEAR(SalesDataTable[[#This Row],[Order Date]])</f>
        <v>2026</v>
      </c>
      <c r="R2055" s="8" t="str">
        <f>"Q"&amp;ROUNDUP(MONTH(SalesDataTable[[#This Row],[Order Date]])/3,0)</f>
        <v>Q4</v>
      </c>
      <c r="S2055" s="9">
        <f>MONTH(SalesDataTable[[#This Row],[Order Date]])</f>
        <v>10</v>
      </c>
      <c r="T2055" s="8" t="str">
        <f>TEXT(SalesDataTable[[#This Row],[Order Date]],"mmm")</f>
        <v>Oct</v>
      </c>
    </row>
    <row r="2056" spans="1:20" ht="15.6">
      <c r="A2056" s="2" t="s">
        <v>2107</v>
      </c>
      <c r="B2056" s="3">
        <v>46300</v>
      </c>
      <c r="C2056" s="4" t="s">
        <v>1</v>
      </c>
      <c r="D2056" s="4" t="s">
        <v>2</v>
      </c>
      <c r="E2056" s="4" t="s">
        <v>25</v>
      </c>
      <c r="F2056" s="4" t="s">
        <v>4</v>
      </c>
      <c r="G2056" s="4" t="s">
        <v>31</v>
      </c>
      <c r="H2056" s="4" t="s">
        <v>90</v>
      </c>
      <c r="I2056" s="9">
        <v>1</v>
      </c>
      <c r="J2056" s="6">
        <v>125.88</v>
      </c>
      <c r="K2056" s="7">
        <v>0</v>
      </c>
      <c r="L2056" s="6">
        <v>62.46</v>
      </c>
      <c r="M2056" s="6">
        <f t="shared" si="128"/>
        <v>125.88</v>
      </c>
      <c r="N2056" s="6">
        <f t="shared" si="129"/>
        <v>62.46</v>
      </c>
      <c r="O2056" s="6">
        <f t="shared" si="130"/>
        <v>63.419999999999995</v>
      </c>
      <c r="P2056" s="8">
        <f t="shared" si="131"/>
        <v>0.50381315538608196</v>
      </c>
      <c r="Q2056" s="5">
        <f>YEAR(SalesDataTable[[#This Row],[Order Date]])</f>
        <v>2026</v>
      </c>
      <c r="R2056" s="8" t="str">
        <f>"Q"&amp;ROUNDUP(MONTH(SalesDataTable[[#This Row],[Order Date]])/3,0)</f>
        <v>Q4</v>
      </c>
      <c r="S2056" s="9">
        <f>MONTH(SalesDataTable[[#This Row],[Order Date]])</f>
        <v>10</v>
      </c>
      <c r="T2056" s="8" t="str">
        <f>TEXT(SalesDataTable[[#This Row],[Order Date]],"mmm")</f>
        <v>Oct</v>
      </c>
    </row>
    <row r="2057" spans="1:20" ht="15.6">
      <c r="A2057" s="2" t="s">
        <v>2108</v>
      </c>
      <c r="B2057" s="3">
        <v>46301</v>
      </c>
      <c r="C2057" s="4" t="s">
        <v>27</v>
      </c>
      <c r="D2057" s="4" t="s">
        <v>28</v>
      </c>
      <c r="E2057" s="4" t="s">
        <v>3</v>
      </c>
      <c r="F2057" s="4" t="s">
        <v>16</v>
      </c>
      <c r="G2057" s="4" t="s">
        <v>49</v>
      </c>
      <c r="H2057" s="4" t="s">
        <v>55</v>
      </c>
      <c r="I2057" s="9">
        <v>2</v>
      </c>
      <c r="J2057" s="6">
        <v>121.81</v>
      </c>
      <c r="K2057" s="7">
        <v>0.05</v>
      </c>
      <c r="L2057" s="6">
        <v>67.72</v>
      </c>
      <c r="M2057" s="6">
        <f t="shared" si="128"/>
        <v>231.43899999999999</v>
      </c>
      <c r="N2057" s="6">
        <f t="shared" si="129"/>
        <v>135.44</v>
      </c>
      <c r="O2057" s="6">
        <f t="shared" si="130"/>
        <v>95.998999999999995</v>
      </c>
      <c r="P2057" s="8">
        <f t="shared" si="131"/>
        <v>0.41479180259161158</v>
      </c>
      <c r="Q2057" s="5">
        <f>YEAR(SalesDataTable[[#This Row],[Order Date]])</f>
        <v>2026</v>
      </c>
      <c r="R2057" s="8" t="str">
        <f>"Q"&amp;ROUNDUP(MONTH(SalesDataTable[[#This Row],[Order Date]])/3,0)</f>
        <v>Q4</v>
      </c>
      <c r="S2057" s="9">
        <f>MONTH(SalesDataTable[[#This Row],[Order Date]])</f>
        <v>10</v>
      </c>
      <c r="T2057" s="8" t="str">
        <f>TEXT(SalesDataTable[[#This Row],[Order Date]],"mmm")</f>
        <v>Oct</v>
      </c>
    </row>
    <row r="2058" spans="1:20" ht="15.6">
      <c r="A2058" s="2" t="s">
        <v>2109</v>
      </c>
      <c r="B2058" s="3">
        <v>46301</v>
      </c>
      <c r="C2058" s="4" t="s">
        <v>14</v>
      </c>
      <c r="D2058" s="4" t="s">
        <v>34</v>
      </c>
      <c r="E2058" s="4" t="s">
        <v>3</v>
      </c>
      <c r="F2058" s="4" t="s">
        <v>20</v>
      </c>
      <c r="G2058" s="4" t="s">
        <v>11</v>
      </c>
      <c r="H2058" s="4" t="s">
        <v>53</v>
      </c>
      <c r="I2058" s="9">
        <v>6</v>
      </c>
      <c r="J2058" s="6">
        <v>154.93</v>
      </c>
      <c r="K2058" s="7">
        <v>0.05</v>
      </c>
      <c r="L2058" s="6">
        <v>79.430000000000007</v>
      </c>
      <c r="M2058" s="6">
        <f t="shared" si="128"/>
        <v>883.101</v>
      </c>
      <c r="N2058" s="6">
        <f t="shared" si="129"/>
        <v>476.58000000000004</v>
      </c>
      <c r="O2058" s="6">
        <f t="shared" si="130"/>
        <v>406.52099999999996</v>
      </c>
      <c r="P2058" s="8">
        <f t="shared" si="131"/>
        <v>0.46033352923391546</v>
      </c>
      <c r="Q2058" s="5">
        <f>YEAR(SalesDataTable[[#This Row],[Order Date]])</f>
        <v>2026</v>
      </c>
      <c r="R2058" s="8" t="str">
        <f>"Q"&amp;ROUNDUP(MONTH(SalesDataTable[[#This Row],[Order Date]])/3,0)</f>
        <v>Q4</v>
      </c>
      <c r="S2058" s="9">
        <f>MONTH(SalesDataTable[[#This Row],[Order Date]])</f>
        <v>10</v>
      </c>
      <c r="T2058" s="8" t="str">
        <f>TEXT(SalesDataTable[[#This Row],[Order Date]],"mmm")</f>
        <v>Oct</v>
      </c>
    </row>
    <row r="2059" spans="1:20" ht="15.6">
      <c r="A2059" s="2" t="s">
        <v>2110</v>
      </c>
      <c r="B2059" s="3">
        <v>46302</v>
      </c>
      <c r="C2059" s="4" t="s">
        <v>27</v>
      </c>
      <c r="D2059" s="4" t="s">
        <v>48</v>
      </c>
      <c r="E2059" s="4" t="s">
        <v>25</v>
      </c>
      <c r="F2059" s="4" t="s">
        <v>16</v>
      </c>
      <c r="G2059" s="4" t="s">
        <v>5</v>
      </c>
      <c r="H2059" s="4" t="s">
        <v>43</v>
      </c>
      <c r="I2059" s="9">
        <v>2</v>
      </c>
      <c r="J2059" s="6">
        <v>101.1</v>
      </c>
      <c r="K2059" s="7">
        <v>0.15</v>
      </c>
      <c r="L2059" s="6">
        <v>51.61</v>
      </c>
      <c r="M2059" s="6">
        <f t="shared" si="128"/>
        <v>171.86999999999998</v>
      </c>
      <c r="N2059" s="6">
        <f t="shared" si="129"/>
        <v>103.22</v>
      </c>
      <c r="O2059" s="6">
        <f t="shared" si="130"/>
        <v>68.649999999999977</v>
      </c>
      <c r="P2059" s="8">
        <f t="shared" si="131"/>
        <v>0.39942980159422814</v>
      </c>
      <c r="Q2059" s="5">
        <f>YEAR(SalesDataTable[[#This Row],[Order Date]])</f>
        <v>2026</v>
      </c>
      <c r="R2059" s="8" t="str">
        <f>"Q"&amp;ROUNDUP(MONTH(SalesDataTable[[#This Row],[Order Date]])/3,0)</f>
        <v>Q4</v>
      </c>
      <c r="S2059" s="9">
        <f>MONTH(SalesDataTable[[#This Row],[Order Date]])</f>
        <v>10</v>
      </c>
      <c r="T2059" s="8" t="str">
        <f>TEXT(SalesDataTable[[#This Row],[Order Date]],"mmm")</f>
        <v>Oct</v>
      </c>
    </row>
    <row r="2060" spans="1:20" ht="15.6">
      <c r="A2060" s="2" t="s">
        <v>2111</v>
      </c>
      <c r="B2060" s="3">
        <v>46302</v>
      </c>
      <c r="C2060" s="4" t="s">
        <v>1</v>
      </c>
      <c r="D2060" s="4" t="s">
        <v>2</v>
      </c>
      <c r="E2060" s="4" t="s">
        <v>3</v>
      </c>
      <c r="F2060" s="4" t="s">
        <v>16</v>
      </c>
      <c r="G2060" s="4" t="s">
        <v>5</v>
      </c>
      <c r="H2060" s="4" t="s">
        <v>43</v>
      </c>
      <c r="I2060" s="9">
        <v>2</v>
      </c>
      <c r="J2060" s="6">
        <v>105</v>
      </c>
      <c r="K2060" s="7">
        <v>0</v>
      </c>
      <c r="L2060" s="6">
        <v>50.3</v>
      </c>
      <c r="M2060" s="6">
        <f t="shared" si="128"/>
        <v>210</v>
      </c>
      <c r="N2060" s="6">
        <f t="shared" si="129"/>
        <v>100.6</v>
      </c>
      <c r="O2060" s="6">
        <f t="shared" si="130"/>
        <v>109.4</v>
      </c>
      <c r="P2060" s="8">
        <f t="shared" si="131"/>
        <v>0.52095238095238094</v>
      </c>
      <c r="Q2060" s="5">
        <f>YEAR(SalesDataTable[[#This Row],[Order Date]])</f>
        <v>2026</v>
      </c>
      <c r="R2060" s="8" t="str">
        <f>"Q"&amp;ROUNDUP(MONTH(SalesDataTable[[#This Row],[Order Date]])/3,0)</f>
        <v>Q4</v>
      </c>
      <c r="S2060" s="9">
        <f>MONTH(SalesDataTable[[#This Row],[Order Date]])</f>
        <v>10</v>
      </c>
      <c r="T2060" s="8" t="str">
        <f>TEXT(SalesDataTable[[#This Row],[Order Date]],"mmm")</f>
        <v>Oct</v>
      </c>
    </row>
    <row r="2061" spans="1:20" ht="15.6">
      <c r="A2061" s="2" t="s">
        <v>2112</v>
      </c>
      <c r="B2061" s="3">
        <v>46302</v>
      </c>
      <c r="C2061" s="4" t="s">
        <v>14</v>
      </c>
      <c r="D2061" s="4" t="s">
        <v>15</v>
      </c>
      <c r="E2061" s="4" t="s">
        <v>10</v>
      </c>
      <c r="F2061" s="4" t="s">
        <v>20</v>
      </c>
      <c r="G2061" s="4" t="s">
        <v>11</v>
      </c>
      <c r="H2061" s="4" t="s">
        <v>53</v>
      </c>
      <c r="I2061" s="9">
        <v>4</v>
      </c>
      <c r="J2061" s="6">
        <v>157.12</v>
      </c>
      <c r="K2061" s="7">
        <v>0.15</v>
      </c>
      <c r="L2061" s="6">
        <v>77.98</v>
      </c>
      <c r="M2061" s="6">
        <f t="shared" si="128"/>
        <v>534.20799999999997</v>
      </c>
      <c r="N2061" s="6">
        <f t="shared" si="129"/>
        <v>311.92</v>
      </c>
      <c r="O2061" s="6">
        <f t="shared" si="130"/>
        <v>222.28799999999995</v>
      </c>
      <c r="P2061" s="8">
        <f t="shared" si="131"/>
        <v>0.41610758356295668</v>
      </c>
      <c r="Q2061" s="5">
        <f>YEAR(SalesDataTable[[#This Row],[Order Date]])</f>
        <v>2026</v>
      </c>
      <c r="R2061" s="8" t="str">
        <f>"Q"&amp;ROUNDUP(MONTH(SalesDataTable[[#This Row],[Order Date]])/3,0)</f>
        <v>Q4</v>
      </c>
      <c r="S2061" s="9">
        <f>MONTH(SalesDataTable[[#This Row],[Order Date]])</f>
        <v>10</v>
      </c>
      <c r="T2061" s="8" t="str">
        <f>TEXT(SalesDataTable[[#This Row],[Order Date]],"mmm")</f>
        <v>Oct</v>
      </c>
    </row>
    <row r="2062" spans="1:20" ht="15.6">
      <c r="A2062" s="2" t="s">
        <v>2113</v>
      </c>
      <c r="B2062" s="3">
        <v>46302</v>
      </c>
      <c r="C2062" s="4" t="s">
        <v>27</v>
      </c>
      <c r="D2062" s="4" t="s">
        <v>48</v>
      </c>
      <c r="E2062" s="4" t="s">
        <v>3</v>
      </c>
      <c r="F2062" s="4" t="s">
        <v>4</v>
      </c>
      <c r="G2062" s="4" t="s">
        <v>11</v>
      </c>
      <c r="H2062" s="4" t="s">
        <v>79</v>
      </c>
      <c r="I2062" s="9">
        <v>3</v>
      </c>
      <c r="J2062" s="6">
        <v>70.239999999999995</v>
      </c>
      <c r="K2062" s="7">
        <v>0.05</v>
      </c>
      <c r="L2062" s="6">
        <v>31.96</v>
      </c>
      <c r="M2062" s="6">
        <f t="shared" si="128"/>
        <v>200.18399999999997</v>
      </c>
      <c r="N2062" s="6">
        <f t="shared" si="129"/>
        <v>95.88</v>
      </c>
      <c r="O2062" s="6">
        <f t="shared" si="130"/>
        <v>104.30399999999997</v>
      </c>
      <c r="P2062" s="8">
        <f t="shared" si="131"/>
        <v>0.5210406426087999</v>
      </c>
      <c r="Q2062" s="5">
        <f>YEAR(SalesDataTable[[#This Row],[Order Date]])</f>
        <v>2026</v>
      </c>
      <c r="R2062" s="8" t="str">
        <f>"Q"&amp;ROUNDUP(MONTH(SalesDataTable[[#This Row],[Order Date]])/3,0)</f>
        <v>Q4</v>
      </c>
      <c r="S2062" s="9">
        <f>MONTH(SalesDataTable[[#This Row],[Order Date]])</f>
        <v>10</v>
      </c>
      <c r="T2062" s="8" t="str">
        <f>TEXT(SalesDataTable[[#This Row],[Order Date]],"mmm")</f>
        <v>Oct</v>
      </c>
    </row>
    <row r="2063" spans="1:20" ht="15.6">
      <c r="A2063" s="2" t="s">
        <v>2114</v>
      </c>
      <c r="B2063" s="3">
        <v>46302</v>
      </c>
      <c r="C2063" s="4" t="s">
        <v>14</v>
      </c>
      <c r="D2063" s="4" t="s">
        <v>126</v>
      </c>
      <c r="E2063" s="4" t="s">
        <v>3</v>
      </c>
      <c r="F2063" s="4" t="s">
        <v>4</v>
      </c>
      <c r="G2063" s="4" t="s">
        <v>5</v>
      </c>
      <c r="H2063" s="4" t="s">
        <v>43</v>
      </c>
      <c r="I2063" s="9">
        <v>1</v>
      </c>
      <c r="J2063" s="6">
        <v>103.48</v>
      </c>
      <c r="K2063" s="7">
        <v>0.1</v>
      </c>
      <c r="L2063" s="6">
        <v>51.33</v>
      </c>
      <c r="M2063" s="6">
        <f t="shared" si="128"/>
        <v>93.132000000000005</v>
      </c>
      <c r="N2063" s="6">
        <f t="shared" si="129"/>
        <v>51.33</v>
      </c>
      <c r="O2063" s="6">
        <f t="shared" si="130"/>
        <v>41.802000000000007</v>
      </c>
      <c r="P2063" s="8">
        <f t="shared" si="131"/>
        <v>0.4488467980930293</v>
      </c>
      <c r="Q2063" s="5">
        <f>YEAR(SalesDataTable[[#This Row],[Order Date]])</f>
        <v>2026</v>
      </c>
      <c r="R2063" s="8" t="str">
        <f>"Q"&amp;ROUNDUP(MONTH(SalesDataTable[[#This Row],[Order Date]])/3,0)</f>
        <v>Q4</v>
      </c>
      <c r="S2063" s="9">
        <f>MONTH(SalesDataTable[[#This Row],[Order Date]])</f>
        <v>10</v>
      </c>
      <c r="T2063" s="8" t="str">
        <f>TEXT(SalesDataTable[[#This Row],[Order Date]],"mmm")</f>
        <v>Oct</v>
      </c>
    </row>
    <row r="2064" spans="1:20" ht="15.6">
      <c r="A2064" s="2" t="s">
        <v>2115</v>
      </c>
      <c r="B2064" s="3">
        <v>46302</v>
      </c>
      <c r="C2064" s="4" t="s">
        <v>8</v>
      </c>
      <c r="D2064" s="4" t="s">
        <v>69</v>
      </c>
      <c r="E2064" s="4" t="s">
        <v>25</v>
      </c>
      <c r="F2064" s="4" t="s">
        <v>4</v>
      </c>
      <c r="G2064" s="4" t="s">
        <v>5</v>
      </c>
      <c r="H2064" s="4" t="s">
        <v>35</v>
      </c>
      <c r="I2064" s="9">
        <v>3</v>
      </c>
      <c r="J2064" s="6">
        <v>40.770000000000003</v>
      </c>
      <c r="K2064" s="7">
        <v>0.05</v>
      </c>
      <c r="L2064" s="6">
        <v>16.68</v>
      </c>
      <c r="M2064" s="6">
        <f t="shared" si="128"/>
        <v>116.19449999999999</v>
      </c>
      <c r="N2064" s="6">
        <f t="shared" si="129"/>
        <v>50.04</v>
      </c>
      <c r="O2064" s="6">
        <f t="shared" si="130"/>
        <v>66.154499999999985</v>
      </c>
      <c r="P2064" s="8">
        <f t="shared" si="131"/>
        <v>0.56934278300608021</v>
      </c>
      <c r="Q2064" s="5">
        <f>YEAR(SalesDataTable[[#This Row],[Order Date]])</f>
        <v>2026</v>
      </c>
      <c r="R2064" s="8" t="str">
        <f>"Q"&amp;ROUNDUP(MONTH(SalesDataTable[[#This Row],[Order Date]])/3,0)</f>
        <v>Q4</v>
      </c>
      <c r="S2064" s="9">
        <f>MONTH(SalesDataTable[[#This Row],[Order Date]])</f>
        <v>10</v>
      </c>
      <c r="T2064" s="8" t="str">
        <f>TEXT(SalesDataTable[[#This Row],[Order Date]],"mmm")</f>
        <v>Oct</v>
      </c>
    </row>
    <row r="2065" spans="1:20" ht="15.6">
      <c r="A2065" s="2" t="s">
        <v>2116</v>
      </c>
      <c r="B2065" s="3">
        <v>46302</v>
      </c>
      <c r="C2065" s="4" t="s">
        <v>1</v>
      </c>
      <c r="D2065" s="4" t="s">
        <v>52</v>
      </c>
      <c r="E2065" s="4" t="s">
        <v>25</v>
      </c>
      <c r="F2065" s="4" t="s">
        <v>16</v>
      </c>
      <c r="G2065" s="4" t="s">
        <v>11</v>
      </c>
      <c r="H2065" s="4" t="s">
        <v>21</v>
      </c>
      <c r="I2065" s="9">
        <v>2</v>
      </c>
      <c r="J2065" s="6">
        <v>143.41999999999999</v>
      </c>
      <c r="K2065" s="7">
        <v>0</v>
      </c>
      <c r="L2065" s="6">
        <v>81.44</v>
      </c>
      <c r="M2065" s="6">
        <f t="shared" si="128"/>
        <v>286.83999999999997</v>
      </c>
      <c r="N2065" s="6">
        <f t="shared" si="129"/>
        <v>162.88</v>
      </c>
      <c r="O2065" s="6">
        <f t="shared" si="130"/>
        <v>123.95999999999998</v>
      </c>
      <c r="P2065" s="8">
        <f t="shared" si="131"/>
        <v>0.43215730023706594</v>
      </c>
      <c r="Q2065" s="5">
        <f>YEAR(SalesDataTable[[#This Row],[Order Date]])</f>
        <v>2026</v>
      </c>
      <c r="R2065" s="8" t="str">
        <f>"Q"&amp;ROUNDUP(MONTH(SalesDataTable[[#This Row],[Order Date]])/3,0)</f>
        <v>Q4</v>
      </c>
      <c r="S2065" s="9">
        <f>MONTH(SalesDataTable[[#This Row],[Order Date]])</f>
        <v>10</v>
      </c>
      <c r="T2065" s="8" t="str">
        <f>TEXT(SalesDataTable[[#This Row],[Order Date]],"mmm")</f>
        <v>Oct</v>
      </c>
    </row>
    <row r="2066" spans="1:20" ht="15.6">
      <c r="A2066" s="2" t="s">
        <v>2117</v>
      </c>
      <c r="B2066" s="3">
        <v>46302</v>
      </c>
      <c r="C2066" s="4" t="s">
        <v>27</v>
      </c>
      <c r="D2066" s="4" t="s">
        <v>45</v>
      </c>
      <c r="E2066" s="4" t="s">
        <v>39</v>
      </c>
      <c r="F2066" s="4" t="s">
        <v>4</v>
      </c>
      <c r="G2066" s="4" t="s">
        <v>5</v>
      </c>
      <c r="H2066" s="4" t="s">
        <v>29</v>
      </c>
      <c r="I2066" s="9">
        <v>1</v>
      </c>
      <c r="J2066" s="6">
        <v>49.56</v>
      </c>
      <c r="K2066" s="7">
        <v>0.05</v>
      </c>
      <c r="L2066" s="6">
        <v>22.88</v>
      </c>
      <c r="M2066" s="6">
        <f t="shared" si="128"/>
        <v>47.082000000000001</v>
      </c>
      <c r="N2066" s="6">
        <f t="shared" si="129"/>
        <v>22.88</v>
      </c>
      <c r="O2066" s="6">
        <f t="shared" si="130"/>
        <v>24.202000000000002</v>
      </c>
      <c r="P2066" s="8">
        <f t="shared" si="131"/>
        <v>0.51403933562720361</v>
      </c>
      <c r="Q2066" s="5">
        <f>YEAR(SalesDataTable[[#This Row],[Order Date]])</f>
        <v>2026</v>
      </c>
      <c r="R2066" s="8" t="str">
        <f>"Q"&amp;ROUNDUP(MONTH(SalesDataTable[[#This Row],[Order Date]])/3,0)</f>
        <v>Q4</v>
      </c>
      <c r="S2066" s="9">
        <f>MONTH(SalesDataTable[[#This Row],[Order Date]])</f>
        <v>10</v>
      </c>
      <c r="T2066" s="8" t="str">
        <f>TEXT(SalesDataTable[[#This Row],[Order Date]],"mmm")</f>
        <v>Oct</v>
      </c>
    </row>
    <row r="2067" spans="1:20" ht="15.6">
      <c r="A2067" s="2" t="s">
        <v>2118</v>
      </c>
      <c r="B2067" s="3">
        <v>46302</v>
      </c>
      <c r="C2067" s="4" t="s">
        <v>8</v>
      </c>
      <c r="D2067" s="4" t="s">
        <v>69</v>
      </c>
      <c r="E2067" s="4" t="s">
        <v>3</v>
      </c>
      <c r="F2067" s="4" t="s">
        <v>4</v>
      </c>
      <c r="G2067" s="4" t="s">
        <v>17</v>
      </c>
      <c r="H2067" s="4" t="s">
        <v>71</v>
      </c>
      <c r="I2067" s="9">
        <v>4</v>
      </c>
      <c r="J2067" s="6">
        <v>131.05000000000001</v>
      </c>
      <c r="K2067" s="7">
        <v>0</v>
      </c>
      <c r="L2067" s="6">
        <v>67.37</v>
      </c>
      <c r="M2067" s="6">
        <f t="shared" si="128"/>
        <v>524.20000000000005</v>
      </c>
      <c r="N2067" s="6">
        <f t="shared" si="129"/>
        <v>269.48</v>
      </c>
      <c r="O2067" s="6">
        <f t="shared" si="130"/>
        <v>254.72000000000003</v>
      </c>
      <c r="P2067" s="8">
        <f t="shared" si="131"/>
        <v>0.48592140404425793</v>
      </c>
      <c r="Q2067" s="5">
        <f>YEAR(SalesDataTable[[#This Row],[Order Date]])</f>
        <v>2026</v>
      </c>
      <c r="R2067" s="8" t="str">
        <f>"Q"&amp;ROUNDUP(MONTH(SalesDataTable[[#This Row],[Order Date]])/3,0)</f>
        <v>Q4</v>
      </c>
      <c r="S2067" s="9">
        <f>MONTH(SalesDataTable[[#This Row],[Order Date]])</f>
        <v>10</v>
      </c>
      <c r="T2067" s="8" t="str">
        <f>TEXT(SalesDataTable[[#This Row],[Order Date]],"mmm")</f>
        <v>Oct</v>
      </c>
    </row>
    <row r="2068" spans="1:20" ht="15.6">
      <c r="A2068" s="2" t="s">
        <v>2119</v>
      </c>
      <c r="B2068" s="3">
        <v>46303</v>
      </c>
      <c r="C2068" s="4" t="s">
        <v>1</v>
      </c>
      <c r="D2068" s="4" t="s">
        <v>52</v>
      </c>
      <c r="E2068" s="4" t="s">
        <v>3</v>
      </c>
      <c r="F2068" s="4" t="s">
        <v>20</v>
      </c>
      <c r="G2068" s="4" t="s">
        <v>5</v>
      </c>
      <c r="H2068" s="4" t="s">
        <v>29</v>
      </c>
      <c r="I2068" s="9">
        <v>1</v>
      </c>
      <c r="J2068" s="6">
        <v>51.35</v>
      </c>
      <c r="K2068" s="7">
        <v>0</v>
      </c>
      <c r="L2068" s="6">
        <v>22.98</v>
      </c>
      <c r="M2068" s="6">
        <f t="shared" si="128"/>
        <v>51.35</v>
      </c>
      <c r="N2068" s="6">
        <f t="shared" si="129"/>
        <v>22.98</v>
      </c>
      <c r="O2068" s="6">
        <f t="shared" si="130"/>
        <v>28.37</v>
      </c>
      <c r="P2068" s="8">
        <f t="shared" si="131"/>
        <v>0.55248296007789677</v>
      </c>
      <c r="Q2068" s="5">
        <f>YEAR(SalesDataTable[[#This Row],[Order Date]])</f>
        <v>2026</v>
      </c>
      <c r="R2068" s="8" t="str">
        <f>"Q"&amp;ROUNDUP(MONTH(SalesDataTable[[#This Row],[Order Date]])/3,0)</f>
        <v>Q4</v>
      </c>
      <c r="S2068" s="9">
        <f>MONTH(SalesDataTable[[#This Row],[Order Date]])</f>
        <v>10</v>
      </c>
      <c r="T2068" s="8" t="str">
        <f>TEXT(SalesDataTable[[#This Row],[Order Date]],"mmm")</f>
        <v>Oct</v>
      </c>
    </row>
    <row r="2069" spans="1:20" ht="15.6">
      <c r="A2069" s="2" t="s">
        <v>2120</v>
      </c>
      <c r="B2069" s="3">
        <v>46303</v>
      </c>
      <c r="C2069" s="4" t="s">
        <v>27</v>
      </c>
      <c r="D2069" s="4" t="s">
        <v>48</v>
      </c>
      <c r="E2069" s="4" t="s">
        <v>3</v>
      </c>
      <c r="F2069" s="4" t="s">
        <v>4</v>
      </c>
      <c r="G2069" s="4" t="s">
        <v>49</v>
      </c>
      <c r="H2069" s="4" t="s">
        <v>50</v>
      </c>
      <c r="I2069" s="9">
        <v>1</v>
      </c>
      <c r="J2069" s="6">
        <v>39.659999999999997</v>
      </c>
      <c r="K2069" s="7">
        <v>0</v>
      </c>
      <c r="L2069" s="6">
        <v>14.39</v>
      </c>
      <c r="M2069" s="6">
        <f t="shared" si="128"/>
        <v>39.659999999999997</v>
      </c>
      <c r="N2069" s="6">
        <f t="shared" si="129"/>
        <v>14.39</v>
      </c>
      <c r="O2069" s="6">
        <f t="shared" si="130"/>
        <v>25.269999999999996</v>
      </c>
      <c r="P2069" s="8">
        <f t="shared" si="131"/>
        <v>0.63716591023701463</v>
      </c>
      <c r="Q2069" s="5">
        <f>YEAR(SalesDataTable[[#This Row],[Order Date]])</f>
        <v>2026</v>
      </c>
      <c r="R2069" s="8" t="str">
        <f>"Q"&amp;ROUNDUP(MONTH(SalesDataTable[[#This Row],[Order Date]])/3,0)</f>
        <v>Q4</v>
      </c>
      <c r="S2069" s="9">
        <f>MONTH(SalesDataTable[[#This Row],[Order Date]])</f>
        <v>10</v>
      </c>
      <c r="T2069" s="8" t="str">
        <f>TEXT(SalesDataTable[[#This Row],[Order Date]],"mmm")</f>
        <v>Oct</v>
      </c>
    </row>
    <row r="2070" spans="1:20" ht="15.6">
      <c r="A2070" s="2" t="s">
        <v>2121</v>
      </c>
      <c r="B2070" s="3">
        <v>46303</v>
      </c>
      <c r="C2070" s="4" t="s">
        <v>27</v>
      </c>
      <c r="D2070" s="4" t="s">
        <v>82</v>
      </c>
      <c r="E2070" s="4" t="s">
        <v>25</v>
      </c>
      <c r="F2070" s="4" t="s">
        <v>16</v>
      </c>
      <c r="G2070" s="4" t="s">
        <v>49</v>
      </c>
      <c r="H2070" s="4" t="s">
        <v>50</v>
      </c>
      <c r="I2070" s="9">
        <v>1</v>
      </c>
      <c r="J2070" s="6">
        <v>39.79</v>
      </c>
      <c r="K2070" s="7">
        <v>0</v>
      </c>
      <c r="L2070" s="6">
        <v>14.76</v>
      </c>
      <c r="M2070" s="6">
        <f t="shared" si="128"/>
        <v>39.79</v>
      </c>
      <c r="N2070" s="6">
        <f t="shared" si="129"/>
        <v>14.76</v>
      </c>
      <c r="O2070" s="6">
        <f t="shared" si="130"/>
        <v>25.03</v>
      </c>
      <c r="P2070" s="8">
        <f t="shared" si="131"/>
        <v>0.62905252576024129</v>
      </c>
      <c r="Q2070" s="5">
        <f>YEAR(SalesDataTable[[#This Row],[Order Date]])</f>
        <v>2026</v>
      </c>
      <c r="R2070" s="8" t="str">
        <f>"Q"&amp;ROUNDUP(MONTH(SalesDataTable[[#This Row],[Order Date]])/3,0)</f>
        <v>Q4</v>
      </c>
      <c r="S2070" s="9">
        <f>MONTH(SalesDataTable[[#This Row],[Order Date]])</f>
        <v>10</v>
      </c>
      <c r="T2070" s="8" t="str">
        <f>TEXT(SalesDataTable[[#This Row],[Order Date]],"mmm")</f>
        <v>Oct</v>
      </c>
    </row>
    <row r="2071" spans="1:20" ht="15.6">
      <c r="A2071" s="2" t="s">
        <v>2122</v>
      </c>
      <c r="B2071" s="3">
        <v>46303</v>
      </c>
      <c r="C2071" s="4" t="s">
        <v>14</v>
      </c>
      <c r="D2071" s="4" t="s">
        <v>61</v>
      </c>
      <c r="E2071" s="4" t="s">
        <v>10</v>
      </c>
      <c r="F2071" s="4" t="s">
        <v>16</v>
      </c>
      <c r="G2071" s="4" t="s">
        <v>5</v>
      </c>
      <c r="H2071" s="4" t="s">
        <v>35</v>
      </c>
      <c r="I2071" s="9">
        <v>6</v>
      </c>
      <c r="J2071" s="6">
        <v>41.27</v>
      </c>
      <c r="K2071" s="7">
        <v>0.1</v>
      </c>
      <c r="L2071" s="6">
        <v>16.61</v>
      </c>
      <c r="M2071" s="6">
        <f t="shared" si="128"/>
        <v>222.858</v>
      </c>
      <c r="N2071" s="6">
        <f t="shared" si="129"/>
        <v>99.66</v>
      </c>
      <c r="O2071" s="6">
        <f t="shared" si="130"/>
        <v>123.19800000000001</v>
      </c>
      <c r="P2071" s="8">
        <f t="shared" si="131"/>
        <v>0.55280941227149127</v>
      </c>
      <c r="Q2071" s="5">
        <f>YEAR(SalesDataTable[[#This Row],[Order Date]])</f>
        <v>2026</v>
      </c>
      <c r="R2071" s="8" t="str">
        <f>"Q"&amp;ROUNDUP(MONTH(SalesDataTable[[#This Row],[Order Date]])/3,0)</f>
        <v>Q4</v>
      </c>
      <c r="S2071" s="9">
        <f>MONTH(SalesDataTable[[#This Row],[Order Date]])</f>
        <v>10</v>
      </c>
      <c r="T2071" s="8" t="str">
        <f>TEXT(SalesDataTable[[#This Row],[Order Date]],"mmm")</f>
        <v>Oct</v>
      </c>
    </row>
    <row r="2072" spans="1:20" ht="15.6">
      <c r="A2072" s="2" t="s">
        <v>2123</v>
      </c>
      <c r="B2072" s="3">
        <v>46303</v>
      </c>
      <c r="C2072" s="4" t="s">
        <v>27</v>
      </c>
      <c r="D2072" s="4" t="s">
        <v>28</v>
      </c>
      <c r="E2072" s="4" t="s">
        <v>3</v>
      </c>
      <c r="F2072" s="4" t="s">
        <v>4</v>
      </c>
      <c r="G2072" s="4" t="s">
        <v>11</v>
      </c>
      <c r="H2072" s="4" t="s">
        <v>12</v>
      </c>
      <c r="I2072" s="9">
        <v>1</v>
      </c>
      <c r="J2072" s="6">
        <v>93.39</v>
      </c>
      <c r="K2072" s="7">
        <v>0</v>
      </c>
      <c r="L2072" s="6">
        <v>45.98</v>
      </c>
      <c r="M2072" s="6">
        <f t="shared" si="128"/>
        <v>93.39</v>
      </c>
      <c r="N2072" s="6">
        <f t="shared" si="129"/>
        <v>45.98</v>
      </c>
      <c r="O2072" s="6">
        <f t="shared" si="130"/>
        <v>47.410000000000004</v>
      </c>
      <c r="P2072" s="8">
        <f t="shared" si="131"/>
        <v>0.50765606595995294</v>
      </c>
      <c r="Q2072" s="5">
        <f>YEAR(SalesDataTable[[#This Row],[Order Date]])</f>
        <v>2026</v>
      </c>
      <c r="R2072" s="8" t="str">
        <f>"Q"&amp;ROUNDUP(MONTH(SalesDataTable[[#This Row],[Order Date]])/3,0)</f>
        <v>Q4</v>
      </c>
      <c r="S2072" s="9">
        <f>MONTH(SalesDataTable[[#This Row],[Order Date]])</f>
        <v>10</v>
      </c>
      <c r="T2072" s="8" t="str">
        <f>TEXT(SalesDataTable[[#This Row],[Order Date]],"mmm")</f>
        <v>Oct</v>
      </c>
    </row>
    <row r="2073" spans="1:20" ht="15.6">
      <c r="A2073" s="2" t="s">
        <v>2124</v>
      </c>
      <c r="B2073" s="3">
        <v>46304</v>
      </c>
      <c r="C2073" s="4" t="s">
        <v>14</v>
      </c>
      <c r="D2073" s="4" t="s">
        <v>24</v>
      </c>
      <c r="E2073" s="4" t="s">
        <v>3</v>
      </c>
      <c r="F2073" s="4" t="s">
        <v>20</v>
      </c>
      <c r="G2073" s="4" t="s">
        <v>31</v>
      </c>
      <c r="H2073" s="4" t="s">
        <v>32</v>
      </c>
      <c r="I2073" s="9">
        <v>1</v>
      </c>
      <c r="J2073" s="6">
        <v>336.56</v>
      </c>
      <c r="K2073" s="7">
        <v>0</v>
      </c>
      <c r="L2073" s="6">
        <v>189.74</v>
      </c>
      <c r="M2073" s="6">
        <f t="shared" si="128"/>
        <v>336.56</v>
      </c>
      <c r="N2073" s="6">
        <f t="shared" si="129"/>
        <v>189.74</v>
      </c>
      <c r="O2073" s="6">
        <f t="shared" si="130"/>
        <v>146.82</v>
      </c>
      <c r="P2073" s="8">
        <f t="shared" si="131"/>
        <v>0.43623722367482765</v>
      </c>
      <c r="Q2073" s="5">
        <f>YEAR(SalesDataTable[[#This Row],[Order Date]])</f>
        <v>2026</v>
      </c>
      <c r="R2073" s="8" t="str">
        <f>"Q"&amp;ROUNDUP(MONTH(SalesDataTable[[#This Row],[Order Date]])/3,0)</f>
        <v>Q4</v>
      </c>
      <c r="S2073" s="9">
        <f>MONTH(SalesDataTable[[#This Row],[Order Date]])</f>
        <v>10</v>
      </c>
      <c r="T2073" s="8" t="str">
        <f>TEXT(SalesDataTable[[#This Row],[Order Date]],"mmm")</f>
        <v>Oct</v>
      </c>
    </row>
    <row r="2074" spans="1:20" ht="15.6">
      <c r="A2074" s="2" t="s">
        <v>2125</v>
      </c>
      <c r="B2074" s="3">
        <v>46304</v>
      </c>
      <c r="C2074" s="4" t="s">
        <v>14</v>
      </c>
      <c r="D2074" s="4" t="s">
        <v>15</v>
      </c>
      <c r="E2074" s="4" t="s">
        <v>3</v>
      </c>
      <c r="F2074" s="4" t="s">
        <v>16</v>
      </c>
      <c r="G2074" s="4" t="s">
        <v>17</v>
      </c>
      <c r="H2074" s="4" t="s">
        <v>71</v>
      </c>
      <c r="I2074" s="9">
        <v>2</v>
      </c>
      <c r="J2074" s="6">
        <v>132.47999999999999</v>
      </c>
      <c r="K2074" s="7">
        <v>0.1</v>
      </c>
      <c r="L2074" s="6">
        <v>67.48</v>
      </c>
      <c r="M2074" s="6">
        <f t="shared" si="128"/>
        <v>238.464</v>
      </c>
      <c r="N2074" s="6">
        <f t="shared" si="129"/>
        <v>134.96</v>
      </c>
      <c r="O2074" s="6">
        <f t="shared" si="130"/>
        <v>103.50399999999999</v>
      </c>
      <c r="P2074" s="8">
        <f t="shared" si="131"/>
        <v>0.43404455179817497</v>
      </c>
      <c r="Q2074" s="5">
        <f>YEAR(SalesDataTable[[#This Row],[Order Date]])</f>
        <v>2026</v>
      </c>
      <c r="R2074" s="8" t="str">
        <f>"Q"&amp;ROUNDUP(MONTH(SalesDataTable[[#This Row],[Order Date]])/3,0)</f>
        <v>Q4</v>
      </c>
      <c r="S2074" s="9">
        <f>MONTH(SalesDataTable[[#This Row],[Order Date]])</f>
        <v>10</v>
      </c>
      <c r="T2074" s="8" t="str">
        <f>TEXT(SalesDataTable[[#This Row],[Order Date]],"mmm")</f>
        <v>Oct</v>
      </c>
    </row>
    <row r="2075" spans="1:20" ht="15.6">
      <c r="A2075" s="2" t="s">
        <v>2126</v>
      </c>
      <c r="B2075" s="3">
        <v>46304</v>
      </c>
      <c r="C2075" s="4" t="s">
        <v>8</v>
      </c>
      <c r="D2075" s="4" t="s">
        <v>86</v>
      </c>
      <c r="E2075" s="4" t="s">
        <v>25</v>
      </c>
      <c r="F2075" s="4" t="s">
        <v>4</v>
      </c>
      <c r="G2075" s="4" t="s">
        <v>11</v>
      </c>
      <c r="H2075" s="4" t="s">
        <v>12</v>
      </c>
      <c r="I2075" s="9">
        <v>1</v>
      </c>
      <c r="J2075" s="6">
        <v>92.59</v>
      </c>
      <c r="K2075" s="7">
        <v>0</v>
      </c>
      <c r="L2075" s="6">
        <v>44.46</v>
      </c>
      <c r="M2075" s="6">
        <f t="shared" si="128"/>
        <v>92.59</v>
      </c>
      <c r="N2075" s="6">
        <f t="shared" si="129"/>
        <v>44.46</v>
      </c>
      <c r="O2075" s="6">
        <f t="shared" si="130"/>
        <v>48.13</v>
      </c>
      <c r="P2075" s="8">
        <f t="shared" si="131"/>
        <v>0.51981855491953777</v>
      </c>
      <c r="Q2075" s="5">
        <f>YEAR(SalesDataTable[[#This Row],[Order Date]])</f>
        <v>2026</v>
      </c>
      <c r="R2075" s="8" t="str">
        <f>"Q"&amp;ROUNDUP(MONTH(SalesDataTable[[#This Row],[Order Date]])/3,0)</f>
        <v>Q4</v>
      </c>
      <c r="S2075" s="9">
        <f>MONTH(SalesDataTable[[#This Row],[Order Date]])</f>
        <v>10</v>
      </c>
      <c r="T2075" s="8" t="str">
        <f>TEXT(SalesDataTable[[#This Row],[Order Date]],"mmm")</f>
        <v>Oct</v>
      </c>
    </row>
    <row r="2076" spans="1:20" ht="15.6">
      <c r="A2076" s="2" t="s">
        <v>2127</v>
      </c>
      <c r="B2076" s="3">
        <v>46304</v>
      </c>
      <c r="C2076" s="4" t="s">
        <v>27</v>
      </c>
      <c r="D2076" s="4" t="s">
        <v>48</v>
      </c>
      <c r="E2076" s="4" t="s">
        <v>25</v>
      </c>
      <c r="F2076" s="4" t="s">
        <v>20</v>
      </c>
      <c r="G2076" s="4" t="s">
        <v>49</v>
      </c>
      <c r="H2076" s="4" t="s">
        <v>67</v>
      </c>
      <c r="I2076" s="9">
        <v>1</v>
      </c>
      <c r="J2076" s="6">
        <v>35.450000000000003</v>
      </c>
      <c r="K2076" s="7">
        <v>0.05</v>
      </c>
      <c r="L2076" s="6">
        <v>14.23</v>
      </c>
      <c r="M2076" s="6">
        <f t="shared" si="128"/>
        <v>33.677500000000002</v>
      </c>
      <c r="N2076" s="6">
        <f t="shared" si="129"/>
        <v>14.23</v>
      </c>
      <c r="O2076" s="6">
        <f t="shared" si="130"/>
        <v>19.447500000000002</v>
      </c>
      <c r="P2076" s="8">
        <f t="shared" si="131"/>
        <v>0.57746269764679681</v>
      </c>
      <c r="Q2076" s="5">
        <f>YEAR(SalesDataTable[[#This Row],[Order Date]])</f>
        <v>2026</v>
      </c>
      <c r="R2076" s="8" t="str">
        <f>"Q"&amp;ROUNDUP(MONTH(SalesDataTable[[#This Row],[Order Date]])/3,0)</f>
        <v>Q4</v>
      </c>
      <c r="S2076" s="9">
        <f>MONTH(SalesDataTable[[#This Row],[Order Date]])</f>
        <v>10</v>
      </c>
      <c r="T2076" s="8" t="str">
        <f>TEXT(SalesDataTable[[#This Row],[Order Date]],"mmm")</f>
        <v>Oct</v>
      </c>
    </row>
    <row r="2077" spans="1:20" ht="15.6">
      <c r="A2077" s="2" t="s">
        <v>2128</v>
      </c>
      <c r="B2077" s="3">
        <v>46304</v>
      </c>
      <c r="C2077" s="4" t="s">
        <v>14</v>
      </c>
      <c r="D2077" s="4" t="s">
        <v>15</v>
      </c>
      <c r="E2077" s="4" t="s">
        <v>3</v>
      </c>
      <c r="F2077" s="4" t="s">
        <v>16</v>
      </c>
      <c r="G2077" s="4" t="s">
        <v>11</v>
      </c>
      <c r="H2077" s="4" t="s">
        <v>12</v>
      </c>
      <c r="I2077" s="9">
        <v>2</v>
      </c>
      <c r="J2077" s="6">
        <v>93.83</v>
      </c>
      <c r="K2077" s="7">
        <v>0.1</v>
      </c>
      <c r="L2077" s="6">
        <v>44.27</v>
      </c>
      <c r="M2077" s="6">
        <f t="shared" si="128"/>
        <v>168.89400000000001</v>
      </c>
      <c r="N2077" s="6">
        <f t="shared" si="129"/>
        <v>88.54</v>
      </c>
      <c r="O2077" s="6">
        <f t="shared" si="130"/>
        <v>80.353999999999999</v>
      </c>
      <c r="P2077" s="8">
        <f t="shared" si="131"/>
        <v>0.47576586498040191</v>
      </c>
      <c r="Q2077" s="5">
        <f>YEAR(SalesDataTable[[#This Row],[Order Date]])</f>
        <v>2026</v>
      </c>
      <c r="R2077" s="8" t="str">
        <f>"Q"&amp;ROUNDUP(MONTH(SalesDataTable[[#This Row],[Order Date]])/3,0)</f>
        <v>Q4</v>
      </c>
      <c r="S2077" s="9">
        <f>MONTH(SalesDataTable[[#This Row],[Order Date]])</f>
        <v>10</v>
      </c>
      <c r="T2077" s="8" t="str">
        <f>TEXT(SalesDataTable[[#This Row],[Order Date]],"mmm")</f>
        <v>Oct</v>
      </c>
    </row>
    <row r="2078" spans="1:20" ht="15.6">
      <c r="A2078" s="2" t="s">
        <v>2129</v>
      </c>
      <c r="B2078" s="3">
        <v>46304</v>
      </c>
      <c r="C2078" s="4" t="s">
        <v>8</v>
      </c>
      <c r="D2078" s="4" t="s">
        <v>69</v>
      </c>
      <c r="E2078" s="4" t="s">
        <v>3</v>
      </c>
      <c r="F2078" s="4" t="s">
        <v>16</v>
      </c>
      <c r="G2078" s="4" t="s">
        <v>49</v>
      </c>
      <c r="H2078" s="4" t="s">
        <v>67</v>
      </c>
      <c r="I2078" s="9">
        <v>1</v>
      </c>
      <c r="J2078" s="6">
        <v>36.32</v>
      </c>
      <c r="K2078" s="7">
        <v>0</v>
      </c>
      <c r="L2078" s="6">
        <v>13.6</v>
      </c>
      <c r="M2078" s="6">
        <f t="shared" si="128"/>
        <v>36.32</v>
      </c>
      <c r="N2078" s="6">
        <f t="shared" si="129"/>
        <v>13.6</v>
      </c>
      <c r="O2078" s="6">
        <f t="shared" si="130"/>
        <v>22.72</v>
      </c>
      <c r="P2078" s="8">
        <f t="shared" si="131"/>
        <v>0.62555066079295152</v>
      </c>
      <c r="Q2078" s="5">
        <f>YEAR(SalesDataTable[[#This Row],[Order Date]])</f>
        <v>2026</v>
      </c>
      <c r="R2078" s="8" t="str">
        <f>"Q"&amp;ROUNDUP(MONTH(SalesDataTable[[#This Row],[Order Date]])/3,0)</f>
        <v>Q4</v>
      </c>
      <c r="S2078" s="9">
        <f>MONTH(SalesDataTable[[#This Row],[Order Date]])</f>
        <v>10</v>
      </c>
      <c r="T2078" s="8" t="str">
        <f>TEXT(SalesDataTable[[#This Row],[Order Date]],"mmm")</f>
        <v>Oct</v>
      </c>
    </row>
    <row r="2079" spans="1:20" ht="15.6">
      <c r="A2079" s="2" t="s">
        <v>2130</v>
      </c>
      <c r="B2079" s="3">
        <v>46304</v>
      </c>
      <c r="C2079" s="4" t="s">
        <v>1</v>
      </c>
      <c r="D2079" s="4" t="s">
        <v>88</v>
      </c>
      <c r="E2079" s="4" t="s">
        <v>3</v>
      </c>
      <c r="F2079" s="4" t="s">
        <v>4</v>
      </c>
      <c r="G2079" s="4" t="s">
        <v>49</v>
      </c>
      <c r="H2079" s="4" t="s">
        <v>55</v>
      </c>
      <c r="I2079" s="9">
        <v>2</v>
      </c>
      <c r="J2079" s="6">
        <v>125.56</v>
      </c>
      <c r="K2079" s="7">
        <v>0.1</v>
      </c>
      <c r="L2079" s="6">
        <v>67.260000000000005</v>
      </c>
      <c r="M2079" s="6">
        <f t="shared" si="128"/>
        <v>226.00800000000001</v>
      </c>
      <c r="N2079" s="6">
        <f t="shared" si="129"/>
        <v>134.52000000000001</v>
      </c>
      <c r="O2079" s="6">
        <f t="shared" si="130"/>
        <v>91.488</v>
      </c>
      <c r="P2079" s="8">
        <f t="shared" si="131"/>
        <v>0.40479983009450993</v>
      </c>
      <c r="Q2079" s="5">
        <f>YEAR(SalesDataTable[[#This Row],[Order Date]])</f>
        <v>2026</v>
      </c>
      <c r="R2079" s="8" t="str">
        <f>"Q"&amp;ROUNDUP(MONTH(SalesDataTable[[#This Row],[Order Date]])/3,0)</f>
        <v>Q4</v>
      </c>
      <c r="S2079" s="9">
        <f>MONTH(SalesDataTable[[#This Row],[Order Date]])</f>
        <v>10</v>
      </c>
      <c r="T2079" s="8" t="str">
        <f>TEXT(SalesDataTable[[#This Row],[Order Date]],"mmm")</f>
        <v>Oct</v>
      </c>
    </row>
    <row r="2080" spans="1:20" ht="15.6">
      <c r="A2080" s="2" t="s">
        <v>2131</v>
      </c>
      <c r="B2080" s="3">
        <v>46304</v>
      </c>
      <c r="C2080" s="4" t="s">
        <v>1</v>
      </c>
      <c r="D2080" s="4" t="s">
        <v>88</v>
      </c>
      <c r="E2080" s="4" t="s">
        <v>39</v>
      </c>
      <c r="F2080" s="4" t="s">
        <v>16</v>
      </c>
      <c r="G2080" s="4" t="s">
        <v>31</v>
      </c>
      <c r="H2080" s="4" t="s">
        <v>90</v>
      </c>
      <c r="I2080" s="9">
        <v>2</v>
      </c>
      <c r="J2080" s="6">
        <v>124.91</v>
      </c>
      <c r="K2080" s="7">
        <v>0</v>
      </c>
      <c r="L2080" s="6">
        <v>60.33</v>
      </c>
      <c r="M2080" s="6">
        <f t="shared" si="128"/>
        <v>249.82</v>
      </c>
      <c r="N2080" s="6">
        <f t="shared" si="129"/>
        <v>120.66</v>
      </c>
      <c r="O2080" s="6">
        <f t="shared" si="130"/>
        <v>129.16</v>
      </c>
      <c r="P2080" s="8">
        <f t="shared" si="131"/>
        <v>0.51701224881914976</v>
      </c>
      <c r="Q2080" s="5">
        <f>YEAR(SalesDataTable[[#This Row],[Order Date]])</f>
        <v>2026</v>
      </c>
      <c r="R2080" s="8" t="str">
        <f>"Q"&amp;ROUNDUP(MONTH(SalesDataTable[[#This Row],[Order Date]])/3,0)</f>
        <v>Q4</v>
      </c>
      <c r="S2080" s="9">
        <f>MONTH(SalesDataTable[[#This Row],[Order Date]])</f>
        <v>10</v>
      </c>
      <c r="T2080" s="8" t="str">
        <f>TEXT(SalesDataTable[[#This Row],[Order Date]],"mmm")</f>
        <v>Oct</v>
      </c>
    </row>
    <row r="2081" spans="1:20" ht="15.6">
      <c r="A2081" s="2" t="s">
        <v>2132</v>
      </c>
      <c r="B2081" s="3">
        <v>46304</v>
      </c>
      <c r="C2081" s="4" t="s">
        <v>8</v>
      </c>
      <c r="D2081" s="4" t="s">
        <v>69</v>
      </c>
      <c r="E2081" s="4" t="s">
        <v>3</v>
      </c>
      <c r="F2081" s="4" t="s">
        <v>16</v>
      </c>
      <c r="G2081" s="4" t="s">
        <v>31</v>
      </c>
      <c r="H2081" s="4" t="s">
        <v>41</v>
      </c>
      <c r="I2081" s="9">
        <v>1</v>
      </c>
      <c r="J2081" s="6">
        <v>199.32</v>
      </c>
      <c r="K2081" s="7">
        <v>0</v>
      </c>
      <c r="L2081" s="6">
        <v>103.83</v>
      </c>
      <c r="M2081" s="6">
        <f t="shared" si="128"/>
        <v>199.32</v>
      </c>
      <c r="N2081" s="6">
        <f t="shared" si="129"/>
        <v>103.83</v>
      </c>
      <c r="O2081" s="6">
        <f t="shared" si="130"/>
        <v>95.49</v>
      </c>
      <c r="P2081" s="8">
        <f t="shared" si="131"/>
        <v>0.4790788681517158</v>
      </c>
      <c r="Q2081" s="5">
        <f>YEAR(SalesDataTable[[#This Row],[Order Date]])</f>
        <v>2026</v>
      </c>
      <c r="R2081" s="8" t="str">
        <f>"Q"&amp;ROUNDUP(MONTH(SalesDataTable[[#This Row],[Order Date]])/3,0)</f>
        <v>Q4</v>
      </c>
      <c r="S2081" s="9">
        <f>MONTH(SalesDataTable[[#This Row],[Order Date]])</f>
        <v>10</v>
      </c>
      <c r="T2081" s="8" t="str">
        <f>TEXT(SalesDataTable[[#This Row],[Order Date]],"mmm")</f>
        <v>Oct</v>
      </c>
    </row>
    <row r="2082" spans="1:20" ht="15.6">
      <c r="A2082" s="2" t="s">
        <v>2133</v>
      </c>
      <c r="B2082" s="3">
        <v>46305</v>
      </c>
      <c r="C2082" s="4" t="s">
        <v>8</v>
      </c>
      <c r="D2082" s="4" t="s">
        <v>66</v>
      </c>
      <c r="E2082" s="4" t="s">
        <v>3</v>
      </c>
      <c r="F2082" s="4" t="s">
        <v>4</v>
      </c>
      <c r="G2082" s="4" t="s">
        <v>31</v>
      </c>
      <c r="H2082" s="4" t="s">
        <v>32</v>
      </c>
      <c r="I2082" s="9">
        <v>4</v>
      </c>
      <c r="J2082" s="6">
        <v>337.38</v>
      </c>
      <c r="K2082" s="7">
        <v>0.05</v>
      </c>
      <c r="L2082" s="6">
        <v>194.94</v>
      </c>
      <c r="M2082" s="6">
        <f t="shared" si="128"/>
        <v>1282.0439999999999</v>
      </c>
      <c r="N2082" s="6">
        <f t="shared" si="129"/>
        <v>779.76</v>
      </c>
      <c r="O2082" s="6">
        <f t="shared" si="130"/>
        <v>502.28399999999988</v>
      </c>
      <c r="P2082" s="8">
        <f t="shared" si="131"/>
        <v>0.39178374533167343</v>
      </c>
      <c r="Q2082" s="5">
        <f>YEAR(SalesDataTable[[#This Row],[Order Date]])</f>
        <v>2026</v>
      </c>
      <c r="R2082" s="8" t="str">
        <f>"Q"&amp;ROUNDUP(MONTH(SalesDataTable[[#This Row],[Order Date]])/3,0)</f>
        <v>Q4</v>
      </c>
      <c r="S2082" s="9">
        <f>MONTH(SalesDataTable[[#This Row],[Order Date]])</f>
        <v>10</v>
      </c>
      <c r="T2082" s="8" t="str">
        <f>TEXT(SalesDataTable[[#This Row],[Order Date]],"mmm")</f>
        <v>Oct</v>
      </c>
    </row>
    <row r="2083" spans="1:20" ht="15.6">
      <c r="A2083" s="2" t="s">
        <v>2134</v>
      </c>
      <c r="B2083" s="3">
        <v>46305</v>
      </c>
      <c r="C2083" s="4" t="s">
        <v>14</v>
      </c>
      <c r="D2083" s="4" t="s">
        <v>15</v>
      </c>
      <c r="E2083" s="4" t="s">
        <v>3</v>
      </c>
      <c r="F2083" s="4" t="s">
        <v>20</v>
      </c>
      <c r="G2083" s="4" t="s">
        <v>31</v>
      </c>
      <c r="H2083" s="4" t="s">
        <v>64</v>
      </c>
      <c r="I2083" s="9">
        <v>3</v>
      </c>
      <c r="J2083" s="6">
        <v>82.18</v>
      </c>
      <c r="K2083" s="7">
        <v>0.1</v>
      </c>
      <c r="L2083" s="6">
        <v>39.82</v>
      </c>
      <c r="M2083" s="6">
        <f t="shared" si="128"/>
        <v>221.88600000000002</v>
      </c>
      <c r="N2083" s="6">
        <f t="shared" si="129"/>
        <v>119.46000000000001</v>
      </c>
      <c r="O2083" s="6">
        <f t="shared" si="130"/>
        <v>102.42600000000002</v>
      </c>
      <c r="P2083" s="8">
        <f t="shared" si="131"/>
        <v>0.46161542413671885</v>
      </c>
      <c r="Q2083" s="5">
        <f>YEAR(SalesDataTable[[#This Row],[Order Date]])</f>
        <v>2026</v>
      </c>
      <c r="R2083" s="8" t="str">
        <f>"Q"&amp;ROUNDUP(MONTH(SalesDataTable[[#This Row],[Order Date]])/3,0)</f>
        <v>Q4</v>
      </c>
      <c r="S2083" s="9">
        <f>MONTH(SalesDataTable[[#This Row],[Order Date]])</f>
        <v>10</v>
      </c>
      <c r="T2083" s="8" t="str">
        <f>TEXT(SalesDataTable[[#This Row],[Order Date]],"mmm")</f>
        <v>Oct</v>
      </c>
    </row>
    <row r="2084" spans="1:20" ht="15.6">
      <c r="A2084" s="2" t="s">
        <v>2135</v>
      </c>
      <c r="B2084" s="3">
        <v>46305</v>
      </c>
      <c r="C2084" s="4" t="s">
        <v>1</v>
      </c>
      <c r="D2084" s="4" t="s">
        <v>88</v>
      </c>
      <c r="E2084" s="4" t="s">
        <v>10</v>
      </c>
      <c r="F2084" s="4" t="s">
        <v>16</v>
      </c>
      <c r="G2084" s="4" t="s">
        <v>11</v>
      </c>
      <c r="H2084" s="4" t="s">
        <v>79</v>
      </c>
      <c r="I2084" s="9">
        <v>15</v>
      </c>
      <c r="J2084" s="6">
        <v>70.25</v>
      </c>
      <c r="K2084" s="7">
        <v>0.1</v>
      </c>
      <c r="L2084" s="6">
        <v>32.19</v>
      </c>
      <c r="M2084" s="6">
        <f t="shared" si="128"/>
        <v>948.375</v>
      </c>
      <c r="N2084" s="6">
        <f t="shared" si="129"/>
        <v>482.84999999999997</v>
      </c>
      <c r="O2084" s="6">
        <f t="shared" si="130"/>
        <v>465.52500000000003</v>
      </c>
      <c r="P2084" s="8">
        <f t="shared" si="131"/>
        <v>0.49086595492289448</v>
      </c>
      <c r="Q2084" s="5">
        <f>YEAR(SalesDataTable[[#This Row],[Order Date]])</f>
        <v>2026</v>
      </c>
      <c r="R2084" s="8" t="str">
        <f>"Q"&amp;ROUNDUP(MONTH(SalesDataTable[[#This Row],[Order Date]])/3,0)</f>
        <v>Q4</v>
      </c>
      <c r="S2084" s="9">
        <f>MONTH(SalesDataTable[[#This Row],[Order Date]])</f>
        <v>10</v>
      </c>
      <c r="T2084" s="8" t="str">
        <f>TEXT(SalesDataTable[[#This Row],[Order Date]],"mmm")</f>
        <v>Oct</v>
      </c>
    </row>
    <row r="2085" spans="1:20" ht="15.6">
      <c r="A2085" s="2" t="s">
        <v>2136</v>
      </c>
      <c r="B2085" s="3">
        <v>46305</v>
      </c>
      <c r="C2085" s="4" t="s">
        <v>27</v>
      </c>
      <c r="D2085" s="4" t="s">
        <v>45</v>
      </c>
      <c r="E2085" s="4" t="s">
        <v>25</v>
      </c>
      <c r="F2085" s="4" t="s">
        <v>16</v>
      </c>
      <c r="G2085" s="4" t="s">
        <v>17</v>
      </c>
      <c r="H2085" s="4" t="s">
        <v>18</v>
      </c>
      <c r="I2085" s="9">
        <v>2</v>
      </c>
      <c r="J2085" s="6">
        <v>35.36</v>
      </c>
      <c r="K2085" s="7">
        <v>0</v>
      </c>
      <c r="L2085" s="6">
        <v>13.49</v>
      </c>
      <c r="M2085" s="6">
        <f t="shared" si="128"/>
        <v>70.72</v>
      </c>
      <c r="N2085" s="6">
        <f t="shared" si="129"/>
        <v>26.98</v>
      </c>
      <c r="O2085" s="6">
        <f t="shared" si="130"/>
        <v>43.739999999999995</v>
      </c>
      <c r="P2085" s="8">
        <f t="shared" si="131"/>
        <v>0.61849547511312208</v>
      </c>
      <c r="Q2085" s="5">
        <f>YEAR(SalesDataTable[[#This Row],[Order Date]])</f>
        <v>2026</v>
      </c>
      <c r="R2085" s="8" t="str">
        <f>"Q"&amp;ROUNDUP(MONTH(SalesDataTable[[#This Row],[Order Date]])/3,0)</f>
        <v>Q4</v>
      </c>
      <c r="S2085" s="9">
        <f>MONTH(SalesDataTable[[#This Row],[Order Date]])</f>
        <v>10</v>
      </c>
      <c r="T2085" s="8" t="str">
        <f>TEXT(SalesDataTable[[#This Row],[Order Date]],"mmm")</f>
        <v>Oct</v>
      </c>
    </row>
    <row r="2086" spans="1:20" ht="15.6">
      <c r="A2086" s="2" t="s">
        <v>2137</v>
      </c>
      <c r="B2086" s="3">
        <v>46305</v>
      </c>
      <c r="C2086" s="4" t="s">
        <v>14</v>
      </c>
      <c r="D2086" s="4" t="s">
        <v>34</v>
      </c>
      <c r="E2086" s="4" t="s">
        <v>25</v>
      </c>
      <c r="F2086" s="4" t="s">
        <v>16</v>
      </c>
      <c r="G2086" s="4" t="s">
        <v>17</v>
      </c>
      <c r="H2086" s="4" t="s">
        <v>46</v>
      </c>
      <c r="I2086" s="9">
        <v>1</v>
      </c>
      <c r="J2086" s="6">
        <v>46.01</v>
      </c>
      <c r="K2086" s="7">
        <v>0</v>
      </c>
      <c r="L2086" s="6">
        <v>18.239999999999998</v>
      </c>
      <c r="M2086" s="6">
        <f t="shared" si="128"/>
        <v>46.01</v>
      </c>
      <c r="N2086" s="6">
        <f t="shared" si="129"/>
        <v>18.239999999999998</v>
      </c>
      <c r="O2086" s="6">
        <f t="shared" si="130"/>
        <v>27.77</v>
      </c>
      <c r="P2086" s="8">
        <f t="shared" si="131"/>
        <v>0.6035644425124973</v>
      </c>
      <c r="Q2086" s="5">
        <f>YEAR(SalesDataTable[[#This Row],[Order Date]])</f>
        <v>2026</v>
      </c>
      <c r="R2086" s="8" t="str">
        <f>"Q"&amp;ROUNDUP(MONTH(SalesDataTable[[#This Row],[Order Date]])/3,0)</f>
        <v>Q4</v>
      </c>
      <c r="S2086" s="9">
        <f>MONTH(SalesDataTable[[#This Row],[Order Date]])</f>
        <v>10</v>
      </c>
      <c r="T2086" s="8" t="str">
        <f>TEXT(SalesDataTable[[#This Row],[Order Date]],"mmm")</f>
        <v>Oct</v>
      </c>
    </row>
    <row r="2087" spans="1:20" ht="15.6">
      <c r="A2087" s="2" t="s">
        <v>2138</v>
      </c>
      <c r="B2087" s="3">
        <v>46306</v>
      </c>
      <c r="C2087" s="4" t="s">
        <v>1</v>
      </c>
      <c r="D2087" s="4" t="s">
        <v>52</v>
      </c>
      <c r="E2087" s="4" t="s">
        <v>3</v>
      </c>
      <c r="F2087" s="4" t="s">
        <v>4</v>
      </c>
      <c r="G2087" s="4" t="s">
        <v>11</v>
      </c>
      <c r="H2087" s="4" t="s">
        <v>12</v>
      </c>
      <c r="I2087" s="9">
        <v>1</v>
      </c>
      <c r="J2087" s="6">
        <v>89.88</v>
      </c>
      <c r="K2087" s="7">
        <v>0</v>
      </c>
      <c r="L2087" s="6">
        <v>46.15</v>
      </c>
      <c r="M2087" s="6">
        <f t="shared" si="128"/>
        <v>89.88</v>
      </c>
      <c r="N2087" s="6">
        <f t="shared" si="129"/>
        <v>46.15</v>
      </c>
      <c r="O2087" s="6">
        <f t="shared" si="130"/>
        <v>43.73</v>
      </c>
      <c r="P2087" s="8">
        <f t="shared" si="131"/>
        <v>0.48653760569648419</v>
      </c>
      <c r="Q2087" s="5">
        <f>YEAR(SalesDataTable[[#This Row],[Order Date]])</f>
        <v>2026</v>
      </c>
      <c r="R2087" s="8" t="str">
        <f>"Q"&amp;ROUNDUP(MONTH(SalesDataTable[[#This Row],[Order Date]])/3,0)</f>
        <v>Q4</v>
      </c>
      <c r="S2087" s="9">
        <f>MONTH(SalesDataTable[[#This Row],[Order Date]])</f>
        <v>10</v>
      </c>
      <c r="T2087" s="8" t="str">
        <f>TEXT(SalesDataTable[[#This Row],[Order Date]],"mmm")</f>
        <v>Oct</v>
      </c>
    </row>
    <row r="2088" spans="1:20" ht="15.6">
      <c r="A2088" s="2" t="s">
        <v>2139</v>
      </c>
      <c r="B2088" s="3">
        <v>46306</v>
      </c>
      <c r="C2088" s="4" t="s">
        <v>8</v>
      </c>
      <c r="D2088" s="4" t="s">
        <v>69</v>
      </c>
      <c r="E2088" s="4" t="s">
        <v>3</v>
      </c>
      <c r="F2088" s="4" t="s">
        <v>16</v>
      </c>
      <c r="G2088" s="4" t="s">
        <v>49</v>
      </c>
      <c r="H2088" s="4" t="s">
        <v>50</v>
      </c>
      <c r="I2088" s="9">
        <v>1</v>
      </c>
      <c r="J2088" s="6">
        <v>41.33</v>
      </c>
      <c r="K2088" s="7">
        <v>0</v>
      </c>
      <c r="L2088" s="6">
        <v>14.47</v>
      </c>
      <c r="M2088" s="6">
        <f t="shared" si="128"/>
        <v>41.33</v>
      </c>
      <c r="N2088" s="6">
        <f t="shared" si="129"/>
        <v>14.47</v>
      </c>
      <c r="O2088" s="6">
        <f t="shared" si="130"/>
        <v>26.86</v>
      </c>
      <c r="P2088" s="8">
        <f t="shared" si="131"/>
        <v>0.6498911202516332</v>
      </c>
      <c r="Q2088" s="5">
        <f>YEAR(SalesDataTable[[#This Row],[Order Date]])</f>
        <v>2026</v>
      </c>
      <c r="R2088" s="8" t="str">
        <f>"Q"&amp;ROUNDUP(MONTH(SalesDataTable[[#This Row],[Order Date]])/3,0)</f>
        <v>Q4</v>
      </c>
      <c r="S2088" s="9">
        <f>MONTH(SalesDataTable[[#This Row],[Order Date]])</f>
        <v>10</v>
      </c>
      <c r="T2088" s="8" t="str">
        <f>TEXT(SalesDataTable[[#This Row],[Order Date]],"mmm")</f>
        <v>Oct</v>
      </c>
    </row>
    <row r="2089" spans="1:20" ht="15.6">
      <c r="A2089" s="2" t="s">
        <v>2140</v>
      </c>
      <c r="B2089" s="3">
        <v>46306</v>
      </c>
      <c r="C2089" s="4" t="s">
        <v>14</v>
      </c>
      <c r="D2089" s="4" t="s">
        <v>34</v>
      </c>
      <c r="E2089" s="4" t="s">
        <v>10</v>
      </c>
      <c r="F2089" s="4" t="s">
        <v>20</v>
      </c>
      <c r="G2089" s="4" t="s">
        <v>5</v>
      </c>
      <c r="H2089" s="4" t="s">
        <v>35</v>
      </c>
      <c r="I2089" s="9">
        <v>15</v>
      </c>
      <c r="J2089" s="6">
        <v>40.78</v>
      </c>
      <c r="K2089" s="7">
        <v>0.15</v>
      </c>
      <c r="L2089" s="6">
        <v>17.07</v>
      </c>
      <c r="M2089" s="6">
        <f t="shared" si="128"/>
        <v>519.94500000000005</v>
      </c>
      <c r="N2089" s="6">
        <f t="shared" si="129"/>
        <v>256.05</v>
      </c>
      <c r="O2089" s="6">
        <f t="shared" si="130"/>
        <v>263.89500000000004</v>
      </c>
      <c r="P2089" s="8">
        <f t="shared" si="131"/>
        <v>0.5075440671609498</v>
      </c>
      <c r="Q2089" s="5">
        <f>YEAR(SalesDataTable[[#This Row],[Order Date]])</f>
        <v>2026</v>
      </c>
      <c r="R2089" s="8" t="str">
        <f>"Q"&amp;ROUNDUP(MONTH(SalesDataTable[[#This Row],[Order Date]])/3,0)</f>
        <v>Q4</v>
      </c>
      <c r="S2089" s="9">
        <f>MONTH(SalesDataTable[[#This Row],[Order Date]])</f>
        <v>10</v>
      </c>
      <c r="T2089" s="8" t="str">
        <f>TEXT(SalesDataTable[[#This Row],[Order Date]],"mmm")</f>
        <v>Oct</v>
      </c>
    </row>
    <row r="2090" spans="1:20" ht="15.6">
      <c r="A2090" s="2" t="s">
        <v>2141</v>
      </c>
      <c r="B2090" s="3">
        <v>46307</v>
      </c>
      <c r="C2090" s="4" t="s">
        <v>27</v>
      </c>
      <c r="D2090" s="4" t="s">
        <v>45</v>
      </c>
      <c r="E2090" s="4" t="s">
        <v>3</v>
      </c>
      <c r="F2090" s="4" t="s">
        <v>20</v>
      </c>
      <c r="G2090" s="4" t="s">
        <v>17</v>
      </c>
      <c r="H2090" s="4" t="s">
        <v>83</v>
      </c>
      <c r="I2090" s="9">
        <v>1</v>
      </c>
      <c r="J2090" s="6">
        <v>163.87</v>
      </c>
      <c r="K2090" s="7">
        <v>0</v>
      </c>
      <c r="L2090" s="6">
        <v>85.76</v>
      </c>
      <c r="M2090" s="6">
        <f t="shared" si="128"/>
        <v>163.87</v>
      </c>
      <c r="N2090" s="6">
        <f t="shared" si="129"/>
        <v>85.76</v>
      </c>
      <c r="O2090" s="6">
        <f t="shared" si="130"/>
        <v>78.11</v>
      </c>
      <c r="P2090" s="8">
        <f t="shared" si="131"/>
        <v>0.47665832672240188</v>
      </c>
      <c r="Q2090" s="5">
        <f>YEAR(SalesDataTable[[#This Row],[Order Date]])</f>
        <v>2026</v>
      </c>
      <c r="R2090" s="8" t="str">
        <f>"Q"&amp;ROUNDUP(MONTH(SalesDataTable[[#This Row],[Order Date]])/3,0)</f>
        <v>Q4</v>
      </c>
      <c r="S2090" s="9">
        <f>MONTH(SalesDataTable[[#This Row],[Order Date]])</f>
        <v>10</v>
      </c>
      <c r="T2090" s="8" t="str">
        <f>TEXT(SalesDataTable[[#This Row],[Order Date]],"mmm")</f>
        <v>Oct</v>
      </c>
    </row>
    <row r="2091" spans="1:20" ht="15.6">
      <c r="A2091" s="2" t="s">
        <v>2142</v>
      </c>
      <c r="B2091" s="3">
        <v>46307</v>
      </c>
      <c r="C2091" s="4" t="s">
        <v>14</v>
      </c>
      <c r="D2091" s="4" t="s">
        <v>24</v>
      </c>
      <c r="E2091" s="4" t="s">
        <v>3</v>
      </c>
      <c r="F2091" s="4" t="s">
        <v>16</v>
      </c>
      <c r="G2091" s="4" t="s">
        <v>49</v>
      </c>
      <c r="H2091" s="4" t="s">
        <v>67</v>
      </c>
      <c r="I2091" s="9">
        <v>1</v>
      </c>
      <c r="J2091" s="6">
        <v>35.39</v>
      </c>
      <c r="K2091" s="7">
        <v>0.05</v>
      </c>
      <c r="L2091" s="6">
        <v>13.68</v>
      </c>
      <c r="M2091" s="6">
        <f t="shared" si="128"/>
        <v>33.6205</v>
      </c>
      <c r="N2091" s="6">
        <f t="shared" si="129"/>
        <v>13.68</v>
      </c>
      <c r="O2091" s="6">
        <f t="shared" si="130"/>
        <v>19.9405</v>
      </c>
      <c r="P2091" s="8">
        <f t="shared" si="131"/>
        <v>0.59310539700480358</v>
      </c>
      <c r="Q2091" s="5">
        <f>YEAR(SalesDataTable[[#This Row],[Order Date]])</f>
        <v>2026</v>
      </c>
      <c r="R2091" s="8" t="str">
        <f>"Q"&amp;ROUNDUP(MONTH(SalesDataTable[[#This Row],[Order Date]])/3,0)</f>
        <v>Q4</v>
      </c>
      <c r="S2091" s="9">
        <f>MONTH(SalesDataTable[[#This Row],[Order Date]])</f>
        <v>10</v>
      </c>
      <c r="T2091" s="8" t="str">
        <f>TEXT(SalesDataTable[[#This Row],[Order Date]],"mmm")</f>
        <v>Oct</v>
      </c>
    </row>
    <row r="2092" spans="1:20" ht="15.6">
      <c r="A2092" s="2" t="s">
        <v>2143</v>
      </c>
      <c r="B2092" s="3">
        <v>46307</v>
      </c>
      <c r="C2092" s="4" t="s">
        <v>14</v>
      </c>
      <c r="D2092" s="4" t="s">
        <v>24</v>
      </c>
      <c r="E2092" s="4" t="s">
        <v>3</v>
      </c>
      <c r="F2092" s="4" t="s">
        <v>20</v>
      </c>
      <c r="G2092" s="4" t="s">
        <v>31</v>
      </c>
      <c r="H2092" s="4" t="s">
        <v>64</v>
      </c>
      <c r="I2092" s="9">
        <v>2</v>
      </c>
      <c r="J2092" s="6">
        <v>80.2</v>
      </c>
      <c r="K2092" s="7">
        <v>0</v>
      </c>
      <c r="L2092" s="6">
        <v>39.590000000000003</v>
      </c>
      <c r="M2092" s="6">
        <f t="shared" si="128"/>
        <v>160.4</v>
      </c>
      <c r="N2092" s="6">
        <f t="shared" si="129"/>
        <v>79.180000000000007</v>
      </c>
      <c r="O2092" s="6">
        <f t="shared" si="130"/>
        <v>81.22</v>
      </c>
      <c r="P2092" s="8">
        <f t="shared" si="131"/>
        <v>0.50635910224438896</v>
      </c>
      <c r="Q2092" s="5">
        <f>YEAR(SalesDataTable[[#This Row],[Order Date]])</f>
        <v>2026</v>
      </c>
      <c r="R2092" s="8" t="str">
        <f>"Q"&amp;ROUNDUP(MONTH(SalesDataTable[[#This Row],[Order Date]])/3,0)</f>
        <v>Q4</v>
      </c>
      <c r="S2092" s="9">
        <f>MONTH(SalesDataTable[[#This Row],[Order Date]])</f>
        <v>10</v>
      </c>
      <c r="T2092" s="8" t="str">
        <f>TEXT(SalesDataTable[[#This Row],[Order Date]],"mmm")</f>
        <v>Oct</v>
      </c>
    </row>
    <row r="2093" spans="1:20" ht="15.6">
      <c r="A2093" s="2" t="s">
        <v>2144</v>
      </c>
      <c r="B2093" s="3">
        <v>46307</v>
      </c>
      <c r="C2093" s="4" t="s">
        <v>14</v>
      </c>
      <c r="D2093" s="4" t="s">
        <v>15</v>
      </c>
      <c r="E2093" s="4" t="s">
        <v>3</v>
      </c>
      <c r="F2093" s="4" t="s">
        <v>20</v>
      </c>
      <c r="G2093" s="4" t="s">
        <v>5</v>
      </c>
      <c r="H2093" s="4" t="s">
        <v>35</v>
      </c>
      <c r="I2093" s="9">
        <v>3</v>
      </c>
      <c r="J2093" s="6">
        <v>41.09</v>
      </c>
      <c r="K2093" s="7">
        <v>0</v>
      </c>
      <c r="L2093" s="6">
        <v>17.18</v>
      </c>
      <c r="M2093" s="6">
        <f t="shared" si="128"/>
        <v>123.27000000000001</v>
      </c>
      <c r="N2093" s="6">
        <f t="shared" si="129"/>
        <v>51.54</v>
      </c>
      <c r="O2093" s="6">
        <f t="shared" si="130"/>
        <v>71.730000000000018</v>
      </c>
      <c r="P2093" s="8">
        <f t="shared" si="131"/>
        <v>0.58189340472134354</v>
      </c>
      <c r="Q2093" s="5">
        <f>YEAR(SalesDataTable[[#This Row],[Order Date]])</f>
        <v>2026</v>
      </c>
      <c r="R2093" s="8" t="str">
        <f>"Q"&amp;ROUNDUP(MONTH(SalesDataTable[[#This Row],[Order Date]])/3,0)</f>
        <v>Q4</v>
      </c>
      <c r="S2093" s="9">
        <f>MONTH(SalesDataTable[[#This Row],[Order Date]])</f>
        <v>10</v>
      </c>
      <c r="T2093" s="8" t="str">
        <f>TEXT(SalesDataTable[[#This Row],[Order Date]],"mmm")</f>
        <v>Oct</v>
      </c>
    </row>
    <row r="2094" spans="1:20" ht="15.6">
      <c r="A2094" s="2" t="s">
        <v>2145</v>
      </c>
      <c r="B2094" s="3">
        <v>46308</v>
      </c>
      <c r="C2094" s="4" t="s">
        <v>8</v>
      </c>
      <c r="D2094" s="4" t="s">
        <v>69</v>
      </c>
      <c r="E2094" s="4" t="s">
        <v>10</v>
      </c>
      <c r="F2094" s="4" t="s">
        <v>20</v>
      </c>
      <c r="G2094" s="4" t="s">
        <v>17</v>
      </c>
      <c r="H2094" s="4" t="s">
        <v>18</v>
      </c>
      <c r="I2094" s="9">
        <v>5</v>
      </c>
      <c r="J2094" s="6">
        <v>36.97</v>
      </c>
      <c r="K2094" s="7">
        <v>0.15</v>
      </c>
      <c r="L2094" s="6">
        <v>13.93</v>
      </c>
      <c r="M2094" s="6">
        <f t="shared" si="128"/>
        <v>157.1225</v>
      </c>
      <c r="N2094" s="6">
        <f t="shared" si="129"/>
        <v>69.650000000000006</v>
      </c>
      <c r="O2094" s="6">
        <f t="shared" si="130"/>
        <v>87.472499999999997</v>
      </c>
      <c r="P2094" s="8">
        <f t="shared" si="131"/>
        <v>0.55671530175500006</v>
      </c>
      <c r="Q2094" s="5">
        <f>YEAR(SalesDataTable[[#This Row],[Order Date]])</f>
        <v>2026</v>
      </c>
      <c r="R2094" s="8" t="str">
        <f>"Q"&amp;ROUNDUP(MONTH(SalesDataTable[[#This Row],[Order Date]])/3,0)</f>
        <v>Q4</v>
      </c>
      <c r="S2094" s="9">
        <f>MONTH(SalesDataTable[[#This Row],[Order Date]])</f>
        <v>10</v>
      </c>
      <c r="T2094" s="8" t="str">
        <f>TEXT(SalesDataTable[[#This Row],[Order Date]],"mmm")</f>
        <v>Oct</v>
      </c>
    </row>
    <row r="2095" spans="1:20" ht="15.6">
      <c r="A2095" s="2" t="s">
        <v>2146</v>
      </c>
      <c r="B2095" s="3">
        <v>46308</v>
      </c>
      <c r="C2095" s="4" t="s">
        <v>14</v>
      </c>
      <c r="D2095" s="4" t="s">
        <v>34</v>
      </c>
      <c r="E2095" s="4" t="s">
        <v>25</v>
      </c>
      <c r="F2095" s="4" t="s">
        <v>16</v>
      </c>
      <c r="G2095" s="4" t="s">
        <v>17</v>
      </c>
      <c r="H2095" s="4" t="s">
        <v>18</v>
      </c>
      <c r="I2095" s="9">
        <v>4</v>
      </c>
      <c r="J2095" s="6">
        <v>35.880000000000003</v>
      </c>
      <c r="K2095" s="7">
        <v>0.05</v>
      </c>
      <c r="L2095" s="6">
        <v>13.45</v>
      </c>
      <c r="M2095" s="6">
        <f t="shared" si="128"/>
        <v>136.34399999999999</v>
      </c>
      <c r="N2095" s="6">
        <f t="shared" si="129"/>
        <v>53.8</v>
      </c>
      <c r="O2095" s="6">
        <f t="shared" si="130"/>
        <v>82.543999999999997</v>
      </c>
      <c r="P2095" s="8">
        <f t="shared" si="131"/>
        <v>0.60540984568444522</v>
      </c>
      <c r="Q2095" s="5">
        <f>YEAR(SalesDataTable[[#This Row],[Order Date]])</f>
        <v>2026</v>
      </c>
      <c r="R2095" s="8" t="str">
        <f>"Q"&amp;ROUNDUP(MONTH(SalesDataTable[[#This Row],[Order Date]])/3,0)</f>
        <v>Q4</v>
      </c>
      <c r="S2095" s="9">
        <f>MONTH(SalesDataTable[[#This Row],[Order Date]])</f>
        <v>10</v>
      </c>
      <c r="T2095" s="8" t="str">
        <f>TEXT(SalesDataTable[[#This Row],[Order Date]],"mmm")</f>
        <v>Oct</v>
      </c>
    </row>
    <row r="2096" spans="1:20" ht="15.6">
      <c r="A2096" s="2" t="s">
        <v>2147</v>
      </c>
      <c r="B2096" s="3">
        <v>46308</v>
      </c>
      <c r="C2096" s="4" t="s">
        <v>8</v>
      </c>
      <c r="D2096" s="4" t="s">
        <v>66</v>
      </c>
      <c r="E2096" s="4" t="s">
        <v>3</v>
      </c>
      <c r="F2096" s="4" t="s">
        <v>4</v>
      </c>
      <c r="G2096" s="4" t="s">
        <v>5</v>
      </c>
      <c r="H2096" s="4" t="s">
        <v>35</v>
      </c>
      <c r="I2096" s="9">
        <v>3</v>
      </c>
      <c r="J2096" s="6">
        <v>40.42</v>
      </c>
      <c r="K2096" s="7">
        <v>0</v>
      </c>
      <c r="L2096" s="6">
        <v>16.79</v>
      </c>
      <c r="M2096" s="6">
        <f t="shared" si="128"/>
        <v>121.26</v>
      </c>
      <c r="N2096" s="6">
        <f t="shared" si="129"/>
        <v>50.37</v>
      </c>
      <c r="O2096" s="6">
        <f t="shared" si="130"/>
        <v>70.890000000000015</v>
      </c>
      <c r="P2096" s="8">
        <f t="shared" si="131"/>
        <v>0.58461157842652167</v>
      </c>
      <c r="Q2096" s="5">
        <f>YEAR(SalesDataTable[[#This Row],[Order Date]])</f>
        <v>2026</v>
      </c>
      <c r="R2096" s="8" t="str">
        <f>"Q"&amp;ROUNDUP(MONTH(SalesDataTable[[#This Row],[Order Date]])/3,0)</f>
        <v>Q4</v>
      </c>
      <c r="S2096" s="9">
        <f>MONTH(SalesDataTable[[#This Row],[Order Date]])</f>
        <v>10</v>
      </c>
      <c r="T2096" s="8" t="str">
        <f>TEXT(SalesDataTable[[#This Row],[Order Date]],"mmm")</f>
        <v>Oct</v>
      </c>
    </row>
    <row r="2097" spans="1:20" ht="15.6">
      <c r="A2097" s="2" t="s">
        <v>2148</v>
      </c>
      <c r="B2097" s="3">
        <v>46308</v>
      </c>
      <c r="C2097" s="4" t="s">
        <v>27</v>
      </c>
      <c r="D2097" s="4" t="s">
        <v>48</v>
      </c>
      <c r="E2097" s="4" t="s">
        <v>25</v>
      </c>
      <c r="F2097" s="4" t="s">
        <v>4</v>
      </c>
      <c r="G2097" s="4" t="s">
        <v>5</v>
      </c>
      <c r="H2097" s="4" t="s">
        <v>29</v>
      </c>
      <c r="I2097" s="9">
        <v>1</v>
      </c>
      <c r="J2097" s="6">
        <v>50.34</v>
      </c>
      <c r="K2097" s="7">
        <v>0.15</v>
      </c>
      <c r="L2097" s="6">
        <v>22.56</v>
      </c>
      <c r="M2097" s="6">
        <f t="shared" si="128"/>
        <v>42.789000000000001</v>
      </c>
      <c r="N2097" s="6">
        <f t="shared" si="129"/>
        <v>22.56</v>
      </c>
      <c r="O2097" s="6">
        <f t="shared" si="130"/>
        <v>20.229000000000003</v>
      </c>
      <c r="P2097" s="8">
        <f t="shared" si="131"/>
        <v>0.47276169108883132</v>
      </c>
      <c r="Q2097" s="5">
        <f>YEAR(SalesDataTable[[#This Row],[Order Date]])</f>
        <v>2026</v>
      </c>
      <c r="R2097" s="8" t="str">
        <f>"Q"&amp;ROUNDUP(MONTH(SalesDataTable[[#This Row],[Order Date]])/3,0)</f>
        <v>Q4</v>
      </c>
      <c r="S2097" s="9">
        <f>MONTH(SalesDataTable[[#This Row],[Order Date]])</f>
        <v>10</v>
      </c>
      <c r="T2097" s="8" t="str">
        <f>TEXT(SalesDataTable[[#This Row],[Order Date]],"mmm")</f>
        <v>Oct</v>
      </c>
    </row>
    <row r="2098" spans="1:20" ht="15.6">
      <c r="A2098" s="2" t="s">
        <v>2149</v>
      </c>
      <c r="B2098" s="3">
        <v>46308</v>
      </c>
      <c r="C2098" s="4" t="s">
        <v>1</v>
      </c>
      <c r="D2098" s="4" t="s">
        <v>88</v>
      </c>
      <c r="E2098" s="4" t="s">
        <v>25</v>
      </c>
      <c r="F2098" s="4" t="s">
        <v>16</v>
      </c>
      <c r="G2098" s="4" t="s">
        <v>17</v>
      </c>
      <c r="H2098" s="4" t="s">
        <v>18</v>
      </c>
      <c r="I2098" s="9">
        <v>3</v>
      </c>
      <c r="J2098" s="6">
        <v>36.049999999999997</v>
      </c>
      <c r="K2098" s="7">
        <v>0.1</v>
      </c>
      <c r="L2098" s="6">
        <v>13.87</v>
      </c>
      <c r="M2098" s="6">
        <f t="shared" si="128"/>
        <v>97.334999999999994</v>
      </c>
      <c r="N2098" s="6">
        <f t="shared" si="129"/>
        <v>41.61</v>
      </c>
      <c r="O2098" s="6">
        <f t="shared" si="130"/>
        <v>55.724999999999994</v>
      </c>
      <c r="P2098" s="8">
        <f t="shared" si="131"/>
        <v>0.57250732008013561</v>
      </c>
      <c r="Q2098" s="5">
        <f>YEAR(SalesDataTable[[#This Row],[Order Date]])</f>
        <v>2026</v>
      </c>
      <c r="R2098" s="8" t="str">
        <f>"Q"&amp;ROUNDUP(MONTH(SalesDataTable[[#This Row],[Order Date]])/3,0)</f>
        <v>Q4</v>
      </c>
      <c r="S2098" s="9">
        <f>MONTH(SalesDataTable[[#This Row],[Order Date]])</f>
        <v>10</v>
      </c>
      <c r="T2098" s="8" t="str">
        <f>TEXT(SalesDataTable[[#This Row],[Order Date]],"mmm")</f>
        <v>Oct</v>
      </c>
    </row>
    <row r="2099" spans="1:20" ht="15.6">
      <c r="A2099" s="2" t="s">
        <v>2150</v>
      </c>
      <c r="B2099" s="3">
        <v>46308</v>
      </c>
      <c r="C2099" s="4" t="s">
        <v>14</v>
      </c>
      <c r="D2099" s="4" t="s">
        <v>15</v>
      </c>
      <c r="E2099" s="4" t="s">
        <v>10</v>
      </c>
      <c r="F2099" s="4" t="s">
        <v>4</v>
      </c>
      <c r="G2099" s="4" t="s">
        <v>5</v>
      </c>
      <c r="H2099" s="4" t="s">
        <v>35</v>
      </c>
      <c r="I2099" s="9">
        <v>15</v>
      </c>
      <c r="J2099" s="6">
        <v>40</v>
      </c>
      <c r="K2099" s="7">
        <v>0.1</v>
      </c>
      <c r="L2099" s="6">
        <v>16.420000000000002</v>
      </c>
      <c r="M2099" s="6">
        <f t="shared" si="128"/>
        <v>540</v>
      </c>
      <c r="N2099" s="6">
        <f t="shared" si="129"/>
        <v>246.3</v>
      </c>
      <c r="O2099" s="6">
        <f t="shared" si="130"/>
        <v>293.7</v>
      </c>
      <c r="P2099" s="8">
        <f t="shared" si="131"/>
        <v>0.54388888888888887</v>
      </c>
      <c r="Q2099" s="5">
        <f>YEAR(SalesDataTable[[#This Row],[Order Date]])</f>
        <v>2026</v>
      </c>
      <c r="R2099" s="8" t="str">
        <f>"Q"&amp;ROUNDUP(MONTH(SalesDataTable[[#This Row],[Order Date]])/3,0)</f>
        <v>Q4</v>
      </c>
      <c r="S2099" s="9">
        <f>MONTH(SalesDataTable[[#This Row],[Order Date]])</f>
        <v>10</v>
      </c>
      <c r="T2099" s="8" t="str">
        <f>TEXT(SalesDataTable[[#This Row],[Order Date]],"mmm")</f>
        <v>Oct</v>
      </c>
    </row>
    <row r="2100" spans="1:20" ht="15.6">
      <c r="A2100" s="2" t="s">
        <v>2151</v>
      </c>
      <c r="B2100" s="3">
        <v>46308</v>
      </c>
      <c r="C2100" s="4" t="s">
        <v>27</v>
      </c>
      <c r="D2100" s="4" t="s">
        <v>45</v>
      </c>
      <c r="E2100" s="4" t="s">
        <v>25</v>
      </c>
      <c r="F2100" s="4" t="s">
        <v>4</v>
      </c>
      <c r="G2100" s="4" t="s">
        <v>11</v>
      </c>
      <c r="H2100" s="4" t="s">
        <v>53</v>
      </c>
      <c r="I2100" s="9">
        <v>1</v>
      </c>
      <c r="J2100" s="6">
        <v>151.68</v>
      </c>
      <c r="K2100" s="7">
        <v>0.05</v>
      </c>
      <c r="L2100" s="6">
        <v>78.98</v>
      </c>
      <c r="M2100" s="6">
        <f t="shared" si="128"/>
        <v>144.096</v>
      </c>
      <c r="N2100" s="6">
        <f t="shared" si="129"/>
        <v>78.98</v>
      </c>
      <c r="O2100" s="6">
        <f t="shared" si="130"/>
        <v>65.116</v>
      </c>
      <c r="P2100" s="8">
        <f t="shared" si="131"/>
        <v>0.45189318232289583</v>
      </c>
      <c r="Q2100" s="5">
        <f>YEAR(SalesDataTable[[#This Row],[Order Date]])</f>
        <v>2026</v>
      </c>
      <c r="R2100" s="8" t="str">
        <f>"Q"&amp;ROUNDUP(MONTH(SalesDataTable[[#This Row],[Order Date]])/3,0)</f>
        <v>Q4</v>
      </c>
      <c r="S2100" s="9">
        <f>MONTH(SalesDataTable[[#This Row],[Order Date]])</f>
        <v>10</v>
      </c>
      <c r="T2100" s="8" t="str">
        <f>TEXT(SalesDataTable[[#This Row],[Order Date]],"mmm")</f>
        <v>Oct</v>
      </c>
    </row>
    <row r="2101" spans="1:20" ht="15.6">
      <c r="A2101" s="2" t="s">
        <v>2152</v>
      </c>
      <c r="B2101" s="3">
        <v>46308</v>
      </c>
      <c r="C2101" s="4" t="s">
        <v>8</v>
      </c>
      <c r="D2101" s="4" t="s">
        <v>86</v>
      </c>
      <c r="E2101" s="4" t="s">
        <v>3</v>
      </c>
      <c r="F2101" s="4" t="s">
        <v>20</v>
      </c>
      <c r="G2101" s="4" t="s">
        <v>49</v>
      </c>
      <c r="H2101" s="4" t="s">
        <v>67</v>
      </c>
      <c r="I2101" s="9">
        <v>1</v>
      </c>
      <c r="J2101" s="6">
        <v>36.53</v>
      </c>
      <c r="K2101" s="7">
        <v>0</v>
      </c>
      <c r="L2101" s="6">
        <v>14.01</v>
      </c>
      <c r="M2101" s="6">
        <f t="shared" si="128"/>
        <v>36.53</v>
      </c>
      <c r="N2101" s="6">
        <f t="shared" si="129"/>
        <v>14.01</v>
      </c>
      <c r="O2101" s="6">
        <f t="shared" si="130"/>
        <v>22.520000000000003</v>
      </c>
      <c r="P2101" s="8">
        <f t="shared" si="131"/>
        <v>0.61647960580344929</v>
      </c>
      <c r="Q2101" s="5">
        <f>YEAR(SalesDataTable[[#This Row],[Order Date]])</f>
        <v>2026</v>
      </c>
      <c r="R2101" s="8" t="str">
        <f>"Q"&amp;ROUNDUP(MONTH(SalesDataTable[[#This Row],[Order Date]])/3,0)</f>
        <v>Q4</v>
      </c>
      <c r="S2101" s="9">
        <f>MONTH(SalesDataTable[[#This Row],[Order Date]])</f>
        <v>10</v>
      </c>
      <c r="T2101" s="8" t="str">
        <f>TEXT(SalesDataTable[[#This Row],[Order Date]],"mmm")</f>
        <v>Oct</v>
      </c>
    </row>
    <row r="2102" spans="1:20" ht="15.6">
      <c r="A2102" s="2" t="s">
        <v>2153</v>
      </c>
      <c r="B2102" s="3">
        <v>46308</v>
      </c>
      <c r="C2102" s="4" t="s">
        <v>1</v>
      </c>
      <c r="D2102" s="4" t="s">
        <v>2</v>
      </c>
      <c r="E2102" s="4" t="s">
        <v>25</v>
      </c>
      <c r="F2102" s="4" t="s">
        <v>20</v>
      </c>
      <c r="G2102" s="4" t="s">
        <v>5</v>
      </c>
      <c r="H2102" s="4" t="s">
        <v>35</v>
      </c>
      <c r="I2102" s="9">
        <v>1</v>
      </c>
      <c r="J2102" s="6">
        <v>39.89</v>
      </c>
      <c r="K2102" s="7">
        <v>0.05</v>
      </c>
      <c r="L2102" s="6">
        <v>16.91</v>
      </c>
      <c r="M2102" s="6">
        <f t="shared" si="128"/>
        <v>37.895499999999998</v>
      </c>
      <c r="N2102" s="6">
        <f t="shared" si="129"/>
        <v>16.91</v>
      </c>
      <c r="O2102" s="6">
        <f t="shared" si="130"/>
        <v>20.985499999999998</v>
      </c>
      <c r="P2102" s="8">
        <f t="shared" si="131"/>
        <v>0.55377287540737019</v>
      </c>
      <c r="Q2102" s="5">
        <f>YEAR(SalesDataTable[[#This Row],[Order Date]])</f>
        <v>2026</v>
      </c>
      <c r="R2102" s="8" t="str">
        <f>"Q"&amp;ROUNDUP(MONTH(SalesDataTable[[#This Row],[Order Date]])/3,0)</f>
        <v>Q4</v>
      </c>
      <c r="S2102" s="9">
        <f>MONTH(SalesDataTable[[#This Row],[Order Date]])</f>
        <v>10</v>
      </c>
      <c r="T2102" s="8" t="str">
        <f>TEXT(SalesDataTable[[#This Row],[Order Date]],"mmm")</f>
        <v>Oct</v>
      </c>
    </row>
    <row r="2103" spans="1:20" ht="15.6">
      <c r="A2103" s="2" t="s">
        <v>2154</v>
      </c>
      <c r="B2103" s="3">
        <v>46308</v>
      </c>
      <c r="C2103" s="4" t="s">
        <v>14</v>
      </c>
      <c r="D2103" s="4" t="s">
        <v>61</v>
      </c>
      <c r="E2103" s="4" t="s">
        <v>3</v>
      </c>
      <c r="F2103" s="4" t="s">
        <v>16</v>
      </c>
      <c r="G2103" s="4" t="s">
        <v>11</v>
      </c>
      <c r="H2103" s="4" t="s">
        <v>53</v>
      </c>
      <c r="I2103" s="9">
        <v>1</v>
      </c>
      <c r="J2103" s="6">
        <v>154.53</v>
      </c>
      <c r="K2103" s="7">
        <v>0</v>
      </c>
      <c r="L2103" s="6">
        <v>77.930000000000007</v>
      </c>
      <c r="M2103" s="6">
        <f t="shared" si="128"/>
        <v>154.53</v>
      </c>
      <c r="N2103" s="6">
        <f t="shared" si="129"/>
        <v>77.930000000000007</v>
      </c>
      <c r="O2103" s="6">
        <f t="shared" si="130"/>
        <v>76.599999999999994</v>
      </c>
      <c r="P2103" s="8">
        <f t="shared" si="131"/>
        <v>0.49569662848637802</v>
      </c>
      <c r="Q2103" s="5">
        <f>YEAR(SalesDataTable[[#This Row],[Order Date]])</f>
        <v>2026</v>
      </c>
      <c r="R2103" s="8" t="str">
        <f>"Q"&amp;ROUNDUP(MONTH(SalesDataTable[[#This Row],[Order Date]])/3,0)</f>
        <v>Q4</v>
      </c>
      <c r="S2103" s="9">
        <f>MONTH(SalesDataTable[[#This Row],[Order Date]])</f>
        <v>10</v>
      </c>
      <c r="T2103" s="8" t="str">
        <f>TEXT(SalesDataTable[[#This Row],[Order Date]],"mmm")</f>
        <v>Oct</v>
      </c>
    </row>
    <row r="2104" spans="1:20" ht="15.6">
      <c r="A2104" s="2" t="s">
        <v>2155</v>
      </c>
      <c r="B2104" s="3">
        <v>46309</v>
      </c>
      <c r="C2104" s="4" t="s">
        <v>27</v>
      </c>
      <c r="D2104" s="4" t="s">
        <v>48</v>
      </c>
      <c r="E2104" s="4" t="s">
        <v>39</v>
      </c>
      <c r="F2104" s="4" t="s">
        <v>20</v>
      </c>
      <c r="G2104" s="4" t="s">
        <v>5</v>
      </c>
      <c r="H2104" s="4" t="s">
        <v>29</v>
      </c>
      <c r="I2104" s="9">
        <v>2</v>
      </c>
      <c r="J2104" s="6">
        <v>50.64</v>
      </c>
      <c r="K2104" s="7">
        <v>0.05</v>
      </c>
      <c r="L2104" s="6">
        <v>22.28</v>
      </c>
      <c r="M2104" s="6">
        <f t="shared" si="128"/>
        <v>96.215999999999994</v>
      </c>
      <c r="N2104" s="6">
        <f t="shared" si="129"/>
        <v>44.56</v>
      </c>
      <c r="O2104" s="6">
        <f t="shared" si="130"/>
        <v>51.655999999999992</v>
      </c>
      <c r="P2104" s="8">
        <f t="shared" si="131"/>
        <v>0.53687536376486233</v>
      </c>
      <c r="Q2104" s="5">
        <f>YEAR(SalesDataTable[[#This Row],[Order Date]])</f>
        <v>2026</v>
      </c>
      <c r="R2104" s="8" t="str">
        <f>"Q"&amp;ROUNDUP(MONTH(SalesDataTable[[#This Row],[Order Date]])/3,0)</f>
        <v>Q4</v>
      </c>
      <c r="S2104" s="9">
        <f>MONTH(SalesDataTable[[#This Row],[Order Date]])</f>
        <v>10</v>
      </c>
      <c r="T2104" s="8" t="str">
        <f>TEXT(SalesDataTable[[#This Row],[Order Date]],"mmm")</f>
        <v>Oct</v>
      </c>
    </row>
    <row r="2105" spans="1:20" ht="15.6">
      <c r="A2105" s="2" t="s">
        <v>2156</v>
      </c>
      <c r="B2105" s="3">
        <v>46309</v>
      </c>
      <c r="C2105" s="4" t="s">
        <v>1</v>
      </c>
      <c r="D2105" s="4" t="s">
        <v>2</v>
      </c>
      <c r="E2105" s="4" t="s">
        <v>3</v>
      </c>
      <c r="F2105" s="4" t="s">
        <v>16</v>
      </c>
      <c r="G2105" s="4" t="s">
        <v>49</v>
      </c>
      <c r="H2105" s="4" t="s">
        <v>50</v>
      </c>
      <c r="I2105" s="9">
        <v>3</v>
      </c>
      <c r="J2105" s="6">
        <v>40.880000000000003</v>
      </c>
      <c r="K2105" s="7">
        <v>0.05</v>
      </c>
      <c r="L2105" s="6">
        <v>14.59</v>
      </c>
      <c r="M2105" s="6">
        <f t="shared" si="128"/>
        <v>116.50800000000001</v>
      </c>
      <c r="N2105" s="6">
        <f t="shared" si="129"/>
        <v>43.769999999999996</v>
      </c>
      <c r="O2105" s="6">
        <f t="shared" si="130"/>
        <v>72.738000000000014</v>
      </c>
      <c r="P2105" s="8">
        <f t="shared" si="131"/>
        <v>0.62431764342362761</v>
      </c>
      <c r="Q2105" s="5">
        <f>YEAR(SalesDataTable[[#This Row],[Order Date]])</f>
        <v>2026</v>
      </c>
      <c r="R2105" s="8" t="str">
        <f>"Q"&amp;ROUNDUP(MONTH(SalesDataTable[[#This Row],[Order Date]])/3,0)</f>
        <v>Q4</v>
      </c>
      <c r="S2105" s="9">
        <f>MONTH(SalesDataTable[[#This Row],[Order Date]])</f>
        <v>10</v>
      </c>
      <c r="T2105" s="8" t="str">
        <f>TEXT(SalesDataTable[[#This Row],[Order Date]],"mmm")</f>
        <v>Oct</v>
      </c>
    </row>
    <row r="2106" spans="1:20" ht="15.6">
      <c r="A2106" s="2" t="s">
        <v>2157</v>
      </c>
      <c r="B2106" s="3">
        <v>46309</v>
      </c>
      <c r="C2106" s="4" t="s">
        <v>27</v>
      </c>
      <c r="D2106" s="4" t="s">
        <v>28</v>
      </c>
      <c r="E2106" s="4" t="s">
        <v>25</v>
      </c>
      <c r="F2106" s="4" t="s">
        <v>4</v>
      </c>
      <c r="G2106" s="4" t="s">
        <v>11</v>
      </c>
      <c r="H2106" s="4" t="s">
        <v>21</v>
      </c>
      <c r="I2106" s="9">
        <v>1</v>
      </c>
      <c r="J2106" s="6">
        <v>141.77000000000001</v>
      </c>
      <c r="K2106" s="7">
        <v>0</v>
      </c>
      <c r="L2106" s="6">
        <v>78.48</v>
      </c>
      <c r="M2106" s="6">
        <f t="shared" si="128"/>
        <v>141.77000000000001</v>
      </c>
      <c r="N2106" s="6">
        <f t="shared" si="129"/>
        <v>78.48</v>
      </c>
      <c r="O2106" s="6">
        <f t="shared" si="130"/>
        <v>63.290000000000006</v>
      </c>
      <c r="P2106" s="8">
        <f t="shared" si="131"/>
        <v>0.44642731184312623</v>
      </c>
      <c r="Q2106" s="5">
        <f>YEAR(SalesDataTable[[#This Row],[Order Date]])</f>
        <v>2026</v>
      </c>
      <c r="R2106" s="8" t="str">
        <f>"Q"&amp;ROUNDUP(MONTH(SalesDataTable[[#This Row],[Order Date]])/3,0)</f>
        <v>Q4</v>
      </c>
      <c r="S2106" s="9">
        <f>MONTH(SalesDataTable[[#This Row],[Order Date]])</f>
        <v>10</v>
      </c>
      <c r="T2106" s="8" t="str">
        <f>TEXT(SalesDataTable[[#This Row],[Order Date]],"mmm")</f>
        <v>Oct</v>
      </c>
    </row>
    <row r="2107" spans="1:20" ht="15.6">
      <c r="A2107" s="2" t="s">
        <v>2158</v>
      </c>
      <c r="B2107" s="3">
        <v>46309</v>
      </c>
      <c r="C2107" s="4" t="s">
        <v>27</v>
      </c>
      <c r="D2107" s="4" t="s">
        <v>45</v>
      </c>
      <c r="E2107" s="4" t="s">
        <v>3</v>
      </c>
      <c r="F2107" s="4" t="s">
        <v>16</v>
      </c>
      <c r="G2107" s="4" t="s">
        <v>31</v>
      </c>
      <c r="H2107" s="4" t="s">
        <v>41</v>
      </c>
      <c r="I2107" s="9">
        <v>3</v>
      </c>
      <c r="J2107" s="6">
        <v>199.99</v>
      </c>
      <c r="K2107" s="7">
        <v>0.15</v>
      </c>
      <c r="L2107" s="6">
        <v>101.86</v>
      </c>
      <c r="M2107" s="6">
        <f t="shared" si="128"/>
        <v>509.97450000000003</v>
      </c>
      <c r="N2107" s="6">
        <f t="shared" si="129"/>
        <v>305.58</v>
      </c>
      <c r="O2107" s="6">
        <f t="shared" si="130"/>
        <v>204.39450000000005</v>
      </c>
      <c r="P2107" s="8">
        <f t="shared" si="131"/>
        <v>0.40079356909021929</v>
      </c>
      <c r="Q2107" s="5">
        <f>YEAR(SalesDataTable[[#This Row],[Order Date]])</f>
        <v>2026</v>
      </c>
      <c r="R2107" s="8" t="str">
        <f>"Q"&amp;ROUNDUP(MONTH(SalesDataTable[[#This Row],[Order Date]])/3,0)</f>
        <v>Q4</v>
      </c>
      <c r="S2107" s="9">
        <f>MONTH(SalesDataTable[[#This Row],[Order Date]])</f>
        <v>10</v>
      </c>
      <c r="T2107" s="8" t="str">
        <f>TEXT(SalesDataTable[[#This Row],[Order Date]],"mmm")</f>
        <v>Oct</v>
      </c>
    </row>
    <row r="2108" spans="1:20" ht="15.6">
      <c r="A2108" s="2" t="s">
        <v>2159</v>
      </c>
      <c r="B2108" s="3">
        <v>46309</v>
      </c>
      <c r="C2108" s="4" t="s">
        <v>27</v>
      </c>
      <c r="D2108" s="4" t="s">
        <v>28</v>
      </c>
      <c r="E2108" s="4" t="s">
        <v>39</v>
      </c>
      <c r="F2108" s="4" t="s">
        <v>16</v>
      </c>
      <c r="G2108" s="4" t="s">
        <v>5</v>
      </c>
      <c r="H2108" s="4" t="s">
        <v>29</v>
      </c>
      <c r="I2108" s="9">
        <v>2</v>
      </c>
      <c r="J2108" s="6">
        <v>50.56</v>
      </c>
      <c r="K2108" s="7">
        <v>0</v>
      </c>
      <c r="L2108" s="6">
        <v>23.04</v>
      </c>
      <c r="M2108" s="6">
        <f t="shared" si="128"/>
        <v>101.12</v>
      </c>
      <c r="N2108" s="6">
        <f t="shared" si="129"/>
        <v>46.08</v>
      </c>
      <c r="O2108" s="6">
        <f t="shared" si="130"/>
        <v>55.040000000000006</v>
      </c>
      <c r="P2108" s="8">
        <f t="shared" si="131"/>
        <v>0.54430379746835444</v>
      </c>
      <c r="Q2108" s="5">
        <f>YEAR(SalesDataTable[[#This Row],[Order Date]])</f>
        <v>2026</v>
      </c>
      <c r="R2108" s="8" t="str">
        <f>"Q"&amp;ROUNDUP(MONTH(SalesDataTable[[#This Row],[Order Date]])/3,0)</f>
        <v>Q4</v>
      </c>
      <c r="S2108" s="9">
        <f>MONTH(SalesDataTable[[#This Row],[Order Date]])</f>
        <v>10</v>
      </c>
      <c r="T2108" s="8" t="str">
        <f>TEXT(SalesDataTable[[#This Row],[Order Date]],"mmm")</f>
        <v>Oct</v>
      </c>
    </row>
    <row r="2109" spans="1:20" ht="15.6">
      <c r="A2109" s="2" t="s">
        <v>2160</v>
      </c>
      <c r="B2109" s="3">
        <v>46309</v>
      </c>
      <c r="C2109" s="4" t="s">
        <v>27</v>
      </c>
      <c r="D2109" s="4" t="s">
        <v>45</v>
      </c>
      <c r="E2109" s="4" t="s">
        <v>3</v>
      </c>
      <c r="F2109" s="4" t="s">
        <v>16</v>
      </c>
      <c r="G2109" s="4" t="s">
        <v>17</v>
      </c>
      <c r="H2109" s="4" t="s">
        <v>46</v>
      </c>
      <c r="I2109" s="9">
        <v>1</v>
      </c>
      <c r="J2109" s="6">
        <v>47.38</v>
      </c>
      <c r="K2109" s="7">
        <v>0</v>
      </c>
      <c r="L2109" s="6">
        <v>17.86</v>
      </c>
      <c r="M2109" s="6">
        <f t="shared" si="128"/>
        <v>47.38</v>
      </c>
      <c r="N2109" s="6">
        <f t="shared" si="129"/>
        <v>17.86</v>
      </c>
      <c r="O2109" s="6">
        <f t="shared" si="130"/>
        <v>29.520000000000003</v>
      </c>
      <c r="P2109" s="8">
        <f t="shared" si="131"/>
        <v>0.62304769945124527</v>
      </c>
      <c r="Q2109" s="5">
        <f>YEAR(SalesDataTable[[#This Row],[Order Date]])</f>
        <v>2026</v>
      </c>
      <c r="R2109" s="8" t="str">
        <f>"Q"&amp;ROUNDUP(MONTH(SalesDataTable[[#This Row],[Order Date]])/3,0)</f>
        <v>Q4</v>
      </c>
      <c r="S2109" s="9">
        <f>MONTH(SalesDataTable[[#This Row],[Order Date]])</f>
        <v>10</v>
      </c>
      <c r="T2109" s="8" t="str">
        <f>TEXT(SalesDataTable[[#This Row],[Order Date]],"mmm")</f>
        <v>Oct</v>
      </c>
    </row>
    <row r="2110" spans="1:20" ht="15.6">
      <c r="A2110" s="2" t="s">
        <v>2161</v>
      </c>
      <c r="B2110" s="3">
        <v>46310</v>
      </c>
      <c r="C2110" s="4" t="s">
        <v>14</v>
      </c>
      <c r="D2110" s="4" t="s">
        <v>15</v>
      </c>
      <c r="E2110" s="4" t="s">
        <v>3</v>
      </c>
      <c r="F2110" s="4" t="s">
        <v>20</v>
      </c>
      <c r="G2110" s="4" t="s">
        <v>11</v>
      </c>
      <c r="H2110" s="4" t="s">
        <v>12</v>
      </c>
      <c r="I2110" s="9">
        <v>1</v>
      </c>
      <c r="J2110" s="6">
        <v>92.74</v>
      </c>
      <c r="K2110" s="7">
        <v>0.15</v>
      </c>
      <c r="L2110" s="6">
        <v>44.52</v>
      </c>
      <c r="M2110" s="6">
        <f t="shared" si="128"/>
        <v>78.828999999999994</v>
      </c>
      <c r="N2110" s="6">
        <f t="shared" si="129"/>
        <v>44.52</v>
      </c>
      <c r="O2110" s="6">
        <f t="shared" si="130"/>
        <v>34.30899999999999</v>
      </c>
      <c r="P2110" s="8">
        <f t="shared" si="131"/>
        <v>0.43523322635070844</v>
      </c>
      <c r="Q2110" s="5">
        <f>YEAR(SalesDataTable[[#This Row],[Order Date]])</f>
        <v>2026</v>
      </c>
      <c r="R2110" s="8" t="str">
        <f>"Q"&amp;ROUNDUP(MONTH(SalesDataTable[[#This Row],[Order Date]])/3,0)</f>
        <v>Q4</v>
      </c>
      <c r="S2110" s="9">
        <f>MONTH(SalesDataTable[[#This Row],[Order Date]])</f>
        <v>10</v>
      </c>
      <c r="T2110" s="8" t="str">
        <f>TEXT(SalesDataTable[[#This Row],[Order Date]],"mmm")</f>
        <v>Oct</v>
      </c>
    </row>
    <row r="2111" spans="1:20" ht="15.6">
      <c r="A2111" s="2" t="s">
        <v>2162</v>
      </c>
      <c r="B2111" s="3">
        <v>46310</v>
      </c>
      <c r="C2111" s="4" t="s">
        <v>27</v>
      </c>
      <c r="D2111" s="4" t="s">
        <v>82</v>
      </c>
      <c r="E2111" s="4" t="s">
        <v>25</v>
      </c>
      <c r="F2111" s="4" t="s">
        <v>4</v>
      </c>
      <c r="G2111" s="4" t="s">
        <v>5</v>
      </c>
      <c r="H2111" s="4" t="s">
        <v>29</v>
      </c>
      <c r="I2111" s="9">
        <v>3</v>
      </c>
      <c r="J2111" s="6">
        <v>51.57</v>
      </c>
      <c r="K2111" s="7">
        <v>0.1</v>
      </c>
      <c r="L2111" s="6">
        <v>21.82</v>
      </c>
      <c r="M2111" s="6">
        <f t="shared" si="128"/>
        <v>139.239</v>
      </c>
      <c r="N2111" s="6">
        <f t="shared" si="129"/>
        <v>65.460000000000008</v>
      </c>
      <c r="O2111" s="6">
        <f t="shared" si="130"/>
        <v>73.778999999999996</v>
      </c>
      <c r="P2111" s="8">
        <f t="shared" si="131"/>
        <v>0.52987309589985565</v>
      </c>
      <c r="Q2111" s="5">
        <f>YEAR(SalesDataTable[[#This Row],[Order Date]])</f>
        <v>2026</v>
      </c>
      <c r="R2111" s="8" t="str">
        <f>"Q"&amp;ROUNDUP(MONTH(SalesDataTable[[#This Row],[Order Date]])/3,0)</f>
        <v>Q4</v>
      </c>
      <c r="S2111" s="9">
        <f>MONTH(SalesDataTable[[#This Row],[Order Date]])</f>
        <v>10</v>
      </c>
      <c r="T2111" s="8" t="str">
        <f>TEXT(SalesDataTable[[#This Row],[Order Date]],"mmm")</f>
        <v>Oct</v>
      </c>
    </row>
    <row r="2112" spans="1:20" ht="15.6">
      <c r="A2112" s="2" t="s">
        <v>2163</v>
      </c>
      <c r="B2112" s="3">
        <v>46310</v>
      </c>
      <c r="C2112" s="4" t="s">
        <v>8</v>
      </c>
      <c r="D2112" s="4" t="s">
        <v>69</v>
      </c>
      <c r="E2112" s="4" t="s">
        <v>3</v>
      </c>
      <c r="F2112" s="4" t="s">
        <v>16</v>
      </c>
      <c r="G2112" s="4" t="s">
        <v>11</v>
      </c>
      <c r="H2112" s="4" t="s">
        <v>79</v>
      </c>
      <c r="I2112" s="9">
        <v>1</v>
      </c>
      <c r="J2112" s="6">
        <v>70.47</v>
      </c>
      <c r="K2112" s="7">
        <v>0.1</v>
      </c>
      <c r="L2112" s="6">
        <v>31.52</v>
      </c>
      <c r="M2112" s="6">
        <f t="shared" si="128"/>
        <v>63.423000000000002</v>
      </c>
      <c r="N2112" s="6">
        <f t="shared" si="129"/>
        <v>31.52</v>
      </c>
      <c r="O2112" s="6">
        <f t="shared" si="130"/>
        <v>31.903000000000002</v>
      </c>
      <c r="P2112" s="8">
        <f t="shared" si="131"/>
        <v>0.50301940936253409</v>
      </c>
      <c r="Q2112" s="5">
        <f>YEAR(SalesDataTable[[#This Row],[Order Date]])</f>
        <v>2026</v>
      </c>
      <c r="R2112" s="8" t="str">
        <f>"Q"&amp;ROUNDUP(MONTH(SalesDataTable[[#This Row],[Order Date]])/3,0)</f>
        <v>Q4</v>
      </c>
      <c r="S2112" s="9">
        <f>MONTH(SalesDataTable[[#This Row],[Order Date]])</f>
        <v>10</v>
      </c>
      <c r="T2112" s="8" t="str">
        <f>TEXT(SalesDataTable[[#This Row],[Order Date]],"mmm")</f>
        <v>Oct</v>
      </c>
    </row>
    <row r="2113" spans="1:20" ht="15.6">
      <c r="A2113" s="2" t="s">
        <v>2164</v>
      </c>
      <c r="B2113" s="3">
        <v>46310</v>
      </c>
      <c r="C2113" s="4" t="s">
        <v>1</v>
      </c>
      <c r="D2113" s="4" t="s">
        <v>2</v>
      </c>
      <c r="E2113" s="4" t="s">
        <v>3</v>
      </c>
      <c r="F2113" s="4" t="s">
        <v>16</v>
      </c>
      <c r="G2113" s="4" t="s">
        <v>11</v>
      </c>
      <c r="H2113" s="4" t="s">
        <v>79</v>
      </c>
      <c r="I2113" s="9">
        <v>1</v>
      </c>
      <c r="J2113" s="6">
        <v>71.05</v>
      </c>
      <c r="K2113" s="7">
        <v>0</v>
      </c>
      <c r="L2113" s="6">
        <v>33.32</v>
      </c>
      <c r="M2113" s="6">
        <f t="shared" si="128"/>
        <v>71.05</v>
      </c>
      <c r="N2113" s="6">
        <f t="shared" si="129"/>
        <v>33.32</v>
      </c>
      <c r="O2113" s="6">
        <f t="shared" si="130"/>
        <v>37.729999999999997</v>
      </c>
      <c r="P2113" s="8">
        <f t="shared" si="131"/>
        <v>0.53103448275862064</v>
      </c>
      <c r="Q2113" s="5">
        <f>YEAR(SalesDataTable[[#This Row],[Order Date]])</f>
        <v>2026</v>
      </c>
      <c r="R2113" s="8" t="str">
        <f>"Q"&amp;ROUNDUP(MONTH(SalesDataTable[[#This Row],[Order Date]])/3,0)</f>
        <v>Q4</v>
      </c>
      <c r="S2113" s="9">
        <f>MONTH(SalesDataTable[[#This Row],[Order Date]])</f>
        <v>10</v>
      </c>
      <c r="T2113" s="8" t="str">
        <f>TEXT(SalesDataTable[[#This Row],[Order Date]],"mmm")</f>
        <v>Oct</v>
      </c>
    </row>
    <row r="2114" spans="1:20" ht="15.6">
      <c r="A2114" s="2" t="s">
        <v>2165</v>
      </c>
      <c r="B2114" s="3">
        <v>46310</v>
      </c>
      <c r="C2114" s="4" t="s">
        <v>27</v>
      </c>
      <c r="D2114" s="4" t="s">
        <v>82</v>
      </c>
      <c r="E2114" s="4" t="s">
        <v>25</v>
      </c>
      <c r="F2114" s="4" t="s">
        <v>4</v>
      </c>
      <c r="G2114" s="4" t="s">
        <v>5</v>
      </c>
      <c r="H2114" s="4" t="s">
        <v>35</v>
      </c>
      <c r="I2114" s="9">
        <v>3</v>
      </c>
      <c r="J2114" s="6">
        <v>39.83</v>
      </c>
      <c r="K2114" s="7">
        <v>0.1</v>
      </c>
      <c r="L2114" s="6">
        <v>16.93</v>
      </c>
      <c r="M2114" s="6">
        <f t="shared" ref="M2114:M2177" si="132">I2114*J2114*(1-K2114)</f>
        <v>107.541</v>
      </c>
      <c r="N2114" s="6">
        <f t="shared" ref="N2114:N2177" si="133">I2114*L2114</f>
        <v>50.79</v>
      </c>
      <c r="O2114" s="6">
        <f t="shared" ref="O2114:O2177" si="134">M2114-N2114</f>
        <v>56.750999999999998</v>
      </c>
      <c r="P2114" s="8">
        <f t="shared" ref="P2114:P2177" si="135">IFERROR(O2114/M2114,0)</f>
        <v>0.52771501101905316</v>
      </c>
      <c r="Q2114" s="5">
        <f>YEAR(SalesDataTable[[#This Row],[Order Date]])</f>
        <v>2026</v>
      </c>
      <c r="R2114" s="8" t="str">
        <f>"Q"&amp;ROUNDUP(MONTH(SalesDataTable[[#This Row],[Order Date]])/3,0)</f>
        <v>Q4</v>
      </c>
      <c r="S2114" s="9">
        <f>MONTH(SalesDataTable[[#This Row],[Order Date]])</f>
        <v>10</v>
      </c>
      <c r="T2114" s="8" t="str">
        <f>TEXT(SalesDataTable[[#This Row],[Order Date]],"mmm")</f>
        <v>Oct</v>
      </c>
    </row>
    <row r="2115" spans="1:20" ht="15.6">
      <c r="A2115" s="2" t="s">
        <v>2166</v>
      </c>
      <c r="B2115" s="3">
        <v>46310</v>
      </c>
      <c r="C2115" s="4" t="s">
        <v>27</v>
      </c>
      <c r="D2115" s="4" t="s">
        <v>45</v>
      </c>
      <c r="E2115" s="4" t="s">
        <v>3</v>
      </c>
      <c r="F2115" s="4" t="s">
        <v>16</v>
      </c>
      <c r="G2115" s="4" t="s">
        <v>49</v>
      </c>
      <c r="H2115" s="4" t="s">
        <v>74</v>
      </c>
      <c r="I2115" s="9">
        <v>3</v>
      </c>
      <c r="J2115" s="6">
        <v>49.5</v>
      </c>
      <c r="K2115" s="7">
        <v>0.05</v>
      </c>
      <c r="L2115" s="6">
        <v>22</v>
      </c>
      <c r="M2115" s="6">
        <f t="shared" si="132"/>
        <v>141.07499999999999</v>
      </c>
      <c r="N2115" s="6">
        <f t="shared" si="133"/>
        <v>66</v>
      </c>
      <c r="O2115" s="6">
        <f t="shared" si="134"/>
        <v>75.074999999999989</v>
      </c>
      <c r="P2115" s="8">
        <f t="shared" si="135"/>
        <v>0.53216374269005839</v>
      </c>
      <c r="Q2115" s="5">
        <f>YEAR(SalesDataTable[[#This Row],[Order Date]])</f>
        <v>2026</v>
      </c>
      <c r="R2115" s="8" t="str">
        <f>"Q"&amp;ROUNDUP(MONTH(SalesDataTable[[#This Row],[Order Date]])/3,0)</f>
        <v>Q4</v>
      </c>
      <c r="S2115" s="9">
        <f>MONTH(SalesDataTable[[#This Row],[Order Date]])</f>
        <v>10</v>
      </c>
      <c r="T2115" s="8" t="str">
        <f>TEXT(SalesDataTable[[#This Row],[Order Date]],"mmm")</f>
        <v>Oct</v>
      </c>
    </row>
    <row r="2116" spans="1:20" ht="15.6">
      <c r="A2116" s="2" t="s">
        <v>2167</v>
      </c>
      <c r="B2116" s="3">
        <v>46310</v>
      </c>
      <c r="C2116" s="4" t="s">
        <v>8</v>
      </c>
      <c r="D2116" s="4" t="s">
        <v>38</v>
      </c>
      <c r="E2116" s="4" t="s">
        <v>39</v>
      </c>
      <c r="F2116" s="4" t="s">
        <v>16</v>
      </c>
      <c r="G2116" s="4" t="s">
        <v>11</v>
      </c>
      <c r="H2116" s="4" t="s">
        <v>12</v>
      </c>
      <c r="I2116" s="9">
        <v>1</v>
      </c>
      <c r="J2116" s="6">
        <v>91.99</v>
      </c>
      <c r="K2116" s="7">
        <v>0</v>
      </c>
      <c r="L2116" s="6">
        <v>44.86</v>
      </c>
      <c r="M2116" s="6">
        <f t="shared" si="132"/>
        <v>91.99</v>
      </c>
      <c r="N2116" s="6">
        <f t="shared" si="133"/>
        <v>44.86</v>
      </c>
      <c r="O2116" s="6">
        <f t="shared" si="134"/>
        <v>47.129999999999995</v>
      </c>
      <c r="P2116" s="8">
        <f t="shared" si="135"/>
        <v>0.51233829764104788</v>
      </c>
      <c r="Q2116" s="5">
        <f>YEAR(SalesDataTable[[#This Row],[Order Date]])</f>
        <v>2026</v>
      </c>
      <c r="R2116" s="8" t="str">
        <f>"Q"&amp;ROUNDUP(MONTH(SalesDataTable[[#This Row],[Order Date]])/3,0)</f>
        <v>Q4</v>
      </c>
      <c r="S2116" s="9">
        <f>MONTH(SalesDataTable[[#This Row],[Order Date]])</f>
        <v>10</v>
      </c>
      <c r="T2116" s="8" t="str">
        <f>TEXT(SalesDataTable[[#This Row],[Order Date]],"mmm")</f>
        <v>Oct</v>
      </c>
    </row>
    <row r="2117" spans="1:20" ht="15.6">
      <c r="A2117" s="2" t="s">
        <v>2168</v>
      </c>
      <c r="B2117" s="3">
        <v>46310</v>
      </c>
      <c r="C2117" s="4" t="s">
        <v>1</v>
      </c>
      <c r="D2117" s="4" t="s">
        <v>88</v>
      </c>
      <c r="E2117" s="4" t="s">
        <v>39</v>
      </c>
      <c r="F2117" s="4" t="s">
        <v>4</v>
      </c>
      <c r="G2117" s="4" t="s">
        <v>5</v>
      </c>
      <c r="H2117" s="4" t="s">
        <v>6</v>
      </c>
      <c r="I2117" s="9">
        <v>1</v>
      </c>
      <c r="J2117" s="6">
        <v>79.78</v>
      </c>
      <c r="K2117" s="7">
        <v>0.05</v>
      </c>
      <c r="L2117" s="6">
        <v>41.59</v>
      </c>
      <c r="M2117" s="6">
        <f t="shared" si="132"/>
        <v>75.790999999999997</v>
      </c>
      <c r="N2117" s="6">
        <f t="shared" si="133"/>
        <v>41.59</v>
      </c>
      <c r="O2117" s="6">
        <f t="shared" si="134"/>
        <v>34.200999999999993</v>
      </c>
      <c r="P2117" s="8">
        <f t="shared" si="135"/>
        <v>0.45125410668812915</v>
      </c>
      <c r="Q2117" s="5">
        <f>YEAR(SalesDataTable[[#This Row],[Order Date]])</f>
        <v>2026</v>
      </c>
      <c r="R2117" s="8" t="str">
        <f>"Q"&amp;ROUNDUP(MONTH(SalesDataTable[[#This Row],[Order Date]])/3,0)</f>
        <v>Q4</v>
      </c>
      <c r="S2117" s="9">
        <f>MONTH(SalesDataTable[[#This Row],[Order Date]])</f>
        <v>10</v>
      </c>
      <c r="T2117" s="8" t="str">
        <f>TEXT(SalesDataTable[[#This Row],[Order Date]],"mmm")</f>
        <v>Oct</v>
      </c>
    </row>
    <row r="2118" spans="1:20" ht="15.6">
      <c r="A2118" s="2" t="s">
        <v>2169</v>
      </c>
      <c r="B2118" s="3">
        <v>46310</v>
      </c>
      <c r="C2118" s="4" t="s">
        <v>27</v>
      </c>
      <c r="D2118" s="4" t="s">
        <v>48</v>
      </c>
      <c r="E2118" s="4" t="s">
        <v>3</v>
      </c>
      <c r="F2118" s="4" t="s">
        <v>4</v>
      </c>
      <c r="G2118" s="4" t="s">
        <v>5</v>
      </c>
      <c r="H2118" s="4" t="s">
        <v>6</v>
      </c>
      <c r="I2118" s="9">
        <v>1</v>
      </c>
      <c r="J2118" s="6">
        <v>82.97</v>
      </c>
      <c r="K2118" s="7">
        <v>0</v>
      </c>
      <c r="L2118" s="6">
        <v>43.09</v>
      </c>
      <c r="M2118" s="6">
        <f t="shared" si="132"/>
        <v>82.97</v>
      </c>
      <c r="N2118" s="6">
        <f t="shared" si="133"/>
        <v>43.09</v>
      </c>
      <c r="O2118" s="6">
        <f t="shared" si="134"/>
        <v>39.879999999999995</v>
      </c>
      <c r="P2118" s="8">
        <f t="shared" si="135"/>
        <v>0.48065565867180904</v>
      </c>
      <c r="Q2118" s="5">
        <f>YEAR(SalesDataTable[[#This Row],[Order Date]])</f>
        <v>2026</v>
      </c>
      <c r="R2118" s="8" t="str">
        <f>"Q"&amp;ROUNDUP(MONTH(SalesDataTable[[#This Row],[Order Date]])/3,0)</f>
        <v>Q4</v>
      </c>
      <c r="S2118" s="9">
        <f>MONTH(SalesDataTable[[#This Row],[Order Date]])</f>
        <v>10</v>
      </c>
      <c r="T2118" s="8" t="str">
        <f>TEXT(SalesDataTable[[#This Row],[Order Date]],"mmm")</f>
        <v>Oct</v>
      </c>
    </row>
    <row r="2119" spans="1:20" ht="15.6">
      <c r="A2119" s="2" t="s">
        <v>2170</v>
      </c>
      <c r="B2119" s="3">
        <v>46310</v>
      </c>
      <c r="C2119" s="4" t="s">
        <v>1</v>
      </c>
      <c r="D2119" s="4" t="s">
        <v>52</v>
      </c>
      <c r="E2119" s="4" t="s">
        <v>3</v>
      </c>
      <c r="F2119" s="4" t="s">
        <v>20</v>
      </c>
      <c r="G2119" s="4" t="s">
        <v>5</v>
      </c>
      <c r="H2119" s="4" t="s">
        <v>43</v>
      </c>
      <c r="I2119" s="9">
        <v>1</v>
      </c>
      <c r="J2119" s="6">
        <v>103.33</v>
      </c>
      <c r="K2119" s="7">
        <v>0</v>
      </c>
      <c r="L2119" s="6">
        <v>50.85</v>
      </c>
      <c r="M2119" s="6">
        <f t="shared" si="132"/>
        <v>103.33</v>
      </c>
      <c r="N2119" s="6">
        <f t="shared" si="133"/>
        <v>50.85</v>
      </c>
      <c r="O2119" s="6">
        <f t="shared" si="134"/>
        <v>52.48</v>
      </c>
      <c r="P2119" s="8">
        <f t="shared" si="135"/>
        <v>0.5078873512048776</v>
      </c>
      <c r="Q2119" s="5">
        <f>YEAR(SalesDataTable[[#This Row],[Order Date]])</f>
        <v>2026</v>
      </c>
      <c r="R2119" s="8" t="str">
        <f>"Q"&amp;ROUNDUP(MONTH(SalesDataTable[[#This Row],[Order Date]])/3,0)</f>
        <v>Q4</v>
      </c>
      <c r="S2119" s="9">
        <f>MONTH(SalesDataTable[[#This Row],[Order Date]])</f>
        <v>10</v>
      </c>
      <c r="T2119" s="8" t="str">
        <f>TEXT(SalesDataTable[[#This Row],[Order Date]],"mmm")</f>
        <v>Oct</v>
      </c>
    </row>
    <row r="2120" spans="1:20" ht="15.6">
      <c r="A2120" s="2" t="s">
        <v>2171</v>
      </c>
      <c r="B2120" s="3">
        <v>46311</v>
      </c>
      <c r="C2120" s="4" t="s">
        <v>1</v>
      </c>
      <c r="D2120" s="4" t="s">
        <v>52</v>
      </c>
      <c r="E2120" s="4" t="s">
        <v>3</v>
      </c>
      <c r="F2120" s="4" t="s">
        <v>16</v>
      </c>
      <c r="G2120" s="4" t="s">
        <v>11</v>
      </c>
      <c r="H2120" s="4" t="s">
        <v>21</v>
      </c>
      <c r="I2120" s="9">
        <v>3</v>
      </c>
      <c r="J2120" s="6">
        <v>142.54</v>
      </c>
      <c r="K2120" s="7">
        <v>0.05</v>
      </c>
      <c r="L2120" s="6">
        <v>81.599999999999994</v>
      </c>
      <c r="M2120" s="6">
        <f t="shared" si="132"/>
        <v>406.23899999999998</v>
      </c>
      <c r="N2120" s="6">
        <f t="shared" si="133"/>
        <v>244.79999999999998</v>
      </c>
      <c r="O2120" s="6">
        <f t="shared" si="134"/>
        <v>161.43899999999999</v>
      </c>
      <c r="P2120" s="8">
        <f t="shared" si="135"/>
        <v>0.39739906803630376</v>
      </c>
      <c r="Q2120" s="5">
        <f>YEAR(SalesDataTable[[#This Row],[Order Date]])</f>
        <v>2026</v>
      </c>
      <c r="R2120" s="8" t="str">
        <f>"Q"&amp;ROUNDUP(MONTH(SalesDataTable[[#This Row],[Order Date]])/3,0)</f>
        <v>Q4</v>
      </c>
      <c r="S2120" s="9">
        <f>MONTH(SalesDataTable[[#This Row],[Order Date]])</f>
        <v>10</v>
      </c>
      <c r="T2120" s="8" t="str">
        <f>TEXT(SalesDataTable[[#This Row],[Order Date]],"mmm")</f>
        <v>Oct</v>
      </c>
    </row>
    <row r="2121" spans="1:20" ht="15.6">
      <c r="A2121" s="2" t="s">
        <v>2172</v>
      </c>
      <c r="B2121" s="3">
        <v>46311</v>
      </c>
      <c r="C2121" s="4" t="s">
        <v>14</v>
      </c>
      <c r="D2121" s="4" t="s">
        <v>126</v>
      </c>
      <c r="E2121" s="4" t="s">
        <v>3</v>
      </c>
      <c r="F2121" s="4" t="s">
        <v>16</v>
      </c>
      <c r="G2121" s="4" t="s">
        <v>11</v>
      </c>
      <c r="H2121" s="4" t="s">
        <v>12</v>
      </c>
      <c r="I2121" s="9">
        <v>3</v>
      </c>
      <c r="J2121" s="6">
        <v>92.14</v>
      </c>
      <c r="K2121" s="7">
        <v>0.1</v>
      </c>
      <c r="L2121" s="6">
        <v>46.43</v>
      </c>
      <c r="M2121" s="6">
        <f t="shared" si="132"/>
        <v>248.77800000000002</v>
      </c>
      <c r="N2121" s="6">
        <f t="shared" si="133"/>
        <v>139.29</v>
      </c>
      <c r="O2121" s="6">
        <f t="shared" si="134"/>
        <v>109.48800000000003</v>
      </c>
      <c r="P2121" s="8">
        <f t="shared" si="135"/>
        <v>0.44010322456165746</v>
      </c>
      <c r="Q2121" s="5">
        <f>YEAR(SalesDataTable[[#This Row],[Order Date]])</f>
        <v>2026</v>
      </c>
      <c r="R2121" s="8" t="str">
        <f>"Q"&amp;ROUNDUP(MONTH(SalesDataTable[[#This Row],[Order Date]])/3,0)</f>
        <v>Q4</v>
      </c>
      <c r="S2121" s="9">
        <f>MONTH(SalesDataTable[[#This Row],[Order Date]])</f>
        <v>10</v>
      </c>
      <c r="T2121" s="8" t="str">
        <f>TEXT(SalesDataTable[[#This Row],[Order Date]],"mmm")</f>
        <v>Oct</v>
      </c>
    </row>
    <row r="2122" spans="1:20" ht="15.6">
      <c r="A2122" s="2" t="s">
        <v>2173</v>
      </c>
      <c r="B2122" s="3">
        <v>46311</v>
      </c>
      <c r="C2122" s="4" t="s">
        <v>27</v>
      </c>
      <c r="D2122" s="4" t="s">
        <v>45</v>
      </c>
      <c r="E2122" s="4" t="s">
        <v>25</v>
      </c>
      <c r="F2122" s="4" t="s">
        <v>20</v>
      </c>
      <c r="G2122" s="4" t="s">
        <v>17</v>
      </c>
      <c r="H2122" s="4" t="s">
        <v>83</v>
      </c>
      <c r="I2122" s="9">
        <v>2</v>
      </c>
      <c r="J2122" s="6">
        <v>165.23</v>
      </c>
      <c r="K2122" s="7">
        <v>0</v>
      </c>
      <c r="L2122" s="6">
        <v>88.87</v>
      </c>
      <c r="M2122" s="6">
        <f t="shared" si="132"/>
        <v>330.46</v>
      </c>
      <c r="N2122" s="6">
        <f t="shared" si="133"/>
        <v>177.74</v>
      </c>
      <c r="O2122" s="6">
        <f t="shared" si="134"/>
        <v>152.71999999999997</v>
      </c>
      <c r="P2122" s="8">
        <f t="shared" si="135"/>
        <v>0.46214367850874533</v>
      </c>
      <c r="Q2122" s="5">
        <f>YEAR(SalesDataTable[[#This Row],[Order Date]])</f>
        <v>2026</v>
      </c>
      <c r="R2122" s="8" t="str">
        <f>"Q"&amp;ROUNDUP(MONTH(SalesDataTable[[#This Row],[Order Date]])/3,0)</f>
        <v>Q4</v>
      </c>
      <c r="S2122" s="9">
        <f>MONTH(SalesDataTable[[#This Row],[Order Date]])</f>
        <v>10</v>
      </c>
      <c r="T2122" s="8" t="str">
        <f>TEXT(SalesDataTable[[#This Row],[Order Date]],"mmm")</f>
        <v>Oct</v>
      </c>
    </row>
    <row r="2123" spans="1:20" ht="15.6">
      <c r="A2123" s="2" t="s">
        <v>2174</v>
      </c>
      <c r="B2123" s="3">
        <v>46311</v>
      </c>
      <c r="C2123" s="4" t="s">
        <v>27</v>
      </c>
      <c r="D2123" s="4" t="s">
        <v>28</v>
      </c>
      <c r="E2123" s="4" t="s">
        <v>3</v>
      </c>
      <c r="F2123" s="4" t="s">
        <v>20</v>
      </c>
      <c r="G2123" s="4" t="s">
        <v>49</v>
      </c>
      <c r="H2123" s="4" t="s">
        <v>55</v>
      </c>
      <c r="I2123" s="9">
        <v>1</v>
      </c>
      <c r="J2123" s="6">
        <v>121.92</v>
      </c>
      <c r="K2123" s="7">
        <v>0</v>
      </c>
      <c r="L2123" s="6">
        <v>71.02</v>
      </c>
      <c r="M2123" s="6">
        <f t="shared" si="132"/>
        <v>121.92</v>
      </c>
      <c r="N2123" s="6">
        <f t="shared" si="133"/>
        <v>71.02</v>
      </c>
      <c r="O2123" s="6">
        <f t="shared" si="134"/>
        <v>50.900000000000006</v>
      </c>
      <c r="P2123" s="8">
        <f t="shared" si="135"/>
        <v>0.41748687664042</v>
      </c>
      <c r="Q2123" s="5">
        <f>YEAR(SalesDataTable[[#This Row],[Order Date]])</f>
        <v>2026</v>
      </c>
      <c r="R2123" s="8" t="str">
        <f>"Q"&amp;ROUNDUP(MONTH(SalesDataTable[[#This Row],[Order Date]])/3,0)</f>
        <v>Q4</v>
      </c>
      <c r="S2123" s="9">
        <f>MONTH(SalesDataTable[[#This Row],[Order Date]])</f>
        <v>10</v>
      </c>
      <c r="T2123" s="8" t="str">
        <f>TEXT(SalesDataTable[[#This Row],[Order Date]],"mmm")</f>
        <v>Oct</v>
      </c>
    </row>
    <row r="2124" spans="1:20" ht="15.6">
      <c r="A2124" s="2" t="s">
        <v>2175</v>
      </c>
      <c r="B2124" s="3">
        <v>46311</v>
      </c>
      <c r="C2124" s="4" t="s">
        <v>8</v>
      </c>
      <c r="D2124" s="4" t="s">
        <v>9</v>
      </c>
      <c r="E2124" s="4" t="s">
        <v>3</v>
      </c>
      <c r="F2124" s="4" t="s">
        <v>4</v>
      </c>
      <c r="G2124" s="4" t="s">
        <v>17</v>
      </c>
      <c r="H2124" s="4" t="s">
        <v>18</v>
      </c>
      <c r="I2124" s="9">
        <v>3</v>
      </c>
      <c r="J2124" s="6">
        <v>36.46</v>
      </c>
      <c r="K2124" s="7">
        <v>0.05</v>
      </c>
      <c r="L2124" s="6">
        <v>13.9</v>
      </c>
      <c r="M2124" s="6">
        <f t="shared" si="132"/>
        <v>103.91099999999999</v>
      </c>
      <c r="N2124" s="6">
        <f t="shared" si="133"/>
        <v>41.7</v>
      </c>
      <c r="O2124" s="6">
        <f t="shared" si="134"/>
        <v>62.210999999999984</v>
      </c>
      <c r="P2124" s="8">
        <f t="shared" si="135"/>
        <v>0.5986950370990558</v>
      </c>
      <c r="Q2124" s="5">
        <f>YEAR(SalesDataTable[[#This Row],[Order Date]])</f>
        <v>2026</v>
      </c>
      <c r="R2124" s="8" t="str">
        <f>"Q"&amp;ROUNDUP(MONTH(SalesDataTable[[#This Row],[Order Date]])/3,0)</f>
        <v>Q4</v>
      </c>
      <c r="S2124" s="9">
        <f>MONTH(SalesDataTable[[#This Row],[Order Date]])</f>
        <v>10</v>
      </c>
      <c r="T2124" s="8" t="str">
        <f>TEXT(SalesDataTable[[#This Row],[Order Date]],"mmm")</f>
        <v>Oct</v>
      </c>
    </row>
    <row r="2125" spans="1:20" ht="15.6">
      <c r="A2125" s="2" t="s">
        <v>2176</v>
      </c>
      <c r="B2125" s="3">
        <v>46311</v>
      </c>
      <c r="C2125" s="4" t="s">
        <v>27</v>
      </c>
      <c r="D2125" s="4" t="s">
        <v>28</v>
      </c>
      <c r="E2125" s="4" t="s">
        <v>25</v>
      </c>
      <c r="F2125" s="4" t="s">
        <v>20</v>
      </c>
      <c r="G2125" s="4" t="s">
        <v>49</v>
      </c>
      <c r="H2125" s="4" t="s">
        <v>74</v>
      </c>
      <c r="I2125" s="9">
        <v>3</v>
      </c>
      <c r="J2125" s="6">
        <v>51.89</v>
      </c>
      <c r="K2125" s="7">
        <v>0.1</v>
      </c>
      <c r="L2125" s="6">
        <v>21.56</v>
      </c>
      <c r="M2125" s="6">
        <f t="shared" si="132"/>
        <v>140.10300000000001</v>
      </c>
      <c r="N2125" s="6">
        <f t="shared" si="133"/>
        <v>64.679999999999993</v>
      </c>
      <c r="O2125" s="6">
        <f t="shared" si="134"/>
        <v>75.423000000000016</v>
      </c>
      <c r="P2125" s="8">
        <f t="shared" si="135"/>
        <v>0.53833965011455864</v>
      </c>
      <c r="Q2125" s="5">
        <f>YEAR(SalesDataTable[[#This Row],[Order Date]])</f>
        <v>2026</v>
      </c>
      <c r="R2125" s="8" t="str">
        <f>"Q"&amp;ROUNDUP(MONTH(SalesDataTable[[#This Row],[Order Date]])/3,0)</f>
        <v>Q4</v>
      </c>
      <c r="S2125" s="9">
        <f>MONTH(SalesDataTable[[#This Row],[Order Date]])</f>
        <v>10</v>
      </c>
      <c r="T2125" s="8" t="str">
        <f>TEXT(SalesDataTable[[#This Row],[Order Date]],"mmm")</f>
        <v>Oct</v>
      </c>
    </row>
    <row r="2126" spans="1:20" ht="15.6">
      <c r="A2126" s="2" t="s">
        <v>2177</v>
      </c>
      <c r="B2126" s="3">
        <v>46311</v>
      </c>
      <c r="C2126" s="4" t="s">
        <v>27</v>
      </c>
      <c r="D2126" s="4" t="s">
        <v>28</v>
      </c>
      <c r="E2126" s="4" t="s">
        <v>3</v>
      </c>
      <c r="F2126" s="4" t="s">
        <v>4</v>
      </c>
      <c r="G2126" s="4" t="s">
        <v>49</v>
      </c>
      <c r="H2126" s="4" t="s">
        <v>50</v>
      </c>
      <c r="I2126" s="9">
        <v>1</v>
      </c>
      <c r="J2126" s="6">
        <v>40.75</v>
      </c>
      <c r="K2126" s="7">
        <v>0</v>
      </c>
      <c r="L2126" s="6">
        <v>14.7</v>
      </c>
      <c r="M2126" s="6">
        <f t="shared" si="132"/>
        <v>40.75</v>
      </c>
      <c r="N2126" s="6">
        <f t="shared" si="133"/>
        <v>14.7</v>
      </c>
      <c r="O2126" s="6">
        <f t="shared" si="134"/>
        <v>26.05</v>
      </c>
      <c r="P2126" s="8">
        <f t="shared" si="135"/>
        <v>0.63926380368098157</v>
      </c>
      <c r="Q2126" s="5">
        <f>YEAR(SalesDataTable[[#This Row],[Order Date]])</f>
        <v>2026</v>
      </c>
      <c r="R2126" s="8" t="str">
        <f>"Q"&amp;ROUNDUP(MONTH(SalesDataTable[[#This Row],[Order Date]])/3,0)</f>
        <v>Q4</v>
      </c>
      <c r="S2126" s="9">
        <f>MONTH(SalesDataTable[[#This Row],[Order Date]])</f>
        <v>10</v>
      </c>
      <c r="T2126" s="8" t="str">
        <f>TEXT(SalesDataTable[[#This Row],[Order Date]],"mmm")</f>
        <v>Oct</v>
      </c>
    </row>
    <row r="2127" spans="1:20" ht="15.6">
      <c r="A2127" s="2" t="s">
        <v>2178</v>
      </c>
      <c r="B2127" s="3">
        <v>46311</v>
      </c>
      <c r="C2127" s="4" t="s">
        <v>14</v>
      </c>
      <c r="D2127" s="4" t="s">
        <v>34</v>
      </c>
      <c r="E2127" s="4" t="s">
        <v>10</v>
      </c>
      <c r="F2127" s="4" t="s">
        <v>20</v>
      </c>
      <c r="G2127" s="4" t="s">
        <v>31</v>
      </c>
      <c r="H2127" s="4" t="s">
        <v>32</v>
      </c>
      <c r="I2127" s="9">
        <v>4</v>
      </c>
      <c r="J2127" s="6">
        <v>345.13</v>
      </c>
      <c r="K2127" s="7">
        <v>0.05</v>
      </c>
      <c r="L2127" s="6">
        <v>200.02</v>
      </c>
      <c r="M2127" s="6">
        <f t="shared" si="132"/>
        <v>1311.4939999999999</v>
      </c>
      <c r="N2127" s="6">
        <f t="shared" si="133"/>
        <v>800.08</v>
      </c>
      <c r="O2127" s="6">
        <f t="shared" si="134"/>
        <v>511.41399999999987</v>
      </c>
      <c r="P2127" s="8">
        <f t="shared" si="135"/>
        <v>0.38994764749209671</v>
      </c>
      <c r="Q2127" s="5">
        <f>YEAR(SalesDataTable[[#This Row],[Order Date]])</f>
        <v>2026</v>
      </c>
      <c r="R2127" s="8" t="str">
        <f>"Q"&amp;ROUNDUP(MONTH(SalesDataTable[[#This Row],[Order Date]])/3,0)</f>
        <v>Q4</v>
      </c>
      <c r="S2127" s="9">
        <f>MONTH(SalesDataTable[[#This Row],[Order Date]])</f>
        <v>10</v>
      </c>
      <c r="T2127" s="8" t="str">
        <f>TEXT(SalesDataTable[[#This Row],[Order Date]],"mmm")</f>
        <v>Oct</v>
      </c>
    </row>
    <row r="2128" spans="1:20" ht="15.6">
      <c r="A2128" s="2" t="s">
        <v>2179</v>
      </c>
      <c r="B2128" s="3">
        <v>46311</v>
      </c>
      <c r="C2128" s="4" t="s">
        <v>8</v>
      </c>
      <c r="D2128" s="4" t="s">
        <v>38</v>
      </c>
      <c r="E2128" s="4" t="s">
        <v>25</v>
      </c>
      <c r="F2128" s="4" t="s">
        <v>16</v>
      </c>
      <c r="G2128" s="4" t="s">
        <v>17</v>
      </c>
      <c r="H2128" s="4" t="s">
        <v>18</v>
      </c>
      <c r="I2128" s="9">
        <v>2</v>
      </c>
      <c r="J2128" s="6">
        <v>37.1</v>
      </c>
      <c r="K2128" s="7">
        <v>0</v>
      </c>
      <c r="L2128" s="6">
        <v>13.31</v>
      </c>
      <c r="M2128" s="6">
        <f t="shared" si="132"/>
        <v>74.2</v>
      </c>
      <c r="N2128" s="6">
        <f t="shared" si="133"/>
        <v>26.62</v>
      </c>
      <c r="O2128" s="6">
        <f t="shared" si="134"/>
        <v>47.58</v>
      </c>
      <c r="P2128" s="8">
        <f t="shared" si="135"/>
        <v>0.64123989218328836</v>
      </c>
      <c r="Q2128" s="5">
        <f>YEAR(SalesDataTable[[#This Row],[Order Date]])</f>
        <v>2026</v>
      </c>
      <c r="R2128" s="8" t="str">
        <f>"Q"&amp;ROUNDUP(MONTH(SalesDataTable[[#This Row],[Order Date]])/3,0)</f>
        <v>Q4</v>
      </c>
      <c r="S2128" s="9">
        <f>MONTH(SalesDataTable[[#This Row],[Order Date]])</f>
        <v>10</v>
      </c>
      <c r="T2128" s="8" t="str">
        <f>TEXT(SalesDataTable[[#This Row],[Order Date]],"mmm")</f>
        <v>Oct</v>
      </c>
    </row>
    <row r="2129" spans="1:20" ht="15.6">
      <c r="A2129" s="2" t="s">
        <v>2180</v>
      </c>
      <c r="B2129" s="3">
        <v>46311</v>
      </c>
      <c r="C2129" s="4" t="s">
        <v>27</v>
      </c>
      <c r="D2129" s="4" t="s">
        <v>45</v>
      </c>
      <c r="E2129" s="4" t="s">
        <v>39</v>
      </c>
      <c r="F2129" s="4" t="s">
        <v>16</v>
      </c>
      <c r="G2129" s="4" t="s">
        <v>11</v>
      </c>
      <c r="H2129" s="4" t="s">
        <v>12</v>
      </c>
      <c r="I2129" s="9">
        <v>3</v>
      </c>
      <c r="J2129" s="6">
        <v>94.19</v>
      </c>
      <c r="K2129" s="7">
        <v>0</v>
      </c>
      <c r="L2129" s="6">
        <v>44.89</v>
      </c>
      <c r="M2129" s="6">
        <f t="shared" si="132"/>
        <v>282.57</v>
      </c>
      <c r="N2129" s="6">
        <f t="shared" si="133"/>
        <v>134.67000000000002</v>
      </c>
      <c r="O2129" s="6">
        <f t="shared" si="134"/>
        <v>147.89999999999998</v>
      </c>
      <c r="P2129" s="8">
        <f t="shared" si="135"/>
        <v>0.52341012846374346</v>
      </c>
      <c r="Q2129" s="5">
        <f>YEAR(SalesDataTable[[#This Row],[Order Date]])</f>
        <v>2026</v>
      </c>
      <c r="R2129" s="8" t="str">
        <f>"Q"&amp;ROUNDUP(MONTH(SalesDataTable[[#This Row],[Order Date]])/3,0)</f>
        <v>Q4</v>
      </c>
      <c r="S2129" s="9">
        <f>MONTH(SalesDataTable[[#This Row],[Order Date]])</f>
        <v>10</v>
      </c>
      <c r="T2129" s="8" t="str">
        <f>TEXT(SalesDataTable[[#This Row],[Order Date]],"mmm")</f>
        <v>Oct</v>
      </c>
    </row>
    <row r="2130" spans="1:20" ht="15.6">
      <c r="A2130" s="2" t="s">
        <v>2181</v>
      </c>
      <c r="B2130" s="3">
        <v>46312</v>
      </c>
      <c r="C2130" s="4" t="s">
        <v>27</v>
      </c>
      <c r="D2130" s="4" t="s">
        <v>48</v>
      </c>
      <c r="E2130" s="4" t="s">
        <v>3</v>
      </c>
      <c r="F2130" s="4" t="s">
        <v>4</v>
      </c>
      <c r="G2130" s="4" t="s">
        <v>31</v>
      </c>
      <c r="H2130" s="4" t="s">
        <v>64</v>
      </c>
      <c r="I2130" s="9">
        <v>2</v>
      </c>
      <c r="J2130" s="6">
        <v>82.52</v>
      </c>
      <c r="K2130" s="7">
        <v>0.05</v>
      </c>
      <c r="L2130" s="6">
        <v>38.61</v>
      </c>
      <c r="M2130" s="6">
        <f t="shared" si="132"/>
        <v>156.78799999999998</v>
      </c>
      <c r="N2130" s="6">
        <f t="shared" si="133"/>
        <v>77.22</v>
      </c>
      <c r="O2130" s="6">
        <f t="shared" si="134"/>
        <v>79.567999999999984</v>
      </c>
      <c r="P2130" s="8">
        <f t="shared" si="135"/>
        <v>0.50748781794525089</v>
      </c>
      <c r="Q2130" s="5">
        <f>YEAR(SalesDataTable[[#This Row],[Order Date]])</f>
        <v>2026</v>
      </c>
      <c r="R2130" s="8" t="str">
        <f>"Q"&amp;ROUNDUP(MONTH(SalesDataTable[[#This Row],[Order Date]])/3,0)</f>
        <v>Q4</v>
      </c>
      <c r="S2130" s="9">
        <f>MONTH(SalesDataTable[[#This Row],[Order Date]])</f>
        <v>10</v>
      </c>
      <c r="T2130" s="8" t="str">
        <f>TEXT(SalesDataTable[[#This Row],[Order Date]],"mmm")</f>
        <v>Oct</v>
      </c>
    </row>
    <row r="2131" spans="1:20" ht="15.6">
      <c r="A2131" s="2" t="s">
        <v>2182</v>
      </c>
      <c r="B2131" s="3">
        <v>46312</v>
      </c>
      <c r="C2131" s="4" t="s">
        <v>27</v>
      </c>
      <c r="D2131" s="4" t="s">
        <v>82</v>
      </c>
      <c r="E2131" s="4" t="s">
        <v>3</v>
      </c>
      <c r="F2131" s="4" t="s">
        <v>20</v>
      </c>
      <c r="G2131" s="4" t="s">
        <v>11</v>
      </c>
      <c r="H2131" s="4" t="s">
        <v>53</v>
      </c>
      <c r="I2131" s="9">
        <v>1</v>
      </c>
      <c r="J2131" s="6">
        <v>155.16</v>
      </c>
      <c r="K2131" s="7">
        <v>0</v>
      </c>
      <c r="L2131" s="6">
        <v>78.84</v>
      </c>
      <c r="M2131" s="6">
        <f t="shared" si="132"/>
        <v>155.16</v>
      </c>
      <c r="N2131" s="6">
        <f t="shared" si="133"/>
        <v>78.84</v>
      </c>
      <c r="O2131" s="6">
        <f t="shared" si="134"/>
        <v>76.319999999999993</v>
      </c>
      <c r="P2131" s="8">
        <f t="shared" si="135"/>
        <v>0.49187935034802782</v>
      </c>
      <c r="Q2131" s="5">
        <f>YEAR(SalesDataTable[[#This Row],[Order Date]])</f>
        <v>2026</v>
      </c>
      <c r="R2131" s="8" t="str">
        <f>"Q"&amp;ROUNDUP(MONTH(SalesDataTable[[#This Row],[Order Date]])/3,0)</f>
        <v>Q4</v>
      </c>
      <c r="S2131" s="9">
        <f>MONTH(SalesDataTable[[#This Row],[Order Date]])</f>
        <v>10</v>
      </c>
      <c r="T2131" s="8" t="str">
        <f>TEXT(SalesDataTable[[#This Row],[Order Date]],"mmm")</f>
        <v>Oct</v>
      </c>
    </row>
    <row r="2132" spans="1:20" ht="15.6">
      <c r="A2132" s="2" t="s">
        <v>2183</v>
      </c>
      <c r="B2132" s="3">
        <v>46312</v>
      </c>
      <c r="C2132" s="4" t="s">
        <v>27</v>
      </c>
      <c r="D2132" s="4" t="s">
        <v>82</v>
      </c>
      <c r="E2132" s="4" t="s">
        <v>39</v>
      </c>
      <c r="F2132" s="4" t="s">
        <v>4</v>
      </c>
      <c r="G2132" s="4" t="s">
        <v>17</v>
      </c>
      <c r="H2132" s="4" t="s">
        <v>46</v>
      </c>
      <c r="I2132" s="9">
        <v>1</v>
      </c>
      <c r="J2132" s="6">
        <v>46.36</v>
      </c>
      <c r="K2132" s="7">
        <v>0.05</v>
      </c>
      <c r="L2132" s="6">
        <v>18.399999999999999</v>
      </c>
      <c r="M2132" s="6">
        <f t="shared" si="132"/>
        <v>44.041999999999994</v>
      </c>
      <c r="N2132" s="6">
        <f t="shared" si="133"/>
        <v>18.399999999999999</v>
      </c>
      <c r="O2132" s="6">
        <f t="shared" si="134"/>
        <v>25.641999999999996</v>
      </c>
      <c r="P2132" s="8">
        <f t="shared" si="135"/>
        <v>0.58221697470596245</v>
      </c>
      <c r="Q2132" s="5">
        <f>YEAR(SalesDataTable[[#This Row],[Order Date]])</f>
        <v>2026</v>
      </c>
      <c r="R2132" s="8" t="str">
        <f>"Q"&amp;ROUNDUP(MONTH(SalesDataTable[[#This Row],[Order Date]])/3,0)</f>
        <v>Q4</v>
      </c>
      <c r="S2132" s="9">
        <f>MONTH(SalesDataTable[[#This Row],[Order Date]])</f>
        <v>10</v>
      </c>
      <c r="T2132" s="8" t="str">
        <f>TEXT(SalesDataTable[[#This Row],[Order Date]],"mmm")</f>
        <v>Oct</v>
      </c>
    </row>
    <row r="2133" spans="1:20" ht="15.6">
      <c r="A2133" s="2" t="s">
        <v>2184</v>
      </c>
      <c r="B2133" s="3">
        <v>46312</v>
      </c>
      <c r="C2133" s="4" t="s">
        <v>14</v>
      </c>
      <c r="D2133" s="4" t="s">
        <v>126</v>
      </c>
      <c r="E2133" s="4" t="s">
        <v>3</v>
      </c>
      <c r="F2133" s="4" t="s">
        <v>20</v>
      </c>
      <c r="G2133" s="4" t="s">
        <v>5</v>
      </c>
      <c r="H2133" s="4" t="s">
        <v>6</v>
      </c>
      <c r="I2133" s="9">
        <v>1</v>
      </c>
      <c r="J2133" s="6">
        <v>81.47</v>
      </c>
      <c r="K2133" s="7">
        <v>0</v>
      </c>
      <c r="L2133" s="6">
        <v>43.67</v>
      </c>
      <c r="M2133" s="6">
        <f t="shared" si="132"/>
        <v>81.47</v>
      </c>
      <c r="N2133" s="6">
        <f t="shared" si="133"/>
        <v>43.67</v>
      </c>
      <c r="O2133" s="6">
        <f t="shared" si="134"/>
        <v>37.799999999999997</v>
      </c>
      <c r="P2133" s="8">
        <f t="shared" si="135"/>
        <v>0.463974469129741</v>
      </c>
      <c r="Q2133" s="5">
        <f>YEAR(SalesDataTable[[#This Row],[Order Date]])</f>
        <v>2026</v>
      </c>
      <c r="R2133" s="8" t="str">
        <f>"Q"&amp;ROUNDUP(MONTH(SalesDataTable[[#This Row],[Order Date]])/3,0)</f>
        <v>Q4</v>
      </c>
      <c r="S2133" s="9">
        <f>MONTH(SalesDataTable[[#This Row],[Order Date]])</f>
        <v>10</v>
      </c>
      <c r="T2133" s="8" t="str">
        <f>TEXT(SalesDataTable[[#This Row],[Order Date]],"mmm")</f>
        <v>Oct</v>
      </c>
    </row>
    <row r="2134" spans="1:20" ht="15.6">
      <c r="A2134" s="2" t="s">
        <v>2185</v>
      </c>
      <c r="B2134" s="3">
        <v>46312</v>
      </c>
      <c r="C2134" s="4" t="s">
        <v>1</v>
      </c>
      <c r="D2134" s="4" t="s">
        <v>88</v>
      </c>
      <c r="E2134" s="4" t="s">
        <v>3</v>
      </c>
      <c r="F2134" s="4" t="s">
        <v>4</v>
      </c>
      <c r="G2134" s="4" t="s">
        <v>17</v>
      </c>
      <c r="H2134" s="4" t="s">
        <v>71</v>
      </c>
      <c r="I2134" s="9">
        <v>1</v>
      </c>
      <c r="J2134" s="6">
        <v>134.31</v>
      </c>
      <c r="K2134" s="7">
        <v>0.05</v>
      </c>
      <c r="L2134" s="6">
        <v>67.239999999999995</v>
      </c>
      <c r="M2134" s="6">
        <f t="shared" si="132"/>
        <v>127.5945</v>
      </c>
      <c r="N2134" s="6">
        <f t="shared" si="133"/>
        <v>67.239999999999995</v>
      </c>
      <c r="O2134" s="6">
        <f t="shared" si="134"/>
        <v>60.354500000000002</v>
      </c>
      <c r="P2134" s="8">
        <f t="shared" si="135"/>
        <v>0.47301803761133909</v>
      </c>
      <c r="Q2134" s="5">
        <f>YEAR(SalesDataTable[[#This Row],[Order Date]])</f>
        <v>2026</v>
      </c>
      <c r="R2134" s="8" t="str">
        <f>"Q"&amp;ROUNDUP(MONTH(SalesDataTable[[#This Row],[Order Date]])/3,0)</f>
        <v>Q4</v>
      </c>
      <c r="S2134" s="9">
        <f>MONTH(SalesDataTable[[#This Row],[Order Date]])</f>
        <v>10</v>
      </c>
      <c r="T2134" s="8" t="str">
        <f>TEXT(SalesDataTable[[#This Row],[Order Date]],"mmm")</f>
        <v>Oct</v>
      </c>
    </row>
    <row r="2135" spans="1:20" ht="15.6">
      <c r="A2135" s="2" t="s">
        <v>2186</v>
      </c>
      <c r="B2135" s="3">
        <v>46312</v>
      </c>
      <c r="C2135" s="4" t="s">
        <v>14</v>
      </c>
      <c r="D2135" s="4" t="s">
        <v>126</v>
      </c>
      <c r="E2135" s="4" t="s">
        <v>3</v>
      </c>
      <c r="F2135" s="4" t="s">
        <v>16</v>
      </c>
      <c r="G2135" s="4" t="s">
        <v>31</v>
      </c>
      <c r="H2135" s="4" t="s">
        <v>90</v>
      </c>
      <c r="I2135" s="9">
        <v>1</v>
      </c>
      <c r="J2135" s="6">
        <v>123.11</v>
      </c>
      <c r="K2135" s="7">
        <v>0</v>
      </c>
      <c r="L2135" s="6">
        <v>58.99</v>
      </c>
      <c r="M2135" s="6">
        <f t="shared" si="132"/>
        <v>123.11</v>
      </c>
      <c r="N2135" s="6">
        <f t="shared" si="133"/>
        <v>58.99</v>
      </c>
      <c r="O2135" s="6">
        <f t="shared" si="134"/>
        <v>64.12</v>
      </c>
      <c r="P2135" s="8">
        <f t="shared" si="135"/>
        <v>0.52083502558687356</v>
      </c>
      <c r="Q2135" s="5">
        <f>YEAR(SalesDataTable[[#This Row],[Order Date]])</f>
        <v>2026</v>
      </c>
      <c r="R2135" s="8" t="str">
        <f>"Q"&amp;ROUNDUP(MONTH(SalesDataTable[[#This Row],[Order Date]])/3,0)</f>
        <v>Q4</v>
      </c>
      <c r="S2135" s="9">
        <f>MONTH(SalesDataTable[[#This Row],[Order Date]])</f>
        <v>10</v>
      </c>
      <c r="T2135" s="8" t="str">
        <f>TEXT(SalesDataTable[[#This Row],[Order Date]],"mmm")</f>
        <v>Oct</v>
      </c>
    </row>
    <row r="2136" spans="1:20" ht="15.6">
      <c r="A2136" s="2" t="s">
        <v>2187</v>
      </c>
      <c r="B2136" s="3">
        <v>46312</v>
      </c>
      <c r="C2136" s="4" t="s">
        <v>8</v>
      </c>
      <c r="D2136" s="4" t="s">
        <v>38</v>
      </c>
      <c r="E2136" s="4" t="s">
        <v>3</v>
      </c>
      <c r="F2136" s="4" t="s">
        <v>16</v>
      </c>
      <c r="G2136" s="4" t="s">
        <v>31</v>
      </c>
      <c r="H2136" s="4" t="s">
        <v>64</v>
      </c>
      <c r="I2136" s="9">
        <v>1</v>
      </c>
      <c r="J2136" s="6">
        <v>81.239999999999995</v>
      </c>
      <c r="K2136" s="7">
        <v>0</v>
      </c>
      <c r="L2136" s="6">
        <v>38.65</v>
      </c>
      <c r="M2136" s="6">
        <f t="shared" si="132"/>
        <v>81.239999999999995</v>
      </c>
      <c r="N2136" s="6">
        <f t="shared" si="133"/>
        <v>38.65</v>
      </c>
      <c r="O2136" s="6">
        <f t="shared" si="134"/>
        <v>42.589999999999996</v>
      </c>
      <c r="P2136" s="8">
        <f t="shared" si="135"/>
        <v>0.52424913835548992</v>
      </c>
      <c r="Q2136" s="5">
        <f>YEAR(SalesDataTable[[#This Row],[Order Date]])</f>
        <v>2026</v>
      </c>
      <c r="R2136" s="8" t="str">
        <f>"Q"&amp;ROUNDUP(MONTH(SalesDataTable[[#This Row],[Order Date]])/3,0)</f>
        <v>Q4</v>
      </c>
      <c r="S2136" s="9">
        <f>MONTH(SalesDataTable[[#This Row],[Order Date]])</f>
        <v>10</v>
      </c>
      <c r="T2136" s="8" t="str">
        <f>TEXT(SalesDataTable[[#This Row],[Order Date]],"mmm")</f>
        <v>Oct</v>
      </c>
    </row>
    <row r="2137" spans="1:20" ht="15.6">
      <c r="A2137" s="2" t="s">
        <v>2188</v>
      </c>
      <c r="B2137" s="3">
        <v>46312</v>
      </c>
      <c r="C2137" s="4" t="s">
        <v>1</v>
      </c>
      <c r="D2137" s="4" t="s">
        <v>52</v>
      </c>
      <c r="E2137" s="4" t="s">
        <v>39</v>
      </c>
      <c r="F2137" s="4" t="s">
        <v>4</v>
      </c>
      <c r="G2137" s="4" t="s">
        <v>11</v>
      </c>
      <c r="H2137" s="4" t="s">
        <v>79</v>
      </c>
      <c r="I2137" s="9">
        <v>1</v>
      </c>
      <c r="J2137" s="6">
        <v>70.81</v>
      </c>
      <c r="K2137" s="7">
        <v>0.15</v>
      </c>
      <c r="L2137" s="6">
        <v>32.93</v>
      </c>
      <c r="M2137" s="6">
        <f t="shared" si="132"/>
        <v>60.188499999999998</v>
      </c>
      <c r="N2137" s="6">
        <f t="shared" si="133"/>
        <v>32.93</v>
      </c>
      <c r="O2137" s="6">
        <f t="shared" si="134"/>
        <v>27.258499999999998</v>
      </c>
      <c r="P2137" s="8">
        <f t="shared" si="135"/>
        <v>0.45288551799762411</v>
      </c>
      <c r="Q2137" s="5">
        <f>YEAR(SalesDataTable[[#This Row],[Order Date]])</f>
        <v>2026</v>
      </c>
      <c r="R2137" s="8" t="str">
        <f>"Q"&amp;ROUNDUP(MONTH(SalesDataTable[[#This Row],[Order Date]])/3,0)</f>
        <v>Q4</v>
      </c>
      <c r="S2137" s="9">
        <f>MONTH(SalesDataTable[[#This Row],[Order Date]])</f>
        <v>10</v>
      </c>
      <c r="T2137" s="8" t="str">
        <f>TEXT(SalesDataTable[[#This Row],[Order Date]],"mmm")</f>
        <v>Oct</v>
      </c>
    </row>
    <row r="2138" spans="1:20" ht="15.6">
      <c r="A2138" s="2" t="s">
        <v>2189</v>
      </c>
      <c r="B2138" s="3">
        <v>46312</v>
      </c>
      <c r="C2138" s="4" t="s">
        <v>27</v>
      </c>
      <c r="D2138" s="4" t="s">
        <v>82</v>
      </c>
      <c r="E2138" s="4" t="s">
        <v>3</v>
      </c>
      <c r="F2138" s="4" t="s">
        <v>20</v>
      </c>
      <c r="G2138" s="4" t="s">
        <v>31</v>
      </c>
      <c r="H2138" s="4" t="s">
        <v>41</v>
      </c>
      <c r="I2138" s="9">
        <v>6</v>
      </c>
      <c r="J2138" s="6">
        <v>200.26</v>
      </c>
      <c r="K2138" s="7">
        <v>0</v>
      </c>
      <c r="L2138" s="6">
        <v>106.71</v>
      </c>
      <c r="M2138" s="6">
        <f t="shared" si="132"/>
        <v>1201.56</v>
      </c>
      <c r="N2138" s="6">
        <f t="shared" si="133"/>
        <v>640.26</v>
      </c>
      <c r="O2138" s="6">
        <f t="shared" si="134"/>
        <v>561.29999999999995</v>
      </c>
      <c r="P2138" s="8">
        <f t="shared" si="135"/>
        <v>0.46714271447118744</v>
      </c>
      <c r="Q2138" s="5">
        <f>YEAR(SalesDataTable[[#This Row],[Order Date]])</f>
        <v>2026</v>
      </c>
      <c r="R2138" s="8" t="str">
        <f>"Q"&amp;ROUNDUP(MONTH(SalesDataTable[[#This Row],[Order Date]])/3,0)</f>
        <v>Q4</v>
      </c>
      <c r="S2138" s="9">
        <f>MONTH(SalesDataTable[[#This Row],[Order Date]])</f>
        <v>10</v>
      </c>
      <c r="T2138" s="8" t="str">
        <f>TEXT(SalesDataTable[[#This Row],[Order Date]],"mmm")</f>
        <v>Oct</v>
      </c>
    </row>
    <row r="2139" spans="1:20" ht="15.6">
      <c r="A2139" s="2" t="s">
        <v>2190</v>
      </c>
      <c r="B2139" s="3">
        <v>46312</v>
      </c>
      <c r="C2139" s="4" t="s">
        <v>27</v>
      </c>
      <c r="D2139" s="4" t="s">
        <v>28</v>
      </c>
      <c r="E2139" s="4" t="s">
        <v>3</v>
      </c>
      <c r="F2139" s="4" t="s">
        <v>16</v>
      </c>
      <c r="G2139" s="4" t="s">
        <v>49</v>
      </c>
      <c r="H2139" s="4" t="s">
        <v>67</v>
      </c>
      <c r="I2139" s="9">
        <v>3</v>
      </c>
      <c r="J2139" s="6">
        <v>36.75</v>
      </c>
      <c r="K2139" s="7">
        <v>0.05</v>
      </c>
      <c r="L2139" s="6">
        <v>13.71</v>
      </c>
      <c r="M2139" s="6">
        <f t="shared" si="132"/>
        <v>104.7375</v>
      </c>
      <c r="N2139" s="6">
        <f t="shared" si="133"/>
        <v>41.13</v>
      </c>
      <c r="O2139" s="6">
        <f t="shared" si="134"/>
        <v>63.607499999999995</v>
      </c>
      <c r="P2139" s="8">
        <f t="shared" si="135"/>
        <v>0.60730397422126747</v>
      </c>
      <c r="Q2139" s="5">
        <f>YEAR(SalesDataTable[[#This Row],[Order Date]])</f>
        <v>2026</v>
      </c>
      <c r="R2139" s="8" t="str">
        <f>"Q"&amp;ROUNDUP(MONTH(SalesDataTable[[#This Row],[Order Date]])/3,0)</f>
        <v>Q4</v>
      </c>
      <c r="S2139" s="9">
        <f>MONTH(SalesDataTable[[#This Row],[Order Date]])</f>
        <v>10</v>
      </c>
      <c r="T2139" s="8" t="str">
        <f>TEXT(SalesDataTable[[#This Row],[Order Date]],"mmm")</f>
        <v>Oct</v>
      </c>
    </row>
    <row r="2140" spans="1:20" ht="15.6">
      <c r="A2140" s="2" t="s">
        <v>2191</v>
      </c>
      <c r="B2140" s="3">
        <v>46312</v>
      </c>
      <c r="C2140" s="4" t="s">
        <v>14</v>
      </c>
      <c r="D2140" s="4" t="s">
        <v>126</v>
      </c>
      <c r="E2140" s="4" t="s">
        <v>3</v>
      </c>
      <c r="F2140" s="4" t="s">
        <v>4</v>
      </c>
      <c r="G2140" s="4" t="s">
        <v>11</v>
      </c>
      <c r="H2140" s="4" t="s">
        <v>12</v>
      </c>
      <c r="I2140" s="9">
        <v>2</v>
      </c>
      <c r="J2140" s="6">
        <v>92.41</v>
      </c>
      <c r="K2140" s="7">
        <v>0.1</v>
      </c>
      <c r="L2140" s="6">
        <v>45.42</v>
      </c>
      <c r="M2140" s="6">
        <f t="shared" si="132"/>
        <v>166.33799999999999</v>
      </c>
      <c r="N2140" s="6">
        <f t="shared" si="133"/>
        <v>90.84</v>
      </c>
      <c r="O2140" s="6">
        <f t="shared" si="134"/>
        <v>75.49799999999999</v>
      </c>
      <c r="P2140" s="8">
        <f t="shared" si="135"/>
        <v>0.4538830573891714</v>
      </c>
      <c r="Q2140" s="5">
        <f>YEAR(SalesDataTable[[#This Row],[Order Date]])</f>
        <v>2026</v>
      </c>
      <c r="R2140" s="8" t="str">
        <f>"Q"&amp;ROUNDUP(MONTH(SalesDataTable[[#This Row],[Order Date]])/3,0)</f>
        <v>Q4</v>
      </c>
      <c r="S2140" s="9">
        <f>MONTH(SalesDataTable[[#This Row],[Order Date]])</f>
        <v>10</v>
      </c>
      <c r="T2140" s="8" t="str">
        <f>TEXT(SalesDataTable[[#This Row],[Order Date]],"mmm")</f>
        <v>Oct</v>
      </c>
    </row>
    <row r="2141" spans="1:20" ht="15.6">
      <c r="A2141" s="2" t="s">
        <v>2192</v>
      </c>
      <c r="B2141" s="3">
        <v>46312</v>
      </c>
      <c r="C2141" s="4" t="s">
        <v>8</v>
      </c>
      <c r="D2141" s="4" t="s">
        <v>86</v>
      </c>
      <c r="E2141" s="4" t="s">
        <v>25</v>
      </c>
      <c r="F2141" s="4" t="s">
        <v>16</v>
      </c>
      <c r="G2141" s="4" t="s">
        <v>49</v>
      </c>
      <c r="H2141" s="4" t="s">
        <v>50</v>
      </c>
      <c r="I2141" s="9">
        <v>1</v>
      </c>
      <c r="J2141" s="6">
        <v>40.67</v>
      </c>
      <c r="K2141" s="7">
        <v>0</v>
      </c>
      <c r="L2141" s="6">
        <v>15.09</v>
      </c>
      <c r="M2141" s="6">
        <f t="shared" si="132"/>
        <v>40.67</v>
      </c>
      <c r="N2141" s="6">
        <f t="shared" si="133"/>
        <v>15.09</v>
      </c>
      <c r="O2141" s="6">
        <f t="shared" si="134"/>
        <v>25.580000000000002</v>
      </c>
      <c r="P2141" s="8">
        <f t="shared" si="135"/>
        <v>0.62896483894762722</v>
      </c>
      <c r="Q2141" s="5">
        <f>YEAR(SalesDataTable[[#This Row],[Order Date]])</f>
        <v>2026</v>
      </c>
      <c r="R2141" s="8" t="str">
        <f>"Q"&amp;ROUNDUP(MONTH(SalesDataTable[[#This Row],[Order Date]])/3,0)</f>
        <v>Q4</v>
      </c>
      <c r="S2141" s="9">
        <f>MONTH(SalesDataTable[[#This Row],[Order Date]])</f>
        <v>10</v>
      </c>
      <c r="T2141" s="8" t="str">
        <f>TEXT(SalesDataTable[[#This Row],[Order Date]],"mmm")</f>
        <v>Oct</v>
      </c>
    </row>
    <row r="2142" spans="1:20" ht="15.6">
      <c r="A2142" s="2" t="s">
        <v>2193</v>
      </c>
      <c r="B2142" s="3">
        <v>46313</v>
      </c>
      <c r="C2142" s="4" t="s">
        <v>8</v>
      </c>
      <c r="D2142" s="4" t="s">
        <v>9</v>
      </c>
      <c r="E2142" s="4" t="s">
        <v>3</v>
      </c>
      <c r="F2142" s="4" t="s">
        <v>4</v>
      </c>
      <c r="G2142" s="4" t="s">
        <v>11</v>
      </c>
      <c r="H2142" s="4" t="s">
        <v>12</v>
      </c>
      <c r="I2142" s="9">
        <v>1</v>
      </c>
      <c r="J2142" s="6">
        <v>90.09</v>
      </c>
      <c r="K2142" s="7">
        <v>0</v>
      </c>
      <c r="L2142" s="6">
        <v>45.17</v>
      </c>
      <c r="M2142" s="6">
        <f t="shared" si="132"/>
        <v>90.09</v>
      </c>
      <c r="N2142" s="6">
        <f t="shared" si="133"/>
        <v>45.17</v>
      </c>
      <c r="O2142" s="6">
        <f t="shared" si="134"/>
        <v>44.92</v>
      </c>
      <c r="P2142" s="8">
        <f t="shared" si="135"/>
        <v>0.49861249861249862</v>
      </c>
      <c r="Q2142" s="5">
        <f>YEAR(SalesDataTable[[#This Row],[Order Date]])</f>
        <v>2026</v>
      </c>
      <c r="R2142" s="8" t="str">
        <f>"Q"&amp;ROUNDUP(MONTH(SalesDataTable[[#This Row],[Order Date]])/3,0)</f>
        <v>Q4</v>
      </c>
      <c r="S2142" s="9">
        <f>MONTH(SalesDataTable[[#This Row],[Order Date]])</f>
        <v>10</v>
      </c>
      <c r="T2142" s="8" t="str">
        <f>TEXT(SalesDataTable[[#This Row],[Order Date]],"mmm")</f>
        <v>Oct</v>
      </c>
    </row>
    <row r="2143" spans="1:20" ht="15.6">
      <c r="A2143" s="2" t="s">
        <v>2194</v>
      </c>
      <c r="B2143" s="3">
        <v>46313</v>
      </c>
      <c r="C2143" s="4" t="s">
        <v>14</v>
      </c>
      <c r="D2143" s="4" t="s">
        <v>61</v>
      </c>
      <c r="E2143" s="4" t="s">
        <v>3</v>
      </c>
      <c r="F2143" s="4" t="s">
        <v>4</v>
      </c>
      <c r="G2143" s="4" t="s">
        <v>17</v>
      </c>
      <c r="H2143" s="4" t="s">
        <v>18</v>
      </c>
      <c r="I2143" s="9">
        <v>1</v>
      </c>
      <c r="J2143" s="6">
        <v>36.83</v>
      </c>
      <c r="K2143" s="7">
        <v>0</v>
      </c>
      <c r="L2143" s="6">
        <v>13.64</v>
      </c>
      <c r="M2143" s="6">
        <f t="shared" si="132"/>
        <v>36.83</v>
      </c>
      <c r="N2143" s="6">
        <f t="shared" si="133"/>
        <v>13.64</v>
      </c>
      <c r="O2143" s="6">
        <f t="shared" si="134"/>
        <v>23.189999999999998</v>
      </c>
      <c r="P2143" s="8">
        <f t="shared" si="135"/>
        <v>0.62964974205810476</v>
      </c>
      <c r="Q2143" s="5">
        <f>YEAR(SalesDataTable[[#This Row],[Order Date]])</f>
        <v>2026</v>
      </c>
      <c r="R2143" s="8" t="str">
        <f>"Q"&amp;ROUNDUP(MONTH(SalesDataTable[[#This Row],[Order Date]])/3,0)</f>
        <v>Q4</v>
      </c>
      <c r="S2143" s="9">
        <f>MONTH(SalesDataTable[[#This Row],[Order Date]])</f>
        <v>10</v>
      </c>
      <c r="T2143" s="8" t="str">
        <f>TEXT(SalesDataTable[[#This Row],[Order Date]],"mmm")</f>
        <v>Oct</v>
      </c>
    </row>
    <row r="2144" spans="1:20" ht="15.6">
      <c r="A2144" s="2" t="s">
        <v>2195</v>
      </c>
      <c r="B2144" s="3">
        <v>46313</v>
      </c>
      <c r="C2144" s="4" t="s">
        <v>8</v>
      </c>
      <c r="D2144" s="4" t="s">
        <v>69</v>
      </c>
      <c r="E2144" s="4" t="s">
        <v>39</v>
      </c>
      <c r="F2144" s="4" t="s">
        <v>4</v>
      </c>
      <c r="G2144" s="4" t="s">
        <v>31</v>
      </c>
      <c r="H2144" s="4" t="s">
        <v>41</v>
      </c>
      <c r="I2144" s="9">
        <v>5</v>
      </c>
      <c r="J2144" s="6">
        <v>196.37</v>
      </c>
      <c r="K2144" s="7">
        <v>0.05</v>
      </c>
      <c r="L2144" s="6">
        <v>103.51</v>
      </c>
      <c r="M2144" s="6">
        <f t="shared" si="132"/>
        <v>932.75749999999994</v>
      </c>
      <c r="N2144" s="6">
        <f t="shared" si="133"/>
        <v>517.55000000000007</v>
      </c>
      <c r="O2144" s="6">
        <f t="shared" si="134"/>
        <v>415.20749999999987</v>
      </c>
      <c r="P2144" s="8">
        <f t="shared" si="135"/>
        <v>0.44513981393877816</v>
      </c>
      <c r="Q2144" s="5">
        <f>YEAR(SalesDataTable[[#This Row],[Order Date]])</f>
        <v>2026</v>
      </c>
      <c r="R2144" s="8" t="str">
        <f>"Q"&amp;ROUNDUP(MONTH(SalesDataTable[[#This Row],[Order Date]])/3,0)</f>
        <v>Q4</v>
      </c>
      <c r="S2144" s="9">
        <f>MONTH(SalesDataTable[[#This Row],[Order Date]])</f>
        <v>10</v>
      </c>
      <c r="T2144" s="8" t="str">
        <f>TEXT(SalesDataTable[[#This Row],[Order Date]],"mmm")</f>
        <v>Oct</v>
      </c>
    </row>
    <row r="2145" spans="1:20" ht="15.6">
      <c r="A2145" s="2" t="s">
        <v>2196</v>
      </c>
      <c r="B2145" s="3">
        <v>46313</v>
      </c>
      <c r="C2145" s="4" t="s">
        <v>1</v>
      </c>
      <c r="D2145" s="4" t="s">
        <v>88</v>
      </c>
      <c r="E2145" s="4" t="s">
        <v>3</v>
      </c>
      <c r="F2145" s="4" t="s">
        <v>16</v>
      </c>
      <c r="G2145" s="4" t="s">
        <v>11</v>
      </c>
      <c r="H2145" s="4" t="s">
        <v>12</v>
      </c>
      <c r="I2145" s="9">
        <v>2</v>
      </c>
      <c r="J2145" s="6">
        <v>93.73</v>
      </c>
      <c r="K2145" s="7">
        <v>0</v>
      </c>
      <c r="L2145" s="6">
        <v>44.79</v>
      </c>
      <c r="M2145" s="6">
        <f t="shared" si="132"/>
        <v>187.46</v>
      </c>
      <c r="N2145" s="6">
        <f t="shared" si="133"/>
        <v>89.58</v>
      </c>
      <c r="O2145" s="6">
        <f t="shared" si="134"/>
        <v>97.88000000000001</v>
      </c>
      <c r="P2145" s="8">
        <f t="shared" si="135"/>
        <v>0.52213805611863873</v>
      </c>
      <c r="Q2145" s="5">
        <f>YEAR(SalesDataTable[[#This Row],[Order Date]])</f>
        <v>2026</v>
      </c>
      <c r="R2145" s="8" t="str">
        <f>"Q"&amp;ROUNDUP(MONTH(SalesDataTable[[#This Row],[Order Date]])/3,0)</f>
        <v>Q4</v>
      </c>
      <c r="S2145" s="9">
        <f>MONTH(SalesDataTable[[#This Row],[Order Date]])</f>
        <v>10</v>
      </c>
      <c r="T2145" s="8" t="str">
        <f>TEXT(SalesDataTable[[#This Row],[Order Date]],"mmm")</f>
        <v>Oct</v>
      </c>
    </row>
    <row r="2146" spans="1:20" ht="15.6">
      <c r="A2146" s="2" t="s">
        <v>2197</v>
      </c>
      <c r="B2146" s="3">
        <v>46313</v>
      </c>
      <c r="C2146" s="4" t="s">
        <v>14</v>
      </c>
      <c r="D2146" s="4" t="s">
        <v>61</v>
      </c>
      <c r="E2146" s="4" t="s">
        <v>3</v>
      </c>
      <c r="F2146" s="4" t="s">
        <v>20</v>
      </c>
      <c r="G2146" s="4" t="s">
        <v>17</v>
      </c>
      <c r="H2146" s="4" t="s">
        <v>18</v>
      </c>
      <c r="I2146" s="9">
        <v>1</v>
      </c>
      <c r="J2146" s="6">
        <v>36.46</v>
      </c>
      <c r="K2146" s="7">
        <v>0.05</v>
      </c>
      <c r="L2146" s="6">
        <v>13.35</v>
      </c>
      <c r="M2146" s="6">
        <f t="shared" si="132"/>
        <v>34.637</v>
      </c>
      <c r="N2146" s="6">
        <f t="shared" si="133"/>
        <v>13.35</v>
      </c>
      <c r="O2146" s="6">
        <f t="shared" si="134"/>
        <v>21.286999999999999</v>
      </c>
      <c r="P2146" s="8">
        <f t="shared" si="135"/>
        <v>0.61457401045125148</v>
      </c>
      <c r="Q2146" s="5">
        <f>YEAR(SalesDataTable[[#This Row],[Order Date]])</f>
        <v>2026</v>
      </c>
      <c r="R2146" s="8" t="str">
        <f>"Q"&amp;ROUNDUP(MONTH(SalesDataTable[[#This Row],[Order Date]])/3,0)</f>
        <v>Q4</v>
      </c>
      <c r="S2146" s="9">
        <f>MONTH(SalesDataTable[[#This Row],[Order Date]])</f>
        <v>10</v>
      </c>
      <c r="T2146" s="8" t="str">
        <f>TEXT(SalesDataTable[[#This Row],[Order Date]],"mmm")</f>
        <v>Oct</v>
      </c>
    </row>
    <row r="2147" spans="1:20" ht="15.6">
      <c r="A2147" s="2" t="s">
        <v>2198</v>
      </c>
      <c r="B2147" s="3">
        <v>46313</v>
      </c>
      <c r="C2147" s="4" t="s">
        <v>8</v>
      </c>
      <c r="D2147" s="4" t="s">
        <v>86</v>
      </c>
      <c r="E2147" s="4" t="s">
        <v>3</v>
      </c>
      <c r="F2147" s="4" t="s">
        <v>4</v>
      </c>
      <c r="G2147" s="4" t="s">
        <v>31</v>
      </c>
      <c r="H2147" s="4" t="s">
        <v>90</v>
      </c>
      <c r="I2147" s="9">
        <v>2</v>
      </c>
      <c r="J2147" s="6">
        <v>125.91</v>
      </c>
      <c r="K2147" s="7">
        <v>0</v>
      </c>
      <c r="L2147" s="6">
        <v>61.95</v>
      </c>
      <c r="M2147" s="6">
        <f t="shared" si="132"/>
        <v>251.82</v>
      </c>
      <c r="N2147" s="6">
        <f t="shared" si="133"/>
        <v>123.9</v>
      </c>
      <c r="O2147" s="6">
        <f t="shared" si="134"/>
        <v>127.91999999999999</v>
      </c>
      <c r="P2147" s="8">
        <f t="shared" si="135"/>
        <v>0.50798189182749576</v>
      </c>
      <c r="Q2147" s="5">
        <f>YEAR(SalesDataTable[[#This Row],[Order Date]])</f>
        <v>2026</v>
      </c>
      <c r="R2147" s="8" t="str">
        <f>"Q"&amp;ROUNDUP(MONTH(SalesDataTable[[#This Row],[Order Date]])/3,0)</f>
        <v>Q4</v>
      </c>
      <c r="S2147" s="9">
        <f>MONTH(SalesDataTable[[#This Row],[Order Date]])</f>
        <v>10</v>
      </c>
      <c r="T2147" s="8" t="str">
        <f>TEXT(SalesDataTable[[#This Row],[Order Date]],"mmm")</f>
        <v>Oct</v>
      </c>
    </row>
    <row r="2148" spans="1:20" ht="15.6">
      <c r="A2148" s="2" t="s">
        <v>2199</v>
      </c>
      <c r="B2148" s="3">
        <v>46313</v>
      </c>
      <c r="C2148" s="4" t="s">
        <v>27</v>
      </c>
      <c r="D2148" s="4" t="s">
        <v>48</v>
      </c>
      <c r="E2148" s="4" t="s">
        <v>25</v>
      </c>
      <c r="F2148" s="4" t="s">
        <v>16</v>
      </c>
      <c r="G2148" s="4" t="s">
        <v>11</v>
      </c>
      <c r="H2148" s="4" t="s">
        <v>12</v>
      </c>
      <c r="I2148" s="9">
        <v>1</v>
      </c>
      <c r="J2148" s="6">
        <v>92.56</v>
      </c>
      <c r="K2148" s="7">
        <v>0.1</v>
      </c>
      <c r="L2148" s="6">
        <v>44.23</v>
      </c>
      <c r="M2148" s="6">
        <f t="shared" si="132"/>
        <v>83.304000000000002</v>
      </c>
      <c r="N2148" s="6">
        <f t="shared" si="133"/>
        <v>44.23</v>
      </c>
      <c r="O2148" s="6">
        <f t="shared" si="134"/>
        <v>39.074000000000005</v>
      </c>
      <c r="P2148" s="8">
        <f t="shared" si="135"/>
        <v>0.46905310669355621</v>
      </c>
      <c r="Q2148" s="5">
        <f>YEAR(SalesDataTable[[#This Row],[Order Date]])</f>
        <v>2026</v>
      </c>
      <c r="R2148" s="8" t="str">
        <f>"Q"&amp;ROUNDUP(MONTH(SalesDataTable[[#This Row],[Order Date]])/3,0)</f>
        <v>Q4</v>
      </c>
      <c r="S2148" s="9">
        <f>MONTH(SalesDataTable[[#This Row],[Order Date]])</f>
        <v>10</v>
      </c>
      <c r="T2148" s="8" t="str">
        <f>TEXT(SalesDataTable[[#This Row],[Order Date]],"mmm")</f>
        <v>Oct</v>
      </c>
    </row>
    <row r="2149" spans="1:20" ht="15.6">
      <c r="A2149" s="2" t="s">
        <v>2200</v>
      </c>
      <c r="B2149" s="3">
        <v>46313</v>
      </c>
      <c r="C2149" s="4" t="s">
        <v>27</v>
      </c>
      <c r="D2149" s="4" t="s">
        <v>48</v>
      </c>
      <c r="E2149" s="4" t="s">
        <v>39</v>
      </c>
      <c r="F2149" s="4" t="s">
        <v>16</v>
      </c>
      <c r="G2149" s="4" t="s">
        <v>11</v>
      </c>
      <c r="H2149" s="4" t="s">
        <v>79</v>
      </c>
      <c r="I2149" s="9">
        <v>4</v>
      </c>
      <c r="J2149" s="6">
        <v>70.02</v>
      </c>
      <c r="K2149" s="7">
        <v>0</v>
      </c>
      <c r="L2149" s="6">
        <v>32.86</v>
      </c>
      <c r="M2149" s="6">
        <f t="shared" si="132"/>
        <v>280.08</v>
      </c>
      <c r="N2149" s="6">
        <f t="shared" si="133"/>
        <v>131.44</v>
      </c>
      <c r="O2149" s="6">
        <f t="shared" si="134"/>
        <v>148.63999999999999</v>
      </c>
      <c r="P2149" s="8">
        <f t="shared" si="135"/>
        <v>0.53070551271065403</v>
      </c>
      <c r="Q2149" s="5">
        <f>YEAR(SalesDataTable[[#This Row],[Order Date]])</f>
        <v>2026</v>
      </c>
      <c r="R2149" s="8" t="str">
        <f>"Q"&amp;ROUNDUP(MONTH(SalesDataTable[[#This Row],[Order Date]])/3,0)</f>
        <v>Q4</v>
      </c>
      <c r="S2149" s="9">
        <f>MONTH(SalesDataTable[[#This Row],[Order Date]])</f>
        <v>10</v>
      </c>
      <c r="T2149" s="8" t="str">
        <f>TEXT(SalesDataTable[[#This Row],[Order Date]],"mmm")</f>
        <v>Oct</v>
      </c>
    </row>
    <row r="2150" spans="1:20" ht="15.6">
      <c r="A2150" s="2" t="s">
        <v>2201</v>
      </c>
      <c r="B2150" s="3">
        <v>46313</v>
      </c>
      <c r="C2150" s="4" t="s">
        <v>1</v>
      </c>
      <c r="D2150" s="4" t="s">
        <v>88</v>
      </c>
      <c r="E2150" s="4" t="s">
        <v>3</v>
      </c>
      <c r="F2150" s="4" t="s">
        <v>4</v>
      </c>
      <c r="G2150" s="4" t="s">
        <v>5</v>
      </c>
      <c r="H2150" s="4" t="s">
        <v>29</v>
      </c>
      <c r="I2150" s="9">
        <v>3</v>
      </c>
      <c r="J2150" s="6">
        <v>51.62</v>
      </c>
      <c r="K2150" s="7">
        <v>0.1</v>
      </c>
      <c r="L2150" s="6">
        <v>22.94</v>
      </c>
      <c r="M2150" s="6">
        <f t="shared" si="132"/>
        <v>139.374</v>
      </c>
      <c r="N2150" s="6">
        <f t="shared" si="133"/>
        <v>68.820000000000007</v>
      </c>
      <c r="O2150" s="6">
        <f t="shared" si="134"/>
        <v>70.553999999999988</v>
      </c>
      <c r="P2150" s="8">
        <f t="shared" si="135"/>
        <v>0.50622067243531788</v>
      </c>
      <c r="Q2150" s="5">
        <f>YEAR(SalesDataTable[[#This Row],[Order Date]])</f>
        <v>2026</v>
      </c>
      <c r="R2150" s="8" t="str">
        <f>"Q"&amp;ROUNDUP(MONTH(SalesDataTable[[#This Row],[Order Date]])/3,0)</f>
        <v>Q4</v>
      </c>
      <c r="S2150" s="9">
        <f>MONTH(SalesDataTable[[#This Row],[Order Date]])</f>
        <v>10</v>
      </c>
      <c r="T2150" s="8" t="str">
        <f>TEXT(SalesDataTable[[#This Row],[Order Date]],"mmm")</f>
        <v>Oct</v>
      </c>
    </row>
    <row r="2151" spans="1:20" ht="15.6">
      <c r="A2151" s="2" t="s">
        <v>2202</v>
      </c>
      <c r="B2151" s="3">
        <v>46313</v>
      </c>
      <c r="C2151" s="4" t="s">
        <v>14</v>
      </c>
      <c r="D2151" s="4" t="s">
        <v>15</v>
      </c>
      <c r="E2151" s="4" t="s">
        <v>3</v>
      </c>
      <c r="F2151" s="4" t="s">
        <v>16</v>
      </c>
      <c r="G2151" s="4" t="s">
        <v>31</v>
      </c>
      <c r="H2151" s="4" t="s">
        <v>41</v>
      </c>
      <c r="I2151" s="9">
        <v>1</v>
      </c>
      <c r="J2151" s="6">
        <v>196.39</v>
      </c>
      <c r="K2151" s="7">
        <v>0</v>
      </c>
      <c r="L2151" s="6">
        <v>104.66</v>
      </c>
      <c r="M2151" s="6">
        <f t="shared" si="132"/>
        <v>196.39</v>
      </c>
      <c r="N2151" s="6">
        <f t="shared" si="133"/>
        <v>104.66</v>
      </c>
      <c r="O2151" s="6">
        <f t="shared" si="134"/>
        <v>91.72999999999999</v>
      </c>
      <c r="P2151" s="8">
        <f t="shared" si="135"/>
        <v>0.46708080859514228</v>
      </c>
      <c r="Q2151" s="5">
        <f>YEAR(SalesDataTable[[#This Row],[Order Date]])</f>
        <v>2026</v>
      </c>
      <c r="R2151" s="8" t="str">
        <f>"Q"&amp;ROUNDUP(MONTH(SalesDataTable[[#This Row],[Order Date]])/3,0)</f>
        <v>Q4</v>
      </c>
      <c r="S2151" s="9">
        <f>MONTH(SalesDataTable[[#This Row],[Order Date]])</f>
        <v>10</v>
      </c>
      <c r="T2151" s="8" t="str">
        <f>TEXT(SalesDataTable[[#This Row],[Order Date]],"mmm")</f>
        <v>Oct</v>
      </c>
    </row>
    <row r="2152" spans="1:20" ht="15.6">
      <c r="A2152" s="2" t="s">
        <v>2203</v>
      </c>
      <c r="B2152" s="3">
        <v>46313</v>
      </c>
      <c r="C2152" s="4" t="s">
        <v>27</v>
      </c>
      <c r="D2152" s="4" t="s">
        <v>48</v>
      </c>
      <c r="E2152" s="4" t="s">
        <v>10</v>
      </c>
      <c r="F2152" s="4" t="s">
        <v>20</v>
      </c>
      <c r="G2152" s="4" t="s">
        <v>49</v>
      </c>
      <c r="H2152" s="4" t="s">
        <v>50</v>
      </c>
      <c r="I2152" s="9">
        <v>10</v>
      </c>
      <c r="J2152" s="6">
        <v>41.26</v>
      </c>
      <c r="K2152" s="7">
        <v>0.1</v>
      </c>
      <c r="L2152" s="6">
        <v>15.06</v>
      </c>
      <c r="M2152" s="6">
        <f t="shared" si="132"/>
        <v>371.34</v>
      </c>
      <c r="N2152" s="6">
        <f t="shared" si="133"/>
        <v>150.6</v>
      </c>
      <c r="O2152" s="6">
        <f t="shared" si="134"/>
        <v>220.73999999999998</v>
      </c>
      <c r="P2152" s="8">
        <f t="shared" si="135"/>
        <v>0.59444175149458711</v>
      </c>
      <c r="Q2152" s="5">
        <f>YEAR(SalesDataTable[[#This Row],[Order Date]])</f>
        <v>2026</v>
      </c>
      <c r="R2152" s="8" t="str">
        <f>"Q"&amp;ROUNDUP(MONTH(SalesDataTable[[#This Row],[Order Date]])/3,0)</f>
        <v>Q4</v>
      </c>
      <c r="S2152" s="9">
        <f>MONTH(SalesDataTable[[#This Row],[Order Date]])</f>
        <v>10</v>
      </c>
      <c r="T2152" s="8" t="str">
        <f>TEXT(SalesDataTable[[#This Row],[Order Date]],"mmm")</f>
        <v>Oct</v>
      </c>
    </row>
    <row r="2153" spans="1:20" ht="15.6">
      <c r="A2153" s="2" t="s">
        <v>2204</v>
      </c>
      <c r="B2153" s="3">
        <v>46313</v>
      </c>
      <c r="C2153" s="4" t="s">
        <v>14</v>
      </c>
      <c r="D2153" s="4" t="s">
        <v>24</v>
      </c>
      <c r="E2153" s="4" t="s">
        <v>39</v>
      </c>
      <c r="F2153" s="4" t="s">
        <v>16</v>
      </c>
      <c r="G2153" s="4" t="s">
        <v>17</v>
      </c>
      <c r="H2153" s="4" t="s">
        <v>18</v>
      </c>
      <c r="I2153" s="9">
        <v>1</v>
      </c>
      <c r="J2153" s="6">
        <v>35.549999999999997</v>
      </c>
      <c r="K2153" s="7">
        <v>0.05</v>
      </c>
      <c r="L2153" s="6">
        <v>13.44</v>
      </c>
      <c r="M2153" s="6">
        <f t="shared" si="132"/>
        <v>33.772499999999994</v>
      </c>
      <c r="N2153" s="6">
        <f t="shared" si="133"/>
        <v>13.44</v>
      </c>
      <c r="O2153" s="6">
        <f t="shared" si="134"/>
        <v>20.332499999999996</v>
      </c>
      <c r="P2153" s="8">
        <f t="shared" si="135"/>
        <v>0.60204308238951809</v>
      </c>
      <c r="Q2153" s="5">
        <f>YEAR(SalesDataTable[[#This Row],[Order Date]])</f>
        <v>2026</v>
      </c>
      <c r="R2153" s="8" t="str">
        <f>"Q"&amp;ROUNDUP(MONTH(SalesDataTable[[#This Row],[Order Date]])/3,0)</f>
        <v>Q4</v>
      </c>
      <c r="S2153" s="9">
        <f>MONTH(SalesDataTable[[#This Row],[Order Date]])</f>
        <v>10</v>
      </c>
      <c r="T2153" s="8" t="str">
        <f>TEXT(SalesDataTable[[#This Row],[Order Date]],"mmm")</f>
        <v>Oct</v>
      </c>
    </row>
    <row r="2154" spans="1:20" ht="15.6">
      <c r="A2154" s="2" t="s">
        <v>2205</v>
      </c>
      <c r="B2154" s="3">
        <v>46313</v>
      </c>
      <c r="C2154" s="4" t="s">
        <v>27</v>
      </c>
      <c r="D2154" s="4" t="s">
        <v>48</v>
      </c>
      <c r="E2154" s="4" t="s">
        <v>3</v>
      </c>
      <c r="F2154" s="4" t="s">
        <v>16</v>
      </c>
      <c r="G2154" s="4" t="s">
        <v>5</v>
      </c>
      <c r="H2154" s="4" t="s">
        <v>29</v>
      </c>
      <c r="I2154" s="9">
        <v>1</v>
      </c>
      <c r="J2154" s="6">
        <v>49.5</v>
      </c>
      <c r="K2154" s="7">
        <v>0</v>
      </c>
      <c r="L2154" s="6">
        <v>22.36</v>
      </c>
      <c r="M2154" s="6">
        <f t="shared" si="132"/>
        <v>49.5</v>
      </c>
      <c r="N2154" s="6">
        <f t="shared" si="133"/>
        <v>22.36</v>
      </c>
      <c r="O2154" s="6">
        <f t="shared" si="134"/>
        <v>27.14</v>
      </c>
      <c r="P2154" s="8">
        <f t="shared" si="135"/>
        <v>0.54828282828282826</v>
      </c>
      <c r="Q2154" s="5">
        <f>YEAR(SalesDataTable[[#This Row],[Order Date]])</f>
        <v>2026</v>
      </c>
      <c r="R2154" s="8" t="str">
        <f>"Q"&amp;ROUNDUP(MONTH(SalesDataTable[[#This Row],[Order Date]])/3,0)</f>
        <v>Q4</v>
      </c>
      <c r="S2154" s="9">
        <f>MONTH(SalesDataTable[[#This Row],[Order Date]])</f>
        <v>10</v>
      </c>
      <c r="T2154" s="8" t="str">
        <f>TEXT(SalesDataTable[[#This Row],[Order Date]],"mmm")</f>
        <v>Oct</v>
      </c>
    </row>
    <row r="2155" spans="1:20" ht="15.6">
      <c r="A2155" s="2" t="s">
        <v>2206</v>
      </c>
      <c r="B2155" s="3">
        <v>46314</v>
      </c>
      <c r="C2155" s="4" t="s">
        <v>1</v>
      </c>
      <c r="D2155" s="4" t="s">
        <v>88</v>
      </c>
      <c r="E2155" s="4" t="s">
        <v>3</v>
      </c>
      <c r="F2155" s="4" t="s">
        <v>20</v>
      </c>
      <c r="G2155" s="4" t="s">
        <v>31</v>
      </c>
      <c r="H2155" s="4" t="s">
        <v>64</v>
      </c>
      <c r="I2155" s="9">
        <v>1</v>
      </c>
      <c r="J2155" s="6">
        <v>80.58</v>
      </c>
      <c r="K2155" s="7">
        <v>0</v>
      </c>
      <c r="L2155" s="6">
        <v>40.43</v>
      </c>
      <c r="M2155" s="6">
        <f t="shared" si="132"/>
        <v>80.58</v>
      </c>
      <c r="N2155" s="6">
        <f t="shared" si="133"/>
        <v>40.43</v>
      </c>
      <c r="O2155" s="6">
        <f t="shared" si="134"/>
        <v>40.15</v>
      </c>
      <c r="P2155" s="8">
        <f t="shared" si="135"/>
        <v>0.49826259617771157</v>
      </c>
      <c r="Q2155" s="5">
        <f>YEAR(SalesDataTable[[#This Row],[Order Date]])</f>
        <v>2026</v>
      </c>
      <c r="R2155" s="8" t="str">
        <f>"Q"&amp;ROUNDUP(MONTH(SalesDataTable[[#This Row],[Order Date]])/3,0)</f>
        <v>Q4</v>
      </c>
      <c r="S2155" s="9">
        <f>MONTH(SalesDataTable[[#This Row],[Order Date]])</f>
        <v>10</v>
      </c>
      <c r="T2155" s="8" t="str">
        <f>TEXT(SalesDataTable[[#This Row],[Order Date]],"mmm")</f>
        <v>Oct</v>
      </c>
    </row>
    <row r="2156" spans="1:20" ht="15.6">
      <c r="A2156" s="2" t="s">
        <v>2207</v>
      </c>
      <c r="B2156" s="3">
        <v>46314</v>
      </c>
      <c r="C2156" s="4" t="s">
        <v>14</v>
      </c>
      <c r="D2156" s="4" t="s">
        <v>34</v>
      </c>
      <c r="E2156" s="4" t="s">
        <v>25</v>
      </c>
      <c r="F2156" s="4" t="s">
        <v>20</v>
      </c>
      <c r="G2156" s="4" t="s">
        <v>17</v>
      </c>
      <c r="H2156" s="4" t="s">
        <v>83</v>
      </c>
      <c r="I2156" s="9">
        <v>2</v>
      </c>
      <c r="J2156" s="6">
        <v>161.59</v>
      </c>
      <c r="K2156" s="7">
        <v>0.05</v>
      </c>
      <c r="L2156" s="6">
        <v>89.57</v>
      </c>
      <c r="M2156" s="6">
        <f t="shared" si="132"/>
        <v>307.02100000000002</v>
      </c>
      <c r="N2156" s="6">
        <f t="shared" si="133"/>
        <v>179.14</v>
      </c>
      <c r="O2156" s="6">
        <f t="shared" si="134"/>
        <v>127.88100000000003</v>
      </c>
      <c r="P2156" s="8">
        <f t="shared" si="135"/>
        <v>0.41652199686666391</v>
      </c>
      <c r="Q2156" s="5">
        <f>YEAR(SalesDataTable[[#This Row],[Order Date]])</f>
        <v>2026</v>
      </c>
      <c r="R2156" s="8" t="str">
        <f>"Q"&amp;ROUNDUP(MONTH(SalesDataTable[[#This Row],[Order Date]])/3,0)</f>
        <v>Q4</v>
      </c>
      <c r="S2156" s="9">
        <f>MONTH(SalesDataTable[[#This Row],[Order Date]])</f>
        <v>10</v>
      </c>
      <c r="T2156" s="8" t="str">
        <f>TEXT(SalesDataTable[[#This Row],[Order Date]],"mmm")</f>
        <v>Oct</v>
      </c>
    </row>
    <row r="2157" spans="1:20" ht="15.6">
      <c r="A2157" s="2" t="s">
        <v>2208</v>
      </c>
      <c r="B2157" s="3">
        <v>46314</v>
      </c>
      <c r="C2157" s="4" t="s">
        <v>27</v>
      </c>
      <c r="D2157" s="4" t="s">
        <v>48</v>
      </c>
      <c r="E2157" s="4" t="s">
        <v>3</v>
      </c>
      <c r="F2157" s="4" t="s">
        <v>20</v>
      </c>
      <c r="G2157" s="4" t="s">
        <v>31</v>
      </c>
      <c r="H2157" s="4" t="s">
        <v>64</v>
      </c>
      <c r="I2157" s="9">
        <v>1</v>
      </c>
      <c r="J2157" s="6">
        <v>80.319999999999993</v>
      </c>
      <c r="K2157" s="7">
        <v>0</v>
      </c>
      <c r="L2157" s="6">
        <v>39.729999999999997</v>
      </c>
      <c r="M2157" s="6">
        <f t="shared" si="132"/>
        <v>80.319999999999993</v>
      </c>
      <c r="N2157" s="6">
        <f t="shared" si="133"/>
        <v>39.729999999999997</v>
      </c>
      <c r="O2157" s="6">
        <f t="shared" si="134"/>
        <v>40.589999999999996</v>
      </c>
      <c r="P2157" s="8">
        <f t="shared" si="135"/>
        <v>0.50535358565737054</v>
      </c>
      <c r="Q2157" s="5">
        <f>YEAR(SalesDataTable[[#This Row],[Order Date]])</f>
        <v>2026</v>
      </c>
      <c r="R2157" s="8" t="str">
        <f>"Q"&amp;ROUNDUP(MONTH(SalesDataTable[[#This Row],[Order Date]])/3,0)</f>
        <v>Q4</v>
      </c>
      <c r="S2157" s="9">
        <f>MONTH(SalesDataTable[[#This Row],[Order Date]])</f>
        <v>10</v>
      </c>
      <c r="T2157" s="8" t="str">
        <f>TEXT(SalesDataTable[[#This Row],[Order Date]],"mmm")</f>
        <v>Oct</v>
      </c>
    </row>
    <row r="2158" spans="1:20" ht="15.6">
      <c r="A2158" s="2" t="s">
        <v>2209</v>
      </c>
      <c r="B2158" s="3">
        <v>46314</v>
      </c>
      <c r="C2158" s="4" t="s">
        <v>1</v>
      </c>
      <c r="D2158" s="4" t="s">
        <v>52</v>
      </c>
      <c r="E2158" s="4" t="s">
        <v>39</v>
      </c>
      <c r="F2158" s="4" t="s">
        <v>16</v>
      </c>
      <c r="G2158" s="4" t="s">
        <v>17</v>
      </c>
      <c r="H2158" s="4" t="s">
        <v>83</v>
      </c>
      <c r="I2158" s="9">
        <v>1</v>
      </c>
      <c r="J2158" s="6">
        <v>164.25</v>
      </c>
      <c r="K2158" s="7">
        <v>0</v>
      </c>
      <c r="L2158" s="6">
        <v>86.6</v>
      </c>
      <c r="M2158" s="6">
        <f t="shared" si="132"/>
        <v>164.25</v>
      </c>
      <c r="N2158" s="6">
        <f t="shared" si="133"/>
        <v>86.6</v>
      </c>
      <c r="O2158" s="6">
        <f t="shared" si="134"/>
        <v>77.650000000000006</v>
      </c>
      <c r="P2158" s="8">
        <f t="shared" si="135"/>
        <v>0.47275494672754947</v>
      </c>
      <c r="Q2158" s="5">
        <f>YEAR(SalesDataTable[[#This Row],[Order Date]])</f>
        <v>2026</v>
      </c>
      <c r="R2158" s="8" t="str">
        <f>"Q"&amp;ROUNDUP(MONTH(SalesDataTable[[#This Row],[Order Date]])/3,0)</f>
        <v>Q4</v>
      </c>
      <c r="S2158" s="9">
        <f>MONTH(SalesDataTable[[#This Row],[Order Date]])</f>
        <v>10</v>
      </c>
      <c r="T2158" s="8" t="str">
        <f>TEXT(SalesDataTable[[#This Row],[Order Date]],"mmm")</f>
        <v>Oct</v>
      </c>
    </row>
    <row r="2159" spans="1:20" ht="15.6">
      <c r="A2159" s="2" t="s">
        <v>2210</v>
      </c>
      <c r="B2159" s="3">
        <v>46314</v>
      </c>
      <c r="C2159" s="4" t="s">
        <v>27</v>
      </c>
      <c r="D2159" s="4" t="s">
        <v>48</v>
      </c>
      <c r="E2159" s="4" t="s">
        <v>39</v>
      </c>
      <c r="F2159" s="4" t="s">
        <v>16</v>
      </c>
      <c r="G2159" s="4" t="s">
        <v>5</v>
      </c>
      <c r="H2159" s="4" t="s">
        <v>43</v>
      </c>
      <c r="I2159" s="9">
        <v>6</v>
      </c>
      <c r="J2159" s="6">
        <v>101.6</v>
      </c>
      <c r="K2159" s="7">
        <v>0</v>
      </c>
      <c r="L2159" s="6">
        <v>50.17</v>
      </c>
      <c r="M2159" s="6">
        <f t="shared" si="132"/>
        <v>609.59999999999991</v>
      </c>
      <c r="N2159" s="6">
        <f t="shared" si="133"/>
        <v>301.02</v>
      </c>
      <c r="O2159" s="6">
        <f t="shared" si="134"/>
        <v>308.57999999999993</v>
      </c>
      <c r="P2159" s="8">
        <f t="shared" si="135"/>
        <v>0.50620078740157481</v>
      </c>
      <c r="Q2159" s="5">
        <f>YEAR(SalesDataTable[[#This Row],[Order Date]])</f>
        <v>2026</v>
      </c>
      <c r="R2159" s="8" t="str">
        <f>"Q"&amp;ROUNDUP(MONTH(SalesDataTable[[#This Row],[Order Date]])/3,0)</f>
        <v>Q4</v>
      </c>
      <c r="S2159" s="9">
        <f>MONTH(SalesDataTable[[#This Row],[Order Date]])</f>
        <v>10</v>
      </c>
      <c r="T2159" s="8" t="str">
        <f>TEXT(SalesDataTable[[#This Row],[Order Date]],"mmm")</f>
        <v>Oct</v>
      </c>
    </row>
    <row r="2160" spans="1:20" ht="15.6">
      <c r="A2160" s="2" t="s">
        <v>2211</v>
      </c>
      <c r="B2160" s="3">
        <v>46315</v>
      </c>
      <c r="C2160" s="4" t="s">
        <v>1</v>
      </c>
      <c r="D2160" s="4" t="s">
        <v>2</v>
      </c>
      <c r="E2160" s="4" t="s">
        <v>25</v>
      </c>
      <c r="F2160" s="4" t="s">
        <v>4</v>
      </c>
      <c r="G2160" s="4" t="s">
        <v>49</v>
      </c>
      <c r="H2160" s="4" t="s">
        <v>67</v>
      </c>
      <c r="I2160" s="9">
        <v>5</v>
      </c>
      <c r="J2160" s="6">
        <v>35.99</v>
      </c>
      <c r="K2160" s="7">
        <v>0</v>
      </c>
      <c r="L2160" s="6">
        <v>14.19</v>
      </c>
      <c r="M2160" s="6">
        <f t="shared" si="132"/>
        <v>179.95000000000002</v>
      </c>
      <c r="N2160" s="6">
        <f t="shared" si="133"/>
        <v>70.95</v>
      </c>
      <c r="O2160" s="6">
        <f t="shared" si="134"/>
        <v>109.00000000000001</v>
      </c>
      <c r="P2160" s="8">
        <f t="shared" si="135"/>
        <v>0.60572381217004723</v>
      </c>
      <c r="Q2160" s="5">
        <f>YEAR(SalesDataTable[[#This Row],[Order Date]])</f>
        <v>2026</v>
      </c>
      <c r="R2160" s="8" t="str">
        <f>"Q"&amp;ROUNDUP(MONTH(SalesDataTable[[#This Row],[Order Date]])/3,0)</f>
        <v>Q4</v>
      </c>
      <c r="S2160" s="9">
        <f>MONTH(SalesDataTable[[#This Row],[Order Date]])</f>
        <v>10</v>
      </c>
      <c r="T2160" s="8" t="str">
        <f>TEXT(SalesDataTable[[#This Row],[Order Date]],"mmm")</f>
        <v>Oct</v>
      </c>
    </row>
    <row r="2161" spans="1:20" ht="15.6">
      <c r="A2161" s="2" t="s">
        <v>2212</v>
      </c>
      <c r="B2161" s="3">
        <v>46315</v>
      </c>
      <c r="C2161" s="4" t="s">
        <v>27</v>
      </c>
      <c r="D2161" s="4" t="s">
        <v>48</v>
      </c>
      <c r="E2161" s="4" t="s">
        <v>3</v>
      </c>
      <c r="F2161" s="4" t="s">
        <v>4</v>
      </c>
      <c r="G2161" s="4" t="s">
        <v>49</v>
      </c>
      <c r="H2161" s="4" t="s">
        <v>67</v>
      </c>
      <c r="I2161" s="9">
        <v>2</v>
      </c>
      <c r="J2161" s="6">
        <v>36.57</v>
      </c>
      <c r="K2161" s="7">
        <v>0.1</v>
      </c>
      <c r="L2161" s="6">
        <v>13.79</v>
      </c>
      <c r="M2161" s="6">
        <f t="shared" si="132"/>
        <v>65.826000000000008</v>
      </c>
      <c r="N2161" s="6">
        <f t="shared" si="133"/>
        <v>27.58</v>
      </c>
      <c r="O2161" s="6">
        <f t="shared" si="134"/>
        <v>38.246000000000009</v>
      </c>
      <c r="P2161" s="8">
        <f t="shared" si="135"/>
        <v>0.58101661957281325</v>
      </c>
      <c r="Q2161" s="5">
        <f>YEAR(SalesDataTable[[#This Row],[Order Date]])</f>
        <v>2026</v>
      </c>
      <c r="R2161" s="8" t="str">
        <f>"Q"&amp;ROUNDUP(MONTH(SalesDataTable[[#This Row],[Order Date]])/3,0)</f>
        <v>Q4</v>
      </c>
      <c r="S2161" s="9">
        <f>MONTH(SalesDataTable[[#This Row],[Order Date]])</f>
        <v>10</v>
      </c>
      <c r="T2161" s="8" t="str">
        <f>TEXT(SalesDataTable[[#This Row],[Order Date]],"mmm")</f>
        <v>Oct</v>
      </c>
    </row>
    <row r="2162" spans="1:20" ht="15.6">
      <c r="A2162" s="2" t="s">
        <v>2213</v>
      </c>
      <c r="B2162" s="3">
        <v>46315</v>
      </c>
      <c r="C2162" s="4" t="s">
        <v>8</v>
      </c>
      <c r="D2162" s="4" t="s">
        <v>38</v>
      </c>
      <c r="E2162" s="4" t="s">
        <v>3</v>
      </c>
      <c r="F2162" s="4" t="s">
        <v>16</v>
      </c>
      <c r="G2162" s="4" t="s">
        <v>5</v>
      </c>
      <c r="H2162" s="4" t="s">
        <v>35</v>
      </c>
      <c r="I2162" s="9">
        <v>1</v>
      </c>
      <c r="J2162" s="6">
        <v>40.99</v>
      </c>
      <c r="K2162" s="7">
        <v>0.1</v>
      </c>
      <c r="L2162" s="6">
        <v>17.16</v>
      </c>
      <c r="M2162" s="6">
        <f t="shared" si="132"/>
        <v>36.891000000000005</v>
      </c>
      <c r="N2162" s="6">
        <f t="shared" si="133"/>
        <v>17.16</v>
      </c>
      <c r="O2162" s="6">
        <f t="shared" si="134"/>
        <v>19.731000000000005</v>
      </c>
      <c r="P2162" s="8">
        <f t="shared" si="135"/>
        <v>0.5348458973733432</v>
      </c>
      <c r="Q2162" s="5">
        <f>YEAR(SalesDataTable[[#This Row],[Order Date]])</f>
        <v>2026</v>
      </c>
      <c r="R2162" s="8" t="str">
        <f>"Q"&amp;ROUNDUP(MONTH(SalesDataTable[[#This Row],[Order Date]])/3,0)</f>
        <v>Q4</v>
      </c>
      <c r="S2162" s="9">
        <f>MONTH(SalesDataTable[[#This Row],[Order Date]])</f>
        <v>10</v>
      </c>
      <c r="T2162" s="8" t="str">
        <f>TEXT(SalesDataTable[[#This Row],[Order Date]],"mmm")</f>
        <v>Oct</v>
      </c>
    </row>
    <row r="2163" spans="1:20" ht="15.6">
      <c r="A2163" s="2" t="s">
        <v>2214</v>
      </c>
      <c r="B2163" s="3">
        <v>46315</v>
      </c>
      <c r="C2163" s="4" t="s">
        <v>27</v>
      </c>
      <c r="D2163" s="4" t="s">
        <v>48</v>
      </c>
      <c r="E2163" s="4" t="s">
        <v>25</v>
      </c>
      <c r="F2163" s="4" t="s">
        <v>4</v>
      </c>
      <c r="G2163" s="4" t="s">
        <v>31</v>
      </c>
      <c r="H2163" s="4" t="s">
        <v>64</v>
      </c>
      <c r="I2163" s="9">
        <v>3</v>
      </c>
      <c r="J2163" s="6">
        <v>80.47</v>
      </c>
      <c r="K2163" s="7">
        <v>0</v>
      </c>
      <c r="L2163" s="6">
        <v>40.090000000000003</v>
      </c>
      <c r="M2163" s="6">
        <f t="shared" si="132"/>
        <v>241.41</v>
      </c>
      <c r="N2163" s="6">
        <f t="shared" si="133"/>
        <v>120.27000000000001</v>
      </c>
      <c r="O2163" s="6">
        <f t="shared" si="134"/>
        <v>121.13999999999999</v>
      </c>
      <c r="P2163" s="8">
        <f t="shared" si="135"/>
        <v>0.50180191375667949</v>
      </c>
      <c r="Q2163" s="5">
        <f>YEAR(SalesDataTable[[#This Row],[Order Date]])</f>
        <v>2026</v>
      </c>
      <c r="R2163" s="8" t="str">
        <f>"Q"&amp;ROUNDUP(MONTH(SalesDataTable[[#This Row],[Order Date]])/3,0)</f>
        <v>Q4</v>
      </c>
      <c r="S2163" s="9">
        <f>MONTH(SalesDataTable[[#This Row],[Order Date]])</f>
        <v>10</v>
      </c>
      <c r="T2163" s="8" t="str">
        <f>TEXT(SalesDataTable[[#This Row],[Order Date]],"mmm")</f>
        <v>Oct</v>
      </c>
    </row>
    <row r="2164" spans="1:20" ht="15.6">
      <c r="A2164" s="2" t="s">
        <v>2215</v>
      </c>
      <c r="B2164" s="3">
        <v>46315</v>
      </c>
      <c r="C2164" s="4" t="s">
        <v>27</v>
      </c>
      <c r="D2164" s="4" t="s">
        <v>82</v>
      </c>
      <c r="E2164" s="4" t="s">
        <v>25</v>
      </c>
      <c r="F2164" s="4" t="s">
        <v>20</v>
      </c>
      <c r="G2164" s="4" t="s">
        <v>11</v>
      </c>
      <c r="H2164" s="4" t="s">
        <v>21</v>
      </c>
      <c r="I2164" s="9">
        <v>5</v>
      </c>
      <c r="J2164" s="6">
        <v>140.32</v>
      </c>
      <c r="K2164" s="7">
        <v>0</v>
      </c>
      <c r="L2164" s="6">
        <v>80.08</v>
      </c>
      <c r="M2164" s="6">
        <f t="shared" si="132"/>
        <v>701.59999999999991</v>
      </c>
      <c r="N2164" s="6">
        <f t="shared" si="133"/>
        <v>400.4</v>
      </c>
      <c r="O2164" s="6">
        <f t="shared" si="134"/>
        <v>301.19999999999993</v>
      </c>
      <c r="P2164" s="8">
        <f t="shared" si="135"/>
        <v>0.4293044469783352</v>
      </c>
      <c r="Q2164" s="5">
        <f>YEAR(SalesDataTable[[#This Row],[Order Date]])</f>
        <v>2026</v>
      </c>
      <c r="R2164" s="8" t="str">
        <f>"Q"&amp;ROUNDUP(MONTH(SalesDataTable[[#This Row],[Order Date]])/3,0)</f>
        <v>Q4</v>
      </c>
      <c r="S2164" s="9">
        <f>MONTH(SalesDataTable[[#This Row],[Order Date]])</f>
        <v>10</v>
      </c>
      <c r="T2164" s="8" t="str">
        <f>TEXT(SalesDataTable[[#This Row],[Order Date]],"mmm")</f>
        <v>Oct</v>
      </c>
    </row>
    <row r="2165" spans="1:20" ht="15.6">
      <c r="A2165" s="2" t="s">
        <v>2216</v>
      </c>
      <c r="B2165" s="3">
        <v>46315</v>
      </c>
      <c r="C2165" s="4" t="s">
        <v>8</v>
      </c>
      <c r="D2165" s="4" t="s">
        <v>66</v>
      </c>
      <c r="E2165" s="4" t="s">
        <v>3</v>
      </c>
      <c r="F2165" s="4" t="s">
        <v>16</v>
      </c>
      <c r="G2165" s="4" t="s">
        <v>49</v>
      </c>
      <c r="H2165" s="4" t="s">
        <v>55</v>
      </c>
      <c r="I2165" s="9">
        <v>3</v>
      </c>
      <c r="J2165" s="6">
        <v>125.93</v>
      </c>
      <c r="K2165" s="7">
        <v>0.1</v>
      </c>
      <c r="L2165" s="6">
        <v>68.45</v>
      </c>
      <c r="M2165" s="6">
        <f t="shared" si="132"/>
        <v>340.01100000000002</v>
      </c>
      <c r="N2165" s="6">
        <f t="shared" si="133"/>
        <v>205.35000000000002</v>
      </c>
      <c r="O2165" s="6">
        <f t="shared" si="134"/>
        <v>134.661</v>
      </c>
      <c r="P2165" s="8">
        <f t="shared" si="135"/>
        <v>0.39604895135745605</v>
      </c>
      <c r="Q2165" s="5">
        <f>YEAR(SalesDataTable[[#This Row],[Order Date]])</f>
        <v>2026</v>
      </c>
      <c r="R2165" s="8" t="str">
        <f>"Q"&amp;ROUNDUP(MONTH(SalesDataTable[[#This Row],[Order Date]])/3,0)</f>
        <v>Q4</v>
      </c>
      <c r="S2165" s="9">
        <f>MONTH(SalesDataTable[[#This Row],[Order Date]])</f>
        <v>10</v>
      </c>
      <c r="T2165" s="8" t="str">
        <f>TEXT(SalesDataTable[[#This Row],[Order Date]],"mmm")</f>
        <v>Oct</v>
      </c>
    </row>
    <row r="2166" spans="1:20" ht="15.6">
      <c r="A2166" s="2" t="s">
        <v>2217</v>
      </c>
      <c r="B2166" s="3">
        <v>46316</v>
      </c>
      <c r="C2166" s="4" t="s">
        <v>27</v>
      </c>
      <c r="D2166" s="4" t="s">
        <v>48</v>
      </c>
      <c r="E2166" s="4" t="s">
        <v>3</v>
      </c>
      <c r="F2166" s="4" t="s">
        <v>4</v>
      </c>
      <c r="G2166" s="4" t="s">
        <v>11</v>
      </c>
      <c r="H2166" s="4" t="s">
        <v>21</v>
      </c>
      <c r="I2166" s="9">
        <v>2</v>
      </c>
      <c r="J2166" s="6">
        <v>141.4</v>
      </c>
      <c r="K2166" s="7">
        <v>0.05</v>
      </c>
      <c r="L2166" s="6">
        <v>77.48</v>
      </c>
      <c r="M2166" s="6">
        <f t="shared" si="132"/>
        <v>268.66000000000003</v>
      </c>
      <c r="N2166" s="6">
        <f t="shared" si="133"/>
        <v>154.96</v>
      </c>
      <c r="O2166" s="6">
        <f t="shared" si="134"/>
        <v>113.70000000000002</v>
      </c>
      <c r="P2166" s="8">
        <f t="shared" si="135"/>
        <v>0.42321149408173903</v>
      </c>
      <c r="Q2166" s="5">
        <f>YEAR(SalesDataTable[[#This Row],[Order Date]])</f>
        <v>2026</v>
      </c>
      <c r="R2166" s="8" t="str">
        <f>"Q"&amp;ROUNDUP(MONTH(SalesDataTable[[#This Row],[Order Date]])/3,0)</f>
        <v>Q4</v>
      </c>
      <c r="S2166" s="9">
        <f>MONTH(SalesDataTable[[#This Row],[Order Date]])</f>
        <v>10</v>
      </c>
      <c r="T2166" s="8" t="str">
        <f>TEXT(SalesDataTable[[#This Row],[Order Date]],"mmm")</f>
        <v>Oct</v>
      </c>
    </row>
    <row r="2167" spans="1:20" ht="15.6">
      <c r="A2167" s="2" t="s">
        <v>2218</v>
      </c>
      <c r="B2167" s="3">
        <v>46316</v>
      </c>
      <c r="C2167" s="4" t="s">
        <v>1</v>
      </c>
      <c r="D2167" s="4" t="s">
        <v>2</v>
      </c>
      <c r="E2167" s="4" t="s">
        <v>10</v>
      </c>
      <c r="F2167" s="4" t="s">
        <v>20</v>
      </c>
      <c r="G2167" s="4" t="s">
        <v>5</v>
      </c>
      <c r="H2167" s="4" t="s">
        <v>29</v>
      </c>
      <c r="I2167" s="9">
        <v>8</v>
      </c>
      <c r="J2167" s="6">
        <v>51.91</v>
      </c>
      <c r="K2167" s="7">
        <v>0.05</v>
      </c>
      <c r="L2167" s="6">
        <v>22.99</v>
      </c>
      <c r="M2167" s="6">
        <f t="shared" si="132"/>
        <v>394.51599999999996</v>
      </c>
      <c r="N2167" s="6">
        <f t="shared" si="133"/>
        <v>183.92</v>
      </c>
      <c r="O2167" s="6">
        <f t="shared" si="134"/>
        <v>210.59599999999998</v>
      </c>
      <c r="P2167" s="8">
        <f t="shared" si="135"/>
        <v>0.53380851473704483</v>
      </c>
      <c r="Q2167" s="5">
        <f>YEAR(SalesDataTable[[#This Row],[Order Date]])</f>
        <v>2026</v>
      </c>
      <c r="R2167" s="8" t="str">
        <f>"Q"&amp;ROUNDUP(MONTH(SalesDataTable[[#This Row],[Order Date]])/3,0)</f>
        <v>Q4</v>
      </c>
      <c r="S2167" s="9">
        <f>MONTH(SalesDataTable[[#This Row],[Order Date]])</f>
        <v>10</v>
      </c>
      <c r="T2167" s="8" t="str">
        <f>TEXT(SalesDataTable[[#This Row],[Order Date]],"mmm")</f>
        <v>Oct</v>
      </c>
    </row>
    <row r="2168" spans="1:20" ht="15.6">
      <c r="A2168" s="2" t="s">
        <v>2219</v>
      </c>
      <c r="B2168" s="3">
        <v>46316</v>
      </c>
      <c r="C2168" s="4" t="s">
        <v>27</v>
      </c>
      <c r="D2168" s="4" t="s">
        <v>45</v>
      </c>
      <c r="E2168" s="4" t="s">
        <v>39</v>
      </c>
      <c r="F2168" s="4" t="s">
        <v>4</v>
      </c>
      <c r="G2168" s="4" t="s">
        <v>31</v>
      </c>
      <c r="H2168" s="4" t="s">
        <v>41</v>
      </c>
      <c r="I2168" s="9">
        <v>1</v>
      </c>
      <c r="J2168" s="6">
        <v>192.62</v>
      </c>
      <c r="K2168" s="7">
        <v>0</v>
      </c>
      <c r="L2168" s="6">
        <v>102.51</v>
      </c>
      <c r="M2168" s="6">
        <f t="shared" si="132"/>
        <v>192.62</v>
      </c>
      <c r="N2168" s="6">
        <f t="shared" si="133"/>
        <v>102.51</v>
      </c>
      <c r="O2168" s="6">
        <f t="shared" si="134"/>
        <v>90.11</v>
      </c>
      <c r="P2168" s="8">
        <f t="shared" si="135"/>
        <v>0.46781227286886096</v>
      </c>
      <c r="Q2168" s="5">
        <f>YEAR(SalesDataTable[[#This Row],[Order Date]])</f>
        <v>2026</v>
      </c>
      <c r="R2168" s="8" t="str">
        <f>"Q"&amp;ROUNDUP(MONTH(SalesDataTable[[#This Row],[Order Date]])/3,0)</f>
        <v>Q4</v>
      </c>
      <c r="S2168" s="9">
        <f>MONTH(SalesDataTable[[#This Row],[Order Date]])</f>
        <v>10</v>
      </c>
      <c r="T2168" s="8" t="str">
        <f>TEXT(SalesDataTable[[#This Row],[Order Date]],"mmm")</f>
        <v>Oct</v>
      </c>
    </row>
    <row r="2169" spans="1:20" ht="15.6">
      <c r="A2169" s="2" t="s">
        <v>2220</v>
      </c>
      <c r="B2169" s="3">
        <v>46317</v>
      </c>
      <c r="C2169" s="4" t="s">
        <v>27</v>
      </c>
      <c r="D2169" s="4" t="s">
        <v>28</v>
      </c>
      <c r="E2169" s="4" t="s">
        <v>3</v>
      </c>
      <c r="F2169" s="4" t="s">
        <v>16</v>
      </c>
      <c r="G2169" s="4" t="s">
        <v>5</v>
      </c>
      <c r="H2169" s="4" t="s">
        <v>29</v>
      </c>
      <c r="I2169" s="9">
        <v>1</v>
      </c>
      <c r="J2169" s="6">
        <v>51.25</v>
      </c>
      <c r="K2169" s="7">
        <v>0</v>
      </c>
      <c r="L2169" s="6">
        <v>22.58</v>
      </c>
      <c r="M2169" s="6">
        <f t="shared" si="132"/>
        <v>51.25</v>
      </c>
      <c r="N2169" s="6">
        <f t="shared" si="133"/>
        <v>22.58</v>
      </c>
      <c r="O2169" s="6">
        <f t="shared" si="134"/>
        <v>28.67</v>
      </c>
      <c r="P2169" s="8">
        <f t="shared" si="135"/>
        <v>0.55941463414634152</v>
      </c>
      <c r="Q2169" s="5">
        <f>YEAR(SalesDataTable[[#This Row],[Order Date]])</f>
        <v>2026</v>
      </c>
      <c r="R2169" s="8" t="str">
        <f>"Q"&amp;ROUNDUP(MONTH(SalesDataTable[[#This Row],[Order Date]])/3,0)</f>
        <v>Q4</v>
      </c>
      <c r="S2169" s="9">
        <f>MONTH(SalesDataTable[[#This Row],[Order Date]])</f>
        <v>10</v>
      </c>
      <c r="T2169" s="8" t="str">
        <f>TEXT(SalesDataTable[[#This Row],[Order Date]],"mmm")</f>
        <v>Oct</v>
      </c>
    </row>
    <row r="2170" spans="1:20" ht="15.6">
      <c r="A2170" s="2" t="s">
        <v>2221</v>
      </c>
      <c r="B2170" s="3">
        <v>46317</v>
      </c>
      <c r="C2170" s="4" t="s">
        <v>27</v>
      </c>
      <c r="D2170" s="4" t="s">
        <v>28</v>
      </c>
      <c r="E2170" s="4" t="s">
        <v>25</v>
      </c>
      <c r="F2170" s="4" t="s">
        <v>16</v>
      </c>
      <c r="G2170" s="4" t="s">
        <v>17</v>
      </c>
      <c r="H2170" s="4" t="s">
        <v>46</v>
      </c>
      <c r="I2170" s="9">
        <v>1</v>
      </c>
      <c r="J2170" s="6">
        <v>45.97</v>
      </c>
      <c r="K2170" s="7">
        <v>0.05</v>
      </c>
      <c r="L2170" s="6">
        <v>18.760000000000002</v>
      </c>
      <c r="M2170" s="6">
        <f t="shared" si="132"/>
        <v>43.671499999999995</v>
      </c>
      <c r="N2170" s="6">
        <f t="shared" si="133"/>
        <v>18.760000000000002</v>
      </c>
      <c r="O2170" s="6">
        <f t="shared" si="134"/>
        <v>24.911499999999993</v>
      </c>
      <c r="P2170" s="8">
        <f t="shared" si="135"/>
        <v>0.57042922729926826</v>
      </c>
      <c r="Q2170" s="5">
        <f>YEAR(SalesDataTable[[#This Row],[Order Date]])</f>
        <v>2026</v>
      </c>
      <c r="R2170" s="8" t="str">
        <f>"Q"&amp;ROUNDUP(MONTH(SalesDataTable[[#This Row],[Order Date]])/3,0)</f>
        <v>Q4</v>
      </c>
      <c r="S2170" s="9">
        <f>MONTH(SalesDataTable[[#This Row],[Order Date]])</f>
        <v>10</v>
      </c>
      <c r="T2170" s="8" t="str">
        <f>TEXT(SalesDataTable[[#This Row],[Order Date]],"mmm")</f>
        <v>Oct</v>
      </c>
    </row>
    <row r="2171" spans="1:20" ht="15.6">
      <c r="A2171" s="2" t="s">
        <v>2222</v>
      </c>
      <c r="B2171" s="3">
        <v>46317</v>
      </c>
      <c r="C2171" s="4" t="s">
        <v>14</v>
      </c>
      <c r="D2171" s="4" t="s">
        <v>15</v>
      </c>
      <c r="E2171" s="4" t="s">
        <v>39</v>
      </c>
      <c r="F2171" s="4" t="s">
        <v>4</v>
      </c>
      <c r="G2171" s="4" t="s">
        <v>31</v>
      </c>
      <c r="H2171" s="4" t="s">
        <v>90</v>
      </c>
      <c r="I2171" s="9">
        <v>1</v>
      </c>
      <c r="J2171" s="6">
        <v>123.29</v>
      </c>
      <c r="K2171" s="7">
        <v>0</v>
      </c>
      <c r="L2171" s="6">
        <v>59.48</v>
      </c>
      <c r="M2171" s="6">
        <f t="shared" si="132"/>
        <v>123.29</v>
      </c>
      <c r="N2171" s="6">
        <f t="shared" si="133"/>
        <v>59.48</v>
      </c>
      <c r="O2171" s="6">
        <f t="shared" si="134"/>
        <v>63.810000000000009</v>
      </c>
      <c r="P2171" s="8">
        <f t="shared" si="135"/>
        <v>0.51756022386243816</v>
      </c>
      <c r="Q2171" s="5">
        <f>YEAR(SalesDataTable[[#This Row],[Order Date]])</f>
        <v>2026</v>
      </c>
      <c r="R2171" s="8" t="str">
        <f>"Q"&amp;ROUNDUP(MONTH(SalesDataTable[[#This Row],[Order Date]])/3,0)</f>
        <v>Q4</v>
      </c>
      <c r="S2171" s="9">
        <f>MONTH(SalesDataTable[[#This Row],[Order Date]])</f>
        <v>10</v>
      </c>
      <c r="T2171" s="8" t="str">
        <f>TEXT(SalesDataTable[[#This Row],[Order Date]],"mmm")</f>
        <v>Oct</v>
      </c>
    </row>
    <row r="2172" spans="1:20" ht="15.6">
      <c r="A2172" s="2" t="s">
        <v>2223</v>
      </c>
      <c r="B2172" s="3">
        <v>46317</v>
      </c>
      <c r="C2172" s="4" t="s">
        <v>27</v>
      </c>
      <c r="D2172" s="4" t="s">
        <v>48</v>
      </c>
      <c r="E2172" s="4" t="s">
        <v>10</v>
      </c>
      <c r="F2172" s="4" t="s">
        <v>20</v>
      </c>
      <c r="G2172" s="4" t="s">
        <v>17</v>
      </c>
      <c r="H2172" s="4" t="s">
        <v>18</v>
      </c>
      <c r="I2172" s="9">
        <v>8</v>
      </c>
      <c r="J2172" s="6">
        <v>35.83</v>
      </c>
      <c r="K2172" s="7">
        <v>0.05</v>
      </c>
      <c r="L2172" s="6">
        <v>13.89</v>
      </c>
      <c r="M2172" s="6">
        <f t="shared" si="132"/>
        <v>272.30799999999999</v>
      </c>
      <c r="N2172" s="6">
        <f t="shared" si="133"/>
        <v>111.12</v>
      </c>
      <c r="O2172" s="6">
        <f t="shared" si="134"/>
        <v>161.18799999999999</v>
      </c>
      <c r="P2172" s="8">
        <f t="shared" si="135"/>
        <v>0.59193266448286497</v>
      </c>
      <c r="Q2172" s="5">
        <f>YEAR(SalesDataTable[[#This Row],[Order Date]])</f>
        <v>2026</v>
      </c>
      <c r="R2172" s="8" t="str">
        <f>"Q"&amp;ROUNDUP(MONTH(SalesDataTable[[#This Row],[Order Date]])/3,0)</f>
        <v>Q4</v>
      </c>
      <c r="S2172" s="9">
        <f>MONTH(SalesDataTable[[#This Row],[Order Date]])</f>
        <v>10</v>
      </c>
      <c r="T2172" s="8" t="str">
        <f>TEXT(SalesDataTable[[#This Row],[Order Date]],"mmm")</f>
        <v>Oct</v>
      </c>
    </row>
    <row r="2173" spans="1:20" ht="15.6">
      <c r="A2173" s="2" t="s">
        <v>2224</v>
      </c>
      <c r="B2173" s="3">
        <v>46317</v>
      </c>
      <c r="C2173" s="4" t="s">
        <v>1</v>
      </c>
      <c r="D2173" s="4" t="s">
        <v>2</v>
      </c>
      <c r="E2173" s="4" t="s">
        <v>3</v>
      </c>
      <c r="F2173" s="4" t="s">
        <v>16</v>
      </c>
      <c r="G2173" s="4" t="s">
        <v>31</v>
      </c>
      <c r="H2173" s="4" t="s">
        <v>64</v>
      </c>
      <c r="I2173" s="9">
        <v>1</v>
      </c>
      <c r="J2173" s="6">
        <v>80.56</v>
      </c>
      <c r="K2173" s="7">
        <v>0</v>
      </c>
      <c r="L2173" s="6">
        <v>39.53</v>
      </c>
      <c r="M2173" s="6">
        <f t="shared" si="132"/>
        <v>80.56</v>
      </c>
      <c r="N2173" s="6">
        <f t="shared" si="133"/>
        <v>39.53</v>
      </c>
      <c r="O2173" s="6">
        <f t="shared" si="134"/>
        <v>41.03</v>
      </c>
      <c r="P2173" s="8">
        <f t="shared" si="135"/>
        <v>0.5093098311817279</v>
      </c>
      <c r="Q2173" s="5">
        <f>YEAR(SalesDataTable[[#This Row],[Order Date]])</f>
        <v>2026</v>
      </c>
      <c r="R2173" s="8" t="str">
        <f>"Q"&amp;ROUNDUP(MONTH(SalesDataTable[[#This Row],[Order Date]])/3,0)</f>
        <v>Q4</v>
      </c>
      <c r="S2173" s="9">
        <f>MONTH(SalesDataTable[[#This Row],[Order Date]])</f>
        <v>10</v>
      </c>
      <c r="T2173" s="8" t="str">
        <f>TEXT(SalesDataTable[[#This Row],[Order Date]],"mmm")</f>
        <v>Oct</v>
      </c>
    </row>
    <row r="2174" spans="1:20" ht="15.6">
      <c r="A2174" s="2" t="s">
        <v>2225</v>
      </c>
      <c r="B2174" s="3">
        <v>46317</v>
      </c>
      <c r="C2174" s="4" t="s">
        <v>27</v>
      </c>
      <c r="D2174" s="4" t="s">
        <v>45</v>
      </c>
      <c r="E2174" s="4" t="s">
        <v>3</v>
      </c>
      <c r="F2174" s="4" t="s">
        <v>16</v>
      </c>
      <c r="G2174" s="4" t="s">
        <v>5</v>
      </c>
      <c r="H2174" s="4" t="s">
        <v>35</v>
      </c>
      <c r="I2174" s="9">
        <v>1</v>
      </c>
      <c r="J2174" s="6">
        <v>40.47</v>
      </c>
      <c r="K2174" s="7">
        <v>0.05</v>
      </c>
      <c r="L2174" s="6">
        <v>16.73</v>
      </c>
      <c r="M2174" s="6">
        <f t="shared" si="132"/>
        <v>38.4465</v>
      </c>
      <c r="N2174" s="6">
        <f t="shared" si="133"/>
        <v>16.73</v>
      </c>
      <c r="O2174" s="6">
        <f t="shared" si="134"/>
        <v>21.7165</v>
      </c>
      <c r="P2174" s="8">
        <f t="shared" si="135"/>
        <v>0.5648498562938109</v>
      </c>
      <c r="Q2174" s="5">
        <f>YEAR(SalesDataTable[[#This Row],[Order Date]])</f>
        <v>2026</v>
      </c>
      <c r="R2174" s="8" t="str">
        <f>"Q"&amp;ROUNDUP(MONTH(SalesDataTable[[#This Row],[Order Date]])/3,0)</f>
        <v>Q4</v>
      </c>
      <c r="S2174" s="9">
        <f>MONTH(SalesDataTable[[#This Row],[Order Date]])</f>
        <v>10</v>
      </c>
      <c r="T2174" s="8" t="str">
        <f>TEXT(SalesDataTable[[#This Row],[Order Date]],"mmm")</f>
        <v>Oct</v>
      </c>
    </row>
    <row r="2175" spans="1:20" ht="15.6">
      <c r="A2175" s="2" t="s">
        <v>2226</v>
      </c>
      <c r="B2175" s="3">
        <v>46318</v>
      </c>
      <c r="C2175" s="4" t="s">
        <v>8</v>
      </c>
      <c r="D2175" s="4" t="s">
        <v>69</v>
      </c>
      <c r="E2175" s="4" t="s">
        <v>10</v>
      </c>
      <c r="F2175" s="4" t="s">
        <v>20</v>
      </c>
      <c r="G2175" s="4" t="s">
        <v>17</v>
      </c>
      <c r="H2175" s="4" t="s">
        <v>71</v>
      </c>
      <c r="I2175" s="9">
        <v>15</v>
      </c>
      <c r="J2175" s="6">
        <v>133.52000000000001</v>
      </c>
      <c r="K2175" s="7">
        <v>0.2</v>
      </c>
      <c r="L2175" s="6">
        <v>66</v>
      </c>
      <c r="M2175" s="6">
        <f t="shared" si="132"/>
        <v>1602.2400000000002</v>
      </c>
      <c r="N2175" s="6">
        <f t="shared" si="133"/>
        <v>990</v>
      </c>
      <c r="O2175" s="6">
        <f t="shared" si="134"/>
        <v>612.24000000000024</v>
      </c>
      <c r="P2175" s="8">
        <f t="shared" si="135"/>
        <v>0.38211503894547644</v>
      </c>
      <c r="Q2175" s="5">
        <f>YEAR(SalesDataTable[[#This Row],[Order Date]])</f>
        <v>2026</v>
      </c>
      <c r="R2175" s="8" t="str">
        <f>"Q"&amp;ROUNDUP(MONTH(SalesDataTable[[#This Row],[Order Date]])/3,0)</f>
        <v>Q4</v>
      </c>
      <c r="S2175" s="9">
        <f>MONTH(SalesDataTable[[#This Row],[Order Date]])</f>
        <v>10</v>
      </c>
      <c r="T2175" s="8" t="str">
        <f>TEXT(SalesDataTable[[#This Row],[Order Date]],"mmm")</f>
        <v>Oct</v>
      </c>
    </row>
    <row r="2176" spans="1:20" ht="15.6">
      <c r="A2176" s="2" t="s">
        <v>2227</v>
      </c>
      <c r="B2176" s="3">
        <v>46318</v>
      </c>
      <c r="C2176" s="4" t="s">
        <v>8</v>
      </c>
      <c r="D2176" s="4" t="s">
        <v>38</v>
      </c>
      <c r="E2176" s="4" t="s">
        <v>3</v>
      </c>
      <c r="F2176" s="4" t="s">
        <v>4</v>
      </c>
      <c r="G2176" s="4" t="s">
        <v>5</v>
      </c>
      <c r="H2176" s="4" t="s">
        <v>6</v>
      </c>
      <c r="I2176" s="9">
        <v>1</v>
      </c>
      <c r="J2176" s="6">
        <v>82.28</v>
      </c>
      <c r="K2176" s="7">
        <v>0</v>
      </c>
      <c r="L2176" s="6">
        <v>42.08</v>
      </c>
      <c r="M2176" s="6">
        <f t="shared" si="132"/>
        <v>82.28</v>
      </c>
      <c r="N2176" s="6">
        <f t="shared" si="133"/>
        <v>42.08</v>
      </c>
      <c r="O2176" s="6">
        <f t="shared" si="134"/>
        <v>40.200000000000003</v>
      </c>
      <c r="P2176" s="8">
        <f t="shared" si="135"/>
        <v>0.48857559552746721</v>
      </c>
      <c r="Q2176" s="5">
        <f>YEAR(SalesDataTable[[#This Row],[Order Date]])</f>
        <v>2026</v>
      </c>
      <c r="R2176" s="8" t="str">
        <f>"Q"&amp;ROUNDUP(MONTH(SalesDataTable[[#This Row],[Order Date]])/3,0)</f>
        <v>Q4</v>
      </c>
      <c r="S2176" s="9">
        <f>MONTH(SalesDataTable[[#This Row],[Order Date]])</f>
        <v>10</v>
      </c>
      <c r="T2176" s="8" t="str">
        <f>TEXT(SalesDataTable[[#This Row],[Order Date]],"mmm")</f>
        <v>Oct</v>
      </c>
    </row>
    <row r="2177" spans="1:20" ht="15.6">
      <c r="A2177" s="2" t="s">
        <v>2228</v>
      </c>
      <c r="B2177" s="3">
        <v>46318</v>
      </c>
      <c r="C2177" s="4" t="s">
        <v>8</v>
      </c>
      <c r="D2177" s="4" t="s">
        <v>66</v>
      </c>
      <c r="E2177" s="4" t="s">
        <v>3</v>
      </c>
      <c r="F2177" s="4" t="s">
        <v>16</v>
      </c>
      <c r="G2177" s="4" t="s">
        <v>17</v>
      </c>
      <c r="H2177" s="4" t="s">
        <v>18</v>
      </c>
      <c r="I2177" s="9">
        <v>6</v>
      </c>
      <c r="J2177" s="6">
        <v>35.479999999999997</v>
      </c>
      <c r="K2177" s="7">
        <v>0</v>
      </c>
      <c r="L2177" s="6">
        <v>13.37</v>
      </c>
      <c r="M2177" s="6">
        <f t="shared" si="132"/>
        <v>212.88</v>
      </c>
      <c r="N2177" s="6">
        <f t="shared" si="133"/>
        <v>80.22</v>
      </c>
      <c r="O2177" s="6">
        <f t="shared" si="134"/>
        <v>132.66</v>
      </c>
      <c r="P2177" s="8">
        <f t="shared" si="135"/>
        <v>0.62316798196166856</v>
      </c>
      <c r="Q2177" s="5">
        <f>YEAR(SalesDataTable[[#This Row],[Order Date]])</f>
        <v>2026</v>
      </c>
      <c r="R2177" s="8" t="str">
        <f>"Q"&amp;ROUNDUP(MONTH(SalesDataTable[[#This Row],[Order Date]])/3,0)</f>
        <v>Q4</v>
      </c>
      <c r="S2177" s="9">
        <f>MONTH(SalesDataTable[[#This Row],[Order Date]])</f>
        <v>10</v>
      </c>
      <c r="T2177" s="8" t="str">
        <f>TEXT(SalesDataTable[[#This Row],[Order Date]],"mmm")</f>
        <v>Oct</v>
      </c>
    </row>
    <row r="2178" spans="1:20" ht="15.6">
      <c r="A2178" s="2" t="s">
        <v>2229</v>
      </c>
      <c r="B2178" s="3">
        <v>46318</v>
      </c>
      <c r="C2178" s="4" t="s">
        <v>14</v>
      </c>
      <c r="D2178" s="4" t="s">
        <v>24</v>
      </c>
      <c r="E2178" s="4" t="s">
        <v>25</v>
      </c>
      <c r="F2178" s="4" t="s">
        <v>16</v>
      </c>
      <c r="G2178" s="4" t="s">
        <v>11</v>
      </c>
      <c r="H2178" s="4" t="s">
        <v>53</v>
      </c>
      <c r="I2178" s="9">
        <v>1</v>
      </c>
      <c r="J2178" s="6">
        <v>152.38</v>
      </c>
      <c r="K2178" s="7">
        <v>0.15</v>
      </c>
      <c r="L2178" s="6">
        <v>78.92</v>
      </c>
      <c r="M2178" s="6">
        <f t="shared" ref="M2178:M2241" si="136">I2178*J2178*(1-K2178)</f>
        <v>129.523</v>
      </c>
      <c r="N2178" s="6">
        <f t="shared" ref="N2178:N2241" si="137">I2178*L2178</f>
        <v>78.92</v>
      </c>
      <c r="O2178" s="6">
        <f t="shared" ref="O2178:O2241" si="138">M2178-N2178</f>
        <v>50.602999999999994</v>
      </c>
      <c r="P2178" s="8">
        <f t="shared" ref="P2178:P2241" si="139">IFERROR(O2178/M2178,0)</f>
        <v>0.39068736826663986</v>
      </c>
      <c r="Q2178" s="5">
        <f>YEAR(SalesDataTable[[#This Row],[Order Date]])</f>
        <v>2026</v>
      </c>
      <c r="R2178" s="8" t="str">
        <f>"Q"&amp;ROUNDUP(MONTH(SalesDataTable[[#This Row],[Order Date]])/3,0)</f>
        <v>Q4</v>
      </c>
      <c r="S2178" s="9">
        <f>MONTH(SalesDataTable[[#This Row],[Order Date]])</f>
        <v>10</v>
      </c>
      <c r="T2178" s="8" t="str">
        <f>TEXT(SalesDataTable[[#This Row],[Order Date]],"mmm")</f>
        <v>Oct</v>
      </c>
    </row>
    <row r="2179" spans="1:20" ht="15.6">
      <c r="A2179" s="2" t="s">
        <v>2230</v>
      </c>
      <c r="B2179" s="3">
        <v>46318</v>
      </c>
      <c r="C2179" s="4" t="s">
        <v>8</v>
      </c>
      <c r="D2179" s="4" t="s">
        <v>9</v>
      </c>
      <c r="E2179" s="4" t="s">
        <v>39</v>
      </c>
      <c r="F2179" s="4" t="s">
        <v>16</v>
      </c>
      <c r="G2179" s="4" t="s">
        <v>11</v>
      </c>
      <c r="H2179" s="4" t="s">
        <v>12</v>
      </c>
      <c r="I2179" s="9">
        <v>1</v>
      </c>
      <c r="J2179" s="6">
        <v>93.64</v>
      </c>
      <c r="K2179" s="7">
        <v>0</v>
      </c>
      <c r="L2179" s="6">
        <v>44.34</v>
      </c>
      <c r="M2179" s="6">
        <f t="shared" si="136"/>
        <v>93.64</v>
      </c>
      <c r="N2179" s="6">
        <f t="shared" si="137"/>
        <v>44.34</v>
      </c>
      <c r="O2179" s="6">
        <f t="shared" si="138"/>
        <v>49.3</v>
      </c>
      <c r="P2179" s="8">
        <f t="shared" si="139"/>
        <v>0.52648440837249033</v>
      </c>
      <c r="Q2179" s="5">
        <f>YEAR(SalesDataTable[[#This Row],[Order Date]])</f>
        <v>2026</v>
      </c>
      <c r="R2179" s="8" t="str">
        <f>"Q"&amp;ROUNDUP(MONTH(SalesDataTable[[#This Row],[Order Date]])/3,0)</f>
        <v>Q4</v>
      </c>
      <c r="S2179" s="9">
        <f>MONTH(SalesDataTable[[#This Row],[Order Date]])</f>
        <v>10</v>
      </c>
      <c r="T2179" s="8" t="str">
        <f>TEXT(SalesDataTable[[#This Row],[Order Date]],"mmm")</f>
        <v>Oct</v>
      </c>
    </row>
    <row r="2180" spans="1:20" ht="15.6">
      <c r="A2180" s="2" t="s">
        <v>2231</v>
      </c>
      <c r="B2180" s="3">
        <v>46318</v>
      </c>
      <c r="C2180" s="4" t="s">
        <v>27</v>
      </c>
      <c r="D2180" s="4" t="s">
        <v>45</v>
      </c>
      <c r="E2180" s="4" t="s">
        <v>25</v>
      </c>
      <c r="F2180" s="4" t="s">
        <v>4</v>
      </c>
      <c r="G2180" s="4" t="s">
        <v>49</v>
      </c>
      <c r="H2180" s="4" t="s">
        <v>55</v>
      </c>
      <c r="I2180" s="9">
        <v>1</v>
      </c>
      <c r="J2180" s="6">
        <v>123.6</v>
      </c>
      <c r="K2180" s="7">
        <v>0</v>
      </c>
      <c r="L2180" s="6">
        <v>67.3</v>
      </c>
      <c r="M2180" s="6">
        <f t="shared" si="136"/>
        <v>123.6</v>
      </c>
      <c r="N2180" s="6">
        <f t="shared" si="137"/>
        <v>67.3</v>
      </c>
      <c r="O2180" s="6">
        <f t="shared" si="138"/>
        <v>56.3</v>
      </c>
      <c r="P2180" s="8">
        <f t="shared" si="139"/>
        <v>0.45550161812297735</v>
      </c>
      <c r="Q2180" s="5">
        <f>YEAR(SalesDataTable[[#This Row],[Order Date]])</f>
        <v>2026</v>
      </c>
      <c r="R2180" s="8" t="str">
        <f>"Q"&amp;ROUNDUP(MONTH(SalesDataTable[[#This Row],[Order Date]])/3,0)</f>
        <v>Q4</v>
      </c>
      <c r="S2180" s="9">
        <f>MONTH(SalesDataTable[[#This Row],[Order Date]])</f>
        <v>10</v>
      </c>
      <c r="T2180" s="8" t="str">
        <f>TEXT(SalesDataTable[[#This Row],[Order Date]],"mmm")</f>
        <v>Oct</v>
      </c>
    </row>
    <row r="2181" spans="1:20" ht="15.6">
      <c r="A2181" s="2" t="s">
        <v>2232</v>
      </c>
      <c r="B2181" s="3">
        <v>46318</v>
      </c>
      <c r="C2181" s="4" t="s">
        <v>8</v>
      </c>
      <c r="D2181" s="4" t="s">
        <v>9</v>
      </c>
      <c r="E2181" s="4" t="s">
        <v>3</v>
      </c>
      <c r="F2181" s="4" t="s">
        <v>16</v>
      </c>
      <c r="G2181" s="4" t="s">
        <v>49</v>
      </c>
      <c r="H2181" s="4" t="s">
        <v>55</v>
      </c>
      <c r="I2181" s="9">
        <v>3</v>
      </c>
      <c r="J2181" s="6">
        <v>124.6</v>
      </c>
      <c r="K2181" s="7">
        <v>0.05</v>
      </c>
      <c r="L2181" s="6">
        <v>69.12</v>
      </c>
      <c r="M2181" s="6">
        <f t="shared" si="136"/>
        <v>355.10999999999996</v>
      </c>
      <c r="N2181" s="6">
        <f t="shared" si="137"/>
        <v>207.36</v>
      </c>
      <c r="O2181" s="6">
        <f t="shared" si="138"/>
        <v>147.74999999999994</v>
      </c>
      <c r="P2181" s="8">
        <f t="shared" si="139"/>
        <v>0.41606826053898782</v>
      </c>
      <c r="Q2181" s="5">
        <f>YEAR(SalesDataTable[[#This Row],[Order Date]])</f>
        <v>2026</v>
      </c>
      <c r="R2181" s="8" t="str">
        <f>"Q"&amp;ROUNDUP(MONTH(SalesDataTable[[#This Row],[Order Date]])/3,0)</f>
        <v>Q4</v>
      </c>
      <c r="S2181" s="9">
        <f>MONTH(SalesDataTable[[#This Row],[Order Date]])</f>
        <v>10</v>
      </c>
      <c r="T2181" s="8" t="str">
        <f>TEXT(SalesDataTable[[#This Row],[Order Date]],"mmm")</f>
        <v>Oct</v>
      </c>
    </row>
    <row r="2182" spans="1:20" ht="15.6">
      <c r="A2182" s="2" t="s">
        <v>2233</v>
      </c>
      <c r="B2182" s="3">
        <v>46318</v>
      </c>
      <c r="C2182" s="4" t="s">
        <v>27</v>
      </c>
      <c r="D2182" s="4" t="s">
        <v>82</v>
      </c>
      <c r="E2182" s="4" t="s">
        <v>25</v>
      </c>
      <c r="F2182" s="4" t="s">
        <v>20</v>
      </c>
      <c r="G2182" s="4" t="s">
        <v>11</v>
      </c>
      <c r="H2182" s="4" t="s">
        <v>53</v>
      </c>
      <c r="I2182" s="9">
        <v>2</v>
      </c>
      <c r="J2182" s="6">
        <v>151.66</v>
      </c>
      <c r="K2182" s="7">
        <v>0</v>
      </c>
      <c r="L2182" s="6">
        <v>77.17</v>
      </c>
      <c r="M2182" s="6">
        <f t="shared" si="136"/>
        <v>303.32</v>
      </c>
      <c r="N2182" s="6">
        <f t="shared" si="137"/>
        <v>154.34</v>
      </c>
      <c r="O2182" s="6">
        <f t="shared" si="138"/>
        <v>148.97999999999999</v>
      </c>
      <c r="P2182" s="8">
        <f t="shared" si="139"/>
        <v>0.49116444678886984</v>
      </c>
      <c r="Q2182" s="5">
        <f>YEAR(SalesDataTable[[#This Row],[Order Date]])</f>
        <v>2026</v>
      </c>
      <c r="R2182" s="8" t="str">
        <f>"Q"&amp;ROUNDUP(MONTH(SalesDataTable[[#This Row],[Order Date]])/3,0)</f>
        <v>Q4</v>
      </c>
      <c r="S2182" s="9">
        <f>MONTH(SalesDataTable[[#This Row],[Order Date]])</f>
        <v>10</v>
      </c>
      <c r="T2182" s="8" t="str">
        <f>TEXT(SalesDataTable[[#This Row],[Order Date]],"mmm")</f>
        <v>Oct</v>
      </c>
    </row>
    <row r="2183" spans="1:20" ht="15.6">
      <c r="A2183" s="2" t="s">
        <v>2234</v>
      </c>
      <c r="B2183" s="3">
        <v>46319</v>
      </c>
      <c r="C2183" s="4" t="s">
        <v>14</v>
      </c>
      <c r="D2183" s="4" t="s">
        <v>34</v>
      </c>
      <c r="E2183" s="4" t="s">
        <v>25</v>
      </c>
      <c r="F2183" s="4" t="s">
        <v>16</v>
      </c>
      <c r="G2183" s="4" t="s">
        <v>17</v>
      </c>
      <c r="H2183" s="4" t="s">
        <v>18</v>
      </c>
      <c r="I2183" s="9">
        <v>1</v>
      </c>
      <c r="J2183" s="6">
        <v>36.76</v>
      </c>
      <c r="K2183" s="7">
        <v>0</v>
      </c>
      <c r="L2183" s="6">
        <v>13.18</v>
      </c>
      <c r="M2183" s="6">
        <f t="shared" si="136"/>
        <v>36.76</v>
      </c>
      <c r="N2183" s="6">
        <f t="shared" si="137"/>
        <v>13.18</v>
      </c>
      <c r="O2183" s="6">
        <f t="shared" si="138"/>
        <v>23.58</v>
      </c>
      <c r="P2183" s="8">
        <f t="shared" si="139"/>
        <v>0.64145810663764957</v>
      </c>
      <c r="Q2183" s="5">
        <f>YEAR(SalesDataTable[[#This Row],[Order Date]])</f>
        <v>2026</v>
      </c>
      <c r="R2183" s="8" t="str">
        <f>"Q"&amp;ROUNDUP(MONTH(SalesDataTable[[#This Row],[Order Date]])/3,0)</f>
        <v>Q4</v>
      </c>
      <c r="S2183" s="9">
        <f>MONTH(SalesDataTable[[#This Row],[Order Date]])</f>
        <v>10</v>
      </c>
      <c r="T2183" s="8" t="str">
        <f>TEXT(SalesDataTable[[#This Row],[Order Date]],"mmm")</f>
        <v>Oct</v>
      </c>
    </row>
    <row r="2184" spans="1:20" ht="15.6">
      <c r="A2184" s="2" t="s">
        <v>2235</v>
      </c>
      <c r="B2184" s="3">
        <v>46319</v>
      </c>
      <c r="C2184" s="4" t="s">
        <v>1</v>
      </c>
      <c r="D2184" s="4" t="s">
        <v>52</v>
      </c>
      <c r="E2184" s="4" t="s">
        <v>39</v>
      </c>
      <c r="F2184" s="4" t="s">
        <v>4</v>
      </c>
      <c r="G2184" s="4" t="s">
        <v>31</v>
      </c>
      <c r="H2184" s="4" t="s">
        <v>41</v>
      </c>
      <c r="I2184" s="9">
        <v>1</v>
      </c>
      <c r="J2184" s="6">
        <v>195.67</v>
      </c>
      <c r="K2184" s="7">
        <v>0</v>
      </c>
      <c r="L2184" s="6">
        <v>105.88</v>
      </c>
      <c r="M2184" s="6">
        <f t="shared" si="136"/>
        <v>195.67</v>
      </c>
      <c r="N2184" s="6">
        <f t="shared" si="137"/>
        <v>105.88</v>
      </c>
      <c r="O2184" s="6">
        <f t="shared" si="138"/>
        <v>89.789999999999992</v>
      </c>
      <c r="P2184" s="8">
        <f t="shared" si="139"/>
        <v>0.45888485715745897</v>
      </c>
      <c r="Q2184" s="5">
        <f>YEAR(SalesDataTable[[#This Row],[Order Date]])</f>
        <v>2026</v>
      </c>
      <c r="R2184" s="8" t="str">
        <f>"Q"&amp;ROUNDUP(MONTH(SalesDataTable[[#This Row],[Order Date]])/3,0)</f>
        <v>Q4</v>
      </c>
      <c r="S2184" s="9">
        <f>MONTH(SalesDataTable[[#This Row],[Order Date]])</f>
        <v>10</v>
      </c>
      <c r="T2184" s="8" t="str">
        <f>TEXT(SalesDataTable[[#This Row],[Order Date]],"mmm")</f>
        <v>Oct</v>
      </c>
    </row>
    <row r="2185" spans="1:20" ht="15.6">
      <c r="A2185" s="2" t="s">
        <v>2236</v>
      </c>
      <c r="B2185" s="3">
        <v>46319</v>
      </c>
      <c r="C2185" s="4" t="s">
        <v>1</v>
      </c>
      <c r="D2185" s="4" t="s">
        <v>88</v>
      </c>
      <c r="E2185" s="4" t="s">
        <v>25</v>
      </c>
      <c r="F2185" s="4" t="s">
        <v>4</v>
      </c>
      <c r="G2185" s="4" t="s">
        <v>5</v>
      </c>
      <c r="H2185" s="4" t="s">
        <v>35</v>
      </c>
      <c r="I2185" s="9">
        <v>1</v>
      </c>
      <c r="J2185" s="6">
        <v>40.83</v>
      </c>
      <c r="K2185" s="7">
        <v>0.1</v>
      </c>
      <c r="L2185" s="6">
        <v>16.54</v>
      </c>
      <c r="M2185" s="6">
        <f t="shared" si="136"/>
        <v>36.747</v>
      </c>
      <c r="N2185" s="6">
        <f t="shared" si="137"/>
        <v>16.54</v>
      </c>
      <c r="O2185" s="6">
        <f t="shared" si="138"/>
        <v>20.207000000000001</v>
      </c>
      <c r="P2185" s="8">
        <f t="shared" si="139"/>
        <v>0.54989522954254766</v>
      </c>
      <c r="Q2185" s="5">
        <f>YEAR(SalesDataTable[[#This Row],[Order Date]])</f>
        <v>2026</v>
      </c>
      <c r="R2185" s="8" t="str">
        <f>"Q"&amp;ROUNDUP(MONTH(SalesDataTable[[#This Row],[Order Date]])/3,0)</f>
        <v>Q4</v>
      </c>
      <c r="S2185" s="9">
        <f>MONTH(SalesDataTable[[#This Row],[Order Date]])</f>
        <v>10</v>
      </c>
      <c r="T2185" s="8" t="str">
        <f>TEXT(SalesDataTable[[#This Row],[Order Date]],"mmm")</f>
        <v>Oct</v>
      </c>
    </row>
    <row r="2186" spans="1:20" ht="15.6">
      <c r="A2186" s="2" t="s">
        <v>2237</v>
      </c>
      <c r="B2186" s="3">
        <v>46319</v>
      </c>
      <c r="C2186" s="4" t="s">
        <v>27</v>
      </c>
      <c r="D2186" s="4" t="s">
        <v>45</v>
      </c>
      <c r="E2186" s="4" t="s">
        <v>10</v>
      </c>
      <c r="F2186" s="4" t="s">
        <v>20</v>
      </c>
      <c r="G2186" s="4" t="s">
        <v>11</v>
      </c>
      <c r="H2186" s="4" t="s">
        <v>79</v>
      </c>
      <c r="I2186" s="9">
        <v>6</v>
      </c>
      <c r="J2186" s="6">
        <v>72.73</v>
      </c>
      <c r="K2186" s="7">
        <v>0.05</v>
      </c>
      <c r="L2186" s="6">
        <v>32.700000000000003</v>
      </c>
      <c r="M2186" s="6">
        <f t="shared" si="136"/>
        <v>414.56099999999998</v>
      </c>
      <c r="N2186" s="6">
        <f t="shared" si="137"/>
        <v>196.20000000000002</v>
      </c>
      <c r="O2186" s="6">
        <f t="shared" si="138"/>
        <v>218.36099999999996</v>
      </c>
      <c r="P2186" s="8">
        <f t="shared" si="139"/>
        <v>0.52672827400551425</v>
      </c>
      <c r="Q2186" s="5">
        <f>YEAR(SalesDataTable[[#This Row],[Order Date]])</f>
        <v>2026</v>
      </c>
      <c r="R2186" s="8" t="str">
        <f>"Q"&amp;ROUNDUP(MONTH(SalesDataTable[[#This Row],[Order Date]])/3,0)</f>
        <v>Q4</v>
      </c>
      <c r="S2186" s="9">
        <f>MONTH(SalesDataTable[[#This Row],[Order Date]])</f>
        <v>10</v>
      </c>
      <c r="T2186" s="8" t="str">
        <f>TEXT(SalesDataTable[[#This Row],[Order Date]],"mmm")</f>
        <v>Oct</v>
      </c>
    </row>
    <row r="2187" spans="1:20" ht="15.6">
      <c r="A2187" s="2" t="s">
        <v>2238</v>
      </c>
      <c r="B2187" s="3">
        <v>46319</v>
      </c>
      <c r="C2187" s="4" t="s">
        <v>8</v>
      </c>
      <c r="D2187" s="4" t="s">
        <v>86</v>
      </c>
      <c r="E2187" s="4" t="s">
        <v>10</v>
      </c>
      <c r="F2187" s="4" t="s">
        <v>20</v>
      </c>
      <c r="G2187" s="4" t="s">
        <v>31</v>
      </c>
      <c r="H2187" s="4" t="s">
        <v>64</v>
      </c>
      <c r="I2187" s="9">
        <v>4</v>
      </c>
      <c r="J2187" s="6">
        <v>81.23</v>
      </c>
      <c r="K2187" s="7">
        <v>0.1</v>
      </c>
      <c r="L2187" s="6">
        <v>38.96</v>
      </c>
      <c r="M2187" s="6">
        <f t="shared" si="136"/>
        <v>292.428</v>
      </c>
      <c r="N2187" s="6">
        <f t="shared" si="137"/>
        <v>155.84</v>
      </c>
      <c r="O2187" s="6">
        <f t="shared" si="138"/>
        <v>136.58799999999999</v>
      </c>
      <c r="P2187" s="8">
        <f t="shared" si="139"/>
        <v>0.46708249552026482</v>
      </c>
      <c r="Q2187" s="5">
        <f>YEAR(SalesDataTable[[#This Row],[Order Date]])</f>
        <v>2026</v>
      </c>
      <c r="R2187" s="8" t="str">
        <f>"Q"&amp;ROUNDUP(MONTH(SalesDataTable[[#This Row],[Order Date]])/3,0)</f>
        <v>Q4</v>
      </c>
      <c r="S2187" s="9">
        <f>MONTH(SalesDataTable[[#This Row],[Order Date]])</f>
        <v>10</v>
      </c>
      <c r="T2187" s="8" t="str">
        <f>TEXT(SalesDataTable[[#This Row],[Order Date]],"mmm")</f>
        <v>Oct</v>
      </c>
    </row>
    <row r="2188" spans="1:20" ht="15.6">
      <c r="A2188" s="2" t="s">
        <v>2239</v>
      </c>
      <c r="B2188" s="3">
        <v>46319</v>
      </c>
      <c r="C2188" s="4" t="s">
        <v>8</v>
      </c>
      <c r="D2188" s="4" t="s">
        <v>9</v>
      </c>
      <c r="E2188" s="4" t="s">
        <v>3</v>
      </c>
      <c r="F2188" s="4" t="s">
        <v>20</v>
      </c>
      <c r="G2188" s="4" t="s">
        <v>17</v>
      </c>
      <c r="H2188" s="4" t="s">
        <v>46</v>
      </c>
      <c r="I2188" s="9">
        <v>1</v>
      </c>
      <c r="J2188" s="6">
        <v>46.38</v>
      </c>
      <c r="K2188" s="7">
        <v>0.15</v>
      </c>
      <c r="L2188" s="6">
        <v>17.87</v>
      </c>
      <c r="M2188" s="6">
        <f t="shared" si="136"/>
        <v>39.423000000000002</v>
      </c>
      <c r="N2188" s="6">
        <f t="shared" si="137"/>
        <v>17.87</v>
      </c>
      <c r="O2188" s="6">
        <f t="shared" si="138"/>
        <v>21.553000000000001</v>
      </c>
      <c r="P2188" s="8">
        <f t="shared" si="139"/>
        <v>0.54671131065621592</v>
      </c>
      <c r="Q2188" s="5">
        <f>YEAR(SalesDataTable[[#This Row],[Order Date]])</f>
        <v>2026</v>
      </c>
      <c r="R2188" s="8" t="str">
        <f>"Q"&amp;ROUNDUP(MONTH(SalesDataTable[[#This Row],[Order Date]])/3,0)</f>
        <v>Q4</v>
      </c>
      <c r="S2188" s="9">
        <f>MONTH(SalesDataTable[[#This Row],[Order Date]])</f>
        <v>10</v>
      </c>
      <c r="T2188" s="8" t="str">
        <f>TEXT(SalesDataTable[[#This Row],[Order Date]],"mmm")</f>
        <v>Oct</v>
      </c>
    </row>
    <row r="2189" spans="1:20" ht="15.6">
      <c r="A2189" s="2" t="s">
        <v>2240</v>
      </c>
      <c r="B2189" s="3">
        <v>46319</v>
      </c>
      <c r="C2189" s="4" t="s">
        <v>27</v>
      </c>
      <c r="D2189" s="4" t="s">
        <v>45</v>
      </c>
      <c r="E2189" s="4" t="s">
        <v>10</v>
      </c>
      <c r="F2189" s="4" t="s">
        <v>20</v>
      </c>
      <c r="G2189" s="4" t="s">
        <v>17</v>
      </c>
      <c r="H2189" s="4" t="s">
        <v>46</v>
      </c>
      <c r="I2189" s="9">
        <v>5</v>
      </c>
      <c r="J2189" s="6">
        <v>45.9</v>
      </c>
      <c r="K2189" s="7">
        <v>0.1</v>
      </c>
      <c r="L2189" s="6">
        <v>17.940000000000001</v>
      </c>
      <c r="M2189" s="6">
        <f t="shared" si="136"/>
        <v>206.55</v>
      </c>
      <c r="N2189" s="6">
        <f t="shared" si="137"/>
        <v>89.7</v>
      </c>
      <c r="O2189" s="6">
        <f t="shared" si="138"/>
        <v>116.85000000000001</v>
      </c>
      <c r="P2189" s="8">
        <f t="shared" si="139"/>
        <v>0.56572258533042852</v>
      </c>
      <c r="Q2189" s="5">
        <f>YEAR(SalesDataTable[[#This Row],[Order Date]])</f>
        <v>2026</v>
      </c>
      <c r="R2189" s="8" t="str">
        <f>"Q"&amp;ROUNDUP(MONTH(SalesDataTable[[#This Row],[Order Date]])/3,0)</f>
        <v>Q4</v>
      </c>
      <c r="S2189" s="9">
        <f>MONTH(SalesDataTable[[#This Row],[Order Date]])</f>
        <v>10</v>
      </c>
      <c r="T2189" s="8" t="str">
        <f>TEXT(SalesDataTable[[#This Row],[Order Date]],"mmm")</f>
        <v>Oct</v>
      </c>
    </row>
    <row r="2190" spans="1:20" ht="15.6">
      <c r="A2190" s="2" t="s">
        <v>2241</v>
      </c>
      <c r="B2190" s="3">
        <v>46320</v>
      </c>
      <c r="C2190" s="4" t="s">
        <v>8</v>
      </c>
      <c r="D2190" s="4" t="s">
        <v>69</v>
      </c>
      <c r="E2190" s="4" t="s">
        <v>3</v>
      </c>
      <c r="F2190" s="4" t="s">
        <v>20</v>
      </c>
      <c r="G2190" s="4" t="s">
        <v>11</v>
      </c>
      <c r="H2190" s="4" t="s">
        <v>21</v>
      </c>
      <c r="I2190" s="9">
        <v>5</v>
      </c>
      <c r="J2190" s="6">
        <v>144.04</v>
      </c>
      <c r="K2190" s="7">
        <v>0.1</v>
      </c>
      <c r="L2190" s="6">
        <v>78.069999999999993</v>
      </c>
      <c r="M2190" s="6">
        <f t="shared" si="136"/>
        <v>648.17999999999995</v>
      </c>
      <c r="N2190" s="6">
        <f t="shared" si="137"/>
        <v>390.34999999999997</v>
      </c>
      <c r="O2190" s="6">
        <f t="shared" si="138"/>
        <v>257.83</v>
      </c>
      <c r="P2190" s="8">
        <f t="shared" si="139"/>
        <v>0.39777530932765592</v>
      </c>
      <c r="Q2190" s="5">
        <f>YEAR(SalesDataTable[[#This Row],[Order Date]])</f>
        <v>2026</v>
      </c>
      <c r="R2190" s="8" t="str">
        <f>"Q"&amp;ROUNDUP(MONTH(SalesDataTable[[#This Row],[Order Date]])/3,0)</f>
        <v>Q4</v>
      </c>
      <c r="S2190" s="9">
        <f>MONTH(SalesDataTable[[#This Row],[Order Date]])</f>
        <v>10</v>
      </c>
      <c r="T2190" s="8" t="str">
        <f>TEXT(SalesDataTable[[#This Row],[Order Date]],"mmm")</f>
        <v>Oct</v>
      </c>
    </row>
    <row r="2191" spans="1:20" ht="15.6">
      <c r="A2191" s="2" t="s">
        <v>2242</v>
      </c>
      <c r="B2191" s="3">
        <v>46320</v>
      </c>
      <c r="C2191" s="4" t="s">
        <v>14</v>
      </c>
      <c r="D2191" s="4" t="s">
        <v>61</v>
      </c>
      <c r="E2191" s="4" t="s">
        <v>39</v>
      </c>
      <c r="F2191" s="4" t="s">
        <v>16</v>
      </c>
      <c r="G2191" s="4" t="s">
        <v>5</v>
      </c>
      <c r="H2191" s="4" t="s">
        <v>6</v>
      </c>
      <c r="I2191" s="9">
        <v>2</v>
      </c>
      <c r="J2191" s="6">
        <v>80.69</v>
      </c>
      <c r="K2191" s="7">
        <v>0.05</v>
      </c>
      <c r="L2191" s="6">
        <v>43.81</v>
      </c>
      <c r="M2191" s="6">
        <f t="shared" si="136"/>
        <v>153.31099999999998</v>
      </c>
      <c r="N2191" s="6">
        <f t="shared" si="137"/>
        <v>87.62</v>
      </c>
      <c r="O2191" s="6">
        <f t="shared" si="138"/>
        <v>65.690999999999974</v>
      </c>
      <c r="P2191" s="8">
        <f t="shared" si="139"/>
        <v>0.42848197454846676</v>
      </c>
      <c r="Q2191" s="5">
        <f>YEAR(SalesDataTable[[#This Row],[Order Date]])</f>
        <v>2026</v>
      </c>
      <c r="R2191" s="8" t="str">
        <f>"Q"&amp;ROUNDUP(MONTH(SalesDataTable[[#This Row],[Order Date]])/3,0)</f>
        <v>Q4</v>
      </c>
      <c r="S2191" s="9">
        <f>MONTH(SalesDataTable[[#This Row],[Order Date]])</f>
        <v>10</v>
      </c>
      <c r="T2191" s="8" t="str">
        <f>TEXT(SalesDataTable[[#This Row],[Order Date]],"mmm")</f>
        <v>Oct</v>
      </c>
    </row>
    <row r="2192" spans="1:20" ht="15.6">
      <c r="A2192" s="2" t="s">
        <v>2243</v>
      </c>
      <c r="B2192" s="3">
        <v>46320</v>
      </c>
      <c r="C2192" s="4" t="s">
        <v>27</v>
      </c>
      <c r="D2192" s="4" t="s">
        <v>28</v>
      </c>
      <c r="E2192" s="4" t="s">
        <v>3</v>
      </c>
      <c r="F2192" s="4" t="s">
        <v>20</v>
      </c>
      <c r="G2192" s="4" t="s">
        <v>31</v>
      </c>
      <c r="H2192" s="4" t="s">
        <v>41</v>
      </c>
      <c r="I2192" s="9">
        <v>1</v>
      </c>
      <c r="J2192" s="6">
        <v>191.91</v>
      </c>
      <c r="K2192" s="7">
        <v>0</v>
      </c>
      <c r="L2192" s="6">
        <v>101.89</v>
      </c>
      <c r="M2192" s="6">
        <f t="shared" si="136"/>
        <v>191.91</v>
      </c>
      <c r="N2192" s="6">
        <f t="shared" si="137"/>
        <v>101.89</v>
      </c>
      <c r="O2192" s="6">
        <f t="shared" si="138"/>
        <v>90.02</v>
      </c>
      <c r="P2192" s="8">
        <f t="shared" si="139"/>
        <v>0.46907404512531914</v>
      </c>
      <c r="Q2192" s="5">
        <f>YEAR(SalesDataTable[[#This Row],[Order Date]])</f>
        <v>2026</v>
      </c>
      <c r="R2192" s="8" t="str">
        <f>"Q"&amp;ROUNDUP(MONTH(SalesDataTable[[#This Row],[Order Date]])/3,0)</f>
        <v>Q4</v>
      </c>
      <c r="S2192" s="9">
        <f>MONTH(SalesDataTable[[#This Row],[Order Date]])</f>
        <v>10</v>
      </c>
      <c r="T2192" s="8" t="str">
        <f>TEXT(SalesDataTable[[#This Row],[Order Date]],"mmm")</f>
        <v>Oct</v>
      </c>
    </row>
    <row r="2193" spans="1:20" ht="15.6">
      <c r="A2193" s="2" t="s">
        <v>2244</v>
      </c>
      <c r="B2193" s="3">
        <v>46320</v>
      </c>
      <c r="C2193" s="4" t="s">
        <v>27</v>
      </c>
      <c r="D2193" s="4" t="s">
        <v>82</v>
      </c>
      <c r="E2193" s="4" t="s">
        <v>25</v>
      </c>
      <c r="F2193" s="4" t="s">
        <v>16</v>
      </c>
      <c r="G2193" s="4" t="s">
        <v>49</v>
      </c>
      <c r="H2193" s="4" t="s">
        <v>67</v>
      </c>
      <c r="I2193" s="9">
        <v>1</v>
      </c>
      <c r="J2193" s="6">
        <v>36.630000000000003</v>
      </c>
      <c r="K2193" s="7">
        <v>0.05</v>
      </c>
      <c r="L2193" s="6">
        <v>13.97</v>
      </c>
      <c r="M2193" s="6">
        <f t="shared" si="136"/>
        <v>34.798500000000004</v>
      </c>
      <c r="N2193" s="6">
        <f t="shared" si="137"/>
        <v>13.97</v>
      </c>
      <c r="O2193" s="6">
        <f t="shared" si="138"/>
        <v>20.828500000000005</v>
      </c>
      <c r="P2193" s="8">
        <f t="shared" si="139"/>
        <v>0.59854591433538806</v>
      </c>
      <c r="Q2193" s="5">
        <f>YEAR(SalesDataTable[[#This Row],[Order Date]])</f>
        <v>2026</v>
      </c>
      <c r="R2193" s="8" t="str">
        <f>"Q"&amp;ROUNDUP(MONTH(SalesDataTable[[#This Row],[Order Date]])/3,0)</f>
        <v>Q4</v>
      </c>
      <c r="S2193" s="9">
        <f>MONTH(SalesDataTable[[#This Row],[Order Date]])</f>
        <v>10</v>
      </c>
      <c r="T2193" s="8" t="str">
        <f>TEXT(SalesDataTable[[#This Row],[Order Date]],"mmm")</f>
        <v>Oct</v>
      </c>
    </row>
    <row r="2194" spans="1:20" ht="15.6">
      <c r="A2194" s="2" t="s">
        <v>2245</v>
      </c>
      <c r="B2194" s="3">
        <v>46320</v>
      </c>
      <c r="C2194" s="4" t="s">
        <v>27</v>
      </c>
      <c r="D2194" s="4" t="s">
        <v>28</v>
      </c>
      <c r="E2194" s="4" t="s">
        <v>10</v>
      </c>
      <c r="F2194" s="4" t="s">
        <v>20</v>
      </c>
      <c r="G2194" s="4" t="s">
        <v>17</v>
      </c>
      <c r="H2194" s="4" t="s">
        <v>18</v>
      </c>
      <c r="I2194" s="9">
        <v>6</v>
      </c>
      <c r="J2194" s="6">
        <v>35.380000000000003</v>
      </c>
      <c r="K2194" s="7">
        <v>0.05</v>
      </c>
      <c r="L2194" s="6">
        <v>13.9</v>
      </c>
      <c r="M2194" s="6">
        <f t="shared" si="136"/>
        <v>201.66600000000003</v>
      </c>
      <c r="N2194" s="6">
        <f t="shared" si="137"/>
        <v>83.4</v>
      </c>
      <c r="O2194" s="6">
        <f t="shared" si="138"/>
        <v>118.26600000000002</v>
      </c>
      <c r="P2194" s="8">
        <f t="shared" si="139"/>
        <v>0.58644491386748387</v>
      </c>
      <c r="Q2194" s="5">
        <f>YEAR(SalesDataTable[[#This Row],[Order Date]])</f>
        <v>2026</v>
      </c>
      <c r="R2194" s="8" t="str">
        <f>"Q"&amp;ROUNDUP(MONTH(SalesDataTable[[#This Row],[Order Date]])/3,0)</f>
        <v>Q4</v>
      </c>
      <c r="S2194" s="9">
        <f>MONTH(SalesDataTable[[#This Row],[Order Date]])</f>
        <v>10</v>
      </c>
      <c r="T2194" s="8" t="str">
        <f>TEXT(SalesDataTable[[#This Row],[Order Date]],"mmm")</f>
        <v>Oct</v>
      </c>
    </row>
    <row r="2195" spans="1:20" ht="15.6">
      <c r="A2195" s="2" t="s">
        <v>2246</v>
      </c>
      <c r="B2195" s="3">
        <v>46320</v>
      </c>
      <c r="C2195" s="4" t="s">
        <v>8</v>
      </c>
      <c r="D2195" s="4" t="s">
        <v>69</v>
      </c>
      <c r="E2195" s="4" t="s">
        <v>39</v>
      </c>
      <c r="F2195" s="4" t="s">
        <v>4</v>
      </c>
      <c r="G2195" s="4" t="s">
        <v>17</v>
      </c>
      <c r="H2195" s="4" t="s">
        <v>71</v>
      </c>
      <c r="I2195" s="9">
        <v>1</v>
      </c>
      <c r="J2195" s="6">
        <v>132.63</v>
      </c>
      <c r="K2195" s="7">
        <v>0.05</v>
      </c>
      <c r="L2195" s="6">
        <v>67.489999999999995</v>
      </c>
      <c r="M2195" s="6">
        <f t="shared" si="136"/>
        <v>125.99849999999999</v>
      </c>
      <c r="N2195" s="6">
        <f t="shared" si="137"/>
        <v>67.489999999999995</v>
      </c>
      <c r="O2195" s="6">
        <f t="shared" si="138"/>
        <v>58.508499999999998</v>
      </c>
      <c r="P2195" s="8">
        <f t="shared" si="139"/>
        <v>0.46435870268296847</v>
      </c>
      <c r="Q2195" s="5">
        <f>YEAR(SalesDataTable[[#This Row],[Order Date]])</f>
        <v>2026</v>
      </c>
      <c r="R2195" s="8" t="str">
        <f>"Q"&amp;ROUNDUP(MONTH(SalesDataTable[[#This Row],[Order Date]])/3,0)</f>
        <v>Q4</v>
      </c>
      <c r="S2195" s="9">
        <f>MONTH(SalesDataTable[[#This Row],[Order Date]])</f>
        <v>10</v>
      </c>
      <c r="T2195" s="8" t="str">
        <f>TEXT(SalesDataTable[[#This Row],[Order Date]],"mmm")</f>
        <v>Oct</v>
      </c>
    </row>
    <row r="2196" spans="1:20" ht="15.6">
      <c r="A2196" s="2" t="s">
        <v>2247</v>
      </c>
      <c r="B2196" s="3">
        <v>46320</v>
      </c>
      <c r="C2196" s="4" t="s">
        <v>27</v>
      </c>
      <c r="D2196" s="4" t="s">
        <v>28</v>
      </c>
      <c r="E2196" s="4" t="s">
        <v>3</v>
      </c>
      <c r="F2196" s="4" t="s">
        <v>16</v>
      </c>
      <c r="G2196" s="4" t="s">
        <v>11</v>
      </c>
      <c r="H2196" s="4" t="s">
        <v>79</v>
      </c>
      <c r="I2196" s="9">
        <v>1</v>
      </c>
      <c r="J2196" s="6">
        <v>71.17</v>
      </c>
      <c r="K2196" s="7">
        <v>0</v>
      </c>
      <c r="L2196" s="6">
        <v>32.57</v>
      </c>
      <c r="M2196" s="6">
        <f t="shared" si="136"/>
        <v>71.17</v>
      </c>
      <c r="N2196" s="6">
        <f t="shared" si="137"/>
        <v>32.57</v>
      </c>
      <c r="O2196" s="6">
        <f t="shared" si="138"/>
        <v>38.6</v>
      </c>
      <c r="P2196" s="8">
        <f t="shared" si="139"/>
        <v>0.54236335534635383</v>
      </c>
      <c r="Q2196" s="5">
        <f>YEAR(SalesDataTable[[#This Row],[Order Date]])</f>
        <v>2026</v>
      </c>
      <c r="R2196" s="8" t="str">
        <f>"Q"&amp;ROUNDUP(MONTH(SalesDataTable[[#This Row],[Order Date]])/3,0)</f>
        <v>Q4</v>
      </c>
      <c r="S2196" s="9">
        <f>MONTH(SalesDataTable[[#This Row],[Order Date]])</f>
        <v>10</v>
      </c>
      <c r="T2196" s="8" t="str">
        <f>TEXT(SalesDataTable[[#This Row],[Order Date]],"mmm")</f>
        <v>Oct</v>
      </c>
    </row>
    <row r="2197" spans="1:20" ht="15.6">
      <c r="A2197" s="2" t="s">
        <v>2248</v>
      </c>
      <c r="B2197" s="3">
        <v>46320</v>
      </c>
      <c r="C2197" s="4" t="s">
        <v>1</v>
      </c>
      <c r="D2197" s="4" t="s">
        <v>88</v>
      </c>
      <c r="E2197" s="4" t="s">
        <v>10</v>
      </c>
      <c r="F2197" s="4" t="s">
        <v>20</v>
      </c>
      <c r="G2197" s="4" t="s">
        <v>17</v>
      </c>
      <c r="H2197" s="4" t="s">
        <v>71</v>
      </c>
      <c r="I2197" s="9">
        <v>6</v>
      </c>
      <c r="J2197" s="6">
        <v>132.08000000000001</v>
      </c>
      <c r="K2197" s="7">
        <v>0.1</v>
      </c>
      <c r="L2197" s="6">
        <v>67.61</v>
      </c>
      <c r="M2197" s="6">
        <f t="shared" si="136"/>
        <v>713.23200000000008</v>
      </c>
      <c r="N2197" s="6">
        <f t="shared" si="137"/>
        <v>405.65999999999997</v>
      </c>
      <c r="O2197" s="6">
        <f t="shared" si="138"/>
        <v>307.57200000000012</v>
      </c>
      <c r="P2197" s="8">
        <f t="shared" si="139"/>
        <v>0.43123696076451995</v>
      </c>
      <c r="Q2197" s="5">
        <f>YEAR(SalesDataTable[[#This Row],[Order Date]])</f>
        <v>2026</v>
      </c>
      <c r="R2197" s="8" t="str">
        <f>"Q"&amp;ROUNDUP(MONTH(SalesDataTable[[#This Row],[Order Date]])/3,0)</f>
        <v>Q4</v>
      </c>
      <c r="S2197" s="9">
        <f>MONTH(SalesDataTable[[#This Row],[Order Date]])</f>
        <v>10</v>
      </c>
      <c r="T2197" s="8" t="str">
        <f>TEXT(SalesDataTable[[#This Row],[Order Date]],"mmm")</f>
        <v>Oct</v>
      </c>
    </row>
    <row r="2198" spans="1:20" ht="15.6">
      <c r="A2198" s="2" t="s">
        <v>2249</v>
      </c>
      <c r="B2198" s="3">
        <v>46320</v>
      </c>
      <c r="C2198" s="4" t="s">
        <v>8</v>
      </c>
      <c r="D2198" s="4" t="s">
        <v>66</v>
      </c>
      <c r="E2198" s="4" t="s">
        <v>25</v>
      </c>
      <c r="F2198" s="4" t="s">
        <v>4</v>
      </c>
      <c r="G2198" s="4" t="s">
        <v>31</v>
      </c>
      <c r="H2198" s="4" t="s">
        <v>64</v>
      </c>
      <c r="I2198" s="9">
        <v>3</v>
      </c>
      <c r="J2198" s="6">
        <v>82.75</v>
      </c>
      <c r="K2198" s="7">
        <v>0.05</v>
      </c>
      <c r="L2198" s="6">
        <v>38.53</v>
      </c>
      <c r="M2198" s="6">
        <f t="shared" si="136"/>
        <v>235.83749999999998</v>
      </c>
      <c r="N2198" s="6">
        <f t="shared" si="137"/>
        <v>115.59</v>
      </c>
      <c r="O2198" s="6">
        <f t="shared" si="138"/>
        <v>120.24749999999997</v>
      </c>
      <c r="P2198" s="8">
        <f t="shared" si="139"/>
        <v>0.50987438384480832</v>
      </c>
      <c r="Q2198" s="5">
        <f>YEAR(SalesDataTable[[#This Row],[Order Date]])</f>
        <v>2026</v>
      </c>
      <c r="R2198" s="8" t="str">
        <f>"Q"&amp;ROUNDUP(MONTH(SalesDataTable[[#This Row],[Order Date]])/3,0)</f>
        <v>Q4</v>
      </c>
      <c r="S2198" s="9">
        <f>MONTH(SalesDataTable[[#This Row],[Order Date]])</f>
        <v>10</v>
      </c>
      <c r="T2198" s="8" t="str">
        <f>TEXT(SalesDataTable[[#This Row],[Order Date]],"mmm")</f>
        <v>Oct</v>
      </c>
    </row>
    <row r="2199" spans="1:20" ht="15.6">
      <c r="A2199" s="2" t="s">
        <v>2250</v>
      </c>
      <c r="B2199" s="3">
        <v>46321</v>
      </c>
      <c r="C2199" s="4" t="s">
        <v>1</v>
      </c>
      <c r="D2199" s="4" t="s">
        <v>88</v>
      </c>
      <c r="E2199" s="4" t="s">
        <v>3</v>
      </c>
      <c r="F2199" s="4" t="s">
        <v>4</v>
      </c>
      <c r="G2199" s="4" t="s">
        <v>49</v>
      </c>
      <c r="H2199" s="4" t="s">
        <v>74</v>
      </c>
      <c r="I2199" s="9">
        <v>5</v>
      </c>
      <c r="J2199" s="6">
        <v>51.5</v>
      </c>
      <c r="K2199" s="7">
        <v>0.1</v>
      </c>
      <c r="L2199" s="6">
        <v>21.38</v>
      </c>
      <c r="M2199" s="6">
        <f t="shared" si="136"/>
        <v>231.75</v>
      </c>
      <c r="N2199" s="6">
        <f t="shared" si="137"/>
        <v>106.89999999999999</v>
      </c>
      <c r="O2199" s="6">
        <f t="shared" si="138"/>
        <v>124.85000000000001</v>
      </c>
      <c r="P2199" s="8">
        <f t="shared" si="139"/>
        <v>0.53872707659115426</v>
      </c>
      <c r="Q2199" s="5">
        <f>YEAR(SalesDataTable[[#This Row],[Order Date]])</f>
        <v>2026</v>
      </c>
      <c r="R2199" s="8" t="str">
        <f>"Q"&amp;ROUNDUP(MONTH(SalesDataTable[[#This Row],[Order Date]])/3,0)</f>
        <v>Q4</v>
      </c>
      <c r="S2199" s="9">
        <f>MONTH(SalesDataTable[[#This Row],[Order Date]])</f>
        <v>10</v>
      </c>
      <c r="T2199" s="8" t="str">
        <f>TEXT(SalesDataTable[[#This Row],[Order Date]],"mmm")</f>
        <v>Oct</v>
      </c>
    </row>
    <row r="2200" spans="1:20" ht="15.6">
      <c r="A2200" s="2" t="s">
        <v>2251</v>
      </c>
      <c r="B2200" s="3">
        <v>46321</v>
      </c>
      <c r="C2200" s="4" t="s">
        <v>14</v>
      </c>
      <c r="D2200" s="4" t="s">
        <v>34</v>
      </c>
      <c r="E2200" s="4" t="s">
        <v>3</v>
      </c>
      <c r="F2200" s="4" t="s">
        <v>16</v>
      </c>
      <c r="G2200" s="4" t="s">
        <v>11</v>
      </c>
      <c r="H2200" s="4" t="s">
        <v>21</v>
      </c>
      <c r="I2200" s="9">
        <v>3</v>
      </c>
      <c r="J2200" s="6">
        <v>140.49</v>
      </c>
      <c r="K2200" s="7">
        <v>0.05</v>
      </c>
      <c r="L2200" s="6">
        <v>77.45</v>
      </c>
      <c r="M2200" s="6">
        <f t="shared" si="136"/>
        <v>400.3965</v>
      </c>
      <c r="N2200" s="6">
        <f t="shared" si="137"/>
        <v>232.35000000000002</v>
      </c>
      <c r="O2200" s="6">
        <f t="shared" si="138"/>
        <v>168.04649999999998</v>
      </c>
      <c r="P2200" s="8">
        <f t="shared" si="139"/>
        <v>0.41970022215478903</v>
      </c>
      <c r="Q2200" s="5">
        <f>YEAR(SalesDataTable[[#This Row],[Order Date]])</f>
        <v>2026</v>
      </c>
      <c r="R2200" s="8" t="str">
        <f>"Q"&amp;ROUNDUP(MONTH(SalesDataTable[[#This Row],[Order Date]])/3,0)</f>
        <v>Q4</v>
      </c>
      <c r="S2200" s="9">
        <f>MONTH(SalesDataTable[[#This Row],[Order Date]])</f>
        <v>10</v>
      </c>
      <c r="T2200" s="8" t="str">
        <f>TEXT(SalesDataTable[[#This Row],[Order Date]],"mmm")</f>
        <v>Oct</v>
      </c>
    </row>
    <row r="2201" spans="1:20" ht="15.6">
      <c r="A2201" s="2" t="s">
        <v>2252</v>
      </c>
      <c r="B2201" s="3">
        <v>46321</v>
      </c>
      <c r="C2201" s="4" t="s">
        <v>14</v>
      </c>
      <c r="D2201" s="4" t="s">
        <v>15</v>
      </c>
      <c r="E2201" s="4" t="s">
        <v>39</v>
      </c>
      <c r="F2201" s="4" t="s">
        <v>16</v>
      </c>
      <c r="G2201" s="4" t="s">
        <v>49</v>
      </c>
      <c r="H2201" s="4" t="s">
        <v>67</v>
      </c>
      <c r="I2201" s="9">
        <v>4</v>
      </c>
      <c r="J2201" s="6">
        <v>36.200000000000003</v>
      </c>
      <c r="K2201" s="7">
        <v>0.15</v>
      </c>
      <c r="L2201" s="6">
        <v>13.53</v>
      </c>
      <c r="M2201" s="6">
        <f t="shared" si="136"/>
        <v>123.08000000000001</v>
      </c>
      <c r="N2201" s="6">
        <f t="shared" si="137"/>
        <v>54.12</v>
      </c>
      <c r="O2201" s="6">
        <f t="shared" si="138"/>
        <v>68.960000000000008</v>
      </c>
      <c r="P2201" s="8">
        <f t="shared" si="139"/>
        <v>0.56028599285017877</v>
      </c>
      <c r="Q2201" s="5">
        <f>YEAR(SalesDataTable[[#This Row],[Order Date]])</f>
        <v>2026</v>
      </c>
      <c r="R2201" s="8" t="str">
        <f>"Q"&amp;ROUNDUP(MONTH(SalesDataTable[[#This Row],[Order Date]])/3,0)</f>
        <v>Q4</v>
      </c>
      <c r="S2201" s="9">
        <f>MONTH(SalesDataTable[[#This Row],[Order Date]])</f>
        <v>10</v>
      </c>
      <c r="T2201" s="8" t="str">
        <f>TEXT(SalesDataTable[[#This Row],[Order Date]],"mmm")</f>
        <v>Oct</v>
      </c>
    </row>
    <row r="2202" spans="1:20" ht="15.6">
      <c r="A2202" s="2" t="s">
        <v>2253</v>
      </c>
      <c r="B2202" s="3">
        <v>46321</v>
      </c>
      <c r="C2202" s="4" t="s">
        <v>27</v>
      </c>
      <c r="D2202" s="4" t="s">
        <v>45</v>
      </c>
      <c r="E2202" s="4" t="s">
        <v>25</v>
      </c>
      <c r="F2202" s="4" t="s">
        <v>16</v>
      </c>
      <c r="G2202" s="4" t="s">
        <v>31</v>
      </c>
      <c r="H2202" s="4" t="s">
        <v>90</v>
      </c>
      <c r="I2202" s="9">
        <v>1</v>
      </c>
      <c r="J2202" s="6">
        <v>120.5</v>
      </c>
      <c r="K2202" s="7">
        <v>0.05</v>
      </c>
      <c r="L2202" s="6">
        <v>61.71</v>
      </c>
      <c r="M2202" s="6">
        <f t="shared" si="136"/>
        <v>114.47499999999999</v>
      </c>
      <c r="N2202" s="6">
        <f t="shared" si="137"/>
        <v>61.71</v>
      </c>
      <c r="O2202" s="6">
        <f t="shared" si="138"/>
        <v>52.764999999999993</v>
      </c>
      <c r="P2202" s="8">
        <f t="shared" si="139"/>
        <v>0.4609303341340904</v>
      </c>
      <c r="Q2202" s="5">
        <f>YEAR(SalesDataTable[[#This Row],[Order Date]])</f>
        <v>2026</v>
      </c>
      <c r="R2202" s="8" t="str">
        <f>"Q"&amp;ROUNDUP(MONTH(SalesDataTable[[#This Row],[Order Date]])/3,0)</f>
        <v>Q4</v>
      </c>
      <c r="S2202" s="9">
        <f>MONTH(SalesDataTable[[#This Row],[Order Date]])</f>
        <v>10</v>
      </c>
      <c r="T2202" s="8" t="str">
        <f>TEXT(SalesDataTable[[#This Row],[Order Date]],"mmm")</f>
        <v>Oct</v>
      </c>
    </row>
    <row r="2203" spans="1:20" ht="15.6">
      <c r="A2203" s="2" t="s">
        <v>2254</v>
      </c>
      <c r="B2203" s="3">
        <v>46322</v>
      </c>
      <c r="C2203" s="4" t="s">
        <v>14</v>
      </c>
      <c r="D2203" s="4" t="s">
        <v>15</v>
      </c>
      <c r="E2203" s="4" t="s">
        <v>25</v>
      </c>
      <c r="F2203" s="4" t="s">
        <v>20</v>
      </c>
      <c r="G2203" s="4" t="s">
        <v>5</v>
      </c>
      <c r="H2203" s="4" t="s">
        <v>43</v>
      </c>
      <c r="I2203" s="9">
        <v>1</v>
      </c>
      <c r="J2203" s="6">
        <v>102.44</v>
      </c>
      <c r="K2203" s="7">
        <v>0.05</v>
      </c>
      <c r="L2203" s="6">
        <v>49.14</v>
      </c>
      <c r="M2203" s="6">
        <f t="shared" si="136"/>
        <v>97.317999999999998</v>
      </c>
      <c r="N2203" s="6">
        <f t="shared" si="137"/>
        <v>49.14</v>
      </c>
      <c r="O2203" s="6">
        <f t="shared" si="138"/>
        <v>48.177999999999997</v>
      </c>
      <c r="P2203" s="8">
        <f t="shared" si="139"/>
        <v>0.49505744055570394</v>
      </c>
      <c r="Q2203" s="5">
        <f>YEAR(SalesDataTable[[#This Row],[Order Date]])</f>
        <v>2026</v>
      </c>
      <c r="R2203" s="8" t="str">
        <f>"Q"&amp;ROUNDUP(MONTH(SalesDataTable[[#This Row],[Order Date]])/3,0)</f>
        <v>Q4</v>
      </c>
      <c r="S2203" s="9">
        <f>MONTH(SalesDataTable[[#This Row],[Order Date]])</f>
        <v>10</v>
      </c>
      <c r="T2203" s="8" t="str">
        <f>TEXT(SalesDataTable[[#This Row],[Order Date]],"mmm")</f>
        <v>Oct</v>
      </c>
    </row>
    <row r="2204" spans="1:20" ht="15.6">
      <c r="A2204" s="2" t="s">
        <v>2255</v>
      </c>
      <c r="B2204" s="3">
        <v>46322</v>
      </c>
      <c r="C2204" s="4" t="s">
        <v>14</v>
      </c>
      <c r="D2204" s="4" t="s">
        <v>34</v>
      </c>
      <c r="E2204" s="4" t="s">
        <v>3</v>
      </c>
      <c r="F2204" s="4" t="s">
        <v>16</v>
      </c>
      <c r="G2204" s="4" t="s">
        <v>49</v>
      </c>
      <c r="H2204" s="4" t="s">
        <v>55</v>
      </c>
      <c r="I2204" s="9">
        <v>6</v>
      </c>
      <c r="J2204" s="6">
        <v>121.58</v>
      </c>
      <c r="K2204" s="7">
        <v>0.15</v>
      </c>
      <c r="L2204" s="6">
        <v>68.86</v>
      </c>
      <c r="M2204" s="6">
        <f t="shared" si="136"/>
        <v>620.05799999999999</v>
      </c>
      <c r="N2204" s="6">
        <f t="shared" si="137"/>
        <v>413.15999999999997</v>
      </c>
      <c r="O2204" s="6">
        <f t="shared" si="138"/>
        <v>206.89800000000002</v>
      </c>
      <c r="P2204" s="8">
        <f t="shared" si="139"/>
        <v>0.33367523683268346</v>
      </c>
      <c r="Q2204" s="5">
        <f>YEAR(SalesDataTable[[#This Row],[Order Date]])</f>
        <v>2026</v>
      </c>
      <c r="R2204" s="8" t="str">
        <f>"Q"&amp;ROUNDUP(MONTH(SalesDataTable[[#This Row],[Order Date]])/3,0)</f>
        <v>Q4</v>
      </c>
      <c r="S2204" s="9">
        <f>MONTH(SalesDataTable[[#This Row],[Order Date]])</f>
        <v>10</v>
      </c>
      <c r="T2204" s="8" t="str">
        <f>TEXT(SalesDataTable[[#This Row],[Order Date]],"mmm")</f>
        <v>Oct</v>
      </c>
    </row>
    <row r="2205" spans="1:20" ht="15.6">
      <c r="A2205" s="2" t="s">
        <v>2256</v>
      </c>
      <c r="B2205" s="3">
        <v>46322</v>
      </c>
      <c r="C2205" s="4" t="s">
        <v>14</v>
      </c>
      <c r="D2205" s="4" t="s">
        <v>126</v>
      </c>
      <c r="E2205" s="4" t="s">
        <v>3</v>
      </c>
      <c r="F2205" s="4" t="s">
        <v>16</v>
      </c>
      <c r="G2205" s="4" t="s">
        <v>17</v>
      </c>
      <c r="H2205" s="4" t="s">
        <v>18</v>
      </c>
      <c r="I2205" s="9">
        <v>2</v>
      </c>
      <c r="J2205" s="6">
        <v>35.36</v>
      </c>
      <c r="K2205" s="7">
        <v>0</v>
      </c>
      <c r="L2205" s="6">
        <v>13.33</v>
      </c>
      <c r="M2205" s="6">
        <f t="shared" si="136"/>
        <v>70.72</v>
      </c>
      <c r="N2205" s="6">
        <f t="shared" si="137"/>
        <v>26.66</v>
      </c>
      <c r="O2205" s="6">
        <f t="shared" si="138"/>
        <v>44.06</v>
      </c>
      <c r="P2205" s="8">
        <f t="shared" si="139"/>
        <v>0.62302036199095023</v>
      </c>
      <c r="Q2205" s="5">
        <f>YEAR(SalesDataTable[[#This Row],[Order Date]])</f>
        <v>2026</v>
      </c>
      <c r="R2205" s="8" t="str">
        <f>"Q"&amp;ROUNDUP(MONTH(SalesDataTable[[#This Row],[Order Date]])/3,0)</f>
        <v>Q4</v>
      </c>
      <c r="S2205" s="9">
        <f>MONTH(SalesDataTable[[#This Row],[Order Date]])</f>
        <v>10</v>
      </c>
      <c r="T2205" s="8" t="str">
        <f>TEXT(SalesDataTable[[#This Row],[Order Date]],"mmm")</f>
        <v>Oct</v>
      </c>
    </row>
    <row r="2206" spans="1:20" ht="15.6">
      <c r="A2206" s="2" t="s">
        <v>2257</v>
      </c>
      <c r="B2206" s="3">
        <v>46322</v>
      </c>
      <c r="C2206" s="4" t="s">
        <v>27</v>
      </c>
      <c r="D2206" s="4" t="s">
        <v>28</v>
      </c>
      <c r="E2206" s="4" t="s">
        <v>3</v>
      </c>
      <c r="F2206" s="4" t="s">
        <v>16</v>
      </c>
      <c r="G2206" s="4" t="s">
        <v>31</v>
      </c>
      <c r="H2206" s="4" t="s">
        <v>32</v>
      </c>
      <c r="I2206" s="9">
        <v>2</v>
      </c>
      <c r="J2206" s="6">
        <v>335.73</v>
      </c>
      <c r="K2206" s="7">
        <v>0</v>
      </c>
      <c r="L2206" s="6">
        <v>199.44</v>
      </c>
      <c r="M2206" s="6">
        <f t="shared" si="136"/>
        <v>671.46</v>
      </c>
      <c r="N2206" s="6">
        <f t="shared" si="137"/>
        <v>398.88</v>
      </c>
      <c r="O2206" s="6">
        <f t="shared" si="138"/>
        <v>272.58000000000004</v>
      </c>
      <c r="P2206" s="8">
        <f t="shared" si="139"/>
        <v>0.4059512107943884</v>
      </c>
      <c r="Q2206" s="5">
        <f>YEAR(SalesDataTable[[#This Row],[Order Date]])</f>
        <v>2026</v>
      </c>
      <c r="R2206" s="8" t="str">
        <f>"Q"&amp;ROUNDUP(MONTH(SalesDataTable[[#This Row],[Order Date]])/3,0)</f>
        <v>Q4</v>
      </c>
      <c r="S2206" s="9">
        <f>MONTH(SalesDataTable[[#This Row],[Order Date]])</f>
        <v>10</v>
      </c>
      <c r="T2206" s="8" t="str">
        <f>TEXT(SalesDataTable[[#This Row],[Order Date]],"mmm")</f>
        <v>Oct</v>
      </c>
    </row>
    <row r="2207" spans="1:20" ht="15.6">
      <c r="A2207" s="2" t="s">
        <v>2258</v>
      </c>
      <c r="B2207" s="3">
        <v>46322</v>
      </c>
      <c r="C2207" s="4" t="s">
        <v>8</v>
      </c>
      <c r="D2207" s="4" t="s">
        <v>69</v>
      </c>
      <c r="E2207" s="4" t="s">
        <v>10</v>
      </c>
      <c r="F2207" s="4" t="s">
        <v>20</v>
      </c>
      <c r="G2207" s="4" t="s">
        <v>11</v>
      </c>
      <c r="H2207" s="4" t="s">
        <v>21</v>
      </c>
      <c r="I2207" s="9">
        <v>3</v>
      </c>
      <c r="J2207" s="6">
        <v>141.96</v>
      </c>
      <c r="K2207" s="7">
        <v>0.1</v>
      </c>
      <c r="L2207" s="6">
        <v>77.42</v>
      </c>
      <c r="M2207" s="6">
        <f t="shared" si="136"/>
        <v>383.29200000000003</v>
      </c>
      <c r="N2207" s="6">
        <f t="shared" si="137"/>
        <v>232.26</v>
      </c>
      <c r="O2207" s="6">
        <f t="shared" si="138"/>
        <v>151.03200000000004</v>
      </c>
      <c r="P2207" s="8">
        <f t="shared" si="139"/>
        <v>0.39403900942362485</v>
      </c>
      <c r="Q2207" s="5">
        <f>YEAR(SalesDataTable[[#This Row],[Order Date]])</f>
        <v>2026</v>
      </c>
      <c r="R2207" s="8" t="str">
        <f>"Q"&amp;ROUNDUP(MONTH(SalesDataTable[[#This Row],[Order Date]])/3,0)</f>
        <v>Q4</v>
      </c>
      <c r="S2207" s="9">
        <f>MONTH(SalesDataTable[[#This Row],[Order Date]])</f>
        <v>10</v>
      </c>
      <c r="T2207" s="8" t="str">
        <f>TEXT(SalesDataTable[[#This Row],[Order Date]],"mmm")</f>
        <v>Oct</v>
      </c>
    </row>
    <row r="2208" spans="1:20" ht="15.6">
      <c r="A2208" s="2" t="s">
        <v>2259</v>
      </c>
      <c r="B2208" s="3">
        <v>46322</v>
      </c>
      <c r="C2208" s="4" t="s">
        <v>8</v>
      </c>
      <c r="D2208" s="4" t="s">
        <v>69</v>
      </c>
      <c r="E2208" s="4" t="s">
        <v>39</v>
      </c>
      <c r="F2208" s="4" t="s">
        <v>16</v>
      </c>
      <c r="G2208" s="4" t="s">
        <v>49</v>
      </c>
      <c r="H2208" s="4" t="s">
        <v>74</v>
      </c>
      <c r="I2208" s="9">
        <v>2</v>
      </c>
      <c r="J2208" s="6">
        <v>51.76</v>
      </c>
      <c r="K2208" s="7">
        <v>0</v>
      </c>
      <c r="L2208" s="6">
        <v>21.64</v>
      </c>
      <c r="M2208" s="6">
        <f t="shared" si="136"/>
        <v>103.52</v>
      </c>
      <c r="N2208" s="6">
        <f t="shared" si="137"/>
        <v>43.28</v>
      </c>
      <c r="O2208" s="6">
        <f t="shared" si="138"/>
        <v>60.239999999999995</v>
      </c>
      <c r="P2208" s="8">
        <f t="shared" si="139"/>
        <v>0.58191653786707875</v>
      </c>
      <c r="Q2208" s="5">
        <f>YEAR(SalesDataTable[[#This Row],[Order Date]])</f>
        <v>2026</v>
      </c>
      <c r="R2208" s="8" t="str">
        <f>"Q"&amp;ROUNDUP(MONTH(SalesDataTable[[#This Row],[Order Date]])/3,0)</f>
        <v>Q4</v>
      </c>
      <c r="S2208" s="9">
        <f>MONTH(SalesDataTable[[#This Row],[Order Date]])</f>
        <v>10</v>
      </c>
      <c r="T2208" s="8" t="str">
        <f>TEXT(SalesDataTable[[#This Row],[Order Date]],"mmm")</f>
        <v>Oct</v>
      </c>
    </row>
    <row r="2209" spans="1:20" ht="15.6">
      <c r="A2209" s="2" t="s">
        <v>2260</v>
      </c>
      <c r="B2209" s="3">
        <v>46322</v>
      </c>
      <c r="C2209" s="4" t="s">
        <v>27</v>
      </c>
      <c r="D2209" s="4" t="s">
        <v>45</v>
      </c>
      <c r="E2209" s="4" t="s">
        <v>3</v>
      </c>
      <c r="F2209" s="4" t="s">
        <v>4</v>
      </c>
      <c r="G2209" s="4" t="s">
        <v>31</v>
      </c>
      <c r="H2209" s="4" t="s">
        <v>41</v>
      </c>
      <c r="I2209" s="9">
        <v>3</v>
      </c>
      <c r="J2209" s="6">
        <v>194.09</v>
      </c>
      <c r="K2209" s="7">
        <v>0.1</v>
      </c>
      <c r="L2209" s="6">
        <v>105.84</v>
      </c>
      <c r="M2209" s="6">
        <f t="shared" si="136"/>
        <v>524.04300000000001</v>
      </c>
      <c r="N2209" s="6">
        <f t="shared" si="137"/>
        <v>317.52</v>
      </c>
      <c r="O2209" s="6">
        <f t="shared" si="138"/>
        <v>206.52300000000002</v>
      </c>
      <c r="P2209" s="8">
        <f t="shared" si="139"/>
        <v>0.39409552269565667</v>
      </c>
      <c r="Q2209" s="5">
        <f>YEAR(SalesDataTable[[#This Row],[Order Date]])</f>
        <v>2026</v>
      </c>
      <c r="R2209" s="8" t="str">
        <f>"Q"&amp;ROUNDUP(MONTH(SalesDataTable[[#This Row],[Order Date]])/3,0)</f>
        <v>Q4</v>
      </c>
      <c r="S2209" s="9">
        <f>MONTH(SalesDataTable[[#This Row],[Order Date]])</f>
        <v>10</v>
      </c>
      <c r="T2209" s="8" t="str">
        <f>TEXT(SalesDataTable[[#This Row],[Order Date]],"mmm")</f>
        <v>Oct</v>
      </c>
    </row>
    <row r="2210" spans="1:20" ht="15.6">
      <c r="A2210" s="2" t="s">
        <v>2261</v>
      </c>
      <c r="B2210" s="3">
        <v>46323</v>
      </c>
      <c r="C2210" s="4" t="s">
        <v>8</v>
      </c>
      <c r="D2210" s="4" t="s">
        <v>69</v>
      </c>
      <c r="E2210" s="4" t="s">
        <v>3</v>
      </c>
      <c r="F2210" s="4" t="s">
        <v>4</v>
      </c>
      <c r="G2210" s="4" t="s">
        <v>31</v>
      </c>
      <c r="H2210" s="4" t="s">
        <v>90</v>
      </c>
      <c r="I2210" s="9">
        <v>1</v>
      </c>
      <c r="J2210" s="6">
        <v>125.39</v>
      </c>
      <c r="K2210" s="7">
        <v>0.05</v>
      </c>
      <c r="L2210" s="6">
        <v>61.19</v>
      </c>
      <c r="M2210" s="6">
        <f t="shared" si="136"/>
        <v>119.12049999999999</v>
      </c>
      <c r="N2210" s="6">
        <f t="shared" si="137"/>
        <v>61.19</v>
      </c>
      <c r="O2210" s="6">
        <f t="shared" si="138"/>
        <v>57.930499999999995</v>
      </c>
      <c r="P2210" s="8">
        <f t="shared" si="139"/>
        <v>0.48631847582909743</v>
      </c>
      <c r="Q2210" s="5">
        <f>YEAR(SalesDataTable[[#This Row],[Order Date]])</f>
        <v>2026</v>
      </c>
      <c r="R2210" s="8" t="str">
        <f>"Q"&amp;ROUNDUP(MONTH(SalesDataTable[[#This Row],[Order Date]])/3,0)</f>
        <v>Q4</v>
      </c>
      <c r="S2210" s="9">
        <f>MONTH(SalesDataTable[[#This Row],[Order Date]])</f>
        <v>10</v>
      </c>
      <c r="T2210" s="8" t="str">
        <f>TEXT(SalesDataTable[[#This Row],[Order Date]],"mmm")</f>
        <v>Oct</v>
      </c>
    </row>
    <row r="2211" spans="1:20" ht="15.6">
      <c r="A2211" s="2" t="s">
        <v>2262</v>
      </c>
      <c r="B2211" s="3">
        <v>46323</v>
      </c>
      <c r="C2211" s="4" t="s">
        <v>1</v>
      </c>
      <c r="D2211" s="4" t="s">
        <v>88</v>
      </c>
      <c r="E2211" s="4" t="s">
        <v>39</v>
      </c>
      <c r="F2211" s="4" t="s">
        <v>16</v>
      </c>
      <c r="G2211" s="4" t="s">
        <v>31</v>
      </c>
      <c r="H2211" s="4" t="s">
        <v>64</v>
      </c>
      <c r="I2211" s="9">
        <v>3</v>
      </c>
      <c r="J2211" s="6">
        <v>83.73</v>
      </c>
      <c r="K2211" s="7">
        <v>0.15</v>
      </c>
      <c r="L2211" s="6">
        <v>39.43</v>
      </c>
      <c r="M2211" s="6">
        <f t="shared" si="136"/>
        <v>213.51149999999998</v>
      </c>
      <c r="N2211" s="6">
        <f t="shared" si="137"/>
        <v>118.28999999999999</v>
      </c>
      <c r="O2211" s="6">
        <f t="shared" si="138"/>
        <v>95.221499999999992</v>
      </c>
      <c r="P2211" s="8">
        <f t="shared" si="139"/>
        <v>0.44597831966896395</v>
      </c>
      <c r="Q2211" s="5">
        <f>YEAR(SalesDataTable[[#This Row],[Order Date]])</f>
        <v>2026</v>
      </c>
      <c r="R2211" s="8" t="str">
        <f>"Q"&amp;ROUNDUP(MONTH(SalesDataTable[[#This Row],[Order Date]])/3,0)</f>
        <v>Q4</v>
      </c>
      <c r="S2211" s="9">
        <f>MONTH(SalesDataTable[[#This Row],[Order Date]])</f>
        <v>10</v>
      </c>
      <c r="T2211" s="8" t="str">
        <f>TEXT(SalesDataTable[[#This Row],[Order Date]],"mmm")</f>
        <v>Oct</v>
      </c>
    </row>
    <row r="2212" spans="1:20" ht="15.6">
      <c r="A2212" s="2" t="s">
        <v>2263</v>
      </c>
      <c r="B2212" s="3">
        <v>46323</v>
      </c>
      <c r="C2212" s="4" t="s">
        <v>27</v>
      </c>
      <c r="D2212" s="4" t="s">
        <v>48</v>
      </c>
      <c r="E2212" s="4" t="s">
        <v>39</v>
      </c>
      <c r="F2212" s="4" t="s">
        <v>20</v>
      </c>
      <c r="G2212" s="4" t="s">
        <v>49</v>
      </c>
      <c r="H2212" s="4" t="s">
        <v>67</v>
      </c>
      <c r="I2212" s="9">
        <v>3</v>
      </c>
      <c r="J2212" s="6">
        <v>36.99</v>
      </c>
      <c r="K2212" s="7">
        <v>0.05</v>
      </c>
      <c r="L2212" s="6">
        <v>14.14</v>
      </c>
      <c r="M2212" s="6">
        <f t="shared" si="136"/>
        <v>105.42149999999999</v>
      </c>
      <c r="N2212" s="6">
        <f t="shared" si="137"/>
        <v>42.42</v>
      </c>
      <c r="O2212" s="6">
        <f t="shared" si="138"/>
        <v>63.001499999999993</v>
      </c>
      <c r="P2212" s="8">
        <f t="shared" si="139"/>
        <v>0.59761528720422297</v>
      </c>
      <c r="Q2212" s="5">
        <f>YEAR(SalesDataTable[[#This Row],[Order Date]])</f>
        <v>2026</v>
      </c>
      <c r="R2212" s="8" t="str">
        <f>"Q"&amp;ROUNDUP(MONTH(SalesDataTable[[#This Row],[Order Date]])/3,0)</f>
        <v>Q4</v>
      </c>
      <c r="S2212" s="9">
        <f>MONTH(SalesDataTable[[#This Row],[Order Date]])</f>
        <v>10</v>
      </c>
      <c r="T2212" s="8" t="str">
        <f>TEXT(SalesDataTable[[#This Row],[Order Date]],"mmm")</f>
        <v>Oct</v>
      </c>
    </row>
    <row r="2213" spans="1:20" ht="15.6">
      <c r="A2213" s="2" t="s">
        <v>2264</v>
      </c>
      <c r="B2213" s="3">
        <v>46323</v>
      </c>
      <c r="C2213" s="4" t="s">
        <v>27</v>
      </c>
      <c r="D2213" s="4" t="s">
        <v>45</v>
      </c>
      <c r="E2213" s="4" t="s">
        <v>39</v>
      </c>
      <c r="F2213" s="4" t="s">
        <v>16</v>
      </c>
      <c r="G2213" s="4" t="s">
        <v>49</v>
      </c>
      <c r="H2213" s="4" t="s">
        <v>50</v>
      </c>
      <c r="I2213" s="9">
        <v>1</v>
      </c>
      <c r="J2213" s="6">
        <v>39.42</v>
      </c>
      <c r="K2213" s="7">
        <v>0</v>
      </c>
      <c r="L2213" s="6">
        <v>14.58</v>
      </c>
      <c r="M2213" s="6">
        <f t="shared" si="136"/>
        <v>39.42</v>
      </c>
      <c r="N2213" s="6">
        <f t="shared" si="137"/>
        <v>14.58</v>
      </c>
      <c r="O2213" s="6">
        <f t="shared" si="138"/>
        <v>24.840000000000003</v>
      </c>
      <c r="P2213" s="8">
        <f t="shared" si="139"/>
        <v>0.63013698630136994</v>
      </c>
      <c r="Q2213" s="5">
        <f>YEAR(SalesDataTable[[#This Row],[Order Date]])</f>
        <v>2026</v>
      </c>
      <c r="R2213" s="8" t="str">
        <f>"Q"&amp;ROUNDUP(MONTH(SalesDataTable[[#This Row],[Order Date]])/3,0)</f>
        <v>Q4</v>
      </c>
      <c r="S2213" s="9">
        <f>MONTH(SalesDataTable[[#This Row],[Order Date]])</f>
        <v>10</v>
      </c>
      <c r="T2213" s="8" t="str">
        <f>TEXT(SalesDataTable[[#This Row],[Order Date]],"mmm")</f>
        <v>Oct</v>
      </c>
    </row>
    <row r="2214" spans="1:20" ht="15.6">
      <c r="A2214" s="2" t="s">
        <v>2265</v>
      </c>
      <c r="B2214" s="3">
        <v>46323</v>
      </c>
      <c r="C2214" s="4" t="s">
        <v>27</v>
      </c>
      <c r="D2214" s="4" t="s">
        <v>28</v>
      </c>
      <c r="E2214" s="4" t="s">
        <v>3</v>
      </c>
      <c r="F2214" s="4" t="s">
        <v>16</v>
      </c>
      <c r="G2214" s="4" t="s">
        <v>5</v>
      </c>
      <c r="H2214" s="4" t="s">
        <v>29</v>
      </c>
      <c r="I2214" s="9">
        <v>2</v>
      </c>
      <c r="J2214" s="6">
        <v>50.66</v>
      </c>
      <c r="K2214" s="7">
        <v>0</v>
      </c>
      <c r="L2214" s="6">
        <v>22.02</v>
      </c>
      <c r="M2214" s="6">
        <f t="shared" si="136"/>
        <v>101.32</v>
      </c>
      <c r="N2214" s="6">
        <f t="shared" si="137"/>
        <v>44.04</v>
      </c>
      <c r="O2214" s="6">
        <f t="shared" si="138"/>
        <v>57.279999999999994</v>
      </c>
      <c r="P2214" s="8">
        <f t="shared" si="139"/>
        <v>0.56533754441373862</v>
      </c>
      <c r="Q2214" s="5">
        <f>YEAR(SalesDataTable[[#This Row],[Order Date]])</f>
        <v>2026</v>
      </c>
      <c r="R2214" s="8" t="str">
        <f>"Q"&amp;ROUNDUP(MONTH(SalesDataTable[[#This Row],[Order Date]])/3,0)</f>
        <v>Q4</v>
      </c>
      <c r="S2214" s="9">
        <f>MONTH(SalesDataTable[[#This Row],[Order Date]])</f>
        <v>10</v>
      </c>
      <c r="T2214" s="8" t="str">
        <f>TEXT(SalesDataTable[[#This Row],[Order Date]],"mmm")</f>
        <v>Oct</v>
      </c>
    </row>
    <row r="2215" spans="1:20" ht="15.6">
      <c r="A2215" s="2" t="s">
        <v>2266</v>
      </c>
      <c r="B2215" s="3">
        <v>46323</v>
      </c>
      <c r="C2215" s="4" t="s">
        <v>8</v>
      </c>
      <c r="D2215" s="4" t="s">
        <v>69</v>
      </c>
      <c r="E2215" s="4" t="s">
        <v>3</v>
      </c>
      <c r="F2215" s="4" t="s">
        <v>4</v>
      </c>
      <c r="G2215" s="4" t="s">
        <v>11</v>
      </c>
      <c r="H2215" s="4" t="s">
        <v>79</v>
      </c>
      <c r="I2215" s="9">
        <v>4</v>
      </c>
      <c r="J2215" s="6">
        <v>71.959999999999994</v>
      </c>
      <c r="K2215" s="7">
        <v>0.1</v>
      </c>
      <c r="L2215" s="6">
        <v>31.51</v>
      </c>
      <c r="M2215" s="6">
        <f t="shared" si="136"/>
        <v>259.05599999999998</v>
      </c>
      <c r="N2215" s="6">
        <f t="shared" si="137"/>
        <v>126.04</v>
      </c>
      <c r="O2215" s="6">
        <f t="shared" si="138"/>
        <v>133.01599999999996</v>
      </c>
      <c r="P2215" s="8">
        <f t="shared" si="139"/>
        <v>0.51346427027360864</v>
      </c>
      <c r="Q2215" s="5">
        <f>YEAR(SalesDataTable[[#This Row],[Order Date]])</f>
        <v>2026</v>
      </c>
      <c r="R2215" s="8" t="str">
        <f>"Q"&amp;ROUNDUP(MONTH(SalesDataTable[[#This Row],[Order Date]])/3,0)</f>
        <v>Q4</v>
      </c>
      <c r="S2215" s="9">
        <f>MONTH(SalesDataTable[[#This Row],[Order Date]])</f>
        <v>10</v>
      </c>
      <c r="T2215" s="8" t="str">
        <f>TEXT(SalesDataTable[[#This Row],[Order Date]],"mmm")</f>
        <v>Oct</v>
      </c>
    </row>
    <row r="2216" spans="1:20" ht="15.6">
      <c r="A2216" s="2" t="s">
        <v>2267</v>
      </c>
      <c r="B2216" s="3">
        <v>46323</v>
      </c>
      <c r="C2216" s="4" t="s">
        <v>14</v>
      </c>
      <c r="D2216" s="4" t="s">
        <v>34</v>
      </c>
      <c r="E2216" s="4" t="s">
        <v>25</v>
      </c>
      <c r="F2216" s="4" t="s">
        <v>4</v>
      </c>
      <c r="G2216" s="4" t="s">
        <v>5</v>
      </c>
      <c r="H2216" s="4" t="s">
        <v>29</v>
      </c>
      <c r="I2216" s="9">
        <v>1</v>
      </c>
      <c r="J2216" s="6">
        <v>49.72</v>
      </c>
      <c r="K2216" s="7">
        <v>0.05</v>
      </c>
      <c r="L2216" s="6">
        <v>22.5</v>
      </c>
      <c r="M2216" s="6">
        <f t="shared" si="136"/>
        <v>47.233999999999995</v>
      </c>
      <c r="N2216" s="6">
        <f t="shared" si="137"/>
        <v>22.5</v>
      </c>
      <c r="O2216" s="6">
        <f t="shared" si="138"/>
        <v>24.733999999999995</v>
      </c>
      <c r="P2216" s="8">
        <f t="shared" si="139"/>
        <v>0.52364821950290041</v>
      </c>
      <c r="Q2216" s="5">
        <f>YEAR(SalesDataTable[[#This Row],[Order Date]])</f>
        <v>2026</v>
      </c>
      <c r="R2216" s="8" t="str">
        <f>"Q"&amp;ROUNDUP(MONTH(SalesDataTable[[#This Row],[Order Date]])/3,0)</f>
        <v>Q4</v>
      </c>
      <c r="S2216" s="9">
        <f>MONTH(SalesDataTable[[#This Row],[Order Date]])</f>
        <v>10</v>
      </c>
      <c r="T2216" s="8" t="str">
        <f>TEXT(SalesDataTable[[#This Row],[Order Date]],"mmm")</f>
        <v>Oct</v>
      </c>
    </row>
    <row r="2217" spans="1:20" ht="15.6">
      <c r="A2217" s="2" t="s">
        <v>2268</v>
      </c>
      <c r="B2217" s="3">
        <v>46324</v>
      </c>
      <c r="C2217" s="4" t="s">
        <v>1</v>
      </c>
      <c r="D2217" s="4" t="s">
        <v>2</v>
      </c>
      <c r="E2217" s="4" t="s">
        <v>39</v>
      </c>
      <c r="F2217" s="4" t="s">
        <v>4</v>
      </c>
      <c r="G2217" s="4" t="s">
        <v>17</v>
      </c>
      <c r="H2217" s="4" t="s">
        <v>18</v>
      </c>
      <c r="I2217" s="9">
        <v>1</v>
      </c>
      <c r="J2217" s="6">
        <v>36.58</v>
      </c>
      <c r="K2217" s="7">
        <v>0</v>
      </c>
      <c r="L2217" s="6">
        <v>13.5</v>
      </c>
      <c r="M2217" s="6">
        <f t="shared" si="136"/>
        <v>36.58</v>
      </c>
      <c r="N2217" s="6">
        <f t="shared" si="137"/>
        <v>13.5</v>
      </c>
      <c r="O2217" s="6">
        <f t="shared" si="138"/>
        <v>23.08</v>
      </c>
      <c r="P2217" s="8">
        <f t="shared" si="139"/>
        <v>0.63094587206123565</v>
      </c>
      <c r="Q2217" s="5">
        <f>YEAR(SalesDataTable[[#This Row],[Order Date]])</f>
        <v>2026</v>
      </c>
      <c r="R2217" s="8" t="str">
        <f>"Q"&amp;ROUNDUP(MONTH(SalesDataTable[[#This Row],[Order Date]])/3,0)</f>
        <v>Q4</v>
      </c>
      <c r="S2217" s="9">
        <f>MONTH(SalesDataTable[[#This Row],[Order Date]])</f>
        <v>10</v>
      </c>
      <c r="T2217" s="8" t="str">
        <f>TEXT(SalesDataTable[[#This Row],[Order Date]],"mmm")</f>
        <v>Oct</v>
      </c>
    </row>
    <row r="2218" spans="1:20" ht="15.6">
      <c r="A2218" s="2" t="s">
        <v>2269</v>
      </c>
      <c r="B2218" s="3">
        <v>46324</v>
      </c>
      <c r="C2218" s="4" t="s">
        <v>8</v>
      </c>
      <c r="D2218" s="4" t="s">
        <v>38</v>
      </c>
      <c r="E2218" s="4" t="s">
        <v>39</v>
      </c>
      <c r="F2218" s="4" t="s">
        <v>4</v>
      </c>
      <c r="G2218" s="4" t="s">
        <v>49</v>
      </c>
      <c r="H2218" s="4" t="s">
        <v>50</v>
      </c>
      <c r="I2218" s="9">
        <v>2</v>
      </c>
      <c r="J2218" s="6">
        <v>41.06</v>
      </c>
      <c r="K2218" s="7">
        <v>0.05</v>
      </c>
      <c r="L2218" s="6">
        <v>15.07</v>
      </c>
      <c r="M2218" s="6">
        <f t="shared" si="136"/>
        <v>78.013999999999996</v>
      </c>
      <c r="N2218" s="6">
        <f t="shared" si="137"/>
        <v>30.14</v>
      </c>
      <c r="O2218" s="6">
        <f t="shared" si="138"/>
        <v>47.873999999999995</v>
      </c>
      <c r="P2218" s="8">
        <f t="shared" si="139"/>
        <v>0.6136590868305688</v>
      </c>
      <c r="Q2218" s="5">
        <f>YEAR(SalesDataTable[[#This Row],[Order Date]])</f>
        <v>2026</v>
      </c>
      <c r="R2218" s="8" t="str">
        <f>"Q"&amp;ROUNDUP(MONTH(SalesDataTable[[#This Row],[Order Date]])/3,0)</f>
        <v>Q4</v>
      </c>
      <c r="S2218" s="9">
        <f>MONTH(SalesDataTable[[#This Row],[Order Date]])</f>
        <v>10</v>
      </c>
      <c r="T2218" s="8" t="str">
        <f>TEXT(SalesDataTable[[#This Row],[Order Date]],"mmm")</f>
        <v>Oct</v>
      </c>
    </row>
    <row r="2219" spans="1:20" ht="15.6">
      <c r="A2219" s="2" t="s">
        <v>2270</v>
      </c>
      <c r="B2219" s="3">
        <v>46324</v>
      </c>
      <c r="C2219" s="4" t="s">
        <v>8</v>
      </c>
      <c r="D2219" s="4" t="s">
        <v>86</v>
      </c>
      <c r="E2219" s="4" t="s">
        <v>39</v>
      </c>
      <c r="F2219" s="4" t="s">
        <v>4</v>
      </c>
      <c r="G2219" s="4" t="s">
        <v>31</v>
      </c>
      <c r="H2219" s="4" t="s">
        <v>90</v>
      </c>
      <c r="I2219" s="9">
        <v>1</v>
      </c>
      <c r="J2219" s="6">
        <v>121.78</v>
      </c>
      <c r="K2219" s="7">
        <v>0.15</v>
      </c>
      <c r="L2219" s="6">
        <v>61.55</v>
      </c>
      <c r="M2219" s="6">
        <f t="shared" si="136"/>
        <v>103.51300000000001</v>
      </c>
      <c r="N2219" s="6">
        <f t="shared" si="137"/>
        <v>61.55</v>
      </c>
      <c r="O2219" s="6">
        <f t="shared" si="138"/>
        <v>41.963000000000008</v>
      </c>
      <c r="P2219" s="8">
        <f t="shared" si="139"/>
        <v>0.40538869513974096</v>
      </c>
      <c r="Q2219" s="5">
        <f>YEAR(SalesDataTable[[#This Row],[Order Date]])</f>
        <v>2026</v>
      </c>
      <c r="R2219" s="8" t="str">
        <f>"Q"&amp;ROUNDUP(MONTH(SalesDataTable[[#This Row],[Order Date]])/3,0)</f>
        <v>Q4</v>
      </c>
      <c r="S2219" s="9">
        <f>MONTH(SalesDataTable[[#This Row],[Order Date]])</f>
        <v>10</v>
      </c>
      <c r="T2219" s="8" t="str">
        <f>TEXT(SalesDataTable[[#This Row],[Order Date]],"mmm")</f>
        <v>Oct</v>
      </c>
    </row>
    <row r="2220" spans="1:20" ht="15.6">
      <c r="A2220" s="2" t="s">
        <v>2271</v>
      </c>
      <c r="B2220" s="3">
        <v>46324</v>
      </c>
      <c r="C2220" s="4" t="s">
        <v>27</v>
      </c>
      <c r="D2220" s="4" t="s">
        <v>45</v>
      </c>
      <c r="E2220" s="4" t="s">
        <v>10</v>
      </c>
      <c r="F2220" s="4" t="s">
        <v>4</v>
      </c>
      <c r="G2220" s="4" t="s">
        <v>17</v>
      </c>
      <c r="H2220" s="4" t="s">
        <v>71</v>
      </c>
      <c r="I2220" s="9">
        <v>5</v>
      </c>
      <c r="J2220" s="6">
        <v>130.68</v>
      </c>
      <c r="K2220" s="7">
        <v>0.2</v>
      </c>
      <c r="L2220" s="6">
        <v>67.209999999999994</v>
      </c>
      <c r="M2220" s="6">
        <f t="shared" si="136"/>
        <v>522.72000000000014</v>
      </c>
      <c r="N2220" s="6">
        <f t="shared" si="137"/>
        <v>336.04999999999995</v>
      </c>
      <c r="O2220" s="6">
        <f t="shared" si="138"/>
        <v>186.67000000000019</v>
      </c>
      <c r="P2220" s="8">
        <f t="shared" si="139"/>
        <v>0.35711279461279488</v>
      </c>
      <c r="Q2220" s="5">
        <f>YEAR(SalesDataTable[[#This Row],[Order Date]])</f>
        <v>2026</v>
      </c>
      <c r="R2220" s="8" t="str">
        <f>"Q"&amp;ROUNDUP(MONTH(SalesDataTable[[#This Row],[Order Date]])/3,0)</f>
        <v>Q4</v>
      </c>
      <c r="S2220" s="9">
        <f>MONTH(SalesDataTable[[#This Row],[Order Date]])</f>
        <v>10</v>
      </c>
      <c r="T2220" s="8" t="str">
        <f>TEXT(SalesDataTable[[#This Row],[Order Date]],"mmm")</f>
        <v>Oct</v>
      </c>
    </row>
    <row r="2221" spans="1:20" ht="15.6">
      <c r="A2221" s="2" t="s">
        <v>2272</v>
      </c>
      <c r="B2221" s="3">
        <v>46324</v>
      </c>
      <c r="C2221" s="4" t="s">
        <v>14</v>
      </c>
      <c r="D2221" s="4" t="s">
        <v>15</v>
      </c>
      <c r="E2221" s="4" t="s">
        <v>3</v>
      </c>
      <c r="F2221" s="4" t="s">
        <v>16</v>
      </c>
      <c r="G2221" s="4" t="s">
        <v>17</v>
      </c>
      <c r="H2221" s="4" t="s">
        <v>83</v>
      </c>
      <c r="I2221" s="9">
        <v>1</v>
      </c>
      <c r="J2221" s="6">
        <v>161.94999999999999</v>
      </c>
      <c r="K2221" s="7">
        <v>0</v>
      </c>
      <c r="L2221" s="6">
        <v>86.61</v>
      </c>
      <c r="M2221" s="6">
        <f t="shared" si="136"/>
        <v>161.94999999999999</v>
      </c>
      <c r="N2221" s="6">
        <f t="shared" si="137"/>
        <v>86.61</v>
      </c>
      <c r="O2221" s="6">
        <f t="shared" si="138"/>
        <v>75.339999999999989</v>
      </c>
      <c r="P2221" s="8">
        <f t="shared" si="139"/>
        <v>0.46520531028095086</v>
      </c>
      <c r="Q2221" s="5">
        <f>YEAR(SalesDataTable[[#This Row],[Order Date]])</f>
        <v>2026</v>
      </c>
      <c r="R2221" s="8" t="str">
        <f>"Q"&amp;ROUNDUP(MONTH(SalesDataTable[[#This Row],[Order Date]])/3,0)</f>
        <v>Q4</v>
      </c>
      <c r="S2221" s="9">
        <f>MONTH(SalesDataTable[[#This Row],[Order Date]])</f>
        <v>10</v>
      </c>
      <c r="T2221" s="8" t="str">
        <f>TEXT(SalesDataTable[[#This Row],[Order Date]],"mmm")</f>
        <v>Oct</v>
      </c>
    </row>
    <row r="2222" spans="1:20" ht="15.6">
      <c r="A2222" s="2" t="s">
        <v>2273</v>
      </c>
      <c r="B2222" s="3">
        <v>46324</v>
      </c>
      <c r="C2222" s="4" t="s">
        <v>1</v>
      </c>
      <c r="D2222" s="4" t="s">
        <v>88</v>
      </c>
      <c r="E2222" s="4" t="s">
        <v>25</v>
      </c>
      <c r="F2222" s="4" t="s">
        <v>4</v>
      </c>
      <c r="G2222" s="4" t="s">
        <v>5</v>
      </c>
      <c r="H2222" s="4" t="s">
        <v>6</v>
      </c>
      <c r="I2222" s="9">
        <v>2</v>
      </c>
      <c r="J2222" s="6">
        <v>83.6</v>
      </c>
      <c r="K2222" s="7">
        <v>0</v>
      </c>
      <c r="L2222" s="6">
        <v>43.01</v>
      </c>
      <c r="M2222" s="6">
        <f t="shared" si="136"/>
        <v>167.2</v>
      </c>
      <c r="N2222" s="6">
        <f t="shared" si="137"/>
        <v>86.02</v>
      </c>
      <c r="O2222" s="6">
        <f t="shared" si="138"/>
        <v>81.179999999999993</v>
      </c>
      <c r="P2222" s="8">
        <f t="shared" si="139"/>
        <v>0.48552631578947369</v>
      </c>
      <c r="Q2222" s="5">
        <f>YEAR(SalesDataTable[[#This Row],[Order Date]])</f>
        <v>2026</v>
      </c>
      <c r="R2222" s="8" t="str">
        <f>"Q"&amp;ROUNDUP(MONTH(SalesDataTable[[#This Row],[Order Date]])/3,0)</f>
        <v>Q4</v>
      </c>
      <c r="S2222" s="9">
        <f>MONTH(SalesDataTable[[#This Row],[Order Date]])</f>
        <v>10</v>
      </c>
      <c r="T2222" s="8" t="str">
        <f>TEXT(SalesDataTable[[#This Row],[Order Date]],"mmm")</f>
        <v>Oct</v>
      </c>
    </row>
    <row r="2223" spans="1:20" ht="15.6">
      <c r="A2223" s="2" t="s">
        <v>2274</v>
      </c>
      <c r="B2223" s="3">
        <v>46324</v>
      </c>
      <c r="C2223" s="4" t="s">
        <v>27</v>
      </c>
      <c r="D2223" s="4" t="s">
        <v>28</v>
      </c>
      <c r="E2223" s="4" t="s">
        <v>10</v>
      </c>
      <c r="F2223" s="4" t="s">
        <v>20</v>
      </c>
      <c r="G2223" s="4" t="s">
        <v>31</v>
      </c>
      <c r="H2223" s="4" t="s">
        <v>41</v>
      </c>
      <c r="I2223" s="9">
        <v>3</v>
      </c>
      <c r="J2223" s="6">
        <v>194.19</v>
      </c>
      <c r="K2223" s="7">
        <v>0.15</v>
      </c>
      <c r="L2223" s="6">
        <v>104.22</v>
      </c>
      <c r="M2223" s="6">
        <f t="shared" si="136"/>
        <v>495.18449999999996</v>
      </c>
      <c r="N2223" s="6">
        <f t="shared" si="137"/>
        <v>312.65999999999997</v>
      </c>
      <c r="O2223" s="6">
        <f t="shared" si="138"/>
        <v>182.52449999999999</v>
      </c>
      <c r="P2223" s="8">
        <f t="shared" si="139"/>
        <v>0.36859897674503139</v>
      </c>
      <c r="Q2223" s="5">
        <f>YEAR(SalesDataTable[[#This Row],[Order Date]])</f>
        <v>2026</v>
      </c>
      <c r="R2223" s="8" t="str">
        <f>"Q"&amp;ROUNDUP(MONTH(SalesDataTable[[#This Row],[Order Date]])/3,0)</f>
        <v>Q4</v>
      </c>
      <c r="S2223" s="9">
        <f>MONTH(SalesDataTable[[#This Row],[Order Date]])</f>
        <v>10</v>
      </c>
      <c r="T2223" s="8" t="str">
        <f>TEXT(SalesDataTable[[#This Row],[Order Date]],"mmm")</f>
        <v>Oct</v>
      </c>
    </row>
    <row r="2224" spans="1:20" ht="15.6">
      <c r="A2224" s="2" t="s">
        <v>2275</v>
      </c>
      <c r="B2224" s="3">
        <v>46324</v>
      </c>
      <c r="C2224" s="4" t="s">
        <v>8</v>
      </c>
      <c r="D2224" s="4" t="s">
        <v>69</v>
      </c>
      <c r="E2224" s="4" t="s">
        <v>3</v>
      </c>
      <c r="F2224" s="4" t="s">
        <v>4</v>
      </c>
      <c r="G2224" s="4" t="s">
        <v>17</v>
      </c>
      <c r="H2224" s="4" t="s">
        <v>83</v>
      </c>
      <c r="I2224" s="9">
        <v>3</v>
      </c>
      <c r="J2224" s="6">
        <v>167.41</v>
      </c>
      <c r="K2224" s="7">
        <v>0</v>
      </c>
      <c r="L2224" s="6">
        <v>85.33</v>
      </c>
      <c r="M2224" s="6">
        <f t="shared" si="136"/>
        <v>502.23</v>
      </c>
      <c r="N2224" s="6">
        <f t="shared" si="137"/>
        <v>255.99</v>
      </c>
      <c r="O2224" s="6">
        <f t="shared" si="138"/>
        <v>246.24</v>
      </c>
      <c r="P2224" s="8">
        <f t="shared" si="139"/>
        <v>0.49029329191804549</v>
      </c>
      <c r="Q2224" s="5">
        <f>YEAR(SalesDataTable[[#This Row],[Order Date]])</f>
        <v>2026</v>
      </c>
      <c r="R2224" s="8" t="str">
        <f>"Q"&amp;ROUNDUP(MONTH(SalesDataTable[[#This Row],[Order Date]])/3,0)</f>
        <v>Q4</v>
      </c>
      <c r="S2224" s="9">
        <f>MONTH(SalesDataTable[[#This Row],[Order Date]])</f>
        <v>10</v>
      </c>
      <c r="T2224" s="8" t="str">
        <f>TEXT(SalesDataTable[[#This Row],[Order Date]],"mmm")</f>
        <v>Oct</v>
      </c>
    </row>
    <row r="2225" spans="1:20" ht="15.6">
      <c r="A2225" s="2" t="s">
        <v>2276</v>
      </c>
      <c r="B2225" s="3">
        <v>46324</v>
      </c>
      <c r="C2225" s="4" t="s">
        <v>27</v>
      </c>
      <c r="D2225" s="4" t="s">
        <v>48</v>
      </c>
      <c r="E2225" s="4" t="s">
        <v>3</v>
      </c>
      <c r="F2225" s="4" t="s">
        <v>4</v>
      </c>
      <c r="G2225" s="4" t="s">
        <v>49</v>
      </c>
      <c r="H2225" s="4" t="s">
        <v>50</v>
      </c>
      <c r="I2225" s="9">
        <v>2</v>
      </c>
      <c r="J2225" s="6">
        <v>40.83</v>
      </c>
      <c r="K2225" s="7">
        <v>0.1</v>
      </c>
      <c r="L2225" s="6">
        <v>14.91</v>
      </c>
      <c r="M2225" s="6">
        <f t="shared" si="136"/>
        <v>73.494</v>
      </c>
      <c r="N2225" s="6">
        <f t="shared" si="137"/>
        <v>29.82</v>
      </c>
      <c r="O2225" s="6">
        <f t="shared" si="138"/>
        <v>43.673999999999999</v>
      </c>
      <c r="P2225" s="8">
        <f t="shared" si="139"/>
        <v>0.59425259204833047</v>
      </c>
      <c r="Q2225" s="5">
        <f>YEAR(SalesDataTable[[#This Row],[Order Date]])</f>
        <v>2026</v>
      </c>
      <c r="R2225" s="8" t="str">
        <f>"Q"&amp;ROUNDUP(MONTH(SalesDataTable[[#This Row],[Order Date]])/3,0)</f>
        <v>Q4</v>
      </c>
      <c r="S2225" s="9">
        <f>MONTH(SalesDataTable[[#This Row],[Order Date]])</f>
        <v>10</v>
      </c>
      <c r="T2225" s="8" t="str">
        <f>TEXT(SalesDataTable[[#This Row],[Order Date]],"mmm")</f>
        <v>Oct</v>
      </c>
    </row>
    <row r="2226" spans="1:20" ht="15.6">
      <c r="A2226" s="2" t="s">
        <v>2277</v>
      </c>
      <c r="B2226" s="3">
        <v>46324</v>
      </c>
      <c r="C2226" s="4" t="s">
        <v>1</v>
      </c>
      <c r="D2226" s="4" t="s">
        <v>52</v>
      </c>
      <c r="E2226" s="4" t="s">
        <v>10</v>
      </c>
      <c r="F2226" s="4" t="s">
        <v>20</v>
      </c>
      <c r="G2226" s="4" t="s">
        <v>31</v>
      </c>
      <c r="H2226" s="4" t="s">
        <v>64</v>
      </c>
      <c r="I2226" s="9">
        <v>12</v>
      </c>
      <c r="J2226" s="6">
        <v>80.84</v>
      </c>
      <c r="K2226" s="7">
        <v>0.1</v>
      </c>
      <c r="L2226" s="6">
        <v>38.39</v>
      </c>
      <c r="M2226" s="6">
        <f t="shared" si="136"/>
        <v>873.072</v>
      </c>
      <c r="N2226" s="6">
        <f t="shared" si="137"/>
        <v>460.68</v>
      </c>
      <c r="O2226" s="6">
        <f t="shared" si="138"/>
        <v>412.392</v>
      </c>
      <c r="P2226" s="8">
        <f t="shared" si="139"/>
        <v>0.4723459233602727</v>
      </c>
      <c r="Q2226" s="5">
        <f>YEAR(SalesDataTable[[#This Row],[Order Date]])</f>
        <v>2026</v>
      </c>
      <c r="R2226" s="8" t="str">
        <f>"Q"&amp;ROUNDUP(MONTH(SalesDataTable[[#This Row],[Order Date]])/3,0)</f>
        <v>Q4</v>
      </c>
      <c r="S2226" s="9">
        <f>MONTH(SalesDataTable[[#This Row],[Order Date]])</f>
        <v>10</v>
      </c>
      <c r="T2226" s="8" t="str">
        <f>TEXT(SalesDataTable[[#This Row],[Order Date]],"mmm")</f>
        <v>Oct</v>
      </c>
    </row>
    <row r="2227" spans="1:20" ht="15.6">
      <c r="A2227" s="2" t="s">
        <v>2278</v>
      </c>
      <c r="B2227" s="3">
        <v>46325</v>
      </c>
      <c r="C2227" s="4" t="s">
        <v>27</v>
      </c>
      <c r="D2227" s="4" t="s">
        <v>82</v>
      </c>
      <c r="E2227" s="4" t="s">
        <v>3</v>
      </c>
      <c r="F2227" s="4" t="s">
        <v>4</v>
      </c>
      <c r="G2227" s="4" t="s">
        <v>5</v>
      </c>
      <c r="H2227" s="4" t="s">
        <v>35</v>
      </c>
      <c r="I2227" s="9">
        <v>1</v>
      </c>
      <c r="J2227" s="6">
        <v>39.65</v>
      </c>
      <c r="K2227" s="7">
        <v>0</v>
      </c>
      <c r="L2227" s="6">
        <v>16.38</v>
      </c>
      <c r="M2227" s="6">
        <f t="shared" si="136"/>
        <v>39.65</v>
      </c>
      <c r="N2227" s="6">
        <f t="shared" si="137"/>
        <v>16.38</v>
      </c>
      <c r="O2227" s="6">
        <f t="shared" si="138"/>
        <v>23.27</v>
      </c>
      <c r="P2227" s="8">
        <f t="shared" si="139"/>
        <v>0.58688524590163937</v>
      </c>
      <c r="Q2227" s="5">
        <f>YEAR(SalesDataTable[[#This Row],[Order Date]])</f>
        <v>2026</v>
      </c>
      <c r="R2227" s="8" t="str">
        <f>"Q"&amp;ROUNDUP(MONTH(SalesDataTable[[#This Row],[Order Date]])/3,0)</f>
        <v>Q4</v>
      </c>
      <c r="S2227" s="9">
        <f>MONTH(SalesDataTable[[#This Row],[Order Date]])</f>
        <v>10</v>
      </c>
      <c r="T2227" s="8" t="str">
        <f>TEXT(SalesDataTable[[#This Row],[Order Date]],"mmm")</f>
        <v>Oct</v>
      </c>
    </row>
    <row r="2228" spans="1:20" ht="15.6">
      <c r="A2228" s="2" t="s">
        <v>2279</v>
      </c>
      <c r="B2228" s="3">
        <v>46325</v>
      </c>
      <c r="C2228" s="4" t="s">
        <v>8</v>
      </c>
      <c r="D2228" s="4" t="s">
        <v>69</v>
      </c>
      <c r="E2228" s="4" t="s">
        <v>3</v>
      </c>
      <c r="F2228" s="4" t="s">
        <v>16</v>
      </c>
      <c r="G2228" s="4" t="s">
        <v>5</v>
      </c>
      <c r="H2228" s="4" t="s">
        <v>43</v>
      </c>
      <c r="I2228" s="9">
        <v>1</v>
      </c>
      <c r="J2228" s="6">
        <v>102.47</v>
      </c>
      <c r="K2228" s="7">
        <v>0.1</v>
      </c>
      <c r="L2228" s="6">
        <v>49.75</v>
      </c>
      <c r="M2228" s="6">
        <f t="shared" si="136"/>
        <v>92.222999999999999</v>
      </c>
      <c r="N2228" s="6">
        <f t="shared" si="137"/>
        <v>49.75</v>
      </c>
      <c r="O2228" s="6">
        <f t="shared" si="138"/>
        <v>42.472999999999999</v>
      </c>
      <c r="P2228" s="8">
        <f t="shared" si="139"/>
        <v>0.46054671828068922</v>
      </c>
      <c r="Q2228" s="5">
        <f>YEAR(SalesDataTable[[#This Row],[Order Date]])</f>
        <v>2026</v>
      </c>
      <c r="R2228" s="8" t="str">
        <f>"Q"&amp;ROUNDUP(MONTH(SalesDataTable[[#This Row],[Order Date]])/3,0)</f>
        <v>Q4</v>
      </c>
      <c r="S2228" s="9">
        <f>MONTH(SalesDataTable[[#This Row],[Order Date]])</f>
        <v>10</v>
      </c>
      <c r="T2228" s="8" t="str">
        <f>TEXT(SalesDataTable[[#This Row],[Order Date]],"mmm")</f>
        <v>Oct</v>
      </c>
    </row>
    <row r="2229" spans="1:20" ht="15.6">
      <c r="A2229" s="2" t="s">
        <v>2280</v>
      </c>
      <c r="B2229" s="3">
        <v>46325</v>
      </c>
      <c r="C2229" s="4" t="s">
        <v>27</v>
      </c>
      <c r="D2229" s="4" t="s">
        <v>82</v>
      </c>
      <c r="E2229" s="4" t="s">
        <v>25</v>
      </c>
      <c r="F2229" s="4" t="s">
        <v>20</v>
      </c>
      <c r="G2229" s="4" t="s">
        <v>49</v>
      </c>
      <c r="H2229" s="4" t="s">
        <v>50</v>
      </c>
      <c r="I2229" s="9">
        <v>2</v>
      </c>
      <c r="J2229" s="6">
        <v>40.43</v>
      </c>
      <c r="K2229" s="7">
        <v>0</v>
      </c>
      <c r="L2229" s="6">
        <v>14.88</v>
      </c>
      <c r="M2229" s="6">
        <f t="shared" si="136"/>
        <v>80.86</v>
      </c>
      <c r="N2229" s="6">
        <f t="shared" si="137"/>
        <v>29.76</v>
      </c>
      <c r="O2229" s="6">
        <f t="shared" si="138"/>
        <v>51.099999999999994</v>
      </c>
      <c r="P2229" s="8">
        <f t="shared" si="139"/>
        <v>0.63195646796932969</v>
      </c>
      <c r="Q2229" s="5">
        <f>YEAR(SalesDataTable[[#This Row],[Order Date]])</f>
        <v>2026</v>
      </c>
      <c r="R2229" s="8" t="str">
        <f>"Q"&amp;ROUNDUP(MONTH(SalesDataTable[[#This Row],[Order Date]])/3,0)</f>
        <v>Q4</v>
      </c>
      <c r="S2229" s="9">
        <f>MONTH(SalesDataTable[[#This Row],[Order Date]])</f>
        <v>10</v>
      </c>
      <c r="T2229" s="8" t="str">
        <f>TEXT(SalesDataTable[[#This Row],[Order Date]],"mmm")</f>
        <v>Oct</v>
      </c>
    </row>
    <row r="2230" spans="1:20" ht="15.6">
      <c r="A2230" s="2" t="s">
        <v>2281</v>
      </c>
      <c r="B2230" s="3">
        <v>46325</v>
      </c>
      <c r="C2230" s="4" t="s">
        <v>27</v>
      </c>
      <c r="D2230" s="4" t="s">
        <v>48</v>
      </c>
      <c r="E2230" s="4" t="s">
        <v>25</v>
      </c>
      <c r="F2230" s="4" t="s">
        <v>20</v>
      </c>
      <c r="G2230" s="4" t="s">
        <v>17</v>
      </c>
      <c r="H2230" s="4" t="s">
        <v>18</v>
      </c>
      <c r="I2230" s="9">
        <v>2</v>
      </c>
      <c r="J2230" s="6">
        <v>35.880000000000003</v>
      </c>
      <c r="K2230" s="7">
        <v>0.05</v>
      </c>
      <c r="L2230" s="6">
        <v>13.52</v>
      </c>
      <c r="M2230" s="6">
        <f t="shared" si="136"/>
        <v>68.171999999999997</v>
      </c>
      <c r="N2230" s="6">
        <f t="shared" si="137"/>
        <v>27.04</v>
      </c>
      <c r="O2230" s="6">
        <f t="shared" si="138"/>
        <v>41.131999999999998</v>
      </c>
      <c r="P2230" s="8">
        <f t="shared" si="139"/>
        <v>0.60335621662852779</v>
      </c>
      <c r="Q2230" s="5">
        <f>YEAR(SalesDataTable[[#This Row],[Order Date]])</f>
        <v>2026</v>
      </c>
      <c r="R2230" s="8" t="str">
        <f>"Q"&amp;ROUNDUP(MONTH(SalesDataTable[[#This Row],[Order Date]])/3,0)</f>
        <v>Q4</v>
      </c>
      <c r="S2230" s="9">
        <f>MONTH(SalesDataTable[[#This Row],[Order Date]])</f>
        <v>10</v>
      </c>
      <c r="T2230" s="8" t="str">
        <f>TEXT(SalesDataTable[[#This Row],[Order Date]],"mmm")</f>
        <v>Oct</v>
      </c>
    </row>
    <row r="2231" spans="1:20" ht="15.6">
      <c r="A2231" s="2" t="s">
        <v>2282</v>
      </c>
      <c r="B2231" s="3">
        <v>46325</v>
      </c>
      <c r="C2231" s="4" t="s">
        <v>1</v>
      </c>
      <c r="D2231" s="4" t="s">
        <v>88</v>
      </c>
      <c r="E2231" s="4" t="s">
        <v>39</v>
      </c>
      <c r="F2231" s="4" t="s">
        <v>16</v>
      </c>
      <c r="G2231" s="4" t="s">
        <v>5</v>
      </c>
      <c r="H2231" s="4" t="s">
        <v>6</v>
      </c>
      <c r="I2231" s="9">
        <v>1</v>
      </c>
      <c r="J2231" s="6">
        <v>80.400000000000006</v>
      </c>
      <c r="K2231" s="7">
        <v>0</v>
      </c>
      <c r="L2231" s="6">
        <v>43.34</v>
      </c>
      <c r="M2231" s="6">
        <f t="shared" si="136"/>
        <v>80.400000000000006</v>
      </c>
      <c r="N2231" s="6">
        <f t="shared" si="137"/>
        <v>43.34</v>
      </c>
      <c r="O2231" s="6">
        <f t="shared" si="138"/>
        <v>37.06</v>
      </c>
      <c r="P2231" s="8">
        <f t="shared" si="139"/>
        <v>0.46094527363184079</v>
      </c>
      <c r="Q2231" s="5">
        <f>YEAR(SalesDataTable[[#This Row],[Order Date]])</f>
        <v>2026</v>
      </c>
      <c r="R2231" s="8" t="str">
        <f>"Q"&amp;ROUNDUP(MONTH(SalesDataTable[[#This Row],[Order Date]])/3,0)</f>
        <v>Q4</v>
      </c>
      <c r="S2231" s="9">
        <f>MONTH(SalesDataTable[[#This Row],[Order Date]])</f>
        <v>10</v>
      </c>
      <c r="T2231" s="8" t="str">
        <f>TEXT(SalesDataTable[[#This Row],[Order Date]],"mmm")</f>
        <v>Oct</v>
      </c>
    </row>
    <row r="2232" spans="1:20" ht="15.6">
      <c r="A2232" s="2" t="s">
        <v>2283</v>
      </c>
      <c r="B2232" s="3">
        <v>46326</v>
      </c>
      <c r="C2232" s="4" t="s">
        <v>27</v>
      </c>
      <c r="D2232" s="4" t="s">
        <v>48</v>
      </c>
      <c r="E2232" s="4" t="s">
        <v>3</v>
      </c>
      <c r="F2232" s="4" t="s">
        <v>4</v>
      </c>
      <c r="G2232" s="4" t="s">
        <v>49</v>
      </c>
      <c r="H2232" s="4" t="s">
        <v>67</v>
      </c>
      <c r="I2232" s="9">
        <v>1</v>
      </c>
      <c r="J2232" s="6">
        <v>37.08</v>
      </c>
      <c r="K2232" s="7">
        <v>0</v>
      </c>
      <c r="L2232" s="6">
        <v>13.62</v>
      </c>
      <c r="M2232" s="6">
        <f t="shared" si="136"/>
        <v>37.08</v>
      </c>
      <c r="N2232" s="6">
        <f t="shared" si="137"/>
        <v>13.62</v>
      </c>
      <c r="O2232" s="6">
        <f t="shared" si="138"/>
        <v>23.46</v>
      </c>
      <c r="P2232" s="8">
        <f t="shared" si="139"/>
        <v>0.63268608414239491</v>
      </c>
      <c r="Q2232" s="5">
        <f>YEAR(SalesDataTable[[#This Row],[Order Date]])</f>
        <v>2026</v>
      </c>
      <c r="R2232" s="8" t="str">
        <f>"Q"&amp;ROUNDUP(MONTH(SalesDataTable[[#This Row],[Order Date]])/3,0)</f>
        <v>Q4</v>
      </c>
      <c r="S2232" s="9">
        <f>MONTH(SalesDataTable[[#This Row],[Order Date]])</f>
        <v>10</v>
      </c>
      <c r="T2232" s="8" t="str">
        <f>TEXT(SalesDataTable[[#This Row],[Order Date]],"mmm")</f>
        <v>Oct</v>
      </c>
    </row>
    <row r="2233" spans="1:20" ht="15.6">
      <c r="A2233" s="2" t="s">
        <v>2284</v>
      </c>
      <c r="B2233" s="3">
        <v>46326</v>
      </c>
      <c r="C2233" s="4" t="s">
        <v>27</v>
      </c>
      <c r="D2233" s="4" t="s">
        <v>28</v>
      </c>
      <c r="E2233" s="4" t="s">
        <v>25</v>
      </c>
      <c r="F2233" s="4" t="s">
        <v>16</v>
      </c>
      <c r="G2233" s="4" t="s">
        <v>17</v>
      </c>
      <c r="H2233" s="4" t="s">
        <v>83</v>
      </c>
      <c r="I2233" s="9">
        <v>6</v>
      </c>
      <c r="J2233" s="6">
        <v>165.92</v>
      </c>
      <c r="K2233" s="7">
        <v>0</v>
      </c>
      <c r="L2233" s="6">
        <v>87.55</v>
      </c>
      <c r="M2233" s="6">
        <f t="shared" si="136"/>
        <v>995.52</v>
      </c>
      <c r="N2233" s="6">
        <f t="shared" si="137"/>
        <v>525.29999999999995</v>
      </c>
      <c r="O2233" s="6">
        <f t="shared" si="138"/>
        <v>470.22</v>
      </c>
      <c r="P2233" s="8">
        <f t="shared" si="139"/>
        <v>0.4723360655737705</v>
      </c>
      <c r="Q2233" s="5">
        <f>YEAR(SalesDataTable[[#This Row],[Order Date]])</f>
        <v>2026</v>
      </c>
      <c r="R2233" s="8" t="str">
        <f>"Q"&amp;ROUNDUP(MONTH(SalesDataTable[[#This Row],[Order Date]])/3,0)</f>
        <v>Q4</v>
      </c>
      <c r="S2233" s="9">
        <f>MONTH(SalesDataTable[[#This Row],[Order Date]])</f>
        <v>10</v>
      </c>
      <c r="T2233" s="8" t="str">
        <f>TEXT(SalesDataTable[[#This Row],[Order Date]],"mmm")</f>
        <v>Oct</v>
      </c>
    </row>
    <row r="2234" spans="1:20" ht="15.6">
      <c r="A2234" s="2" t="s">
        <v>2285</v>
      </c>
      <c r="B2234" s="3">
        <v>46326</v>
      </c>
      <c r="C2234" s="4" t="s">
        <v>8</v>
      </c>
      <c r="D2234" s="4" t="s">
        <v>69</v>
      </c>
      <c r="E2234" s="4" t="s">
        <v>39</v>
      </c>
      <c r="F2234" s="4" t="s">
        <v>16</v>
      </c>
      <c r="G2234" s="4" t="s">
        <v>17</v>
      </c>
      <c r="H2234" s="4" t="s">
        <v>71</v>
      </c>
      <c r="I2234" s="9">
        <v>1</v>
      </c>
      <c r="J2234" s="6">
        <v>135.19</v>
      </c>
      <c r="K2234" s="7">
        <v>0</v>
      </c>
      <c r="L2234" s="6">
        <v>68.319999999999993</v>
      </c>
      <c r="M2234" s="6">
        <f t="shared" si="136"/>
        <v>135.19</v>
      </c>
      <c r="N2234" s="6">
        <f t="shared" si="137"/>
        <v>68.319999999999993</v>
      </c>
      <c r="O2234" s="6">
        <f t="shared" si="138"/>
        <v>66.87</v>
      </c>
      <c r="P2234" s="8">
        <f t="shared" si="139"/>
        <v>0.49463717730601381</v>
      </c>
      <c r="Q2234" s="5">
        <f>YEAR(SalesDataTable[[#This Row],[Order Date]])</f>
        <v>2026</v>
      </c>
      <c r="R2234" s="8" t="str">
        <f>"Q"&amp;ROUNDUP(MONTH(SalesDataTable[[#This Row],[Order Date]])/3,0)</f>
        <v>Q4</v>
      </c>
      <c r="S2234" s="9">
        <f>MONTH(SalesDataTable[[#This Row],[Order Date]])</f>
        <v>10</v>
      </c>
      <c r="T2234" s="8" t="str">
        <f>TEXT(SalesDataTable[[#This Row],[Order Date]],"mmm")</f>
        <v>Oct</v>
      </c>
    </row>
    <row r="2235" spans="1:20" ht="15.6">
      <c r="A2235" s="2" t="s">
        <v>2286</v>
      </c>
      <c r="B2235" s="3">
        <v>46327</v>
      </c>
      <c r="C2235" s="4" t="s">
        <v>8</v>
      </c>
      <c r="D2235" s="4" t="s">
        <v>66</v>
      </c>
      <c r="E2235" s="4" t="s">
        <v>3</v>
      </c>
      <c r="F2235" s="4" t="s">
        <v>16</v>
      </c>
      <c r="G2235" s="4" t="s">
        <v>17</v>
      </c>
      <c r="H2235" s="4" t="s">
        <v>71</v>
      </c>
      <c r="I2235" s="9">
        <v>2</v>
      </c>
      <c r="J2235" s="6">
        <v>133.96</v>
      </c>
      <c r="K2235" s="7">
        <v>0.1</v>
      </c>
      <c r="L2235" s="6">
        <v>65.44</v>
      </c>
      <c r="M2235" s="6">
        <f t="shared" si="136"/>
        <v>241.12800000000001</v>
      </c>
      <c r="N2235" s="6">
        <f t="shared" si="137"/>
        <v>130.88</v>
      </c>
      <c r="O2235" s="6">
        <f t="shared" si="138"/>
        <v>110.24800000000002</v>
      </c>
      <c r="P2235" s="8">
        <f t="shared" si="139"/>
        <v>0.4572177432732823</v>
      </c>
      <c r="Q2235" s="5">
        <f>YEAR(SalesDataTable[[#This Row],[Order Date]])</f>
        <v>2026</v>
      </c>
      <c r="R2235" s="8" t="str">
        <f>"Q"&amp;ROUNDUP(MONTH(SalesDataTable[[#This Row],[Order Date]])/3,0)</f>
        <v>Q4</v>
      </c>
      <c r="S2235" s="9">
        <f>MONTH(SalesDataTable[[#This Row],[Order Date]])</f>
        <v>11</v>
      </c>
      <c r="T2235" s="8" t="str">
        <f>TEXT(SalesDataTable[[#This Row],[Order Date]],"mmm")</f>
        <v>Nov</v>
      </c>
    </row>
    <row r="2236" spans="1:20" ht="15.6">
      <c r="A2236" s="2" t="s">
        <v>2287</v>
      </c>
      <c r="B2236" s="3">
        <v>46327</v>
      </c>
      <c r="C2236" s="4" t="s">
        <v>8</v>
      </c>
      <c r="D2236" s="4" t="s">
        <v>66</v>
      </c>
      <c r="E2236" s="4" t="s">
        <v>39</v>
      </c>
      <c r="F2236" s="4" t="s">
        <v>20</v>
      </c>
      <c r="G2236" s="4" t="s">
        <v>5</v>
      </c>
      <c r="H2236" s="4" t="s">
        <v>29</v>
      </c>
      <c r="I2236" s="9">
        <v>3</v>
      </c>
      <c r="J2236" s="6">
        <v>51.67</v>
      </c>
      <c r="K2236" s="7">
        <v>0.05</v>
      </c>
      <c r="L2236" s="6">
        <v>22.8</v>
      </c>
      <c r="M2236" s="6">
        <f t="shared" si="136"/>
        <v>147.25949999999997</v>
      </c>
      <c r="N2236" s="6">
        <f t="shared" si="137"/>
        <v>68.400000000000006</v>
      </c>
      <c r="O2236" s="6">
        <f t="shared" si="138"/>
        <v>78.859499999999969</v>
      </c>
      <c r="P2236" s="8">
        <f t="shared" si="139"/>
        <v>0.53551383781691497</v>
      </c>
      <c r="Q2236" s="5">
        <f>YEAR(SalesDataTable[[#This Row],[Order Date]])</f>
        <v>2026</v>
      </c>
      <c r="R2236" s="8" t="str">
        <f>"Q"&amp;ROUNDUP(MONTH(SalesDataTable[[#This Row],[Order Date]])/3,0)</f>
        <v>Q4</v>
      </c>
      <c r="S2236" s="9">
        <f>MONTH(SalesDataTable[[#This Row],[Order Date]])</f>
        <v>11</v>
      </c>
      <c r="T2236" s="8" t="str">
        <f>TEXT(SalesDataTable[[#This Row],[Order Date]],"mmm")</f>
        <v>Nov</v>
      </c>
    </row>
    <row r="2237" spans="1:20" ht="15.6">
      <c r="A2237" s="2" t="s">
        <v>2288</v>
      </c>
      <c r="B2237" s="3">
        <v>46327</v>
      </c>
      <c r="C2237" s="4" t="s">
        <v>8</v>
      </c>
      <c r="D2237" s="4" t="s">
        <v>9</v>
      </c>
      <c r="E2237" s="4" t="s">
        <v>39</v>
      </c>
      <c r="F2237" s="4" t="s">
        <v>4</v>
      </c>
      <c r="G2237" s="4" t="s">
        <v>11</v>
      </c>
      <c r="H2237" s="4" t="s">
        <v>53</v>
      </c>
      <c r="I2237" s="9">
        <v>1</v>
      </c>
      <c r="J2237" s="6">
        <v>150.46</v>
      </c>
      <c r="K2237" s="7">
        <v>0.15</v>
      </c>
      <c r="L2237" s="6">
        <v>78.39</v>
      </c>
      <c r="M2237" s="6">
        <f t="shared" si="136"/>
        <v>127.89100000000001</v>
      </c>
      <c r="N2237" s="6">
        <f t="shared" si="137"/>
        <v>78.39</v>
      </c>
      <c r="O2237" s="6">
        <f t="shared" si="138"/>
        <v>49.501000000000005</v>
      </c>
      <c r="P2237" s="8">
        <f t="shared" si="139"/>
        <v>0.38705616501552104</v>
      </c>
      <c r="Q2237" s="5">
        <f>YEAR(SalesDataTable[[#This Row],[Order Date]])</f>
        <v>2026</v>
      </c>
      <c r="R2237" s="8" t="str">
        <f>"Q"&amp;ROUNDUP(MONTH(SalesDataTable[[#This Row],[Order Date]])/3,0)</f>
        <v>Q4</v>
      </c>
      <c r="S2237" s="9">
        <f>MONTH(SalesDataTable[[#This Row],[Order Date]])</f>
        <v>11</v>
      </c>
      <c r="T2237" s="8" t="str">
        <f>TEXT(SalesDataTable[[#This Row],[Order Date]],"mmm")</f>
        <v>Nov</v>
      </c>
    </row>
    <row r="2238" spans="1:20" ht="15.6">
      <c r="A2238" s="2" t="s">
        <v>2289</v>
      </c>
      <c r="B2238" s="3">
        <v>46327</v>
      </c>
      <c r="C2238" s="4" t="s">
        <v>27</v>
      </c>
      <c r="D2238" s="4" t="s">
        <v>82</v>
      </c>
      <c r="E2238" s="4" t="s">
        <v>3</v>
      </c>
      <c r="F2238" s="4" t="s">
        <v>16</v>
      </c>
      <c r="G2238" s="4" t="s">
        <v>5</v>
      </c>
      <c r="H2238" s="4" t="s">
        <v>43</v>
      </c>
      <c r="I2238" s="9">
        <v>1</v>
      </c>
      <c r="J2238" s="6">
        <v>103.53</v>
      </c>
      <c r="K2238" s="7">
        <v>0.1</v>
      </c>
      <c r="L2238" s="6">
        <v>51.75</v>
      </c>
      <c r="M2238" s="6">
        <f t="shared" si="136"/>
        <v>93.177000000000007</v>
      </c>
      <c r="N2238" s="6">
        <f t="shared" si="137"/>
        <v>51.75</v>
      </c>
      <c r="O2238" s="6">
        <f t="shared" si="138"/>
        <v>41.427000000000007</v>
      </c>
      <c r="P2238" s="8">
        <f t="shared" si="139"/>
        <v>0.4446054283782479</v>
      </c>
      <c r="Q2238" s="5">
        <f>YEAR(SalesDataTable[[#This Row],[Order Date]])</f>
        <v>2026</v>
      </c>
      <c r="R2238" s="8" t="str">
        <f>"Q"&amp;ROUNDUP(MONTH(SalesDataTable[[#This Row],[Order Date]])/3,0)</f>
        <v>Q4</v>
      </c>
      <c r="S2238" s="9">
        <f>MONTH(SalesDataTable[[#This Row],[Order Date]])</f>
        <v>11</v>
      </c>
      <c r="T2238" s="8" t="str">
        <f>TEXT(SalesDataTable[[#This Row],[Order Date]],"mmm")</f>
        <v>Nov</v>
      </c>
    </row>
    <row r="2239" spans="1:20" ht="15.6">
      <c r="A2239" s="2" t="s">
        <v>2290</v>
      </c>
      <c r="B2239" s="3">
        <v>46327</v>
      </c>
      <c r="C2239" s="4" t="s">
        <v>14</v>
      </c>
      <c r="D2239" s="4" t="s">
        <v>15</v>
      </c>
      <c r="E2239" s="4" t="s">
        <v>3</v>
      </c>
      <c r="F2239" s="4" t="s">
        <v>4</v>
      </c>
      <c r="G2239" s="4" t="s">
        <v>5</v>
      </c>
      <c r="H2239" s="4" t="s">
        <v>43</v>
      </c>
      <c r="I2239" s="9">
        <v>4</v>
      </c>
      <c r="J2239" s="6">
        <v>103.33</v>
      </c>
      <c r="K2239" s="7">
        <v>0</v>
      </c>
      <c r="L2239" s="6">
        <v>49.15</v>
      </c>
      <c r="M2239" s="6">
        <f t="shared" si="136"/>
        <v>413.32</v>
      </c>
      <c r="N2239" s="6">
        <f t="shared" si="137"/>
        <v>196.6</v>
      </c>
      <c r="O2239" s="6">
        <f t="shared" si="138"/>
        <v>216.72</v>
      </c>
      <c r="P2239" s="8">
        <f t="shared" si="139"/>
        <v>0.5243394948224136</v>
      </c>
      <c r="Q2239" s="5">
        <f>YEAR(SalesDataTable[[#This Row],[Order Date]])</f>
        <v>2026</v>
      </c>
      <c r="R2239" s="8" t="str">
        <f>"Q"&amp;ROUNDUP(MONTH(SalesDataTable[[#This Row],[Order Date]])/3,0)</f>
        <v>Q4</v>
      </c>
      <c r="S2239" s="9">
        <f>MONTH(SalesDataTable[[#This Row],[Order Date]])</f>
        <v>11</v>
      </c>
      <c r="T2239" s="8" t="str">
        <f>TEXT(SalesDataTable[[#This Row],[Order Date]],"mmm")</f>
        <v>Nov</v>
      </c>
    </row>
    <row r="2240" spans="1:20" ht="15.6">
      <c r="A2240" s="2" t="s">
        <v>2291</v>
      </c>
      <c r="B2240" s="3">
        <v>46327</v>
      </c>
      <c r="C2240" s="4" t="s">
        <v>27</v>
      </c>
      <c r="D2240" s="4" t="s">
        <v>48</v>
      </c>
      <c r="E2240" s="4" t="s">
        <v>10</v>
      </c>
      <c r="F2240" s="4" t="s">
        <v>20</v>
      </c>
      <c r="G2240" s="4" t="s">
        <v>17</v>
      </c>
      <c r="H2240" s="4" t="s">
        <v>18</v>
      </c>
      <c r="I2240" s="9">
        <v>5</v>
      </c>
      <c r="J2240" s="6">
        <v>37.08</v>
      </c>
      <c r="K2240" s="7">
        <v>0.15</v>
      </c>
      <c r="L2240" s="6">
        <v>13.27</v>
      </c>
      <c r="M2240" s="6">
        <f t="shared" si="136"/>
        <v>157.58999999999997</v>
      </c>
      <c r="N2240" s="6">
        <f t="shared" si="137"/>
        <v>66.349999999999994</v>
      </c>
      <c r="O2240" s="6">
        <f t="shared" si="138"/>
        <v>91.239999999999981</v>
      </c>
      <c r="P2240" s="8">
        <f t="shared" si="139"/>
        <v>0.57897074687480166</v>
      </c>
      <c r="Q2240" s="5">
        <f>YEAR(SalesDataTable[[#This Row],[Order Date]])</f>
        <v>2026</v>
      </c>
      <c r="R2240" s="8" t="str">
        <f>"Q"&amp;ROUNDUP(MONTH(SalesDataTable[[#This Row],[Order Date]])/3,0)</f>
        <v>Q4</v>
      </c>
      <c r="S2240" s="9">
        <f>MONTH(SalesDataTable[[#This Row],[Order Date]])</f>
        <v>11</v>
      </c>
      <c r="T2240" s="8" t="str">
        <f>TEXT(SalesDataTable[[#This Row],[Order Date]],"mmm")</f>
        <v>Nov</v>
      </c>
    </row>
    <row r="2241" spans="1:20" ht="15.6">
      <c r="A2241" s="2" t="s">
        <v>2292</v>
      </c>
      <c r="B2241" s="3">
        <v>46327</v>
      </c>
      <c r="C2241" s="4" t="s">
        <v>1</v>
      </c>
      <c r="D2241" s="4" t="s">
        <v>2</v>
      </c>
      <c r="E2241" s="4" t="s">
        <v>10</v>
      </c>
      <c r="F2241" s="4" t="s">
        <v>20</v>
      </c>
      <c r="G2241" s="4" t="s">
        <v>17</v>
      </c>
      <c r="H2241" s="4" t="s">
        <v>71</v>
      </c>
      <c r="I2241" s="9">
        <v>5</v>
      </c>
      <c r="J2241" s="6">
        <v>132.33000000000001</v>
      </c>
      <c r="K2241" s="7">
        <v>0.2</v>
      </c>
      <c r="L2241" s="6">
        <v>65.2</v>
      </c>
      <c r="M2241" s="6">
        <f t="shared" si="136"/>
        <v>529.32000000000005</v>
      </c>
      <c r="N2241" s="6">
        <f t="shared" si="137"/>
        <v>326</v>
      </c>
      <c r="O2241" s="6">
        <f t="shared" si="138"/>
        <v>203.32000000000005</v>
      </c>
      <c r="P2241" s="8">
        <f t="shared" si="139"/>
        <v>0.3841154689034989</v>
      </c>
      <c r="Q2241" s="5">
        <f>YEAR(SalesDataTable[[#This Row],[Order Date]])</f>
        <v>2026</v>
      </c>
      <c r="R2241" s="8" t="str">
        <f>"Q"&amp;ROUNDUP(MONTH(SalesDataTable[[#This Row],[Order Date]])/3,0)</f>
        <v>Q4</v>
      </c>
      <c r="S2241" s="9">
        <f>MONTH(SalesDataTable[[#This Row],[Order Date]])</f>
        <v>11</v>
      </c>
      <c r="T2241" s="8" t="str">
        <f>TEXT(SalesDataTable[[#This Row],[Order Date]],"mmm")</f>
        <v>Nov</v>
      </c>
    </row>
    <row r="2242" spans="1:20" ht="15.6">
      <c r="A2242" s="2" t="s">
        <v>2293</v>
      </c>
      <c r="B2242" s="3">
        <v>46327</v>
      </c>
      <c r="C2242" s="4" t="s">
        <v>27</v>
      </c>
      <c r="D2242" s="4" t="s">
        <v>82</v>
      </c>
      <c r="E2242" s="4" t="s">
        <v>25</v>
      </c>
      <c r="F2242" s="4" t="s">
        <v>16</v>
      </c>
      <c r="G2242" s="4" t="s">
        <v>5</v>
      </c>
      <c r="H2242" s="4" t="s">
        <v>29</v>
      </c>
      <c r="I2242" s="9">
        <v>2</v>
      </c>
      <c r="J2242" s="6">
        <v>50.43</v>
      </c>
      <c r="K2242" s="7">
        <v>0</v>
      </c>
      <c r="L2242" s="6">
        <v>22.54</v>
      </c>
      <c r="M2242" s="6">
        <f t="shared" ref="M2242:M2305" si="140">I2242*J2242*(1-K2242)</f>
        <v>100.86</v>
      </c>
      <c r="N2242" s="6">
        <f t="shared" ref="N2242:N2305" si="141">I2242*L2242</f>
        <v>45.08</v>
      </c>
      <c r="O2242" s="6">
        <f t="shared" ref="O2242:O2305" si="142">M2242-N2242</f>
        <v>55.78</v>
      </c>
      <c r="P2242" s="8">
        <f t="shared" ref="P2242:P2305" si="143">IFERROR(O2242/M2242,0)</f>
        <v>0.55304382312115807</v>
      </c>
      <c r="Q2242" s="5">
        <f>YEAR(SalesDataTable[[#This Row],[Order Date]])</f>
        <v>2026</v>
      </c>
      <c r="R2242" s="8" t="str">
        <f>"Q"&amp;ROUNDUP(MONTH(SalesDataTable[[#This Row],[Order Date]])/3,0)</f>
        <v>Q4</v>
      </c>
      <c r="S2242" s="9">
        <f>MONTH(SalesDataTable[[#This Row],[Order Date]])</f>
        <v>11</v>
      </c>
      <c r="T2242" s="8" t="str">
        <f>TEXT(SalesDataTable[[#This Row],[Order Date]],"mmm")</f>
        <v>Nov</v>
      </c>
    </row>
    <row r="2243" spans="1:20" ht="15.6">
      <c r="A2243" s="2" t="s">
        <v>2294</v>
      </c>
      <c r="B2243" s="3">
        <v>46327</v>
      </c>
      <c r="C2243" s="4" t="s">
        <v>14</v>
      </c>
      <c r="D2243" s="4" t="s">
        <v>15</v>
      </c>
      <c r="E2243" s="4" t="s">
        <v>10</v>
      </c>
      <c r="F2243" s="4" t="s">
        <v>4</v>
      </c>
      <c r="G2243" s="4" t="s">
        <v>49</v>
      </c>
      <c r="H2243" s="4" t="s">
        <v>74</v>
      </c>
      <c r="I2243" s="9">
        <v>3</v>
      </c>
      <c r="J2243" s="6">
        <v>50.05</v>
      </c>
      <c r="K2243" s="7">
        <v>0.15</v>
      </c>
      <c r="L2243" s="6">
        <v>22.36</v>
      </c>
      <c r="M2243" s="6">
        <f t="shared" si="140"/>
        <v>127.62749999999998</v>
      </c>
      <c r="N2243" s="6">
        <f t="shared" si="141"/>
        <v>67.08</v>
      </c>
      <c r="O2243" s="6">
        <f t="shared" si="142"/>
        <v>60.547499999999985</v>
      </c>
      <c r="P2243" s="8">
        <f t="shared" si="143"/>
        <v>0.47440794499618022</v>
      </c>
      <c r="Q2243" s="5">
        <f>YEAR(SalesDataTable[[#This Row],[Order Date]])</f>
        <v>2026</v>
      </c>
      <c r="R2243" s="8" t="str">
        <f>"Q"&amp;ROUNDUP(MONTH(SalesDataTable[[#This Row],[Order Date]])/3,0)</f>
        <v>Q4</v>
      </c>
      <c r="S2243" s="9">
        <f>MONTH(SalesDataTable[[#This Row],[Order Date]])</f>
        <v>11</v>
      </c>
      <c r="T2243" s="8" t="str">
        <f>TEXT(SalesDataTable[[#This Row],[Order Date]],"mmm")</f>
        <v>Nov</v>
      </c>
    </row>
    <row r="2244" spans="1:20" ht="15.6">
      <c r="A2244" s="2" t="s">
        <v>2295</v>
      </c>
      <c r="B2244" s="3">
        <v>46327</v>
      </c>
      <c r="C2244" s="4" t="s">
        <v>27</v>
      </c>
      <c r="D2244" s="4" t="s">
        <v>82</v>
      </c>
      <c r="E2244" s="4" t="s">
        <v>3</v>
      </c>
      <c r="F2244" s="4" t="s">
        <v>4</v>
      </c>
      <c r="G2244" s="4" t="s">
        <v>31</v>
      </c>
      <c r="H2244" s="4" t="s">
        <v>41</v>
      </c>
      <c r="I2244" s="9">
        <v>1</v>
      </c>
      <c r="J2244" s="6">
        <v>197.14</v>
      </c>
      <c r="K2244" s="7">
        <v>0.05</v>
      </c>
      <c r="L2244" s="6">
        <v>102.87</v>
      </c>
      <c r="M2244" s="6">
        <f t="shared" si="140"/>
        <v>187.28299999999999</v>
      </c>
      <c r="N2244" s="6">
        <f t="shared" si="141"/>
        <v>102.87</v>
      </c>
      <c r="O2244" s="6">
        <f t="shared" si="142"/>
        <v>84.412999999999982</v>
      </c>
      <c r="P2244" s="8">
        <f t="shared" si="143"/>
        <v>0.45072430492890431</v>
      </c>
      <c r="Q2244" s="5">
        <f>YEAR(SalesDataTable[[#This Row],[Order Date]])</f>
        <v>2026</v>
      </c>
      <c r="R2244" s="8" t="str">
        <f>"Q"&amp;ROUNDUP(MONTH(SalesDataTable[[#This Row],[Order Date]])/3,0)</f>
        <v>Q4</v>
      </c>
      <c r="S2244" s="9">
        <f>MONTH(SalesDataTable[[#This Row],[Order Date]])</f>
        <v>11</v>
      </c>
      <c r="T2244" s="8" t="str">
        <f>TEXT(SalesDataTable[[#This Row],[Order Date]],"mmm")</f>
        <v>Nov</v>
      </c>
    </row>
    <row r="2245" spans="1:20" ht="15.6">
      <c r="A2245" s="2" t="s">
        <v>2296</v>
      </c>
      <c r="B2245" s="3">
        <v>46327</v>
      </c>
      <c r="C2245" s="4" t="s">
        <v>1</v>
      </c>
      <c r="D2245" s="4" t="s">
        <v>2</v>
      </c>
      <c r="E2245" s="4" t="s">
        <v>10</v>
      </c>
      <c r="F2245" s="4" t="s">
        <v>20</v>
      </c>
      <c r="G2245" s="4" t="s">
        <v>11</v>
      </c>
      <c r="H2245" s="4" t="s">
        <v>79</v>
      </c>
      <c r="I2245" s="9">
        <v>5</v>
      </c>
      <c r="J2245" s="6">
        <v>72.13</v>
      </c>
      <c r="K2245" s="7">
        <v>0.1</v>
      </c>
      <c r="L2245" s="6">
        <v>31.41</v>
      </c>
      <c r="M2245" s="6">
        <f t="shared" si="140"/>
        <v>324.58499999999998</v>
      </c>
      <c r="N2245" s="6">
        <f t="shared" si="141"/>
        <v>157.05000000000001</v>
      </c>
      <c r="O2245" s="6">
        <f t="shared" si="142"/>
        <v>167.53499999999997</v>
      </c>
      <c r="P2245" s="8">
        <f t="shared" si="143"/>
        <v>0.51615139331762094</v>
      </c>
      <c r="Q2245" s="5">
        <f>YEAR(SalesDataTable[[#This Row],[Order Date]])</f>
        <v>2026</v>
      </c>
      <c r="R2245" s="8" t="str">
        <f>"Q"&amp;ROUNDUP(MONTH(SalesDataTable[[#This Row],[Order Date]])/3,0)</f>
        <v>Q4</v>
      </c>
      <c r="S2245" s="9">
        <f>MONTH(SalesDataTable[[#This Row],[Order Date]])</f>
        <v>11</v>
      </c>
      <c r="T2245" s="8" t="str">
        <f>TEXT(SalesDataTable[[#This Row],[Order Date]],"mmm")</f>
        <v>Nov</v>
      </c>
    </row>
    <row r="2246" spans="1:20" ht="15.6">
      <c r="A2246" s="2" t="s">
        <v>2297</v>
      </c>
      <c r="B2246" s="3">
        <v>46327</v>
      </c>
      <c r="C2246" s="4" t="s">
        <v>8</v>
      </c>
      <c r="D2246" s="4" t="s">
        <v>69</v>
      </c>
      <c r="E2246" s="4" t="s">
        <v>10</v>
      </c>
      <c r="F2246" s="4" t="s">
        <v>4</v>
      </c>
      <c r="G2246" s="4" t="s">
        <v>31</v>
      </c>
      <c r="H2246" s="4" t="s">
        <v>32</v>
      </c>
      <c r="I2246" s="9">
        <v>8</v>
      </c>
      <c r="J2246" s="6">
        <v>341.51</v>
      </c>
      <c r="K2246" s="7">
        <v>0.1</v>
      </c>
      <c r="L2246" s="6">
        <v>200.1</v>
      </c>
      <c r="M2246" s="6">
        <f t="shared" si="140"/>
        <v>2458.8719999999998</v>
      </c>
      <c r="N2246" s="6">
        <f t="shared" si="141"/>
        <v>1600.8</v>
      </c>
      <c r="O2246" s="6">
        <f t="shared" si="142"/>
        <v>858.07199999999989</v>
      </c>
      <c r="P2246" s="8">
        <f t="shared" si="143"/>
        <v>0.34896977150498276</v>
      </c>
      <c r="Q2246" s="5">
        <f>YEAR(SalesDataTable[[#This Row],[Order Date]])</f>
        <v>2026</v>
      </c>
      <c r="R2246" s="8" t="str">
        <f>"Q"&amp;ROUNDUP(MONTH(SalesDataTable[[#This Row],[Order Date]])/3,0)</f>
        <v>Q4</v>
      </c>
      <c r="S2246" s="9">
        <f>MONTH(SalesDataTable[[#This Row],[Order Date]])</f>
        <v>11</v>
      </c>
      <c r="T2246" s="8" t="str">
        <f>TEXT(SalesDataTable[[#This Row],[Order Date]],"mmm")</f>
        <v>Nov</v>
      </c>
    </row>
    <row r="2247" spans="1:20" ht="15.6">
      <c r="A2247" s="2" t="s">
        <v>2298</v>
      </c>
      <c r="B2247" s="3">
        <v>46327</v>
      </c>
      <c r="C2247" s="4" t="s">
        <v>8</v>
      </c>
      <c r="D2247" s="4" t="s">
        <v>66</v>
      </c>
      <c r="E2247" s="4" t="s">
        <v>3</v>
      </c>
      <c r="F2247" s="4" t="s">
        <v>16</v>
      </c>
      <c r="G2247" s="4" t="s">
        <v>17</v>
      </c>
      <c r="H2247" s="4" t="s">
        <v>18</v>
      </c>
      <c r="I2247" s="9">
        <v>1</v>
      </c>
      <c r="J2247" s="6">
        <v>36.47</v>
      </c>
      <c r="K2247" s="7">
        <v>0.05</v>
      </c>
      <c r="L2247" s="6">
        <v>13.88</v>
      </c>
      <c r="M2247" s="6">
        <f t="shared" si="140"/>
        <v>34.646499999999996</v>
      </c>
      <c r="N2247" s="6">
        <f t="shared" si="141"/>
        <v>13.88</v>
      </c>
      <c r="O2247" s="6">
        <f t="shared" si="142"/>
        <v>20.766499999999994</v>
      </c>
      <c r="P2247" s="8">
        <f t="shared" si="143"/>
        <v>0.59938233299178834</v>
      </c>
      <c r="Q2247" s="5">
        <f>YEAR(SalesDataTable[[#This Row],[Order Date]])</f>
        <v>2026</v>
      </c>
      <c r="R2247" s="8" t="str">
        <f>"Q"&amp;ROUNDUP(MONTH(SalesDataTable[[#This Row],[Order Date]])/3,0)</f>
        <v>Q4</v>
      </c>
      <c r="S2247" s="9">
        <f>MONTH(SalesDataTable[[#This Row],[Order Date]])</f>
        <v>11</v>
      </c>
      <c r="T2247" s="8" t="str">
        <f>TEXT(SalesDataTable[[#This Row],[Order Date]],"mmm")</f>
        <v>Nov</v>
      </c>
    </row>
    <row r="2248" spans="1:20" ht="15.6">
      <c r="A2248" s="2" t="s">
        <v>2299</v>
      </c>
      <c r="B2248" s="3">
        <v>46327</v>
      </c>
      <c r="C2248" s="4" t="s">
        <v>1</v>
      </c>
      <c r="D2248" s="4" t="s">
        <v>2</v>
      </c>
      <c r="E2248" s="4" t="s">
        <v>3</v>
      </c>
      <c r="F2248" s="4" t="s">
        <v>16</v>
      </c>
      <c r="G2248" s="4" t="s">
        <v>17</v>
      </c>
      <c r="H2248" s="4" t="s">
        <v>18</v>
      </c>
      <c r="I2248" s="9">
        <v>4</v>
      </c>
      <c r="J2248" s="6">
        <v>35.69</v>
      </c>
      <c r="K2248" s="7">
        <v>0.15</v>
      </c>
      <c r="L2248" s="6">
        <v>13.52</v>
      </c>
      <c r="M2248" s="6">
        <f t="shared" si="140"/>
        <v>121.34599999999999</v>
      </c>
      <c r="N2248" s="6">
        <f t="shared" si="141"/>
        <v>54.08</v>
      </c>
      <c r="O2248" s="6">
        <f t="shared" si="142"/>
        <v>67.265999999999991</v>
      </c>
      <c r="P2248" s="8">
        <f t="shared" si="143"/>
        <v>0.55433224004087478</v>
      </c>
      <c r="Q2248" s="5">
        <f>YEAR(SalesDataTable[[#This Row],[Order Date]])</f>
        <v>2026</v>
      </c>
      <c r="R2248" s="8" t="str">
        <f>"Q"&amp;ROUNDUP(MONTH(SalesDataTable[[#This Row],[Order Date]])/3,0)</f>
        <v>Q4</v>
      </c>
      <c r="S2248" s="9">
        <f>MONTH(SalesDataTable[[#This Row],[Order Date]])</f>
        <v>11</v>
      </c>
      <c r="T2248" s="8" t="str">
        <f>TEXT(SalesDataTable[[#This Row],[Order Date]],"mmm")</f>
        <v>Nov</v>
      </c>
    </row>
    <row r="2249" spans="1:20" ht="15.6">
      <c r="A2249" s="2" t="s">
        <v>2300</v>
      </c>
      <c r="B2249" s="3">
        <v>46328</v>
      </c>
      <c r="C2249" s="4" t="s">
        <v>14</v>
      </c>
      <c r="D2249" s="4" t="s">
        <v>61</v>
      </c>
      <c r="E2249" s="4" t="s">
        <v>3</v>
      </c>
      <c r="F2249" s="4" t="s">
        <v>16</v>
      </c>
      <c r="G2249" s="4" t="s">
        <v>17</v>
      </c>
      <c r="H2249" s="4" t="s">
        <v>18</v>
      </c>
      <c r="I2249" s="9">
        <v>2</v>
      </c>
      <c r="J2249" s="6">
        <v>35.340000000000003</v>
      </c>
      <c r="K2249" s="7">
        <v>0.1</v>
      </c>
      <c r="L2249" s="6">
        <v>13.82</v>
      </c>
      <c r="M2249" s="6">
        <f t="shared" si="140"/>
        <v>63.612000000000009</v>
      </c>
      <c r="N2249" s="6">
        <f t="shared" si="141"/>
        <v>27.64</v>
      </c>
      <c r="O2249" s="6">
        <f t="shared" si="142"/>
        <v>35.972000000000008</v>
      </c>
      <c r="P2249" s="8">
        <f t="shared" si="143"/>
        <v>0.56549078790165386</v>
      </c>
      <c r="Q2249" s="5">
        <f>YEAR(SalesDataTable[[#This Row],[Order Date]])</f>
        <v>2026</v>
      </c>
      <c r="R2249" s="8" t="str">
        <f>"Q"&amp;ROUNDUP(MONTH(SalesDataTable[[#This Row],[Order Date]])/3,0)</f>
        <v>Q4</v>
      </c>
      <c r="S2249" s="9">
        <f>MONTH(SalesDataTable[[#This Row],[Order Date]])</f>
        <v>11</v>
      </c>
      <c r="T2249" s="8" t="str">
        <f>TEXT(SalesDataTable[[#This Row],[Order Date]],"mmm")</f>
        <v>Nov</v>
      </c>
    </row>
    <row r="2250" spans="1:20" ht="15.6">
      <c r="A2250" s="2" t="s">
        <v>2301</v>
      </c>
      <c r="B2250" s="3">
        <v>46328</v>
      </c>
      <c r="C2250" s="4" t="s">
        <v>14</v>
      </c>
      <c r="D2250" s="4" t="s">
        <v>61</v>
      </c>
      <c r="E2250" s="4" t="s">
        <v>3</v>
      </c>
      <c r="F2250" s="4" t="s">
        <v>16</v>
      </c>
      <c r="G2250" s="4" t="s">
        <v>17</v>
      </c>
      <c r="H2250" s="4" t="s">
        <v>46</v>
      </c>
      <c r="I2250" s="9">
        <v>4</v>
      </c>
      <c r="J2250" s="6">
        <v>46.8</v>
      </c>
      <c r="K2250" s="7">
        <v>0.05</v>
      </c>
      <c r="L2250" s="6">
        <v>18.52</v>
      </c>
      <c r="M2250" s="6">
        <f t="shared" si="140"/>
        <v>177.83999999999997</v>
      </c>
      <c r="N2250" s="6">
        <f t="shared" si="141"/>
        <v>74.08</v>
      </c>
      <c r="O2250" s="6">
        <f t="shared" si="142"/>
        <v>103.75999999999998</v>
      </c>
      <c r="P2250" s="8">
        <f t="shared" si="143"/>
        <v>0.58344579397210972</v>
      </c>
      <c r="Q2250" s="5">
        <f>YEAR(SalesDataTable[[#This Row],[Order Date]])</f>
        <v>2026</v>
      </c>
      <c r="R2250" s="8" t="str">
        <f>"Q"&amp;ROUNDUP(MONTH(SalesDataTable[[#This Row],[Order Date]])/3,0)</f>
        <v>Q4</v>
      </c>
      <c r="S2250" s="9">
        <f>MONTH(SalesDataTable[[#This Row],[Order Date]])</f>
        <v>11</v>
      </c>
      <c r="T2250" s="8" t="str">
        <f>TEXT(SalesDataTable[[#This Row],[Order Date]],"mmm")</f>
        <v>Nov</v>
      </c>
    </row>
    <row r="2251" spans="1:20" ht="15.6">
      <c r="A2251" s="2" t="s">
        <v>2302</v>
      </c>
      <c r="B2251" s="3">
        <v>46328</v>
      </c>
      <c r="C2251" s="4" t="s">
        <v>27</v>
      </c>
      <c r="D2251" s="4" t="s">
        <v>82</v>
      </c>
      <c r="E2251" s="4" t="s">
        <v>25</v>
      </c>
      <c r="F2251" s="4" t="s">
        <v>16</v>
      </c>
      <c r="G2251" s="4" t="s">
        <v>31</v>
      </c>
      <c r="H2251" s="4" t="s">
        <v>41</v>
      </c>
      <c r="I2251" s="9">
        <v>1</v>
      </c>
      <c r="J2251" s="6">
        <v>198.34</v>
      </c>
      <c r="K2251" s="7">
        <v>0.05</v>
      </c>
      <c r="L2251" s="6">
        <v>103.2</v>
      </c>
      <c r="M2251" s="6">
        <f t="shared" si="140"/>
        <v>188.423</v>
      </c>
      <c r="N2251" s="6">
        <f t="shared" si="141"/>
        <v>103.2</v>
      </c>
      <c r="O2251" s="6">
        <f t="shared" si="142"/>
        <v>85.222999999999999</v>
      </c>
      <c r="P2251" s="8">
        <f t="shared" si="143"/>
        <v>0.45229616341954004</v>
      </c>
      <c r="Q2251" s="5">
        <f>YEAR(SalesDataTable[[#This Row],[Order Date]])</f>
        <v>2026</v>
      </c>
      <c r="R2251" s="8" t="str">
        <f>"Q"&amp;ROUNDUP(MONTH(SalesDataTable[[#This Row],[Order Date]])/3,0)</f>
        <v>Q4</v>
      </c>
      <c r="S2251" s="9">
        <f>MONTH(SalesDataTable[[#This Row],[Order Date]])</f>
        <v>11</v>
      </c>
      <c r="T2251" s="8" t="str">
        <f>TEXT(SalesDataTable[[#This Row],[Order Date]],"mmm")</f>
        <v>Nov</v>
      </c>
    </row>
    <row r="2252" spans="1:20" ht="15.6">
      <c r="A2252" s="2" t="s">
        <v>2303</v>
      </c>
      <c r="B2252" s="3">
        <v>46328</v>
      </c>
      <c r="C2252" s="4" t="s">
        <v>8</v>
      </c>
      <c r="D2252" s="4" t="s">
        <v>38</v>
      </c>
      <c r="E2252" s="4" t="s">
        <v>3</v>
      </c>
      <c r="F2252" s="4" t="s">
        <v>4</v>
      </c>
      <c r="G2252" s="4" t="s">
        <v>49</v>
      </c>
      <c r="H2252" s="4" t="s">
        <v>55</v>
      </c>
      <c r="I2252" s="9">
        <v>5</v>
      </c>
      <c r="J2252" s="6">
        <v>122.26</v>
      </c>
      <c r="K2252" s="7">
        <v>0.1</v>
      </c>
      <c r="L2252" s="6">
        <v>68.3</v>
      </c>
      <c r="M2252" s="6">
        <f t="shared" si="140"/>
        <v>550.17000000000007</v>
      </c>
      <c r="N2252" s="6">
        <f t="shared" si="141"/>
        <v>341.5</v>
      </c>
      <c r="O2252" s="6">
        <f t="shared" si="142"/>
        <v>208.67000000000007</v>
      </c>
      <c r="P2252" s="8">
        <f t="shared" si="143"/>
        <v>0.37928276714470083</v>
      </c>
      <c r="Q2252" s="5">
        <f>YEAR(SalesDataTable[[#This Row],[Order Date]])</f>
        <v>2026</v>
      </c>
      <c r="R2252" s="8" t="str">
        <f>"Q"&amp;ROUNDUP(MONTH(SalesDataTable[[#This Row],[Order Date]])/3,0)</f>
        <v>Q4</v>
      </c>
      <c r="S2252" s="9">
        <f>MONTH(SalesDataTable[[#This Row],[Order Date]])</f>
        <v>11</v>
      </c>
      <c r="T2252" s="8" t="str">
        <f>TEXT(SalesDataTable[[#This Row],[Order Date]],"mmm")</f>
        <v>Nov</v>
      </c>
    </row>
    <row r="2253" spans="1:20" ht="15.6">
      <c r="A2253" s="2" t="s">
        <v>2304</v>
      </c>
      <c r="B2253" s="3">
        <v>46328</v>
      </c>
      <c r="C2253" s="4" t="s">
        <v>1</v>
      </c>
      <c r="D2253" s="4" t="s">
        <v>52</v>
      </c>
      <c r="E2253" s="4" t="s">
        <v>10</v>
      </c>
      <c r="F2253" s="4" t="s">
        <v>4</v>
      </c>
      <c r="G2253" s="4" t="s">
        <v>11</v>
      </c>
      <c r="H2253" s="4" t="s">
        <v>79</v>
      </c>
      <c r="I2253" s="9">
        <v>3</v>
      </c>
      <c r="J2253" s="6">
        <v>71.12</v>
      </c>
      <c r="K2253" s="7">
        <v>0.15</v>
      </c>
      <c r="L2253" s="6">
        <v>33.090000000000003</v>
      </c>
      <c r="M2253" s="6">
        <f t="shared" si="140"/>
        <v>181.35599999999999</v>
      </c>
      <c r="N2253" s="6">
        <f t="shared" si="141"/>
        <v>99.27000000000001</v>
      </c>
      <c r="O2253" s="6">
        <f t="shared" si="142"/>
        <v>82.085999999999984</v>
      </c>
      <c r="P2253" s="8">
        <f t="shared" si="143"/>
        <v>0.45262356911268437</v>
      </c>
      <c r="Q2253" s="5">
        <f>YEAR(SalesDataTable[[#This Row],[Order Date]])</f>
        <v>2026</v>
      </c>
      <c r="R2253" s="8" t="str">
        <f>"Q"&amp;ROUNDUP(MONTH(SalesDataTable[[#This Row],[Order Date]])/3,0)</f>
        <v>Q4</v>
      </c>
      <c r="S2253" s="9">
        <f>MONTH(SalesDataTable[[#This Row],[Order Date]])</f>
        <v>11</v>
      </c>
      <c r="T2253" s="8" t="str">
        <f>TEXT(SalesDataTable[[#This Row],[Order Date]],"mmm")</f>
        <v>Nov</v>
      </c>
    </row>
    <row r="2254" spans="1:20" ht="15.6">
      <c r="A2254" s="2" t="s">
        <v>2305</v>
      </c>
      <c r="B2254" s="3">
        <v>46328</v>
      </c>
      <c r="C2254" s="4" t="s">
        <v>8</v>
      </c>
      <c r="D2254" s="4" t="s">
        <v>69</v>
      </c>
      <c r="E2254" s="4" t="s">
        <v>25</v>
      </c>
      <c r="F2254" s="4" t="s">
        <v>4</v>
      </c>
      <c r="G2254" s="4" t="s">
        <v>5</v>
      </c>
      <c r="H2254" s="4" t="s">
        <v>6</v>
      </c>
      <c r="I2254" s="9">
        <v>2</v>
      </c>
      <c r="J2254" s="6">
        <v>81.900000000000006</v>
      </c>
      <c r="K2254" s="7">
        <v>0.15</v>
      </c>
      <c r="L2254" s="6">
        <v>41.91</v>
      </c>
      <c r="M2254" s="6">
        <f t="shared" si="140"/>
        <v>139.23000000000002</v>
      </c>
      <c r="N2254" s="6">
        <f t="shared" si="141"/>
        <v>83.82</v>
      </c>
      <c r="O2254" s="6">
        <f t="shared" si="142"/>
        <v>55.410000000000025</v>
      </c>
      <c r="P2254" s="8">
        <f t="shared" si="143"/>
        <v>0.39797457444516282</v>
      </c>
      <c r="Q2254" s="5">
        <f>YEAR(SalesDataTable[[#This Row],[Order Date]])</f>
        <v>2026</v>
      </c>
      <c r="R2254" s="8" t="str">
        <f>"Q"&amp;ROUNDUP(MONTH(SalesDataTable[[#This Row],[Order Date]])/3,0)</f>
        <v>Q4</v>
      </c>
      <c r="S2254" s="9">
        <f>MONTH(SalesDataTable[[#This Row],[Order Date]])</f>
        <v>11</v>
      </c>
      <c r="T2254" s="8" t="str">
        <f>TEXT(SalesDataTable[[#This Row],[Order Date]],"mmm")</f>
        <v>Nov</v>
      </c>
    </row>
    <row r="2255" spans="1:20" ht="15.6">
      <c r="A2255" s="2" t="s">
        <v>2306</v>
      </c>
      <c r="B2255" s="3">
        <v>46328</v>
      </c>
      <c r="C2255" s="4" t="s">
        <v>14</v>
      </c>
      <c r="D2255" s="4" t="s">
        <v>15</v>
      </c>
      <c r="E2255" s="4" t="s">
        <v>39</v>
      </c>
      <c r="F2255" s="4" t="s">
        <v>4</v>
      </c>
      <c r="G2255" s="4" t="s">
        <v>17</v>
      </c>
      <c r="H2255" s="4" t="s">
        <v>83</v>
      </c>
      <c r="I2255" s="9">
        <v>4</v>
      </c>
      <c r="J2255" s="6">
        <v>165.12</v>
      </c>
      <c r="K2255" s="7">
        <v>0.05</v>
      </c>
      <c r="L2255" s="6">
        <v>89.65</v>
      </c>
      <c r="M2255" s="6">
        <f t="shared" si="140"/>
        <v>627.45600000000002</v>
      </c>
      <c r="N2255" s="6">
        <f t="shared" si="141"/>
        <v>358.6</v>
      </c>
      <c r="O2255" s="6">
        <f t="shared" si="142"/>
        <v>268.85599999999999</v>
      </c>
      <c r="P2255" s="8">
        <f t="shared" si="143"/>
        <v>0.42848582211342306</v>
      </c>
      <c r="Q2255" s="5">
        <f>YEAR(SalesDataTable[[#This Row],[Order Date]])</f>
        <v>2026</v>
      </c>
      <c r="R2255" s="8" t="str">
        <f>"Q"&amp;ROUNDUP(MONTH(SalesDataTable[[#This Row],[Order Date]])/3,0)</f>
        <v>Q4</v>
      </c>
      <c r="S2255" s="9">
        <f>MONTH(SalesDataTable[[#This Row],[Order Date]])</f>
        <v>11</v>
      </c>
      <c r="T2255" s="8" t="str">
        <f>TEXT(SalesDataTable[[#This Row],[Order Date]],"mmm")</f>
        <v>Nov</v>
      </c>
    </row>
    <row r="2256" spans="1:20" ht="15.6">
      <c r="A2256" s="2" t="s">
        <v>2307</v>
      </c>
      <c r="B2256" s="3">
        <v>46328</v>
      </c>
      <c r="C2256" s="4" t="s">
        <v>27</v>
      </c>
      <c r="D2256" s="4" t="s">
        <v>48</v>
      </c>
      <c r="E2256" s="4" t="s">
        <v>25</v>
      </c>
      <c r="F2256" s="4" t="s">
        <v>16</v>
      </c>
      <c r="G2256" s="4" t="s">
        <v>11</v>
      </c>
      <c r="H2256" s="4" t="s">
        <v>12</v>
      </c>
      <c r="I2256" s="9">
        <v>1</v>
      </c>
      <c r="J2256" s="6">
        <v>91.35</v>
      </c>
      <c r="K2256" s="7">
        <v>0</v>
      </c>
      <c r="L2256" s="6">
        <v>45.5</v>
      </c>
      <c r="M2256" s="6">
        <f t="shared" si="140"/>
        <v>91.35</v>
      </c>
      <c r="N2256" s="6">
        <f t="shared" si="141"/>
        <v>45.5</v>
      </c>
      <c r="O2256" s="6">
        <f t="shared" si="142"/>
        <v>45.849999999999994</v>
      </c>
      <c r="P2256" s="8">
        <f t="shared" si="143"/>
        <v>0.50191570881226055</v>
      </c>
      <c r="Q2256" s="5">
        <f>YEAR(SalesDataTable[[#This Row],[Order Date]])</f>
        <v>2026</v>
      </c>
      <c r="R2256" s="8" t="str">
        <f>"Q"&amp;ROUNDUP(MONTH(SalesDataTable[[#This Row],[Order Date]])/3,0)</f>
        <v>Q4</v>
      </c>
      <c r="S2256" s="9">
        <f>MONTH(SalesDataTable[[#This Row],[Order Date]])</f>
        <v>11</v>
      </c>
      <c r="T2256" s="8" t="str">
        <f>TEXT(SalesDataTable[[#This Row],[Order Date]],"mmm")</f>
        <v>Nov</v>
      </c>
    </row>
    <row r="2257" spans="1:20" ht="15.6">
      <c r="A2257" s="2" t="s">
        <v>2308</v>
      </c>
      <c r="B2257" s="3">
        <v>46328</v>
      </c>
      <c r="C2257" s="4" t="s">
        <v>14</v>
      </c>
      <c r="D2257" s="4" t="s">
        <v>24</v>
      </c>
      <c r="E2257" s="4" t="s">
        <v>3</v>
      </c>
      <c r="F2257" s="4" t="s">
        <v>20</v>
      </c>
      <c r="G2257" s="4" t="s">
        <v>49</v>
      </c>
      <c r="H2257" s="4" t="s">
        <v>67</v>
      </c>
      <c r="I2257" s="9">
        <v>1</v>
      </c>
      <c r="J2257" s="6">
        <v>36.96</v>
      </c>
      <c r="K2257" s="7">
        <v>0.1</v>
      </c>
      <c r="L2257" s="6">
        <v>14.18</v>
      </c>
      <c r="M2257" s="6">
        <f t="shared" si="140"/>
        <v>33.264000000000003</v>
      </c>
      <c r="N2257" s="6">
        <f t="shared" si="141"/>
        <v>14.18</v>
      </c>
      <c r="O2257" s="6">
        <f t="shared" si="142"/>
        <v>19.084000000000003</v>
      </c>
      <c r="P2257" s="8">
        <f t="shared" si="143"/>
        <v>0.57371332371332373</v>
      </c>
      <c r="Q2257" s="5">
        <f>YEAR(SalesDataTable[[#This Row],[Order Date]])</f>
        <v>2026</v>
      </c>
      <c r="R2257" s="8" t="str">
        <f>"Q"&amp;ROUNDUP(MONTH(SalesDataTable[[#This Row],[Order Date]])/3,0)</f>
        <v>Q4</v>
      </c>
      <c r="S2257" s="9">
        <f>MONTH(SalesDataTable[[#This Row],[Order Date]])</f>
        <v>11</v>
      </c>
      <c r="T2257" s="8" t="str">
        <f>TEXT(SalesDataTable[[#This Row],[Order Date]],"mmm")</f>
        <v>Nov</v>
      </c>
    </row>
    <row r="2258" spans="1:20" ht="15.6">
      <c r="A2258" s="2" t="s">
        <v>2309</v>
      </c>
      <c r="B2258" s="3">
        <v>46329</v>
      </c>
      <c r="C2258" s="4" t="s">
        <v>27</v>
      </c>
      <c r="D2258" s="4" t="s">
        <v>82</v>
      </c>
      <c r="E2258" s="4" t="s">
        <v>3</v>
      </c>
      <c r="F2258" s="4" t="s">
        <v>4</v>
      </c>
      <c r="G2258" s="4" t="s">
        <v>5</v>
      </c>
      <c r="H2258" s="4" t="s">
        <v>29</v>
      </c>
      <c r="I2258" s="9">
        <v>1</v>
      </c>
      <c r="J2258" s="6">
        <v>49.61</v>
      </c>
      <c r="K2258" s="7">
        <v>0</v>
      </c>
      <c r="L2258" s="6">
        <v>22.8</v>
      </c>
      <c r="M2258" s="6">
        <f t="shared" si="140"/>
        <v>49.61</v>
      </c>
      <c r="N2258" s="6">
        <f t="shared" si="141"/>
        <v>22.8</v>
      </c>
      <c r="O2258" s="6">
        <f t="shared" si="142"/>
        <v>26.81</v>
      </c>
      <c r="P2258" s="8">
        <f t="shared" si="143"/>
        <v>0.54041523886313236</v>
      </c>
      <c r="Q2258" s="5">
        <f>YEAR(SalesDataTable[[#This Row],[Order Date]])</f>
        <v>2026</v>
      </c>
      <c r="R2258" s="8" t="str">
        <f>"Q"&amp;ROUNDUP(MONTH(SalesDataTable[[#This Row],[Order Date]])/3,0)</f>
        <v>Q4</v>
      </c>
      <c r="S2258" s="9">
        <f>MONTH(SalesDataTable[[#This Row],[Order Date]])</f>
        <v>11</v>
      </c>
      <c r="T2258" s="8" t="str">
        <f>TEXT(SalesDataTable[[#This Row],[Order Date]],"mmm")</f>
        <v>Nov</v>
      </c>
    </row>
    <row r="2259" spans="1:20" ht="15.6">
      <c r="A2259" s="2" t="s">
        <v>2310</v>
      </c>
      <c r="B2259" s="3">
        <v>46329</v>
      </c>
      <c r="C2259" s="4" t="s">
        <v>8</v>
      </c>
      <c r="D2259" s="4" t="s">
        <v>66</v>
      </c>
      <c r="E2259" s="4" t="s">
        <v>25</v>
      </c>
      <c r="F2259" s="4" t="s">
        <v>4</v>
      </c>
      <c r="G2259" s="4" t="s">
        <v>5</v>
      </c>
      <c r="H2259" s="4" t="s">
        <v>29</v>
      </c>
      <c r="I2259" s="9">
        <v>1</v>
      </c>
      <c r="J2259" s="6">
        <v>49.76</v>
      </c>
      <c r="K2259" s="7">
        <v>0.1</v>
      </c>
      <c r="L2259" s="6">
        <v>21.94</v>
      </c>
      <c r="M2259" s="6">
        <f t="shared" si="140"/>
        <v>44.783999999999999</v>
      </c>
      <c r="N2259" s="6">
        <f t="shared" si="141"/>
        <v>21.94</v>
      </c>
      <c r="O2259" s="6">
        <f t="shared" si="142"/>
        <v>22.843999999999998</v>
      </c>
      <c r="P2259" s="8">
        <f t="shared" si="143"/>
        <v>0.51009289031797067</v>
      </c>
      <c r="Q2259" s="5">
        <f>YEAR(SalesDataTable[[#This Row],[Order Date]])</f>
        <v>2026</v>
      </c>
      <c r="R2259" s="8" t="str">
        <f>"Q"&amp;ROUNDUP(MONTH(SalesDataTable[[#This Row],[Order Date]])/3,0)</f>
        <v>Q4</v>
      </c>
      <c r="S2259" s="9">
        <f>MONTH(SalesDataTable[[#This Row],[Order Date]])</f>
        <v>11</v>
      </c>
      <c r="T2259" s="8" t="str">
        <f>TEXT(SalesDataTable[[#This Row],[Order Date]],"mmm")</f>
        <v>Nov</v>
      </c>
    </row>
    <row r="2260" spans="1:20" ht="15.6">
      <c r="A2260" s="2" t="s">
        <v>2311</v>
      </c>
      <c r="B2260" s="3">
        <v>46329</v>
      </c>
      <c r="C2260" s="4" t="s">
        <v>27</v>
      </c>
      <c r="D2260" s="4" t="s">
        <v>45</v>
      </c>
      <c r="E2260" s="4" t="s">
        <v>3</v>
      </c>
      <c r="F2260" s="4" t="s">
        <v>4</v>
      </c>
      <c r="G2260" s="4" t="s">
        <v>5</v>
      </c>
      <c r="H2260" s="4" t="s">
        <v>35</v>
      </c>
      <c r="I2260" s="9">
        <v>1</v>
      </c>
      <c r="J2260" s="6">
        <v>39.97</v>
      </c>
      <c r="K2260" s="7">
        <v>0.1</v>
      </c>
      <c r="L2260" s="6">
        <v>16.93</v>
      </c>
      <c r="M2260" s="6">
        <f t="shared" si="140"/>
        <v>35.972999999999999</v>
      </c>
      <c r="N2260" s="6">
        <f t="shared" si="141"/>
        <v>16.93</v>
      </c>
      <c r="O2260" s="6">
        <f t="shared" si="142"/>
        <v>19.042999999999999</v>
      </c>
      <c r="P2260" s="8">
        <f t="shared" si="143"/>
        <v>0.52936924915909156</v>
      </c>
      <c r="Q2260" s="5">
        <f>YEAR(SalesDataTable[[#This Row],[Order Date]])</f>
        <v>2026</v>
      </c>
      <c r="R2260" s="8" t="str">
        <f>"Q"&amp;ROUNDUP(MONTH(SalesDataTable[[#This Row],[Order Date]])/3,0)</f>
        <v>Q4</v>
      </c>
      <c r="S2260" s="9">
        <f>MONTH(SalesDataTable[[#This Row],[Order Date]])</f>
        <v>11</v>
      </c>
      <c r="T2260" s="8" t="str">
        <f>TEXT(SalesDataTable[[#This Row],[Order Date]],"mmm")</f>
        <v>Nov</v>
      </c>
    </row>
    <row r="2261" spans="1:20" ht="15.6">
      <c r="A2261" s="2" t="s">
        <v>2312</v>
      </c>
      <c r="B2261" s="3">
        <v>46329</v>
      </c>
      <c r="C2261" s="4" t="s">
        <v>8</v>
      </c>
      <c r="D2261" s="4" t="s">
        <v>69</v>
      </c>
      <c r="E2261" s="4" t="s">
        <v>39</v>
      </c>
      <c r="F2261" s="4" t="s">
        <v>4</v>
      </c>
      <c r="G2261" s="4" t="s">
        <v>31</v>
      </c>
      <c r="H2261" s="4" t="s">
        <v>32</v>
      </c>
      <c r="I2261" s="9">
        <v>2</v>
      </c>
      <c r="J2261" s="6">
        <v>335.46</v>
      </c>
      <c r="K2261" s="7">
        <v>0.1</v>
      </c>
      <c r="L2261" s="6">
        <v>199.87</v>
      </c>
      <c r="M2261" s="6">
        <f t="shared" si="140"/>
        <v>603.82799999999997</v>
      </c>
      <c r="N2261" s="6">
        <f t="shared" si="141"/>
        <v>399.74</v>
      </c>
      <c r="O2261" s="6">
        <f t="shared" si="142"/>
        <v>204.08799999999997</v>
      </c>
      <c r="P2261" s="8">
        <f t="shared" si="143"/>
        <v>0.33799028862523761</v>
      </c>
      <c r="Q2261" s="5">
        <f>YEAR(SalesDataTable[[#This Row],[Order Date]])</f>
        <v>2026</v>
      </c>
      <c r="R2261" s="8" t="str">
        <f>"Q"&amp;ROUNDUP(MONTH(SalesDataTable[[#This Row],[Order Date]])/3,0)</f>
        <v>Q4</v>
      </c>
      <c r="S2261" s="9">
        <f>MONTH(SalesDataTable[[#This Row],[Order Date]])</f>
        <v>11</v>
      </c>
      <c r="T2261" s="8" t="str">
        <f>TEXT(SalesDataTable[[#This Row],[Order Date]],"mmm")</f>
        <v>Nov</v>
      </c>
    </row>
    <row r="2262" spans="1:20" ht="15.6">
      <c r="A2262" s="2" t="s">
        <v>2313</v>
      </c>
      <c r="B2262" s="3">
        <v>46329</v>
      </c>
      <c r="C2262" s="4" t="s">
        <v>8</v>
      </c>
      <c r="D2262" s="4" t="s">
        <v>69</v>
      </c>
      <c r="E2262" s="4" t="s">
        <v>3</v>
      </c>
      <c r="F2262" s="4" t="s">
        <v>16</v>
      </c>
      <c r="G2262" s="4" t="s">
        <v>11</v>
      </c>
      <c r="H2262" s="4" t="s">
        <v>53</v>
      </c>
      <c r="I2262" s="9">
        <v>4</v>
      </c>
      <c r="J2262" s="6">
        <v>154.46</v>
      </c>
      <c r="K2262" s="7">
        <v>0.05</v>
      </c>
      <c r="L2262" s="6">
        <v>80.48</v>
      </c>
      <c r="M2262" s="6">
        <f t="shared" si="140"/>
        <v>586.94799999999998</v>
      </c>
      <c r="N2262" s="6">
        <f t="shared" si="141"/>
        <v>321.92</v>
      </c>
      <c r="O2262" s="6">
        <f t="shared" si="142"/>
        <v>265.02799999999996</v>
      </c>
      <c r="P2262" s="8">
        <f t="shared" si="143"/>
        <v>0.45153574081519993</v>
      </c>
      <c r="Q2262" s="5">
        <f>YEAR(SalesDataTable[[#This Row],[Order Date]])</f>
        <v>2026</v>
      </c>
      <c r="R2262" s="8" t="str">
        <f>"Q"&amp;ROUNDUP(MONTH(SalesDataTable[[#This Row],[Order Date]])/3,0)</f>
        <v>Q4</v>
      </c>
      <c r="S2262" s="9">
        <f>MONTH(SalesDataTable[[#This Row],[Order Date]])</f>
        <v>11</v>
      </c>
      <c r="T2262" s="8" t="str">
        <f>TEXT(SalesDataTable[[#This Row],[Order Date]],"mmm")</f>
        <v>Nov</v>
      </c>
    </row>
    <row r="2263" spans="1:20" ht="15.6">
      <c r="A2263" s="2" t="s">
        <v>2314</v>
      </c>
      <c r="B2263" s="3">
        <v>46329</v>
      </c>
      <c r="C2263" s="4" t="s">
        <v>1</v>
      </c>
      <c r="D2263" s="4" t="s">
        <v>2</v>
      </c>
      <c r="E2263" s="4" t="s">
        <v>10</v>
      </c>
      <c r="F2263" s="4" t="s">
        <v>20</v>
      </c>
      <c r="G2263" s="4" t="s">
        <v>49</v>
      </c>
      <c r="H2263" s="4" t="s">
        <v>50</v>
      </c>
      <c r="I2263" s="9">
        <v>10</v>
      </c>
      <c r="J2263" s="6">
        <v>39.869999999999997</v>
      </c>
      <c r="K2263" s="7">
        <v>0.15</v>
      </c>
      <c r="L2263" s="6">
        <v>14.31</v>
      </c>
      <c r="M2263" s="6">
        <f t="shared" si="140"/>
        <v>338.89499999999998</v>
      </c>
      <c r="N2263" s="6">
        <f t="shared" si="141"/>
        <v>143.1</v>
      </c>
      <c r="O2263" s="6">
        <f t="shared" si="142"/>
        <v>195.79499999999999</v>
      </c>
      <c r="P2263" s="8">
        <f t="shared" si="143"/>
        <v>0.57774531934670026</v>
      </c>
      <c r="Q2263" s="5">
        <f>YEAR(SalesDataTable[[#This Row],[Order Date]])</f>
        <v>2026</v>
      </c>
      <c r="R2263" s="8" t="str">
        <f>"Q"&amp;ROUNDUP(MONTH(SalesDataTable[[#This Row],[Order Date]])/3,0)</f>
        <v>Q4</v>
      </c>
      <c r="S2263" s="9">
        <f>MONTH(SalesDataTable[[#This Row],[Order Date]])</f>
        <v>11</v>
      </c>
      <c r="T2263" s="8" t="str">
        <f>TEXT(SalesDataTable[[#This Row],[Order Date]],"mmm")</f>
        <v>Nov</v>
      </c>
    </row>
    <row r="2264" spans="1:20" ht="15.6">
      <c r="A2264" s="2" t="s">
        <v>2315</v>
      </c>
      <c r="B2264" s="3">
        <v>46330</v>
      </c>
      <c r="C2264" s="4" t="s">
        <v>1</v>
      </c>
      <c r="D2264" s="4" t="s">
        <v>88</v>
      </c>
      <c r="E2264" s="4" t="s">
        <v>3</v>
      </c>
      <c r="F2264" s="4" t="s">
        <v>20</v>
      </c>
      <c r="G2264" s="4" t="s">
        <v>11</v>
      </c>
      <c r="H2264" s="4" t="s">
        <v>12</v>
      </c>
      <c r="I2264" s="9">
        <v>2</v>
      </c>
      <c r="J2264" s="6">
        <v>93.19</v>
      </c>
      <c r="K2264" s="7">
        <v>0.2</v>
      </c>
      <c r="L2264" s="6">
        <v>45.7</v>
      </c>
      <c r="M2264" s="6">
        <f t="shared" si="140"/>
        <v>149.10400000000001</v>
      </c>
      <c r="N2264" s="6">
        <f t="shared" si="141"/>
        <v>91.4</v>
      </c>
      <c r="O2264" s="6">
        <f t="shared" si="142"/>
        <v>57.704000000000008</v>
      </c>
      <c r="P2264" s="8">
        <f t="shared" si="143"/>
        <v>0.38700504345959869</v>
      </c>
      <c r="Q2264" s="5">
        <f>YEAR(SalesDataTable[[#This Row],[Order Date]])</f>
        <v>2026</v>
      </c>
      <c r="R2264" s="8" t="str">
        <f>"Q"&amp;ROUNDUP(MONTH(SalesDataTable[[#This Row],[Order Date]])/3,0)</f>
        <v>Q4</v>
      </c>
      <c r="S2264" s="9">
        <f>MONTH(SalesDataTable[[#This Row],[Order Date]])</f>
        <v>11</v>
      </c>
      <c r="T2264" s="8" t="str">
        <f>TEXT(SalesDataTable[[#This Row],[Order Date]],"mmm")</f>
        <v>Nov</v>
      </c>
    </row>
    <row r="2265" spans="1:20" ht="15.6">
      <c r="A2265" s="2" t="s">
        <v>2316</v>
      </c>
      <c r="B2265" s="3">
        <v>46330</v>
      </c>
      <c r="C2265" s="4" t="s">
        <v>8</v>
      </c>
      <c r="D2265" s="4" t="s">
        <v>69</v>
      </c>
      <c r="E2265" s="4" t="s">
        <v>3</v>
      </c>
      <c r="F2265" s="4" t="s">
        <v>4</v>
      </c>
      <c r="G2265" s="4" t="s">
        <v>49</v>
      </c>
      <c r="H2265" s="4" t="s">
        <v>50</v>
      </c>
      <c r="I2265" s="9">
        <v>3</v>
      </c>
      <c r="J2265" s="6">
        <v>41.29</v>
      </c>
      <c r="K2265" s="7">
        <v>0.05</v>
      </c>
      <c r="L2265" s="6">
        <v>14.43</v>
      </c>
      <c r="M2265" s="6">
        <f t="shared" si="140"/>
        <v>117.6765</v>
      </c>
      <c r="N2265" s="6">
        <f t="shared" si="141"/>
        <v>43.29</v>
      </c>
      <c r="O2265" s="6">
        <f t="shared" si="142"/>
        <v>74.386500000000012</v>
      </c>
      <c r="P2265" s="8">
        <f t="shared" si="143"/>
        <v>0.63212706020318421</v>
      </c>
      <c r="Q2265" s="5">
        <f>YEAR(SalesDataTable[[#This Row],[Order Date]])</f>
        <v>2026</v>
      </c>
      <c r="R2265" s="8" t="str">
        <f>"Q"&amp;ROUNDUP(MONTH(SalesDataTable[[#This Row],[Order Date]])/3,0)</f>
        <v>Q4</v>
      </c>
      <c r="S2265" s="9">
        <f>MONTH(SalesDataTable[[#This Row],[Order Date]])</f>
        <v>11</v>
      </c>
      <c r="T2265" s="8" t="str">
        <f>TEXT(SalesDataTable[[#This Row],[Order Date]],"mmm")</f>
        <v>Nov</v>
      </c>
    </row>
    <row r="2266" spans="1:20" ht="15.6">
      <c r="A2266" s="2" t="s">
        <v>2317</v>
      </c>
      <c r="B2266" s="3">
        <v>46330</v>
      </c>
      <c r="C2266" s="4" t="s">
        <v>27</v>
      </c>
      <c r="D2266" s="4" t="s">
        <v>48</v>
      </c>
      <c r="E2266" s="4" t="s">
        <v>3</v>
      </c>
      <c r="F2266" s="4" t="s">
        <v>4</v>
      </c>
      <c r="G2266" s="4" t="s">
        <v>5</v>
      </c>
      <c r="H2266" s="4" t="s">
        <v>29</v>
      </c>
      <c r="I2266" s="9">
        <v>1</v>
      </c>
      <c r="J2266" s="6">
        <v>50.76</v>
      </c>
      <c r="K2266" s="7">
        <v>0.1</v>
      </c>
      <c r="L2266" s="6">
        <v>22.72</v>
      </c>
      <c r="M2266" s="6">
        <f t="shared" si="140"/>
        <v>45.683999999999997</v>
      </c>
      <c r="N2266" s="6">
        <f t="shared" si="141"/>
        <v>22.72</v>
      </c>
      <c r="O2266" s="6">
        <f t="shared" si="142"/>
        <v>22.963999999999999</v>
      </c>
      <c r="P2266" s="8">
        <f t="shared" si="143"/>
        <v>0.50267051921898254</v>
      </c>
      <c r="Q2266" s="5">
        <f>YEAR(SalesDataTable[[#This Row],[Order Date]])</f>
        <v>2026</v>
      </c>
      <c r="R2266" s="8" t="str">
        <f>"Q"&amp;ROUNDUP(MONTH(SalesDataTable[[#This Row],[Order Date]])/3,0)</f>
        <v>Q4</v>
      </c>
      <c r="S2266" s="9">
        <f>MONTH(SalesDataTable[[#This Row],[Order Date]])</f>
        <v>11</v>
      </c>
      <c r="T2266" s="8" t="str">
        <f>TEXT(SalesDataTable[[#This Row],[Order Date]],"mmm")</f>
        <v>Nov</v>
      </c>
    </row>
    <row r="2267" spans="1:20" ht="15.6">
      <c r="A2267" s="2" t="s">
        <v>2318</v>
      </c>
      <c r="B2267" s="3">
        <v>46330</v>
      </c>
      <c r="C2267" s="4" t="s">
        <v>14</v>
      </c>
      <c r="D2267" s="4" t="s">
        <v>126</v>
      </c>
      <c r="E2267" s="4" t="s">
        <v>25</v>
      </c>
      <c r="F2267" s="4" t="s">
        <v>20</v>
      </c>
      <c r="G2267" s="4" t="s">
        <v>17</v>
      </c>
      <c r="H2267" s="4" t="s">
        <v>18</v>
      </c>
      <c r="I2267" s="9">
        <v>1</v>
      </c>
      <c r="J2267" s="6">
        <v>35.94</v>
      </c>
      <c r="K2267" s="7">
        <v>0.05</v>
      </c>
      <c r="L2267" s="6">
        <v>13.39</v>
      </c>
      <c r="M2267" s="6">
        <f t="shared" si="140"/>
        <v>34.142999999999994</v>
      </c>
      <c r="N2267" s="6">
        <f t="shared" si="141"/>
        <v>13.39</v>
      </c>
      <c r="O2267" s="6">
        <f t="shared" si="142"/>
        <v>20.752999999999993</v>
      </c>
      <c r="P2267" s="8">
        <f t="shared" si="143"/>
        <v>0.60782590867820629</v>
      </c>
      <c r="Q2267" s="5">
        <f>YEAR(SalesDataTable[[#This Row],[Order Date]])</f>
        <v>2026</v>
      </c>
      <c r="R2267" s="8" t="str">
        <f>"Q"&amp;ROUNDUP(MONTH(SalesDataTable[[#This Row],[Order Date]])/3,0)</f>
        <v>Q4</v>
      </c>
      <c r="S2267" s="9">
        <f>MONTH(SalesDataTable[[#This Row],[Order Date]])</f>
        <v>11</v>
      </c>
      <c r="T2267" s="8" t="str">
        <f>TEXT(SalesDataTable[[#This Row],[Order Date]],"mmm")</f>
        <v>Nov</v>
      </c>
    </row>
    <row r="2268" spans="1:20" ht="15.6">
      <c r="A2268" s="2" t="s">
        <v>2319</v>
      </c>
      <c r="B2268" s="3">
        <v>46330</v>
      </c>
      <c r="C2268" s="4" t="s">
        <v>1</v>
      </c>
      <c r="D2268" s="4" t="s">
        <v>88</v>
      </c>
      <c r="E2268" s="4" t="s">
        <v>25</v>
      </c>
      <c r="F2268" s="4" t="s">
        <v>16</v>
      </c>
      <c r="G2268" s="4" t="s">
        <v>11</v>
      </c>
      <c r="H2268" s="4" t="s">
        <v>79</v>
      </c>
      <c r="I2268" s="9">
        <v>4</v>
      </c>
      <c r="J2268" s="6">
        <v>70.010000000000005</v>
      </c>
      <c r="K2268" s="7">
        <v>0.05</v>
      </c>
      <c r="L2268" s="6">
        <v>31.43</v>
      </c>
      <c r="M2268" s="6">
        <f t="shared" si="140"/>
        <v>266.03800000000001</v>
      </c>
      <c r="N2268" s="6">
        <f t="shared" si="141"/>
        <v>125.72</v>
      </c>
      <c r="O2268" s="6">
        <f t="shared" si="142"/>
        <v>140.31800000000001</v>
      </c>
      <c r="P2268" s="8">
        <f t="shared" si="143"/>
        <v>0.52743593020545942</v>
      </c>
      <c r="Q2268" s="5">
        <f>YEAR(SalesDataTable[[#This Row],[Order Date]])</f>
        <v>2026</v>
      </c>
      <c r="R2268" s="8" t="str">
        <f>"Q"&amp;ROUNDUP(MONTH(SalesDataTable[[#This Row],[Order Date]])/3,0)</f>
        <v>Q4</v>
      </c>
      <c r="S2268" s="9">
        <f>MONTH(SalesDataTable[[#This Row],[Order Date]])</f>
        <v>11</v>
      </c>
      <c r="T2268" s="8" t="str">
        <f>TEXT(SalesDataTable[[#This Row],[Order Date]],"mmm")</f>
        <v>Nov</v>
      </c>
    </row>
    <row r="2269" spans="1:20" ht="15.6">
      <c r="A2269" s="2" t="s">
        <v>2320</v>
      </c>
      <c r="B2269" s="3">
        <v>46330</v>
      </c>
      <c r="C2269" s="4" t="s">
        <v>1</v>
      </c>
      <c r="D2269" s="4" t="s">
        <v>88</v>
      </c>
      <c r="E2269" s="4" t="s">
        <v>39</v>
      </c>
      <c r="F2269" s="4" t="s">
        <v>4</v>
      </c>
      <c r="G2269" s="4" t="s">
        <v>11</v>
      </c>
      <c r="H2269" s="4" t="s">
        <v>53</v>
      </c>
      <c r="I2269" s="9">
        <v>3</v>
      </c>
      <c r="J2269" s="6">
        <v>152.32</v>
      </c>
      <c r="K2269" s="7">
        <v>0.1</v>
      </c>
      <c r="L2269" s="6">
        <v>79.36</v>
      </c>
      <c r="M2269" s="6">
        <f t="shared" si="140"/>
        <v>411.26400000000001</v>
      </c>
      <c r="N2269" s="6">
        <f t="shared" si="141"/>
        <v>238.07999999999998</v>
      </c>
      <c r="O2269" s="6">
        <f t="shared" si="142"/>
        <v>173.18400000000003</v>
      </c>
      <c r="P2269" s="8">
        <f t="shared" si="143"/>
        <v>0.42110177404295057</v>
      </c>
      <c r="Q2269" s="5">
        <f>YEAR(SalesDataTable[[#This Row],[Order Date]])</f>
        <v>2026</v>
      </c>
      <c r="R2269" s="8" t="str">
        <f>"Q"&amp;ROUNDUP(MONTH(SalesDataTable[[#This Row],[Order Date]])/3,0)</f>
        <v>Q4</v>
      </c>
      <c r="S2269" s="9">
        <f>MONTH(SalesDataTable[[#This Row],[Order Date]])</f>
        <v>11</v>
      </c>
      <c r="T2269" s="8" t="str">
        <f>TEXT(SalesDataTable[[#This Row],[Order Date]],"mmm")</f>
        <v>Nov</v>
      </c>
    </row>
    <row r="2270" spans="1:20" ht="15.6">
      <c r="A2270" s="2" t="s">
        <v>2321</v>
      </c>
      <c r="B2270" s="3">
        <v>46330</v>
      </c>
      <c r="C2270" s="4" t="s">
        <v>27</v>
      </c>
      <c r="D2270" s="4" t="s">
        <v>48</v>
      </c>
      <c r="E2270" s="4" t="s">
        <v>3</v>
      </c>
      <c r="F2270" s="4" t="s">
        <v>20</v>
      </c>
      <c r="G2270" s="4" t="s">
        <v>5</v>
      </c>
      <c r="H2270" s="4" t="s">
        <v>29</v>
      </c>
      <c r="I2270" s="9">
        <v>1</v>
      </c>
      <c r="J2270" s="6">
        <v>50.32</v>
      </c>
      <c r="K2270" s="7">
        <v>0.05</v>
      </c>
      <c r="L2270" s="6">
        <v>22.46</v>
      </c>
      <c r="M2270" s="6">
        <f t="shared" si="140"/>
        <v>47.803999999999995</v>
      </c>
      <c r="N2270" s="6">
        <f t="shared" si="141"/>
        <v>22.46</v>
      </c>
      <c r="O2270" s="6">
        <f t="shared" si="142"/>
        <v>25.343999999999994</v>
      </c>
      <c r="P2270" s="8">
        <f t="shared" si="143"/>
        <v>0.53016483976236295</v>
      </c>
      <c r="Q2270" s="5">
        <f>YEAR(SalesDataTable[[#This Row],[Order Date]])</f>
        <v>2026</v>
      </c>
      <c r="R2270" s="8" t="str">
        <f>"Q"&amp;ROUNDUP(MONTH(SalesDataTable[[#This Row],[Order Date]])/3,0)</f>
        <v>Q4</v>
      </c>
      <c r="S2270" s="9">
        <f>MONTH(SalesDataTable[[#This Row],[Order Date]])</f>
        <v>11</v>
      </c>
      <c r="T2270" s="8" t="str">
        <f>TEXT(SalesDataTable[[#This Row],[Order Date]],"mmm")</f>
        <v>Nov</v>
      </c>
    </row>
    <row r="2271" spans="1:20" ht="15.6">
      <c r="A2271" s="2" t="s">
        <v>2322</v>
      </c>
      <c r="B2271" s="3">
        <v>46330</v>
      </c>
      <c r="C2271" s="4" t="s">
        <v>14</v>
      </c>
      <c r="D2271" s="4" t="s">
        <v>15</v>
      </c>
      <c r="E2271" s="4" t="s">
        <v>25</v>
      </c>
      <c r="F2271" s="4" t="s">
        <v>4</v>
      </c>
      <c r="G2271" s="4" t="s">
        <v>11</v>
      </c>
      <c r="H2271" s="4" t="s">
        <v>53</v>
      </c>
      <c r="I2271" s="9">
        <v>2</v>
      </c>
      <c r="J2271" s="6">
        <v>151.04</v>
      </c>
      <c r="K2271" s="7">
        <v>0.15</v>
      </c>
      <c r="L2271" s="6">
        <v>76.97</v>
      </c>
      <c r="M2271" s="6">
        <f t="shared" si="140"/>
        <v>256.76799999999997</v>
      </c>
      <c r="N2271" s="6">
        <f t="shared" si="141"/>
        <v>153.94</v>
      </c>
      <c r="O2271" s="6">
        <f t="shared" si="142"/>
        <v>102.82799999999997</v>
      </c>
      <c r="P2271" s="8">
        <f t="shared" si="143"/>
        <v>0.40047046360917243</v>
      </c>
      <c r="Q2271" s="5">
        <f>YEAR(SalesDataTable[[#This Row],[Order Date]])</f>
        <v>2026</v>
      </c>
      <c r="R2271" s="8" t="str">
        <f>"Q"&amp;ROUNDUP(MONTH(SalesDataTable[[#This Row],[Order Date]])/3,0)</f>
        <v>Q4</v>
      </c>
      <c r="S2271" s="9">
        <f>MONTH(SalesDataTable[[#This Row],[Order Date]])</f>
        <v>11</v>
      </c>
      <c r="T2271" s="8" t="str">
        <f>TEXT(SalesDataTable[[#This Row],[Order Date]],"mmm")</f>
        <v>Nov</v>
      </c>
    </row>
    <row r="2272" spans="1:20" ht="15.6">
      <c r="A2272" s="2" t="s">
        <v>2323</v>
      </c>
      <c r="B2272" s="3">
        <v>46330</v>
      </c>
      <c r="C2272" s="4" t="s">
        <v>1</v>
      </c>
      <c r="D2272" s="4" t="s">
        <v>88</v>
      </c>
      <c r="E2272" s="4" t="s">
        <v>39</v>
      </c>
      <c r="F2272" s="4" t="s">
        <v>4</v>
      </c>
      <c r="G2272" s="4" t="s">
        <v>5</v>
      </c>
      <c r="H2272" s="4" t="s">
        <v>35</v>
      </c>
      <c r="I2272" s="9">
        <v>3</v>
      </c>
      <c r="J2272" s="6">
        <v>41.12</v>
      </c>
      <c r="K2272" s="7">
        <v>0.1</v>
      </c>
      <c r="L2272" s="6">
        <v>16.670000000000002</v>
      </c>
      <c r="M2272" s="6">
        <f t="shared" si="140"/>
        <v>111.02399999999999</v>
      </c>
      <c r="N2272" s="6">
        <f t="shared" si="141"/>
        <v>50.010000000000005</v>
      </c>
      <c r="O2272" s="6">
        <f t="shared" si="142"/>
        <v>61.013999999999982</v>
      </c>
      <c r="P2272" s="8">
        <f t="shared" si="143"/>
        <v>0.54955685257241671</v>
      </c>
      <c r="Q2272" s="5">
        <f>YEAR(SalesDataTable[[#This Row],[Order Date]])</f>
        <v>2026</v>
      </c>
      <c r="R2272" s="8" t="str">
        <f>"Q"&amp;ROUNDUP(MONTH(SalesDataTable[[#This Row],[Order Date]])/3,0)</f>
        <v>Q4</v>
      </c>
      <c r="S2272" s="9">
        <f>MONTH(SalesDataTable[[#This Row],[Order Date]])</f>
        <v>11</v>
      </c>
      <c r="T2272" s="8" t="str">
        <f>TEXT(SalesDataTable[[#This Row],[Order Date]],"mmm")</f>
        <v>Nov</v>
      </c>
    </row>
    <row r="2273" spans="1:20" ht="15.6">
      <c r="A2273" s="2" t="s">
        <v>2324</v>
      </c>
      <c r="B2273" s="3">
        <v>46331</v>
      </c>
      <c r="C2273" s="4" t="s">
        <v>1</v>
      </c>
      <c r="D2273" s="4" t="s">
        <v>88</v>
      </c>
      <c r="E2273" s="4" t="s">
        <v>3</v>
      </c>
      <c r="F2273" s="4" t="s">
        <v>16</v>
      </c>
      <c r="G2273" s="4" t="s">
        <v>11</v>
      </c>
      <c r="H2273" s="4" t="s">
        <v>21</v>
      </c>
      <c r="I2273" s="9">
        <v>1</v>
      </c>
      <c r="J2273" s="6">
        <v>140.59</v>
      </c>
      <c r="K2273" s="7">
        <v>0.1</v>
      </c>
      <c r="L2273" s="6">
        <v>79.510000000000005</v>
      </c>
      <c r="M2273" s="6">
        <f t="shared" si="140"/>
        <v>126.53100000000001</v>
      </c>
      <c r="N2273" s="6">
        <f t="shared" si="141"/>
        <v>79.510000000000005</v>
      </c>
      <c r="O2273" s="6">
        <f t="shared" si="142"/>
        <v>47.021000000000001</v>
      </c>
      <c r="P2273" s="8">
        <f t="shared" si="143"/>
        <v>0.37161644182058151</v>
      </c>
      <c r="Q2273" s="5">
        <f>YEAR(SalesDataTable[[#This Row],[Order Date]])</f>
        <v>2026</v>
      </c>
      <c r="R2273" s="8" t="str">
        <f>"Q"&amp;ROUNDUP(MONTH(SalesDataTable[[#This Row],[Order Date]])/3,0)</f>
        <v>Q4</v>
      </c>
      <c r="S2273" s="9">
        <f>MONTH(SalesDataTable[[#This Row],[Order Date]])</f>
        <v>11</v>
      </c>
      <c r="T2273" s="8" t="str">
        <f>TEXT(SalesDataTable[[#This Row],[Order Date]],"mmm")</f>
        <v>Nov</v>
      </c>
    </row>
    <row r="2274" spans="1:20" ht="15.6">
      <c r="A2274" s="2" t="s">
        <v>2325</v>
      </c>
      <c r="B2274" s="3">
        <v>46331</v>
      </c>
      <c r="C2274" s="4" t="s">
        <v>8</v>
      </c>
      <c r="D2274" s="4" t="s">
        <v>86</v>
      </c>
      <c r="E2274" s="4" t="s">
        <v>3</v>
      </c>
      <c r="F2274" s="4" t="s">
        <v>4</v>
      </c>
      <c r="G2274" s="4" t="s">
        <v>17</v>
      </c>
      <c r="H2274" s="4" t="s">
        <v>83</v>
      </c>
      <c r="I2274" s="9">
        <v>2</v>
      </c>
      <c r="J2274" s="6">
        <v>160.68</v>
      </c>
      <c r="K2274" s="7">
        <v>0</v>
      </c>
      <c r="L2274" s="6">
        <v>89.49</v>
      </c>
      <c r="M2274" s="6">
        <f t="shared" si="140"/>
        <v>321.36</v>
      </c>
      <c r="N2274" s="6">
        <f t="shared" si="141"/>
        <v>178.98</v>
      </c>
      <c r="O2274" s="6">
        <f t="shared" si="142"/>
        <v>142.38000000000002</v>
      </c>
      <c r="P2274" s="8">
        <f t="shared" si="143"/>
        <v>0.4430545182972368</v>
      </c>
      <c r="Q2274" s="5">
        <f>YEAR(SalesDataTable[[#This Row],[Order Date]])</f>
        <v>2026</v>
      </c>
      <c r="R2274" s="8" t="str">
        <f>"Q"&amp;ROUNDUP(MONTH(SalesDataTable[[#This Row],[Order Date]])/3,0)</f>
        <v>Q4</v>
      </c>
      <c r="S2274" s="9">
        <f>MONTH(SalesDataTable[[#This Row],[Order Date]])</f>
        <v>11</v>
      </c>
      <c r="T2274" s="8" t="str">
        <f>TEXT(SalesDataTable[[#This Row],[Order Date]],"mmm")</f>
        <v>Nov</v>
      </c>
    </row>
    <row r="2275" spans="1:20" ht="15.6">
      <c r="A2275" s="2" t="s">
        <v>2326</v>
      </c>
      <c r="B2275" s="3">
        <v>46331</v>
      </c>
      <c r="C2275" s="4" t="s">
        <v>27</v>
      </c>
      <c r="D2275" s="4" t="s">
        <v>28</v>
      </c>
      <c r="E2275" s="4" t="s">
        <v>3</v>
      </c>
      <c r="F2275" s="4" t="s">
        <v>4</v>
      </c>
      <c r="G2275" s="4" t="s">
        <v>49</v>
      </c>
      <c r="H2275" s="4" t="s">
        <v>74</v>
      </c>
      <c r="I2275" s="9">
        <v>6</v>
      </c>
      <c r="J2275" s="6">
        <v>49.7</v>
      </c>
      <c r="K2275" s="7">
        <v>0</v>
      </c>
      <c r="L2275" s="6">
        <v>22.34</v>
      </c>
      <c r="M2275" s="6">
        <f t="shared" si="140"/>
        <v>298.20000000000005</v>
      </c>
      <c r="N2275" s="6">
        <f t="shared" si="141"/>
        <v>134.04</v>
      </c>
      <c r="O2275" s="6">
        <f t="shared" si="142"/>
        <v>164.16000000000005</v>
      </c>
      <c r="P2275" s="8">
        <f t="shared" si="143"/>
        <v>0.55050301810865199</v>
      </c>
      <c r="Q2275" s="5">
        <f>YEAR(SalesDataTable[[#This Row],[Order Date]])</f>
        <v>2026</v>
      </c>
      <c r="R2275" s="8" t="str">
        <f>"Q"&amp;ROUNDUP(MONTH(SalesDataTable[[#This Row],[Order Date]])/3,0)</f>
        <v>Q4</v>
      </c>
      <c r="S2275" s="9">
        <f>MONTH(SalesDataTable[[#This Row],[Order Date]])</f>
        <v>11</v>
      </c>
      <c r="T2275" s="8" t="str">
        <f>TEXT(SalesDataTable[[#This Row],[Order Date]],"mmm")</f>
        <v>Nov</v>
      </c>
    </row>
    <row r="2276" spans="1:20" ht="15.6">
      <c r="A2276" s="2" t="s">
        <v>2327</v>
      </c>
      <c r="B2276" s="3">
        <v>46331</v>
      </c>
      <c r="C2276" s="4" t="s">
        <v>8</v>
      </c>
      <c r="D2276" s="4" t="s">
        <v>66</v>
      </c>
      <c r="E2276" s="4" t="s">
        <v>25</v>
      </c>
      <c r="F2276" s="4" t="s">
        <v>4</v>
      </c>
      <c r="G2276" s="4" t="s">
        <v>5</v>
      </c>
      <c r="H2276" s="4" t="s">
        <v>6</v>
      </c>
      <c r="I2276" s="9">
        <v>3</v>
      </c>
      <c r="J2276" s="6">
        <v>80.400000000000006</v>
      </c>
      <c r="K2276" s="7">
        <v>0.05</v>
      </c>
      <c r="L2276" s="6">
        <v>42.82</v>
      </c>
      <c r="M2276" s="6">
        <f t="shared" si="140"/>
        <v>229.14000000000001</v>
      </c>
      <c r="N2276" s="6">
        <f t="shared" si="141"/>
        <v>128.46</v>
      </c>
      <c r="O2276" s="6">
        <f t="shared" si="142"/>
        <v>100.68</v>
      </c>
      <c r="P2276" s="8">
        <f t="shared" si="143"/>
        <v>0.43938203718250851</v>
      </c>
      <c r="Q2276" s="5">
        <f>YEAR(SalesDataTable[[#This Row],[Order Date]])</f>
        <v>2026</v>
      </c>
      <c r="R2276" s="8" t="str">
        <f>"Q"&amp;ROUNDUP(MONTH(SalesDataTable[[#This Row],[Order Date]])/3,0)</f>
        <v>Q4</v>
      </c>
      <c r="S2276" s="9">
        <f>MONTH(SalesDataTable[[#This Row],[Order Date]])</f>
        <v>11</v>
      </c>
      <c r="T2276" s="8" t="str">
        <f>TEXT(SalesDataTable[[#This Row],[Order Date]],"mmm")</f>
        <v>Nov</v>
      </c>
    </row>
    <row r="2277" spans="1:20" ht="15.6">
      <c r="A2277" s="2" t="s">
        <v>2328</v>
      </c>
      <c r="B2277" s="3">
        <v>46331</v>
      </c>
      <c r="C2277" s="4" t="s">
        <v>8</v>
      </c>
      <c r="D2277" s="4" t="s">
        <v>9</v>
      </c>
      <c r="E2277" s="4" t="s">
        <v>25</v>
      </c>
      <c r="F2277" s="4" t="s">
        <v>16</v>
      </c>
      <c r="G2277" s="4" t="s">
        <v>11</v>
      </c>
      <c r="H2277" s="4" t="s">
        <v>53</v>
      </c>
      <c r="I2277" s="9">
        <v>4</v>
      </c>
      <c r="J2277" s="6">
        <v>151.38999999999999</v>
      </c>
      <c r="K2277" s="7">
        <v>0.05</v>
      </c>
      <c r="L2277" s="6">
        <v>80.66</v>
      </c>
      <c r="M2277" s="6">
        <f t="shared" si="140"/>
        <v>575.28199999999993</v>
      </c>
      <c r="N2277" s="6">
        <f t="shared" si="141"/>
        <v>322.64</v>
      </c>
      <c r="O2277" s="6">
        <f t="shared" si="142"/>
        <v>252.64199999999994</v>
      </c>
      <c r="P2277" s="8">
        <f t="shared" si="143"/>
        <v>0.43916201097896329</v>
      </c>
      <c r="Q2277" s="5">
        <f>YEAR(SalesDataTable[[#This Row],[Order Date]])</f>
        <v>2026</v>
      </c>
      <c r="R2277" s="8" t="str">
        <f>"Q"&amp;ROUNDUP(MONTH(SalesDataTable[[#This Row],[Order Date]])/3,0)</f>
        <v>Q4</v>
      </c>
      <c r="S2277" s="9">
        <f>MONTH(SalesDataTable[[#This Row],[Order Date]])</f>
        <v>11</v>
      </c>
      <c r="T2277" s="8" t="str">
        <f>TEXT(SalesDataTable[[#This Row],[Order Date]],"mmm")</f>
        <v>Nov</v>
      </c>
    </row>
    <row r="2278" spans="1:20" ht="15.6">
      <c r="A2278" s="2" t="s">
        <v>2329</v>
      </c>
      <c r="B2278" s="3">
        <v>46331</v>
      </c>
      <c r="C2278" s="4" t="s">
        <v>8</v>
      </c>
      <c r="D2278" s="4" t="s">
        <v>86</v>
      </c>
      <c r="E2278" s="4" t="s">
        <v>25</v>
      </c>
      <c r="F2278" s="4" t="s">
        <v>20</v>
      </c>
      <c r="G2278" s="4" t="s">
        <v>17</v>
      </c>
      <c r="H2278" s="4" t="s">
        <v>46</v>
      </c>
      <c r="I2278" s="9">
        <v>2</v>
      </c>
      <c r="J2278" s="6">
        <v>45.44</v>
      </c>
      <c r="K2278" s="7">
        <v>0.05</v>
      </c>
      <c r="L2278" s="6">
        <v>18.2</v>
      </c>
      <c r="M2278" s="6">
        <f t="shared" si="140"/>
        <v>86.335999999999999</v>
      </c>
      <c r="N2278" s="6">
        <f t="shared" si="141"/>
        <v>36.4</v>
      </c>
      <c r="O2278" s="6">
        <f t="shared" si="142"/>
        <v>49.936</v>
      </c>
      <c r="P2278" s="8">
        <f t="shared" si="143"/>
        <v>0.57839140103780584</v>
      </c>
      <c r="Q2278" s="5">
        <f>YEAR(SalesDataTable[[#This Row],[Order Date]])</f>
        <v>2026</v>
      </c>
      <c r="R2278" s="8" t="str">
        <f>"Q"&amp;ROUNDUP(MONTH(SalesDataTable[[#This Row],[Order Date]])/3,0)</f>
        <v>Q4</v>
      </c>
      <c r="S2278" s="9">
        <f>MONTH(SalesDataTable[[#This Row],[Order Date]])</f>
        <v>11</v>
      </c>
      <c r="T2278" s="8" t="str">
        <f>TEXT(SalesDataTable[[#This Row],[Order Date]],"mmm")</f>
        <v>Nov</v>
      </c>
    </row>
    <row r="2279" spans="1:20" ht="15.6">
      <c r="A2279" s="2" t="s">
        <v>2330</v>
      </c>
      <c r="B2279" s="3">
        <v>46331</v>
      </c>
      <c r="C2279" s="4" t="s">
        <v>27</v>
      </c>
      <c r="D2279" s="4" t="s">
        <v>82</v>
      </c>
      <c r="E2279" s="4" t="s">
        <v>3</v>
      </c>
      <c r="F2279" s="4" t="s">
        <v>16</v>
      </c>
      <c r="G2279" s="4" t="s">
        <v>11</v>
      </c>
      <c r="H2279" s="4" t="s">
        <v>79</v>
      </c>
      <c r="I2279" s="9">
        <v>2</v>
      </c>
      <c r="J2279" s="6">
        <v>70.790000000000006</v>
      </c>
      <c r="K2279" s="7">
        <v>0.15</v>
      </c>
      <c r="L2279" s="6">
        <v>33.32</v>
      </c>
      <c r="M2279" s="6">
        <f t="shared" si="140"/>
        <v>120.343</v>
      </c>
      <c r="N2279" s="6">
        <f t="shared" si="141"/>
        <v>66.64</v>
      </c>
      <c r="O2279" s="6">
        <f t="shared" si="142"/>
        <v>53.703000000000003</v>
      </c>
      <c r="P2279" s="8">
        <f t="shared" si="143"/>
        <v>0.44624947026416162</v>
      </c>
      <c r="Q2279" s="5">
        <f>YEAR(SalesDataTable[[#This Row],[Order Date]])</f>
        <v>2026</v>
      </c>
      <c r="R2279" s="8" t="str">
        <f>"Q"&amp;ROUNDUP(MONTH(SalesDataTable[[#This Row],[Order Date]])/3,0)</f>
        <v>Q4</v>
      </c>
      <c r="S2279" s="9">
        <f>MONTH(SalesDataTable[[#This Row],[Order Date]])</f>
        <v>11</v>
      </c>
      <c r="T2279" s="8" t="str">
        <f>TEXT(SalesDataTable[[#This Row],[Order Date]],"mmm")</f>
        <v>Nov</v>
      </c>
    </row>
    <row r="2280" spans="1:20" ht="15.6">
      <c r="A2280" s="2" t="s">
        <v>2331</v>
      </c>
      <c r="B2280" s="3">
        <v>46331</v>
      </c>
      <c r="C2280" s="4" t="s">
        <v>14</v>
      </c>
      <c r="D2280" s="4" t="s">
        <v>34</v>
      </c>
      <c r="E2280" s="4" t="s">
        <v>25</v>
      </c>
      <c r="F2280" s="4" t="s">
        <v>4</v>
      </c>
      <c r="G2280" s="4" t="s">
        <v>17</v>
      </c>
      <c r="H2280" s="4" t="s">
        <v>18</v>
      </c>
      <c r="I2280" s="9">
        <v>1</v>
      </c>
      <c r="J2280" s="6">
        <v>35.630000000000003</v>
      </c>
      <c r="K2280" s="7">
        <v>0</v>
      </c>
      <c r="L2280" s="6">
        <v>13.47</v>
      </c>
      <c r="M2280" s="6">
        <f t="shared" si="140"/>
        <v>35.630000000000003</v>
      </c>
      <c r="N2280" s="6">
        <f t="shared" si="141"/>
        <v>13.47</v>
      </c>
      <c r="O2280" s="6">
        <f t="shared" si="142"/>
        <v>22.160000000000004</v>
      </c>
      <c r="P2280" s="8">
        <f t="shared" si="143"/>
        <v>0.62194779680044909</v>
      </c>
      <c r="Q2280" s="5">
        <f>YEAR(SalesDataTable[[#This Row],[Order Date]])</f>
        <v>2026</v>
      </c>
      <c r="R2280" s="8" t="str">
        <f>"Q"&amp;ROUNDUP(MONTH(SalesDataTable[[#This Row],[Order Date]])/3,0)</f>
        <v>Q4</v>
      </c>
      <c r="S2280" s="9">
        <f>MONTH(SalesDataTable[[#This Row],[Order Date]])</f>
        <v>11</v>
      </c>
      <c r="T2280" s="8" t="str">
        <f>TEXT(SalesDataTable[[#This Row],[Order Date]],"mmm")</f>
        <v>Nov</v>
      </c>
    </row>
    <row r="2281" spans="1:20" ht="15.6">
      <c r="A2281" s="2" t="s">
        <v>2332</v>
      </c>
      <c r="B2281" s="3">
        <v>46331</v>
      </c>
      <c r="C2281" s="4" t="s">
        <v>1</v>
      </c>
      <c r="D2281" s="4" t="s">
        <v>88</v>
      </c>
      <c r="E2281" s="4" t="s">
        <v>3</v>
      </c>
      <c r="F2281" s="4" t="s">
        <v>20</v>
      </c>
      <c r="G2281" s="4" t="s">
        <v>11</v>
      </c>
      <c r="H2281" s="4" t="s">
        <v>79</v>
      </c>
      <c r="I2281" s="9">
        <v>3</v>
      </c>
      <c r="J2281" s="6">
        <v>73.010000000000005</v>
      </c>
      <c r="K2281" s="7">
        <v>0.15</v>
      </c>
      <c r="L2281" s="6">
        <v>32.49</v>
      </c>
      <c r="M2281" s="6">
        <f t="shared" si="140"/>
        <v>186.17550000000003</v>
      </c>
      <c r="N2281" s="6">
        <f t="shared" si="141"/>
        <v>97.47</v>
      </c>
      <c r="O2281" s="6">
        <f t="shared" si="142"/>
        <v>88.705500000000029</v>
      </c>
      <c r="P2281" s="8">
        <f t="shared" si="143"/>
        <v>0.47646172562984934</v>
      </c>
      <c r="Q2281" s="5">
        <f>YEAR(SalesDataTable[[#This Row],[Order Date]])</f>
        <v>2026</v>
      </c>
      <c r="R2281" s="8" t="str">
        <f>"Q"&amp;ROUNDUP(MONTH(SalesDataTable[[#This Row],[Order Date]])/3,0)</f>
        <v>Q4</v>
      </c>
      <c r="S2281" s="9">
        <f>MONTH(SalesDataTable[[#This Row],[Order Date]])</f>
        <v>11</v>
      </c>
      <c r="T2281" s="8" t="str">
        <f>TEXT(SalesDataTable[[#This Row],[Order Date]],"mmm")</f>
        <v>Nov</v>
      </c>
    </row>
    <row r="2282" spans="1:20" ht="15.6">
      <c r="A2282" s="2" t="s">
        <v>2333</v>
      </c>
      <c r="B2282" s="3">
        <v>46332</v>
      </c>
      <c r="C2282" s="4" t="s">
        <v>8</v>
      </c>
      <c r="D2282" s="4" t="s">
        <v>9</v>
      </c>
      <c r="E2282" s="4" t="s">
        <v>39</v>
      </c>
      <c r="F2282" s="4" t="s">
        <v>20</v>
      </c>
      <c r="G2282" s="4" t="s">
        <v>11</v>
      </c>
      <c r="H2282" s="4" t="s">
        <v>12</v>
      </c>
      <c r="I2282" s="9">
        <v>1</v>
      </c>
      <c r="J2282" s="6">
        <v>93.48</v>
      </c>
      <c r="K2282" s="7">
        <v>0.05</v>
      </c>
      <c r="L2282" s="6">
        <v>46.34</v>
      </c>
      <c r="M2282" s="6">
        <f t="shared" si="140"/>
        <v>88.805999999999997</v>
      </c>
      <c r="N2282" s="6">
        <f t="shared" si="141"/>
        <v>46.34</v>
      </c>
      <c r="O2282" s="6">
        <f t="shared" si="142"/>
        <v>42.465999999999994</v>
      </c>
      <c r="P2282" s="8">
        <f t="shared" si="143"/>
        <v>0.47818841069297113</v>
      </c>
      <c r="Q2282" s="5">
        <f>YEAR(SalesDataTable[[#This Row],[Order Date]])</f>
        <v>2026</v>
      </c>
      <c r="R2282" s="8" t="str">
        <f>"Q"&amp;ROUNDUP(MONTH(SalesDataTable[[#This Row],[Order Date]])/3,0)</f>
        <v>Q4</v>
      </c>
      <c r="S2282" s="9">
        <f>MONTH(SalesDataTable[[#This Row],[Order Date]])</f>
        <v>11</v>
      </c>
      <c r="T2282" s="8" t="str">
        <f>TEXT(SalesDataTable[[#This Row],[Order Date]],"mmm")</f>
        <v>Nov</v>
      </c>
    </row>
    <row r="2283" spans="1:20" ht="15.6">
      <c r="A2283" s="2" t="s">
        <v>2334</v>
      </c>
      <c r="B2283" s="3">
        <v>46332</v>
      </c>
      <c r="C2283" s="4" t="s">
        <v>8</v>
      </c>
      <c r="D2283" s="4" t="s">
        <v>9</v>
      </c>
      <c r="E2283" s="4" t="s">
        <v>3</v>
      </c>
      <c r="F2283" s="4" t="s">
        <v>20</v>
      </c>
      <c r="G2283" s="4" t="s">
        <v>5</v>
      </c>
      <c r="H2283" s="4" t="s">
        <v>6</v>
      </c>
      <c r="I2283" s="9">
        <v>1</v>
      </c>
      <c r="J2283" s="6">
        <v>82.89</v>
      </c>
      <c r="K2283" s="7">
        <v>0</v>
      </c>
      <c r="L2283" s="6">
        <v>41.44</v>
      </c>
      <c r="M2283" s="6">
        <f t="shared" si="140"/>
        <v>82.89</v>
      </c>
      <c r="N2283" s="6">
        <f t="shared" si="141"/>
        <v>41.44</v>
      </c>
      <c r="O2283" s="6">
        <f t="shared" si="142"/>
        <v>41.45</v>
      </c>
      <c r="P2283" s="8">
        <f t="shared" si="143"/>
        <v>0.50006032090722652</v>
      </c>
      <c r="Q2283" s="5">
        <f>YEAR(SalesDataTable[[#This Row],[Order Date]])</f>
        <v>2026</v>
      </c>
      <c r="R2283" s="8" t="str">
        <f>"Q"&amp;ROUNDUP(MONTH(SalesDataTable[[#This Row],[Order Date]])/3,0)</f>
        <v>Q4</v>
      </c>
      <c r="S2283" s="9">
        <f>MONTH(SalesDataTable[[#This Row],[Order Date]])</f>
        <v>11</v>
      </c>
      <c r="T2283" s="8" t="str">
        <f>TEXT(SalesDataTable[[#This Row],[Order Date]],"mmm")</f>
        <v>Nov</v>
      </c>
    </row>
    <row r="2284" spans="1:20" ht="15.6">
      <c r="A2284" s="2" t="s">
        <v>2335</v>
      </c>
      <c r="B2284" s="3">
        <v>46332</v>
      </c>
      <c r="C2284" s="4" t="s">
        <v>27</v>
      </c>
      <c r="D2284" s="4" t="s">
        <v>45</v>
      </c>
      <c r="E2284" s="4" t="s">
        <v>3</v>
      </c>
      <c r="F2284" s="4" t="s">
        <v>16</v>
      </c>
      <c r="G2284" s="4" t="s">
        <v>17</v>
      </c>
      <c r="H2284" s="4" t="s">
        <v>18</v>
      </c>
      <c r="I2284" s="9">
        <v>2</v>
      </c>
      <c r="J2284" s="6">
        <v>35.71</v>
      </c>
      <c r="K2284" s="7">
        <v>0.2</v>
      </c>
      <c r="L2284" s="6">
        <v>13.48</v>
      </c>
      <c r="M2284" s="6">
        <f t="shared" si="140"/>
        <v>57.136000000000003</v>
      </c>
      <c r="N2284" s="6">
        <f t="shared" si="141"/>
        <v>26.96</v>
      </c>
      <c r="O2284" s="6">
        <f t="shared" si="142"/>
        <v>30.176000000000002</v>
      </c>
      <c r="P2284" s="8">
        <f t="shared" si="143"/>
        <v>0.52814337720526461</v>
      </c>
      <c r="Q2284" s="5">
        <f>YEAR(SalesDataTable[[#This Row],[Order Date]])</f>
        <v>2026</v>
      </c>
      <c r="R2284" s="8" t="str">
        <f>"Q"&amp;ROUNDUP(MONTH(SalesDataTable[[#This Row],[Order Date]])/3,0)</f>
        <v>Q4</v>
      </c>
      <c r="S2284" s="9">
        <f>MONTH(SalesDataTable[[#This Row],[Order Date]])</f>
        <v>11</v>
      </c>
      <c r="T2284" s="8" t="str">
        <f>TEXT(SalesDataTable[[#This Row],[Order Date]],"mmm")</f>
        <v>Nov</v>
      </c>
    </row>
    <row r="2285" spans="1:20" ht="15.6">
      <c r="A2285" s="2" t="s">
        <v>2336</v>
      </c>
      <c r="B2285" s="3">
        <v>46332</v>
      </c>
      <c r="C2285" s="4" t="s">
        <v>27</v>
      </c>
      <c r="D2285" s="4" t="s">
        <v>82</v>
      </c>
      <c r="E2285" s="4" t="s">
        <v>25</v>
      </c>
      <c r="F2285" s="4" t="s">
        <v>16</v>
      </c>
      <c r="G2285" s="4" t="s">
        <v>49</v>
      </c>
      <c r="H2285" s="4" t="s">
        <v>50</v>
      </c>
      <c r="I2285" s="9">
        <v>1</v>
      </c>
      <c r="J2285" s="6">
        <v>40.380000000000003</v>
      </c>
      <c r="K2285" s="7">
        <v>0.15</v>
      </c>
      <c r="L2285" s="6">
        <v>14.53</v>
      </c>
      <c r="M2285" s="6">
        <f t="shared" si="140"/>
        <v>34.323</v>
      </c>
      <c r="N2285" s="6">
        <f t="shared" si="141"/>
        <v>14.53</v>
      </c>
      <c r="O2285" s="6">
        <f t="shared" si="142"/>
        <v>19.792999999999999</v>
      </c>
      <c r="P2285" s="8">
        <f t="shared" si="143"/>
        <v>0.57666870611543275</v>
      </c>
      <c r="Q2285" s="5">
        <f>YEAR(SalesDataTable[[#This Row],[Order Date]])</f>
        <v>2026</v>
      </c>
      <c r="R2285" s="8" t="str">
        <f>"Q"&amp;ROUNDUP(MONTH(SalesDataTable[[#This Row],[Order Date]])/3,0)</f>
        <v>Q4</v>
      </c>
      <c r="S2285" s="9">
        <f>MONTH(SalesDataTable[[#This Row],[Order Date]])</f>
        <v>11</v>
      </c>
      <c r="T2285" s="8" t="str">
        <f>TEXT(SalesDataTable[[#This Row],[Order Date]],"mmm")</f>
        <v>Nov</v>
      </c>
    </row>
    <row r="2286" spans="1:20" ht="15.6">
      <c r="A2286" s="2" t="s">
        <v>2337</v>
      </c>
      <c r="B2286" s="3">
        <v>46332</v>
      </c>
      <c r="C2286" s="4" t="s">
        <v>8</v>
      </c>
      <c r="D2286" s="4" t="s">
        <v>69</v>
      </c>
      <c r="E2286" s="4" t="s">
        <v>39</v>
      </c>
      <c r="F2286" s="4" t="s">
        <v>16</v>
      </c>
      <c r="G2286" s="4" t="s">
        <v>11</v>
      </c>
      <c r="H2286" s="4" t="s">
        <v>21</v>
      </c>
      <c r="I2286" s="9">
        <v>1</v>
      </c>
      <c r="J2286" s="6">
        <v>142</v>
      </c>
      <c r="K2286" s="7">
        <v>0.05</v>
      </c>
      <c r="L2286" s="6">
        <v>81.099999999999994</v>
      </c>
      <c r="M2286" s="6">
        <f t="shared" si="140"/>
        <v>134.9</v>
      </c>
      <c r="N2286" s="6">
        <f t="shared" si="141"/>
        <v>81.099999999999994</v>
      </c>
      <c r="O2286" s="6">
        <f t="shared" si="142"/>
        <v>53.800000000000011</v>
      </c>
      <c r="P2286" s="8">
        <f t="shared" si="143"/>
        <v>0.39881393624907346</v>
      </c>
      <c r="Q2286" s="5">
        <f>YEAR(SalesDataTable[[#This Row],[Order Date]])</f>
        <v>2026</v>
      </c>
      <c r="R2286" s="8" t="str">
        <f>"Q"&amp;ROUNDUP(MONTH(SalesDataTable[[#This Row],[Order Date]])/3,0)</f>
        <v>Q4</v>
      </c>
      <c r="S2286" s="9">
        <f>MONTH(SalesDataTable[[#This Row],[Order Date]])</f>
        <v>11</v>
      </c>
      <c r="T2286" s="8" t="str">
        <f>TEXT(SalesDataTable[[#This Row],[Order Date]],"mmm")</f>
        <v>Nov</v>
      </c>
    </row>
    <row r="2287" spans="1:20" ht="15.6">
      <c r="A2287" s="2" t="s">
        <v>2338</v>
      </c>
      <c r="B2287" s="3">
        <v>46332</v>
      </c>
      <c r="C2287" s="4" t="s">
        <v>1</v>
      </c>
      <c r="D2287" s="4" t="s">
        <v>88</v>
      </c>
      <c r="E2287" s="4" t="s">
        <v>39</v>
      </c>
      <c r="F2287" s="4" t="s">
        <v>16</v>
      </c>
      <c r="G2287" s="4" t="s">
        <v>17</v>
      </c>
      <c r="H2287" s="4" t="s">
        <v>18</v>
      </c>
      <c r="I2287" s="9">
        <v>2</v>
      </c>
      <c r="J2287" s="6">
        <v>36.29</v>
      </c>
      <c r="K2287" s="7">
        <v>0.15</v>
      </c>
      <c r="L2287" s="6">
        <v>13.93</v>
      </c>
      <c r="M2287" s="6">
        <f t="shared" si="140"/>
        <v>61.692999999999998</v>
      </c>
      <c r="N2287" s="6">
        <f t="shared" si="141"/>
        <v>27.86</v>
      </c>
      <c r="O2287" s="6">
        <f t="shared" si="142"/>
        <v>33.832999999999998</v>
      </c>
      <c r="P2287" s="8">
        <f t="shared" si="143"/>
        <v>0.54840905775371596</v>
      </c>
      <c r="Q2287" s="5">
        <f>YEAR(SalesDataTable[[#This Row],[Order Date]])</f>
        <v>2026</v>
      </c>
      <c r="R2287" s="8" t="str">
        <f>"Q"&amp;ROUNDUP(MONTH(SalesDataTable[[#This Row],[Order Date]])/3,0)</f>
        <v>Q4</v>
      </c>
      <c r="S2287" s="9">
        <f>MONTH(SalesDataTable[[#This Row],[Order Date]])</f>
        <v>11</v>
      </c>
      <c r="T2287" s="8" t="str">
        <f>TEXT(SalesDataTable[[#This Row],[Order Date]],"mmm")</f>
        <v>Nov</v>
      </c>
    </row>
    <row r="2288" spans="1:20" ht="15.6">
      <c r="A2288" s="2" t="s">
        <v>2339</v>
      </c>
      <c r="B2288" s="3">
        <v>46332</v>
      </c>
      <c r="C2288" s="4" t="s">
        <v>27</v>
      </c>
      <c r="D2288" s="4" t="s">
        <v>48</v>
      </c>
      <c r="E2288" s="4" t="s">
        <v>3</v>
      </c>
      <c r="F2288" s="4" t="s">
        <v>16</v>
      </c>
      <c r="G2288" s="4" t="s">
        <v>31</v>
      </c>
      <c r="H2288" s="4" t="s">
        <v>90</v>
      </c>
      <c r="I2288" s="9">
        <v>1</v>
      </c>
      <c r="J2288" s="6">
        <v>121.66</v>
      </c>
      <c r="K2288" s="7">
        <v>0</v>
      </c>
      <c r="L2288" s="6">
        <v>61.66</v>
      </c>
      <c r="M2288" s="6">
        <f t="shared" si="140"/>
        <v>121.66</v>
      </c>
      <c r="N2288" s="6">
        <f t="shared" si="141"/>
        <v>61.66</v>
      </c>
      <c r="O2288" s="6">
        <f t="shared" si="142"/>
        <v>60</v>
      </c>
      <c r="P2288" s="8">
        <f t="shared" si="143"/>
        <v>0.49317770836758179</v>
      </c>
      <c r="Q2288" s="5">
        <f>YEAR(SalesDataTable[[#This Row],[Order Date]])</f>
        <v>2026</v>
      </c>
      <c r="R2288" s="8" t="str">
        <f>"Q"&amp;ROUNDUP(MONTH(SalesDataTable[[#This Row],[Order Date]])/3,0)</f>
        <v>Q4</v>
      </c>
      <c r="S2288" s="9">
        <f>MONTH(SalesDataTable[[#This Row],[Order Date]])</f>
        <v>11</v>
      </c>
      <c r="T2288" s="8" t="str">
        <f>TEXT(SalesDataTable[[#This Row],[Order Date]],"mmm")</f>
        <v>Nov</v>
      </c>
    </row>
    <row r="2289" spans="1:20" ht="15.6">
      <c r="A2289" s="2" t="s">
        <v>2340</v>
      </c>
      <c r="B2289" s="3">
        <v>46332</v>
      </c>
      <c r="C2289" s="4" t="s">
        <v>8</v>
      </c>
      <c r="D2289" s="4" t="s">
        <v>86</v>
      </c>
      <c r="E2289" s="4" t="s">
        <v>3</v>
      </c>
      <c r="F2289" s="4" t="s">
        <v>4</v>
      </c>
      <c r="G2289" s="4" t="s">
        <v>31</v>
      </c>
      <c r="H2289" s="4" t="s">
        <v>90</v>
      </c>
      <c r="I2289" s="9">
        <v>3</v>
      </c>
      <c r="J2289" s="6">
        <v>124.65</v>
      </c>
      <c r="K2289" s="7">
        <v>0.05</v>
      </c>
      <c r="L2289" s="6">
        <v>62.27</v>
      </c>
      <c r="M2289" s="6">
        <f t="shared" si="140"/>
        <v>355.25250000000005</v>
      </c>
      <c r="N2289" s="6">
        <f t="shared" si="141"/>
        <v>186.81</v>
      </c>
      <c r="O2289" s="6">
        <f t="shared" si="142"/>
        <v>168.44250000000005</v>
      </c>
      <c r="P2289" s="8">
        <f t="shared" si="143"/>
        <v>0.47414866890451163</v>
      </c>
      <c r="Q2289" s="5">
        <f>YEAR(SalesDataTable[[#This Row],[Order Date]])</f>
        <v>2026</v>
      </c>
      <c r="R2289" s="8" t="str">
        <f>"Q"&amp;ROUNDUP(MONTH(SalesDataTable[[#This Row],[Order Date]])/3,0)</f>
        <v>Q4</v>
      </c>
      <c r="S2289" s="9">
        <f>MONTH(SalesDataTable[[#This Row],[Order Date]])</f>
        <v>11</v>
      </c>
      <c r="T2289" s="8" t="str">
        <f>TEXT(SalesDataTable[[#This Row],[Order Date]],"mmm")</f>
        <v>Nov</v>
      </c>
    </row>
    <row r="2290" spans="1:20" ht="15.6">
      <c r="A2290" s="2" t="s">
        <v>2341</v>
      </c>
      <c r="B2290" s="3">
        <v>46332</v>
      </c>
      <c r="C2290" s="4" t="s">
        <v>1</v>
      </c>
      <c r="D2290" s="4" t="s">
        <v>88</v>
      </c>
      <c r="E2290" s="4" t="s">
        <v>3</v>
      </c>
      <c r="F2290" s="4" t="s">
        <v>16</v>
      </c>
      <c r="G2290" s="4" t="s">
        <v>5</v>
      </c>
      <c r="H2290" s="4" t="s">
        <v>6</v>
      </c>
      <c r="I2290" s="9">
        <v>2</v>
      </c>
      <c r="J2290" s="6">
        <v>80.61</v>
      </c>
      <c r="K2290" s="7">
        <v>0</v>
      </c>
      <c r="L2290" s="6">
        <v>43.72</v>
      </c>
      <c r="M2290" s="6">
        <f t="shared" si="140"/>
        <v>161.22</v>
      </c>
      <c r="N2290" s="6">
        <f t="shared" si="141"/>
        <v>87.44</v>
      </c>
      <c r="O2290" s="6">
        <f t="shared" si="142"/>
        <v>73.78</v>
      </c>
      <c r="P2290" s="8">
        <f t="shared" si="143"/>
        <v>0.45763552909068356</v>
      </c>
      <c r="Q2290" s="5">
        <f>YEAR(SalesDataTable[[#This Row],[Order Date]])</f>
        <v>2026</v>
      </c>
      <c r="R2290" s="8" t="str">
        <f>"Q"&amp;ROUNDUP(MONTH(SalesDataTable[[#This Row],[Order Date]])/3,0)</f>
        <v>Q4</v>
      </c>
      <c r="S2290" s="9">
        <f>MONTH(SalesDataTable[[#This Row],[Order Date]])</f>
        <v>11</v>
      </c>
      <c r="T2290" s="8" t="str">
        <f>TEXT(SalesDataTable[[#This Row],[Order Date]],"mmm")</f>
        <v>Nov</v>
      </c>
    </row>
    <row r="2291" spans="1:20" ht="15.6">
      <c r="A2291" s="2" t="s">
        <v>2342</v>
      </c>
      <c r="B2291" s="3">
        <v>46333</v>
      </c>
      <c r="C2291" s="4" t="s">
        <v>8</v>
      </c>
      <c r="D2291" s="4" t="s">
        <v>66</v>
      </c>
      <c r="E2291" s="4" t="s">
        <v>3</v>
      </c>
      <c r="F2291" s="4" t="s">
        <v>16</v>
      </c>
      <c r="G2291" s="4" t="s">
        <v>11</v>
      </c>
      <c r="H2291" s="4" t="s">
        <v>53</v>
      </c>
      <c r="I2291" s="9">
        <v>1</v>
      </c>
      <c r="J2291" s="6">
        <v>153.96</v>
      </c>
      <c r="K2291" s="7">
        <v>0</v>
      </c>
      <c r="L2291" s="6">
        <v>80.62</v>
      </c>
      <c r="M2291" s="6">
        <f t="shared" si="140"/>
        <v>153.96</v>
      </c>
      <c r="N2291" s="6">
        <f t="shared" si="141"/>
        <v>80.62</v>
      </c>
      <c r="O2291" s="6">
        <f t="shared" si="142"/>
        <v>73.34</v>
      </c>
      <c r="P2291" s="8">
        <f t="shared" si="143"/>
        <v>0.47635749545336453</v>
      </c>
      <c r="Q2291" s="5">
        <f>YEAR(SalesDataTable[[#This Row],[Order Date]])</f>
        <v>2026</v>
      </c>
      <c r="R2291" s="8" t="str">
        <f>"Q"&amp;ROUNDUP(MONTH(SalesDataTable[[#This Row],[Order Date]])/3,0)</f>
        <v>Q4</v>
      </c>
      <c r="S2291" s="9">
        <f>MONTH(SalesDataTable[[#This Row],[Order Date]])</f>
        <v>11</v>
      </c>
      <c r="T2291" s="8" t="str">
        <f>TEXT(SalesDataTable[[#This Row],[Order Date]],"mmm")</f>
        <v>Nov</v>
      </c>
    </row>
    <row r="2292" spans="1:20" ht="15.6">
      <c r="A2292" s="2" t="s">
        <v>2343</v>
      </c>
      <c r="B2292" s="3">
        <v>46333</v>
      </c>
      <c r="C2292" s="4" t="s">
        <v>8</v>
      </c>
      <c r="D2292" s="4" t="s">
        <v>9</v>
      </c>
      <c r="E2292" s="4" t="s">
        <v>25</v>
      </c>
      <c r="F2292" s="4" t="s">
        <v>4</v>
      </c>
      <c r="G2292" s="4" t="s">
        <v>17</v>
      </c>
      <c r="H2292" s="4" t="s">
        <v>18</v>
      </c>
      <c r="I2292" s="9">
        <v>1</v>
      </c>
      <c r="J2292" s="6">
        <v>35.58</v>
      </c>
      <c r="K2292" s="7">
        <v>0</v>
      </c>
      <c r="L2292" s="6">
        <v>13.4</v>
      </c>
      <c r="M2292" s="6">
        <f t="shared" si="140"/>
        <v>35.58</v>
      </c>
      <c r="N2292" s="6">
        <f t="shared" si="141"/>
        <v>13.4</v>
      </c>
      <c r="O2292" s="6">
        <f t="shared" si="142"/>
        <v>22.18</v>
      </c>
      <c r="P2292" s="8">
        <f t="shared" si="143"/>
        <v>0.62338392355255767</v>
      </c>
      <c r="Q2292" s="5">
        <f>YEAR(SalesDataTable[[#This Row],[Order Date]])</f>
        <v>2026</v>
      </c>
      <c r="R2292" s="8" t="str">
        <f>"Q"&amp;ROUNDUP(MONTH(SalesDataTable[[#This Row],[Order Date]])/3,0)</f>
        <v>Q4</v>
      </c>
      <c r="S2292" s="9">
        <f>MONTH(SalesDataTable[[#This Row],[Order Date]])</f>
        <v>11</v>
      </c>
      <c r="T2292" s="8" t="str">
        <f>TEXT(SalesDataTable[[#This Row],[Order Date]],"mmm")</f>
        <v>Nov</v>
      </c>
    </row>
    <row r="2293" spans="1:20" ht="15.6">
      <c r="A2293" s="2" t="s">
        <v>2344</v>
      </c>
      <c r="B2293" s="3">
        <v>46333</v>
      </c>
      <c r="C2293" s="4" t="s">
        <v>1</v>
      </c>
      <c r="D2293" s="4" t="s">
        <v>2</v>
      </c>
      <c r="E2293" s="4" t="s">
        <v>39</v>
      </c>
      <c r="F2293" s="4" t="s">
        <v>16</v>
      </c>
      <c r="G2293" s="4" t="s">
        <v>49</v>
      </c>
      <c r="H2293" s="4" t="s">
        <v>67</v>
      </c>
      <c r="I2293" s="9">
        <v>5</v>
      </c>
      <c r="J2293" s="6">
        <v>36.369999999999997</v>
      </c>
      <c r="K2293" s="7">
        <v>0.15</v>
      </c>
      <c r="L2293" s="6">
        <v>13.65</v>
      </c>
      <c r="M2293" s="6">
        <f t="shared" si="140"/>
        <v>154.57249999999999</v>
      </c>
      <c r="N2293" s="6">
        <f t="shared" si="141"/>
        <v>68.25</v>
      </c>
      <c r="O2293" s="6">
        <f t="shared" si="142"/>
        <v>86.322499999999991</v>
      </c>
      <c r="P2293" s="8">
        <f t="shared" si="143"/>
        <v>0.55845962250723769</v>
      </c>
      <c r="Q2293" s="5">
        <f>YEAR(SalesDataTable[[#This Row],[Order Date]])</f>
        <v>2026</v>
      </c>
      <c r="R2293" s="8" t="str">
        <f>"Q"&amp;ROUNDUP(MONTH(SalesDataTable[[#This Row],[Order Date]])/3,0)</f>
        <v>Q4</v>
      </c>
      <c r="S2293" s="9">
        <f>MONTH(SalesDataTable[[#This Row],[Order Date]])</f>
        <v>11</v>
      </c>
      <c r="T2293" s="8" t="str">
        <f>TEXT(SalesDataTable[[#This Row],[Order Date]],"mmm")</f>
        <v>Nov</v>
      </c>
    </row>
    <row r="2294" spans="1:20" ht="15.6">
      <c r="A2294" s="2" t="s">
        <v>2345</v>
      </c>
      <c r="B2294" s="3">
        <v>46333</v>
      </c>
      <c r="C2294" s="4" t="s">
        <v>27</v>
      </c>
      <c r="D2294" s="4" t="s">
        <v>28</v>
      </c>
      <c r="E2294" s="4" t="s">
        <v>39</v>
      </c>
      <c r="F2294" s="4" t="s">
        <v>4</v>
      </c>
      <c r="G2294" s="4" t="s">
        <v>11</v>
      </c>
      <c r="H2294" s="4" t="s">
        <v>53</v>
      </c>
      <c r="I2294" s="9">
        <v>2</v>
      </c>
      <c r="J2294" s="6">
        <v>151.55000000000001</v>
      </c>
      <c r="K2294" s="7">
        <v>0.1</v>
      </c>
      <c r="L2294" s="6">
        <v>80.48</v>
      </c>
      <c r="M2294" s="6">
        <f t="shared" si="140"/>
        <v>272.79000000000002</v>
      </c>
      <c r="N2294" s="6">
        <f t="shared" si="141"/>
        <v>160.96</v>
      </c>
      <c r="O2294" s="6">
        <f t="shared" si="142"/>
        <v>111.83000000000001</v>
      </c>
      <c r="P2294" s="8">
        <f t="shared" si="143"/>
        <v>0.40994904505297114</v>
      </c>
      <c r="Q2294" s="5">
        <f>YEAR(SalesDataTable[[#This Row],[Order Date]])</f>
        <v>2026</v>
      </c>
      <c r="R2294" s="8" t="str">
        <f>"Q"&amp;ROUNDUP(MONTH(SalesDataTable[[#This Row],[Order Date]])/3,0)</f>
        <v>Q4</v>
      </c>
      <c r="S2294" s="9">
        <f>MONTH(SalesDataTable[[#This Row],[Order Date]])</f>
        <v>11</v>
      </c>
      <c r="T2294" s="8" t="str">
        <f>TEXT(SalesDataTable[[#This Row],[Order Date]],"mmm")</f>
        <v>Nov</v>
      </c>
    </row>
    <row r="2295" spans="1:20" ht="15.6">
      <c r="A2295" s="2" t="s">
        <v>2346</v>
      </c>
      <c r="B2295" s="3">
        <v>46333</v>
      </c>
      <c r="C2295" s="4" t="s">
        <v>1</v>
      </c>
      <c r="D2295" s="4" t="s">
        <v>52</v>
      </c>
      <c r="E2295" s="4" t="s">
        <v>25</v>
      </c>
      <c r="F2295" s="4" t="s">
        <v>16</v>
      </c>
      <c r="G2295" s="4" t="s">
        <v>31</v>
      </c>
      <c r="H2295" s="4" t="s">
        <v>64</v>
      </c>
      <c r="I2295" s="9">
        <v>2</v>
      </c>
      <c r="J2295" s="6">
        <v>80.67</v>
      </c>
      <c r="K2295" s="7">
        <v>0</v>
      </c>
      <c r="L2295" s="6">
        <v>40.5</v>
      </c>
      <c r="M2295" s="6">
        <f t="shared" si="140"/>
        <v>161.34</v>
      </c>
      <c r="N2295" s="6">
        <f t="shared" si="141"/>
        <v>81</v>
      </c>
      <c r="O2295" s="6">
        <f t="shared" si="142"/>
        <v>80.34</v>
      </c>
      <c r="P2295" s="8">
        <f t="shared" si="143"/>
        <v>0.49795462997396805</v>
      </c>
      <c r="Q2295" s="5">
        <f>YEAR(SalesDataTable[[#This Row],[Order Date]])</f>
        <v>2026</v>
      </c>
      <c r="R2295" s="8" t="str">
        <f>"Q"&amp;ROUNDUP(MONTH(SalesDataTable[[#This Row],[Order Date]])/3,0)</f>
        <v>Q4</v>
      </c>
      <c r="S2295" s="9">
        <f>MONTH(SalesDataTable[[#This Row],[Order Date]])</f>
        <v>11</v>
      </c>
      <c r="T2295" s="8" t="str">
        <f>TEXT(SalesDataTable[[#This Row],[Order Date]],"mmm")</f>
        <v>Nov</v>
      </c>
    </row>
    <row r="2296" spans="1:20" ht="15.6">
      <c r="A2296" s="2" t="s">
        <v>2347</v>
      </c>
      <c r="B2296" s="3">
        <v>46333</v>
      </c>
      <c r="C2296" s="4" t="s">
        <v>27</v>
      </c>
      <c r="D2296" s="4" t="s">
        <v>45</v>
      </c>
      <c r="E2296" s="4" t="s">
        <v>10</v>
      </c>
      <c r="F2296" s="4" t="s">
        <v>20</v>
      </c>
      <c r="G2296" s="4" t="s">
        <v>5</v>
      </c>
      <c r="H2296" s="4" t="s">
        <v>6</v>
      </c>
      <c r="I2296" s="9">
        <v>10</v>
      </c>
      <c r="J2296" s="6">
        <v>81.48</v>
      </c>
      <c r="K2296" s="7">
        <v>0.05</v>
      </c>
      <c r="L2296" s="6">
        <v>43.7</v>
      </c>
      <c r="M2296" s="6">
        <f t="shared" si="140"/>
        <v>774.06000000000006</v>
      </c>
      <c r="N2296" s="6">
        <f t="shared" si="141"/>
        <v>437</v>
      </c>
      <c r="O2296" s="6">
        <f t="shared" si="142"/>
        <v>337.06000000000006</v>
      </c>
      <c r="P2296" s="8">
        <f t="shared" si="143"/>
        <v>0.43544428080510561</v>
      </c>
      <c r="Q2296" s="5">
        <f>YEAR(SalesDataTable[[#This Row],[Order Date]])</f>
        <v>2026</v>
      </c>
      <c r="R2296" s="8" t="str">
        <f>"Q"&amp;ROUNDUP(MONTH(SalesDataTable[[#This Row],[Order Date]])/3,0)</f>
        <v>Q4</v>
      </c>
      <c r="S2296" s="9">
        <f>MONTH(SalesDataTable[[#This Row],[Order Date]])</f>
        <v>11</v>
      </c>
      <c r="T2296" s="8" t="str">
        <f>TEXT(SalesDataTable[[#This Row],[Order Date]],"mmm")</f>
        <v>Nov</v>
      </c>
    </row>
    <row r="2297" spans="1:20" ht="15.6">
      <c r="A2297" s="2" t="s">
        <v>2348</v>
      </c>
      <c r="B2297" s="3">
        <v>46333</v>
      </c>
      <c r="C2297" s="4" t="s">
        <v>27</v>
      </c>
      <c r="D2297" s="4" t="s">
        <v>48</v>
      </c>
      <c r="E2297" s="4" t="s">
        <v>25</v>
      </c>
      <c r="F2297" s="4" t="s">
        <v>4</v>
      </c>
      <c r="G2297" s="4" t="s">
        <v>17</v>
      </c>
      <c r="H2297" s="4" t="s">
        <v>83</v>
      </c>
      <c r="I2297" s="9">
        <v>2</v>
      </c>
      <c r="J2297" s="6">
        <v>163.58000000000001</v>
      </c>
      <c r="K2297" s="7">
        <v>0.1</v>
      </c>
      <c r="L2297" s="6">
        <v>88.14</v>
      </c>
      <c r="M2297" s="6">
        <f t="shared" si="140"/>
        <v>294.44400000000002</v>
      </c>
      <c r="N2297" s="6">
        <f t="shared" si="141"/>
        <v>176.28</v>
      </c>
      <c r="O2297" s="6">
        <f t="shared" si="142"/>
        <v>118.16400000000002</v>
      </c>
      <c r="P2297" s="8">
        <f t="shared" si="143"/>
        <v>0.40131230386762851</v>
      </c>
      <c r="Q2297" s="5">
        <f>YEAR(SalesDataTable[[#This Row],[Order Date]])</f>
        <v>2026</v>
      </c>
      <c r="R2297" s="8" t="str">
        <f>"Q"&amp;ROUNDUP(MONTH(SalesDataTable[[#This Row],[Order Date]])/3,0)</f>
        <v>Q4</v>
      </c>
      <c r="S2297" s="9">
        <f>MONTH(SalesDataTable[[#This Row],[Order Date]])</f>
        <v>11</v>
      </c>
      <c r="T2297" s="8" t="str">
        <f>TEXT(SalesDataTable[[#This Row],[Order Date]],"mmm")</f>
        <v>Nov</v>
      </c>
    </row>
    <row r="2298" spans="1:20" ht="15.6">
      <c r="A2298" s="2" t="s">
        <v>2349</v>
      </c>
      <c r="B2298" s="3">
        <v>46333</v>
      </c>
      <c r="C2298" s="4" t="s">
        <v>1</v>
      </c>
      <c r="D2298" s="4" t="s">
        <v>52</v>
      </c>
      <c r="E2298" s="4" t="s">
        <v>25</v>
      </c>
      <c r="F2298" s="4" t="s">
        <v>4</v>
      </c>
      <c r="G2298" s="4" t="s">
        <v>11</v>
      </c>
      <c r="H2298" s="4" t="s">
        <v>79</v>
      </c>
      <c r="I2298" s="9">
        <v>2</v>
      </c>
      <c r="J2298" s="6">
        <v>71.88</v>
      </c>
      <c r="K2298" s="7">
        <v>0.15</v>
      </c>
      <c r="L2298" s="6">
        <v>31.65</v>
      </c>
      <c r="M2298" s="6">
        <f t="shared" si="140"/>
        <v>122.19599999999998</v>
      </c>
      <c r="N2298" s="6">
        <f t="shared" si="141"/>
        <v>63.3</v>
      </c>
      <c r="O2298" s="6">
        <f t="shared" si="142"/>
        <v>58.895999999999987</v>
      </c>
      <c r="P2298" s="8">
        <f t="shared" si="143"/>
        <v>0.48197977020524396</v>
      </c>
      <c r="Q2298" s="5">
        <f>YEAR(SalesDataTable[[#This Row],[Order Date]])</f>
        <v>2026</v>
      </c>
      <c r="R2298" s="8" t="str">
        <f>"Q"&amp;ROUNDUP(MONTH(SalesDataTable[[#This Row],[Order Date]])/3,0)</f>
        <v>Q4</v>
      </c>
      <c r="S2298" s="9">
        <f>MONTH(SalesDataTable[[#This Row],[Order Date]])</f>
        <v>11</v>
      </c>
      <c r="T2298" s="8" t="str">
        <f>TEXT(SalesDataTable[[#This Row],[Order Date]],"mmm")</f>
        <v>Nov</v>
      </c>
    </row>
    <row r="2299" spans="1:20" ht="15.6">
      <c r="A2299" s="2" t="s">
        <v>2350</v>
      </c>
      <c r="B2299" s="3">
        <v>46334</v>
      </c>
      <c r="C2299" s="4" t="s">
        <v>27</v>
      </c>
      <c r="D2299" s="4" t="s">
        <v>48</v>
      </c>
      <c r="E2299" s="4" t="s">
        <v>3</v>
      </c>
      <c r="F2299" s="4" t="s">
        <v>4</v>
      </c>
      <c r="G2299" s="4" t="s">
        <v>17</v>
      </c>
      <c r="H2299" s="4" t="s">
        <v>18</v>
      </c>
      <c r="I2299" s="9">
        <v>2</v>
      </c>
      <c r="J2299" s="6">
        <v>36.299999999999997</v>
      </c>
      <c r="K2299" s="7">
        <v>0.15</v>
      </c>
      <c r="L2299" s="6">
        <v>13.38</v>
      </c>
      <c r="M2299" s="6">
        <f t="shared" si="140"/>
        <v>61.709999999999994</v>
      </c>
      <c r="N2299" s="6">
        <f t="shared" si="141"/>
        <v>26.76</v>
      </c>
      <c r="O2299" s="6">
        <f t="shared" si="142"/>
        <v>34.949999999999989</v>
      </c>
      <c r="P2299" s="8">
        <f t="shared" si="143"/>
        <v>0.56635877491492448</v>
      </c>
      <c r="Q2299" s="5">
        <f>YEAR(SalesDataTable[[#This Row],[Order Date]])</f>
        <v>2026</v>
      </c>
      <c r="R2299" s="8" t="str">
        <f>"Q"&amp;ROUNDUP(MONTH(SalesDataTable[[#This Row],[Order Date]])/3,0)</f>
        <v>Q4</v>
      </c>
      <c r="S2299" s="9">
        <f>MONTH(SalesDataTable[[#This Row],[Order Date]])</f>
        <v>11</v>
      </c>
      <c r="T2299" s="8" t="str">
        <f>TEXT(SalesDataTable[[#This Row],[Order Date]],"mmm")</f>
        <v>Nov</v>
      </c>
    </row>
    <row r="2300" spans="1:20" ht="15.6">
      <c r="A2300" s="2" t="s">
        <v>2351</v>
      </c>
      <c r="B2300" s="3">
        <v>46334</v>
      </c>
      <c r="C2300" s="4" t="s">
        <v>8</v>
      </c>
      <c r="D2300" s="4" t="s">
        <v>69</v>
      </c>
      <c r="E2300" s="4" t="s">
        <v>3</v>
      </c>
      <c r="F2300" s="4" t="s">
        <v>16</v>
      </c>
      <c r="G2300" s="4" t="s">
        <v>49</v>
      </c>
      <c r="H2300" s="4" t="s">
        <v>67</v>
      </c>
      <c r="I2300" s="9">
        <v>2</v>
      </c>
      <c r="J2300" s="6">
        <v>36.159999999999997</v>
      </c>
      <c r="K2300" s="7">
        <v>0.1</v>
      </c>
      <c r="L2300" s="6">
        <v>13.79</v>
      </c>
      <c r="M2300" s="6">
        <f t="shared" si="140"/>
        <v>65.087999999999994</v>
      </c>
      <c r="N2300" s="6">
        <f t="shared" si="141"/>
        <v>27.58</v>
      </c>
      <c r="O2300" s="6">
        <f t="shared" si="142"/>
        <v>37.507999999999996</v>
      </c>
      <c r="P2300" s="8">
        <f t="shared" si="143"/>
        <v>0.57626597836774829</v>
      </c>
      <c r="Q2300" s="5">
        <f>YEAR(SalesDataTable[[#This Row],[Order Date]])</f>
        <v>2026</v>
      </c>
      <c r="R2300" s="8" t="str">
        <f>"Q"&amp;ROUNDUP(MONTH(SalesDataTable[[#This Row],[Order Date]])/3,0)</f>
        <v>Q4</v>
      </c>
      <c r="S2300" s="9">
        <f>MONTH(SalesDataTable[[#This Row],[Order Date]])</f>
        <v>11</v>
      </c>
      <c r="T2300" s="8" t="str">
        <f>TEXT(SalesDataTable[[#This Row],[Order Date]],"mmm")</f>
        <v>Nov</v>
      </c>
    </row>
    <row r="2301" spans="1:20" ht="15.6">
      <c r="A2301" s="2" t="s">
        <v>2352</v>
      </c>
      <c r="B2301" s="3">
        <v>46334</v>
      </c>
      <c r="C2301" s="4" t="s">
        <v>14</v>
      </c>
      <c r="D2301" s="4" t="s">
        <v>34</v>
      </c>
      <c r="E2301" s="4" t="s">
        <v>3</v>
      </c>
      <c r="F2301" s="4" t="s">
        <v>4</v>
      </c>
      <c r="G2301" s="4" t="s">
        <v>17</v>
      </c>
      <c r="H2301" s="4" t="s">
        <v>18</v>
      </c>
      <c r="I2301" s="9">
        <v>2</v>
      </c>
      <c r="J2301" s="6">
        <v>35.49</v>
      </c>
      <c r="K2301" s="7">
        <v>0.1</v>
      </c>
      <c r="L2301" s="6">
        <v>13.78</v>
      </c>
      <c r="M2301" s="6">
        <f t="shared" si="140"/>
        <v>63.882000000000005</v>
      </c>
      <c r="N2301" s="6">
        <f t="shared" si="141"/>
        <v>27.56</v>
      </c>
      <c r="O2301" s="6">
        <f t="shared" si="142"/>
        <v>36.322000000000003</v>
      </c>
      <c r="P2301" s="8">
        <f t="shared" si="143"/>
        <v>0.56857956857956859</v>
      </c>
      <c r="Q2301" s="5">
        <f>YEAR(SalesDataTable[[#This Row],[Order Date]])</f>
        <v>2026</v>
      </c>
      <c r="R2301" s="8" t="str">
        <f>"Q"&amp;ROUNDUP(MONTH(SalesDataTable[[#This Row],[Order Date]])/3,0)</f>
        <v>Q4</v>
      </c>
      <c r="S2301" s="9">
        <f>MONTH(SalesDataTable[[#This Row],[Order Date]])</f>
        <v>11</v>
      </c>
      <c r="T2301" s="8" t="str">
        <f>TEXT(SalesDataTable[[#This Row],[Order Date]],"mmm")</f>
        <v>Nov</v>
      </c>
    </row>
    <row r="2302" spans="1:20" ht="15.6">
      <c r="A2302" s="2" t="s">
        <v>2353</v>
      </c>
      <c r="B2302" s="3">
        <v>46334</v>
      </c>
      <c r="C2302" s="4" t="s">
        <v>1</v>
      </c>
      <c r="D2302" s="4" t="s">
        <v>52</v>
      </c>
      <c r="E2302" s="4" t="s">
        <v>3</v>
      </c>
      <c r="F2302" s="4" t="s">
        <v>16</v>
      </c>
      <c r="G2302" s="4" t="s">
        <v>11</v>
      </c>
      <c r="H2302" s="4" t="s">
        <v>79</v>
      </c>
      <c r="I2302" s="9">
        <v>1</v>
      </c>
      <c r="J2302" s="6">
        <v>69.760000000000005</v>
      </c>
      <c r="K2302" s="7">
        <v>0.15</v>
      </c>
      <c r="L2302" s="6">
        <v>32.39</v>
      </c>
      <c r="M2302" s="6">
        <f t="shared" si="140"/>
        <v>59.295999999999999</v>
      </c>
      <c r="N2302" s="6">
        <f t="shared" si="141"/>
        <v>32.39</v>
      </c>
      <c r="O2302" s="6">
        <f t="shared" si="142"/>
        <v>26.905999999999999</v>
      </c>
      <c r="P2302" s="8">
        <f t="shared" si="143"/>
        <v>0.45375742039935241</v>
      </c>
      <c r="Q2302" s="5">
        <f>YEAR(SalesDataTable[[#This Row],[Order Date]])</f>
        <v>2026</v>
      </c>
      <c r="R2302" s="8" t="str">
        <f>"Q"&amp;ROUNDUP(MONTH(SalesDataTable[[#This Row],[Order Date]])/3,0)</f>
        <v>Q4</v>
      </c>
      <c r="S2302" s="9">
        <f>MONTH(SalesDataTable[[#This Row],[Order Date]])</f>
        <v>11</v>
      </c>
      <c r="T2302" s="8" t="str">
        <f>TEXT(SalesDataTable[[#This Row],[Order Date]],"mmm")</f>
        <v>Nov</v>
      </c>
    </row>
    <row r="2303" spans="1:20" ht="15.6">
      <c r="A2303" s="2" t="s">
        <v>2354</v>
      </c>
      <c r="B2303" s="3">
        <v>46334</v>
      </c>
      <c r="C2303" s="4" t="s">
        <v>8</v>
      </c>
      <c r="D2303" s="4" t="s">
        <v>69</v>
      </c>
      <c r="E2303" s="4" t="s">
        <v>25</v>
      </c>
      <c r="F2303" s="4" t="s">
        <v>20</v>
      </c>
      <c r="G2303" s="4" t="s">
        <v>31</v>
      </c>
      <c r="H2303" s="4" t="s">
        <v>64</v>
      </c>
      <c r="I2303" s="9">
        <v>6</v>
      </c>
      <c r="J2303" s="6">
        <v>81.37</v>
      </c>
      <c r="K2303" s="7">
        <v>0</v>
      </c>
      <c r="L2303" s="6">
        <v>39.5</v>
      </c>
      <c r="M2303" s="6">
        <f t="shared" si="140"/>
        <v>488.22</v>
      </c>
      <c r="N2303" s="6">
        <f t="shared" si="141"/>
        <v>237</v>
      </c>
      <c r="O2303" s="6">
        <f t="shared" si="142"/>
        <v>251.22000000000003</v>
      </c>
      <c r="P2303" s="8">
        <f t="shared" si="143"/>
        <v>0.5145631067961165</v>
      </c>
      <c r="Q2303" s="5">
        <f>YEAR(SalesDataTable[[#This Row],[Order Date]])</f>
        <v>2026</v>
      </c>
      <c r="R2303" s="8" t="str">
        <f>"Q"&amp;ROUNDUP(MONTH(SalesDataTable[[#This Row],[Order Date]])/3,0)</f>
        <v>Q4</v>
      </c>
      <c r="S2303" s="9">
        <f>MONTH(SalesDataTable[[#This Row],[Order Date]])</f>
        <v>11</v>
      </c>
      <c r="T2303" s="8" t="str">
        <f>TEXT(SalesDataTable[[#This Row],[Order Date]],"mmm")</f>
        <v>Nov</v>
      </c>
    </row>
    <row r="2304" spans="1:20" ht="15.6">
      <c r="A2304" s="2" t="s">
        <v>2355</v>
      </c>
      <c r="B2304" s="3">
        <v>46334</v>
      </c>
      <c r="C2304" s="4" t="s">
        <v>8</v>
      </c>
      <c r="D2304" s="4" t="s">
        <v>69</v>
      </c>
      <c r="E2304" s="4" t="s">
        <v>10</v>
      </c>
      <c r="F2304" s="4" t="s">
        <v>4</v>
      </c>
      <c r="G2304" s="4" t="s">
        <v>5</v>
      </c>
      <c r="H2304" s="4" t="s">
        <v>6</v>
      </c>
      <c r="I2304" s="9">
        <v>5</v>
      </c>
      <c r="J2304" s="6">
        <v>82.82</v>
      </c>
      <c r="K2304" s="7">
        <v>0.15</v>
      </c>
      <c r="L2304" s="6">
        <v>43.8</v>
      </c>
      <c r="M2304" s="6">
        <f t="shared" si="140"/>
        <v>351.98499999999996</v>
      </c>
      <c r="N2304" s="6">
        <f t="shared" si="141"/>
        <v>219</v>
      </c>
      <c r="O2304" s="6">
        <f t="shared" si="142"/>
        <v>132.98499999999996</v>
      </c>
      <c r="P2304" s="8">
        <f t="shared" si="143"/>
        <v>0.37781439549980816</v>
      </c>
      <c r="Q2304" s="5">
        <f>YEAR(SalesDataTable[[#This Row],[Order Date]])</f>
        <v>2026</v>
      </c>
      <c r="R2304" s="8" t="str">
        <f>"Q"&amp;ROUNDUP(MONTH(SalesDataTable[[#This Row],[Order Date]])/3,0)</f>
        <v>Q4</v>
      </c>
      <c r="S2304" s="9">
        <f>MONTH(SalesDataTable[[#This Row],[Order Date]])</f>
        <v>11</v>
      </c>
      <c r="T2304" s="8" t="str">
        <f>TEXT(SalesDataTable[[#This Row],[Order Date]],"mmm")</f>
        <v>Nov</v>
      </c>
    </row>
    <row r="2305" spans="1:20" ht="15.6">
      <c r="A2305" s="2" t="s">
        <v>2356</v>
      </c>
      <c r="B2305" s="3">
        <v>46334</v>
      </c>
      <c r="C2305" s="4" t="s">
        <v>27</v>
      </c>
      <c r="D2305" s="4" t="s">
        <v>82</v>
      </c>
      <c r="E2305" s="4" t="s">
        <v>10</v>
      </c>
      <c r="F2305" s="4" t="s">
        <v>20</v>
      </c>
      <c r="G2305" s="4" t="s">
        <v>5</v>
      </c>
      <c r="H2305" s="4" t="s">
        <v>29</v>
      </c>
      <c r="I2305" s="9">
        <v>15</v>
      </c>
      <c r="J2305" s="6">
        <v>51.05</v>
      </c>
      <c r="K2305" s="7">
        <v>0.1</v>
      </c>
      <c r="L2305" s="6">
        <v>21.95</v>
      </c>
      <c r="M2305" s="6">
        <f t="shared" si="140"/>
        <v>689.17500000000007</v>
      </c>
      <c r="N2305" s="6">
        <f t="shared" si="141"/>
        <v>329.25</v>
      </c>
      <c r="O2305" s="6">
        <f t="shared" si="142"/>
        <v>359.92500000000007</v>
      </c>
      <c r="P2305" s="8">
        <f t="shared" si="143"/>
        <v>0.52225486995320491</v>
      </c>
      <c r="Q2305" s="5">
        <f>YEAR(SalesDataTable[[#This Row],[Order Date]])</f>
        <v>2026</v>
      </c>
      <c r="R2305" s="8" t="str">
        <f>"Q"&amp;ROUNDUP(MONTH(SalesDataTable[[#This Row],[Order Date]])/3,0)</f>
        <v>Q4</v>
      </c>
      <c r="S2305" s="9">
        <f>MONTH(SalesDataTable[[#This Row],[Order Date]])</f>
        <v>11</v>
      </c>
      <c r="T2305" s="8" t="str">
        <f>TEXT(SalesDataTable[[#This Row],[Order Date]],"mmm")</f>
        <v>Nov</v>
      </c>
    </row>
    <row r="2306" spans="1:20" ht="15.6">
      <c r="A2306" s="2" t="s">
        <v>2357</v>
      </c>
      <c r="B2306" s="3">
        <v>46334</v>
      </c>
      <c r="C2306" s="4" t="s">
        <v>1</v>
      </c>
      <c r="D2306" s="4" t="s">
        <v>88</v>
      </c>
      <c r="E2306" s="4" t="s">
        <v>3</v>
      </c>
      <c r="F2306" s="4" t="s">
        <v>4</v>
      </c>
      <c r="G2306" s="4" t="s">
        <v>5</v>
      </c>
      <c r="H2306" s="4" t="s">
        <v>43</v>
      </c>
      <c r="I2306" s="9">
        <v>3</v>
      </c>
      <c r="J2306" s="6">
        <v>101.68</v>
      </c>
      <c r="K2306" s="7">
        <v>0.1</v>
      </c>
      <c r="L2306" s="6">
        <v>51.9</v>
      </c>
      <c r="M2306" s="6">
        <f t="shared" ref="M2306:M2369" si="144">I2306*J2306*(1-K2306)</f>
        <v>274.536</v>
      </c>
      <c r="N2306" s="6">
        <f t="shared" ref="N2306:N2369" si="145">I2306*L2306</f>
        <v>155.69999999999999</v>
      </c>
      <c r="O2306" s="6">
        <f t="shared" ref="O2306:O2369" si="146">M2306-N2306</f>
        <v>118.83600000000001</v>
      </c>
      <c r="P2306" s="8">
        <f t="shared" ref="P2306:P2369" si="147">IFERROR(O2306/M2306,0)</f>
        <v>0.43286126409651199</v>
      </c>
      <c r="Q2306" s="5">
        <f>YEAR(SalesDataTable[[#This Row],[Order Date]])</f>
        <v>2026</v>
      </c>
      <c r="R2306" s="8" t="str">
        <f>"Q"&amp;ROUNDUP(MONTH(SalesDataTable[[#This Row],[Order Date]])/3,0)</f>
        <v>Q4</v>
      </c>
      <c r="S2306" s="9">
        <f>MONTH(SalesDataTable[[#This Row],[Order Date]])</f>
        <v>11</v>
      </c>
      <c r="T2306" s="8" t="str">
        <f>TEXT(SalesDataTable[[#This Row],[Order Date]],"mmm")</f>
        <v>Nov</v>
      </c>
    </row>
    <row r="2307" spans="1:20" ht="15.6">
      <c r="A2307" s="2" t="s">
        <v>2358</v>
      </c>
      <c r="B2307" s="3">
        <v>46334</v>
      </c>
      <c r="C2307" s="4" t="s">
        <v>27</v>
      </c>
      <c r="D2307" s="4" t="s">
        <v>82</v>
      </c>
      <c r="E2307" s="4" t="s">
        <v>10</v>
      </c>
      <c r="F2307" s="4" t="s">
        <v>20</v>
      </c>
      <c r="G2307" s="4" t="s">
        <v>31</v>
      </c>
      <c r="H2307" s="4" t="s">
        <v>64</v>
      </c>
      <c r="I2307" s="9">
        <v>6</v>
      </c>
      <c r="J2307" s="6">
        <v>80.83</v>
      </c>
      <c r="K2307" s="7">
        <v>0.15</v>
      </c>
      <c r="L2307" s="6">
        <v>39.32</v>
      </c>
      <c r="M2307" s="6">
        <f t="shared" si="144"/>
        <v>412.233</v>
      </c>
      <c r="N2307" s="6">
        <f t="shared" si="145"/>
        <v>235.92000000000002</v>
      </c>
      <c r="O2307" s="6">
        <f t="shared" si="146"/>
        <v>176.31299999999999</v>
      </c>
      <c r="P2307" s="8">
        <f t="shared" si="147"/>
        <v>0.42770229457612563</v>
      </c>
      <c r="Q2307" s="5">
        <f>YEAR(SalesDataTable[[#This Row],[Order Date]])</f>
        <v>2026</v>
      </c>
      <c r="R2307" s="8" t="str">
        <f>"Q"&amp;ROUNDUP(MONTH(SalesDataTable[[#This Row],[Order Date]])/3,0)</f>
        <v>Q4</v>
      </c>
      <c r="S2307" s="9">
        <f>MONTH(SalesDataTable[[#This Row],[Order Date]])</f>
        <v>11</v>
      </c>
      <c r="T2307" s="8" t="str">
        <f>TEXT(SalesDataTable[[#This Row],[Order Date]],"mmm")</f>
        <v>Nov</v>
      </c>
    </row>
    <row r="2308" spans="1:20" ht="15.6">
      <c r="A2308" s="2" t="s">
        <v>2359</v>
      </c>
      <c r="B2308" s="3">
        <v>46334</v>
      </c>
      <c r="C2308" s="4" t="s">
        <v>8</v>
      </c>
      <c r="D2308" s="4" t="s">
        <v>69</v>
      </c>
      <c r="E2308" s="4" t="s">
        <v>3</v>
      </c>
      <c r="F2308" s="4" t="s">
        <v>16</v>
      </c>
      <c r="G2308" s="4" t="s">
        <v>31</v>
      </c>
      <c r="H2308" s="4" t="s">
        <v>90</v>
      </c>
      <c r="I2308" s="9">
        <v>6</v>
      </c>
      <c r="J2308" s="6">
        <v>123.67</v>
      </c>
      <c r="K2308" s="7">
        <v>0.15</v>
      </c>
      <c r="L2308" s="6">
        <v>60.55</v>
      </c>
      <c r="M2308" s="6">
        <f t="shared" si="144"/>
        <v>630.71699999999998</v>
      </c>
      <c r="N2308" s="6">
        <f t="shared" si="145"/>
        <v>363.29999999999995</v>
      </c>
      <c r="O2308" s="6">
        <f t="shared" si="146"/>
        <v>267.41700000000003</v>
      </c>
      <c r="P2308" s="8">
        <f t="shared" si="147"/>
        <v>0.42398888883603902</v>
      </c>
      <c r="Q2308" s="5">
        <f>YEAR(SalesDataTable[[#This Row],[Order Date]])</f>
        <v>2026</v>
      </c>
      <c r="R2308" s="8" t="str">
        <f>"Q"&amp;ROUNDUP(MONTH(SalesDataTable[[#This Row],[Order Date]])/3,0)</f>
        <v>Q4</v>
      </c>
      <c r="S2308" s="9">
        <f>MONTH(SalesDataTable[[#This Row],[Order Date]])</f>
        <v>11</v>
      </c>
      <c r="T2308" s="8" t="str">
        <f>TEXT(SalesDataTable[[#This Row],[Order Date]],"mmm")</f>
        <v>Nov</v>
      </c>
    </row>
    <row r="2309" spans="1:20" ht="15.6">
      <c r="A2309" s="2" t="s">
        <v>2360</v>
      </c>
      <c r="B2309" s="3">
        <v>46334</v>
      </c>
      <c r="C2309" s="4" t="s">
        <v>1</v>
      </c>
      <c r="D2309" s="4" t="s">
        <v>88</v>
      </c>
      <c r="E2309" s="4" t="s">
        <v>3</v>
      </c>
      <c r="F2309" s="4" t="s">
        <v>16</v>
      </c>
      <c r="G2309" s="4" t="s">
        <v>11</v>
      </c>
      <c r="H2309" s="4" t="s">
        <v>12</v>
      </c>
      <c r="I2309" s="9">
        <v>2</v>
      </c>
      <c r="J2309" s="6">
        <v>93.16</v>
      </c>
      <c r="K2309" s="7">
        <v>0.1</v>
      </c>
      <c r="L2309" s="6">
        <v>44.19</v>
      </c>
      <c r="M2309" s="6">
        <f t="shared" si="144"/>
        <v>167.68799999999999</v>
      </c>
      <c r="N2309" s="6">
        <f t="shared" si="145"/>
        <v>88.38</v>
      </c>
      <c r="O2309" s="6">
        <f t="shared" si="146"/>
        <v>79.307999999999993</v>
      </c>
      <c r="P2309" s="8">
        <f t="shared" si="147"/>
        <v>0.47294976384714471</v>
      </c>
      <c r="Q2309" s="5">
        <f>YEAR(SalesDataTable[[#This Row],[Order Date]])</f>
        <v>2026</v>
      </c>
      <c r="R2309" s="8" t="str">
        <f>"Q"&amp;ROUNDUP(MONTH(SalesDataTable[[#This Row],[Order Date]])/3,0)</f>
        <v>Q4</v>
      </c>
      <c r="S2309" s="9">
        <f>MONTH(SalesDataTable[[#This Row],[Order Date]])</f>
        <v>11</v>
      </c>
      <c r="T2309" s="8" t="str">
        <f>TEXT(SalesDataTable[[#This Row],[Order Date]],"mmm")</f>
        <v>Nov</v>
      </c>
    </row>
    <row r="2310" spans="1:20" ht="15.6">
      <c r="A2310" s="2" t="s">
        <v>2361</v>
      </c>
      <c r="B2310" s="3">
        <v>46334</v>
      </c>
      <c r="C2310" s="4" t="s">
        <v>14</v>
      </c>
      <c r="D2310" s="4" t="s">
        <v>15</v>
      </c>
      <c r="E2310" s="4" t="s">
        <v>39</v>
      </c>
      <c r="F2310" s="4" t="s">
        <v>16</v>
      </c>
      <c r="G2310" s="4" t="s">
        <v>5</v>
      </c>
      <c r="H2310" s="4" t="s">
        <v>6</v>
      </c>
      <c r="I2310" s="9">
        <v>1</v>
      </c>
      <c r="J2310" s="6">
        <v>83.79</v>
      </c>
      <c r="K2310" s="7">
        <v>0.1</v>
      </c>
      <c r="L2310" s="6">
        <v>42.8</v>
      </c>
      <c r="M2310" s="6">
        <f t="shared" si="144"/>
        <v>75.411000000000001</v>
      </c>
      <c r="N2310" s="6">
        <f t="shared" si="145"/>
        <v>42.8</v>
      </c>
      <c r="O2310" s="6">
        <f t="shared" si="146"/>
        <v>32.611000000000004</v>
      </c>
      <c r="P2310" s="8">
        <f t="shared" si="147"/>
        <v>0.43244354271923197</v>
      </c>
      <c r="Q2310" s="5">
        <f>YEAR(SalesDataTable[[#This Row],[Order Date]])</f>
        <v>2026</v>
      </c>
      <c r="R2310" s="8" t="str">
        <f>"Q"&amp;ROUNDUP(MONTH(SalesDataTable[[#This Row],[Order Date]])/3,0)</f>
        <v>Q4</v>
      </c>
      <c r="S2310" s="9">
        <f>MONTH(SalesDataTable[[#This Row],[Order Date]])</f>
        <v>11</v>
      </c>
      <c r="T2310" s="8" t="str">
        <f>TEXT(SalesDataTable[[#This Row],[Order Date]],"mmm")</f>
        <v>Nov</v>
      </c>
    </row>
    <row r="2311" spans="1:20" ht="15.6">
      <c r="A2311" s="2" t="s">
        <v>2362</v>
      </c>
      <c r="B2311" s="3">
        <v>46334</v>
      </c>
      <c r="C2311" s="4" t="s">
        <v>14</v>
      </c>
      <c r="D2311" s="4" t="s">
        <v>126</v>
      </c>
      <c r="E2311" s="4" t="s">
        <v>3</v>
      </c>
      <c r="F2311" s="4" t="s">
        <v>16</v>
      </c>
      <c r="G2311" s="4" t="s">
        <v>49</v>
      </c>
      <c r="H2311" s="4" t="s">
        <v>55</v>
      </c>
      <c r="I2311" s="9">
        <v>1</v>
      </c>
      <c r="J2311" s="6">
        <v>120.98</v>
      </c>
      <c r="K2311" s="7">
        <v>0.1</v>
      </c>
      <c r="L2311" s="6">
        <v>70.59</v>
      </c>
      <c r="M2311" s="6">
        <f t="shared" si="144"/>
        <v>108.88200000000001</v>
      </c>
      <c r="N2311" s="6">
        <f t="shared" si="145"/>
        <v>70.59</v>
      </c>
      <c r="O2311" s="6">
        <f t="shared" si="146"/>
        <v>38.292000000000002</v>
      </c>
      <c r="P2311" s="8">
        <f t="shared" si="147"/>
        <v>0.35168347385242738</v>
      </c>
      <c r="Q2311" s="5">
        <f>YEAR(SalesDataTable[[#This Row],[Order Date]])</f>
        <v>2026</v>
      </c>
      <c r="R2311" s="8" t="str">
        <f>"Q"&amp;ROUNDUP(MONTH(SalesDataTable[[#This Row],[Order Date]])/3,0)</f>
        <v>Q4</v>
      </c>
      <c r="S2311" s="9">
        <f>MONTH(SalesDataTable[[#This Row],[Order Date]])</f>
        <v>11</v>
      </c>
      <c r="T2311" s="8" t="str">
        <f>TEXT(SalesDataTable[[#This Row],[Order Date]],"mmm")</f>
        <v>Nov</v>
      </c>
    </row>
    <row r="2312" spans="1:20" ht="15.6">
      <c r="A2312" s="2" t="s">
        <v>2363</v>
      </c>
      <c r="B2312" s="3">
        <v>46335</v>
      </c>
      <c r="C2312" s="4" t="s">
        <v>27</v>
      </c>
      <c r="D2312" s="4" t="s">
        <v>82</v>
      </c>
      <c r="E2312" s="4" t="s">
        <v>25</v>
      </c>
      <c r="F2312" s="4" t="s">
        <v>4</v>
      </c>
      <c r="G2312" s="4" t="s">
        <v>11</v>
      </c>
      <c r="H2312" s="4" t="s">
        <v>53</v>
      </c>
      <c r="I2312" s="9">
        <v>1</v>
      </c>
      <c r="J2312" s="6">
        <v>152.05000000000001</v>
      </c>
      <c r="K2312" s="7">
        <v>0.15</v>
      </c>
      <c r="L2312" s="6">
        <v>80.56</v>
      </c>
      <c r="M2312" s="6">
        <f t="shared" si="144"/>
        <v>129.24250000000001</v>
      </c>
      <c r="N2312" s="6">
        <f t="shared" si="145"/>
        <v>80.56</v>
      </c>
      <c r="O2312" s="6">
        <f t="shared" si="146"/>
        <v>48.682500000000005</v>
      </c>
      <c r="P2312" s="8">
        <f t="shared" si="147"/>
        <v>0.37667562914675901</v>
      </c>
      <c r="Q2312" s="5">
        <f>YEAR(SalesDataTable[[#This Row],[Order Date]])</f>
        <v>2026</v>
      </c>
      <c r="R2312" s="8" t="str">
        <f>"Q"&amp;ROUNDUP(MONTH(SalesDataTable[[#This Row],[Order Date]])/3,0)</f>
        <v>Q4</v>
      </c>
      <c r="S2312" s="9">
        <f>MONTH(SalesDataTable[[#This Row],[Order Date]])</f>
        <v>11</v>
      </c>
      <c r="T2312" s="8" t="str">
        <f>TEXT(SalesDataTable[[#This Row],[Order Date]],"mmm")</f>
        <v>Nov</v>
      </c>
    </row>
    <row r="2313" spans="1:20" ht="15.6">
      <c r="A2313" s="2" t="s">
        <v>2364</v>
      </c>
      <c r="B2313" s="3">
        <v>46335</v>
      </c>
      <c r="C2313" s="4" t="s">
        <v>1</v>
      </c>
      <c r="D2313" s="4" t="s">
        <v>52</v>
      </c>
      <c r="E2313" s="4" t="s">
        <v>25</v>
      </c>
      <c r="F2313" s="4" t="s">
        <v>16</v>
      </c>
      <c r="G2313" s="4" t="s">
        <v>17</v>
      </c>
      <c r="H2313" s="4" t="s">
        <v>18</v>
      </c>
      <c r="I2313" s="9">
        <v>3</v>
      </c>
      <c r="J2313" s="6">
        <v>36.14</v>
      </c>
      <c r="K2313" s="7">
        <v>0.1</v>
      </c>
      <c r="L2313" s="6">
        <v>13.23</v>
      </c>
      <c r="M2313" s="6">
        <f t="shared" si="144"/>
        <v>97.578000000000003</v>
      </c>
      <c r="N2313" s="6">
        <f t="shared" si="145"/>
        <v>39.69</v>
      </c>
      <c r="O2313" s="6">
        <f t="shared" si="146"/>
        <v>57.888000000000005</v>
      </c>
      <c r="P2313" s="8">
        <f t="shared" si="147"/>
        <v>0.59324847814056447</v>
      </c>
      <c r="Q2313" s="5">
        <f>YEAR(SalesDataTable[[#This Row],[Order Date]])</f>
        <v>2026</v>
      </c>
      <c r="R2313" s="8" t="str">
        <f>"Q"&amp;ROUNDUP(MONTH(SalesDataTable[[#This Row],[Order Date]])/3,0)</f>
        <v>Q4</v>
      </c>
      <c r="S2313" s="9">
        <f>MONTH(SalesDataTable[[#This Row],[Order Date]])</f>
        <v>11</v>
      </c>
      <c r="T2313" s="8" t="str">
        <f>TEXT(SalesDataTable[[#This Row],[Order Date]],"mmm")</f>
        <v>Nov</v>
      </c>
    </row>
    <row r="2314" spans="1:20" ht="15.6">
      <c r="A2314" s="2" t="s">
        <v>2365</v>
      </c>
      <c r="B2314" s="3">
        <v>46335</v>
      </c>
      <c r="C2314" s="4" t="s">
        <v>27</v>
      </c>
      <c r="D2314" s="4" t="s">
        <v>82</v>
      </c>
      <c r="E2314" s="4" t="s">
        <v>10</v>
      </c>
      <c r="F2314" s="4" t="s">
        <v>20</v>
      </c>
      <c r="G2314" s="4" t="s">
        <v>11</v>
      </c>
      <c r="H2314" s="4" t="s">
        <v>12</v>
      </c>
      <c r="I2314" s="9">
        <v>12</v>
      </c>
      <c r="J2314" s="6">
        <v>90.99</v>
      </c>
      <c r="K2314" s="7">
        <v>0.2</v>
      </c>
      <c r="L2314" s="6">
        <v>45.51</v>
      </c>
      <c r="M2314" s="6">
        <f t="shared" si="144"/>
        <v>873.50399999999991</v>
      </c>
      <c r="N2314" s="6">
        <f t="shared" si="145"/>
        <v>546.12</v>
      </c>
      <c r="O2314" s="6">
        <f t="shared" si="146"/>
        <v>327.3839999999999</v>
      </c>
      <c r="P2314" s="8">
        <f t="shared" si="147"/>
        <v>0.37479393339927458</v>
      </c>
      <c r="Q2314" s="5">
        <f>YEAR(SalesDataTable[[#This Row],[Order Date]])</f>
        <v>2026</v>
      </c>
      <c r="R2314" s="8" t="str">
        <f>"Q"&amp;ROUNDUP(MONTH(SalesDataTable[[#This Row],[Order Date]])/3,0)</f>
        <v>Q4</v>
      </c>
      <c r="S2314" s="9">
        <f>MONTH(SalesDataTable[[#This Row],[Order Date]])</f>
        <v>11</v>
      </c>
      <c r="T2314" s="8" t="str">
        <f>TEXT(SalesDataTable[[#This Row],[Order Date]],"mmm")</f>
        <v>Nov</v>
      </c>
    </row>
    <row r="2315" spans="1:20" ht="15.6">
      <c r="A2315" s="2" t="s">
        <v>2366</v>
      </c>
      <c r="B2315" s="3">
        <v>46335</v>
      </c>
      <c r="C2315" s="4" t="s">
        <v>27</v>
      </c>
      <c r="D2315" s="4" t="s">
        <v>82</v>
      </c>
      <c r="E2315" s="4" t="s">
        <v>39</v>
      </c>
      <c r="F2315" s="4" t="s">
        <v>20</v>
      </c>
      <c r="G2315" s="4" t="s">
        <v>5</v>
      </c>
      <c r="H2315" s="4" t="s">
        <v>29</v>
      </c>
      <c r="I2315" s="9">
        <v>1</v>
      </c>
      <c r="J2315" s="6">
        <v>50.55</v>
      </c>
      <c r="K2315" s="7">
        <v>0.05</v>
      </c>
      <c r="L2315" s="6">
        <v>22.09</v>
      </c>
      <c r="M2315" s="6">
        <f t="shared" si="144"/>
        <v>48.022499999999994</v>
      </c>
      <c r="N2315" s="6">
        <f t="shared" si="145"/>
        <v>22.09</v>
      </c>
      <c r="O2315" s="6">
        <f t="shared" si="146"/>
        <v>25.932499999999994</v>
      </c>
      <c r="P2315" s="8">
        <f t="shared" si="147"/>
        <v>0.54000728825029931</v>
      </c>
      <c r="Q2315" s="5">
        <f>YEAR(SalesDataTable[[#This Row],[Order Date]])</f>
        <v>2026</v>
      </c>
      <c r="R2315" s="8" t="str">
        <f>"Q"&amp;ROUNDUP(MONTH(SalesDataTable[[#This Row],[Order Date]])/3,0)</f>
        <v>Q4</v>
      </c>
      <c r="S2315" s="9">
        <f>MONTH(SalesDataTable[[#This Row],[Order Date]])</f>
        <v>11</v>
      </c>
      <c r="T2315" s="8" t="str">
        <f>TEXT(SalesDataTable[[#This Row],[Order Date]],"mmm")</f>
        <v>Nov</v>
      </c>
    </row>
    <row r="2316" spans="1:20" ht="15.6">
      <c r="A2316" s="2" t="s">
        <v>2367</v>
      </c>
      <c r="B2316" s="3">
        <v>46335</v>
      </c>
      <c r="C2316" s="4" t="s">
        <v>1</v>
      </c>
      <c r="D2316" s="4" t="s">
        <v>2</v>
      </c>
      <c r="E2316" s="4" t="s">
        <v>25</v>
      </c>
      <c r="F2316" s="4" t="s">
        <v>16</v>
      </c>
      <c r="G2316" s="4" t="s">
        <v>49</v>
      </c>
      <c r="H2316" s="4" t="s">
        <v>74</v>
      </c>
      <c r="I2316" s="9">
        <v>1</v>
      </c>
      <c r="J2316" s="6">
        <v>51.65</v>
      </c>
      <c r="K2316" s="7">
        <v>0.15</v>
      </c>
      <c r="L2316" s="6">
        <v>21.86</v>
      </c>
      <c r="M2316" s="6">
        <f t="shared" si="144"/>
        <v>43.902499999999996</v>
      </c>
      <c r="N2316" s="6">
        <f t="shared" si="145"/>
        <v>21.86</v>
      </c>
      <c r="O2316" s="6">
        <f t="shared" si="146"/>
        <v>22.042499999999997</v>
      </c>
      <c r="P2316" s="8">
        <f t="shared" si="147"/>
        <v>0.50207846933545919</v>
      </c>
      <c r="Q2316" s="5">
        <f>YEAR(SalesDataTable[[#This Row],[Order Date]])</f>
        <v>2026</v>
      </c>
      <c r="R2316" s="8" t="str">
        <f>"Q"&amp;ROUNDUP(MONTH(SalesDataTable[[#This Row],[Order Date]])/3,0)</f>
        <v>Q4</v>
      </c>
      <c r="S2316" s="9">
        <f>MONTH(SalesDataTable[[#This Row],[Order Date]])</f>
        <v>11</v>
      </c>
      <c r="T2316" s="8" t="str">
        <f>TEXT(SalesDataTable[[#This Row],[Order Date]],"mmm")</f>
        <v>Nov</v>
      </c>
    </row>
    <row r="2317" spans="1:20" ht="15.6">
      <c r="A2317" s="2" t="s">
        <v>2368</v>
      </c>
      <c r="B2317" s="3">
        <v>46335</v>
      </c>
      <c r="C2317" s="4" t="s">
        <v>8</v>
      </c>
      <c r="D2317" s="4" t="s">
        <v>69</v>
      </c>
      <c r="E2317" s="4" t="s">
        <v>3</v>
      </c>
      <c r="F2317" s="4" t="s">
        <v>16</v>
      </c>
      <c r="G2317" s="4" t="s">
        <v>5</v>
      </c>
      <c r="H2317" s="4" t="s">
        <v>6</v>
      </c>
      <c r="I2317" s="9">
        <v>5</v>
      </c>
      <c r="J2317" s="6">
        <v>82.96</v>
      </c>
      <c r="K2317" s="7">
        <v>0</v>
      </c>
      <c r="L2317" s="6">
        <v>43.55</v>
      </c>
      <c r="M2317" s="6">
        <f t="shared" si="144"/>
        <v>414.79999999999995</v>
      </c>
      <c r="N2317" s="6">
        <f t="shared" si="145"/>
        <v>217.75</v>
      </c>
      <c r="O2317" s="6">
        <f t="shared" si="146"/>
        <v>197.04999999999995</v>
      </c>
      <c r="P2317" s="8">
        <f t="shared" si="147"/>
        <v>0.47504821600771452</v>
      </c>
      <c r="Q2317" s="5">
        <f>YEAR(SalesDataTable[[#This Row],[Order Date]])</f>
        <v>2026</v>
      </c>
      <c r="R2317" s="8" t="str">
        <f>"Q"&amp;ROUNDUP(MONTH(SalesDataTable[[#This Row],[Order Date]])/3,0)</f>
        <v>Q4</v>
      </c>
      <c r="S2317" s="9">
        <f>MONTH(SalesDataTable[[#This Row],[Order Date]])</f>
        <v>11</v>
      </c>
      <c r="T2317" s="8" t="str">
        <f>TEXT(SalesDataTable[[#This Row],[Order Date]],"mmm")</f>
        <v>Nov</v>
      </c>
    </row>
    <row r="2318" spans="1:20" ht="15.6">
      <c r="A2318" s="2" t="s">
        <v>2369</v>
      </c>
      <c r="B2318" s="3">
        <v>46335</v>
      </c>
      <c r="C2318" s="4" t="s">
        <v>27</v>
      </c>
      <c r="D2318" s="4" t="s">
        <v>28</v>
      </c>
      <c r="E2318" s="4" t="s">
        <v>39</v>
      </c>
      <c r="F2318" s="4" t="s">
        <v>20</v>
      </c>
      <c r="G2318" s="4" t="s">
        <v>11</v>
      </c>
      <c r="H2318" s="4" t="s">
        <v>79</v>
      </c>
      <c r="I2318" s="9">
        <v>1</v>
      </c>
      <c r="J2318" s="6">
        <v>70.3</v>
      </c>
      <c r="K2318" s="7">
        <v>0.05</v>
      </c>
      <c r="L2318" s="6">
        <v>33.31</v>
      </c>
      <c r="M2318" s="6">
        <f t="shared" si="144"/>
        <v>66.784999999999997</v>
      </c>
      <c r="N2318" s="6">
        <f t="shared" si="145"/>
        <v>33.31</v>
      </c>
      <c r="O2318" s="6">
        <f t="shared" si="146"/>
        <v>33.474999999999994</v>
      </c>
      <c r="P2318" s="8">
        <f t="shared" si="147"/>
        <v>0.50123530732949007</v>
      </c>
      <c r="Q2318" s="5">
        <f>YEAR(SalesDataTable[[#This Row],[Order Date]])</f>
        <v>2026</v>
      </c>
      <c r="R2318" s="8" t="str">
        <f>"Q"&amp;ROUNDUP(MONTH(SalesDataTable[[#This Row],[Order Date]])/3,0)</f>
        <v>Q4</v>
      </c>
      <c r="S2318" s="9">
        <f>MONTH(SalesDataTable[[#This Row],[Order Date]])</f>
        <v>11</v>
      </c>
      <c r="T2318" s="8" t="str">
        <f>TEXT(SalesDataTable[[#This Row],[Order Date]],"mmm")</f>
        <v>Nov</v>
      </c>
    </row>
    <row r="2319" spans="1:20" ht="15.6">
      <c r="A2319" s="2" t="s">
        <v>2370</v>
      </c>
      <c r="B2319" s="3">
        <v>46335</v>
      </c>
      <c r="C2319" s="4" t="s">
        <v>14</v>
      </c>
      <c r="D2319" s="4" t="s">
        <v>15</v>
      </c>
      <c r="E2319" s="4" t="s">
        <v>25</v>
      </c>
      <c r="F2319" s="4" t="s">
        <v>4</v>
      </c>
      <c r="G2319" s="4" t="s">
        <v>17</v>
      </c>
      <c r="H2319" s="4" t="s">
        <v>46</v>
      </c>
      <c r="I2319" s="9">
        <v>2</v>
      </c>
      <c r="J2319" s="6">
        <v>47.12</v>
      </c>
      <c r="K2319" s="7">
        <v>0.15</v>
      </c>
      <c r="L2319" s="6">
        <v>18.64</v>
      </c>
      <c r="M2319" s="6">
        <f t="shared" si="144"/>
        <v>80.103999999999999</v>
      </c>
      <c r="N2319" s="6">
        <f t="shared" si="145"/>
        <v>37.28</v>
      </c>
      <c r="O2319" s="6">
        <f t="shared" si="146"/>
        <v>42.823999999999998</v>
      </c>
      <c r="P2319" s="8">
        <f t="shared" si="147"/>
        <v>0.5346050134824728</v>
      </c>
      <c r="Q2319" s="5">
        <f>YEAR(SalesDataTable[[#This Row],[Order Date]])</f>
        <v>2026</v>
      </c>
      <c r="R2319" s="8" t="str">
        <f>"Q"&amp;ROUNDUP(MONTH(SalesDataTable[[#This Row],[Order Date]])/3,0)</f>
        <v>Q4</v>
      </c>
      <c r="S2319" s="9">
        <f>MONTH(SalesDataTable[[#This Row],[Order Date]])</f>
        <v>11</v>
      </c>
      <c r="T2319" s="8" t="str">
        <f>TEXT(SalesDataTable[[#This Row],[Order Date]],"mmm")</f>
        <v>Nov</v>
      </c>
    </row>
    <row r="2320" spans="1:20" ht="15.6">
      <c r="A2320" s="2" t="s">
        <v>2371</v>
      </c>
      <c r="B2320" s="3">
        <v>46335</v>
      </c>
      <c r="C2320" s="4" t="s">
        <v>1</v>
      </c>
      <c r="D2320" s="4" t="s">
        <v>88</v>
      </c>
      <c r="E2320" s="4" t="s">
        <v>39</v>
      </c>
      <c r="F2320" s="4" t="s">
        <v>16</v>
      </c>
      <c r="G2320" s="4" t="s">
        <v>49</v>
      </c>
      <c r="H2320" s="4" t="s">
        <v>50</v>
      </c>
      <c r="I2320" s="9">
        <v>4</v>
      </c>
      <c r="J2320" s="6">
        <v>39.82</v>
      </c>
      <c r="K2320" s="7">
        <v>0.2</v>
      </c>
      <c r="L2320" s="6">
        <v>14.98</v>
      </c>
      <c r="M2320" s="6">
        <f t="shared" si="144"/>
        <v>127.42400000000001</v>
      </c>
      <c r="N2320" s="6">
        <f t="shared" si="145"/>
        <v>59.92</v>
      </c>
      <c r="O2320" s="6">
        <f t="shared" si="146"/>
        <v>67.504000000000005</v>
      </c>
      <c r="P2320" s="8">
        <f t="shared" si="147"/>
        <v>0.52975891511803119</v>
      </c>
      <c r="Q2320" s="5">
        <f>YEAR(SalesDataTable[[#This Row],[Order Date]])</f>
        <v>2026</v>
      </c>
      <c r="R2320" s="8" t="str">
        <f>"Q"&amp;ROUNDUP(MONTH(SalesDataTable[[#This Row],[Order Date]])/3,0)</f>
        <v>Q4</v>
      </c>
      <c r="S2320" s="9">
        <f>MONTH(SalesDataTable[[#This Row],[Order Date]])</f>
        <v>11</v>
      </c>
      <c r="T2320" s="8" t="str">
        <f>TEXT(SalesDataTable[[#This Row],[Order Date]],"mmm")</f>
        <v>Nov</v>
      </c>
    </row>
    <row r="2321" spans="1:20" ht="15.6">
      <c r="A2321" s="2" t="s">
        <v>2372</v>
      </c>
      <c r="B2321" s="3">
        <v>46335</v>
      </c>
      <c r="C2321" s="4" t="s">
        <v>8</v>
      </c>
      <c r="D2321" s="4" t="s">
        <v>86</v>
      </c>
      <c r="E2321" s="4" t="s">
        <v>3</v>
      </c>
      <c r="F2321" s="4" t="s">
        <v>4</v>
      </c>
      <c r="G2321" s="4" t="s">
        <v>11</v>
      </c>
      <c r="H2321" s="4" t="s">
        <v>53</v>
      </c>
      <c r="I2321" s="9">
        <v>4</v>
      </c>
      <c r="J2321" s="6">
        <v>154.27000000000001</v>
      </c>
      <c r="K2321" s="7">
        <v>0.05</v>
      </c>
      <c r="L2321" s="6">
        <v>78.36</v>
      </c>
      <c r="M2321" s="6">
        <f t="shared" si="144"/>
        <v>586.226</v>
      </c>
      <c r="N2321" s="6">
        <f t="shared" si="145"/>
        <v>313.44</v>
      </c>
      <c r="O2321" s="6">
        <f t="shared" si="146"/>
        <v>272.786</v>
      </c>
      <c r="P2321" s="8">
        <f t="shared" si="147"/>
        <v>0.46532565938733528</v>
      </c>
      <c r="Q2321" s="5">
        <f>YEAR(SalesDataTable[[#This Row],[Order Date]])</f>
        <v>2026</v>
      </c>
      <c r="R2321" s="8" t="str">
        <f>"Q"&amp;ROUNDUP(MONTH(SalesDataTable[[#This Row],[Order Date]])/3,0)</f>
        <v>Q4</v>
      </c>
      <c r="S2321" s="9">
        <f>MONTH(SalesDataTable[[#This Row],[Order Date]])</f>
        <v>11</v>
      </c>
      <c r="T2321" s="8" t="str">
        <f>TEXT(SalesDataTable[[#This Row],[Order Date]],"mmm")</f>
        <v>Nov</v>
      </c>
    </row>
    <row r="2322" spans="1:20" ht="15.6">
      <c r="A2322" s="2" t="s">
        <v>2373</v>
      </c>
      <c r="B2322" s="3">
        <v>46335</v>
      </c>
      <c r="C2322" s="4" t="s">
        <v>1</v>
      </c>
      <c r="D2322" s="4" t="s">
        <v>2</v>
      </c>
      <c r="E2322" s="4" t="s">
        <v>3</v>
      </c>
      <c r="F2322" s="4" t="s">
        <v>16</v>
      </c>
      <c r="G2322" s="4" t="s">
        <v>11</v>
      </c>
      <c r="H2322" s="4" t="s">
        <v>21</v>
      </c>
      <c r="I2322" s="9">
        <v>1</v>
      </c>
      <c r="J2322" s="6">
        <v>143.02000000000001</v>
      </c>
      <c r="K2322" s="7">
        <v>0.1</v>
      </c>
      <c r="L2322" s="6">
        <v>79.25</v>
      </c>
      <c r="M2322" s="6">
        <f t="shared" si="144"/>
        <v>128.71800000000002</v>
      </c>
      <c r="N2322" s="6">
        <f t="shared" si="145"/>
        <v>79.25</v>
      </c>
      <c r="O2322" s="6">
        <f t="shared" si="146"/>
        <v>49.468000000000018</v>
      </c>
      <c r="P2322" s="8">
        <f t="shared" si="147"/>
        <v>0.3843129942976119</v>
      </c>
      <c r="Q2322" s="5">
        <f>YEAR(SalesDataTable[[#This Row],[Order Date]])</f>
        <v>2026</v>
      </c>
      <c r="R2322" s="8" t="str">
        <f>"Q"&amp;ROUNDUP(MONTH(SalesDataTable[[#This Row],[Order Date]])/3,0)</f>
        <v>Q4</v>
      </c>
      <c r="S2322" s="9">
        <f>MONTH(SalesDataTable[[#This Row],[Order Date]])</f>
        <v>11</v>
      </c>
      <c r="T2322" s="8" t="str">
        <f>TEXT(SalesDataTable[[#This Row],[Order Date]],"mmm")</f>
        <v>Nov</v>
      </c>
    </row>
    <row r="2323" spans="1:20" ht="15.6">
      <c r="A2323" s="2" t="s">
        <v>2374</v>
      </c>
      <c r="B2323" s="3">
        <v>46335</v>
      </c>
      <c r="C2323" s="4" t="s">
        <v>14</v>
      </c>
      <c r="D2323" s="4" t="s">
        <v>61</v>
      </c>
      <c r="E2323" s="4" t="s">
        <v>25</v>
      </c>
      <c r="F2323" s="4" t="s">
        <v>4</v>
      </c>
      <c r="G2323" s="4" t="s">
        <v>49</v>
      </c>
      <c r="H2323" s="4" t="s">
        <v>67</v>
      </c>
      <c r="I2323" s="9">
        <v>1</v>
      </c>
      <c r="J2323" s="6">
        <v>35.36</v>
      </c>
      <c r="K2323" s="7">
        <v>0</v>
      </c>
      <c r="L2323" s="6">
        <v>13.74</v>
      </c>
      <c r="M2323" s="6">
        <f t="shared" si="144"/>
        <v>35.36</v>
      </c>
      <c r="N2323" s="6">
        <f t="shared" si="145"/>
        <v>13.74</v>
      </c>
      <c r="O2323" s="6">
        <f t="shared" si="146"/>
        <v>21.619999999999997</v>
      </c>
      <c r="P2323" s="8">
        <f t="shared" si="147"/>
        <v>0.61142533936651577</v>
      </c>
      <c r="Q2323" s="5">
        <f>YEAR(SalesDataTable[[#This Row],[Order Date]])</f>
        <v>2026</v>
      </c>
      <c r="R2323" s="8" t="str">
        <f>"Q"&amp;ROUNDUP(MONTH(SalesDataTable[[#This Row],[Order Date]])/3,0)</f>
        <v>Q4</v>
      </c>
      <c r="S2323" s="9">
        <f>MONTH(SalesDataTable[[#This Row],[Order Date]])</f>
        <v>11</v>
      </c>
      <c r="T2323" s="8" t="str">
        <f>TEXT(SalesDataTable[[#This Row],[Order Date]],"mmm")</f>
        <v>Nov</v>
      </c>
    </row>
    <row r="2324" spans="1:20" ht="15.6">
      <c r="A2324" s="2" t="s">
        <v>2375</v>
      </c>
      <c r="B2324" s="3">
        <v>46335</v>
      </c>
      <c r="C2324" s="4" t="s">
        <v>8</v>
      </c>
      <c r="D2324" s="4" t="s">
        <v>38</v>
      </c>
      <c r="E2324" s="4" t="s">
        <v>3</v>
      </c>
      <c r="F2324" s="4" t="s">
        <v>4</v>
      </c>
      <c r="G2324" s="4" t="s">
        <v>11</v>
      </c>
      <c r="H2324" s="4" t="s">
        <v>53</v>
      </c>
      <c r="I2324" s="9">
        <v>1</v>
      </c>
      <c r="J2324" s="6">
        <v>156.82</v>
      </c>
      <c r="K2324" s="7">
        <v>0.1</v>
      </c>
      <c r="L2324" s="6">
        <v>77.12</v>
      </c>
      <c r="M2324" s="6">
        <f t="shared" si="144"/>
        <v>141.13800000000001</v>
      </c>
      <c r="N2324" s="6">
        <f t="shared" si="145"/>
        <v>77.12</v>
      </c>
      <c r="O2324" s="6">
        <f t="shared" si="146"/>
        <v>64.018000000000001</v>
      </c>
      <c r="P2324" s="8">
        <f t="shared" si="147"/>
        <v>0.45358443509189589</v>
      </c>
      <c r="Q2324" s="5">
        <f>YEAR(SalesDataTable[[#This Row],[Order Date]])</f>
        <v>2026</v>
      </c>
      <c r="R2324" s="8" t="str">
        <f>"Q"&amp;ROUNDUP(MONTH(SalesDataTable[[#This Row],[Order Date]])/3,0)</f>
        <v>Q4</v>
      </c>
      <c r="S2324" s="9">
        <f>MONTH(SalesDataTable[[#This Row],[Order Date]])</f>
        <v>11</v>
      </c>
      <c r="T2324" s="8" t="str">
        <f>TEXT(SalesDataTable[[#This Row],[Order Date]],"mmm")</f>
        <v>Nov</v>
      </c>
    </row>
    <row r="2325" spans="1:20" ht="15.6">
      <c r="A2325" s="2" t="s">
        <v>2376</v>
      </c>
      <c r="B2325" s="3">
        <v>46335</v>
      </c>
      <c r="C2325" s="4" t="s">
        <v>14</v>
      </c>
      <c r="D2325" s="4" t="s">
        <v>126</v>
      </c>
      <c r="E2325" s="4" t="s">
        <v>10</v>
      </c>
      <c r="F2325" s="4" t="s">
        <v>20</v>
      </c>
      <c r="G2325" s="4" t="s">
        <v>49</v>
      </c>
      <c r="H2325" s="4" t="s">
        <v>50</v>
      </c>
      <c r="I2325" s="9">
        <v>10</v>
      </c>
      <c r="J2325" s="6">
        <v>40.98</v>
      </c>
      <c r="K2325" s="7">
        <v>0.1</v>
      </c>
      <c r="L2325" s="6">
        <v>14.6</v>
      </c>
      <c r="M2325" s="6">
        <f t="shared" si="144"/>
        <v>368.82</v>
      </c>
      <c r="N2325" s="6">
        <f t="shared" si="145"/>
        <v>146</v>
      </c>
      <c r="O2325" s="6">
        <f t="shared" si="146"/>
        <v>222.82</v>
      </c>
      <c r="P2325" s="8">
        <f t="shared" si="147"/>
        <v>0.60414294235670518</v>
      </c>
      <c r="Q2325" s="5">
        <f>YEAR(SalesDataTable[[#This Row],[Order Date]])</f>
        <v>2026</v>
      </c>
      <c r="R2325" s="8" t="str">
        <f>"Q"&amp;ROUNDUP(MONTH(SalesDataTable[[#This Row],[Order Date]])/3,0)</f>
        <v>Q4</v>
      </c>
      <c r="S2325" s="9">
        <f>MONTH(SalesDataTable[[#This Row],[Order Date]])</f>
        <v>11</v>
      </c>
      <c r="T2325" s="8" t="str">
        <f>TEXT(SalesDataTable[[#This Row],[Order Date]],"mmm")</f>
        <v>Nov</v>
      </c>
    </row>
    <row r="2326" spans="1:20" ht="15.6">
      <c r="A2326" s="2" t="s">
        <v>2377</v>
      </c>
      <c r="B2326" s="3">
        <v>46335</v>
      </c>
      <c r="C2326" s="4" t="s">
        <v>27</v>
      </c>
      <c r="D2326" s="4" t="s">
        <v>48</v>
      </c>
      <c r="E2326" s="4" t="s">
        <v>25</v>
      </c>
      <c r="F2326" s="4" t="s">
        <v>16</v>
      </c>
      <c r="G2326" s="4" t="s">
        <v>11</v>
      </c>
      <c r="H2326" s="4" t="s">
        <v>21</v>
      </c>
      <c r="I2326" s="9">
        <v>3</v>
      </c>
      <c r="J2326" s="6">
        <v>144.22999999999999</v>
      </c>
      <c r="K2326" s="7">
        <v>0</v>
      </c>
      <c r="L2326" s="6">
        <v>80.959999999999994</v>
      </c>
      <c r="M2326" s="6">
        <f t="shared" si="144"/>
        <v>432.68999999999994</v>
      </c>
      <c r="N2326" s="6">
        <f t="shared" si="145"/>
        <v>242.88</v>
      </c>
      <c r="O2326" s="6">
        <f t="shared" si="146"/>
        <v>189.80999999999995</v>
      </c>
      <c r="P2326" s="8">
        <f t="shared" si="147"/>
        <v>0.43867433959647778</v>
      </c>
      <c r="Q2326" s="5">
        <f>YEAR(SalesDataTable[[#This Row],[Order Date]])</f>
        <v>2026</v>
      </c>
      <c r="R2326" s="8" t="str">
        <f>"Q"&amp;ROUNDUP(MONTH(SalesDataTable[[#This Row],[Order Date]])/3,0)</f>
        <v>Q4</v>
      </c>
      <c r="S2326" s="9">
        <f>MONTH(SalesDataTable[[#This Row],[Order Date]])</f>
        <v>11</v>
      </c>
      <c r="T2326" s="8" t="str">
        <f>TEXT(SalesDataTable[[#This Row],[Order Date]],"mmm")</f>
        <v>Nov</v>
      </c>
    </row>
    <row r="2327" spans="1:20" ht="15.6">
      <c r="A2327" s="2" t="s">
        <v>2378</v>
      </c>
      <c r="B2327" s="3">
        <v>46336</v>
      </c>
      <c r="C2327" s="4" t="s">
        <v>27</v>
      </c>
      <c r="D2327" s="4" t="s">
        <v>45</v>
      </c>
      <c r="E2327" s="4" t="s">
        <v>3</v>
      </c>
      <c r="F2327" s="4" t="s">
        <v>16</v>
      </c>
      <c r="G2327" s="4" t="s">
        <v>11</v>
      </c>
      <c r="H2327" s="4" t="s">
        <v>12</v>
      </c>
      <c r="I2327" s="9">
        <v>1</v>
      </c>
      <c r="J2327" s="6">
        <v>90.23</v>
      </c>
      <c r="K2327" s="7">
        <v>0</v>
      </c>
      <c r="L2327" s="6">
        <v>44.06</v>
      </c>
      <c r="M2327" s="6">
        <f t="shared" si="144"/>
        <v>90.23</v>
      </c>
      <c r="N2327" s="6">
        <f t="shared" si="145"/>
        <v>44.06</v>
      </c>
      <c r="O2327" s="6">
        <f t="shared" si="146"/>
        <v>46.17</v>
      </c>
      <c r="P2327" s="8">
        <f t="shared" si="147"/>
        <v>0.51169234179319512</v>
      </c>
      <c r="Q2327" s="5">
        <f>YEAR(SalesDataTable[[#This Row],[Order Date]])</f>
        <v>2026</v>
      </c>
      <c r="R2327" s="8" t="str">
        <f>"Q"&amp;ROUNDUP(MONTH(SalesDataTable[[#This Row],[Order Date]])/3,0)</f>
        <v>Q4</v>
      </c>
      <c r="S2327" s="9">
        <f>MONTH(SalesDataTable[[#This Row],[Order Date]])</f>
        <v>11</v>
      </c>
      <c r="T2327" s="8" t="str">
        <f>TEXT(SalesDataTable[[#This Row],[Order Date]],"mmm")</f>
        <v>Nov</v>
      </c>
    </row>
    <row r="2328" spans="1:20" ht="15.6">
      <c r="A2328" s="2" t="s">
        <v>2379</v>
      </c>
      <c r="B2328" s="3">
        <v>46336</v>
      </c>
      <c r="C2328" s="4" t="s">
        <v>27</v>
      </c>
      <c r="D2328" s="4" t="s">
        <v>45</v>
      </c>
      <c r="E2328" s="4" t="s">
        <v>3</v>
      </c>
      <c r="F2328" s="4" t="s">
        <v>16</v>
      </c>
      <c r="G2328" s="4" t="s">
        <v>11</v>
      </c>
      <c r="H2328" s="4" t="s">
        <v>53</v>
      </c>
      <c r="I2328" s="9">
        <v>5</v>
      </c>
      <c r="J2328" s="6">
        <v>152.82</v>
      </c>
      <c r="K2328" s="7">
        <v>0.1</v>
      </c>
      <c r="L2328" s="6">
        <v>80.09</v>
      </c>
      <c r="M2328" s="6">
        <f t="shared" si="144"/>
        <v>687.68999999999994</v>
      </c>
      <c r="N2328" s="6">
        <f t="shared" si="145"/>
        <v>400.45000000000005</v>
      </c>
      <c r="O2328" s="6">
        <f t="shared" si="146"/>
        <v>287.2399999999999</v>
      </c>
      <c r="P2328" s="8">
        <f t="shared" si="147"/>
        <v>0.417688202533118</v>
      </c>
      <c r="Q2328" s="5">
        <f>YEAR(SalesDataTable[[#This Row],[Order Date]])</f>
        <v>2026</v>
      </c>
      <c r="R2328" s="8" t="str">
        <f>"Q"&amp;ROUNDUP(MONTH(SalesDataTable[[#This Row],[Order Date]])/3,0)</f>
        <v>Q4</v>
      </c>
      <c r="S2328" s="9">
        <f>MONTH(SalesDataTable[[#This Row],[Order Date]])</f>
        <v>11</v>
      </c>
      <c r="T2328" s="8" t="str">
        <f>TEXT(SalesDataTable[[#This Row],[Order Date]],"mmm")</f>
        <v>Nov</v>
      </c>
    </row>
    <row r="2329" spans="1:20" ht="15.6">
      <c r="A2329" s="2" t="s">
        <v>2380</v>
      </c>
      <c r="B2329" s="3">
        <v>46336</v>
      </c>
      <c r="C2329" s="4" t="s">
        <v>1</v>
      </c>
      <c r="D2329" s="4" t="s">
        <v>2</v>
      </c>
      <c r="E2329" s="4" t="s">
        <v>3</v>
      </c>
      <c r="F2329" s="4" t="s">
        <v>20</v>
      </c>
      <c r="G2329" s="4" t="s">
        <v>17</v>
      </c>
      <c r="H2329" s="4" t="s">
        <v>18</v>
      </c>
      <c r="I2329" s="9">
        <v>2</v>
      </c>
      <c r="J2329" s="6">
        <v>36.61</v>
      </c>
      <c r="K2329" s="7">
        <v>0.05</v>
      </c>
      <c r="L2329" s="6">
        <v>13.31</v>
      </c>
      <c r="M2329" s="6">
        <f t="shared" si="144"/>
        <v>69.558999999999997</v>
      </c>
      <c r="N2329" s="6">
        <f t="shared" si="145"/>
        <v>26.62</v>
      </c>
      <c r="O2329" s="6">
        <f t="shared" si="146"/>
        <v>42.938999999999993</v>
      </c>
      <c r="P2329" s="8">
        <f t="shared" si="147"/>
        <v>0.61730329648212301</v>
      </c>
      <c r="Q2329" s="5">
        <f>YEAR(SalesDataTable[[#This Row],[Order Date]])</f>
        <v>2026</v>
      </c>
      <c r="R2329" s="8" t="str">
        <f>"Q"&amp;ROUNDUP(MONTH(SalesDataTable[[#This Row],[Order Date]])/3,0)</f>
        <v>Q4</v>
      </c>
      <c r="S2329" s="9">
        <f>MONTH(SalesDataTable[[#This Row],[Order Date]])</f>
        <v>11</v>
      </c>
      <c r="T2329" s="8" t="str">
        <f>TEXT(SalesDataTable[[#This Row],[Order Date]],"mmm")</f>
        <v>Nov</v>
      </c>
    </row>
    <row r="2330" spans="1:20" ht="15.6">
      <c r="A2330" s="2" t="s">
        <v>2381</v>
      </c>
      <c r="B2330" s="3">
        <v>46336</v>
      </c>
      <c r="C2330" s="4" t="s">
        <v>27</v>
      </c>
      <c r="D2330" s="4" t="s">
        <v>48</v>
      </c>
      <c r="E2330" s="4" t="s">
        <v>10</v>
      </c>
      <c r="F2330" s="4" t="s">
        <v>20</v>
      </c>
      <c r="G2330" s="4" t="s">
        <v>11</v>
      </c>
      <c r="H2330" s="4" t="s">
        <v>53</v>
      </c>
      <c r="I2330" s="9">
        <v>12</v>
      </c>
      <c r="J2330" s="6">
        <v>150.75</v>
      </c>
      <c r="K2330" s="7">
        <v>0.1</v>
      </c>
      <c r="L2330" s="6">
        <v>80.569999999999993</v>
      </c>
      <c r="M2330" s="6">
        <f t="shared" si="144"/>
        <v>1628.1000000000001</v>
      </c>
      <c r="N2330" s="6">
        <f t="shared" si="145"/>
        <v>966.83999999999992</v>
      </c>
      <c r="O2330" s="6">
        <f t="shared" si="146"/>
        <v>661.26000000000022</v>
      </c>
      <c r="P2330" s="8">
        <f t="shared" si="147"/>
        <v>0.40615441311958733</v>
      </c>
      <c r="Q2330" s="5">
        <f>YEAR(SalesDataTable[[#This Row],[Order Date]])</f>
        <v>2026</v>
      </c>
      <c r="R2330" s="8" t="str">
        <f>"Q"&amp;ROUNDUP(MONTH(SalesDataTable[[#This Row],[Order Date]])/3,0)</f>
        <v>Q4</v>
      </c>
      <c r="S2330" s="9">
        <f>MONTH(SalesDataTable[[#This Row],[Order Date]])</f>
        <v>11</v>
      </c>
      <c r="T2330" s="8" t="str">
        <f>TEXT(SalesDataTable[[#This Row],[Order Date]],"mmm")</f>
        <v>Nov</v>
      </c>
    </row>
    <row r="2331" spans="1:20" ht="15.6">
      <c r="A2331" s="2" t="s">
        <v>2382</v>
      </c>
      <c r="B2331" s="3">
        <v>46337</v>
      </c>
      <c r="C2331" s="4" t="s">
        <v>1</v>
      </c>
      <c r="D2331" s="4" t="s">
        <v>2</v>
      </c>
      <c r="E2331" s="4" t="s">
        <v>3</v>
      </c>
      <c r="F2331" s="4" t="s">
        <v>4</v>
      </c>
      <c r="G2331" s="4" t="s">
        <v>11</v>
      </c>
      <c r="H2331" s="4" t="s">
        <v>21</v>
      </c>
      <c r="I2331" s="9">
        <v>1</v>
      </c>
      <c r="J2331" s="6">
        <v>145.83000000000001</v>
      </c>
      <c r="K2331" s="7">
        <v>0.1</v>
      </c>
      <c r="L2331" s="6">
        <v>79.14</v>
      </c>
      <c r="M2331" s="6">
        <f t="shared" si="144"/>
        <v>131.24700000000001</v>
      </c>
      <c r="N2331" s="6">
        <f t="shared" si="145"/>
        <v>79.14</v>
      </c>
      <c r="O2331" s="6">
        <f t="shared" si="146"/>
        <v>52.107000000000014</v>
      </c>
      <c r="P2331" s="8">
        <f t="shared" si="147"/>
        <v>0.39701478890946085</v>
      </c>
      <c r="Q2331" s="5">
        <f>YEAR(SalesDataTable[[#This Row],[Order Date]])</f>
        <v>2026</v>
      </c>
      <c r="R2331" s="8" t="str">
        <f>"Q"&amp;ROUNDUP(MONTH(SalesDataTable[[#This Row],[Order Date]])/3,0)</f>
        <v>Q4</v>
      </c>
      <c r="S2331" s="9">
        <f>MONTH(SalesDataTable[[#This Row],[Order Date]])</f>
        <v>11</v>
      </c>
      <c r="T2331" s="8" t="str">
        <f>TEXT(SalesDataTable[[#This Row],[Order Date]],"mmm")</f>
        <v>Nov</v>
      </c>
    </row>
    <row r="2332" spans="1:20" ht="15.6">
      <c r="A2332" s="2" t="s">
        <v>2383</v>
      </c>
      <c r="B2332" s="3">
        <v>46337</v>
      </c>
      <c r="C2332" s="4" t="s">
        <v>1</v>
      </c>
      <c r="D2332" s="4" t="s">
        <v>2</v>
      </c>
      <c r="E2332" s="4" t="s">
        <v>3</v>
      </c>
      <c r="F2332" s="4" t="s">
        <v>4</v>
      </c>
      <c r="G2332" s="4" t="s">
        <v>17</v>
      </c>
      <c r="H2332" s="4" t="s">
        <v>83</v>
      </c>
      <c r="I2332" s="9">
        <v>4</v>
      </c>
      <c r="J2332" s="6">
        <v>162.04</v>
      </c>
      <c r="K2332" s="7">
        <v>0</v>
      </c>
      <c r="L2332" s="6">
        <v>85.77</v>
      </c>
      <c r="M2332" s="6">
        <f t="shared" si="144"/>
        <v>648.16</v>
      </c>
      <c r="N2332" s="6">
        <f t="shared" si="145"/>
        <v>343.08</v>
      </c>
      <c r="O2332" s="6">
        <f t="shared" si="146"/>
        <v>305.08</v>
      </c>
      <c r="P2332" s="8">
        <f t="shared" si="147"/>
        <v>0.47068625030856581</v>
      </c>
      <c r="Q2332" s="5">
        <f>YEAR(SalesDataTable[[#This Row],[Order Date]])</f>
        <v>2026</v>
      </c>
      <c r="R2332" s="8" t="str">
        <f>"Q"&amp;ROUNDUP(MONTH(SalesDataTable[[#This Row],[Order Date]])/3,0)</f>
        <v>Q4</v>
      </c>
      <c r="S2332" s="9">
        <f>MONTH(SalesDataTable[[#This Row],[Order Date]])</f>
        <v>11</v>
      </c>
      <c r="T2332" s="8" t="str">
        <f>TEXT(SalesDataTable[[#This Row],[Order Date]],"mmm")</f>
        <v>Nov</v>
      </c>
    </row>
    <row r="2333" spans="1:20" ht="15.6">
      <c r="A2333" s="2" t="s">
        <v>2384</v>
      </c>
      <c r="B2333" s="3">
        <v>46337</v>
      </c>
      <c r="C2333" s="4" t="s">
        <v>27</v>
      </c>
      <c r="D2333" s="4" t="s">
        <v>48</v>
      </c>
      <c r="E2333" s="4" t="s">
        <v>25</v>
      </c>
      <c r="F2333" s="4" t="s">
        <v>4</v>
      </c>
      <c r="G2333" s="4" t="s">
        <v>11</v>
      </c>
      <c r="H2333" s="4" t="s">
        <v>21</v>
      </c>
      <c r="I2333" s="9">
        <v>2</v>
      </c>
      <c r="J2333" s="6">
        <v>141.33000000000001</v>
      </c>
      <c r="K2333" s="7">
        <v>0.05</v>
      </c>
      <c r="L2333" s="6">
        <v>79.739999999999995</v>
      </c>
      <c r="M2333" s="6">
        <f t="shared" si="144"/>
        <v>268.52699999999999</v>
      </c>
      <c r="N2333" s="6">
        <f t="shared" si="145"/>
        <v>159.47999999999999</v>
      </c>
      <c r="O2333" s="6">
        <f t="shared" si="146"/>
        <v>109.047</v>
      </c>
      <c r="P2333" s="8">
        <f t="shared" si="147"/>
        <v>0.40609324202035552</v>
      </c>
      <c r="Q2333" s="5">
        <f>YEAR(SalesDataTable[[#This Row],[Order Date]])</f>
        <v>2026</v>
      </c>
      <c r="R2333" s="8" t="str">
        <f>"Q"&amp;ROUNDUP(MONTH(SalesDataTable[[#This Row],[Order Date]])/3,0)</f>
        <v>Q4</v>
      </c>
      <c r="S2333" s="9">
        <f>MONTH(SalesDataTable[[#This Row],[Order Date]])</f>
        <v>11</v>
      </c>
      <c r="T2333" s="8" t="str">
        <f>TEXT(SalesDataTable[[#This Row],[Order Date]],"mmm")</f>
        <v>Nov</v>
      </c>
    </row>
    <row r="2334" spans="1:20" ht="15.6">
      <c r="A2334" s="2" t="s">
        <v>2385</v>
      </c>
      <c r="B2334" s="3">
        <v>46337</v>
      </c>
      <c r="C2334" s="4" t="s">
        <v>14</v>
      </c>
      <c r="D2334" s="4" t="s">
        <v>126</v>
      </c>
      <c r="E2334" s="4" t="s">
        <v>3</v>
      </c>
      <c r="F2334" s="4" t="s">
        <v>4</v>
      </c>
      <c r="G2334" s="4" t="s">
        <v>31</v>
      </c>
      <c r="H2334" s="4" t="s">
        <v>90</v>
      </c>
      <c r="I2334" s="9">
        <v>1</v>
      </c>
      <c r="J2334" s="6">
        <v>125.11</v>
      </c>
      <c r="K2334" s="7">
        <v>0.1</v>
      </c>
      <c r="L2334" s="6">
        <v>61.65</v>
      </c>
      <c r="M2334" s="6">
        <f t="shared" si="144"/>
        <v>112.599</v>
      </c>
      <c r="N2334" s="6">
        <f t="shared" si="145"/>
        <v>61.65</v>
      </c>
      <c r="O2334" s="6">
        <f t="shared" si="146"/>
        <v>50.949000000000005</v>
      </c>
      <c r="P2334" s="8">
        <f t="shared" si="147"/>
        <v>0.45248181600191834</v>
      </c>
      <c r="Q2334" s="5">
        <f>YEAR(SalesDataTable[[#This Row],[Order Date]])</f>
        <v>2026</v>
      </c>
      <c r="R2334" s="8" t="str">
        <f>"Q"&amp;ROUNDUP(MONTH(SalesDataTable[[#This Row],[Order Date]])/3,0)</f>
        <v>Q4</v>
      </c>
      <c r="S2334" s="9">
        <f>MONTH(SalesDataTable[[#This Row],[Order Date]])</f>
        <v>11</v>
      </c>
      <c r="T2334" s="8" t="str">
        <f>TEXT(SalesDataTable[[#This Row],[Order Date]],"mmm")</f>
        <v>Nov</v>
      </c>
    </row>
    <row r="2335" spans="1:20" ht="15.6">
      <c r="A2335" s="2" t="s">
        <v>2386</v>
      </c>
      <c r="B2335" s="3">
        <v>46337</v>
      </c>
      <c r="C2335" s="4" t="s">
        <v>14</v>
      </c>
      <c r="D2335" s="4" t="s">
        <v>34</v>
      </c>
      <c r="E2335" s="4" t="s">
        <v>3</v>
      </c>
      <c r="F2335" s="4" t="s">
        <v>20</v>
      </c>
      <c r="G2335" s="4" t="s">
        <v>31</v>
      </c>
      <c r="H2335" s="4" t="s">
        <v>90</v>
      </c>
      <c r="I2335" s="9">
        <v>3</v>
      </c>
      <c r="J2335" s="6">
        <v>124.55</v>
      </c>
      <c r="K2335" s="7">
        <v>0.15</v>
      </c>
      <c r="L2335" s="6">
        <v>60.68</v>
      </c>
      <c r="M2335" s="6">
        <f t="shared" si="144"/>
        <v>317.60249999999996</v>
      </c>
      <c r="N2335" s="6">
        <f t="shared" si="145"/>
        <v>182.04</v>
      </c>
      <c r="O2335" s="6">
        <f t="shared" si="146"/>
        <v>135.56249999999997</v>
      </c>
      <c r="P2335" s="8">
        <f t="shared" si="147"/>
        <v>0.42683070819656643</v>
      </c>
      <c r="Q2335" s="5">
        <f>YEAR(SalesDataTable[[#This Row],[Order Date]])</f>
        <v>2026</v>
      </c>
      <c r="R2335" s="8" t="str">
        <f>"Q"&amp;ROUNDUP(MONTH(SalesDataTable[[#This Row],[Order Date]])/3,0)</f>
        <v>Q4</v>
      </c>
      <c r="S2335" s="9">
        <f>MONTH(SalesDataTable[[#This Row],[Order Date]])</f>
        <v>11</v>
      </c>
      <c r="T2335" s="8" t="str">
        <f>TEXT(SalesDataTable[[#This Row],[Order Date]],"mmm")</f>
        <v>Nov</v>
      </c>
    </row>
    <row r="2336" spans="1:20" ht="15.6">
      <c r="A2336" s="2" t="s">
        <v>2387</v>
      </c>
      <c r="B2336" s="3">
        <v>46337</v>
      </c>
      <c r="C2336" s="4" t="s">
        <v>14</v>
      </c>
      <c r="D2336" s="4" t="s">
        <v>61</v>
      </c>
      <c r="E2336" s="4" t="s">
        <v>25</v>
      </c>
      <c r="F2336" s="4" t="s">
        <v>4</v>
      </c>
      <c r="G2336" s="4" t="s">
        <v>11</v>
      </c>
      <c r="H2336" s="4" t="s">
        <v>21</v>
      </c>
      <c r="I2336" s="9">
        <v>1</v>
      </c>
      <c r="J2336" s="6">
        <v>143.77000000000001</v>
      </c>
      <c r="K2336" s="7">
        <v>0.1</v>
      </c>
      <c r="L2336" s="6">
        <v>81.02</v>
      </c>
      <c r="M2336" s="6">
        <f t="shared" si="144"/>
        <v>129.393</v>
      </c>
      <c r="N2336" s="6">
        <f t="shared" si="145"/>
        <v>81.02</v>
      </c>
      <c r="O2336" s="6">
        <f t="shared" si="146"/>
        <v>48.373000000000005</v>
      </c>
      <c r="P2336" s="8">
        <f t="shared" si="147"/>
        <v>0.3738455712441941</v>
      </c>
      <c r="Q2336" s="5">
        <f>YEAR(SalesDataTable[[#This Row],[Order Date]])</f>
        <v>2026</v>
      </c>
      <c r="R2336" s="8" t="str">
        <f>"Q"&amp;ROUNDUP(MONTH(SalesDataTable[[#This Row],[Order Date]])/3,0)</f>
        <v>Q4</v>
      </c>
      <c r="S2336" s="9">
        <f>MONTH(SalesDataTable[[#This Row],[Order Date]])</f>
        <v>11</v>
      </c>
      <c r="T2336" s="8" t="str">
        <f>TEXT(SalesDataTable[[#This Row],[Order Date]],"mmm")</f>
        <v>Nov</v>
      </c>
    </row>
    <row r="2337" spans="1:20" ht="15.6">
      <c r="A2337" s="2" t="s">
        <v>2388</v>
      </c>
      <c r="B2337" s="3">
        <v>46337</v>
      </c>
      <c r="C2337" s="4" t="s">
        <v>27</v>
      </c>
      <c r="D2337" s="4" t="s">
        <v>48</v>
      </c>
      <c r="E2337" s="4" t="s">
        <v>3</v>
      </c>
      <c r="F2337" s="4" t="s">
        <v>16</v>
      </c>
      <c r="G2337" s="4" t="s">
        <v>31</v>
      </c>
      <c r="H2337" s="4" t="s">
        <v>90</v>
      </c>
      <c r="I2337" s="9">
        <v>3</v>
      </c>
      <c r="J2337" s="6">
        <v>124.72</v>
      </c>
      <c r="K2337" s="7">
        <v>0.15</v>
      </c>
      <c r="L2337" s="6">
        <v>60.35</v>
      </c>
      <c r="M2337" s="6">
        <f t="shared" si="144"/>
        <v>318.03599999999994</v>
      </c>
      <c r="N2337" s="6">
        <f t="shared" si="145"/>
        <v>181.05</v>
      </c>
      <c r="O2337" s="6">
        <f t="shared" si="146"/>
        <v>136.98599999999993</v>
      </c>
      <c r="P2337" s="8">
        <f t="shared" si="147"/>
        <v>0.4307248236048748</v>
      </c>
      <c r="Q2337" s="5">
        <f>YEAR(SalesDataTable[[#This Row],[Order Date]])</f>
        <v>2026</v>
      </c>
      <c r="R2337" s="8" t="str">
        <f>"Q"&amp;ROUNDUP(MONTH(SalesDataTable[[#This Row],[Order Date]])/3,0)</f>
        <v>Q4</v>
      </c>
      <c r="S2337" s="9">
        <f>MONTH(SalesDataTable[[#This Row],[Order Date]])</f>
        <v>11</v>
      </c>
      <c r="T2337" s="8" t="str">
        <f>TEXT(SalesDataTable[[#This Row],[Order Date]],"mmm")</f>
        <v>Nov</v>
      </c>
    </row>
    <row r="2338" spans="1:20" ht="15.6">
      <c r="A2338" s="2" t="s">
        <v>2389</v>
      </c>
      <c r="B2338" s="3">
        <v>46337</v>
      </c>
      <c r="C2338" s="4" t="s">
        <v>14</v>
      </c>
      <c r="D2338" s="4" t="s">
        <v>15</v>
      </c>
      <c r="E2338" s="4" t="s">
        <v>25</v>
      </c>
      <c r="F2338" s="4" t="s">
        <v>4</v>
      </c>
      <c r="G2338" s="4" t="s">
        <v>49</v>
      </c>
      <c r="H2338" s="4" t="s">
        <v>67</v>
      </c>
      <c r="I2338" s="9">
        <v>1</v>
      </c>
      <c r="J2338" s="6">
        <v>35.729999999999997</v>
      </c>
      <c r="K2338" s="7">
        <v>0.1</v>
      </c>
      <c r="L2338" s="6">
        <v>14.15</v>
      </c>
      <c r="M2338" s="6">
        <f t="shared" si="144"/>
        <v>32.156999999999996</v>
      </c>
      <c r="N2338" s="6">
        <f t="shared" si="145"/>
        <v>14.15</v>
      </c>
      <c r="O2338" s="6">
        <f t="shared" si="146"/>
        <v>18.006999999999998</v>
      </c>
      <c r="P2338" s="8">
        <f t="shared" si="147"/>
        <v>0.55997139036601673</v>
      </c>
      <c r="Q2338" s="5">
        <f>YEAR(SalesDataTable[[#This Row],[Order Date]])</f>
        <v>2026</v>
      </c>
      <c r="R2338" s="8" t="str">
        <f>"Q"&amp;ROUNDUP(MONTH(SalesDataTable[[#This Row],[Order Date]])/3,0)</f>
        <v>Q4</v>
      </c>
      <c r="S2338" s="9">
        <f>MONTH(SalesDataTable[[#This Row],[Order Date]])</f>
        <v>11</v>
      </c>
      <c r="T2338" s="8" t="str">
        <f>TEXT(SalesDataTable[[#This Row],[Order Date]],"mmm")</f>
        <v>Nov</v>
      </c>
    </row>
    <row r="2339" spans="1:20" ht="15.6">
      <c r="A2339" s="2" t="s">
        <v>2390</v>
      </c>
      <c r="B2339" s="3">
        <v>46337</v>
      </c>
      <c r="C2339" s="4" t="s">
        <v>14</v>
      </c>
      <c r="D2339" s="4" t="s">
        <v>24</v>
      </c>
      <c r="E2339" s="4" t="s">
        <v>25</v>
      </c>
      <c r="F2339" s="4" t="s">
        <v>20</v>
      </c>
      <c r="G2339" s="4" t="s">
        <v>17</v>
      </c>
      <c r="H2339" s="4" t="s">
        <v>83</v>
      </c>
      <c r="I2339" s="9">
        <v>2</v>
      </c>
      <c r="J2339" s="6">
        <v>166.1</v>
      </c>
      <c r="K2339" s="7">
        <v>0.05</v>
      </c>
      <c r="L2339" s="6">
        <v>88.2</v>
      </c>
      <c r="M2339" s="6">
        <f t="shared" si="144"/>
        <v>315.58999999999997</v>
      </c>
      <c r="N2339" s="6">
        <f t="shared" si="145"/>
        <v>176.4</v>
      </c>
      <c r="O2339" s="6">
        <f t="shared" si="146"/>
        <v>139.18999999999997</v>
      </c>
      <c r="P2339" s="8">
        <f t="shared" si="147"/>
        <v>0.44104692797617157</v>
      </c>
      <c r="Q2339" s="5">
        <f>YEAR(SalesDataTable[[#This Row],[Order Date]])</f>
        <v>2026</v>
      </c>
      <c r="R2339" s="8" t="str">
        <f>"Q"&amp;ROUNDUP(MONTH(SalesDataTable[[#This Row],[Order Date]])/3,0)</f>
        <v>Q4</v>
      </c>
      <c r="S2339" s="9">
        <f>MONTH(SalesDataTable[[#This Row],[Order Date]])</f>
        <v>11</v>
      </c>
      <c r="T2339" s="8" t="str">
        <f>TEXT(SalesDataTable[[#This Row],[Order Date]],"mmm")</f>
        <v>Nov</v>
      </c>
    </row>
    <row r="2340" spans="1:20" ht="15.6">
      <c r="A2340" s="2" t="s">
        <v>2391</v>
      </c>
      <c r="B2340" s="3">
        <v>46337</v>
      </c>
      <c r="C2340" s="4" t="s">
        <v>14</v>
      </c>
      <c r="D2340" s="4" t="s">
        <v>126</v>
      </c>
      <c r="E2340" s="4" t="s">
        <v>39</v>
      </c>
      <c r="F2340" s="4" t="s">
        <v>16</v>
      </c>
      <c r="G2340" s="4" t="s">
        <v>5</v>
      </c>
      <c r="H2340" s="4" t="s">
        <v>6</v>
      </c>
      <c r="I2340" s="9">
        <v>2</v>
      </c>
      <c r="J2340" s="6">
        <v>81.27</v>
      </c>
      <c r="K2340" s="7">
        <v>0.05</v>
      </c>
      <c r="L2340" s="6">
        <v>43.04</v>
      </c>
      <c r="M2340" s="6">
        <f t="shared" si="144"/>
        <v>154.41299999999998</v>
      </c>
      <c r="N2340" s="6">
        <f t="shared" si="145"/>
        <v>86.08</v>
      </c>
      <c r="O2340" s="6">
        <f t="shared" si="146"/>
        <v>68.332999999999984</v>
      </c>
      <c r="P2340" s="8">
        <f t="shared" si="147"/>
        <v>0.44253398353765544</v>
      </c>
      <c r="Q2340" s="5">
        <f>YEAR(SalesDataTable[[#This Row],[Order Date]])</f>
        <v>2026</v>
      </c>
      <c r="R2340" s="8" t="str">
        <f>"Q"&amp;ROUNDUP(MONTH(SalesDataTable[[#This Row],[Order Date]])/3,0)</f>
        <v>Q4</v>
      </c>
      <c r="S2340" s="9">
        <f>MONTH(SalesDataTable[[#This Row],[Order Date]])</f>
        <v>11</v>
      </c>
      <c r="T2340" s="8" t="str">
        <f>TEXT(SalesDataTable[[#This Row],[Order Date]],"mmm")</f>
        <v>Nov</v>
      </c>
    </row>
    <row r="2341" spans="1:20" ht="15.6">
      <c r="A2341" s="2" t="s">
        <v>2392</v>
      </c>
      <c r="B2341" s="3">
        <v>46337</v>
      </c>
      <c r="C2341" s="4" t="s">
        <v>1</v>
      </c>
      <c r="D2341" s="4" t="s">
        <v>52</v>
      </c>
      <c r="E2341" s="4" t="s">
        <v>10</v>
      </c>
      <c r="F2341" s="4" t="s">
        <v>4</v>
      </c>
      <c r="G2341" s="4" t="s">
        <v>31</v>
      </c>
      <c r="H2341" s="4" t="s">
        <v>41</v>
      </c>
      <c r="I2341" s="9">
        <v>10</v>
      </c>
      <c r="J2341" s="6">
        <v>191.98</v>
      </c>
      <c r="K2341" s="7">
        <v>0.1</v>
      </c>
      <c r="L2341" s="6">
        <v>102.73</v>
      </c>
      <c r="M2341" s="6">
        <f t="shared" si="144"/>
        <v>1727.82</v>
      </c>
      <c r="N2341" s="6">
        <f t="shared" si="145"/>
        <v>1027.3</v>
      </c>
      <c r="O2341" s="6">
        <f t="shared" si="146"/>
        <v>700.52</v>
      </c>
      <c r="P2341" s="8">
        <f t="shared" si="147"/>
        <v>0.40543575140929033</v>
      </c>
      <c r="Q2341" s="5">
        <f>YEAR(SalesDataTable[[#This Row],[Order Date]])</f>
        <v>2026</v>
      </c>
      <c r="R2341" s="8" t="str">
        <f>"Q"&amp;ROUNDUP(MONTH(SalesDataTable[[#This Row],[Order Date]])/3,0)</f>
        <v>Q4</v>
      </c>
      <c r="S2341" s="9">
        <f>MONTH(SalesDataTable[[#This Row],[Order Date]])</f>
        <v>11</v>
      </c>
      <c r="T2341" s="8" t="str">
        <f>TEXT(SalesDataTable[[#This Row],[Order Date]],"mmm")</f>
        <v>Nov</v>
      </c>
    </row>
    <row r="2342" spans="1:20" ht="15.6">
      <c r="A2342" s="2" t="s">
        <v>2393</v>
      </c>
      <c r="B2342" s="3">
        <v>46338</v>
      </c>
      <c r="C2342" s="4" t="s">
        <v>27</v>
      </c>
      <c r="D2342" s="4" t="s">
        <v>48</v>
      </c>
      <c r="E2342" s="4" t="s">
        <v>25</v>
      </c>
      <c r="F2342" s="4" t="s">
        <v>4</v>
      </c>
      <c r="G2342" s="4" t="s">
        <v>11</v>
      </c>
      <c r="H2342" s="4" t="s">
        <v>12</v>
      </c>
      <c r="I2342" s="9">
        <v>6</v>
      </c>
      <c r="J2342" s="6">
        <v>89.87</v>
      </c>
      <c r="K2342" s="7">
        <v>0.2</v>
      </c>
      <c r="L2342" s="6">
        <v>44.47</v>
      </c>
      <c r="M2342" s="6">
        <f t="shared" si="144"/>
        <v>431.37600000000003</v>
      </c>
      <c r="N2342" s="6">
        <f t="shared" si="145"/>
        <v>266.82</v>
      </c>
      <c r="O2342" s="6">
        <f t="shared" si="146"/>
        <v>164.55600000000004</v>
      </c>
      <c r="P2342" s="8">
        <f t="shared" si="147"/>
        <v>0.3814676755313231</v>
      </c>
      <c r="Q2342" s="5">
        <f>YEAR(SalesDataTable[[#This Row],[Order Date]])</f>
        <v>2026</v>
      </c>
      <c r="R2342" s="8" t="str">
        <f>"Q"&amp;ROUNDUP(MONTH(SalesDataTable[[#This Row],[Order Date]])/3,0)</f>
        <v>Q4</v>
      </c>
      <c r="S2342" s="9">
        <f>MONTH(SalesDataTable[[#This Row],[Order Date]])</f>
        <v>11</v>
      </c>
      <c r="T2342" s="8" t="str">
        <f>TEXT(SalesDataTable[[#This Row],[Order Date]],"mmm")</f>
        <v>Nov</v>
      </c>
    </row>
    <row r="2343" spans="1:20" ht="15.6">
      <c r="A2343" s="2" t="s">
        <v>2394</v>
      </c>
      <c r="B2343" s="3">
        <v>46338</v>
      </c>
      <c r="C2343" s="4" t="s">
        <v>8</v>
      </c>
      <c r="D2343" s="4" t="s">
        <v>86</v>
      </c>
      <c r="E2343" s="4" t="s">
        <v>39</v>
      </c>
      <c r="F2343" s="4" t="s">
        <v>16</v>
      </c>
      <c r="G2343" s="4" t="s">
        <v>5</v>
      </c>
      <c r="H2343" s="4" t="s">
        <v>29</v>
      </c>
      <c r="I2343" s="9">
        <v>3</v>
      </c>
      <c r="J2343" s="6">
        <v>51.44</v>
      </c>
      <c r="K2343" s="7">
        <v>0.1</v>
      </c>
      <c r="L2343" s="6">
        <v>23.11</v>
      </c>
      <c r="M2343" s="6">
        <f t="shared" si="144"/>
        <v>138.88800000000001</v>
      </c>
      <c r="N2343" s="6">
        <f t="shared" si="145"/>
        <v>69.33</v>
      </c>
      <c r="O2343" s="6">
        <f t="shared" si="146"/>
        <v>69.558000000000007</v>
      </c>
      <c r="P2343" s="8">
        <f t="shared" si="147"/>
        <v>0.50082080525315364</v>
      </c>
      <c r="Q2343" s="5">
        <f>YEAR(SalesDataTable[[#This Row],[Order Date]])</f>
        <v>2026</v>
      </c>
      <c r="R2343" s="8" t="str">
        <f>"Q"&amp;ROUNDUP(MONTH(SalesDataTable[[#This Row],[Order Date]])/3,0)</f>
        <v>Q4</v>
      </c>
      <c r="S2343" s="9">
        <f>MONTH(SalesDataTable[[#This Row],[Order Date]])</f>
        <v>11</v>
      </c>
      <c r="T2343" s="8" t="str">
        <f>TEXT(SalesDataTable[[#This Row],[Order Date]],"mmm")</f>
        <v>Nov</v>
      </c>
    </row>
    <row r="2344" spans="1:20" ht="15.6">
      <c r="A2344" s="2" t="s">
        <v>2395</v>
      </c>
      <c r="B2344" s="3">
        <v>46338</v>
      </c>
      <c r="C2344" s="4" t="s">
        <v>27</v>
      </c>
      <c r="D2344" s="4" t="s">
        <v>28</v>
      </c>
      <c r="E2344" s="4" t="s">
        <v>39</v>
      </c>
      <c r="F2344" s="4" t="s">
        <v>16</v>
      </c>
      <c r="G2344" s="4" t="s">
        <v>17</v>
      </c>
      <c r="H2344" s="4" t="s">
        <v>46</v>
      </c>
      <c r="I2344" s="9">
        <v>4</v>
      </c>
      <c r="J2344" s="6">
        <v>46.68</v>
      </c>
      <c r="K2344" s="7">
        <v>0.05</v>
      </c>
      <c r="L2344" s="6">
        <v>17.96</v>
      </c>
      <c r="M2344" s="6">
        <f t="shared" si="144"/>
        <v>177.38399999999999</v>
      </c>
      <c r="N2344" s="6">
        <f t="shared" si="145"/>
        <v>71.84</v>
      </c>
      <c r="O2344" s="6">
        <f t="shared" si="146"/>
        <v>105.54399999999998</v>
      </c>
      <c r="P2344" s="8">
        <f t="shared" si="147"/>
        <v>0.59500293149325756</v>
      </c>
      <c r="Q2344" s="5">
        <f>YEAR(SalesDataTable[[#This Row],[Order Date]])</f>
        <v>2026</v>
      </c>
      <c r="R2344" s="8" t="str">
        <f>"Q"&amp;ROUNDUP(MONTH(SalesDataTable[[#This Row],[Order Date]])/3,0)</f>
        <v>Q4</v>
      </c>
      <c r="S2344" s="9">
        <f>MONTH(SalesDataTable[[#This Row],[Order Date]])</f>
        <v>11</v>
      </c>
      <c r="T2344" s="8" t="str">
        <f>TEXT(SalesDataTable[[#This Row],[Order Date]],"mmm")</f>
        <v>Nov</v>
      </c>
    </row>
    <row r="2345" spans="1:20" ht="15.6">
      <c r="A2345" s="2" t="s">
        <v>2396</v>
      </c>
      <c r="B2345" s="3">
        <v>46338</v>
      </c>
      <c r="C2345" s="4" t="s">
        <v>8</v>
      </c>
      <c r="D2345" s="4" t="s">
        <v>69</v>
      </c>
      <c r="E2345" s="4" t="s">
        <v>25</v>
      </c>
      <c r="F2345" s="4" t="s">
        <v>16</v>
      </c>
      <c r="G2345" s="4" t="s">
        <v>11</v>
      </c>
      <c r="H2345" s="4" t="s">
        <v>79</v>
      </c>
      <c r="I2345" s="9">
        <v>4</v>
      </c>
      <c r="J2345" s="6">
        <v>73.05</v>
      </c>
      <c r="K2345" s="7">
        <v>0.2</v>
      </c>
      <c r="L2345" s="6">
        <v>32.82</v>
      </c>
      <c r="M2345" s="6">
        <f t="shared" si="144"/>
        <v>233.76</v>
      </c>
      <c r="N2345" s="6">
        <f t="shared" si="145"/>
        <v>131.28</v>
      </c>
      <c r="O2345" s="6">
        <f t="shared" si="146"/>
        <v>102.47999999999999</v>
      </c>
      <c r="P2345" s="8">
        <f t="shared" si="147"/>
        <v>0.4383983572895277</v>
      </c>
      <c r="Q2345" s="5">
        <f>YEAR(SalesDataTable[[#This Row],[Order Date]])</f>
        <v>2026</v>
      </c>
      <c r="R2345" s="8" t="str">
        <f>"Q"&amp;ROUNDUP(MONTH(SalesDataTable[[#This Row],[Order Date]])/3,0)</f>
        <v>Q4</v>
      </c>
      <c r="S2345" s="9">
        <f>MONTH(SalesDataTable[[#This Row],[Order Date]])</f>
        <v>11</v>
      </c>
      <c r="T2345" s="8" t="str">
        <f>TEXT(SalesDataTable[[#This Row],[Order Date]],"mmm")</f>
        <v>Nov</v>
      </c>
    </row>
    <row r="2346" spans="1:20" ht="15.6">
      <c r="A2346" s="2" t="s">
        <v>2397</v>
      </c>
      <c r="B2346" s="3">
        <v>46338</v>
      </c>
      <c r="C2346" s="4" t="s">
        <v>14</v>
      </c>
      <c r="D2346" s="4" t="s">
        <v>61</v>
      </c>
      <c r="E2346" s="4" t="s">
        <v>39</v>
      </c>
      <c r="F2346" s="4" t="s">
        <v>16</v>
      </c>
      <c r="G2346" s="4" t="s">
        <v>31</v>
      </c>
      <c r="H2346" s="4" t="s">
        <v>90</v>
      </c>
      <c r="I2346" s="9">
        <v>1</v>
      </c>
      <c r="J2346" s="6">
        <v>125.32</v>
      </c>
      <c r="K2346" s="7">
        <v>0.15</v>
      </c>
      <c r="L2346" s="6">
        <v>59.49</v>
      </c>
      <c r="M2346" s="6">
        <f t="shared" si="144"/>
        <v>106.52199999999999</v>
      </c>
      <c r="N2346" s="6">
        <f t="shared" si="145"/>
        <v>59.49</v>
      </c>
      <c r="O2346" s="6">
        <f t="shared" si="146"/>
        <v>47.031999999999989</v>
      </c>
      <c r="P2346" s="8">
        <f t="shared" si="147"/>
        <v>0.44152381667636725</v>
      </c>
      <c r="Q2346" s="5">
        <f>YEAR(SalesDataTable[[#This Row],[Order Date]])</f>
        <v>2026</v>
      </c>
      <c r="R2346" s="8" t="str">
        <f>"Q"&amp;ROUNDUP(MONTH(SalesDataTable[[#This Row],[Order Date]])/3,0)</f>
        <v>Q4</v>
      </c>
      <c r="S2346" s="9">
        <f>MONTH(SalesDataTable[[#This Row],[Order Date]])</f>
        <v>11</v>
      </c>
      <c r="T2346" s="8" t="str">
        <f>TEXT(SalesDataTable[[#This Row],[Order Date]],"mmm")</f>
        <v>Nov</v>
      </c>
    </row>
    <row r="2347" spans="1:20" ht="15.6">
      <c r="A2347" s="2" t="s">
        <v>2398</v>
      </c>
      <c r="B2347" s="3">
        <v>46338</v>
      </c>
      <c r="C2347" s="4" t="s">
        <v>8</v>
      </c>
      <c r="D2347" s="4" t="s">
        <v>66</v>
      </c>
      <c r="E2347" s="4" t="s">
        <v>39</v>
      </c>
      <c r="F2347" s="4" t="s">
        <v>20</v>
      </c>
      <c r="G2347" s="4" t="s">
        <v>49</v>
      </c>
      <c r="H2347" s="4" t="s">
        <v>55</v>
      </c>
      <c r="I2347" s="9">
        <v>2</v>
      </c>
      <c r="J2347" s="6">
        <v>123.49</v>
      </c>
      <c r="K2347" s="7">
        <v>0.15</v>
      </c>
      <c r="L2347" s="6">
        <v>68.08</v>
      </c>
      <c r="M2347" s="6">
        <f t="shared" si="144"/>
        <v>209.93299999999999</v>
      </c>
      <c r="N2347" s="6">
        <f t="shared" si="145"/>
        <v>136.16</v>
      </c>
      <c r="O2347" s="6">
        <f t="shared" si="146"/>
        <v>73.772999999999996</v>
      </c>
      <c r="P2347" s="8">
        <f t="shared" si="147"/>
        <v>0.35141211719929694</v>
      </c>
      <c r="Q2347" s="5">
        <f>YEAR(SalesDataTable[[#This Row],[Order Date]])</f>
        <v>2026</v>
      </c>
      <c r="R2347" s="8" t="str">
        <f>"Q"&amp;ROUNDUP(MONTH(SalesDataTable[[#This Row],[Order Date]])/3,0)</f>
        <v>Q4</v>
      </c>
      <c r="S2347" s="9">
        <f>MONTH(SalesDataTable[[#This Row],[Order Date]])</f>
        <v>11</v>
      </c>
      <c r="T2347" s="8" t="str">
        <f>TEXT(SalesDataTable[[#This Row],[Order Date]],"mmm")</f>
        <v>Nov</v>
      </c>
    </row>
    <row r="2348" spans="1:20" ht="15.6">
      <c r="A2348" s="2" t="s">
        <v>2399</v>
      </c>
      <c r="B2348" s="3">
        <v>46339</v>
      </c>
      <c r="C2348" s="4" t="s">
        <v>8</v>
      </c>
      <c r="D2348" s="4" t="s">
        <v>69</v>
      </c>
      <c r="E2348" s="4" t="s">
        <v>25</v>
      </c>
      <c r="F2348" s="4" t="s">
        <v>4</v>
      </c>
      <c r="G2348" s="4" t="s">
        <v>17</v>
      </c>
      <c r="H2348" s="4" t="s">
        <v>46</v>
      </c>
      <c r="I2348" s="9">
        <v>1</v>
      </c>
      <c r="J2348" s="6">
        <v>47.37</v>
      </c>
      <c r="K2348" s="7">
        <v>0.2</v>
      </c>
      <c r="L2348" s="6">
        <v>18.739999999999998</v>
      </c>
      <c r="M2348" s="6">
        <f t="shared" si="144"/>
        <v>37.896000000000001</v>
      </c>
      <c r="N2348" s="6">
        <f t="shared" si="145"/>
        <v>18.739999999999998</v>
      </c>
      <c r="O2348" s="6">
        <f t="shared" si="146"/>
        <v>19.156000000000002</v>
      </c>
      <c r="P2348" s="8">
        <f t="shared" si="147"/>
        <v>0.50548870593202455</v>
      </c>
      <c r="Q2348" s="5">
        <f>YEAR(SalesDataTable[[#This Row],[Order Date]])</f>
        <v>2026</v>
      </c>
      <c r="R2348" s="8" t="str">
        <f>"Q"&amp;ROUNDUP(MONTH(SalesDataTable[[#This Row],[Order Date]])/3,0)</f>
        <v>Q4</v>
      </c>
      <c r="S2348" s="9">
        <f>MONTH(SalesDataTable[[#This Row],[Order Date]])</f>
        <v>11</v>
      </c>
      <c r="T2348" s="8" t="str">
        <f>TEXT(SalesDataTable[[#This Row],[Order Date]],"mmm")</f>
        <v>Nov</v>
      </c>
    </row>
    <row r="2349" spans="1:20" ht="15.6">
      <c r="A2349" s="2" t="s">
        <v>2400</v>
      </c>
      <c r="B2349" s="3">
        <v>46339</v>
      </c>
      <c r="C2349" s="4" t="s">
        <v>8</v>
      </c>
      <c r="D2349" s="4" t="s">
        <v>69</v>
      </c>
      <c r="E2349" s="4" t="s">
        <v>10</v>
      </c>
      <c r="F2349" s="4" t="s">
        <v>20</v>
      </c>
      <c r="G2349" s="4" t="s">
        <v>11</v>
      </c>
      <c r="H2349" s="4" t="s">
        <v>12</v>
      </c>
      <c r="I2349" s="9">
        <v>6</v>
      </c>
      <c r="J2349" s="6">
        <v>92.31</v>
      </c>
      <c r="K2349" s="7">
        <v>0.05</v>
      </c>
      <c r="L2349" s="6">
        <v>46.12</v>
      </c>
      <c r="M2349" s="6">
        <f t="shared" si="144"/>
        <v>526.16700000000003</v>
      </c>
      <c r="N2349" s="6">
        <f t="shared" si="145"/>
        <v>276.71999999999997</v>
      </c>
      <c r="O2349" s="6">
        <f t="shared" si="146"/>
        <v>249.44700000000006</v>
      </c>
      <c r="P2349" s="8">
        <f t="shared" si="147"/>
        <v>0.47408332335551268</v>
      </c>
      <c r="Q2349" s="5">
        <f>YEAR(SalesDataTable[[#This Row],[Order Date]])</f>
        <v>2026</v>
      </c>
      <c r="R2349" s="8" t="str">
        <f>"Q"&amp;ROUNDUP(MONTH(SalesDataTable[[#This Row],[Order Date]])/3,0)</f>
        <v>Q4</v>
      </c>
      <c r="S2349" s="9">
        <f>MONTH(SalesDataTable[[#This Row],[Order Date]])</f>
        <v>11</v>
      </c>
      <c r="T2349" s="8" t="str">
        <f>TEXT(SalesDataTable[[#This Row],[Order Date]],"mmm")</f>
        <v>Nov</v>
      </c>
    </row>
    <row r="2350" spans="1:20" ht="15.6">
      <c r="A2350" s="2" t="s">
        <v>2401</v>
      </c>
      <c r="B2350" s="3">
        <v>46339</v>
      </c>
      <c r="C2350" s="4" t="s">
        <v>14</v>
      </c>
      <c r="D2350" s="4" t="s">
        <v>126</v>
      </c>
      <c r="E2350" s="4" t="s">
        <v>25</v>
      </c>
      <c r="F2350" s="4" t="s">
        <v>4</v>
      </c>
      <c r="G2350" s="4" t="s">
        <v>5</v>
      </c>
      <c r="H2350" s="4" t="s">
        <v>29</v>
      </c>
      <c r="I2350" s="9">
        <v>1</v>
      </c>
      <c r="J2350" s="6">
        <v>49.53</v>
      </c>
      <c r="K2350" s="7">
        <v>0.1</v>
      </c>
      <c r="L2350" s="6">
        <v>22.18</v>
      </c>
      <c r="M2350" s="6">
        <f t="shared" si="144"/>
        <v>44.577000000000005</v>
      </c>
      <c r="N2350" s="6">
        <f t="shared" si="145"/>
        <v>22.18</v>
      </c>
      <c r="O2350" s="6">
        <f t="shared" si="146"/>
        <v>22.397000000000006</v>
      </c>
      <c r="P2350" s="8">
        <f t="shared" si="147"/>
        <v>0.50243399062296712</v>
      </c>
      <c r="Q2350" s="5">
        <f>YEAR(SalesDataTable[[#This Row],[Order Date]])</f>
        <v>2026</v>
      </c>
      <c r="R2350" s="8" t="str">
        <f>"Q"&amp;ROUNDUP(MONTH(SalesDataTable[[#This Row],[Order Date]])/3,0)</f>
        <v>Q4</v>
      </c>
      <c r="S2350" s="9">
        <f>MONTH(SalesDataTable[[#This Row],[Order Date]])</f>
        <v>11</v>
      </c>
      <c r="T2350" s="8" t="str">
        <f>TEXT(SalesDataTable[[#This Row],[Order Date]],"mmm")</f>
        <v>Nov</v>
      </c>
    </row>
    <row r="2351" spans="1:20" ht="15.6">
      <c r="A2351" s="2" t="s">
        <v>2402</v>
      </c>
      <c r="B2351" s="3">
        <v>46339</v>
      </c>
      <c r="C2351" s="4" t="s">
        <v>27</v>
      </c>
      <c r="D2351" s="4" t="s">
        <v>48</v>
      </c>
      <c r="E2351" s="4" t="s">
        <v>3</v>
      </c>
      <c r="F2351" s="4" t="s">
        <v>16</v>
      </c>
      <c r="G2351" s="4" t="s">
        <v>17</v>
      </c>
      <c r="H2351" s="4" t="s">
        <v>46</v>
      </c>
      <c r="I2351" s="9">
        <v>4</v>
      </c>
      <c r="J2351" s="6">
        <v>47.62</v>
      </c>
      <c r="K2351" s="7">
        <v>0.2</v>
      </c>
      <c r="L2351" s="6">
        <v>18.100000000000001</v>
      </c>
      <c r="M2351" s="6">
        <f t="shared" si="144"/>
        <v>152.38399999999999</v>
      </c>
      <c r="N2351" s="6">
        <f t="shared" si="145"/>
        <v>72.400000000000006</v>
      </c>
      <c r="O2351" s="6">
        <f t="shared" si="146"/>
        <v>79.98399999999998</v>
      </c>
      <c r="P2351" s="8">
        <f t="shared" si="147"/>
        <v>0.52488450230995376</v>
      </c>
      <c r="Q2351" s="5">
        <f>YEAR(SalesDataTable[[#This Row],[Order Date]])</f>
        <v>2026</v>
      </c>
      <c r="R2351" s="8" t="str">
        <f>"Q"&amp;ROUNDUP(MONTH(SalesDataTable[[#This Row],[Order Date]])/3,0)</f>
        <v>Q4</v>
      </c>
      <c r="S2351" s="9">
        <f>MONTH(SalesDataTable[[#This Row],[Order Date]])</f>
        <v>11</v>
      </c>
      <c r="T2351" s="8" t="str">
        <f>TEXT(SalesDataTable[[#This Row],[Order Date]],"mmm")</f>
        <v>Nov</v>
      </c>
    </row>
    <row r="2352" spans="1:20" ht="15.6">
      <c r="A2352" s="2" t="s">
        <v>2403</v>
      </c>
      <c r="B2352" s="3">
        <v>46339</v>
      </c>
      <c r="C2352" s="4" t="s">
        <v>8</v>
      </c>
      <c r="D2352" s="4" t="s">
        <v>38</v>
      </c>
      <c r="E2352" s="4" t="s">
        <v>3</v>
      </c>
      <c r="F2352" s="4" t="s">
        <v>16</v>
      </c>
      <c r="G2352" s="4" t="s">
        <v>5</v>
      </c>
      <c r="H2352" s="4" t="s">
        <v>29</v>
      </c>
      <c r="I2352" s="9">
        <v>4</v>
      </c>
      <c r="J2352" s="6">
        <v>51.93</v>
      </c>
      <c r="K2352" s="7">
        <v>0.05</v>
      </c>
      <c r="L2352" s="6">
        <v>22.62</v>
      </c>
      <c r="M2352" s="6">
        <f t="shared" si="144"/>
        <v>197.334</v>
      </c>
      <c r="N2352" s="6">
        <f t="shared" si="145"/>
        <v>90.48</v>
      </c>
      <c r="O2352" s="6">
        <f t="shared" si="146"/>
        <v>106.854</v>
      </c>
      <c r="P2352" s="8">
        <f t="shared" si="147"/>
        <v>0.54148803551339353</v>
      </c>
      <c r="Q2352" s="5">
        <f>YEAR(SalesDataTable[[#This Row],[Order Date]])</f>
        <v>2026</v>
      </c>
      <c r="R2352" s="8" t="str">
        <f>"Q"&amp;ROUNDUP(MONTH(SalesDataTable[[#This Row],[Order Date]])/3,0)</f>
        <v>Q4</v>
      </c>
      <c r="S2352" s="9">
        <f>MONTH(SalesDataTable[[#This Row],[Order Date]])</f>
        <v>11</v>
      </c>
      <c r="T2352" s="8" t="str">
        <f>TEXT(SalesDataTable[[#This Row],[Order Date]],"mmm")</f>
        <v>Nov</v>
      </c>
    </row>
    <row r="2353" spans="1:20" ht="15.6">
      <c r="A2353" s="2" t="s">
        <v>2404</v>
      </c>
      <c r="B2353" s="3">
        <v>46339</v>
      </c>
      <c r="C2353" s="4" t="s">
        <v>8</v>
      </c>
      <c r="D2353" s="4" t="s">
        <v>66</v>
      </c>
      <c r="E2353" s="4" t="s">
        <v>39</v>
      </c>
      <c r="F2353" s="4" t="s">
        <v>16</v>
      </c>
      <c r="G2353" s="4" t="s">
        <v>11</v>
      </c>
      <c r="H2353" s="4" t="s">
        <v>53</v>
      </c>
      <c r="I2353" s="9">
        <v>1</v>
      </c>
      <c r="J2353" s="6">
        <v>155.44999999999999</v>
      </c>
      <c r="K2353" s="7">
        <v>0.05</v>
      </c>
      <c r="L2353" s="6">
        <v>77.25</v>
      </c>
      <c r="M2353" s="6">
        <f t="shared" si="144"/>
        <v>147.67749999999998</v>
      </c>
      <c r="N2353" s="6">
        <f t="shared" si="145"/>
        <v>77.25</v>
      </c>
      <c r="O2353" s="6">
        <f t="shared" si="146"/>
        <v>70.427499999999981</v>
      </c>
      <c r="P2353" s="8">
        <f t="shared" si="147"/>
        <v>0.47690067884410281</v>
      </c>
      <c r="Q2353" s="5">
        <f>YEAR(SalesDataTable[[#This Row],[Order Date]])</f>
        <v>2026</v>
      </c>
      <c r="R2353" s="8" t="str">
        <f>"Q"&amp;ROUNDUP(MONTH(SalesDataTable[[#This Row],[Order Date]])/3,0)</f>
        <v>Q4</v>
      </c>
      <c r="S2353" s="9">
        <f>MONTH(SalesDataTable[[#This Row],[Order Date]])</f>
        <v>11</v>
      </c>
      <c r="T2353" s="8" t="str">
        <f>TEXT(SalesDataTable[[#This Row],[Order Date]],"mmm")</f>
        <v>Nov</v>
      </c>
    </row>
    <row r="2354" spans="1:20" ht="15.6">
      <c r="A2354" s="2" t="s">
        <v>2405</v>
      </c>
      <c r="B2354" s="3">
        <v>46339</v>
      </c>
      <c r="C2354" s="4" t="s">
        <v>1</v>
      </c>
      <c r="D2354" s="4" t="s">
        <v>2</v>
      </c>
      <c r="E2354" s="4" t="s">
        <v>3</v>
      </c>
      <c r="F2354" s="4" t="s">
        <v>4</v>
      </c>
      <c r="G2354" s="4" t="s">
        <v>5</v>
      </c>
      <c r="H2354" s="4" t="s">
        <v>35</v>
      </c>
      <c r="I2354" s="9">
        <v>4</v>
      </c>
      <c r="J2354" s="6">
        <v>40.03</v>
      </c>
      <c r="K2354" s="7">
        <v>0.05</v>
      </c>
      <c r="L2354" s="6">
        <v>16.78</v>
      </c>
      <c r="M2354" s="6">
        <f t="shared" si="144"/>
        <v>152.114</v>
      </c>
      <c r="N2354" s="6">
        <f t="shared" si="145"/>
        <v>67.12</v>
      </c>
      <c r="O2354" s="6">
        <f t="shared" si="146"/>
        <v>84.994</v>
      </c>
      <c r="P2354" s="8">
        <f t="shared" si="147"/>
        <v>0.5587519886400989</v>
      </c>
      <c r="Q2354" s="5">
        <f>YEAR(SalesDataTable[[#This Row],[Order Date]])</f>
        <v>2026</v>
      </c>
      <c r="R2354" s="8" t="str">
        <f>"Q"&amp;ROUNDUP(MONTH(SalesDataTable[[#This Row],[Order Date]])/3,0)</f>
        <v>Q4</v>
      </c>
      <c r="S2354" s="9">
        <f>MONTH(SalesDataTable[[#This Row],[Order Date]])</f>
        <v>11</v>
      </c>
      <c r="T2354" s="8" t="str">
        <f>TEXT(SalesDataTable[[#This Row],[Order Date]],"mmm")</f>
        <v>Nov</v>
      </c>
    </row>
    <row r="2355" spans="1:20" ht="15.6">
      <c r="A2355" s="2" t="s">
        <v>2406</v>
      </c>
      <c r="B2355" s="3">
        <v>46339</v>
      </c>
      <c r="C2355" s="4" t="s">
        <v>1</v>
      </c>
      <c r="D2355" s="4" t="s">
        <v>52</v>
      </c>
      <c r="E2355" s="4" t="s">
        <v>3</v>
      </c>
      <c r="F2355" s="4" t="s">
        <v>4</v>
      </c>
      <c r="G2355" s="4" t="s">
        <v>11</v>
      </c>
      <c r="H2355" s="4" t="s">
        <v>53</v>
      </c>
      <c r="I2355" s="9">
        <v>2</v>
      </c>
      <c r="J2355" s="6">
        <v>152.96</v>
      </c>
      <c r="K2355" s="7">
        <v>0.1</v>
      </c>
      <c r="L2355" s="6">
        <v>79.12</v>
      </c>
      <c r="M2355" s="6">
        <f t="shared" si="144"/>
        <v>275.32800000000003</v>
      </c>
      <c r="N2355" s="6">
        <f t="shared" si="145"/>
        <v>158.24</v>
      </c>
      <c r="O2355" s="6">
        <f t="shared" si="146"/>
        <v>117.08800000000002</v>
      </c>
      <c r="P2355" s="8">
        <f t="shared" si="147"/>
        <v>0.4252673175267318</v>
      </c>
      <c r="Q2355" s="5">
        <f>YEAR(SalesDataTable[[#This Row],[Order Date]])</f>
        <v>2026</v>
      </c>
      <c r="R2355" s="8" t="str">
        <f>"Q"&amp;ROUNDUP(MONTH(SalesDataTable[[#This Row],[Order Date]])/3,0)</f>
        <v>Q4</v>
      </c>
      <c r="S2355" s="9">
        <f>MONTH(SalesDataTable[[#This Row],[Order Date]])</f>
        <v>11</v>
      </c>
      <c r="T2355" s="8" t="str">
        <f>TEXT(SalesDataTable[[#This Row],[Order Date]],"mmm")</f>
        <v>Nov</v>
      </c>
    </row>
    <row r="2356" spans="1:20" ht="15.6">
      <c r="A2356" s="2" t="s">
        <v>2407</v>
      </c>
      <c r="B2356" s="3">
        <v>46339</v>
      </c>
      <c r="C2356" s="4" t="s">
        <v>27</v>
      </c>
      <c r="D2356" s="4" t="s">
        <v>82</v>
      </c>
      <c r="E2356" s="4" t="s">
        <v>25</v>
      </c>
      <c r="F2356" s="4" t="s">
        <v>16</v>
      </c>
      <c r="G2356" s="4" t="s">
        <v>49</v>
      </c>
      <c r="H2356" s="4" t="s">
        <v>55</v>
      </c>
      <c r="I2356" s="9">
        <v>2</v>
      </c>
      <c r="J2356" s="6">
        <v>124.06</v>
      </c>
      <c r="K2356" s="7">
        <v>0.05</v>
      </c>
      <c r="L2356" s="6">
        <v>69.98</v>
      </c>
      <c r="M2356" s="6">
        <f t="shared" si="144"/>
        <v>235.714</v>
      </c>
      <c r="N2356" s="6">
        <f t="shared" si="145"/>
        <v>139.96</v>
      </c>
      <c r="O2356" s="6">
        <f t="shared" si="146"/>
        <v>95.753999999999991</v>
      </c>
      <c r="P2356" s="8">
        <f t="shared" si="147"/>
        <v>0.40622958330858577</v>
      </c>
      <c r="Q2356" s="5">
        <f>YEAR(SalesDataTable[[#This Row],[Order Date]])</f>
        <v>2026</v>
      </c>
      <c r="R2356" s="8" t="str">
        <f>"Q"&amp;ROUNDUP(MONTH(SalesDataTable[[#This Row],[Order Date]])/3,0)</f>
        <v>Q4</v>
      </c>
      <c r="S2356" s="9">
        <f>MONTH(SalesDataTable[[#This Row],[Order Date]])</f>
        <v>11</v>
      </c>
      <c r="T2356" s="8" t="str">
        <f>TEXT(SalesDataTable[[#This Row],[Order Date]],"mmm")</f>
        <v>Nov</v>
      </c>
    </row>
    <row r="2357" spans="1:20" ht="15.6">
      <c r="A2357" s="2" t="s">
        <v>2408</v>
      </c>
      <c r="B2357" s="3">
        <v>46339</v>
      </c>
      <c r="C2357" s="4" t="s">
        <v>14</v>
      </c>
      <c r="D2357" s="4" t="s">
        <v>61</v>
      </c>
      <c r="E2357" s="4" t="s">
        <v>39</v>
      </c>
      <c r="F2357" s="4" t="s">
        <v>16</v>
      </c>
      <c r="G2357" s="4" t="s">
        <v>11</v>
      </c>
      <c r="H2357" s="4" t="s">
        <v>53</v>
      </c>
      <c r="I2357" s="9">
        <v>1</v>
      </c>
      <c r="J2357" s="6">
        <v>151.66</v>
      </c>
      <c r="K2357" s="7">
        <v>0.1</v>
      </c>
      <c r="L2357" s="6">
        <v>80.209999999999994</v>
      </c>
      <c r="M2357" s="6">
        <f t="shared" si="144"/>
        <v>136.494</v>
      </c>
      <c r="N2357" s="6">
        <f t="shared" si="145"/>
        <v>80.209999999999994</v>
      </c>
      <c r="O2357" s="6">
        <f t="shared" si="146"/>
        <v>56.284000000000006</v>
      </c>
      <c r="P2357" s="8">
        <f t="shared" si="147"/>
        <v>0.41235512183685735</v>
      </c>
      <c r="Q2357" s="5">
        <f>YEAR(SalesDataTable[[#This Row],[Order Date]])</f>
        <v>2026</v>
      </c>
      <c r="R2357" s="8" t="str">
        <f>"Q"&amp;ROUNDUP(MONTH(SalesDataTable[[#This Row],[Order Date]])/3,0)</f>
        <v>Q4</v>
      </c>
      <c r="S2357" s="9">
        <f>MONTH(SalesDataTable[[#This Row],[Order Date]])</f>
        <v>11</v>
      </c>
      <c r="T2357" s="8" t="str">
        <f>TEXT(SalesDataTable[[#This Row],[Order Date]],"mmm")</f>
        <v>Nov</v>
      </c>
    </row>
    <row r="2358" spans="1:20" ht="15.6">
      <c r="A2358" s="2" t="s">
        <v>2409</v>
      </c>
      <c r="B2358" s="3">
        <v>46339</v>
      </c>
      <c r="C2358" s="4" t="s">
        <v>27</v>
      </c>
      <c r="D2358" s="4" t="s">
        <v>48</v>
      </c>
      <c r="E2358" s="4" t="s">
        <v>3</v>
      </c>
      <c r="F2358" s="4" t="s">
        <v>16</v>
      </c>
      <c r="G2358" s="4" t="s">
        <v>11</v>
      </c>
      <c r="H2358" s="4" t="s">
        <v>21</v>
      </c>
      <c r="I2358" s="9">
        <v>2</v>
      </c>
      <c r="J2358" s="6">
        <v>142.30000000000001</v>
      </c>
      <c r="K2358" s="7">
        <v>0.15</v>
      </c>
      <c r="L2358" s="6">
        <v>77.760000000000005</v>
      </c>
      <c r="M2358" s="6">
        <f t="shared" si="144"/>
        <v>241.91000000000003</v>
      </c>
      <c r="N2358" s="6">
        <f t="shared" si="145"/>
        <v>155.52000000000001</v>
      </c>
      <c r="O2358" s="6">
        <f t="shared" si="146"/>
        <v>86.390000000000015</v>
      </c>
      <c r="P2358" s="8">
        <f t="shared" si="147"/>
        <v>0.35711628291513375</v>
      </c>
      <c r="Q2358" s="5">
        <f>YEAR(SalesDataTable[[#This Row],[Order Date]])</f>
        <v>2026</v>
      </c>
      <c r="R2358" s="8" t="str">
        <f>"Q"&amp;ROUNDUP(MONTH(SalesDataTable[[#This Row],[Order Date]])/3,0)</f>
        <v>Q4</v>
      </c>
      <c r="S2358" s="9">
        <f>MONTH(SalesDataTable[[#This Row],[Order Date]])</f>
        <v>11</v>
      </c>
      <c r="T2358" s="8" t="str">
        <f>TEXT(SalesDataTable[[#This Row],[Order Date]],"mmm")</f>
        <v>Nov</v>
      </c>
    </row>
    <row r="2359" spans="1:20" ht="15.6">
      <c r="A2359" s="2" t="s">
        <v>2410</v>
      </c>
      <c r="B2359" s="3">
        <v>46339</v>
      </c>
      <c r="C2359" s="4" t="s">
        <v>8</v>
      </c>
      <c r="D2359" s="4" t="s">
        <v>86</v>
      </c>
      <c r="E2359" s="4" t="s">
        <v>3</v>
      </c>
      <c r="F2359" s="4" t="s">
        <v>20</v>
      </c>
      <c r="G2359" s="4" t="s">
        <v>17</v>
      </c>
      <c r="H2359" s="4" t="s">
        <v>83</v>
      </c>
      <c r="I2359" s="9">
        <v>4</v>
      </c>
      <c r="J2359" s="6">
        <v>161.97</v>
      </c>
      <c r="K2359" s="7">
        <v>0.05</v>
      </c>
      <c r="L2359" s="6">
        <v>87.2</v>
      </c>
      <c r="M2359" s="6">
        <f t="shared" si="144"/>
        <v>615.48599999999999</v>
      </c>
      <c r="N2359" s="6">
        <f t="shared" si="145"/>
        <v>348.8</v>
      </c>
      <c r="O2359" s="6">
        <f t="shared" si="146"/>
        <v>266.68599999999998</v>
      </c>
      <c r="P2359" s="8">
        <f t="shared" si="147"/>
        <v>0.4332933649181297</v>
      </c>
      <c r="Q2359" s="5">
        <f>YEAR(SalesDataTable[[#This Row],[Order Date]])</f>
        <v>2026</v>
      </c>
      <c r="R2359" s="8" t="str">
        <f>"Q"&amp;ROUNDUP(MONTH(SalesDataTable[[#This Row],[Order Date]])/3,0)</f>
        <v>Q4</v>
      </c>
      <c r="S2359" s="9">
        <f>MONTH(SalesDataTable[[#This Row],[Order Date]])</f>
        <v>11</v>
      </c>
      <c r="T2359" s="8" t="str">
        <f>TEXT(SalesDataTable[[#This Row],[Order Date]],"mmm")</f>
        <v>Nov</v>
      </c>
    </row>
    <row r="2360" spans="1:20" ht="15.6">
      <c r="A2360" s="2" t="s">
        <v>2411</v>
      </c>
      <c r="B2360" s="3">
        <v>46339</v>
      </c>
      <c r="C2360" s="4" t="s">
        <v>8</v>
      </c>
      <c r="D2360" s="4" t="s">
        <v>86</v>
      </c>
      <c r="E2360" s="4" t="s">
        <v>10</v>
      </c>
      <c r="F2360" s="4" t="s">
        <v>20</v>
      </c>
      <c r="G2360" s="4" t="s">
        <v>17</v>
      </c>
      <c r="H2360" s="4" t="s">
        <v>71</v>
      </c>
      <c r="I2360" s="9">
        <v>5</v>
      </c>
      <c r="J2360" s="6">
        <v>133.99</v>
      </c>
      <c r="K2360" s="7">
        <v>0.15</v>
      </c>
      <c r="L2360" s="6">
        <v>65.55</v>
      </c>
      <c r="M2360" s="6">
        <f t="shared" si="144"/>
        <v>569.45749999999998</v>
      </c>
      <c r="N2360" s="6">
        <f t="shared" si="145"/>
        <v>327.75</v>
      </c>
      <c r="O2360" s="6">
        <f t="shared" si="146"/>
        <v>241.70749999999998</v>
      </c>
      <c r="P2360" s="8">
        <f t="shared" si="147"/>
        <v>0.42445221987593451</v>
      </c>
      <c r="Q2360" s="5">
        <f>YEAR(SalesDataTable[[#This Row],[Order Date]])</f>
        <v>2026</v>
      </c>
      <c r="R2360" s="8" t="str">
        <f>"Q"&amp;ROUNDUP(MONTH(SalesDataTable[[#This Row],[Order Date]])/3,0)</f>
        <v>Q4</v>
      </c>
      <c r="S2360" s="9">
        <f>MONTH(SalesDataTable[[#This Row],[Order Date]])</f>
        <v>11</v>
      </c>
      <c r="T2360" s="8" t="str">
        <f>TEXT(SalesDataTable[[#This Row],[Order Date]],"mmm")</f>
        <v>Nov</v>
      </c>
    </row>
    <row r="2361" spans="1:20" ht="15.6">
      <c r="A2361" s="2" t="s">
        <v>2412</v>
      </c>
      <c r="B2361" s="3">
        <v>46339</v>
      </c>
      <c r="C2361" s="4" t="s">
        <v>8</v>
      </c>
      <c r="D2361" s="4" t="s">
        <v>38</v>
      </c>
      <c r="E2361" s="4" t="s">
        <v>25</v>
      </c>
      <c r="F2361" s="4" t="s">
        <v>4</v>
      </c>
      <c r="G2361" s="4" t="s">
        <v>31</v>
      </c>
      <c r="H2361" s="4" t="s">
        <v>64</v>
      </c>
      <c r="I2361" s="9">
        <v>2</v>
      </c>
      <c r="J2361" s="6">
        <v>83.18</v>
      </c>
      <c r="K2361" s="7">
        <v>0.1</v>
      </c>
      <c r="L2361" s="6">
        <v>40.479999999999997</v>
      </c>
      <c r="M2361" s="6">
        <f t="shared" si="144"/>
        <v>149.72400000000002</v>
      </c>
      <c r="N2361" s="6">
        <f t="shared" si="145"/>
        <v>80.959999999999994</v>
      </c>
      <c r="O2361" s="6">
        <f t="shared" si="146"/>
        <v>68.764000000000024</v>
      </c>
      <c r="P2361" s="8">
        <f t="shared" si="147"/>
        <v>0.45927172664369115</v>
      </c>
      <c r="Q2361" s="5">
        <f>YEAR(SalesDataTable[[#This Row],[Order Date]])</f>
        <v>2026</v>
      </c>
      <c r="R2361" s="8" t="str">
        <f>"Q"&amp;ROUNDUP(MONTH(SalesDataTable[[#This Row],[Order Date]])/3,0)</f>
        <v>Q4</v>
      </c>
      <c r="S2361" s="9">
        <f>MONTH(SalesDataTable[[#This Row],[Order Date]])</f>
        <v>11</v>
      </c>
      <c r="T2361" s="8" t="str">
        <f>TEXT(SalesDataTable[[#This Row],[Order Date]],"mmm")</f>
        <v>Nov</v>
      </c>
    </row>
    <row r="2362" spans="1:20" ht="15.6">
      <c r="A2362" s="2" t="s">
        <v>2413</v>
      </c>
      <c r="B2362" s="3">
        <v>46340</v>
      </c>
      <c r="C2362" s="4" t="s">
        <v>8</v>
      </c>
      <c r="D2362" s="4" t="s">
        <v>69</v>
      </c>
      <c r="E2362" s="4" t="s">
        <v>3</v>
      </c>
      <c r="F2362" s="4" t="s">
        <v>16</v>
      </c>
      <c r="G2362" s="4" t="s">
        <v>11</v>
      </c>
      <c r="H2362" s="4" t="s">
        <v>12</v>
      </c>
      <c r="I2362" s="9">
        <v>1</v>
      </c>
      <c r="J2362" s="6">
        <v>91.95</v>
      </c>
      <c r="K2362" s="7">
        <v>0</v>
      </c>
      <c r="L2362" s="6">
        <v>46.64</v>
      </c>
      <c r="M2362" s="6">
        <f t="shared" si="144"/>
        <v>91.95</v>
      </c>
      <c r="N2362" s="6">
        <f t="shared" si="145"/>
        <v>46.64</v>
      </c>
      <c r="O2362" s="6">
        <f t="shared" si="146"/>
        <v>45.31</v>
      </c>
      <c r="P2362" s="8">
        <f t="shared" si="147"/>
        <v>0.49276780859162589</v>
      </c>
      <c r="Q2362" s="5">
        <f>YEAR(SalesDataTable[[#This Row],[Order Date]])</f>
        <v>2026</v>
      </c>
      <c r="R2362" s="8" t="str">
        <f>"Q"&amp;ROUNDUP(MONTH(SalesDataTable[[#This Row],[Order Date]])/3,0)</f>
        <v>Q4</v>
      </c>
      <c r="S2362" s="9">
        <f>MONTH(SalesDataTable[[#This Row],[Order Date]])</f>
        <v>11</v>
      </c>
      <c r="T2362" s="8" t="str">
        <f>TEXT(SalesDataTable[[#This Row],[Order Date]],"mmm")</f>
        <v>Nov</v>
      </c>
    </row>
    <row r="2363" spans="1:20" ht="15.6">
      <c r="A2363" s="2" t="s">
        <v>2414</v>
      </c>
      <c r="B2363" s="3">
        <v>46340</v>
      </c>
      <c r="C2363" s="4" t="s">
        <v>27</v>
      </c>
      <c r="D2363" s="4" t="s">
        <v>82</v>
      </c>
      <c r="E2363" s="4" t="s">
        <v>10</v>
      </c>
      <c r="F2363" s="4" t="s">
        <v>20</v>
      </c>
      <c r="G2363" s="4" t="s">
        <v>17</v>
      </c>
      <c r="H2363" s="4" t="s">
        <v>18</v>
      </c>
      <c r="I2363" s="9">
        <v>5</v>
      </c>
      <c r="J2363" s="6">
        <v>35.68</v>
      </c>
      <c r="K2363" s="7">
        <v>0.15</v>
      </c>
      <c r="L2363" s="6">
        <v>13.48</v>
      </c>
      <c r="M2363" s="6">
        <f t="shared" si="144"/>
        <v>151.64000000000001</v>
      </c>
      <c r="N2363" s="6">
        <f t="shared" si="145"/>
        <v>67.400000000000006</v>
      </c>
      <c r="O2363" s="6">
        <f t="shared" si="146"/>
        <v>84.240000000000009</v>
      </c>
      <c r="P2363" s="8">
        <f t="shared" si="147"/>
        <v>0.55552624637298864</v>
      </c>
      <c r="Q2363" s="5">
        <f>YEAR(SalesDataTable[[#This Row],[Order Date]])</f>
        <v>2026</v>
      </c>
      <c r="R2363" s="8" t="str">
        <f>"Q"&amp;ROUNDUP(MONTH(SalesDataTable[[#This Row],[Order Date]])/3,0)</f>
        <v>Q4</v>
      </c>
      <c r="S2363" s="9">
        <f>MONTH(SalesDataTable[[#This Row],[Order Date]])</f>
        <v>11</v>
      </c>
      <c r="T2363" s="8" t="str">
        <f>TEXT(SalesDataTable[[#This Row],[Order Date]],"mmm")</f>
        <v>Nov</v>
      </c>
    </row>
    <row r="2364" spans="1:20" ht="15.6">
      <c r="A2364" s="2" t="s">
        <v>2415</v>
      </c>
      <c r="B2364" s="3">
        <v>46340</v>
      </c>
      <c r="C2364" s="4" t="s">
        <v>14</v>
      </c>
      <c r="D2364" s="4" t="s">
        <v>126</v>
      </c>
      <c r="E2364" s="4" t="s">
        <v>3</v>
      </c>
      <c r="F2364" s="4" t="s">
        <v>4</v>
      </c>
      <c r="G2364" s="4" t="s">
        <v>31</v>
      </c>
      <c r="H2364" s="4" t="s">
        <v>32</v>
      </c>
      <c r="I2364" s="9">
        <v>3</v>
      </c>
      <c r="J2364" s="6">
        <v>336.58</v>
      </c>
      <c r="K2364" s="7">
        <v>0.15</v>
      </c>
      <c r="L2364" s="6">
        <v>198.99</v>
      </c>
      <c r="M2364" s="6">
        <f t="shared" si="144"/>
        <v>858.279</v>
      </c>
      <c r="N2364" s="6">
        <f t="shared" si="145"/>
        <v>596.97</v>
      </c>
      <c r="O2364" s="6">
        <f t="shared" si="146"/>
        <v>261.30899999999997</v>
      </c>
      <c r="P2364" s="8">
        <f t="shared" si="147"/>
        <v>0.3044569423229509</v>
      </c>
      <c r="Q2364" s="5">
        <f>YEAR(SalesDataTable[[#This Row],[Order Date]])</f>
        <v>2026</v>
      </c>
      <c r="R2364" s="8" t="str">
        <f>"Q"&amp;ROUNDUP(MONTH(SalesDataTable[[#This Row],[Order Date]])/3,0)</f>
        <v>Q4</v>
      </c>
      <c r="S2364" s="9">
        <f>MONTH(SalesDataTable[[#This Row],[Order Date]])</f>
        <v>11</v>
      </c>
      <c r="T2364" s="8" t="str">
        <f>TEXT(SalesDataTable[[#This Row],[Order Date]],"mmm")</f>
        <v>Nov</v>
      </c>
    </row>
    <row r="2365" spans="1:20" ht="15.6">
      <c r="A2365" s="2" t="s">
        <v>2416</v>
      </c>
      <c r="B2365" s="3">
        <v>46340</v>
      </c>
      <c r="C2365" s="4" t="s">
        <v>14</v>
      </c>
      <c r="D2365" s="4" t="s">
        <v>15</v>
      </c>
      <c r="E2365" s="4" t="s">
        <v>3</v>
      </c>
      <c r="F2365" s="4" t="s">
        <v>16</v>
      </c>
      <c r="G2365" s="4" t="s">
        <v>49</v>
      </c>
      <c r="H2365" s="4" t="s">
        <v>67</v>
      </c>
      <c r="I2365" s="9">
        <v>2</v>
      </c>
      <c r="J2365" s="6">
        <v>36.979999999999997</v>
      </c>
      <c r="K2365" s="7">
        <v>0.15</v>
      </c>
      <c r="L2365" s="6">
        <v>14.13</v>
      </c>
      <c r="M2365" s="6">
        <f t="shared" si="144"/>
        <v>62.865999999999993</v>
      </c>
      <c r="N2365" s="6">
        <f t="shared" si="145"/>
        <v>28.26</v>
      </c>
      <c r="O2365" s="6">
        <f t="shared" si="146"/>
        <v>34.605999999999995</v>
      </c>
      <c r="P2365" s="8">
        <f t="shared" si="147"/>
        <v>0.55047243342983487</v>
      </c>
      <c r="Q2365" s="5">
        <f>YEAR(SalesDataTable[[#This Row],[Order Date]])</f>
        <v>2026</v>
      </c>
      <c r="R2365" s="8" t="str">
        <f>"Q"&amp;ROUNDUP(MONTH(SalesDataTable[[#This Row],[Order Date]])/3,0)</f>
        <v>Q4</v>
      </c>
      <c r="S2365" s="9">
        <f>MONTH(SalesDataTable[[#This Row],[Order Date]])</f>
        <v>11</v>
      </c>
      <c r="T2365" s="8" t="str">
        <f>TEXT(SalesDataTable[[#This Row],[Order Date]],"mmm")</f>
        <v>Nov</v>
      </c>
    </row>
    <row r="2366" spans="1:20" ht="15.6">
      <c r="A2366" s="2" t="s">
        <v>2417</v>
      </c>
      <c r="B2366" s="3">
        <v>46340</v>
      </c>
      <c r="C2366" s="4" t="s">
        <v>27</v>
      </c>
      <c r="D2366" s="4" t="s">
        <v>82</v>
      </c>
      <c r="E2366" s="4" t="s">
        <v>39</v>
      </c>
      <c r="F2366" s="4" t="s">
        <v>16</v>
      </c>
      <c r="G2366" s="4" t="s">
        <v>49</v>
      </c>
      <c r="H2366" s="4" t="s">
        <v>67</v>
      </c>
      <c r="I2366" s="9">
        <v>2</v>
      </c>
      <c r="J2366" s="6">
        <v>36.15</v>
      </c>
      <c r="K2366" s="7">
        <v>0</v>
      </c>
      <c r="L2366" s="6">
        <v>13.51</v>
      </c>
      <c r="M2366" s="6">
        <f t="shared" si="144"/>
        <v>72.3</v>
      </c>
      <c r="N2366" s="6">
        <f t="shared" si="145"/>
        <v>27.02</v>
      </c>
      <c r="O2366" s="6">
        <f t="shared" si="146"/>
        <v>45.28</v>
      </c>
      <c r="P2366" s="8">
        <f t="shared" si="147"/>
        <v>0.62627939142461964</v>
      </c>
      <c r="Q2366" s="5">
        <f>YEAR(SalesDataTable[[#This Row],[Order Date]])</f>
        <v>2026</v>
      </c>
      <c r="R2366" s="8" t="str">
        <f>"Q"&amp;ROUNDUP(MONTH(SalesDataTable[[#This Row],[Order Date]])/3,0)</f>
        <v>Q4</v>
      </c>
      <c r="S2366" s="9">
        <f>MONTH(SalesDataTable[[#This Row],[Order Date]])</f>
        <v>11</v>
      </c>
      <c r="T2366" s="8" t="str">
        <f>TEXT(SalesDataTable[[#This Row],[Order Date]],"mmm")</f>
        <v>Nov</v>
      </c>
    </row>
    <row r="2367" spans="1:20" ht="15.6">
      <c r="A2367" s="2" t="s">
        <v>2418</v>
      </c>
      <c r="B2367" s="3">
        <v>46340</v>
      </c>
      <c r="C2367" s="4" t="s">
        <v>14</v>
      </c>
      <c r="D2367" s="4" t="s">
        <v>15</v>
      </c>
      <c r="E2367" s="4" t="s">
        <v>3</v>
      </c>
      <c r="F2367" s="4" t="s">
        <v>20</v>
      </c>
      <c r="G2367" s="4" t="s">
        <v>49</v>
      </c>
      <c r="H2367" s="4" t="s">
        <v>55</v>
      </c>
      <c r="I2367" s="9">
        <v>1</v>
      </c>
      <c r="J2367" s="6">
        <v>121.86</v>
      </c>
      <c r="K2367" s="7">
        <v>0.05</v>
      </c>
      <c r="L2367" s="6">
        <v>69.900000000000006</v>
      </c>
      <c r="M2367" s="6">
        <f t="shared" si="144"/>
        <v>115.767</v>
      </c>
      <c r="N2367" s="6">
        <f t="shared" si="145"/>
        <v>69.900000000000006</v>
      </c>
      <c r="O2367" s="6">
        <f t="shared" si="146"/>
        <v>45.86699999999999</v>
      </c>
      <c r="P2367" s="8">
        <f t="shared" si="147"/>
        <v>0.396200989919407</v>
      </c>
      <c r="Q2367" s="5">
        <f>YEAR(SalesDataTable[[#This Row],[Order Date]])</f>
        <v>2026</v>
      </c>
      <c r="R2367" s="8" t="str">
        <f>"Q"&amp;ROUNDUP(MONTH(SalesDataTable[[#This Row],[Order Date]])/3,0)</f>
        <v>Q4</v>
      </c>
      <c r="S2367" s="9">
        <f>MONTH(SalesDataTable[[#This Row],[Order Date]])</f>
        <v>11</v>
      </c>
      <c r="T2367" s="8" t="str">
        <f>TEXT(SalesDataTable[[#This Row],[Order Date]],"mmm")</f>
        <v>Nov</v>
      </c>
    </row>
    <row r="2368" spans="1:20" ht="15.6">
      <c r="A2368" s="2" t="s">
        <v>2419</v>
      </c>
      <c r="B2368" s="3">
        <v>46340</v>
      </c>
      <c r="C2368" s="4" t="s">
        <v>14</v>
      </c>
      <c r="D2368" s="4" t="s">
        <v>34</v>
      </c>
      <c r="E2368" s="4" t="s">
        <v>25</v>
      </c>
      <c r="F2368" s="4" t="s">
        <v>4</v>
      </c>
      <c r="G2368" s="4" t="s">
        <v>5</v>
      </c>
      <c r="H2368" s="4" t="s">
        <v>29</v>
      </c>
      <c r="I2368" s="9">
        <v>6</v>
      </c>
      <c r="J2368" s="6">
        <v>49.85</v>
      </c>
      <c r="K2368" s="7">
        <v>0.05</v>
      </c>
      <c r="L2368" s="6">
        <v>22.68</v>
      </c>
      <c r="M2368" s="6">
        <f t="shared" si="144"/>
        <v>284.14499999999998</v>
      </c>
      <c r="N2368" s="6">
        <f t="shared" si="145"/>
        <v>136.07999999999998</v>
      </c>
      <c r="O2368" s="6">
        <f t="shared" si="146"/>
        <v>148.065</v>
      </c>
      <c r="P2368" s="8">
        <f t="shared" si="147"/>
        <v>0.52108958454310306</v>
      </c>
      <c r="Q2368" s="5">
        <f>YEAR(SalesDataTable[[#This Row],[Order Date]])</f>
        <v>2026</v>
      </c>
      <c r="R2368" s="8" t="str">
        <f>"Q"&amp;ROUNDUP(MONTH(SalesDataTable[[#This Row],[Order Date]])/3,0)</f>
        <v>Q4</v>
      </c>
      <c r="S2368" s="9">
        <f>MONTH(SalesDataTable[[#This Row],[Order Date]])</f>
        <v>11</v>
      </c>
      <c r="T2368" s="8" t="str">
        <f>TEXT(SalesDataTable[[#This Row],[Order Date]],"mmm")</f>
        <v>Nov</v>
      </c>
    </row>
    <row r="2369" spans="1:20" ht="15.6">
      <c r="A2369" s="2" t="s">
        <v>2420</v>
      </c>
      <c r="B2369" s="3">
        <v>46340</v>
      </c>
      <c r="C2369" s="4" t="s">
        <v>14</v>
      </c>
      <c r="D2369" s="4" t="s">
        <v>34</v>
      </c>
      <c r="E2369" s="4" t="s">
        <v>25</v>
      </c>
      <c r="F2369" s="4" t="s">
        <v>20</v>
      </c>
      <c r="G2369" s="4" t="s">
        <v>11</v>
      </c>
      <c r="H2369" s="4" t="s">
        <v>12</v>
      </c>
      <c r="I2369" s="9">
        <v>2</v>
      </c>
      <c r="J2369" s="6">
        <v>91.95</v>
      </c>
      <c r="K2369" s="7">
        <v>0.05</v>
      </c>
      <c r="L2369" s="6">
        <v>46.45</v>
      </c>
      <c r="M2369" s="6">
        <f t="shared" si="144"/>
        <v>174.70499999999998</v>
      </c>
      <c r="N2369" s="6">
        <f t="shared" si="145"/>
        <v>92.9</v>
      </c>
      <c r="O2369" s="6">
        <f t="shared" si="146"/>
        <v>81.804999999999978</v>
      </c>
      <c r="P2369" s="8">
        <f t="shared" si="147"/>
        <v>0.46824647262528252</v>
      </c>
      <c r="Q2369" s="5">
        <f>YEAR(SalesDataTable[[#This Row],[Order Date]])</f>
        <v>2026</v>
      </c>
      <c r="R2369" s="8" t="str">
        <f>"Q"&amp;ROUNDUP(MONTH(SalesDataTable[[#This Row],[Order Date]])/3,0)</f>
        <v>Q4</v>
      </c>
      <c r="S2369" s="9">
        <f>MONTH(SalesDataTable[[#This Row],[Order Date]])</f>
        <v>11</v>
      </c>
      <c r="T2369" s="8" t="str">
        <f>TEXT(SalesDataTable[[#This Row],[Order Date]],"mmm")</f>
        <v>Nov</v>
      </c>
    </row>
    <row r="2370" spans="1:20" ht="15.6">
      <c r="A2370" s="2" t="s">
        <v>2421</v>
      </c>
      <c r="B2370" s="3">
        <v>46340</v>
      </c>
      <c r="C2370" s="4" t="s">
        <v>27</v>
      </c>
      <c r="D2370" s="4" t="s">
        <v>48</v>
      </c>
      <c r="E2370" s="4" t="s">
        <v>39</v>
      </c>
      <c r="F2370" s="4" t="s">
        <v>4</v>
      </c>
      <c r="G2370" s="4" t="s">
        <v>5</v>
      </c>
      <c r="H2370" s="4" t="s">
        <v>29</v>
      </c>
      <c r="I2370" s="9">
        <v>2</v>
      </c>
      <c r="J2370" s="6">
        <v>51.71</v>
      </c>
      <c r="K2370" s="7">
        <v>0.15</v>
      </c>
      <c r="L2370" s="6">
        <v>22.93</v>
      </c>
      <c r="M2370" s="6">
        <f t="shared" ref="M2370:M2433" si="148">I2370*J2370*(1-K2370)</f>
        <v>87.906999999999996</v>
      </c>
      <c r="N2370" s="6">
        <f t="shared" ref="N2370:N2433" si="149">I2370*L2370</f>
        <v>45.86</v>
      </c>
      <c r="O2370" s="6">
        <f t="shared" ref="O2370:O2433" si="150">M2370-N2370</f>
        <v>42.046999999999997</v>
      </c>
      <c r="P2370" s="8">
        <f t="shared" ref="P2370:P2433" si="151">IFERROR(O2370/M2370,0)</f>
        <v>0.47831230732478641</v>
      </c>
      <c r="Q2370" s="5">
        <f>YEAR(SalesDataTable[[#This Row],[Order Date]])</f>
        <v>2026</v>
      </c>
      <c r="R2370" s="8" t="str">
        <f>"Q"&amp;ROUNDUP(MONTH(SalesDataTable[[#This Row],[Order Date]])/3,0)</f>
        <v>Q4</v>
      </c>
      <c r="S2370" s="9">
        <f>MONTH(SalesDataTable[[#This Row],[Order Date]])</f>
        <v>11</v>
      </c>
      <c r="T2370" s="8" t="str">
        <f>TEXT(SalesDataTable[[#This Row],[Order Date]],"mmm")</f>
        <v>Nov</v>
      </c>
    </row>
    <row r="2371" spans="1:20" ht="15.6">
      <c r="A2371" s="2" t="s">
        <v>2422</v>
      </c>
      <c r="B2371" s="3">
        <v>46340</v>
      </c>
      <c r="C2371" s="4" t="s">
        <v>8</v>
      </c>
      <c r="D2371" s="4" t="s">
        <v>9</v>
      </c>
      <c r="E2371" s="4" t="s">
        <v>25</v>
      </c>
      <c r="F2371" s="4" t="s">
        <v>4</v>
      </c>
      <c r="G2371" s="4" t="s">
        <v>49</v>
      </c>
      <c r="H2371" s="4" t="s">
        <v>50</v>
      </c>
      <c r="I2371" s="9">
        <v>1</v>
      </c>
      <c r="J2371" s="6">
        <v>41.05</v>
      </c>
      <c r="K2371" s="7">
        <v>0.05</v>
      </c>
      <c r="L2371" s="6">
        <v>14.6</v>
      </c>
      <c r="M2371" s="6">
        <f t="shared" si="148"/>
        <v>38.997499999999995</v>
      </c>
      <c r="N2371" s="6">
        <f t="shared" si="149"/>
        <v>14.6</v>
      </c>
      <c r="O2371" s="6">
        <f t="shared" si="150"/>
        <v>24.397499999999994</v>
      </c>
      <c r="P2371" s="8">
        <f t="shared" si="151"/>
        <v>0.62561702673248276</v>
      </c>
      <c r="Q2371" s="5">
        <f>YEAR(SalesDataTable[[#This Row],[Order Date]])</f>
        <v>2026</v>
      </c>
      <c r="R2371" s="8" t="str">
        <f>"Q"&amp;ROUNDUP(MONTH(SalesDataTable[[#This Row],[Order Date]])/3,0)</f>
        <v>Q4</v>
      </c>
      <c r="S2371" s="9">
        <f>MONTH(SalesDataTable[[#This Row],[Order Date]])</f>
        <v>11</v>
      </c>
      <c r="T2371" s="8" t="str">
        <f>TEXT(SalesDataTable[[#This Row],[Order Date]],"mmm")</f>
        <v>Nov</v>
      </c>
    </row>
    <row r="2372" spans="1:20" ht="15.6">
      <c r="A2372" s="2" t="s">
        <v>2423</v>
      </c>
      <c r="B2372" s="3">
        <v>46341</v>
      </c>
      <c r="C2372" s="4" t="s">
        <v>8</v>
      </c>
      <c r="D2372" s="4" t="s">
        <v>38</v>
      </c>
      <c r="E2372" s="4" t="s">
        <v>10</v>
      </c>
      <c r="F2372" s="4" t="s">
        <v>20</v>
      </c>
      <c r="G2372" s="4" t="s">
        <v>31</v>
      </c>
      <c r="H2372" s="4" t="s">
        <v>32</v>
      </c>
      <c r="I2372" s="9">
        <v>10</v>
      </c>
      <c r="J2372" s="6">
        <v>333.09</v>
      </c>
      <c r="K2372" s="7">
        <v>0.15</v>
      </c>
      <c r="L2372" s="6">
        <v>197.95</v>
      </c>
      <c r="M2372" s="6">
        <f t="shared" si="148"/>
        <v>2831.2649999999994</v>
      </c>
      <c r="N2372" s="6">
        <f t="shared" si="149"/>
        <v>1979.5</v>
      </c>
      <c r="O2372" s="6">
        <f t="shared" si="150"/>
        <v>851.76499999999942</v>
      </c>
      <c r="P2372" s="8">
        <f t="shared" si="151"/>
        <v>0.30084255624252748</v>
      </c>
      <c r="Q2372" s="5">
        <f>YEAR(SalesDataTable[[#This Row],[Order Date]])</f>
        <v>2026</v>
      </c>
      <c r="R2372" s="8" t="str">
        <f>"Q"&amp;ROUNDUP(MONTH(SalesDataTable[[#This Row],[Order Date]])/3,0)</f>
        <v>Q4</v>
      </c>
      <c r="S2372" s="9">
        <f>MONTH(SalesDataTable[[#This Row],[Order Date]])</f>
        <v>11</v>
      </c>
      <c r="T2372" s="8" t="str">
        <f>TEXT(SalesDataTable[[#This Row],[Order Date]],"mmm")</f>
        <v>Nov</v>
      </c>
    </row>
    <row r="2373" spans="1:20" ht="15.6">
      <c r="A2373" s="2" t="s">
        <v>2424</v>
      </c>
      <c r="B2373" s="3">
        <v>46341</v>
      </c>
      <c r="C2373" s="4" t="s">
        <v>27</v>
      </c>
      <c r="D2373" s="4" t="s">
        <v>28</v>
      </c>
      <c r="E2373" s="4" t="s">
        <v>3</v>
      </c>
      <c r="F2373" s="4" t="s">
        <v>20</v>
      </c>
      <c r="G2373" s="4" t="s">
        <v>5</v>
      </c>
      <c r="H2373" s="4" t="s">
        <v>29</v>
      </c>
      <c r="I2373" s="9">
        <v>3</v>
      </c>
      <c r="J2373" s="6">
        <v>51.79</v>
      </c>
      <c r="K2373" s="7">
        <v>0.2</v>
      </c>
      <c r="L2373" s="6">
        <v>22.23</v>
      </c>
      <c r="M2373" s="6">
        <f t="shared" si="148"/>
        <v>124.29600000000001</v>
      </c>
      <c r="N2373" s="6">
        <f t="shared" si="149"/>
        <v>66.69</v>
      </c>
      <c r="O2373" s="6">
        <f t="shared" si="150"/>
        <v>57.606000000000009</v>
      </c>
      <c r="P2373" s="8">
        <f t="shared" si="151"/>
        <v>0.4634581965630431</v>
      </c>
      <c r="Q2373" s="5">
        <f>YEAR(SalesDataTable[[#This Row],[Order Date]])</f>
        <v>2026</v>
      </c>
      <c r="R2373" s="8" t="str">
        <f>"Q"&amp;ROUNDUP(MONTH(SalesDataTable[[#This Row],[Order Date]])/3,0)</f>
        <v>Q4</v>
      </c>
      <c r="S2373" s="9">
        <f>MONTH(SalesDataTable[[#This Row],[Order Date]])</f>
        <v>11</v>
      </c>
      <c r="T2373" s="8" t="str">
        <f>TEXT(SalesDataTable[[#This Row],[Order Date]],"mmm")</f>
        <v>Nov</v>
      </c>
    </row>
    <row r="2374" spans="1:20" ht="15.6">
      <c r="A2374" s="2" t="s">
        <v>2425</v>
      </c>
      <c r="B2374" s="3">
        <v>46341</v>
      </c>
      <c r="C2374" s="4" t="s">
        <v>8</v>
      </c>
      <c r="D2374" s="4" t="s">
        <v>66</v>
      </c>
      <c r="E2374" s="4" t="s">
        <v>39</v>
      </c>
      <c r="F2374" s="4" t="s">
        <v>16</v>
      </c>
      <c r="G2374" s="4" t="s">
        <v>11</v>
      </c>
      <c r="H2374" s="4" t="s">
        <v>79</v>
      </c>
      <c r="I2374" s="9">
        <v>1</v>
      </c>
      <c r="J2374" s="6">
        <v>71.040000000000006</v>
      </c>
      <c r="K2374" s="7">
        <v>0.1</v>
      </c>
      <c r="L2374" s="6">
        <v>31.59</v>
      </c>
      <c r="M2374" s="6">
        <f t="shared" si="148"/>
        <v>63.936000000000007</v>
      </c>
      <c r="N2374" s="6">
        <f t="shared" si="149"/>
        <v>31.59</v>
      </c>
      <c r="O2374" s="6">
        <f t="shared" si="150"/>
        <v>32.346000000000004</v>
      </c>
      <c r="P2374" s="8">
        <f t="shared" si="151"/>
        <v>0.50591216216216217</v>
      </c>
      <c r="Q2374" s="5">
        <f>YEAR(SalesDataTable[[#This Row],[Order Date]])</f>
        <v>2026</v>
      </c>
      <c r="R2374" s="8" t="str">
        <f>"Q"&amp;ROUNDUP(MONTH(SalesDataTable[[#This Row],[Order Date]])/3,0)</f>
        <v>Q4</v>
      </c>
      <c r="S2374" s="9">
        <f>MONTH(SalesDataTable[[#This Row],[Order Date]])</f>
        <v>11</v>
      </c>
      <c r="T2374" s="8" t="str">
        <f>TEXT(SalesDataTable[[#This Row],[Order Date]],"mmm")</f>
        <v>Nov</v>
      </c>
    </row>
    <row r="2375" spans="1:20" ht="15.6">
      <c r="A2375" s="2" t="s">
        <v>2426</v>
      </c>
      <c r="B2375" s="3">
        <v>46341</v>
      </c>
      <c r="C2375" s="4" t="s">
        <v>27</v>
      </c>
      <c r="D2375" s="4" t="s">
        <v>28</v>
      </c>
      <c r="E2375" s="4" t="s">
        <v>39</v>
      </c>
      <c r="F2375" s="4" t="s">
        <v>20</v>
      </c>
      <c r="G2375" s="4" t="s">
        <v>11</v>
      </c>
      <c r="H2375" s="4" t="s">
        <v>21</v>
      </c>
      <c r="I2375" s="9">
        <v>2</v>
      </c>
      <c r="J2375" s="6">
        <v>141.21</v>
      </c>
      <c r="K2375" s="7">
        <v>0.1</v>
      </c>
      <c r="L2375" s="6">
        <v>78.31</v>
      </c>
      <c r="M2375" s="6">
        <f t="shared" si="148"/>
        <v>254.17800000000003</v>
      </c>
      <c r="N2375" s="6">
        <f t="shared" si="149"/>
        <v>156.62</v>
      </c>
      <c r="O2375" s="6">
        <f t="shared" si="150"/>
        <v>97.558000000000021</v>
      </c>
      <c r="P2375" s="8">
        <f t="shared" si="151"/>
        <v>0.38381763960688969</v>
      </c>
      <c r="Q2375" s="5">
        <f>YEAR(SalesDataTable[[#This Row],[Order Date]])</f>
        <v>2026</v>
      </c>
      <c r="R2375" s="8" t="str">
        <f>"Q"&amp;ROUNDUP(MONTH(SalesDataTable[[#This Row],[Order Date]])/3,0)</f>
        <v>Q4</v>
      </c>
      <c r="S2375" s="9">
        <f>MONTH(SalesDataTable[[#This Row],[Order Date]])</f>
        <v>11</v>
      </c>
      <c r="T2375" s="8" t="str">
        <f>TEXT(SalesDataTable[[#This Row],[Order Date]],"mmm")</f>
        <v>Nov</v>
      </c>
    </row>
    <row r="2376" spans="1:20" ht="15.6">
      <c r="A2376" s="2" t="s">
        <v>2427</v>
      </c>
      <c r="B2376" s="3">
        <v>46341</v>
      </c>
      <c r="C2376" s="4" t="s">
        <v>1</v>
      </c>
      <c r="D2376" s="4" t="s">
        <v>88</v>
      </c>
      <c r="E2376" s="4" t="s">
        <v>39</v>
      </c>
      <c r="F2376" s="4" t="s">
        <v>16</v>
      </c>
      <c r="G2376" s="4" t="s">
        <v>11</v>
      </c>
      <c r="H2376" s="4" t="s">
        <v>21</v>
      </c>
      <c r="I2376" s="9">
        <v>2</v>
      </c>
      <c r="J2376" s="6">
        <v>141.63999999999999</v>
      </c>
      <c r="K2376" s="7">
        <v>0.15</v>
      </c>
      <c r="L2376" s="6">
        <v>80.349999999999994</v>
      </c>
      <c r="M2376" s="6">
        <f t="shared" si="148"/>
        <v>240.78799999999998</v>
      </c>
      <c r="N2376" s="6">
        <f t="shared" si="149"/>
        <v>160.69999999999999</v>
      </c>
      <c r="O2376" s="6">
        <f t="shared" si="150"/>
        <v>80.087999999999994</v>
      </c>
      <c r="P2376" s="8">
        <f t="shared" si="151"/>
        <v>0.33260793727262156</v>
      </c>
      <c r="Q2376" s="5">
        <f>YEAR(SalesDataTable[[#This Row],[Order Date]])</f>
        <v>2026</v>
      </c>
      <c r="R2376" s="8" t="str">
        <f>"Q"&amp;ROUNDUP(MONTH(SalesDataTable[[#This Row],[Order Date]])/3,0)</f>
        <v>Q4</v>
      </c>
      <c r="S2376" s="9">
        <f>MONTH(SalesDataTable[[#This Row],[Order Date]])</f>
        <v>11</v>
      </c>
      <c r="T2376" s="8" t="str">
        <f>TEXT(SalesDataTable[[#This Row],[Order Date]],"mmm")</f>
        <v>Nov</v>
      </c>
    </row>
    <row r="2377" spans="1:20" ht="15.6">
      <c r="A2377" s="2" t="s">
        <v>2428</v>
      </c>
      <c r="B2377" s="3">
        <v>46341</v>
      </c>
      <c r="C2377" s="4" t="s">
        <v>14</v>
      </c>
      <c r="D2377" s="4" t="s">
        <v>61</v>
      </c>
      <c r="E2377" s="4" t="s">
        <v>3</v>
      </c>
      <c r="F2377" s="4" t="s">
        <v>4</v>
      </c>
      <c r="G2377" s="4" t="s">
        <v>11</v>
      </c>
      <c r="H2377" s="4" t="s">
        <v>79</v>
      </c>
      <c r="I2377" s="9">
        <v>1</v>
      </c>
      <c r="J2377" s="6">
        <v>71.78</v>
      </c>
      <c r="K2377" s="7">
        <v>0.15</v>
      </c>
      <c r="L2377" s="6">
        <v>32.869999999999997</v>
      </c>
      <c r="M2377" s="6">
        <f t="shared" si="148"/>
        <v>61.012999999999998</v>
      </c>
      <c r="N2377" s="6">
        <f t="shared" si="149"/>
        <v>32.869999999999997</v>
      </c>
      <c r="O2377" s="6">
        <f t="shared" si="150"/>
        <v>28.143000000000001</v>
      </c>
      <c r="P2377" s="8">
        <f t="shared" si="151"/>
        <v>0.46126235392457349</v>
      </c>
      <c r="Q2377" s="5">
        <f>YEAR(SalesDataTable[[#This Row],[Order Date]])</f>
        <v>2026</v>
      </c>
      <c r="R2377" s="8" t="str">
        <f>"Q"&amp;ROUNDUP(MONTH(SalesDataTable[[#This Row],[Order Date]])/3,0)</f>
        <v>Q4</v>
      </c>
      <c r="S2377" s="9">
        <f>MONTH(SalesDataTable[[#This Row],[Order Date]])</f>
        <v>11</v>
      </c>
      <c r="T2377" s="8" t="str">
        <f>TEXT(SalesDataTable[[#This Row],[Order Date]],"mmm")</f>
        <v>Nov</v>
      </c>
    </row>
    <row r="2378" spans="1:20" ht="15.6">
      <c r="A2378" s="2" t="s">
        <v>2429</v>
      </c>
      <c r="B2378" s="3">
        <v>46341</v>
      </c>
      <c r="C2378" s="4" t="s">
        <v>14</v>
      </c>
      <c r="D2378" s="4" t="s">
        <v>126</v>
      </c>
      <c r="E2378" s="4" t="s">
        <v>3</v>
      </c>
      <c r="F2378" s="4" t="s">
        <v>20</v>
      </c>
      <c r="G2378" s="4" t="s">
        <v>11</v>
      </c>
      <c r="H2378" s="4" t="s">
        <v>53</v>
      </c>
      <c r="I2378" s="9">
        <v>3</v>
      </c>
      <c r="J2378" s="6">
        <v>153.88999999999999</v>
      </c>
      <c r="K2378" s="7">
        <v>0.1</v>
      </c>
      <c r="L2378" s="6">
        <v>80.36</v>
      </c>
      <c r="M2378" s="6">
        <f t="shared" si="148"/>
        <v>415.50299999999999</v>
      </c>
      <c r="N2378" s="6">
        <f t="shared" si="149"/>
        <v>241.07999999999998</v>
      </c>
      <c r="O2378" s="6">
        <f t="shared" si="150"/>
        <v>174.423</v>
      </c>
      <c r="P2378" s="8">
        <f t="shared" si="151"/>
        <v>0.41978758276113531</v>
      </c>
      <c r="Q2378" s="5">
        <f>YEAR(SalesDataTable[[#This Row],[Order Date]])</f>
        <v>2026</v>
      </c>
      <c r="R2378" s="8" t="str">
        <f>"Q"&amp;ROUNDUP(MONTH(SalesDataTable[[#This Row],[Order Date]])/3,0)</f>
        <v>Q4</v>
      </c>
      <c r="S2378" s="9">
        <f>MONTH(SalesDataTable[[#This Row],[Order Date]])</f>
        <v>11</v>
      </c>
      <c r="T2378" s="8" t="str">
        <f>TEXT(SalesDataTable[[#This Row],[Order Date]],"mmm")</f>
        <v>Nov</v>
      </c>
    </row>
    <row r="2379" spans="1:20" ht="15.6">
      <c r="A2379" s="2" t="s">
        <v>2430</v>
      </c>
      <c r="B2379" s="3">
        <v>46342</v>
      </c>
      <c r="C2379" s="4" t="s">
        <v>27</v>
      </c>
      <c r="D2379" s="4" t="s">
        <v>28</v>
      </c>
      <c r="E2379" s="4" t="s">
        <v>39</v>
      </c>
      <c r="F2379" s="4" t="s">
        <v>4</v>
      </c>
      <c r="G2379" s="4" t="s">
        <v>11</v>
      </c>
      <c r="H2379" s="4" t="s">
        <v>21</v>
      </c>
      <c r="I2379" s="9">
        <v>1</v>
      </c>
      <c r="J2379" s="6">
        <v>145.4</v>
      </c>
      <c r="K2379" s="7">
        <v>0.1</v>
      </c>
      <c r="L2379" s="6">
        <v>77.66</v>
      </c>
      <c r="M2379" s="6">
        <f t="shared" si="148"/>
        <v>130.86000000000001</v>
      </c>
      <c r="N2379" s="6">
        <f t="shared" si="149"/>
        <v>77.66</v>
      </c>
      <c r="O2379" s="6">
        <f t="shared" si="150"/>
        <v>53.200000000000017</v>
      </c>
      <c r="P2379" s="8">
        <f t="shared" si="151"/>
        <v>0.40654134189209851</v>
      </c>
      <c r="Q2379" s="5">
        <f>YEAR(SalesDataTable[[#This Row],[Order Date]])</f>
        <v>2026</v>
      </c>
      <c r="R2379" s="8" t="str">
        <f>"Q"&amp;ROUNDUP(MONTH(SalesDataTable[[#This Row],[Order Date]])/3,0)</f>
        <v>Q4</v>
      </c>
      <c r="S2379" s="9">
        <f>MONTH(SalesDataTable[[#This Row],[Order Date]])</f>
        <v>11</v>
      </c>
      <c r="T2379" s="8" t="str">
        <f>TEXT(SalesDataTable[[#This Row],[Order Date]],"mmm")</f>
        <v>Nov</v>
      </c>
    </row>
    <row r="2380" spans="1:20" ht="15.6">
      <c r="A2380" s="2" t="s">
        <v>2431</v>
      </c>
      <c r="B2380" s="3">
        <v>46343</v>
      </c>
      <c r="C2380" s="4" t="s">
        <v>27</v>
      </c>
      <c r="D2380" s="4" t="s">
        <v>48</v>
      </c>
      <c r="E2380" s="4" t="s">
        <v>3</v>
      </c>
      <c r="F2380" s="4" t="s">
        <v>4</v>
      </c>
      <c r="G2380" s="4" t="s">
        <v>17</v>
      </c>
      <c r="H2380" s="4" t="s">
        <v>71</v>
      </c>
      <c r="I2380" s="9">
        <v>1</v>
      </c>
      <c r="J2380" s="6">
        <v>132.94999999999999</v>
      </c>
      <c r="K2380" s="7">
        <v>0.05</v>
      </c>
      <c r="L2380" s="6">
        <v>65.36</v>
      </c>
      <c r="M2380" s="6">
        <f t="shared" si="148"/>
        <v>126.30249999999998</v>
      </c>
      <c r="N2380" s="6">
        <f t="shared" si="149"/>
        <v>65.36</v>
      </c>
      <c r="O2380" s="6">
        <f t="shared" si="150"/>
        <v>60.942499999999981</v>
      </c>
      <c r="P2380" s="8">
        <f t="shared" si="151"/>
        <v>0.48251222264009019</v>
      </c>
      <c r="Q2380" s="5">
        <f>YEAR(SalesDataTable[[#This Row],[Order Date]])</f>
        <v>2026</v>
      </c>
      <c r="R2380" s="8" t="str">
        <f>"Q"&amp;ROUNDUP(MONTH(SalesDataTable[[#This Row],[Order Date]])/3,0)</f>
        <v>Q4</v>
      </c>
      <c r="S2380" s="9">
        <f>MONTH(SalesDataTable[[#This Row],[Order Date]])</f>
        <v>11</v>
      </c>
      <c r="T2380" s="8" t="str">
        <f>TEXT(SalesDataTable[[#This Row],[Order Date]],"mmm")</f>
        <v>Nov</v>
      </c>
    </row>
    <row r="2381" spans="1:20" ht="15.6">
      <c r="A2381" s="2" t="s">
        <v>2432</v>
      </c>
      <c r="B2381" s="3">
        <v>46343</v>
      </c>
      <c r="C2381" s="4" t="s">
        <v>27</v>
      </c>
      <c r="D2381" s="4" t="s">
        <v>45</v>
      </c>
      <c r="E2381" s="4" t="s">
        <v>25</v>
      </c>
      <c r="F2381" s="4" t="s">
        <v>4</v>
      </c>
      <c r="G2381" s="4" t="s">
        <v>49</v>
      </c>
      <c r="H2381" s="4" t="s">
        <v>74</v>
      </c>
      <c r="I2381" s="9">
        <v>1</v>
      </c>
      <c r="J2381" s="6">
        <v>51.34</v>
      </c>
      <c r="K2381" s="7">
        <v>0.15</v>
      </c>
      <c r="L2381" s="6">
        <v>21.37</v>
      </c>
      <c r="M2381" s="6">
        <f t="shared" si="148"/>
        <v>43.639000000000003</v>
      </c>
      <c r="N2381" s="6">
        <f t="shared" si="149"/>
        <v>21.37</v>
      </c>
      <c r="O2381" s="6">
        <f t="shared" si="150"/>
        <v>22.269000000000002</v>
      </c>
      <c r="P2381" s="8">
        <f t="shared" si="151"/>
        <v>0.5103004193496643</v>
      </c>
      <c r="Q2381" s="5">
        <f>YEAR(SalesDataTable[[#This Row],[Order Date]])</f>
        <v>2026</v>
      </c>
      <c r="R2381" s="8" t="str">
        <f>"Q"&amp;ROUNDUP(MONTH(SalesDataTable[[#This Row],[Order Date]])/3,0)</f>
        <v>Q4</v>
      </c>
      <c r="S2381" s="9">
        <f>MONTH(SalesDataTable[[#This Row],[Order Date]])</f>
        <v>11</v>
      </c>
      <c r="T2381" s="8" t="str">
        <f>TEXT(SalesDataTable[[#This Row],[Order Date]],"mmm")</f>
        <v>Nov</v>
      </c>
    </row>
    <row r="2382" spans="1:20" ht="15.6">
      <c r="A2382" s="2" t="s">
        <v>2433</v>
      </c>
      <c r="B2382" s="3">
        <v>46343</v>
      </c>
      <c r="C2382" s="4" t="s">
        <v>1</v>
      </c>
      <c r="D2382" s="4" t="s">
        <v>2</v>
      </c>
      <c r="E2382" s="4" t="s">
        <v>3</v>
      </c>
      <c r="F2382" s="4" t="s">
        <v>16</v>
      </c>
      <c r="G2382" s="4" t="s">
        <v>5</v>
      </c>
      <c r="H2382" s="4" t="s">
        <v>29</v>
      </c>
      <c r="I2382" s="9">
        <v>1</v>
      </c>
      <c r="J2382" s="6">
        <v>49.98</v>
      </c>
      <c r="K2382" s="7">
        <v>0.1</v>
      </c>
      <c r="L2382" s="6">
        <v>22.25</v>
      </c>
      <c r="M2382" s="6">
        <f t="shared" si="148"/>
        <v>44.981999999999999</v>
      </c>
      <c r="N2382" s="6">
        <f t="shared" si="149"/>
        <v>22.25</v>
      </c>
      <c r="O2382" s="6">
        <f t="shared" si="150"/>
        <v>22.731999999999999</v>
      </c>
      <c r="P2382" s="8">
        <f t="shared" si="151"/>
        <v>0.50535769863500957</v>
      </c>
      <c r="Q2382" s="5">
        <f>YEAR(SalesDataTable[[#This Row],[Order Date]])</f>
        <v>2026</v>
      </c>
      <c r="R2382" s="8" t="str">
        <f>"Q"&amp;ROUNDUP(MONTH(SalesDataTable[[#This Row],[Order Date]])/3,0)</f>
        <v>Q4</v>
      </c>
      <c r="S2382" s="9">
        <f>MONTH(SalesDataTable[[#This Row],[Order Date]])</f>
        <v>11</v>
      </c>
      <c r="T2382" s="8" t="str">
        <f>TEXT(SalesDataTable[[#This Row],[Order Date]],"mmm")</f>
        <v>Nov</v>
      </c>
    </row>
    <row r="2383" spans="1:20" ht="15.6">
      <c r="A2383" s="2" t="s">
        <v>2434</v>
      </c>
      <c r="B2383" s="3">
        <v>46343</v>
      </c>
      <c r="C2383" s="4" t="s">
        <v>27</v>
      </c>
      <c r="D2383" s="4" t="s">
        <v>48</v>
      </c>
      <c r="E2383" s="4" t="s">
        <v>3</v>
      </c>
      <c r="F2383" s="4" t="s">
        <v>4</v>
      </c>
      <c r="G2383" s="4" t="s">
        <v>17</v>
      </c>
      <c r="H2383" s="4" t="s">
        <v>83</v>
      </c>
      <c r="I2383" s="9">
        <v>2</v>
      </c>
      <c r="J2383" s="6">
        <v>168.08</v>
      </c>
      <c r="K2383" s="7">
        <v>0.1</v>
      </c>
      <c r="L2383" s="6">
        <v>87.63</v>
      </c>
      <c r="M2383" s="6">
        <f t="shared" si="148"/>
        <v>302.54400000000004</v>
      </c>
      <c r="N2383" s="6">
        <f t="shared" si="149"/>
        <v>175.26</v>
      </c>
      <c r="O2383" s="6">
        <f t="shared" si="150"/>
        <v>127.28400000000005</v>
      </c>
      <c r="P2383" s="8">
        <f t="shared" si="151"/>
        <v>0.42071235919403471</v>
      </c>
      <c r="Q2383" s="5">
        <f>YEAR(SalesDataTable[[#This Row],[Order Date]])</f>
        <v>2026</v>
      </c>
      <c r="R2383" s="8" t="str">
        <f>"Q"&amp;ROUNDUP(MONTH(SalesDataTable[[#This Row],[Order Date]])/3,0)</f>
        <v>Q4</v>
      </c>
      <c r="S2383" s="9">
        <f>MONTH(SalesDataTable[[#This Row],[Order Date]])</f>
        <v>11</v>
      </c>
      <c r="T2383" s="8" t="str">
        <f>TEXT(SalesDataTable[[#This Row],[Order Date]],"mmm")</f>
        <v>Nov</v>
      </c>
    </row>
    <row r="2384" spans="1:20" ht="15.6">
      <c r="A2384" s="2" t="s">
        <v>2435</v>
      </c>
      <c r="B2384" s="3">
        <v>46343</v>
      </c>
      <c r="C2384" s="4" t="s">
        <v>27</v>
      </c>
      <c r="D2384" s="4" t="s">
        <v>82</v>
      </c>
      <c r="E2384" s="4" t="s">
        <v>3</v>
      </c>
      <c r="F2384" s="4" t="s">
        <v>16</v>
      </c>
      <c r="G2384" s="4" t="s">
        <v>31</v>
      </c>
      <c r="H2384" s="4" t="s">
        <v>41</v>
      </c>
      <c r="I2384" s="9">
        <v>1</v>
      </c>
      <c r="J2384" s="6">
        <v>191.85</v>
      </c>
      <c r="K2384" s="7">
        <v>0.15</v>
      </c>
      <c r="L2384" s="6">
        <v>104.41</v>
      </c>
      <c r="M2384" s="6">
        <f t="shared" si="148"/>
        <v>163.07249999999999</v>
      </c>
      <c r="N2384" s="6">
        <f t="shared" si="149"/>
        <v>104.41</v>
      </c>
      <c r="O2384" s="6">
        <f t="shared" si="150"/>
        <v>58.662499999999994</v>
      </c>
      <c r="P2384" s="8">
        <f t="shared" si="151"/>
        <v>0.35973263425776875</v>
      </c>
      <c r="Q2384" s="5">
        <f>YEAR(SalesDataTable[[#This Row],[Order Date]])</f>
        <v>2026</v>
      </c>
      <c r="R2384" s="8" t="str">
        <f>"Q"&amp;ROUNDUP(MONTH(SalesDataTable[[#This Row],[Order Date]])/3,0)</f>
        <v>Q4</v>
      </c>
      <c r="S2384" s="9">
        <f>MONTH(SalesDataTable[[#This Row],[Order Date]])</f>
        <v>11</v>
      </c>
      <c r="T2384" s="8" t="str">
        <f>TEXT(SalesDataTable[[#This Row],[Order Date]],"mmm")</f>
        <v>Nov</v>
      </c>
    </row>
    <row r="2385" spans="1:20" ht="15.6">
      <c r="A2385" s="2" t="s">
        <v>2436</v>
      </c>
      <c r="B2385" s="3">
        <v>46343</v>
      </c>
      <c r="C2385" s="4" t="s">
        <v>8</v>
      </c>
      <c r="D2385" s="4" t="s">
        <v>86</v>
      </c>
      <c r="E2385" s="4" t="s">
        <v>25</v>
      </c>
      <c r="F2385" s="4" t="s">
        <v>4</v>
      </c>
      <c r="G2385" s="4" t="s">
        <v>11</v>
      </c>
      <c r="H2385" s="4" t="s">
        <v>12</v>
      </c>
      <c r="I2385" s="9">
        <v>4</v>
      </c>
      <c r="J2385" s="6">
        <v>93.99</v>
      </c>
      <c r="K2385" s="7">
        <v>0.1</v>
      </c>
      <c r="L2385" s="6">
        <v>44.07</v>
      </c>
      <c r="M2385" s="6">
        <f t="shared" si="148"/>
        <v>338.36399999999998</v>
      </c>
      <c r="N2385" s="6">
        <f t="shared" si="149"/>
        <v>176.28</v>
      </c>
      <c r="O2385" s="6">
        <f t="shared" si="150"/>
        <v>162.08399999999997</v>
      </c>
      <c r="P2385" s="8">
        <f t="shared" si="151"/>
        <v>0.47902259105578604</v>
      </c>
      <c r="Q2385" s="5">
        <f>YEAR(SalesDataTable[[#This Row],[Order Date]])</f>
        <v>2026</v>
      </c>
      <c r="R2385" s="8" t="str">
        <f>"Q"&amp;ROUNDUP(MONTH(SalesDataTable[[#This Row],[Order Date]])/3,0)</f>
        <v>Q4</v>
      </c>
      <c r="S2385" s="9">
        <f>MONTH(SalesDataTable[[#This Row],[Order Date]])</f>
        <v>11</v>
      </c>
      <c r="T2385" s="8" t="str">
        <f>TEXT(SalesDataTable[[#This Row],[Order Date]],"mmm")</f>
        <v>Nov</v>
      </c>
    </row>
    <row r="2386" spans="1:20" ht="15.6">
      <c r="A2386" s="2" t="s">
        <v>2437</v>
      </c>
      <c r="B2386" s="3">
        <v>46343</v>
      </c>
      <c r="C2386" s="4" t="s">
        <v>27</v>
      </c>
      <c r="D2386" s="4" t="s">
        <v>82</v>
      </c>
      <c r="E2386" s="4" t="s">
        <v>3</v>
      </c>
      <c r="F2386" s="4" t="s">
        <v>4</v>
      </c>
      <c r="G2386" s="4" t="s">
        <v>17</v>
      </c>
      <c r="H2386" s="4" t="s">
        <v>18</v>
      </c>
      <c r="I2386" s="9">
        <v>4</v>
      </c>
      <c r="J2386" s="6">
        <v>36.57</v>
      </c>
      <c r="K2386" s="7">
        <v>0.05</v>
      </c>
      <c r="L2386" s="6">
        <v>13.35</v>
      </c>
      <c r="M2386" s="6">
        <f t="shared" si="148"/>
        <v>138.96600000000001</v>
      </c>
      <c r="N2386" s="6">
        <f t="shared" si="149"/>
        <v>53.4</v>
      </c>
      <c r="O2386" s="6">
        <f t="shared" si="150"/>
        <v>85.566000000000003</v>
      </c>
      <c r="P2386" s="8">
        <f t="shared" si="151"/>
        <v>0.61573334484694098</v>
      </c>
      <c r="Q2386" s="5">
        <f>YEAR(SalesDataTable[[#This Row],[Order Date]])</f>
        <v>2026</v>
      </c>
      <c r="R2386" s="8" t="str">
        <f>"Q"&amp;ROUNDUP(MONTH(SalesDataTable[[#This Row],[Order Date]])/3,0)</f>
        <v>Q4</v>
      </c>
      <c r="S2386" s="9">
        <f>MONTH(SalesDataTable[[#This Row],[Order Date]])</f>
        <v>11</v>
      </c>
      <c r="T2386" s="8" t="str">
        <f>TEXT(SalesDataTable[[#This Row],[Order Date]],"mmm")</f>
        <v>Nov</v>
      </c>
    </row>
    <row r="2387" spans="1:20" ht="15.6">
      <c r="A2387" s="2" t="s">
        <v>2438</v>
      </c>
      <c r="B2387" s="3">
        <v>46343</v>
      </c>
      <c r="C2387" s="4" t="s">
        <v>8</v>
      </c>
      <c r="D2387" s="4" t="s">
        <v>69</v>
      </c>
      <c r="E2387" s="4" t="s">
        <v>39</v>
      </c>
      <c r="F2387" s="4" t="s">
        <v>4</v>
      </c>
      <c r="G2387" s="4" t="s">
        <v>5</v>
      </c>
      <c r="H2387" s="4" t="s">
        <v>35</v>
      </c>
      <c r="I2387" s="9">
        <v>1</v>
      </c>
      <c r="J2387" s="6">
        <v>39.81</v>
      </c>
      <c r="K2387" s="7">
        <v>0.05</v>
      </c>
      <c r="L2387" s="6">
        <v>16.25</v>
      </c>
      <c r="M2387" s="6">
        <f t="shared" si="148"/>
        <v>37.819499999999998</v>
      </c>
      <c r="N2387" s="6">
        <f t="shared" si="149"/>
        <v>16.25</v>
      </c>
      <c r="O2387" s="6">
        <f t="shared" si="150"/>
        <v>21.569499999999998</v>
      </c>
      <c r="P2387" s="8">
        <f t="shared" si="151"/>
        <v>0.57032747656632155</v>
      </c>
      <c r="Q2387" s="5">
        <f>YEAR(SalesDataTable[[#This Row],[Order Date]])</f>
        <v>2026</v>
      </c>
      <c r="R2387" s="8" t="str">
        <f>"Q"&amp;ROUNDUP(MONTH(SalesDataTable[[#This Row],[Order Date]])/3,0)</f>
        <v>Q4</v>
      </c>
      <c r="S2387" s="9">
        <f>MONTH(SalesDataTable[[#This Row],[Order Date]])</f>
        <v>11</v>
      </c>
      <c r="T2387" s="8" t="str">
        <f>TEXT(SalesDataTable[[#This Row],[Order Date]],"mmm")</f>
        <v>Nov</v>
      </c>
    </row>
    <row r="2388" spans="1:20" ht="15.6">
      <c r="A2388" s="2" t="s">
        <v>2439</v>
      </c>
      <c r="B2388" s="3">
        <v>46343</v>
      </c>
      <c r="C2388" s="4" t="s">
        <v>27</v>
      </c>
      <c r="D2388" s="4" t="s">
        <v>28</v>
      </c>
      <c r="E2388" s="4" t="s">
        <v>25</v>
      </c>
      <c r="F2388" s="4" t="s">
        <v>4</v>
      </c>
      <c r="G2388" s="4" t="s">
        <v>11</v>
      </c>
      <c r="H2388" s="4" t="s">
        <v>12</v>
      </c>
      <c r="I2388" s="9">
        <v>1</v>
      </c>
      <c r="J2388" s="6">
        <v>91.43</v>
      </c>
      <c r="K2388" s="7">
        <v>0.1</v>
      </c>
      <c r="L2388" s="6">
        <v>45.06</v>
      </c>
      <c r="M2388" s="6">
        <f t="shared" si="148"/>
        <v>82.287000000000006</v>
      </c>
      <c r="N2388" s="6">
        <f t="shared" si="149"/>
        <v>45.06</v>
      </c>
      <c r="O2388" s="6">
        <f t="shared" si="150"/>
        <v>37.227000000000004</v>
      </c>
      <c r="P2388" s="8">
        <f t="shared" si="151"/>
        <v>0.45240438951474715</v>
      </c>
      <c r="Q2388" s="5">
        <f>YEAR(SalesDataTable[[#This Row],[Order Date]])</f>
        <v>2026</v>
      </c>
      <c r="R2388" s="8" t="str">
        <f>"Q"&amp;ROUNDUP(MONTH(SalesDataTable[[#This Row],[Order Date]])/3,0)</f>
        <v>Q4</v>
      </c>
      <c r="S2388" s="9">
        <f>MONTH(SalesDataTable[[#This Row],[Order Date]])</f>
        <v>11</v>
      </c>
      <c r="T2388" s="8" t="str">
        <f>TEXT(SalesDataTable[[#This Row],[Order Date]],"mmm")</f>
        <v>Nov</v>
      </c>
    </row>
    <row r="2389" spans="1:20" ht="15.6">
      <c r="A2389" s="2" t="s">
        <v>2440</v>
      </c>
      <c r="B2389" s="3">
        <v>46343</v>
      </c>
      <c r="C2389" s="4" t="s">
        <v>14</v>
      </c>
      <c r="D2389" s="4" t="s">
        <v>15</v>
      </c>
      <c r="E2389" s="4" t="s">
        <v>3</v>
      </c>
      <c r="F2389" s="4" t="s">
        <v>4</v>
      </c>
      <c r="G2389" s="4" t="s">
        <v>49</v>
      </c>
      <c r="H2389" s="4" t="s">
        <v>55</v>
      </c>
      <c r="I2389" s="9">
        <v>1</v>
      </c>
      <c r="J2389" s="6">
        <v>122.64</v>
      </c>
      <c r="K2389" s="7">
        <v>0</v>
      </c>
      <c r="L2389" s="6">
        <v>68.58</v>
      </c>
      <c r="M2389" s="6">
        <f t="shared" si="148"/>
        <v>122.64</v>
      </c>
      <c r="N2389" s="6">
        <f t="shared" si="149"/>
        <v>68.58</v>
      </c>
      <c r="O2389" s="6">
        <f t="shared" si="150"/>
        <v>54.06</v>
      </c>
      <c r="P2389" s="8">
        <f t="shared" si="151"/>
        <v>0.44080234833659493</v>
      </c>
      <c r="Q2389" s="5">
        <f>YEAR(SalesDataTable[[#This Row],[Order Date]])</f>
        <v>2026</v>
      </c>
      <c r="R2389" s="8" t="str">
        <f>"Q"&amp;ROUNDUP(MONTH(SalesDataTable[[#This Row],[Order Date]])/3,0)</f>
        <v>Q4</v>
      </c>
      <c r="S2389" s="9">
        <f>MONTH(SalesDataTable[[#This Row],[Order Date]])</f>
        <v>11</v>
      </c>
      <c r="T2389" s="8" t="str">
        <f>TEXT(SalesDataTable[[#This Row],[Order Date]],"mmm")</f>
        <v>Nov</v>
      </c>
    </row>
    <row r="2390" spans="1:20" ht="15.6">
      <c r="A2390" s="2" t="s">
        <v>2441</v>
      </c>
      <c r="B2390" s="3">
        <v>46343</v>
      </c>
      <c r="C2390" s="4" t="s">
        <v>8</v>
      </c>
      <c r="D2390" s="4" t="s">
        <v>69</v>
      </c>
      <c r="E2390" s="4" t="s">
        <v>3</v>
      </c>
      <c r="F2390" s="4" t="s">
        <v>20</v>
      </c>
      <c r="G2390" s="4" t="s">
        <v>5</v>
      </c>
      <c r="H2390" s="4" t="s">
        <v>6</v>
      </c>
      <c r="I2390" s="9">
        <v>1</v>
      </c>
      <c r="J2390" s="6">
        <v>80.959999999999994</v>
      </c>
      <c r="K2390" s="7">
        <v>0.1</v>
      </c>
      <c r="L2390" s="6">
        <v>43.86</v>
      </c>
      <c r="M2390" s="6">
        <f t="shared" si="148"/>
        <v>72.86399999999999</v>
      </c>
      <c r="N2390" s="6">
        <f t="shared" si="149"/>
        <v>43.86</v>
      </c>
      <c r="O2390" s="6">
        <f t="shared" si="150"/>
        <v>29.003999999999991</v>
      </c>
      <c r="P2390" s="8">
        <f t="shared" si="151"/>
        <v>0.39805665349143604</v>
      </c>
      <c r="Q2390" s="5">
        <f>YEAR(SalesDataTable[[#This Row],[Order Date]])</f>
        <v>2026</v>
      </c>
      <c r="R2390" s="8" t="str">
        <f>"Q"&amp;ROUNDUP(MONTH(SalesDataTable[[#This Row],[Order Date]])/3,0)</f>
        <v>Q4</v>
      </c>
      <c r="S2390" s="9">
        <f>MONTH(SalesDataTable[[#This Row],[Order Date]])</f>
        <v>11</v>
      </c>
      <c r="T2390" s="8" t="str">
        <f>TEXT(SalesDataTable[[#This Row],[Order Date]],"mmm")</f>
        <v>Nov</v>
      </c>
    </row>
    <row r="2391" spans="1:20" ht="15.6">
      <c r="A2391" s="2" t="s">
        <v>2442</v>
      </c>
      <c r="B2391" s="3">
        <v>46344</v>
      </c>
      <c r="C2391" s="4" t="s">
        <v>14</v>
      </c>
      <c r="D2391" s="4" t="s">
        <v>34</v>
      </c>
      <c r="E2391" s="4" t="s">
        <v>39</v>
      </c>
      <c r="F2391" s="4" t="s">
        <v>20</v>
      </c>
      <c r="G2391" s="4" t="s">
        <v>49</v>
      </c>
      <c r="H2391" s="4" t="s">
        <v>67</v>
      </c>
      <c r="I2391" s="9">
        <v>1</v>
      </c>
      <c r="J2391" s="6">
        <v>36.380000000000003</v>
      </c>
      <c r="K2391" s="7">
        <v>0.05</v>
      </c>
      <c r="L2391" s="6">
        <v>14.06</v>
      </c>
      <c r="M2391" s="6">
        <f t="shared" si="148"/>
        <v>34.561</v>
      </c>
      <c r="N2391" s="6">
        <f t="shared" si="149"/>
        <v>14.06</v>
      </c>
      <c r="O2391" s="6">
        <f t="shared" si="150"/>
        <v>20.500999999999998</v>
      </c>
      <c r="P2391" s="8">
        <f t="shared" si="151"/>
        <v>0.59318306761957118</v>
      </c>
      <c r="Q2391" s="5">
        <f>YEAR(SalesDataTable[[#This Row],[Order Date]])</f>
        <v>2026</v>
      </c>
      <c r="R2391" s="8" t="str">
        <f>"Q"&amp;ROUNDUP(MONTH(SalesDataTable[[#This Row],[Order Date]])/3,0)</f>
        <v>Q4</v>
      </c>
      <c r="S2391" s="9">
        <f>MONTH(SalesDataTable[[#This Row],[Order Date]])</f>
        <v>11</v>
      </c>
      <c r="T2391" s="8" t="str">
        <f>TEXT(SalesDataTable[[#This Row],[Order Date]],"mmm")</f>
        <v>Nov</v>
      </c>
    </row>
    <row r="2392" spans="1:20" ht="15.6">
      <c r="A2392" s="2" t="s">
        <v>2443</v>
      </c>
      <c r="B2392" s="3">
        <v>46344</v>
      </c>
      <c r="C2392" s="4" t="s">
        <v>27</v>
      </c>
      <c r="D2392" s="4" t="s">
        <v>82</v>
      </c>
      <c r="E2392" s="4" t="s">
        <v>3</v>
      </c>
      <c r="F2392" s="4" t="s">
        <v>4</v>
      </c>
      <c r="G2392" s="4" t="s">
        <v>5</v>
      </c>
      <c r="H2392" s="4" t="s">
        <v>43</v>
      </c>
      <c r="I2392" s="9">
        <v>2</v>
      </c>
      <c r="J2392" s="6">
        <v>100.72</v>
      </c>
      <c r="K2392" s="7">
        <v>0.1</v>
      </c>
      <c r="L2392" s="6">
        <v>51.68</v>
      </c>
      <c r="M2392" s="6">
        <f t="shared" si="148"/>
        <v>181.29599999999999</v>
      </c>
      <c r="N2392" s="6">
        <f t="shared" si="149"/>
        <v>103.36</v>
      </c>
      <c r="O2392" s="6">
        <f t="shared" si="150"/>
        <v>77.935999999999993</v>
      </c>
      <c r="P2392" s="8">
        <f t="shared" si="151"/>
        <v>0.42988262289294854</v>
      </c>
      <c r="Q2392" s="5">
        <f>YEAR(SalesDataTable[[#This Row],[Order Date]])</f>
        <v>2026</v>
      </c>
      <c r="R2392" s="8" t="str">
        <f>"Q"&amp;ROUNDUP(MONTH(SalesDataTable[[#This Row],[Order Date]])/3,0)</f>
        <v>Q4</v>
      </c>
      <c r="S2392" s="9">
        <f>MONTH(SalesDataTable[[#This Row],[Order Date]])</f>
        <v>11</v>
      </c>
      <c r="T2392" s="8" t="str">
        <f>TEXT(SalesDataTable[[#This Row],[Order Date]],"mmm")</f>
        <v>Nov</v>
      </c>
    </row>
    <row r="2393" spans="1:20" ht="15.6">
      <c r="A2393" s="2" t="s">
        <v>2444</v>
      </c>
      <c r="B2393" s="3">
        <v>46344</v>
      </c>
      <c r="C2393" s="4" t="s">
        <v>8</v>
      </c>
      <c r="D2393" s="4" t="s">
        <v>66</v>
      </c>
      <c r="E2393" s="4" t="s">
        <v>25</v>
      </c>
      <c r="F2393" s="4" t="s">
        <v>4</v>
      </c>
      <c r="G2393" s="4" t="s">
        <v>31</v>
      </c>
      <c r="H2393" s="4" t="s">
        <v>90</v>
      </c>
      <c r="I2393" s="9">
        <v>3</v>
      </c>
      <c r="J2393" s="6">
        <v>120.29</v>
      </c>
      <c r="K2393" s="7">
        <v>0</v>
      </c>
      <c r="L2393" s="6">
        <v>62.04</v>
      </c>
      <c r="M2393" s="6">
        <f t="shared" si="148"/>
        <v>360.87</v>
      </c>
      <c r="N2393" s="6">
        <f t="shared" si="149"/>
        <v>186.12</v>
      </c>
      <c r="O2393" s="6">
        <f t="shared" si="150"/>
        <v>174.75</v>
      </c>
      <c r="P2393" s="8">
        <f t="shared" si="151"/>
        <v>0.48424640452240419</v>
      </c>
      <c r="Q2393" s="5">
        <f>YEAR(SalesDataTable[[#This Row],[Order Date]])</f>
        <v>2026</v>
      </c>
      <c r="R2393" s="8" t="str">
        <f>"Q"&amp;ROUNDUP(MONTH(SalesDataTable[[#This Row],[Order Date]])/3,0)</f>
        <v>Q4</v>
      </c>
      <c r="S2393" s="9">
        <f>MONTH(SalesDataTable[[#This Row],[Order Date]])</f>
        <v>11</v>
      </c>
      <c r="T2393" s="8" t="str">
        <f>TEXT(SalesDataTable[[#This Row],[Order Date]],"mmm")</f>
        <v>Nov</v>
      </c>
    </row>
    <row r="2394" spans="1:20" ht="15.6">
      <c r="A2394" s="2" t="s">
        <v>2445</v>
      </c>
      <c r="B2394" s="3">
        <v>46344</v>
      </c>
      <c r="C2394" s="4" t="s">
        <v>8</v>
      </c>
      <c r="D2394" s="4" t="s">
        <v>9</v>
      </c>
      <c r="E2394" s="4" t="s">
        <v>3</v>
      </c>
      <c r="F2394" s="4" t="s">
        <v>16</v>
      </c>
      <c r="G2394" s="4" t="s">
        <v>31</v>
      </c>
      <c r="H2394" s="4" t="s">
        <v>90</v>
      </c>
      <c r="I2394" s="9">
        <v>2</v>
      </c>
      <c r="J2394" s="6">
        <v>124.18</v>
      </c>
      <c r="K2394" s="7">
        <v>0.15</v>
      </c>
      <c r="L2394" s="6">
        <v>60.72</v>
      </c>
      <c r="M2394" s="6">
        <f t="shared" si="148"/>
        <v>211.10599999999999</v>
      </c>
      <c r="N2394" s="6">
        <f t="shared" si="149"/>
        <v>121.44</v>
      </c>
      <c r="O2394" s="6">
        <f t="shared" si="150"/>
        <v>89.665999999999997</v>
      </c>
      <c r="P2394" s="8">
        <f t="shared" si="151"/>
        <v>0.42474396748552862</v>
      </c>
      <c r="Q2394" s="5">
        <f>YEAR(SalesDataTable[[#This Row],[Order Date]])</f>
        <v>2026</v>
      </c>
      <c r="R2394" s="8" t="str">
        <f>"Q"&amp;ROUNDUP(MONTH(SalesDataTable[[#This Row],[Order Date]])/3,0)</f>
        <v>Q4</v>
      </c>
      <c r="S2394" s="9">
        <f>MONTH(SalesDataTable[[#This Row],[Order Date]])</f>
        <v>11</v>
      </c>
      <c r="T2394" s="8" t="str">
        <f>TEXT(SalesDataTable[[#This Row],[Order Date]],"mmm")</f>
        <v>Nov</v>
      </c>
    </row>
    <row r="2395" spans="1:20" ht="15.6">
      <c r="A2395" s="2" t="s">
        <v>2446</v>
      </c>
      <c r="B2395" s="3">
        <v>46344</v>
      </c>
      <c r="C2395" s="4" t="s">
        <v>1</v>
      </c>
      <c r="D2395" s="4" t="s">
        <v>2</v>
      </c>
      <c r="E2395" s="4" t="s">
        <v>3</v>
      </c>
      <c r="F2395" s="4" t="s">
        <v>4</v>
      </c>
      <c r="G2395" s="4" t="s">
        <v>11</v>
      </c>
      <c r="H2395" s="4" t="s">
        <v>53</v>
      </c>
      <c r="I2395" s="9">
        <v>3</v>
      </c>
      <c r="J2395" s="6">
        <v>154.07</v>
      </c>
      <c r="K2395" s="7">
        <v>0.05</v>
      </c>
      <c r="L2395" s="6">
        <v>77.73</v>
      </c>
      <c r="M2395" s="6">
        <f t="shared" si="148"/>
        <v>439.09949999999998</v>
      </c>
      <c r="N2395" s="6">
        <f t="shared" si="149"/>
        <v>233.19</v>
      </c>
      <c r="O2395" s="6">
        <f t="shared" si="150"/>
        <v>205.90949999999998</v>
      </c>
      <c r="P2395" s="8">
        <f t="shared" si="151"/>
        <v>0.46893585622393102</v>
      </c>
      <c r="Q2395" s="5">
        <f>YEAR(SalesDataTable[[#This Row],[Order Date]])</f>
        <v>2026</v>
      </c>
      <c r="R2395" s="8" t="str">
        <f>"Q"&amp;ROUNDUP(MONTH(SalesDataTable[[#This Row],[Order Date]])/3,0)</f>
        <v>Q4</v>
      </c>
      <c r="S2395" s="9">
        <f>MONTH(SalesDataTable[[#This Row],[Order Date]])</f>
        <v>11</v>
      </c>
      <c r="T2395" s="8" t="str">
        <f>TEXT(SalesDataTable[[#This Row],[Order Date]],"mmm")</f>
        <v>Nov</v>
      </c>
    </row>
    <row r="2396" spans="1:20" ht="15.6">
      <c r="A2396" s="2" t="s">
        <v>2447</v>
      </c>
      <c r="B2396" s="3">
        <v>46344</v>
      </c>
      <c r="C2396" s="4" t="s">
        <v>1</v>
      </c>
      <c r="D2396" s="4" t="s">
        <v>88</v>
      </c>
      <c r="E2396" s="4" t="s">
        <v>10</v>
      </c>
      <c r="F2396" s="4" t="s">
        <v>20</v>
      </c>
      <c r="G2396" s="4" t="s">
        <v>49</v>
      </c>
      <c r="H2396" s="4" t="s">
        <v>55</v>
      </c>
      <c r="I2396" s="9">
        <v>4</v>
      </c>
      <c r="J2396" s="6">
        <v>123.4</v>
      </c>
      <c r="K2396" s="7">
        <v>0.05</v>
      </c>
      <c r="L2396" s="6">
        <v>70.930000000000007</v>
      </c>
      <c r="M2396" s="6">
        <f t="shared" si="148"/>
        <v>468.92</v>
      </c>
      <c r="N2396" s="6">
        <f t="shared" si="149"/>
        <v>283.72000000000003</v>
      </c>
      <c r="O2396" s="6">
        <f t="shared" si="150"/>
        <v>185.2</v>
      </c>
      <c r="P2396" s="8">
        <f t="shared" si="151"/>
        <v>0.3949500980977565</v>
      </c>
      <c r="Q2396" s="5">
        <f>YEAR(SalesDataTable[[#This Row],[Order Date]])</f>
        <v>2026</v>
      </c>
      <c r="R2396" s="8" t="str">
        <f>"Q"&amp;ROUNDUP(MONTH(SalesDataTable[[#This Row],[Order Date]])/3,0)</f>
        <v>Q4</v>
      </c>
      <c r="S2396" s="9">
        <f>MONTH(SalesDataTable[[#This Row],[Order Date]])</f>
        <v>11</v>
      </c>
      <c r="T2396" s="8" t="str">
        <f>TEXT(SalesDataTable[[#This Row],[Order Date]],"mmm")</f>
        <v>Nov</v>
      </c>
    </row>
    <row r="2397" spans="1:20" ht="15.6">
      <c r="A2397" s="2" t="s">
        <v>2448</v>
      </c>
      <c r="B2397" s="3">
        <v>46344</v>
      </c>
      <c r="C2397" s="4" t="s">
        <v>14</v>
      </c>
      <c r="D2397" s="4" t="s">
        <v>24</v>
      </c>
      <c r="E2397" s="4" t="s">
        <v>3</v>
      </c>
      <c r="F2397" s="4" t="s">
        <v>16</v>
      </c>
      <c r="G2397" s="4" t="s">
        <v>5</v>
      </c>
      <c r="H2397" s="4" t="s">
        <v>43</v>
      </c>
      <c r="I2397" s="9">
        <v>1</v>
      </c>
      <c r="J2397" s="6">
        <v>104.64</v>
      </c>
      <c r="K2397" s="7">
        <v>0</v>
      </c>
      <c r="L2397" s="6">
        <v>50.79</v>
      </c>
      <c r="M2397" s="6">
        <f t="shared" si="148"/>
        <v>104.64</v>
      </c>
      <c r="N2397" s="6">
        <f t="shared" si="149"/>
        <v>50.79</v>
      </c>
      <c r="O2397" s="6">
        <f t="shared" si="150"/>
        <v>53.85</v>
      </c>
      <c r="P2397" s="8">
        <f t="shared" si="151"/>
        <v>0.51462155963302758</v>
      </c>
      <c r="Q2397" s="5">
        <f>YEAR(SalesDataTable[[#This Row],[Order Date]])</f>
        <v>2026</v>
      </c>
      <c r="R2397" s="8" t="str">
        <f>"Q"&amp;ROUNDUP(MONTH(SalesDataTable[[#This Row],[Order Date]])/3,0)</f>
        <v>Q4</v>
      </c>
      <c r="S2397" s="9">
        <f>MONTH(SalesDataTable[[#This Row],[Order Date]])</f>
        <v>11</v>
      </c>
      <c r="T2397" s="8" t="str">
        <f>TEXT(SalesDataTable[[#This Row],[Order Date]],"mmm")</f>
        <v>Nov</v>
      </c>
    </row>
    <row r="2398" spans="1:20" ht="15.6">
      <c r="A2398" s="2" t="s">
        <v>2449</v>
      </c>
      <c r="B2398" s="3">
        <v>46344</v>
      </c>
      <c r="C2398" s="4" t="s">
        <v>27</v>
      </c>
      <c r="D2398" s="4" t="s">
        <v>48</v>
      </c>
      <c r="E2398" s="4" t="s">
        <v>3</v>
      </c>
      <c r="F2398" s="4" t="s">
        <v>16</v>
      </c>
      <c r="G2398" s="4" t="s">
        <v>17</v>
      </c>
      <c r="H2398" s="4" t="s">
        <v>46</v>
      </c>
      <c r="I2398" s="9">
        <v>2</v>
      </c>
      <c r="J2398" s="6">
        <v>46.44</v>
      </c>
      <c r="K2398" s="7">
        <v>0.1</v>
      </c>
      <c r="L2398" s="6">
        <v>18.190000000000001</v>
      </c>
      <c r="M2398" s="6">
        <f t="shared" si="148"/>
        <v>83.591999999999999</v>
      </c>
      <c r="N2398" s="6">
        <f t="shared" si="149"/>
        <v>36.380000000000003</v>
      </c>
      <c r="O2398" s="6">
        <f t="shared" si="150"/>
        <v>47.211999999999996</v>
      </c>
      <c r="P2398" s="8">
        <f t="shared" si="151"/>
        <v>0.56479088908029473</v>
      </c>
      <c r="Q2398" s="5">
        <f>YEAR(SalesDataTable[[#This Row],[Order Date]])</f>
        <v>2026</v>
      </c>
      <c r="R2398" s="8" t="str">
        <f>"Q"&amp;ROUNDUP(MONTH(SalesDataTable[[#This Row],[Order Date]])/3,0)</f>
        <v>Q4</v>
      </c>
      <c r="S2398" s="9">
        <f>MONTH(SalesDataTable[[#This Row],[Order Date]])</f>
        <v>11</v>
      </c>
      <c r="T2398" s="8" t="str">
        <f>TEXT(SalesDataTable[[#This Row],[Order Date]],"mmm")</f>
        <v>Nov</v>
      </c>
    </row>
    <row r="2399" spans="1:20" ht="15.6">
      <c r="A2399" s="2" t="s">
        <v>2450</v>
      </c>
      <c r="B2399" s="3">
        <v>46344</v>
      </c>
      <c r="C2399" s="4" t="s">
        <v>14</v>
      </c>
      <c r="D2399" s="4" t="s">
        <v>126</v>
      </c>
      <c r="E2399" s="4" t="s">
        <v>3</v>
      </c>
      <c r="F2399" s="4" t="s">
        <v>16</v>
      </c>
      <c r="G2399" s="4" t="s">
        <v>31</v>
      </c>
      <c r="H2399" s="4" t="s">
        <v>64</v>
      </c>
      <c r="I2399" s="9">
        <v>2</v>
      </c>
      <c r="J2399" s="6">
        <v>81.67</v>
      </c>
      <c r="K2399" s="7">
        <v>0.05</v>
      </c>
      <c r="L2399" s="6">
        <v>40.43</v>
      </c>
      <c r="M2399" s="6">
        <f t="shared" si="148"/>
        <v>155.173</v>
      </c>
      <c r="N2399" s="6">
        <f t="shared" si="149"/>
        <v>80.86</v>
      </c>
      <c r="O2399" s="6">
        <f t="shared" si="150"/>
        <v>74.313000000000002</v>
      </c>
      <c r="P2399" s="8">
        <f t="shared" si="151"/>
        <v>0.4789041908063903</v>
      </c>
      <c r="Q2399" s="5">
        <f>YEAR(SalesDataTable[[#This Row],[Order Date]])</f>
        <v>2026</v>
      </c>
      <c r="R2399" s="8" t="str">
        <f>"Q"&amp;ROUNDUP(MONTH(SalesDataTable[[#This Row],[Order Date]])/3,0)</f>
        <v>Q4</v>
      </c>
      <c r="S2399" s="9">
        <f>MONTH(SalesDataTable[[#This Row],[Order Date]])</f>
        <v>11</v>
      </c>
      <c r="T2399" s="8" t="str">
        <f>TEXT(SalesDataTable[[#This Row],[Order Date]],"mmm")</f>
        <v>Nov</v>
      </c>
    </row>
    <row r="2400" spans="1:20" ht="15.6">
      <c r="A2400" s="2" t="s">
        <v>2451</v>
      </c>
      <c r="B2400" s="3">
        <v>46344</v>
      </c>
      <c r="C2400" s="4" t="s">
        <v>27</v>
      </c>
      <c r="D2400" s="4" t="s">
        <v>48</v>
      </c>
      <c r="E2400" s="4" t="s">
        <v>25</v>
      </c>
      <c r="F2400" s="4" t="s">
        <v>16</v>
      </c>
      <c r="G2400" s="4" t="s">
        <v>11</v>
      </c>
      <c r="H2400" s="4" t="s">
        <v>79</v>
      </c>
      <c r="I2400" s="9">
        <v>3</v>
      </c>
      <c r="J2400" s="6">
        <v>70.599999999999994</v>
      </c>
      <c r="K2400" s="7">
        <v>0.05</v>
      </c>
      <c r="L2400" s="6">
        <v>32.68</v>
      </c>
      <c r="M2400" s="6">
        <f t="shared" si="148"/>
        <v>201.20999999999998</v>
      </c>
      <c r="N2400" s="6">
        <f t="shared" si="149"/>
        <v>98.039999999999992</v>
      </c>
      <c r="O2400" s="6">
        <f t="shared" si="150"/>
        <v>103.16999999999999</v>
      </c>
      <c r="P2400" s="8">
        <f t="shared" si="151"/>
        <v>0.5127478753541076</v>
      </c>
      <c r="Q2400" s="5">
        <f>YEAR(SalesDataTable[[#This Row],[Order Date]])</f>
        <v>2026</v>
      </c>
      <c r="R2400" s="8" t="str">
        <f>"Q"&amp;ROUNDUP(MONTH(SalesDataTable[[#This Row],[Order Date]])/3,0)</f>
        <v>Q4</v>
      </c>
      <c r="S2400" s="9">
        <f>MONTH(SalesDataTable[[#This Row],[Order Date]])</f>
        <v>11</v>
      </c>
      <c r="T2400" s="8" t="str">
        <f>TEXT(SalesDataTable[[#This Row],[Order Date]],"mmm")</f>
        <v>Nov</v>
      </c>
    </row>
    <row r="2401" spans="1:20" ht="15.6">
      <c r="A2401" s="2" t="s">
        <v>2452</v>
      </c>
      <c r="B2401" s="3">
        <v>46345</v>
      </c>
      <c r="C2401" s="4" t="s">
        <v>27</v>
      </c>
      <c r="D2401" s="4" t="s">
        <v>45</v>
      </c>
      <c r="E2401" s="4" t="s">
        <v>39</v>
      </c>
      <c r="F2401" s="4" t="s">
        <v>16</v>
      </c>
      <c r="G2401" s="4" t="s">
        <v>49</v>
      </c>
      <c r="H2401" s="4" t="s">
        <v>67</v>
      </c>
      <c r="I2401" s="9">
        <v>1</v>
      </c>
      <c r="J2401" s="6">
        <v>35.770000000000003</v>
      </c>
      <c r="K2401" s="7">
        <v>0.15</v>
      </c>
      <c r="L2401" s="6">
        <v>13.69</v>
      </c>
      <c r="M2401" s="6">
        <f t="shared" si="148"/>
        <v>30.404500000000002</v>
      </c>
      <c r="N2401" s="6">
        <f t="shared" si="149"/>
        <v>13.69</v>
      </c>
      <c r="O2401" s="6">
        <f t="shared" si="150"/>
        <v>16.714500000000001</v>
      </c>
      <c r="P2401" s="8">
        <f t="shared" si="151"/>
        <v>0.54973770330049831</v>
      </c>
      <c r="Q2401" s="5">
        <f>YEAR(SalesDataTable[[#This Row],[Order Date]])</f>
        <v>2026</v>
      </c>
      <c r="R2401" s="8" t="str">
        <f>"Q"&amp;ROUNDUP(MONTH(SalesDataTable[[#This Row],[Order Date]])/3,0)</f>
        <v>Q4</v>
      </c>
      <c r="S2401" s="9">
        <f>MONTH(SalesDataTable[[#This Row],[Order Date]])</f>
        <v>11</v>
      </c>
      <c r="T2401" s="8" t="str">
        <f>TEXT(SalesDataTable[[#This Row],[Order Date]],"mmm")</f>
        <v>Nov</v>
      </c>
    </row>
    <row r="2402" spans="1:20" ht="15.6">
      <c r="A2402" s="2" t="s">
        <v>2453</v>
      </c>
      <c r="B2402" s="3">
        <v>46345</v>
      </c>
      <c r="C2402" s="4" t="s">
        <v>8</v>
      </c>
      <c r="D2402" s="4" t="s">
        <v>38</v>
      </c>
      <c r="E2402" s="4" t="s">
        <v>25</v>
      </c>
      <c r="F2402" s="4" t="s">
        <v>20</v>
      </c>
      <c r="G2402" s="4" t="s">
        <v>11</v>
      </c>
      <c r="H2402" s="4" t="s">
        <v>12</v>
      </c>
      <c r="I2402" s="9">
        <v>1</v>
      </c>
      <c r="J2402" s="6">
        <v>92.13</v>
      </c>
      <c r="K2402" s="7">
        <v>0.15</v>
      </c>
      <c r="L2402" s="6">
        <v>45.85</v>
      </c>
      <c r="M2402" s="6">
        <f t="shared" si="148"/>
        <v>78.31049999999999</v>
      </c>
      <c r="N2402" s="6">
        <f t="shared" si="149"/>
        <v>45.85</v>
      </c>
      <c r="O2402" s="6">
        <f t="shared" si="150"/>
        <v>32.460499999999989</v>
      </c>
      <c r="P2402" s="8">
        <f t="shared" si="151"/>
        <v>0.41451018701195874</v>
      </c>
      <c r="Q2402" s="5">
        <f>YEAR(SalesDataTable[[#This Row],[Order Date]])</f>
        <v>2026</v>
      </c>
      <c r="R2402" s="8" t="str">
        <f>"Q"&amp;ROUNDUP(MONTH(SalesDataTable[[#This Row],[Order Date]])/3,0)</f>
        <v>Q4</v>
      </c>
      <c r="S2402" s="9">
        <f>MONTH(SalesDataTable[[#This Row],[Order Date]])</f>
        <v>11</v>
      </c>
      <c r="T2402" s="8" t="str">
        <f>TEXT(SalesDataTable[[#This Row],[Order Date]],"mmm")</f>
        <v>Nov</v>
      </c>
    </row>
    <row r="2403" spans="1:20" ht="15.6">
      <c r="A2403" s="2" t="s">
        <v>2454</v>
      </c>
      <c r="B2403" s="3">
        <v>46345</v>
      </c>
      <c r="C2403" s="4" t="s">
        <v>8</v>
      </c>
      <c r="D2403" s="4" t="s">
        <v>69</v>
      </c>
      <c r="E2403" s="4" t="s">
        <v>3</v>
      </c>
      <c r="F2403" s="4" t="s">
        <v>4</v>
      </c>
      <c r="G2403" s="4" t="s">
        <v>11</v>
      </c>
      <c r="H2403" s="4" t="s">
        <v>53</v>
      </c>
      <c r="I2403" s="9">
        <v>5</v>
      </c>
      <c r="J2403" s="6">
        <v>151.09</v>
      </c>
      <c r="K2403" s="7">
        <v>0.05</v>
      </c>
      <c r="L2403" s="6">
        <v>79.33</v>
      </c>
      <c r="M2403" s="6">
        <f t="shared" si="148"/>
        <v>717.67750000000001</v>
      </c>
      <c r="N2403" s="6">
        <f t="shared" si="149"/>
        <v>396.65</v>
      </c>
      <c r="O2403" s="6">
        <f t="shared" si="150"/>
        <v>321.02750000000003</v>
      </c>
      <c r="P2403" s="8">
        <f t="shared" si="151"/>
        <v>0.44731442744129507</v>
      </c>
      <c r="Q2403" s="5">
        <f>YEAR(SalesDataTable[[#This Row],[Order Date]])</f>
        <v>2026</v>
      </c>
      <c r="R2403" s="8" t="str">
        <f>"Q"&amp;ROUNDUP(MONTH(SalesDataTable[[#This Row],[Order Date]])/3,0)</f>
        <v>Q4</v>
      </c>
      <c r="S2403" s="9">
        <f>MONTH(SalesDataTable[[#This Row],[Order Date]])</f>
        <v>11</v>
      </c>
      <c r="T2403" s="8" t="str">
        <f>TEXT(SalesDataTable[[#This Row],[Order Date]],"mmm")</f>
        <v>Nov</v>
      </c>
    </row>
    <row r="2404" spans="1:20" ht="15.6">
      <c r="A2404" s="2" t="s">
        <v>2455</v>
      </c>
      <c r="B2404" s="3">
        <v>46345</v>
      </c>
      <c r="C2404" s="4" t="s">
        <v>8</v>
      </c>
      <c r="D2404" s="4" t="s">
        <v>69</v>
      </c>
      <c r="E2404" s="4" t="s">
        <v>3</v>
      </c>
      <c r="F2404" s="4" t="s">
        <v>16</v>
      </c>
      <c r="G2404" s="4" t="s">
        <v>5</v>
      </c>
      <c r="H2404" s="4" t="s">
        <v>43</v>
      </c>
      <c r="I2404" s="9">
        <v>2</v>
      </c>
      <c r="J2404" s="6">
        <v>103.99</v>
      </c>
      <c r="K2404" s="7">
        <v>0</v>
      </c>
      <c r="L2404" s="6">
        <v>50.36</v>
      </c>
      <c r="M2404" s="6">
        <f t="shared" si="148"/>
        <v>207.98</v>
      </c>
      <c r="N2404" s="6">
        <f t="shared" si="149"/>
        <v>100.72</v>
      </c>
      <c r="O2404" s="6">
        <f t="shared" si="150"/>
        <v>107.25999999999999</v>
      </c>
      <c r="P2404" s="8">
        <f t="shared" si="151"/>
        <v>0.51572266564092695</v>
      </c>
      <c r="Q2404" s="5">
        <f>YEAR(SalesDataTable[[#This Row],[Order Date]])</f>
        <v>2026</v>
      </c>
      <c r="R2404" s="8" t="str">
        <f>"Q"&amp;ROUNDUP(MONTH(SalesDataTable[[#This Row],[Order Date]])/3,0)</f>
        <v>Q4</v>
      </c>
      <c r="S2404" s="9">
        <f>MONTH(SalesDataTable[[#This Row],[Order Date]])</f>
        <v>11</v>
      </c>
      <c r="T2404" s="8" t="str">
        <f>TEXT(SalesDataTable[[#This Row],[Order Date]],"mmm")</f>
        <v>Nov</v>
      </c>
    </row>
    <row r="2405" spans="1:20" ht="15.6">
      <c r="A2405" s="2" t="s">
        <v>2456</v>
      </c>
      <c r="B2405" s="3">
        <v>46346</v>
      </c>
      <c r="C2405" s="4" t="s">
        <v>14</v>
      </c>
      <c r="D2405" s="4" t="s">
        <v>24</v>
      </c>
      <c r="E2405" s="4" t="s">
        <v>3</v>
      </c>
      <c r="F2405" s="4" t="s">
        <v>4</v>
      </c>
      <c r="G2405" s="4" t="s">
        <v>17</v>
      </c>
      <c r="H2405" s="4" t="s">
        <v>18</v>
      </c>
      <c r="I2405" s="9">
        <v>1</v>
      </c>
      <c r="J2405" s="6">
        <v>36.909999999999997</v>
      </c>
      <c r="K2405" s="7">
        <v>0.1</v>
      </c>
      <c r="L2405" s="6">
        <v>13.43</v>
      </c>
      <c r="M2405" s="6">
        <f t="shared" si="148"/>
        <v>33.219000000000001</v>
      </c>
      <c r="N2405" s="6">
        <f t="shared" si="149"/>
        <v>13.43</v>
      </c>
      <c r="O2405" s="6">
        <f t="shared" si="150"/>
        <v>19.789000000000001</v>
      </c>
      <c r="P2405" s="8">
        <f t="shared" si="151"/>
        <v>0.59571329660736327</v>
      </c>
      <c r="Q2405" s="5">
        <f>YEAR(SalesDataTable[[#This Row],[Order Date]])</f>
        <v>2026</v>
      </c>
      <c r="R2405" s="8" t="str">
        <f>"Q"&amp;ROUNDUP(MONTH(SalesDataTable[[#This Row],[Order Date]])/3,0)</f>
        <v>Q4</v>
      </c>
      <c r="S2405" s="9">
        <f>MONTH(SalesDataTable[[#This Row],[Order Date]])</f>
        <v>11</v>
      </c>
      <c r="T2405" s="8" t="str">
        <f>TEXT(SalesDataTable[[#This Row],[Order Date]],"mmm")</f>
        <v>Nov</v>
      </c>
    </row>
    <row r="2406" spans="1:20" ht="15.6">
      <c r="A2406" s="2" t="s">
        <v>2457</v>
      </c>
      <c r="B2406" s="3">
        <v>46346</v>
      </c>
      <c r="C2406" s="4" t="s">
        <v>1</v>
      </c>
      <c r="D2406" s="4" t="s">
        <v>2</v>
      </c>
      <c r="E2406" s="4" t="s">
        <v>39</v>
      </c>
      <c r="F2406" s="4" t="s">
        <v>16</v>
      </c>
      <c r="G2406" s="4" t="s">
        <v>5</v>
      </c>
      <c r="H2406" s="4" t="s">
        <v>6</v>
      </c>
      <c r="I2406" s="9">
        <v>2</v>
      </c>
      <c r="J2406" s="6">
        <v>81.02</v>
      </c>
      <c r="K2406" s="7">
        <v>0</v>
      </c>
      <c r="L2406" s="6">
        <v>43.22</v>
      </c>
      <c r="M2406" s="6">
        <f t="shared" si="148"/>
        <v>162.04</v>
      </c>
      <c r="N2406" s="6">
        <f t="shared" si="149"/>
        <v>86.44</v>
      </c>
      <c r="O2406" s="6">
        <f t="shared" si="150"/>
        <v>75.599999999999994</v>
      </c>
      <c r="P2406" s="8">
        <f t="shared" si="151"/>
        <v>0.46655146877314241</v>
      </c>
      <c r="Q2406" s="5">
        <f>YEAR(SalesDataTable[[#This Row],[Order Date]])</f>
        <v>2026</v>
      </c>
      <c r="R2406" s="8" t="str">
        <f>"Q"&amp;ROUNDUP(MONTH(SalesDataTable[[#This Row],[Order Date]])/3,0)</f>
        <v>Q4</v>
      </c>
      <c r="S2406" s="9">
        <f>MONTH(SalesDataTable[[#This Row],[Order Date]])</f>
        <v>11</v>
      </c>
      <c r="T2406" s="8" t="str">
        <f>TEXT(SalesDataTable[[#This Row],[Order Date]],"mmm")</f>
        <v>Nov</v>
      </c>
    </row>
    <row r="2407" spans="1:20" ht="15.6">
      <c r="A2407" s="2" t="s">
        <v>2458</v>
      </c>
      <c r="B2407" s="3">
        <v>46346</v>
      </c>
      <c r="C2407" s="4" t="s">
        <v>1</v>
      </c>
      <c r="D2407" s="4" t="s">
        <v>2</v>
      </c>
      <c r="E2407" s="4" t="s">
        <v>39</v>
      </c>
      <c r="F2407" s="4" t="s">
        <v>16</v>
      </c>
      <c r="G2407" s="4" t="s">
        <v>17</v>
      </c>
      <c r="H2407" s="4" t="s">
        <v>83</v>
      </c>
      <c r="I2407" s="9">
        <v>3</v>
      </c>
      <c r="J2407" s="6">
        <v>164.36</v>
      </c>
      <c r="K2407" s="7">
        <v>0.05</v>
      </c>
      <c r="L2407" s="6">
        <v>88.7</v>
      </c>
      <c r="M2407" s="6">
        <f t="shared" si="148"/>
        <v>468.42600000000004</v>
      </c>
      <c r="N2407" s="6">
        <f t="shared" si="149"/>
        <v>266.10000000000002</v>
      </c>
      <c r="O2407" s="6">
        <f t="shared" si="150"/>
        <v>202.32600000000002</v>
      </c>
      <c r="P2407" s="8">
        <f t="shared" si="151"/>
        <v>0.43192734818306416</v>
      </c>
      <c r="Q2407" s="5">
        <f>YEAR(SalesDataTable[[#This Row],[Order Date]])</f>
        <v>2026</v>
      </c>
      <c r="R2407" s="8" t="str">
        <f>"Q"&amp;ROUNDUP(MONTH(SalesDataTable[[#This Row],[Order Date]])/3,0)</f>
        <v>Q4</v>
      </c>
      <c r="S2407" s="9">
        <f>MONTH(SalesDataTable[[#This Row],[Order Date]])</f>
        <v>11</v>
      </c>
      <c r="T2407" s="8" t="str">
        <f>TEXT(SalesDataTable[[#This Row],[Order Date]],"mmm")</f>
        <v>Nov</v>
      </c>
    </row>
    <row r="2408" spans="1:20" ht="15.6">
      <c r="A2408" s="2" t="s">
        <v>2459</v>
      </c>
      <c r="B2408" s="3">
        <v>46346</v>
      </c>
      <c r="C2408" s="4" t="s">
        <v>8</v>
      </c>
      <c r="D2408" s="4" t="s">
        <v>66</v>
      </c>
      <c r="E2408" s="4" t="s">
        <v>10</v>
      </c>
      <c r="F2408" s="4" t="s">
        <v>20</v>
      </c>
      <c r="G2408" s="4" t="s">
        <v>49</v>
      </c>
      <c r="H2408" s="4" t="s">
        <v>74</v>
      </c>
      <c r="I2408" s="9">
        <v>5</v>
      </c>
      <c r="J2408" s="6">
        <v>51.36</v>
      </c>
      <c r="K2408" s="7">
        <v>0.1</v>
      </c>
      <c r="L2408" s="6">
        <v>22.45</v>
      </c>
      <c r="M2408" s="6">
        <f t="shared" si="148"/>
        <v>231.12</v>
      </c>
      <c r="N2408" s="6">
        <f t="shared" si="149"/>
        <v>112.25</v>
      </c>
      <c r="O2408" s="6">
        <f t="shared" si="150"/>
        <v>118.87</v>
      </c>
      <c r="P2408" s="8">
        <f t="shared" si="151"/>
        <v>0.51432156455520939</v>
      </c>
      <c r="Q2408" s="5">
        <f>YEAR(SalesDataTable[[#This Row],[Order Date]])</f>
        <v>2026</v>
      </c>
      <c r="R2408" s="8" t="str">
        <f>"Q"&amp;ROUNDUP(MONTH(SalesDataTable[[#This Row],[Order Date]])/3,0)</f>
        <v>Q4</v>
      </c>
      <c r="S2408" s="9">
        <f>MONTH(SalesDataTable[[#This Row],[Order Date]])</f>
        <v>11</v>
      </c>
      <c r="T2408" s="8" t="str">
        <f>TEXT(SalesDataTable[[#This Row],[Order Date]],"mmm")</f>
        <v>Nov</v>
      </c>
    </row>
    <row r="2409" spans="1:20" ht="15.6">
      <c r="A2409" s="2" t="s">
        <v>2460</v>
      </c>
      <c r="B2409" s="3">
        <v>46346</v>
      </c>
      <c r="C2409" s="4" t="s">
        <v>14</v>
      </c>
      <c r="D2409" s="4" t="s">
        <v>126</v>
      </c>
      <c r="E2409" s="4" t="s">
        <v>39</v>
      </c>
      <c r="F2409" s="4" t="s">
        <v>4</v>
      </c>
      <c r="G2409" s="4" t="s">
        <v>17</v>
      </c>
      <c r="H2409" s="4" t="s">
        <v>18</v>
      </c>
      <c r="I2409" s="9">
        <v>1</v>
      </c>
      <c r="J2409" s="6">
        <v>36.590000000000003</v>
      </c>
      <c r="K2409" s="7">
        <v>0</v>
      </c>
      <c r="L2409" s="6">
        <v>13.73</v>
      </c>
      <c r="M2409" s="6">
        <f t="shared" si="148"/>
        <v>36.590000000000003</v>
      </c>
      <c r="N2409" s="6">
        <f t="shared" si="149"/>
        <v>13.73</v>
      </c>
      <c r="O2409" s="6">
        <f t="shared" si="150"/>
        <v>22.860000000000003</v>
      </c>
      <c r="P2409" s="8">
        <f t="shared" si="151"/>
        <v>0.62476086362394101</v>
      </c>
      <c r="Q2409" s="5">
        <f>YEAR(SalesDataTable[[#This Row],[Order Date]])</f>
        <v>2026</v>
      </c>
      <c r="R2409" s="8" t="str">
        <f>"Q"&amp;ROUNDUP(MONTH(SalesDataTable[[#This Row],[Order Date]])/3,0)</f>
        <v>Q4</v>
      </c>
      <c r="S2409" s="9">
        <f>MONTH(SalesDataTable[[#This Row],[Order Date]])</f>
        <v>11</v>
      </c>
      <c r="T2409" s="8" t="str">
        <f>TEXT(SalesDataTable[[#This Row],[Order Date]],"mmm")</f>
        <v>Nov</v>
      </c>
    </row>
    <row r="2410" spans="1:20" ht="15.6">
      <c r="A2410" s="2" t="s">
        <v>2461</v>
      </c>
      <c r="B2410" s="3">
        <v>46347</v>
      </c>
      <c r="C2410" s="4" t="s">
        <v>27</v>
      </c>
      <c r="D2410" s="4" t="s">
        <v>45</v>
      </c>
      <c r="E2410" s="4" t="s">
        <v>25</v>
      </c>
      <c r="F2410" s="4" t="s">
        <v>4</v>
      </c>
      <c r="G2410" s="4" t="s">
        <v>31</v>
      </c>
      <c r="H2410" s="4" t="s">
        <v>90</v>
      </c>
      <c r="I2410" s="9">
        <v>5</v>
      </c>
      <c r="J2410" s="6">
        <v>122.33</v>
      </c>
      <c r="K2410" s="7">
        <v>0.15</v>
      </c>
      <c r="L2410" s="6">
        <v>58.98</v>
      </c>
      <c r="M2410" s="6">
        <f t="shared" si="148"/>
        <v>519.90249999999992</v>
      </c>
      <c r="N2410" s="6">
        <f t="shared" si="149"/>
        <v>294.89999999999998</v>
      </c>
      <c r="O2410" s="6">
        <f t="shared" si="150"/>
        <v>225.00249999999994</v>
      </c>
      <c r="P2410" s="8">
        <f t="shared" si="151"/>
        <v>0.43277826130861069</v>
      </c>
      <c r="Q2410" s="5">
        <f>YEAR(SalesDataTable[[#This Row],[Order Date]])</f>
        <v>2026</v>
      </c>
      <c r="R2410" s="8" t="str">
        <f>"Q"&amp;ROUNDUP(MONTH(SalesDataTable[[#This Row],[Order Date]])/3,0)</f>
        <v>Q4</v>
      </c>
      <c r="S2410" s="9">
        <f>MONTH(SalesDataTable[[#This Row],[Order Date]])</f>
        <v>11</v>
      </c>
      <c r="T2410" s="8" t="str">
        <f>TEXT(SalesDataTable[[#This Row],[Order Date]],"mmm")</f>
        <v>Nov</v>
      </c>
    </row>
    <row r="2411" spans="1:20" ht="15.6">
      <c r="A2411" s="2" t="s">
        <v>2462</v>
      </c>
      <c r="B2411" s="3">
        <v>46347</v>
      </c>
      <c r="C2411" s="4" t="s">
        <v>27</v>
      </c>
      <c r="D2411" s="4" t="s">
        <v>48</v>
      </c>
      <c r="E2411" s="4" t="s">
        <v>3</v>
      </c>
      <c r="F2411" s="4" t="s">
        <v>4</v>
      </c>
      <c r="G2411" s="4" t="s">
        <v>31</v>
      </c>
      <c r="H2411" s="4" t="s">
        <v>64</v>
      </c>
      <c r="I2411" s="9">
        <v>1</v>
      </c>
      <c r="J2411" s="6">
        <v>83.49</v>
      </c>
      <c r="K2411" s="7">
        <v>0.05</v>
      </c>
      <c r="L2411" s="6">
        <v>39.659999999999997</v>
      </c>
      <c r="M2411" s="6">
        <f t="shared" si="148"/>
        <v>79.315499999999986</v>
      </c>
      <c r="N2411" s="6">
        <f t="shared" si="149"/>
        <v>39.659999999999997</v>
      </c>
      <c r="O2411" s="6">
        <f t="shared" si="150"/>
        <v>39.655499999999989</v>
      </c>
      <c r="P2411" s="8">
        <f t="shared" si="151"/>
        <v>0.49997163227868446</v>
      </c>
      <c r="Q2411" s="5">
        <f>YEAR(SalesDataTable[[#This Row],[Order Date]])</f>
        <v>2026</v>
      </c>
      <c r="R2411" s="8" t="str">
        <f>"Q"&amp;ROUNDUP(MONTH(SalesDataTable[[#This Row],[Order Date]])/3,0)</f>
        <v>Q4</v>
      </c>
      <c r="S2411" s="9">
        <f>MONTH(SalesDataTable[[#This Row],[Order Date]])</f>
        <v>11</v>
      </c>
      <c r="T2411" s="8" t="str">
        <f>TEXT(SalesDataTable[[#This Row],[Order Date]],"mmm")</f>
        <v>Nov</v>
      </c>
    </row>
    <row r="2412" spans="1:20" ht="15.6">
      <c r="A2412" s="2" t="s">
        <v>2463</v>
      </c>
      <c r="B2412" s="3">
        <v>46347</v>
      </c>
      <c r="C2412" s="4" t="s">
        <v>8</v>
      </c>
      <c r="D2412" s="4" t="s">
        <v>69</v>
      </c>
      <c r="E2412" s="4" t="s">
        <v>3</v>
      </c>
      <c r="F2412" s="4" t="s">
        <v>16</v>
      </c>
      <c r="G2412" s="4" t="s">
        <v>5</v>
      </c>
      <c r="H2412" s="4" t="s">
        <v>29</v>
      </c>
      <c r="I2412" s="9">
        <v>2</v>
      </c>
      <c r="J2412" s="6">
        <v>51.48</v>
      </c>
      <c r="K2412" s="7">
        <v>0.1</v>
      </c>
      <c r="L2412" s="6">
        <v>22.51</v>
      </c>
      <c r="M2412" s="6">
        <f t="shared" si="148"/>
        <v>92.664000000000001</v>
      </c>
      <c r="N2412" s="6">
        <f t="shared" si="149"/>
        <v>45.02</v>
      </c>
      <c r="O2412" s="6">
        <f t="shared" si="150"/>
        <v>47.643999999999998</v>
      </c>
      <c r="P2412" s="8">
        <f t="shared" si="151"/>
        <v>0.51415868082534744</v>
      </c>
      <c r="Q2412" s="5">
        <f>YEAR(SalesDataTable[[#This Row],[Order Date]])</f>
        <v>2026</v>
      </c>
      <c r="R2412" s="8" t="str">
        <f>"Q"&amp;ROUNDUP(MONTH(SalesDataTable[[#This Row],[Order Date]])/3,0)</f>
        <v>Q4</v>
      </c>
      <c r="S2412" s="9">
        <f>MONTH(SalesDataTable[[#This Row],[Order Date]])</f>
        <v>11</v>
      </c>
      <c r="T2412" s="8" t="str">
        <f>TEXT(SalesDataTable[[#This Row],[Order Date]],"mmm")</f>
        <v>Nov</v>
      </c>
    </row>
    <row r="2413" spans="1:20" ht="15.6">
      <c r="A2413" s="2" t="s">
        <v>2464</v>
      </c>
      <c r="B2413" s="3">
        <v>46347</v>
      </c>
      <c r="C2413" s="4" t="s">
        <v>14</v>
      </c>
      <c r="D2413" s="4" t="s">
        <v>15</v>
      </c>
      <c r="E2413" s="4" t="s">
        <v>39</v>
      </c>
      <c r="F2413" s="4" t="s">
        <v>16</v>
      </c>
      <c r="G2413" s="4" t="s">
        <v>31</v>
      </c>
      <c r="H2413" s="4" t="s">
        <v>90</v>
      </c>
      <c r="I2413" s="9">
        <v>1</v>
      </c>
      <c r="J2413" s="6">
        <v>123.43</v>
      </c>
      <c r="K2413" s="7">
        <v>0.15</v>
      </c>
      <c r="L2413" s="6">
        <v>60.8</v>
      </c>
      <c r="M2413" s="6">
        <f t="shared" si="148"/>
        <v>104.91550000000001</v>
      </c>
      <c r="N2413" s="6">
        <f t="shared" si="149"/>
        <v>60.8</v>
      </c>
      <c r="O2413" s="6">
        <f t="shared" si="150"/>
        <v>44.115500000000011</v>
      </c>
      <c r="P2413" s="8">
        <f t="shared" si="151"/>
        <v>0.42048601017008935</v>
      </c>
      <c r="Q2413" s="5">
        <f>YEAR(SalesDataTable[[#This Row],[Order Date]])</f>
        <v>2026</v>
      </c>
      <c r="R2413" s="8" t="str">
        <f>"Q"&amp;ROUNDUP(MONTH(SalesDataTable[[#This Row],[Order Date]])/3,0)</f>
        <v>Q4</v>
      </c>
      <c r="S2413" s="9">
        <f>MONTH(SalesDataTable[[#This Row],[Order Date]])</f>
        <v>11</v>
      </c>
      <c r="T2413" s="8" t="str">
        <f>TEXT(SalesDataTable[[#This Row],[Order Date]],"mmm")</f>
        <v>Nov</v>
      </c>
    </row>
    <row r="2414" spans="1:20" ht="15.6">
      <c r="A2414" s="2" t="s">
        <v>2465</v>
      </c>
      <c r="B2414" s="3">
        <v>46347</v>
      </c>
      <c r="C2414" s="4" t="s">
        <v>27</v>
      </c>
      <c r="D2414" s="4" t="s">
        <v>45</v>
      </c>
      <c r="E2414" s="4" t="s">
        <v>3</v>
      </c>
      <c r="F2414" s="4" t="s">
        <v>16</v>
      </c>
      <c r="G2414" s="4" t="s">
        <v>17</v>
      </c>
      <c r="H2414" s="4" t="s">
        <v>83</v>
      </c>
      <c r="I2414" s="9">
        <v>1</v>
      </c>
      <c r="J2414" s="6">
        <v>164.85</v>
      </c>
      <c r="K2414" s="7">
        <v>0.1</v>
      </c>
      <c r="L2414" s="6">
        <v>89.4</v>
      </c>
      <c r="M2414" s="6">
        <f t="shared" si="148"/>
        <v>148.36500000000001</v>
      </c>
      <c r="N2414" s="6">
        <f t="shared" si="149"/>
        <v>89.4</v>
      </c>
      <c r="O2414" s="6">
        <f t="shared" si="150"/>
        <v>58.965000000000003</v>
      </c>
      <c r="P2414" s="8">
        <f t="shared" si="151"/>
        <v>0.39743200889697705</v>
      </c>
      <c r="Q2414" s="5">
        <f>YEAR(SalesDataTable[[#This Row],[Order Date]])</f>
        <v>2026</v>
      </c>
      <c r="R2414" s="8" t="str">
        <f>"Q"&amp;ROUNDUP(MONTH(SalesDataTable[[#This Row],[Order Date]])/3,0)</f>
        <v>Q4</v>
      </c>
      <c r="S2414" s="9">
        <f>MONTH(SalesDataTable[[#This Row],[Order Date]])</f>
        <v>11</v>
      </c>
      <c r="T2414" s="8" t="str">
        <f>TEXT(SalesDataTable[[#This Row],[Order Date]],"mmm")</f>
        <v>Nov</v>
      </c>
    </row>
    <row r="2415" spans="1:20" ht="15.6">
      <c r="A2415" s="2" t="s">
        <v>2466</v>
      </c>
      <c r="B2415" s="3">
        <v>46347</v>
      </c>
      <c r="C2415" s="4" t="s">
        <v>1</v>
      </c>
      <c r="D2415" s="4" t="s">
        <v>2</v>
      </c>
      <c r="E2415" s="4" t="s">
        <v>3</v>
      </c>
      <c r="F2415" s="4" t="s">
        <v>16</v>
      </c>
      <c r="G2415" s="4" t="s">
        <v>17</v>
      </c>
      <c r="H2415" s="4" t="s">
        <v>46</v>
      </c>
      <c r="I2415" s="9">
        <v>1</v>
      </c>
      <c r="J2415" s="6">
        <v>46.82</v>
      </c>
      <c r="K2415" s="7">
        <v>0.2</v>
      </c>
      <c r="L2415" s="6">
        <v>18.27</v>
      </c>
      <c r="M2415" s="6">
        <f t="shared" si="148"/>
        <v>37.456000000000003</v>
      </c>
      <c r="N2415" s="6">
        <f t="shared" si="149"/>
        <v>18.27</v>
      </c>
      <c r="O2415" s="6">
        <f t="shared" si="150"/>
        <v>19.186000000000003</v>
      </c>
      <c r="P2415" s="8">
        <f t="shared" si="151"/>
        <v>0.51222768047842804</v>
      </c>
      <c r="Q2415" s="5">
        <f>YEAR(SalesDataTable[[#This Row],[Order Date]])</f>
        <v>2026</v>
      </c>
      <c r="R2415" s="8" t="str">
        <f>"Q"&amp;ROUNDUP(MONTH(SalesDataTable[[#This Row],[Order Date]])/3,0)</f>
        <v>Q4</v>
      </c>
      <c r="S2415" s="9">
        <f>MONTH(SalesDataTable[[#This Row],[Order Date]])</f>
        <v>11</v>
      </c>
      <c r="T2415" s="8" t="str">
        <f>TEXT(SalesDataTable[[#This Row],[Order Date]],"mmm")</f>
        <v>Nov</v>
      </c>
    </row>
    <row r="2416" spans="1:20" ht="15.6">
      <c r="A2416" s="2" t="s">
        <v>2467</v>
      </c>
      <c r="B2416" s="3">
        <v>46348</v>
      </c>
      <c r="C2416" s="4" t="s">
        <v>1</v>
      </c>
      <c r="D2416" s="4" t="s">
        <v>52</v>
      </c>
      <c r="E2416" s="4" t="s">
        <v>3</v>
      </c>
      <c r="F2416" s="4" t="s">
        <v>16</v>
      </c>
      <c r="G2416" s="4" t="s">
        <v>49</v>
      </c>
      <c r="H2416" s="4" t="s">
        <v>50</v>
      </c>
      <c r="I2416" s="9">
        <v>1</v>
      </c>
      <c r="J2416" s="6">
        <v>41.16</v>
      </c>
      <c r="K2416" s="7">
        <v>0.1</v>
      </c>
      <c r="L2416" s="6">
        <v>14.82</v>
      </c>
      <c r="M2416" s="6">
        <f t="shared" si="148"/>
        <v>37.043999999999997</v>
      </c>
      <c r="N2416" s="6">
        <f t="shared" si="149"/>
        <v>14.82</v>
      </c>
      <c r="O2416" s="6">
        <f t="shared" si="150"/>
        <v>22.223999999999997</v>
      </c>
      <c r="P2416" s="8">
        <f t="shared" si="151"/>
        <v>0.59993521218011014</v>
      </c>
      <c r="Q2416" s="5">
        <f>YEAR(SalesDataTable[[#This Row],[Order Date]])</f>
        <v>2026</v>
      </c>
      <c r="R2416" s="8" t="str">
        <f>"Q"&amp;ROUNDUP(MONTH(SalesDataTable[[#This Row],[Order Date]])/3,0)</f>
        <v>Q4</v>
      </c>
      <c r="S2416" s="9">
        <f>MONTH(SalesDataTable[[#This Row],[Order Date]])</f>
        <v>11</v>
      </c>
      <c r="T2416" s="8" t="str">
        <f>TEXT(SalesDataTable[[#This Row],[Order Date]],"mmm")</f>
        <v>Nov</v>
      </c>
    </row>
    <row r="2417" spans="1:20" ht="15.6">
      <c r="A2417" s="2" t="s">
        <v>2468</v>
      </c>
      <c r="B2417" s="3">
        <v>46348</v>
      </c>
      <c r="C2417" s="4" t="s">
        <v>8</v>
      </c>
      <c r="D2417" s="4" t="s">
        <v>69</v>
      </c>
      <c r="E2417" s="4" t="s">
        <v>39</v>
      </c>
      <c r="F2417" s="4" t="s">
        <v>16</v>
      </c>
      <c r="G2417" s="4" t="s">
        <v>31</v>
      </c>
      <c r="H2417" s="4" t="s">
        <v>41</v>
      </c>
      <c r="I2417" s="9">
        <v>1</v>
      </c>
      <c r="J2417" s="6">
        <v>196.08</v>
      </c>
      <c r="K2417" s="7">
        <v>0.1</v>
      </c>
      <c r="L2417" s="6">
        <v>104.19</v>
      </c>
      <c r="M2417" s="6">
        <f t="shared" si="148"/>
        <v>176.47200000000001</v>
      </c>
      <c r="N2417" s="6">
        <f t="shared" si="149"/>
        <v>104.19</v>
      </c>
      <c r="O2417" s="6">
        <f t="shared" si="150"/>
        <v>72.282000000000011</v>
      </c>
      <c r="P2417" s="8">
        <f t="shared" si="151"/>
        <v>0.40959472324221408</v>
      </c>
      <c r="Q2417" s="5">
        <f>YEAR(SalesDataTable[[#This Row],[Order Date]])</f>
        <v>2026</v>
      </c>
      <c r="R2417" s="8" t="str">
        <f>"Q"&amp;ROUNDUP(MONTH(SalesDataTable[[#This Row],[Order Date]])/3,0)</f>
        <v>Q4</v>
      </c>
      <c r="S2417" s="9">
        <f>MONTH(SalesDataTable[[#This Row],[Order Date]])</f>
        <v>11</v>
      </c>
      <c r="T2417" s="8" t="str">
        <f>TEXT(SalesDataTable[[#This Row],[Order Date]],"mmm")</f>
        <v>Nov</v>
      </c>
    </row>
    <row r="2418" spans="1:20" ht="15.6">
      <c r="A2418" s="2" t="s">
        <v>2469</v>
      </c>
      <c r="B2418" s="3">
        <v>46348</v>
      </c>
      <c r="C2418" s="4" t="s">
        <v>27</v>
      </c>
      <c r="D2418" s="4" t="s">
        <v>48</v>
      </c>
      <c r="E2418" s="4" t="s">
        <v>25</v>
      </c>
      <c r="F2418" s="4" t="s">
        <v>16</v>
      </c>
      <c r="G2418" s="4" t="s">
        <v>31</v>
      </c>
      <c r="H2418" s="4" t="s">
        <v>41</v>
      </c>
      <c r="I2418" s="9">
        <v>1</v>
      </c>
      <c r="J2418" s="6">
        <v>192.62</v>
      </c>
      <c r="K2418" s="7">
        <v>0.1</v>
      </c>
      <c r="L2418" s="6">
        <v>105.97</v>
      </c>
      <c r="M2418" s="6">
        <f t="shared" si="148"/>
        <v>173.358</v>
      </c>
      <c r="N2418" s="6">
        <f t="shared" si="149"/>
        <v>105.97</v>
      </c>
      <c r="O2418" s="6">
        <f t="shared" si="150"/>
        <v>67.388000000000005</v>
      </c>
      <c r="P2418" s="8">
        <f t="shared" si="151"/>
        <v>0.38872160500236508</v>
      </c>
      <c r="Q2418" s="5">
        <f>YEAR(SalesDataTable[[#This Row],[Order Date]])</f>
        <v>2026</v>
      </c>
      <c r="R2418" s="8" t="str">
        <f>"Q"&amp;ROUNDUP(MONTH(SalesDataTable[[#This Row],[Order Date]])/3,0)</f>
        <v>Q4</v>
      </c>
      <c r="S2418" s="9">
        <f>MONTH(SalesDataTable[[#This Row],[Order Date]])</f>
        <v>11</v>
      </c>
      <c r="T2418" s="8" t="str">
        <f>TEXT(SalesDataTable[[#This Row],[Order Date]],"mmm")</f>
        <v>Nov</v>
      </c>
    </row>
    <row r="2419" spans="1:20" ht="15.6">
      <c r="A2419" s="2" t="s">
        <v>2470</v>
      </c>
      <c r="B2419" s="3">
        <v>46348</v>
      </c>
      <c r="C2419" s="4" t="s">
        <v>8</v>
      </c>
      <c r="D2419" s="4" t="s">
        <v>69</v>
      </c>
      <c r="E2419" s="4" t="s">
        <v>39</v>
      </c>
      <c r="F2419" s="4" t="s">
        <v>16</v>
      </c>
      <c r="G2419" s="4" t="s">
        <v>5</v>
      </c>
      <c r="H2419" s="4" t="s">
        <v>43</v>
      </c>
      <c r="I2419" s="9">
        <v>2</v>
      </c>
      <c r="J2419" s="6">
        <v>102.87</v>
      </c>
      <c r="K2419" s="7">
        <v>0.05</v>
      </c>
      <c r="L2419" s="6">
        <v>51.69</v>
      </c>
      <c r="M2419" s="6">
        <f t="shared" si="148"/>
        <v>195.453</v>
      </c>
      <c r="N2419" s="6">
        <f t="shared" si="149"/>
        <v>103.38</v>
      </c>
      <c r="O2419" s="6">
        <f t="shared" si="150"/>
        <v>92.073000000000008</v>
      </c>
      <c r="P2419" s="8">
        <f t="shared" si="151"/>
        <v>0.4710748875688785</v>
      </c>
      <c r="Q2419" s="5">
        <f>YEAR(SalesDataTable[[#This Row],[Order Date]])</f>
        <v>2026</v>
      </c>
      <c r="R2419" s="8" t="str">
        <f>"Q"&amp;ROUNDUP(MONTH(SalesDataTable[[#This Row],[Order Date]])/3,0)</f>
        <v>Q4</v>
      </c>
      <c r="S2419" s="9">
        <f>MONTH(SalesDataTable[[#This Row],[Order Date]])</f>
        <v>11</v>
      </c>
      <c r="T2419" s="8" t="str">
        <f>TEXT(SalesDataTable[[#This Row],[Order Date]],"mmm")</f>
        <v>Nov</v>
      </c>
    </row>
    <row r="2420" spans="1:20" ht="15.6">
      <c r="A2420" s="2" t="s">
        <v>2471</v>
      </c>
      <c r="B2420" s="3">
        <v>46348</v>
      </c>
      <c r="C2420" s="4" t="s">
        <v>1</v>
      </c>
      <c r="D2420" s="4" t="s">
        <v>88</v>
      </c>
      <c r="E2420" s="4" t="s">
        <v>3</v>
      </c>
      <c r="F2420" s="4" t="s">
        <v>16</v>
      </c>
      <c r="G2420" s="4" t="s">
        <v>5</v>
      </c>
      <c r="H2420" s="4" t="s">
        <v>29</v>
      </c>
      <c r="I2420" s="9">
        <v>3</v>
      </c>
      <c r="J2420" s="6">
        <v>50.99</v>
      </c>
      <c r="K2420" s="7">
        <v>0.2</v>
      </c>
      <c r="L2420" s="6">
        <v>22.53</v>
      </c>
      <c r="M2420" s="6">
        <f t="shared" si="148"/>
        <v>122.376</v>
      </c>
      <c r="N2420" s="6">
        <f t="shared" si="149"/>
        <v>67.59</v>
      </c>
      <c r="O2420" s="6">
        <f t="shared" si="150"/>
        <v>54.786000000000001</v>
      </c>
      <c r="P2420" s="8">
        <f t="shared" si="151"/>
        <v>0.44768582074916652</v>
      </c>
      <c r="Q2420" s="5">
        <f>YEAR(SalesDataTable[[#This Row],[Order Date]])</f>
        <v>2026</v>
      </c>
      <c r="R2420" s="8" t="str">
        <f>"Q"&amp;ROUNDUP(MONTH(SalesDataTable[[#This Row],[Order Date]])/3,0)</f>
        <v>Q4</v>
      </c>
      <c r="S2420" s="9">
        <f>MONTH(SalesDataTable[[#This Row],[Order Date]])</f>
        <v>11</v>
      </c>
      <c r="T2420" s="8" t="str">
        <f>TEXT(SalesDataTable[[#This Row],[Order Date]],"mmm")</f>
        <v>Nov</v>
      </c>
    </row>
    <row r="2421" spans="1:20" ht="15.6">
      <c r="A2421" s="2" t="s">
        <v>2472</v>
      </c>
      <c r="B2421" s="3">
        <v>46348</v>
      </c>
      <c r="C2421" s="4" t="s">
        <v>8</v>
      </c>
      <c r="D2421" s="4" t="s">
        <v>69</v>
      </c>
      <c r="E2421" s="4" t="s">
        <v>25</v>
      </c>
      <c r="F2421" s="4" t="s">
        <v>16</v>
      </c>
      <c r="G2421" s="4" t="s">
        <v>5</v>
      </c>
      <c r="H2421" s="4" t="s">
        <v>35</v>
      </c>
      <c r="I2421" s="9">
        <v>1</v>
      </c>
      <c r="J2421" s="6">
        <v>39.94</v>
      </c>
      <c r="K2421" s="7">
        <v>0.1</v>
      </c>
      <c r="L2421" s="6">
        <v>16.89</v>
      </c>
      <c r="M2421" s="6">
        <f t="shared" si="148"/>
        <v>35.945999999999998</v>
      </c>
      <c r="N2421" s="6">
        <f t="shared" si="149"/>
        <v>16.89</v>
      </c>
      <c r="O2421" s="6">
        <f t="shared" si="150"/>
        <v>19.055999999999997</v>
      </c>
      <c r="P2421" s="8">
        <f t="shared" si="151"/>
        <v>0.53012852612251704</v>
      </c>
      <c r="Q2421" s="5">
        <f>YEAR(SalesDataTable[[#This Row],[Order Date]])</f>
        <v>2026</v>
      </c>
      <c r="R2421" s="8" t="str">
        <f>"Q"&amp;ROUNDUP(MONTH(SalesDataTable[[#This Row],[Order Date]])/3,0)</f>
        <v>Q4</v>
      </c>
      <c r="S2421" s="9">
        <f>MONTH(SalesDataTable[[#This Row],[Order Date]])</f>
        <v>11</v>
      </c>
      <c r="T2421" s="8" t="str">
        <f>TEXT(SalesDataTable[[#This Row],[Order Date]],"mmm")</f>
        <v>Nov</v>
      </c>
    </row>
    <row r="2422" spans="1:20" ht="15.6">
      <c r="A2422" s="2" t="s">
        <v>2473</v>
      </c>
      <c r="B2422" s="3">
        <v>46348</v>
      </c>
      <c r="C2422" s="4" t="s">
        <v>27</v>
      </c>
      <c r="D2422" s="4" t="s">
        <v>48</v>
      </c>
      <c r="E2422" s="4" t="s">
        <v>3</v>
      </c>
      <c r="F2422" s="4" t="s">
        <v>16</v>
      </c>
      <c r="G2422" s="4" t="s">
        <v>17</v>
      </c>
      <c r="H2422" s="4" t="s">
        <v>83</v>
      </c>
      <c r="I2422" s="9">
        <v>2</v>
      </c>
      <c r="J2422" s="6">
        <v>166.15</v>
      </c>
      <c r="K2422" s="7">
        <v>0</v>
      </c>
      <c r="L2422" s="6">
        <v>86.42</v>
      </c>
      <c r="M2422" s="6">
        <f t="shared" si="148"/>
        <v>332.3</v>
      </c>
      <c r="N2422" s="6">
        <f t="shared" si="149"/>
        <v>172.84</v>
      </c>
      <c r="O2422" s="6">
        <f t="shared" si="150"/>
        <v>159.46</v>
      </c>
      <c r="P2422" s="8">
        <f t="shared" si="151"/>
        <v>0.47986758952753539</v>
      </c>
      <c r="Q2422" s="5">
        <f>YEAR(SalesDataTable[[#This Row],[Order Date]])</f>
        <v>2026</v>
      </c>
      <c r="R2422" s="8" t="str">
        <f>"Q"&amp;ROUNDUP(MONTH(SalesDataTable[[#This Row],[Order Date]])/3,0)</f>
        <v>Q4</v>
      </c>
      <c r="S2422" s="9">
        <f>MONTH(SalesDataTable[[#This Row],[Order Date]])</f>
        <v>11</v>
      </c>
      <c r="T2422" s="8" t="str">
        <f>TEXT(SalesDataTable[[#This Row],[Order Date]],"mmm")</f>
        <v>Nov</v>
      </c>
    </row>
    <row r="2423" spans="1:20" ht="15.6">
      <c r="A2423" s="2" t="s">
        <v>2474</v>
      </c>
      <c r="B2423" s="3">
        <v>46348</v>
      </c>
      <c r="C2423" s="4" t="s">
        <v>8</v>
      </c>
      <c r="D2423" s="4" t="s">
        <v>38</v>
      </c>
      <c r="E2423" s="4" t="s">
        <v>3</v>
      </c>
      <c r="F2423" s="4" t="s">
        <v>16</v>
      </c>
      <c r="G2423" s="4" t="s">
        <v>49</v>
      </c>
      <c r="H2423" s="4" t="s">
        <v>67</v>
      </c>
      <c r="I2423" s="9">
        <v>1</v>
      </c>
      <c r="J2423" s="6">
        <v>35.79</v>
      </c>
      <c r="K2423" s="7">
        <v>0.1</v>
      </c>
      <c r="L2423" s="6">
        <v>14.17</v>
      </c>
      <c r="M2423" s="6">
        <f t="shared" si="148"/>
        <v>32.210999999999999</v>
      </c>
      <c r="N2423" s="6">
        <f t="shared" si="149"/>
        <v>14.17</v>
      </c>
      <c r="O2423" s="6">
        <f t="shared" si="150"/>
        <v>18.040999999999997</v>
      </c>
      <c r="P2423" s="8">
        <f t="shared" si="151"/>
        <v>0.56008816863804278</v>
      </c>
      <c r="Q2423" s="5">
        <f>YEAR(SalesDataTable[[#This Row],[Order Date]])</f>
        <v>2026</v>
      </c>
      <c r="R2423" s="8" t="str">
        <f>"Q"&amp;ROUNDUP(MONTH(SalesDataTable[[#This Row],[Order Date]])/3,0)</f>
        <v>Q4</v>
      </c>
      <c r="S2423" s="9">
        <f>MONTH(SalesDataTable[[#This Row],[Order Date]])</f>
        <v>11</v>
      </c>
      <c r="T2423" s="8" t="str">
        <f>TEXT(SalesDataTable[[#This Row],[Order Date]],"mmm")</f>
        <v>Nov</v>
      </c>
    </row>
    <row r="2424" spans="1:20" ht="15.6">
      <c r="A2424" s="2" t="s">
        <v>2475</v>
      </c>
      <c r="B2424" s="3">
        <v>46349</v>
      </c>
      <c r="C2424" s="4" t="s">
        <v>14</v>
      </c>
      <c r="D2424" s="4" t="s">
        <v>15</v>
      </c>
      <c r="E2424" s="4" t="s">
        <v>3</v>
      </c>
      <c r="F2424" s="4" t="s">
        <v>16</v>
      </c>
      <c r="G2424" s="4" t="s">
        <v>31</v>
      </c>
      <c r="H2424" s="4" t="s">
        <v>41</v>
      </c>
      <c r="I2424" s="9">
        <v>5</v>
      </c>
      <c r="J2424" s="6">
        <v>196.53</v>
      </c>
      <c r="K2424" s="7">
        <v>0.15</v>
      </c>
      <c r="L2424" s="6">
        <v>105.01</v>
      </c>
      <c r="M2424" s="6">
        <f t="shared" si="148"/>
        <v>835.25249999999994</v>
      </c>
      <c r="N2424" s="6">
        <f t="shared" si="149"/>
        <v>525.05000000000007</v>
      </c>
      <c r="O2424" s="6">
        <f t="shared" si="150"/>
        <v>310.20249999999987</v>
      </c>
      <c r="P2424" s="8">
        <f t="shared" si="151"/>
        <v>0.37138769414039452</v>
      </c>
      <c r="Q2424" s="5">
        <f>YEAR(SalesDataTable[[#This Row],[Order Date]])</f>
        <v>2026</v>
      </c>
      <c r="R2424" s="8" t="str">
        <f>"Q"&amp;ROUNDUP(MONTH(SalesDataTable[[#This Row],[Order Date]])/3,0)</f>
        <v>Q4</v>
      </c>
      <c r="S2424" s="9">
        <f>MONTH(SalesDataTable[[#This Row],[Order Date]])</f>
        <v>11</v>
      </c>
      <c r="T2424" s="8" t="str">
        <f>TEXT(SalesDataTable[[#This Row],[Order Date]],"mmm")</f>
        <v>Nov</v>
      </c>
    </row>
    <row r="2425" spans="1:20" ht="15.6">
      <c r="A2425" s="2" t="s">
        <v>2476</v>
      </c>
      <c r="B2425" s="3">
        <v>46349</v>
      </c>
      <c r="C2425" s="4" t="s">
        <v>8</v>
      </c>
      <c r="D2425" s="4" t="s">
        <v>69</v>
      </c>
      <c r="E2425" s="4" t="s">
        <v>3</v>
      </c>
      <c r="F2425" s="4" t="s">
        <v>16</v>
      </c>
      <c r="G2425" s="4" t="s">
        <v>17</v>
      </c>
      <c r="H2425" s="4" t="s">
        <v>18</v>
      </c>
      <c r="I2425" s="9">
        <v>6</v>
      </c>
      <c r="J2425" s="6">
        <v>36.35</v>
      </c>
      <c r="K2425" s="7">
        <v>0</v>
      </c>
      <c r="L2425" s="6">
        <v>13.24</v>
      </c>
      <c r="M2425" s="6">
        <f t="shared" si="148"/>
        <v>218.10000000000002</v>
      </c>
      <c r="N2425" s="6">
        <f t="shared" si="149"/>
        <v>79.44</v>
      </c>
      <c r="O2425" s="6">
        <f t="shared" si="150"/>
        <v>138.66000000000003</v>
      </c>
      <c r="P2425" s="8">
        <f t="shared" si="151"/>
        <v>0.63576341127922975</v>
      </c>
      <c r="Q2425" s="5">
        <f>YEAR(SalesDataTable[[#This Row],[Order Date]])</f>
        <v>2026</v>
      </c>
      <c r="R2425" s="8" t="str">
        <f>"Q"&amp;ROUNDUP(MONTH(SalesDataTable[[#This Row],[Order Date]])/3,0)</f>
        <v>Q4</v>
      </c>
      <c r="S2425" s="9">
        <f>MONTH(SalesDataTable[[#This Row],[Order Date]])</f>
        <v>11</v>
      </c>
      <c r="T2425" s="8" t="str">
        <f>TEXT(SalesDataTable[[#This Row],[Order Date]],"mmm")</f>
        <v>Nov</v>
      </c>
    </row>
    <row r="2426" spans="1:20" ht="15.6">
      <c r="A2426" s="2" t="s">
        <v>2477</v>
      </c>
      <c r="B2426" s="3">
        <v>46349</v>
      </c>
      <c r="C2426" s="4" t="s">
        <v>8</v>
      </c>
      <c r="D2426" s="4" t="s">
        <v>38</v>
      </c>
      <c r="E2426" s="4" t="s">
        <v>10</v>
      </c>
      <c r="F2426" s="4" t="s">
        <v>4</v>
      </c>
      <c r="G2426" s="4" t="s">
        <v>31</v>
      </c>
      <c r="H2426" s="4" t="s">
        <v>41</v>
      </c>
      <c r="I2426" s="9">
        <v>15</v>
      </c>
      <c r="J2426" s="6">
        <v>192.23</v>
      </c>
      <c r="K2426" s="7">
        <v>0.15</v>
      </c>
      <c r="L2426" s="6">
        <v>106.34</v>
      </c>
      <c r="M2426" s="6">
        <f t="shared" si="148"/>
        <v>2450.9324999999999</v>
      </c>
      <c r="N2426" s="6">
        <f t="shared" si="149"/>
        <v>1595.1000000000001</v>
      </c>
      <c r="O2426" s="6">
        <f t="shared" si="150"/>
        <v>855.83249999999975</v>
      </c>
      <c r="P2426" s="8">
        <f t="shared" si="151"/>
        <v>0.34918648310387979</v>
      </c>
      <c r="Q2426" s="5">
        <f>YEAR(SalesDataTable[[#This Row],[Order Date]])</f>
        <v>2026</v>
      </c>
      <c r="R2426" s="8" t="str">
        <f>"Q"&amp;ROUNDUP(MONTH(SalesDataTable[[#This Row],[Order Date]])/3,0)</f>
        <v>Q4</v>
      </c>
      <c r="S2426" s="9">
        <f>MONTH(SalesDataTable[[#This Row],[Order Date]])</f>
        <v>11</v>
      </c>
      <c r="T2426" s="8" t="str">
        <f>TEXT(SalesDataTable[[#This Row],[Order Date]],"mmm")</f>
        <v>Nov</v>
      </c>
    </row>
    <row r="2427" spans="1:20" ht="15.6">
      <c r="A2427" s="2" t="s">
        <v>2478</v>
      </c>
      <c r="B2427" s="3">
        <v>46349</v>
      </c>
      <c r="C2427" s="4" t="s">
        <v>8</v>
      </c>
      <c r="D2427" s="4" t="s">
        <v>69</v>
      </c>
      <c r="E2427" s="4" t="s">
        <v>3</v>
      </c>
      <c r="F2427" s="4" t="s">
        <v>16</v>
      </c>
      <c r="G2427" s="4" t="s">
        <v>17</v>
      </c>
      <c r="H2427" s="4" t="s">
        <v>83</v>
      </c>
      <c r="I2427" s="9">
        <v>2</v>
      </c>
      <c r="J2427" s="6">
        <v>167.9</v>
      </c>
      <c r="K2427" s="7">
        <v>0.15</v>
      </c>
      <c r="L2427" s="6">
        <v>89.55</v>
      </c>
      <c r="M2427" s="6">
        <f t="shared" si="148"/>
        <v>285.43</v>
      </c>
      <c r="N2427" s="6">
        <f t="shared" si="149"/>
        <v>179.1</v>
      </c>
      <c r="O2427" s="6">
        <f t="shared" si="150"/>
        <v>106.33000000000001</v>
      </c>
      <c r="P2427" s="8">
        <f t="shared" si="151"/>
        <v>0.37252566303471957</v>
      </c>
      <c r="Q2427" s="5">
        <f>YEAR(SalesDataTable[[#This Row],[Order Date]])</f>
        <v>2026</v>
      </c>
      <c r="R2427" s="8" t="str">
        <f>"Q"&amp;ROUNDUP(MONTH(SalesDataTable[[#This Row],[Order Date]])/3,0)</f>
        <v>Q4</v>
      </c>
      <c r="S2427" s="9">
        <f>MONTH(SalesDataTable[[#This Row],[Order Date]])</f>
        <v>11</v>
      </c>
      <c r="T2427" s="8" t="str">
        <f>TEXT(SalesDataTable[[#This Row],[Order Date]],"mmm")</f>
        <v>Nov</v>
      </c>
    </row>
    <row r="2428" spans="1:20" ht="15.6">
      <c r="A2428" s="2" t="s">
        <v>2479</v>
      </c>
      <c r="B2428" s="3">
        <v>46349</v>
      </c>
      <c r="C2428" s="4" t="s">
        <v>8</v>
      </c>
      <c r="D2428" s="4" t="s">
        <v>38</v>
      </c>
      <c r="E2428" s="4" t="s">
        <v>3</v>
      </c>
      <c r="F2428" s="4" t="s">
        <v>20</v>
      </c>
      <c r="G2428" s="4" t="s">
        <v>31</v>
      </c>
      <c r="H2428" s="4" t="s">
        <v>64</v>
      </c>
      <c r="I2428" s="9">
        <v>2</v>
      </c>
      <c r="J2428" s="6">
        <v>80.709999999999994</v>
      </c>
      <c r="K2428" s="7">
        <v>0.1</v>
      </c>
      <c r="L2428" s="6">
        <v>39.33</v>
      </c>
      <c r="M2428" s="6">
        <f t="shared" si="148"/>
        <v>145.27799999999999</v>
      </c>
      <c r="N2428" s="6">
        <f t="shared" si="149"/>
        <v>78.66</v>
      </c>
      <c r="O2428" s="6">
        <f t="shared" si="150"/>
        <v>66.617999999999995</v>
      </c>
      <c r="P2428" s="8">
        <f t="shared" si="151"/>
        <v>0.45855532152149669</v>
      </c>
      <c r="Q2428" s="5">
        <f>YEAR(SalesDataTable[[#This Row],[Order Date]])</f>
        <v>2026</v>
      </c>
      <c r="R2428" s="8" t="str">
        <f>"Q"&amp;ROUNDUP(MONTH(SalesDataTable[[#This Row],[Order Date]])/3,0)</f>
        <v>Q4</v>
      </c>
      <c r="S2428" s="9">
        <f>MONTH(SalesDataTable[[#This Row],[Order Date]])</f>
        <v>11</v>
      </c>
      <c r="T2428" s="8" t="str">
        <f>TEXT(SalesDataTable[[#This Row],[Order Date]],"mmm")</f>
        <v>Nov</v>
      </c>
    </row>
    <row r="2429" spans="1:20" ht="15.6">
      <c r="A2429" s="2" t="s">
        <v>2480</v>
      </c>
      <c r="B2429" s="3">
        <v>46349</v>
      </c>
      <c r="C2429" s="4" t="s">
        <v>1</v>
      </c>
      <c r="D2429" s="4" t="s">
        <v>88</v>
      </c>
      <c r="E2429" s="4" t="s">
        <v>3</v>
      </c>
      <c r="F2429" s="4" t="s">
        <v>20</v>
      </c>
      <c r="G2429" s="4" t="s">
        <v>11</v>
      </c>
      <c r="H2429" s="4" t="s">
        <v>79</v>
      </c>
      <c r="I2429" s="9">
        <v>1</v>
      </c>
      <c r="J2429" s="6">
        <v>71.66</v>
      </c>
      <c r="K2429" s="7">
        <v>0.2</v>
      </c>
      <c r="L2429" s="6">
        <v>31.83</v>
      </c>
      <c r="M2429" s="6">
        <f t="shared" si="148"/>
        <v>57.328000000000003</v>
      </c>
      <c r="N2429" s="6">
        <f t="shared" si="149"/>
        <v>31.83</v>
      </c>
      <c r="O2429" s="6">
        <f t="shared" si="150"/>
        <v>25.498000000000005</v>
      </c>
      <c r="P2429" s="8">
        <f t="shared" si="151"/>
        <v>0.44477393245883345</v>
      </c>
      <c r="Q2429" s="5">
        <f>YEAR(SalesDataTable[[#This Row],[Order Date]])</f>
        <v>2026</v>
      </c>
      <c r="R2429" s="8" t="str">
        <f>"Q"&amp;ROUNDUP(MONTH(SalesDataTable[[#This Row],[Order Date]])/3,0)</f>
        <v>Q4</v>
      </c>
      <c r="S2429" s="9">
        <f>MONTH(SalesDataTable[[#This Row],[Order Date]])</f>
        <v>11</v>
      </c>
      <c r="T2429" s="8" t="str">
        <f>TEXT(SalesDataTable[[#This Row],[Order Date]],"mmm")</f>
        <v>Nov</v>
      </c>
    </row>
    <row r="2430" spans="1:20" ht="15.6">
      <c r="A2430" s="2" t="s">
        <v>2481</v>
      </c>
      <c r="B2430" s="3">
        <v>46349</v>
      </c>
      <c r="C2430" s="4" t="s">
        <v>14</v>
      </c>
      <c r="D2430" s="4" t="s">
        <v>24</v>
      </c>
      <c r="E2430" s="4" t="s">
        <v>3</v>
      </c>
      <c r="F2430" s="4" t="s">
        <v>4</v>
      </c>
      <c r="G2430" s="4" t="s">
        <v>31</v>
      </c>
      <c r="H2430" s="4" t="s">
        <v>90</v>
      </c>
      <c r="I2430" s="9">
        <v>5</v>
      </c>
      <c r="J2430" s="6">
        <v>125.23</v>
      </c>
      <c r="K2430" s="7">
        <v>0.05</v>
      </c>
      <c r="L2430" s="6">
        <v>59.84</v>
      </c>
      <c r="M2430" s="6">
        <f t="shared" si="148"/>
        <v>594.84249999999997</v>
      </c>
      <c r="N2430" s="6">
        <f t="shared" si="149"/>
        <v>299.20000000000005</v>
      </c>
      <c r="O2430" s="6">
        <f t="shared" si="150"/>
        <v>295.64249999999993</v>
      </c>
      <c r="P2430" s="8">
        <f t="shared" si="151"/>
        <v>0.49700971265503041</v>
      </c>
      <c r="Q2430" s="5">
        <f>YEAR(SalesDataTable[[#This Row],[Order Date]])</f>
        <v>2026</v>
      </c>
      <c r="R2430" s="8" t="str">
        <f>"Q"&amp;ROUNDUP(MONTH(SalesDataTable[[#This Row],[Order Date]])/3,0)</f>
        <v>Q4</v>
      </c>
      <c r="S2430" s="9">
        <f>MONTH(SalesDataTable[[#This Row],[Order Date]])</f>
        <v>11</v>
      </c>
      <c r="T2430" s="8" t="str">
        <f>TEXT(SalesDataTable[[#This Row],[Order Date]],"mmm")</f>
        <v>Nov</v>
      </c>
    </row>
    <row r="2431" spans="1:20" ht="15.6">
      <c r="A2431" s="2" t="s">
        <v>2482</v>
      </c>
      <c r="B2431" s="3">
        <v>46350</v>
      </c>
      <c r="C2431" s="4" t="s">
        <v>1</v>
      </c>
      <c r="D2431" s="4" t="s">
        <v>88</v>
      </c>
      <c r="E2431" s="4" t="s">
        <v>39</v>
      </c>
      <c r="F2431" s="4" t="s">
        <v>4</v>
      </c>
      <c r="G2431" s="4" t="s">
        <v>11</v>
      </c>
      <c r="H2431" s="4" t="s">
        <v>12</v>
      </c>
      <c r="I2431" s="9">
        <v>2</v>
      </c>
      <c r="J2431" s="6">
        <v>91.33</v>
      </c>
      <c r="K2431" s="7">
        <v>0.15</v>
      </c>
      <c r="L2431" s="6">
        <v>45.45</v>
      </c>
      <c r="M2431" s="6">
        <f t="shared" si="148"/>
        <v>155.261</v>
      </c>
      <c r="N2431" s="6">
        <f t="shared" si="149"/>
        <v>90.9</v>
      </c>
      <c r="O2431" s="6">
        <f t="shared" si="150"/>
        <v>64.36099999999999</v>
      </c>
      <c r="P2431" s="8">
        <f t="shared" si="151"/>
        <v>0.41453423589954974</v>
      </c>
      <c r="Q2431" s="5">
        <f>YEAR(SalesDataTable[[#This Row],[Order Date]])</f>
        <v>2026</v>
      </c>
      <c r="R2431" s="8" t="str">
        <f>"Q"&amp;ROUNDUP(MONTH(SalesDataTable[[#This Row],[Order Date]])/3,0)</f>
        <v>Q4</v>
      </c>
      <c r="S2431" s="9">
        <f>MONTH(SalesDataTable[[#This Row],[Order Date]])</f>
        <v>11</v>
      </c>
      <c r="T2431" s="8" t="str">
        <f>TEXT(SalesDataTable[[#This Row],[Order Date]],"mmm")</f>
        <v>Nov</v>
      </c>
    </row>
    <row r="2432" spans="1:20" ht="15.6">
      <c r="A2432" s="2" t="s">
        <v>2483</v>
      </c>
      <c r="B2432" s="3">
        <v>46350</v>
      </c>
      <c r="C2432" s="4" t="s">
        <v>1</v>
      </c>
      <c r="D2432" s="4" t="s">
        <v>2</v>
      </c>
      <c r="E2432" s="4" t="s">
        <v>39</v>
      </c>
      <c r="F2432" s="4" t="s">
        <v>16</v>
      </c>
      <c r="G2432" s="4" t="s">
        <v>11</v>
      </c>
      <c r="H2432" s="4" t="s">
        <v>53</v>
      </c>
      <c r="I2432" s="9">
        <v>4</v>
      </c>
      <c r="J2432" s="6">
        <v>155.91</v>
      </c>
      <c r="K2432" s="7">
        <v>0</v>
      </c>
      <c r="L2432" s="6">
        <v>79.91</v>
      </c>
      <c r="M2432" s="6">
        <f t="shared" si="148"/>
        <v>623.64</v>
      </c>
      <c r="N2432" s="6">
        <f t="shared" si="149"/>
        <v>319.64</v>
      </c>
      <c r="O2432" s="6">
        <f t="shared" si="150"/>
        <v>304</v>
      </c>
      <c r="P2432" s="8">
        <f t="shared" si="151"/>
        <v>0.48746071451478418</v>
      </c>
      <c r="Q2432" s="5">
        <f>YEAR(SalesDataTable[[#This Row],[Order Date]])</f>
        <v>2026</v>
      </c>
      <c r="R2432" s="8" t="str">
        <f>"Q"&amp;ROUNDUP(MONTH(SalesDataTable[[#This Row],[Order Date]])/3,0)</f>
        <v>Q4</v>
      </c>
      <c r="S2432" s="9">
        <f>MONTH(SalesDataTable[[#This Row],[Order Date]])</f>
        <v>11</v>
      </c>
      <c r="T2432" s="8" t="str">
        <f>TEXT(SalesDataTable[[#This Row],[Order Date]],"mmm")</f>
        <v>Nov</v>
      </c>
    </row>
    <row r="2433" spans="1:20" ht="15.6">
      <c r="A2433" s="2" t="s">
        <v>2484</v>
      </c>
      <c r="B2433" s="3">
        <v>46350</v>
      </c>
      <c r="C2433" s="4" t="s">
        <v>14</v>
      </c>
      <c r="D2433" s="4" t="s">
        <v>61</v>
      </c>
      <c r="E2433" s="4" t="s">
        <v>25</v>
      </c>
      <c r="F2433" s="4" t="s">
        <v>4</v>
      </c>
      <c r="G2433" s="4" t="s">
        <v>49</v>
      </c>
      <c r="H2433" s="4" t="s">
        <v>50</v>
      </c>
      <c r="I2433" s="9">
        <v>1</v>
      </c>
      <c r="J2433" s="6">
        <v>39.42</v>
      </c>
      <c r="K2433" s="7">
        <v>0</v>
      </c>
      <c r="L2433" s="6">
        <v>14.63</v>
      </c>
      <c r="M2433" s="6">
        <f t="shared" si="148"/>
        <v>39.42</v>
      </c>
      <c r="N2433" s="6">
        <f t="shared" si="149"/>
        <v>14.63</v>
      </c>
      <c r="O2433" s="6">
        <f t="shared" si="150"/>
        <v>24.79</v>
      </c>
      <c r="P2433" s="8">
        <f t="shared" si="151"/>
        <v>0.62886859462201927</v>
      </c>
      <c r="Q2433" s="5">
        <f>YEAR(SalesDataTable[[#This Row],[Order Date]])</f>
        <v>2026</v>
      </c>
      <c r="R2433" s="8" t="str">
        <f>"Q"&amp;ROUNDUP(MONTH(SalesDataTable[[#This Row],[Order Date]])/3,0)</f>
        <v>Q4</v>
      </c>
      <c r="S2433" s="9">
        <f>MONTH(SalesDataTable[[#This Row],[Order Date]])</f>
        <v>11</v>
      </c>
      <c r="T2433" s="8" t="str">
        <f>TEXT(SalesDataTable[[#This Row],[Order Date]],"mmm")</f>
        <v>Nov</v>
      </c>
    </row>
    <row r="2434" spans="1:20" ht="15.6">
      <c r="A2434" s="2" t="s">
        <v>2485</v>
      </c>
      <c r="B2434" s="3">
        <v>46350</v>
      </c>
      <c r="C2434" s="4" t="s">
        <v>14</v>
      </c>
      <c r="D2434" s="4" t="s">
        <v>15</v>
      </c>
      <c r="E2434" s="4" t="s">
        <v>3</v>
      </c>
      <c r="F2434" s="4" t="s">
        <v>4</v>
      </c>
      <c r="G2434" s="4" t="s">
        <v>5</v>
      </c>
      <c r="H2434" s="4" t="s">
        <v>29</v>
      </c>
      <c r="I2434" s="9">
        <v>2</v>
      </c>
      <c r="J2434" s="6">
        <v>51.56</v>
      </c>
      <c r="K2434" s="7">
        <v>0.05</v>
      </c>
      <c r="L2434" s="6">
        <v>22.7</v>
      </c>
      <c r="M2434" s="6">
        <f t="shared" ref="M2434:M2497" si="152">I2434*J2434*(1-K2434)</f>
        <v>97.963999999999999</v>
      </c>
      <c r="N2434" s="6">
        <f t="shared" ref="N2434:N2497" si="153">I2434*L2434</f>
        <v>45.4</v>
      </c>
      <c r="O2434" s="6">
        <f t="shared" ref="O2434:O2497" si="154">M2434-N2434</f>
        <v>52.564</v>
      </c>
      <c r="P2434" s="8">
        <f t="shared" ref="P2434:P2497" si="155">IFERROR(O2434/M2434,0)</f>
        <v>0.5365644522477645</v>
      </c>
      <c r="Q2434" s="5">
        <f>YEAR(SalesDataTable[[#This Row],[Order Date]])</f>
        <v>2026</v>
      </c>
      <c r="R2434" s="8" t="str">
        <f>"Q"&amp;ROUNDUP(MONTH(SalesDataTable[[#This Row],[Order Date]])/3,0)</f>
        <v>Q4</v>
      </c>
      <c r="S2434" s="9">
        <f>MONTH(SalesDataTable[[#This Row],[Order Date]])</f>
        <v>11</v>
      </c>
      <c r="T2434" s="8" t="str">
        <f>TEXT(SalesDataTable[[#This Row],[Order Date]],"mmm")</f>
        <v>Nov</v>
      </c>
    </row>
    <row r="2435" spans="1:20" ht="15.6">
      <c r="A2435" s="2" t="s">
        <v>2486</v>
      </c>
      <c r="B2435" s="3">
        <v>46350</v>
      </c>
      <c r="C2435" s="4" t="s">
        <v>1</v>
      </c>
      <c r="D2435" s="4" t="s">
        <v>2</v>
      </c>
      <c r="E2435" s="4" t="s">
        <v>3</v>
      </c>
      <c r="F2435" s="4" t="s">
        <v>4</v>
      </c>
      <c r="G2435" s="4" t="s">
        <v>31</v>
      </c>
      <c r="H2435" s="4" t="s">
        <v>90</v>
      </c>
      <c r="I2435" s="9">
        <v>1</v>
      </c>
      <c r="J2435" s="6">
        <v>120.49</v>
      </c>
      <c r="K2435" s="7">
        <v>0.15</v>
      </c>
      <c r="L2435" s="6">
        <v>61.22</v>
      </c>
      <c r="M2435" s="6">
        <f t="shared" si="152"/>
        <v>102.4165</v>
      </c>
      <c r="N2435" s="6">
        <f t="shared" si="153"/>
        <v>61.22</v>
      </c>
      <c r="O2435" s="6">
        <f t="shared" si="154"/>
        <v>41.1965</v>
      </c>
      <c r="P2435" s="8">
        <f t="shared" si="155"/>
        <v>0.40224475548373556</v>
      </c>
      <c r="Q2435" s="5">
        <f>YEAR(SalesDataTable[[#This Row],[Order Date]])</f>
        <v>2026</v>
      </c>
      <c r="R2435" s="8" t="str">
        <f>"Q"&amp;ROUNDUP(MONTH(SalesDataTable[[#This Row],[Order Date]])/3,0)</f>
        <v>Q4</v>
      </c>
      <c r="S2435" s="9">
        <f>MONTH(SalesDataTable[[#This Row],[Order Date]])</f>
        <v>11</v>
      </c>
      <c r="T2435" s="8" t="str">
        <f>TEXT(SalesDataTable[[#This Row],[Order Date]],"mmm")</f>
        <v>Nov</v>
      </c>
    </row>
    <row r="2436" spans="1:20" ht="15.6">
      <c r="A2436" s="2" t="s">
        <v>2487</v>
      </c>
      <c r="B2436" s="3">
        <v>46350</v>
      </c>
      <c r="C2436" s="4" t="s">
        <v>14</v>
      </c>
      <c r="D2436" s="4" t="s">
        <v>126</v>
      </c>
      <c r="E2436" s="4" t="s">
        <v>25</v>
      </c>
      <c r="F2436" s="4" t="s">
        <v>4</v>
      </c>
      <c r="G2436" s="4" t="s">
        <v>11</v>
      </c>
      <c r="H2436" s="4" t="s">
        <v>53</v>
      </c>
      <c r="I2436" s="9">
        <v>2</v>
      </c>
      <c r="J2436" s="6">
        <v>153.96</v>
      </c>
      <c r="K2436" s="7">
        <v>0</v>
      </c>
      <c r="L2436" s="6">
        <v>79.33</v>
      </c>
      <c r="M2436" s="6">
        <f t="shared" si="152"/>
        <v>307.92</v>
      </c>
      <c r="N2436" s="6">
        <f t="shared" si="153"/>
        <v>158.66</v>
      </c>
      <c r="O2436" s="6">
        <f t="shared" si="154"/>
        <v>149.26000000000002</v>
      </c>
      <c r="P2436" s="8">
        <f t="shared" si="155"/>
        <v>0.48473629514159527</v>
      </c>
      <c r="Q2436" s="5">
        <f>YEAR(SalesDataTable[[#This Row],[Order Date]])</f>
        <v>2026</v>
      </c>
      <c r="R2436" s="8" t="str">
        <f>"Q"&amp;ROUNDUP(MONTH(SalesDataTable[[#This Row],[Order Date]])/3,0)</f>
        <v>Q4</v>
      </c>
      <c r="S2436" s="9">
        <f>MONTH(SalesDataTable[[#This Row],[Order Date]])</f>
        <v>11</v>
      </c>
      <c r="T2436" s="8" t="str">
        <f>TEXT(SalesDataTable[[#This Row],[Order Date]],"mmm")</f>
        <v>Nov</v>
      </c>
    </row>
    <row r="2437" spans="1:20" ht="15.6">
      <c r="A2437" s="2" t="s">
        <v>2488</v>
      </c>
      <c r="B2437" s="3">
        <v>46350</v>
      </c>
      <c r="C2437" s="4" t="s">
        <v>14</v>
      </c>
      <c r="D2437" s="4" t="s">
        <v>126</v>
      </c>
      <c r="E2437" s="4" t="s">
        <v>25</v>
      </c>
      <c r="F2437" s="4" t="s">
        <v>16</v>
      </c>
      <c r="G2437" s="4" t="s">
        <v>5</v>
      </c>
      <c r="H2437" s="4" t="s">
        <v>35</v>
      </c>
      <c r="I2437" s="9">
        <v>1</v>
      </c>
      <c r="J2437" s="6">
        <v>39.85</v>
      </c>
      <c r="K2437" s="7">
        <v>0</v>
      </c>
      <c r="L2437" s="6">
        <v>16.3</v>
      </c>
      <c r="M2437" s="6">
        <f t="shared" si="152"/>
        <v>39.85</v>
      </c>
      <c r="N2437" s="6">
        <f t="shared" si="153"/>
        <v>16.3</v>
      </c>
      <c r="O2437" s="6">
        <f t="shared" si="154"/>
        <v>23.55</v>
      </c>
      <c r="P2437" s="8">
        <f t="shared" si="155"/>
        <v>0.59096612296110418</v>
      </c>
      <c r="Q2437" s="5">
        <f>YEAR(SalesDataTable[[#This Row],[Order Date]])</f>
        <v>2026</v>
      </c>
      <c r="R2437" s="8" t="str">
        <f>"Q"&amp;ROUNDUP(MONTH(SalesDataTable[[#This Row],[Order Date]])/3,0)</f>
        <v>Q4</v>
      </c>
      <c r="S2437" s="9">
        <f>MONTH(SalesDataTable[[#This Row],[Order Date]])</f>
        <v>11</v>
      </c>
      <c r="T2437" s="8" t="str">
        <f>TEXT(SalesDataTable[[#This Row],[Order Date]],"mmm")</f>
        <v>Nov</v>
      </c>
    </row>
    <row r="2438" spans="1:20" ht="15.6">
      <c r="A2438" s="2" t="s">
        <v>2489</v>
      </c>
      <c r="B2438" s="3">
        <v>46351</v>
      </c>
      <c r="C2438" s="4" t="s">
        <v>27</v>
      </c>
      <c r="D2438" s="4" t="s">
        <v>82</v>
      </c>
      <c r="E2438" s="4" t="s">
        <v>39</v>
      </c>
      <c r="F2438" s="4" t="s">
        <v>4</v>
      </c>
      <c r="G2438" s="4" t="s">
        <v>5</v>
      </c>
      <c r="H2438" s="4" t="s">
        <v>43</v>
      </c>
      <c r="I2438" s="9">
        <v>2</v>
      </c>
      <c r="J2438" s="6">
        <v>103.88</v>
      </c>
      <c r="K2438" s="7">
        <v>0.15</v>
      </c>
      <c r="L2438" s="6">
        <v>49.26</v>
      </c>
      <c r="M2438" s="6">
        <f t="shared" si="152"/>
        <v>176.59599999999998</v>
      </c>
      <c r="N2438" s="6">
        <f t="shared" si="153"/>
        <v>98.52</v>
      </c>
      <c r="O2438" s="6">
        <f t="shared" si="154"/>
        <v>78.075999999999979</v>
      </c>
      <c r="P2438" s="8">
        <f t="shared" si="155"/>
        <v>0.44211646922920106</v>
      </c>
      <c r="Q2438" s="5">
        <f>YEAR(SalesDataTable[[#This Row],[Order Date]])</f>
        <v>2026</v>
      </c>
      <c r="R2438" s="8" t="str">
        <f>"Q"&amp;ROUNDUP(MONTH(SalesDataTable[[#This Row],[Order Date]])/3,0)</f>
        <v>Q4</v>
      </c>
      <c r="S2438" s="9">
        <f>MONTH(SalesDataTable[[#This Row],[Order Date]])</f>
        <v>11</v>
      </c>
      <c r="T2438" s="8" t="str">
        <f>TEXT(SalesDataTable[[#This Row],[Order Date]],"mmm")</f>
        <v>Nov</v>
      </c>
    </row>
    <row r="2439" spans="1:20" ht="15.6">
      <c r="A2439" s="2" t="s">
        <v>2490</v>
      </c>
      <c r="B2439" s="3">
        <v>46351</v>
      </c>
      <c r="C2439" s="4" t="s">
        <v>27</v>
      </c>
      <c r="D2439" s="4" t="s">
        <v>45</v>
      </c>
      <c r="E2439" s="4" t="s">
        <v>3</v>
      </c>
      <c r="F2439" s="4" t="s">
        <v>4</v>
      </c>
      <c r="G2439" s="4" t="s">
        <v>17</v>
      </c>
      <c r="H2439" s="4" t="s">
        <v>71</v>
      </c>
      <c r="I2439" s="9">
        <v>2</v>
      </c>
      <c r="J2439" s="6">
        <v>134.19</v>
      </c>
      <c r="K2439" s="7">
        <v>0.1</v>
      </c>
      <c r="L2439" s="6">
        <v>65.39</v>
      </c>
      <c r="M2439" s="6">
        <f t="shared" si="152"/>
        <v>241.542</v>
      </c>
      <c r="N2439" s="6">
        <f t="shared" si="153"/>
        <v>130.78</v>
      </c>
      <c r="O2439" s="6">
        <f t="shared" si="154"/>
        <v>110.762</v>
      </c>
      <c r="P2439" s="8">
        <f t="shared" si="155"/>
        <v>0.45856207202060095</v>
      </c>
      <c r="Q2439" s="5">
        <f>YEAR(SalesDataTable[[#This Row],[Order Date]])</f>
        <v>2026</v>
      </c>
      <c r="R2439" s="8" t="str">
        <f>"Q"&amp;ROUNDUP(MONTH(SalesDataTable[[#This Row],[Order Date]])/3,0)</f>
        <v>Q4</v>
      </c>
      <c r="S2439" s="9">
        <f>MONTH(SalesDataTable[[#This Row],[Order Date]])</f>
        <v>11</v>
      </c>
      <c r="T2439" s="8" t="str">
        <f>TEXT(SalesDataTable[[#This Row],[Order Date]],"mmm")</f>
        <v>Nov</v>
      </c>
    </row>
    <row r="2440" spans="1:20" ht="15.6">
      <c r="A2440" s="2" t="s">
        <v>2491</v>
      </c>
      <c r="B2440" s="3">
        <v>46351</v>
      </c>
      <c r="C2440" s="4" t="s">
        <v>8</v>
      </c>
      <c r="D2440" s="4" t="s">
        <v>9</v>
      </c>
      <c r="E2440" s="4" t="s">
        <v>39</v>
      </c>
      <c r="F2440" s="4" t="s">
        <v>16</v>
      </c>
      <c r="G2440" s="4" t="s">
        <v>17</v>
      </c>
      <c r="H2440" s="4" t="s">
        <v>18</v>
      </c>
      <c r="I2440" s="9">
        <v>1</v>
      </c>
      <c r="J2440" s="6">
        <v>37.06</v>
      </c>
      <c r="K2440" s="7">
        <v>0.1</v>
      </c>
      <c r="L2440" s="6">
        <v>13.18</v>
      </c>
      <c r="M2440" s="6">
        <f t="shared" si="152"/>
        <v>33.354000000000006</v>
      </c>
      <c r="N2440" s="6">
        <f t="shared" si="153"/>
        <v>13.18</v>
      </c>
      <c r="O2440" s="6">
        <f t="shared" si="154"/>
        <v>20.174000000000007</v>
      </c>
      <c r="P2440" s="8">
        <f t="shared" si="155"/>
        <v>0.6048449961024166</v>
      </c>
      <c r="Q2440" s="5">
        <f>YEAR(SalesDataTable[[#This Row],[Order Date]])</f>
        <v>2026</v>
      </c>
      <c r="R2440" s="8" t="str">
        <f>"Q"&amp;ROUNDUP(MONTH(SalesDataTable[[#This Row],[Order Date]])/3,0)</f>
        <v>Q4</v>
      </c>
      <c r="S2440" s="9">
        <f>MONTH(SalesDataTable[[#This Row],[Order Date]])</f>
        <v>11</v>
      </c>
      <c r="T2440" s="8" t="str">
        <f>TEXT(SalesDataTable[[#This Row],[Order Date]],"mmm")</f>
        <v>Nov</v>
      </c>
    </row>
    <row r="2441" spans="1:20" ht="15.6">
      <c r="A2441" s="2" t="s">
        <v>2492</v>
      </c>
      <c r="B2441" s="3">
        <v>46351</v>
      </c>
      <c r="C2441" s="4" t="s">
        <v>14</v>
      </c>
      <c r="D2441" s="4" t="s">
        <v>61</v>
      </c>
      <c r="E2441" s="4" t="s">
        <v>3</v>
      </c>
      <c r="F2441" s="4" t="s">
        <v>16</v>
      </c>
      <c r="G2441" s="4" t="s">
        <v>17</v>
      </c>
      <c r="H2441" s="4" t="s">
        <v>71</v>
      </c>
      <c r="I2441" s="9">
        <v>4</v>
      </c>
      <c r="J2441" s="6">
        <v>135.21</v>
      </c>
      <c r="K2441" s="7">
        <v>0.05</v>
      </c>
      <c r="L2441" s="6">
        <v>68.64</v>
      </c>
      <c r="M2441" s="6">
        <f t="shared" si="152"/>
        <v>513.798</v>
      </c>
      <c r="N2441" s="6">
        <f t="shared" si="153"/>
        <v>274.56</v>
      </c>
      <c r="O2441" s="6">
        <f t="shared" si="154"/>
        <v>239.238</v>
      </c>
      <c r="P2441" s="8">
        <f t="shared" si="155"/>
        <v>0.46562656919645462</v>
      </c>
      <c r="Q2441" s="5">
        <f>YEAR(SalesDataTable[[#This Row],[Order Date]])</f>
        <v>2026</v>
      </c>
      <c r="R2441" s="8" t="str">
        <f>"Q"&amp;ROUNDUP(MONTH(SalesDataTable[[#This Row],[Order Date]])/3,0)</f>
        <v>Q4</v>
      </c>
      <c r="S2441" s="9">
        <f>MONTH(SalesDataTable[[#This Row],[Order Date]])</f>
        <v>11</v>
      </c>
      <c r="T2441" s="8" t="str">
        <f>TEXT(SalesDataTable[[#This Row],[Order Date]],"mmm")</f>
        <v>Nov</v>
      </c>
    </row>
    <row r="2442" spans="1:20" ht="15.6">
      <c r="A2442" s="2" t="s">
        <v>2493</v>
      </c>
      <c r="B2442" s="3">
        <v>46351</v>
      </c>
      <c r="C2442" s="4" t="s">
        <v>1</v>
      </c>
      <c r="D2442" s="4" t="s">
        <v>52</v>
      </c>
      <c r="E2442" s="4" t="s">
        <v>39</v>
      </c>
      <c r="F2442" s="4" t="s">
        <v>4</v>
      </c>
      <c r="G2442" s="4" t="s">
        <v>11</v>
      </c>
      <c r="H2442" s="4" t="s">
        <v>21</v>
      </c>
      <c r="I2442" s="9">
        <v>2</v>
      </c>
      <c r="J2442" s="6">
        <v>145.77000000000001</v>
      </c>
      <c r="K2442" s="7">
        <v>0.1</v>
      </c>
      <c r="L2442" s="6">
        <v>78.14</v>
      </c>
      <c r="M2442" s="6">
        <f t="shared" si="152"/>
        <v>262.38600000000002</v>
      </c>
      <c r="N2442" s="6">
        <f t="shared" si="153"/>
        <v>156.28</v>
      </c>
      <c r="O2442" s="6">
        <f t="shared" si="154"/>
        <v>106.10600000000002</v>
      </c>
      <c r="P2442" s="8">
        <f t="shared" si="155"/>
        <v>0.40438895367893107</v>
      </c>
      <c r="Q2442" s="5">
        <f>YEAR(SalesDataTable[[#This Row],[Order Date]])</f>
        <v>2026</v>
      </c>
      <c r="R2442" s="8" t="str">
        <f>"Q"&amp;ROUNDUP(MONTH(SalesDataTable[[#This Row],[Order Date]])/3,0)</f>
        <v>Q4</v>
      </c>
      <c r="S2442" s="9">
        <f>MONTH(SalesDataTable[[#This Row],[Order Date]])</f>
        <v>11</v>
      </c>
      <c r="T2442" s="8" t="str">
        <f>TEXT(SalesDataTable[[#This Row],[Order Date]],"mmm")</f>
        <v>Nov</v>
      </c>
    </row>
    <row r="2443" spans="1:20" ht="15.6">
      <c r="A2443" s="2" t="s">
        <v>2494</v>
      </c>
      <c r="B2443" s="3">
        <v>46351</v>
      </c>
      <c r="C2443" s="4" t="s">
        <v>1</v>
      </c>
      <c r="D2443" s="4" t="s">
        <v>88</v>
      </c>
      <c r="E2443" s="4" t="s">
        <v>25</v>
      </c>
      <c r="F2443" s="4" t="s">
        <v>16</v>
      </c>
      <c r="G2443" s="4" t="s">
        <v>31</v>
      </c>
      <c r="H2443" s="4" t="s">
        <v>90</v>
      </c>
      <c r="I2443" s="9">
        <v>1</v>
      </c>
      <c r="J2443" s="6">
        <v>121.53</v>
      </c>
      <c r="K2443" s="7">
        <v>0.15</v>
      </c>
      <c r="L2443" s="6">
        <v>62.14</v>
      </c>
      <c r="M2443" s="6">
        <f t="shared" si="152"/>
        <v>103.3005</v>
      </c>
      <c r="N2443" s="6">
        <f t="shared" si="153"/>
        <v>62.14</v>
      </c>
      <c r="O2443" s="6">
        <f t="shared" si="154"/>
        <v>41.160499999999999</v>
      </c>
      <c r="P2443" s="8">
        <f t="shared" si="155"/>
        <v>0.39845402490791426</v>
      </c>
      <c r="Q2443" s="5">
        <f>YEAR(SalesDataTable[[#This Row],[Order Date]])</f>
        <v>2026</v>
      </c>
      <c r="R2443" s="8" t="str">
        <f>"Q"&amp;ROUNDUP(MONTH(SalesDataTable[[#This Row],[Order Date]])/3,0)</f>
        <v>Q4</v>
      </c>
      <c r="S2443" s="9">
        <f>MONTH(SalesDataTable[[#This Row],[Order Date]])</f>
        <v>11</v>
      </c>
      <c r="T2443" s="8" t="str">
        <f>TEXT(SalesDataTable[[#This Row],[Order Date]],"mmm")</f>
        <v>Nov</v>
      </c>
    </row>
    <row r="2444" spans="1:20" ht="15.6">
      <c r="A2444" s="2" t="s">
        <v>2495</v>
      </c>
      <c r="B2444" s="3">
        <v>46351</v>
      </c>
      <c r="C2444" s="4" t="s">
        <v>14</v>
      </c>
      <c r="D2444" s="4" t="s">
        <v>15</v>
      </c>
      <c r="E2444" s="4" t="s">
        <v>3</v>
      </c>
      <c r="F2444" s="4" t="s">
        <v>20</v>
      </c>
      <c r="G2444" s="4" t="s">
        <v>5</v>
      </c>
      <c r="H2444" s="4" t="s">
        <v>35</v>
      </c>
      <c r="I2444" s="9">
        <v>2</v>
      </c>
      <c r="J2444" s="6">
        <v>40.51</v>
      </c>
      <c r="K2444" s="7">
        <v>0.05</v>
      </c>
      <c r="L2444" s="6">
        <v>16.45</v>
      </c>
      <c r="M2444" s="6">
        <f t="shared" si="152"/>
        <v>76.968999999999994</v>
      </c>
      <c r="N2444" s="6">
        <f t="shared" si="153"/>
        <v>32.9</v>
      </c>
      <c r="O2444" s="6">
        <f t="shared" si="154"/>
        <v>44.068999999999996</v>
      </c>
      <c r="P2444" s="8">
        <f t="shared" si="155"/>
        <v>0.5725551845548208</v>
      </c>
      <c r="Q2444" s="5">
        <f>YEAR(SalesDataTable[[#This Row],[Order Date]])</f>
        <v>2026</v>
      </c>
      <c r="R2444" s="8" t="str">
        <f>"Q"&amp;ROUNDUP(MONTH(SalesDataTable[[#This Row],[Order Date]])/3,0)</f>
        <v>Q4</v>
      </c>
      <c r="S2444" s="9">
        <f>MONTH(SalesDataTable[[#This Row],[Order Date]])</f>
        <v>11</v>
      </c>
      <c r="T2444" s="8" t="str">
        <f>TEXT(SalesDataTable[[#This Row],[Order Date]],"mmm")</f>
        <v>Nov</v>
      </c>
    </row>
    <row r="2445" spans="1:20" ht="15.6">
      <c r="A2445" s="2" t="s">
        <v>2496</v>
      </c>
      <c r="B2445" s="3">
        <v>46351</v>
      </c>
      <c r="C2445" s="4" t="s">
        <v>14</v>
      </c>
      <c r="D2445" s="4" t="s">
        <v>34</v>
      </c>
      <c r="E2445" s="4" t="s">
        <v>3</v>
      </c>
      <c r="F2445" s="4" t="s">
        <v>16</v>
      </c>
      <c r="G2445" s="4" t="s">
        <v>11</v>
      </c>
      <c r="H2445" s="4" t="s">
        <v>79</v>
      </c>
      <c r="I2445" s="9">
        <v>1</v>
      </c>
      <c r="J2445" s="6">
        <v>70.099999999999994</v>
      </c>
      <c r="K2445" s="7">
        <v>0.15</v>
      </c>
      <c r="L2445" s="6">
        <v>32.28</v>
      </c>
      <c r="M2445" s="6">
        <f t="shared" si="152"/>
        <v>59.584999999999994</v>
      </c>
      <c r="N2445" s="6">
        <f t="shared" si="153"/>
        <v>32.28</v>
      </c>
      <c r="O2445" s="6">
        <f t="shared" si="154"/>
        <v>27.304999999999993</v>
      </c>
      <c r="P2445" s="8">
        <f t="shared" si="155"/>
        <v>0.45825291600234952</v>
      </c>
      <c r="Q2445" s="5">
        <f>YEAR(SalesDataTable[[#This Row],[Order Date]])</f>
        <v>2026</v>
      </c>
      <c r="R2445" s="8" t="str">
        <f>"Q"&amp;ROUNDUP(MONTH(SalesDataTable[[#This Row],[Order Date]])/3,0)</f>
        <v>Q4</v>
      </c>
      <c r="S2445" s="9">
        <f>MONTH(SalesDataTable[[#This Row],[Order Date]])</f>
        <v>11</v>
      </c>
      <c r="T2445" s="8" t="str">
        <f>TEXT(SalesDataTable[[#This Row],[Order Date]],"mmm")</f>
        <v>Nov</v>
      </c>
    </row>
    <row r="2446" spans="1:20" ht="15.6">
      <c r="A2446" s="2" t="s">
        <v>2497</v>
      </c>
      <c r="B2446" s="3">
        <v>46351</v>
      </c>
      <c r="C2446" s="4" t="s">
        <v>8</v>
      </c>
      <c r="D2446" s="4" t="s">
        <v>69</v>
      </c>
      <c r="E2446" s="4" t="s">
        <v>39</v>
      </c>
      <c r="F2446" s="4" t="s">
        <v>16</v>
      </c>
      <c r="G2446" s="4" t="s">
        <v>11</v>
      </c>
      <c r="H2446" s="4" t="s">
        <v>21</v>
      </c>
      <c r="I2446" s="9">
        <v>1</v>
      </c>
      <c r="J2446" s="6">
        <v>144.25</v>
      </c>
      <c r="K2446" s="7">
        <v>0.1</v>
      </c>
      <c r="L2446" s="6">
        <v>79.55</v>
      </c>
      <c r="M2446" s="6">
        <f t="shared" si="152"/>
        <v>129.82500000000002</v>
      </c>
      <c r="N2446" s="6">
        <f t="shared" si="153"/>
        <v>79.55</v>
      </c>
      <c r="O2446" s="6">
        <f t="shared" si="154"/>
        <v>50.27500000000002</v>
      </c>
      <c r="P2446" s="8">
        <f t="shared" si="155"/>
        <v>0.38725207009435791</v>
      </c>
      <c r="Q2446" s="5">
        <f>YEAR(SalesDataTable[[#This Row],[Order Date]])</f>
        <v>2026</v>
      </c>
      <c r="R2446" s="8" t="str">
        <f>"Q"&amp;ROUNDUP(MONTH(SalesDataTable[[#This Row],[Order Date]])/3,0)</f>
        <v>Q4</v>
      </c>
      <c r="S2446" s="9">
        <f>MONTH(SalesDataTable[[#This Row],[Order Date]])</f>
        <v>11</v>
      </c>
      <c r="T2446" s="8" t="str">
        <f>TEXT(SalesDataTable[[#This Row],[Order Date]],"mmm")</f>
        <v>Nov</v>
      </c>
    </row>
    <row r="2447" spans="1:20" ht="15.6">
      <c r="A2447" s="2" t="s">
        <v>2498</v>
      </c>
      <c r="B2447" s="3">
        <v>46351</v>
      </c>
      <c r="C2447" s="4" t="s">
        <v>8</v>
      </c>
      <c r="D2447" s="4" t="s">
        <v>38</v>
      </c>
      <c r="E2447" s="4" t="s">
        <v>39</v>
      </c>
      <c r="F2447" s="4" t="s">
        <v>4</v>
      </c>
      <c r="G2447" s="4" t="s">
        <v>11</v>
      </c>
      <c r="H2447" s="4" t="s">
        <v>21</v>
      </c>
      <c r="I2447" s="9">
        <v>4</v>
      </c>
      <c r="J2447" s="6">
        <v>146.19</v>
      </c>
      <c r="K2447" s="7">
        <v>0.1</v>
      </c>
      <c r="L2447" s="6">
        <v>79.569999999999993</v>
      </c>
      <c r="M2447" s="6">
        <f t="shared" si="152"/>
        <v>526.28399999999999</v>
      </c>
      <c r="N2447" s="6">
        <f t="shared" si="153"/>
        <v>318.27999999999997</v>
      </c>
      <c r="O2447" s="6">
        <f t="shared" si="154"/>
        <v>208.00400000000002</v>
      </c>
      <c r="P2447" s="8">
        <f t="shared" si="155"/>
        <v>0.39523147198090769</v>
      </c>
      <c r="Q2447" s="5">
        <f>YEAR(SalesDataTable[[#This Row],[Order Date]])</f>
        <v>2026</v>
      </c>
      <c r="R2447" s="8" t="str">
        <f>"Q"&amp;ROUNDUP(MONTH(SalesDataTable[[#This Row],[Order Date]])/3,0)</f>
        <v>Q4</v>
      </c>
      <c r="S2447" s="9">
        <f>MONTH(SalesDataTable[[#This Row],[Order Date]])</f>
        <v>11</v>
      </c>
      <c r="T2447" s="8" t="str">
        <f>TEXT(SalesDataTable[[#This Row],[Order Date]],"mmm")</f>
        <v>Nov</v>
      </c>
    </row>
    <row r="2448" spans="1:20" ht="15.6">
      <c r="A2448" s="2" t="s">
        <v>2499</v>
      </c>
      <c r="B2448" s="3">
        <v>46351</v>
      </c>
      <c r="C2448" s="4" t="s">
        <v>1</v>
      </c>
      <c r="D2448" s="4" t="s">
        <v>52</v>
      </c>
      <c r="E2448" s="4" t="s">
        <v>3</v>
      </c>
      <c r="F2448" s="4" t="s">
        <v>16</v>
      </c>
      <c r="G2448" s="4" t="s">
        <v>31</v>
      </c>
      <c r="H2448" s="4" t="s">
        <v>64</v>
      </c>
      <c r="I2448" s="9">
        <v>1</v>
      </c>
      <c r="J2448" s="6">
        <v>81.89</v>
      </c>
      <c r="K2448" s="7">
        <v>0.05</v>
      </c>
      <c r="L2448" s="6">
        <v>38.33</v>
      </c>
      <c r="M2448" s="6">
        <f t="shared" si="152"/>
        <v>77.79549999999999</v>
      </c>
      <c r="N2448" s="6">
        <f t="shared" si="153"/>
        <v>38.33</v>
      </c>
      <c r="O2448" s="6">
        <f t="shared" si="154"/>
        <v>39.465499999999992</v>
      </c>
      <c r="P2448" s="8">
        <f t="shared" si="155"/>
        <v>0.50729797996028048</v>
      </c>
      <c r="Q2448" s="5">
        <f>YEAR(SalesDataTable[[#This Row],[Order Date]])</f>
        <v>2026</v>
      </c>
      <c r="R2448" s="8" t="str">
        <f>"Q"&amp;ROUNDUP(MONTH(SalesDataTable[[#This Row],[Order Date]])/3,0)</f>
        <v>Q4</v>
      </c>
      <c r="S2448" s="9">
        <f>MONTH(SalesDataTable[[#This Row],[Order Date]])</f>
        <v>11</v>
      </c>
      <c r="T2448" s="8" t="str">
        <f>TEXT(SalesDataTable[[#This Row],[Order Date]],"mmm")</f>
        <v>Nov</v>
      </c>
    </row>
    <row r="2449" spans="1:20" ht="15.6">
      <c r="A2449" s="2" t="s">
        <v>2500</v>
      </c>
      <c r="B2449" s="3">
        <v>46351</v>
      </c>
      <c r="C2449" s="4" t="s">
        <v>14</v>
      </c>
      <c r="D2449" s="4" t="s">
        <v>15</v>
      </c>
      <c r="E2449" s="4" t="s">
        <v>25</v>
      </c>
      <c r="F2449" s="4" t="s">
        <v>16</v>
      </c>
      <c r="G2449" s="4" t="s">
        <v>31</v>
      </c>
      <c r="H2449" s="4" t="s">
        <v>41</v>
      </c>
      <c r="I2449" s="9">
        <v>2</v>
      </c>
      <c r="J2449" s="6">
        <v>194.78</v>
      </c>
      <c r="K2449" s="7">
        <v>0.15</v>
      </c>
      <c r="L2449" s="6">
        <v>102.51</v>
      </c>
      <c r="M2449" s="6">
        <f t="shared" si="152"/>
        <v>331.12599999999998</v>
      </c>
      <c r="N2449" s="6">
        <f t="shared" si="153"/>
        <v>205.02</v>
      </c>
      <c r="O2449" s="6">
        <f t="shared" si="154"/>
        <v>126.10599999999997</v>
      </c>
      <c r="P2449" s="8">
        <f t="shared" si="155"/>
        <v>0.38083992196324051</v>
      </c>
      <c r="Q2449" s="5">
        <f>YEAR(SalesDataTable[[#This Row],[Order Date]])</f>
        <v>2026</v>
      </c>
      <c r="R2449" s="8" t="str">
        <f>"Q"&amp;ROUNDUP(MONTH(SalesDataTable[[#This Row],[Order Date]])/3,0)</f>
        <v>Q4</v>
      </c>
      <c r="S2449" s="9">
        <f>MONTH(SalesDataTable[[#This Row],[Order Date]])</f>
        <v>11</v>
      </c>
      <c r="T2449" s="8" t="str">
        <f>TEXT(SalesDataTable[[#This Row],[Order Date]],"mmm")</f>
        <v>Nov</v>
      </c>
    </row>
    <row r="2450" spans="1:20" ht="15.6">
      <c r="A2450" s="2" t="s">
        <v>2501</v>
      </c>
      <c r="B2450" s="3">
        <v>46351</v>
      </c>
      <c r="C2450" s="4" t="s">
        <v>8</v>
      </c>
      <c r="D2450" s="4" t="s">
        <v>86</v>
      </c>
      <c r="E2450" s="4" t="s">
        <v>3</v>
      </c>
      <c r="F2450" s="4" t="s">
        <v>4</v>
      </c>
      <c r="G2450" s="4" t="s">
        <v>11</v>
      </c>
      <c r="H2450" s="4" t="s">
        <v>21</v>
      </c>
      <c r="I2450" s="9">
        <v>1</v>
      </c>
      <c r="J2450" s="6">
        <v>141.63</v>
      </c>
      <c r="K2450" s="7">
        <v>0.05</v>
      </c>
      <c r="L2450" s="6">
        <v>77.17</v>
      </c>
      <c r="M2450" s="6">
        <f t="shared" si="152"/>
        <v>134.54849999999999</v>
      </c>
      <c r="N2450" s="6">
        <f t="shared" si="153"/>
        <v>77.17</v>
      </c>
      <c r="O2450" s="6">
        <f t="shared" si="154"/>
        <v>57.378499999999988</v>
      </c>
      <c r="P2450" s="8">
        <f t="shared" si="155"/>
        <v>0.42645217152179321</v>
      </c>
      <c r="Q2450" s="5">
        <f>YEAR(SalesDataTable[[#This Row],[Order Date]])</f>
        <v>2026</v>
      </c>
      <c r="R2450" s="8" t="str">
        <f>"Q"&amp;ROUNDUP(MONTH(SalesDataTable[[#This Row],[Order Date]])/3,0)</f>
        <v>Q4</v>
      </c>
      <c r="S2450" s="9">
        <f>MONTH(SalesDataTable[[#This Row],[Order Date]])</f>
        <v>11</v>
      </c>
      <c r="T2450" s="8" t="str">
        <f>TEXT(SalesDataTable[[#This Row],[Order Date]],"mmm")</f>
        <v>Nov</v>
      </c>
    </row>
    <row r="2451" spans="1:20" ht="15.6">
      <c r="A2451" s="2" t="s">
        <v>2502</v>
      </c>
      <c r="B2451" s="3">
        <v>46352</v>
      </c>
      <c r="C2451" s="4" t="s">
        <v>14</v>
      </c>
      <c r="D2451" s="4" t="s">
        <v>126</v>
      </c>
      <c r="E2451" s="4" t="s">
        <v>3</v>
      </c>
      <c r="F2451" s="4" t="s">
        <v>4</v>
      </c>
      <c r="G2451" s="4" t="s">
        <v>5</v>
      </c>
      <c r="H2451" s="4" t="s">
        <v>35</v>
      </c>
      <c r="I2451" s="9">
        <v>1</v>
      </c>
      <c r="J2451" s="6">
        <v>40.86</v>
      </c>
      <c r="K2451" s="7">
        <v>0.05</v>
      </c>
      <c r="L2451" s="6">
        <v>17.14</v>
      </c>
      <c r="M2451" s="6">
        <f t="shared" si="152"/>
        <v>38.817</v>
      </c>
      <c r="N2451" s="6">
        <f t="shared" si="153"/>
        <v>17.14</v>
      </c>
      <c r="O2451" s="6">
        <f t="shared" si="154"/>
        <v>21.677</v>
      </c>
      <c r="P2451" s="8">
        <f t="shared" si="155"/>
        <v>0.55844088930107938</v>
      </c>
      <c r="Q2451" s="5">
        <f>YEAR(SalesDataTable[[#This Row],[Order Date]])</f>
        <v>2026</v>
      </c>
      <c r="R2451" s="8" t="str">
        <f>"Q"&amp;ROUNDUP(MONTH(SalesDataTable[[#This Row],[Order Date]])/3,0)</f>
        <v>Q4</v>
      </c>
      <c r="S2451" s="9">
        <f>MONTH(SalesDataTable[[#This Row],[Order Date]])</f>
        <v>11</v>
      </c>
      <c r="T2451" s="8" t="str">
        <f>TEXT(SalesDataTable[[#This Row],[Order Date]],"mmm")</f>
        <v>Nov</v>
      </c>
    </row>
    <row r="2452" spans="1:20" ht="15.6">
      <c r="A2452" s="2" t="s">
        <v>2503</v>
      </c>
      <c r="B2452" s="3">
        <v>46352</v>
      </c>
      <c r="C2452" s="4" t="s">
        <v>27</v>
      </c>
      <c r="D2452" s="4" t="s">
        <v>48</v>
      </c>
      <c r="E2452" s="4" t="s">
        <v>3</v>
      </c>
      <c r="F2452" s="4" t="s">
        <v>16</v>
      </c>
      <c r="G2452" s="4" t="s">
        <v>11</v>
      </c>
      <c r="H2452" s="4" t="s">
        <v>21</v>
      </c>
      <c r="I2452" s="9">
        <v>1</v>
      </c>
      <c r="J2452" s="6">
        <v>141.61000000000001</v>
      </c>
      <c r="K2452" s="7">
        <v>0.05</v>
      </c>
      <c r="L2452" s="6">
        <v>77.7</v>
      </c>
      <c r="M2452" s="6">
        <f t="shared" si="152"/>
        <v>134.52950000000001</v>
      </c>
      <c r="N2452" s="6">
        <f t="shared" si="153"/>
        <v>77.7</v>
      </c>
      <c r="O2452" s="6">
        <f t="shared" si="154"/>
        <v>56.82950000000001</v>
      </c>
      <c r="P2452" s="8">
        <f t="shared" si="155"/>
        <v>0.42243151130421214</v>
      </c>
      <c r="Q2452" s="5">
        <f>YEAR(SalesDataTable[[#This Row],[Order Date]])</f>
        <v>2026</v>
      </c>
      <c r="R2452" s="8" t="str">
        <f>"Q"&amp;ROUNDUP(MONTH(SalesDataTable[[#This Row],[Order Date]])/3,0)</f>
        <v>Q4</v>
      </c>
      <c r="S2452" s="9">
        <f>MONTH(SalesDataTable[[#This Row],[Order Date]])</f>
        <v>11</v>
      </c>
      <c r="T2452" s="8" t="str">
        <f>TEXT(SalesDataTable[[#This Row],[Order Date]],"mmm")</f>
        <v>Nov</v>
      </c>
    </row>
    <row r="2453" spans="1:20" ht="15.6">
      <c r="A2453" s="2" t="s">
        <v>2504</v>
      </c>
      <c r="B2453" s="3">
        <v>46352</v>
      </c>
      <c r="C2453" s="4" t="s">
        <v>27</v>
      </c>
      <c r="D2453" s="4" t="s">
        <v>45</v>
      </c>
      <c r="E2453" s="4" t="s">
        <v>3</v>
      </c>
      <c r="F2453" s="4" t="s">
        <v>16</v>
      </c>
      <c r="G2453" s="4" t="s">
        <v>31</v>
      </c>
      <c r="H2453" s="4" t="s">
        <v>90</v>
      </c>
      <c r="I2453" s="9">
        <v>2</v>
      </c>
      <c r="J2453" s="6">
        <v>122.15</v>
      </c>
      <c r="K2453" s="7">
        <v>0.1</v>
      </c>
      <c r="L2453" s="6">
        <v>61.15</v>
      </c>
      <c r="M2453" s="6">
        <f t="shared" si="152"/>
        <v>219.87</v>
      </c>
      <c r="N2453" s="6">
        <f t="shared" si="153"/>
        <v>122.3</v>
      </c>
      <c r="O2453" s="6">
        <f t="shared" si="154"/>
        <v>97.570000000000007</v>
      </c>
      <c r="P2453" s="8">
        <f t="shared" si="155"/>
        <v>0.44376222313185065</v>
      </c>
      <c r="Q2453" s="5">
        <f>YEAR(SalesDataTable[[#This Row],[Order Date]])</f>
        <v>2026</v>
      </c>
      <c r="R2453" s="8" t="str">
        <f>"Q"&amp;ROUNDUP(MONTH(SalesDataTable[[#This Row],[Order Date]])/3,0)</f>
        <v>Q4</v>
      </c>
      <c r="S2453" s="9">
        <f>MONTH(SalesDataTable[[#This Row],[Order Date]])</f>
        <v>11</v>
      </c>
      <c r="T2453" s="8" t="str">
        <f>TEXT(SalesDataTable[[#This Row],[Order Date]],"mmm")</f>
        <v>Nov</v>
      </c>
    </row>
    <row r="2454" spans="1:20" ht="15.6">
      <c r="A2454" s="2" t="s">
        <v>2505</v>
      </c>
      <c r="B2454" s="3">
        <v>46352</v>
      </c>
      <c r="C2454" s="4" t="s">
        <v>14</v>
      </c>
      <c r="D2454" s="4" t="s">
        <v>34</v>
      </c>
      <c r="E2454" s="4" t="s">
        <v>25</v>
      </c>
      <c r="F2454" s="4" t="s">
        <v>4</v>
      </c>
      <c r="G2454" s="4" t="s">
        <v>17</v>
      </c>
      <c r="H2454" s="4" t="s">
        <v>71</v>
      </c>
      <c r="I2454" s="9">
        <v>5</v>
      </c>
      <c r="J2454" s="6">
        <v>130.24</v>
      </c>
      <c r="K2454" s="7">
        <v>0.1</v>
      </c>
      <c r="L2454" s="6">
        <v>66.75</v>
      </c>
      <c r="M2454" s="6">
        <f t="shared" si="152"/>
        <v>586.08000000000004</v>
      </c>
      <c r="N2454" s="6">
        <f t="shared" si="153"/>
        <v>333.75</v>
      </c>
      <c r="O2454" s="6">
        <f t="shared" si="154"/>
        <v>252.33000000000004</v>
      </c>
      <c r="P2454" s="8">
        <f t="shared" si="155"/>
        <v>0.43053849303849306</v>
      </c>
      <c r="Q2454" s="5">
        <f>YEAR(SalesDataTable[[#This Row],[Order Date]])</f>
        <v>2026</v>
      </c>
      <c r="R2454" s="8" t="str">
        <f>"Q"&amp;ROUNDUP(MONTH(SalesDataTable[[#This Row],[Order Date]])/3,0)</f>
        <v>Q4</v>
      </c>
      <c r="S2454" s="9">
        <f>MONTH(SalesDataTable[[#This Row],[Order Date]])</f>
        <v>11</v>
      </c>
      <c r="T2454" s="8" t="str">
        <f>TEXT(SalesDataTable[[#This Row],[Order Date]],"mmm")</f>
        <v>Nov</v>
      </c>
    </row>
    <row r="2455" spans="1:20" ht="15.6">
      <c r="A2455" s="2" t="s">
        <v>2506</v>
      </c>
      <c r="B2455" s="3">
        <v>46352</v>
      </c>
      <c r="C2455" s="4" t="s">
        <v>1</v>
      </c>
      <c r="D2455" s="4" t="s">
        <v>88</v>
      </c>
      <c r="E2455" s="4" t="s">
        <v>10</v>
      </c>
      <c r="F2455" s="4" t="s">
        <v>4</v>
      </c>
      <c r="G2455" s="4" t="s">
        <v>5</v>
      </c>
      <c r="H2455" s="4" t="s">
        <v>29</v>
      </c>
      <c r="I2455" s="9">
        <v>3</v>
      </c>
      <c r="J2455" s="6">
        <v>50.18</v>
      </c>
      <c r="K2455" s="7">
        <v>0.1</v>
      </c>
      <c r="L2455" s="6">
        <v>23.12</v>
      </c>
      <c r="M2455" s="6">
        <f t="shared" si="152"/>
        <v>135.48599999999999</v>
      </c>
      <c r="N2455" s="6">
        <f t="shared" si="153"/>
        <v>69.36</v>
      </c>
      <c r="O2455" s="6">
        <f t="shared" si="154"/>
        <v>66.125999999999991</v>
      </c>
      <c r="P2455" s="8">
        <f t="shared" si="155"/>
        <v>0.4880651875470528</v>
      </c>
      <c r="Q2455" s="5">
        <f>YEAR(SalesDataTable[[#This Row],[Order Date]])</f>
        <v>2026</v>
      </c>
      <c r="R2455" s="8" t="str">
        <f>"Q"&amp;ROUNDUP(MONTH(SalesDataTable[[#This Row],[Order Date]])/3,0)</f>
        <v>Q4</v>
      </c>
      <c r="S2455" s="9">
        <f>MONTH(SalesDataTable[[#This Row],[Order Date]])</f>
        <v>11</v>
      </c>
      <c r="T2455" s="8" t="str">
        <f>TEXT(SalesDataTable[[#This Row],[Order Date]],"mmm")</f>
        <v>Nov</v>
      </c>
    </row>
    <row r="2456" spans="1:20" ht="15.6">
      <c r="A2456" s="2" t="s">
        <v>2507</v>
      </c>
      <c r="B2456" s="3">
        <v>46352</v>
      </c>
      <c r="C2456" s="4" t="s">
        <v>1</v>
      </c>
      <c r="D2456" s="4" t="s">
        <v>52</v>
      </c>
      <c r="E2456" s="4" t="s">
        <v>25</v>
      </c>
      <c r="F2456" s="4" t="s">
        <v>16</v>
      </c>
      <c r="G2456" s="4" t="s">
        <v>49</v>
      </c>
      <c r="H2456" s="4" t="s">
        <v>74</v>
      </c>
      <c r="I2456" s="9">
        <v>2</v>
      </c>
      <c r="J2456" s="6">
        <v>50.93</v>
      </c>
      <c r="K2456" s="7">
        <v>0.15</v>
      </c>
      <c r="L2456" s="6">
        <v>22.35</v>
      </c>
      <c r="M2456" s="6">
        <f t="shared" si="152"/>
        <v>86.581000000000003</v>
      </c>
      <c r="N2456" s="6">
        <f t="shared" si="153"/>
        <v>44.7</v>
      </c>
      <c r="O2456" s="6">
        <f t="shared" si="154"/>
        <v>41.881</v>
      </c>
      <c r="P2456" s="8">
        <f t="shared" si="155"/>
        <v>0.48372044674928677</v>
      </c>
      <c r="Q2456" s="5">
        <f>YEAR(SalesDataTable[[#This Row],[Order Date]])</f>
        <v>2026</v>
      </c>
      <c r="R2456" s="8" t="str">
        <f>"Q"&amp;ROUNDUP(MONTH(SalesDataTable[[#This Row],[Order Date]])/3,0)</f>
        <v>Q4</v>
      </c>
      <c r="S2456" s="9">
        <f>MONTH(SalesDataTable[[#This Row],[Order Date]])</f>
        <v>11</v>
      </c>
      <c r="T2456" s="8" t="str">
        <f>TEXT(SalesDataTable[[#This Row],[Order Date]],"mmm")</f>
        <v>Nov</v>
      </c>
    </row>
    <row r="2457" spans="1:20" ht="15.6">
      <c r="A2457" s="2" t="s">
        <v>2508</v>
      </c>
      <c r="B2457" s="3">
        <v>46352</v>
      </c>
      <c r="C2457" s="4" t="s">
        <v>14</v>
      </c>
      <c r="D2457" s="4" t="s">
        <v>61</v>
      </c>
      <c r="E2457" s="4" t="s">
        <v>3</v>
      </c>
      <c r="F2457" s="4" t="s">
        <v>20</v>
      </c>
      <c r="G2457" s="4" t="s">
        <v>5</v>
      </c>
      <c r="H2457" s="4" t="s">
        <v>29</v>
      </c>
      <c r="I2457" s="9">
        <v>1</v>
      </c>
      <c r="J2457" s="6">
        <v>49.6</v>
      </c>
      <c r="K2457" s="7">
        <v>0</v>
      </c>
      <c r="L2457" s="6">
        <v>22.62</v>
      </c>
      <c r="M2457" s="6">
        <f t="shared" si="152"/>
        <v>49.6</v>
      </c>
      <c r="N2457" s="6">
        <f t="shared" si="153"/>
        <v>22.62</v>
      </c>
      <c r="O2457" s="6">
        <f t="shared" si="154"/>
        <v>26.98</v>
      </c>
      <c r="P2457" s="8">
        <f t="shared" si="155"/>
        <v>0.5439516129032258</v>
      </c>
      <c r="Q2457" s="5">
        <f>YEAR(SalesDataTable[[#This Row],[Order Date]])</f>
        <v>2026</v>
      </c>
      <c r="R2457" s="8" t="str">
        <f>"Q"&amp;ROUNDUP(MONTH(SalesDataTable[[#This Row],[Order Date]])/3,0)</f>
        <v>Q4</v>
      </c>
      <c r="S2457" s="9">
        <f>MONTH(SalesDataTable[[#This Row],[Order Date]])</f>
        <v>11</v>
      </c>
      <c r="T2457" s="8" t="str">
        <f>TEXT(SalesDataTable[[#This Row],[Order Date]],"mmm")</f>
        <v>Nov</v>
      </c>
    </row>
    <row r="2458" spans="1:20" ht="15.6">
      <c r="A2458" s="2" t="s">
        <v>2509</v>
      </c>
      <c r="B2458" s="3">
        <v>46352</v>
      </c>
      <c r="C2458" s="4" t="s">
        <v>8</v>
      </c>
      <c r="D2458" s="4" t="s">
        <v>66</v>
      </c>
      <c r="E2458" s="4" t="s">
        <v>10</v>
      </c>
      <c r="F2458" s="4" t="s">
        <v>20</v>
      </c>
      <c r="G2458" s="4" t="s">
        <v>31</v>
      </c>
      <c r="H2458" s="4" t="s">
        <v>64</v>
      </c>
      <c r="I2458" s="9">
        <v>3</v>
      </c>
      <c r="J2458" s="6">
        <v>83.3</v>
      </c>
      <c r="K2458" s="7">
        <v>0.15</v>
      </c>
      <c r="L2458" s="6">
        <v>38.74</v>
      </c>
      <c r="M2458" s="6">
        <f t="shared" si="152"/>
        <v>212.41499999999996</v>
      </c>
      <c r="N2458" s="6">
        <f t="shared" si="153"/>
        <v>116.22</v>
      </c>
      <c r="O2458" s="6">
        <f t="shared" si="154"/>
        <v>96.194999999999965</v>
      </c>
      <c r="P2458" s="8">
        <f t="shared" si="155"/>
        <v>0.45286349834051259</v>
      </c>
      <c r="Q2458" s="5">
        <f>YEAR(SalesDataTable[[#This Row],[Order Date]])</f>
        <v>2026</v>
      </c>
      <c r="R2458" s="8" t="str">
        <f>"Q"&amp;ROUNDUP(MONTH(SalesDataTable[[#This Row],[Order Date]])/3,0)</f>
        <v>Q4</v>
      </c>
      <c r="S2458" s="9">
        <f>MONTH(SalesDataTable[[#This Row],[Order Date]])</f>
        <v>11</v>
      </c>
      <c r="T2458" s="8" t="str">
        <f>TEXT(SalesDataTable[[#This Row],[Order Date]],"mmm")</f>
        <v>Nov</v>
      </c>
    </row>
    <row r="2459" spans="1:20" ht="15.6">
      <c r="A2459" s="2" t="s">
        <v>2510</v>
      </c>
      <c r="B2459" s="3">
        <v>46352</v>
      </c>
      <c r="C2459" s="4" t="s">
        <v>8</v>
      </c>
      <c r="D2459" s="4" t="s">
        <v>86</v>
      </c>
      <c r="E2459" s="4" t="s">
        <v>39</v>
      </c>
      <c r="F2459" s="4" t="s">
        <v>20</v>
      </c>
      <c r="G2459" s="4" t="s">
        <v>17</v>
      </c>
      <c r="H2459" s="4" t="s">
        <v>18</v>
      </c>
      <c r="I2459" s="9">
        <v>1</v>
      </c>
      <c r="J2459" s="6">
        <v>35.89</v>
      </c>
      <c r="K2459" s="7">
        <v>0.05</v>
      </c>
      <c r="L2459" s="6">
        <v>13.53</v>
      </c>
      <c r="M2459" s="6">
        <f t="shared" si="152"/>
        <v>34.095500000000001</v>
      </c>
      <c r="N2459" s="6">
        <f t="shared" si="153"/>
        <v>13.53</v>
      </c>
      <c r="O2459" s="6">
        <f t="shared" si="154"/>
        <v>20.5655</v>
      </c>
      <c r="P2459" s="8">
        <f t="shared" si="155"/>
        <v>0.60317343931017287</v>
      </c>
      <c r="Q2459" s="5">
        <f>YEAR(SalesDataTable[[#This Row],[Order Date]])</f>
        <v>2026</v>
      </c>
      <c r="R2459" s="8" t="str">
        <f>"Q"&amp;ROUNDUP(MONTH(SalesDataTable[[#This Row],[Order Date]])/3,0)</f>
        <v>Q4</v>
      </c>
      <c r="S2459" s="9">
        <f>MONTH(SalesDataTable[[#This Row],[Order Date]])</f>
        <v>11</v>
      </c>
      <c r="T2459" s="8" t="str">
        <f>TEXT(SalesDataTable[[#This Row],[Order Date]],"mmm")</f>
        <v>Nov</v>
      </c>
    </row>
    <row r="2460" spans="1:20" ht="15.6">
      <c r="A2460" s="2" t="s">
        <v>2511</v>
      </c>
      <c r="B2460" s="3">
        <v>46353</v>
      </c>
      <c r="C2460" s="4" t="s">
        <v>27</v>
      </c>
      <c r="D2460" s="4" t="s">
        <v>28</v>
      </c>
      <c r="E2460" s="4" t="s">
        <v>25</v>
      </c>
      <c r="F2460" s="4" t="s">
        <v>16</v>
      </c>
      <c r="G2460" s="4" t="s">
        <v>31</v>
      </c>
      <c r="H2460" s="4" t="s">
        <v>41</v>
      </c>
      <c r="I2460" s="9">
        <v>1</v>
      </c>
      <c r="J2460" s="6">
        <v>195.32</v>
      </c>
      <c r="K2460" s="7">
        <v>0</v>
      </c>
      <c r="L2460" s="6">
        <v>103.21</v>
      </c>
      <c r="M2460" s="6">
        <f t="shared" si="152"/>
        <v>195.32</v>
      </c>
      <c r="N2460" s="6">
        <f t="shared" si="153"/>
        <v>103.21</v>
      </c>
      <c r="O2460" s="6">
        <f t="shared" si="154"/>
        <v>92.11</v>
      </c>
      <c r="P2460" s="8">
        <f t="shared" si="155"/>
        <v>0.47158509113250052</v>
      </c>
      <c r="Q2460" s="5">
        <f>YEAR(SalesDataTable[[#This Row],[Order Date]])</f>
        <v>2026</v>
      </c>
      <c r="R2460" s="8" t="str">
        <f>"Q"&amp;ROUNDUP(MONTH(SalesDataTable[[#This Row],[Order Date]])/3,0)</f>
        <v>Q4</v>
      </c>
      <c r="S2460" s="9">
        <f>MONTH(SalesDataTable[[#This Row],[Order Date]])</f>
        <v>11</v>
      </c>
      <c r="T2460" s="8" t="str">
        <f>TEXT(SalesDataTable[[#This Row],[Order Date]],"mmm")</f>
        <v>Nov</v>
      </c>
    </row>
    <row r="2461" spans="1:20" ht="15.6">
      <c r="A2461" s="2" t="s">
        <v>2512</v>
      </c>
      <c r="B2461" s="3">
        <v>46353</v>
      </c>
      <c r="C2461" s="4" t="s">
        <v>8</v>
      </c>
      <c r="D2461" s="4" t="s">
        <v>38</v>
      </c>
      <c r="E2461" s="4" t="s">
        <v>3</v>
      </c>
      <c r="F2461" s="4" t="s">
        <v>4</v>
      </c>
      <c r="G2461" s="4" t="s">
        <v>17</v>
      </c>
      <c r="H2461" s="4" t="s">
        <v>18</v>
      </c>
      <c r="I2461" s="9">
        <v>1</v>
      </c>
      <c r="J2461" s="6">
        <v>36.36</v>
      </c>
      <c r="K2461" s="7">
        <v>0.05</v>
      </c>
      <c r="L2461" s="6">
        <v>13.33</v>
      </c>
      <c r="M2461" s="6">
        <f t="shared" si="152"/>
        <v>34.541999999999994</v>
      </c>
      <c r="N2461" s="6">
        <f t="shared" si="153"/>
        <v>13.33</v>
      </c>
      <c r="O2461" s="6">
        <f t="shared" si="154"/>
        <v>21.211999999999996</v>
      </c>
      <c r="P2461" s="8">
        <f t="shared" si="155"/>
        <v>0.61409298824619307</v>
      </c>
      <c r="Q2461" s="5">
        <f>YEAR(SalesDataTable[[#This Row],[Order Date]])</f>
        <v>2026</v>
      </c>
      <c r="R2461" s="8" t="str">
        <f>"Q"&amp;ROUNDUP(MONTH(SalesDataTable[[#This Row],[Order Date]])/3,0)</f>
        <v>Q4</v>
      </c>
      <c r="S2461" s="9">
        <f>MONTH(SalesDataTable[[#This Row],[Order Date]])</f>
        <v>11</v>
      </c>
      <c r="T2461" s="8" t="str">
        <f>TEXT(SalesDataTable[[#This Row],[Order Date]],"mmm")</f>
        <v>Nov</v>
      </c>
    </row>
    <row r="2462" spans="1:20" ht="15.6">
      <c r="A2462" s="2" t="s">
        <v>2513</v>
      </c>
      <c r="B2462" s="3">
        <v>46353</v>
      </c>
      <c r="C2462" s="4" t="s">
        <v>8</v>
      </c>
      <c r="D2462" s="4" t="s">
        <v>69</v>
      </c>
      <c r="E2462" s="4" t="s">
        <v>3</v>
      </c>
      <c r="F2462" s="4" t="s">
        <v>4</v>
      </c>
      <c r="G2462" s="4" t="s">
        <v>17</v>
      </c>
      <c r="H2462" s="4" t="s">
        <v>18</v>
      </c>
      <c r="I2462" s="9">
        <v>2</v>
      </c>
      <c r="J2462" s="6">
        <v>35.85</v>
      </c>
      <c r="K2462" s="7">
        <v>0.05</v>
      </c>
      <c r="L2462" s="6">
        <v>13.69</v>
      </c>
      <c r="M2462" s="6">
        <f t="shared" si="152"/>
        <v>68.114999999999995</v>
      </c>
      <c r="N2462" s="6">
        <f t="shared" si="153"/>
        <v>27.38</v>
      </c>
      <c r="O2462" s="6">
        <f t="shared" si="154"/>
        <v>40.734999999999999</v>
      </c>
      <c r="P2462" s="8">
        <f t="shared" si="155"/>
        <v>0.59803273875064233</v>
      </c>
      <c r="Q2462" s="5">
        <f>YEAR(SalesDataTable[[#This Row],[Order Date]])</f>
        <v>2026</v>
      </c>
      <c r="R2462" s="8" t="str">
        <f>"Q"&amp;ROUNDUP(MONTH(SalesDataTable[[#This Row],[Order Date]])/3,0)</f>
        <v>Q4</v>
      </c>
      <c r="S2462" s="9">
        <f>MONTH(SalesDataTable[[#This Row],[Order Date]])</f>
        <v>11</v>
      </c>
      <c r="T2462" s="8" t="str">
        <f>TEXT(SalesDataTable[[#This Row],[Order Date]],"mmm")</f>
        <v>Nov</v>
      </c>
    </row>
    <row r="2463" spans="1:20" ht="15.6">
      <c r="A2463" s="2" t="s">
        <v>2514</v>
      </c>
      <c r="B2463" s="3">
        <v>46353</v>
      </c>
      <c r="C2463" s="4" t="s">
        <v>27</v>
      </c>
      <c r="D2463" s="4" t="s">
        <v>48</v>
      </c>
      <c r="E2463" s="4" t="s">
        <v>3</v>
      </c>
      <c r="F2463" s="4" t="s">
        <v>16</v>
      </c>
      <c r="G2463" s="4" t="s">
        <v>17</v>
      </c>
      <c r="H2463" s="4" t="s">
        <v>46</v>
      </c>
      <c r="I2463" s="9">
        <v>4</v>
      </c>
      <c r="J2463" s="6">
        <v>46.73</v>
      </c>
      <c r="K2463" s="7">
        <v>0</v>
      </c>
      <c r="L2463" s="6">
        <v>17.989999999999998</v>
      </c>
      <c r="M2463" s="6">
        <f t="shared" si="152"/>
        <v>186.92</v>
      </c>
      <c r="N2463" s="6">
        <f t="shared" si="153"/>
        <v>71.959999999999994</v>
      </c>
      <c r="O2463" s="6">
        <f t="shared" si="154"/>
        <v>114.96</v>
      </c>
      <c r="P2463" s="8">
        <f t="shared" si="155"/>
        <v>0.61502246950567085</v>
      </c>
      <c r="Q2463" s="5">
        <f>YEAR(SalesDataTable[[#This Row],[Order Date]])</f>
        <v>2026</v>
      </c>
      <c r="R2463" s="8" t="str">
        <f>"Q"&amp;ROUNDUP(MONTH(SalesDataTable[[#This Row],[Order Date]])/3,0)</f>
        <v>Q4</v>
      </c>
      <c r="S2463" s="9">
        <f>MONTH(SalesDataTable[[#This Row],[Order Date]])</f>
        <v>11</v>
      </c>
      <c r="T2463" s="8" t="str">
        <f>TEXT(SalesDataTable[[#This Row],[Order Date]],"mmm")</f>
        <v>Nov</v>
      </c>
    </row>
    <row r="2464" spans="1:20" ht="15.6">
      <c r="A2464" s="2" t="s">
        <v>2515</v>
      </c>
      <c r="B2464" s="3">
        <v>46353</v>
      </c>
      <c r="C2464" s="4" t="s">
        <v>27</v>
      </c>
      <c r="D2464" s="4" t="s">
        <v>82</v>
      </c>
      <c r="E2464" s="4" t="s">
        <v>25</v>
      </c>
      <c r="F2464" s="4" t="s">
        <v>4</v>
      </c>
      <c r="G2464" s="4" t="s">
        <v>11</v>
      </c>
      <c r="H2464" s="4" t="s">
        <v>21</v>
      </c>
      <c r="I2464" s="9">
        <v>3</v>
      </c>
      <c r="J2464" s="6">
        <v>143.72</v>
      </c>
      <c r="K2464" s="7">
        <v>0.15</v>
      </c>
      <c r="L2464" s="6">
        <v>78.56</v>
      </c>
      <c r="M2464" s="6">
        <f t="shared" si="152"/>
        <v>366.48599999999999</v>
      </c>
      <c r="N2464" s="6">
        <f t="shared" si="153"/>
        <v>235.68</v>
      </c>
      <c r="O2464" s="6">
        <f t="shared" si="154"/>
        <v>130.80599999999998</v>
      </c>
      <c r="P2464" s="8">
        <f t="shared" si="155"/>
        <v>0.35691950033561987</v>
      </c>
      <c r="Q2464" s="5">
        <f>YEAR(SalesDataTable[[#This Row],[Order Date]])</f>
        <v>2026</v>
      </c>
      <c r="R2464" s="8" t="str">
        <f>"Q"&amp;ROUNDUP(MONTH(SalesDataTable[[#This Row],[Order Date]])/3,0)</f>
        <v>Q4</v>
      </c>
      <c r="S2464" s="9">
        <f>MONTH(SalesDataTable[[#This Row],[Order Date]])</f>
        <v>11</v>
      </c>
      <c r="T2464" s="8" t="str">
        <f>TEXT(SalesDataTable[[#This Row],[Order Date]],"mmm")</f>
        <v>Nov</v>
      </c>
    </row>
    <row r="2465" spans="1:20" ht="15.6">
      <c r="A2465" s="2" t="s">
        <v>2516</v>
      </c>
      <c r="B2465" s="3">
        <v>46353</v>
      </c>
      <c r="C2465" s="4" t="s">
        <v>8</v>
      </c>
      <c r="D2465" s="4" t="s">
        <v>69</v>
      </c>
      <c r="E2465" s="4" t="s">
        <v>39</v>
      </c>
      <c r="F2465" s="4" t="s">
        <v>16</v>
      </c>
      <c r="G2465" s="4" t="s">
        <v>49</v>
      </c>
      <c r="H2465" s="4" t="s">
        <v>67</v>
      </c>
      <c r="I2465" s="9">
        <v>1</v>
      </c>
      <c r="J2465" s="6">
        <v>35.590000000000003</v>
      </c>
      <c r="K2465" s="7">
        <v>0</v>
      </c>
      <c r="L2465" s="6">
        <v>13.57</v>
      </c>
      <c r="M2465" s="6">
        <f t="shared" si="152"/>
        <v>35.590000000000003</v>
      </c>
      <c r="N2465" s="6">
        <f t="shared" si="153"/>
        <v>13.57</v>
      </c>
      <c r="O2465" s="6">
        <f t="shared" si="154"/>
        <v>22.020000000000003</v>
      </c>
      <c r="P2465" s="8">
        <f t="shared" si="155"/>
        <v>0.61871312166338865</v>
      </c>
      <c r="Q2465" s="5">
        <f>YEAR(SalesDataTable[[#This Row],[Order Date]])</f>
        <v>2026</v>
      </c>
      <c r="R2465" s="8" t="str">
        <f>"Q"&amp;ROUNDUP(MONTH(SalesDataTable[[#This Row],[Order Date]])/3,0)</f>
        <v>Q4</v>
      </c>
      <c r="S2465" s="9">
        <f>MONTH(SalesDataTable[[#This Row],[Order Date]])</f>
        <v>11</v>
      </c>
      <c r="T2465" s="8" t="str">
        <f>TEXT(SalesDataTable[[#This Row],[Order Date]],"mmm")</f>
        <v>Nov</v>
      </c>
    </row>
    <row r="2466" spans="1:20" ht="15.6">
      <c r="A2466" s="2" t="s">
        <v>2517</v>
      </c>
      <c r="B2466" s="3">
        <v>46353</v>
      </c>
      <c r="C2466" s="4" t="s">
        <v>27</v>
      </c>
      <c r="D2466" s="4" t="s">
        <v>82</v>
      </c>
      <c r="E2466" s="4" t="s">
        <v>39</v>
      </c>
      <c r="F2466" s="4" t="s">
        <v>4</v>
      </c>
      <c r="G2466" s="4" t="s">
        <v>11</v>
      </c>
      <c r="H2466" s="4" t="s">
        <v>79</v>
      </c>
      <c r="I2466" s="9">
        <v>4</v>
      </c>
      <c r="J2466" s="6">
        <v>71.11</v>
      </c>
      <c r="K2466" s="7">
        <v>0.05</v>
      </c>
      <c r="L2466" s="6">
        <v>32.25</v>
      </c>
      <c r="M2466" s="6">
        <f t="shared" si="152"/>
        <v>270.21799999999996</v>
      </c>
      <c r="N2466" s="6">
        <f t="shared" si="153"/>
        <v>129</v>
      </c>
      <c r="O2466" s="6">
        <f t="shared" si="154"/>
        <v>141.21799999999996</v>
      </c>
      <c r="P2466" s="8">
        <f t="shared" si="155"/>
        <v>0.52260767232382732</v>
      </c>
      <c r="Q2466" s="5">
        <f>YEAR(SalesDataTable[[#This Row],[Order Date]])</f>
        <v>2026</v>
      </c>
      <c r="R2466" s="8" t="str">
        <f>"Q"&amp;ROUNDUP(MONTH(SalesDataTable[[#This Row],[Order Date]])/3,0)</f>
        <v>Q4</v>
      </c>
      <c r="S2466" s="9">
        <f>MONTH(SalesDataTable[[#This Row],[Order Date]])</f>
        <v>11</v>
      </c>
      <c r="T2466" s="8" t="str">
        <f>TEXT(SalesDataTable[[#This Row],[Order Date]],"mmm")</f>
        <v>Nov</v>
      </c>
    </row>
    <row r="2467" spans="1:20" ht="15.6">
      <c r="A2467" s="2" t="s">
        <v>2518</v>
      </c>
      <c r="B2467" s="3">
        <v>46353</v>
      </c>
      <c r="C2467" s="4" t="s">
        <v>1</v>
      </c>
      <c r="D2467" s="4" t="s">
        <v>52</v>
      </c>
      <c r="E2467" s="4" t="s">
        <v>39</v>
      </c>
      <c r="F2467" s="4" t="s">
        <v>20</v>
      </c>
      <c r="G2467" s="4" t="s">
        <v>5</v>
      </c>
      <c r="H2467" s="4" t="s">
        <v>29</v>
      </c>
      <c r="I2467" s="9">
        <v>5</v>
      </c>
      <c r="J2467" s="6">
        <v>51.04</v>
      </c>
      <c r="K2467" s="7">
        <v>0</v>
      </c>
      <c r="L2467" s="6">
        <v>22.69</v>
      </c>
      <c r="M2467" s="6">
        <f t="shared" si="152"/>
        <v>255.2</v>
      </c>
      <c r="N2467" s="6">
        <f t="shared" si="153"/>
        <v>113.45</v>
      </c>
      <c r="O2467" s="6">
        <f t="shared" si="154"/>
        <v>141.75</v>
      </c>
      <c r="P2467" s="8">
        <f t="shared" si="155"/>
        <v>0.55544670846394983</v>
      </c>
      <c r="Q2467" s="5">
        <f>YEAR(SalesDataTable[[#This Row],[Order Date]])</f>
        <v>2026</v>
      </c>
      <c r="R2467" s="8" t="str">
        <f>"Q"&amp;ROUNDUP(MONTH(SalesDataTable[[#This Row],[Order Date]])/3,0)</f>
        <v>Q4</v>
      </c>
      <c r="S2467" s="9">
        <f>MONTH(SalesDataTable[[#This Row],[Order Date]])</f>
        <v>11</v>
      </c>
      <c r="T2467" s="8" t="str">
        <f>TEXT(SalesDataTable[[#This Row],[Order Date]],"mmm")</f>
        <v>Nov</v>
      </c>
    </row>
    <row r="2468" spans="1:20" ht="15.6">
      <c r="A2468" s="2" t="s">
        <v>2519</v>
      </c>
      <c r="B2468" s="3">
        <v>46353</v>
      </c>
      <c r="C2468" s="4" t="s">
        <v>8</v>
      </c>
      <c r="D2468" s="4" t="s">
        <v>86</v>
      </c>
      <c r="E2468" s="4" t="s">
        <v>25</v>
      </c>
      <c r="F2468" s="4" t="s">
        <v>4</v>
      </c>
      <c r="G2468" s="4" t="s">
        <v>17</v>
      </c>
      <c r="H2468" s="4" t="s">
        <v>83</v>
      </c>
      <c r="I2468" s="9">
        <v>3</v>
      </c>
      <c r="J2468" s="6">
        <v>161.66</v>
      </c>
      <c r="K2468" s="7">
        <v>0.05</v>
      </c>
      <c r="L2468" s="6">
        <v>88.3</v>
      </c>
      <c r="M2468" s="6">
        <f t="shared" si="152"/>
        <v>460.73099999999999</v>
      </c>
      <c r="N2468" s="6">
        <f t="shared" si="153"/>
        <v>264.89999999999998</v>
      </c>
      <c r="O2468" s="6">
        <f t="shared" si="154"/>
        <v>195.83100000000002</v>
      </c>
      <c r="P2468" s="8">
        <f t="shared" si="155"/>
        <v>0.42504411467863029</v>
      </c>
      <c r="Q2468" s="5">
        <f>YEAR(SalesDataTable[[#This Row],[Order Date]])</f>
        <v>2026</v>
      </c>
      <c r="R2468" s="8" t="str">
        <f>"Q"&amp;ROUNDUP(MONTH(SalesDataTable[[#This Row],[Order Date]])/3,0)</f>
        <v>Q4</v>
      </c>
      <c r="S2468" s="9">
        <f>MONTH(SalesDataTable[[#This Row],[Order Date]])</f>
        <v>11</v>
      </c>
      <c r="T2468" s="8" t="str">
        <f>TEXT(SalesDataTable[[#This Row],[Order Date]],"mmm")</f>
        <v>Nov</v>
      </c>
    </row>
    <row r="2469" spans="1:20" ht="15.6">
      <c r="A2469" s="2" t="s">
        <v>2520</v>
      </c>
      <c r="B2469" s="3">
        <v>46353</v>
      </c>
      <c r="C2469" s="4" t="s">
        <v>27</v>
      </c>
      <c r="D2469" s="4" t="s">
        <v>82</v>
      </c>
      <c r="E2469" s="4" t="s">
        <v>3</v>
      </c>
      <c r="F2469" s="4" t="s">
        <v>20</v>
      </c>
      <c r="G2469" s="4" t="s">
        <v>31</v>
      </c>
      <c r="H2469" s="4" t="s">
        <v>64</v>
      </c>
      <c r="I2469" s="9">
        <v>2</v>
      </c>
      <c r="J2469" s="6">
        <v>80.400000000000006</v>
      </c>
      <c r="K2469" s="7">
        <v>0.15</v>
      </c>
      <c r="L2469" s="6">
        <v>38.869999999999997</v>
      </c>
      <c r="M2469" s="6">
        <f t="shared" si="152"/>
        <v>136.68</v>
      </c>
      <c r="N2469" s="6">
        <f t="shared" si="153"/>
        <v>77.739999999999995</v>
      </c>
      <c r="O2469" s="6">
        <f t="shared" si="154"/>
        <v>58.940000000000012</v>
      </c>
      <c r="P2469" s="8">
        <f t="shared" si="155"/>
        <v>0.43122622183201648</v>
      </c>
      <c r="Q2469" s="5">
        <f>YEAR(SalesDataTable[[#This Row],[Order Date]])</f>
        <v>2026</v>
      </c>
      <c r="R2469" s="8" t="str">
        <f>"Q"&amp;ROUNDUP(MONTH(SalesDataTable[[#This Row],[Order Date]])/3,0)</f>
        <v>Q4</v>
      </c>
      <c r="S2469" s="9">
        <f>MONTH(SalesDataTable[[#This Row],[Order Date]])</f>
        <v>11</v>
      </c>
      <c r="T2469" s="8" t="str">
        <f>TEXT(SalesDataTable[[#This Row],[Order Date]],"mmm")</f>
        <v>Nov</v>
      </c>
    </row>
    <row r="2470" spans="1:20" ht="15.6">
      <c r="A2470" s="2" t="s">
        <v>2521</v>
      </c>
      <c r="B2470" s="3">
        <v>46354</v>
      </c>
      <c r="C2470" s="4" t="s">
        <v>14</v>
      </c>
      <c r="D2470" s="4" t="s">
        <v>24</v>
      </c>
      <c r="E2470" s="4" t="s">
        <v>3</v>
      </c>
      <c r="F2470" s="4" t="s">
        <v>4</v>
      </c>
      <c r="G2470" s="4" t="s">
        <v>49</v>
      </c>
      <c r="H2470" s="4" t="s">
        <v>67</v>
      </c>
      <c r="I2470" s="9">
        <v>3</v>
      </c>
      <c r="J2470" s="6">
        <v>36.81</v>
      </c>
      <c r="K2470" s="7">
        <v>0.05</v>
      </c>
      <c r="L2470" s="6">
        <v>13.82</v>
      </c>
      <c r="M2470" s="6">
        <f t="shared" si="152"/>
        <v>104.9085</v>
      </c>
      <c r="N2470" s="6">
        <f t="shared" si="153"/>
        <v>41.46</v>
      </c>
      <c r="O2470" s="6">
        <f t="shared" si="154"/>
        <v>63.448500000000003</v>
      </c>
      <c r="P2470" s="8">
        <f t="shared" si="155"/>
        <v>0.60479846723573405</v>
      </c>
      <c r="Q2470" s="5">
        <f>YEAR(SalesDataTable[[#This Row],[Order Date]])</f>
        <v>2026</v>
      </c>
      <c r="R2470" s="8" t="str">
        <f>"Q"&amp;ROUNDUP(MONTH(SalesDataTable[[#This Row],[Order Date]])/3,0)</f>
        <v>Q4</v>
      </c>
      <c r="S2470" s="9">
        <f>MONTH(SalesDataTable[[#This Row],[Order Date]])</f>
        <v>11</v>
      </c>
      <c r="T2470" s="8" t="str">
        <f>TEXT(SalesDataTable[[#This Row],[Order Date]],"mmm")</f>
        <v>Nov</v>
      </c>
    </row>
    <row r="2471" spans="1:20" ht="15.6">
      <c r="A2471" s="2" t="s">
        <v>2522</v>
      </c>
      <c r="B2471" s="3">
        <v>46354</v>
      </c>
      <c r="C2471" s="4" t="s">
        <v>8</v>
      </c>
      <c r="D2471" s="4" t="s">
        <v>69</v>
      </c>
      <c r="E2471" s="4" t="s">
        <v>39</v>
      </c>
      <c r="F2471" s="4" t="s">
        <v>4</v>
      </c>
      <c r="G2471" s="4" t="s">
        <v>17</v>
      </c>
      <c r="H2471" s="4" t="s">
        <v>71</v>
      </c>
      <c r="I2471" s="9">
        <v>2</v>
      </c>
      <c r="J2471" s="6">
        <v>132.61000000000001</v>
      </c>
      <c r="K2471" s="7">
        <v>0.1</v>
      </c>
      <c r="L2471" s="6">
        <v>67.3</v>
      </c>
      <c r="M2471" s="6">
        <f t="shared" si="152"/>
        <v>238.69800000000004</v>
      </c>
      <c r="N2471" s="6">
        <f t="shared" si="153"/>
        <v>134.6</v>
      </c>
      <c r="O2471" s="6">
        <f t="shared" si="154"/>
        <v>104.09800000000004</v>
      </c>
      <c r="P2471" s="8">
        <f t="shared" si="155"/>
        <v>0.43610755012610086</v>
      </c>
      <c r="Q2471" s="5">
        <f>YEAR(SalesDataTable[[#This Row],[Order Date]])</f>
        <v>2026</v>
      </c>
      <c r="R2471" s="8" t="str">
        <f>"Q"&amp;ROUNDUP(MONTH(SalesDataTable[[#This Row],[Order Date]])/3,0)</f>
        <v>Q4</v>
      </c>
      <c r="S2471" s="9">
        <f>MONTH(SalesDataTable[[#This Row],[Order Date]])</f>
        <v>11</v>
      </c>
      <c r="T2471" s="8" t="str">
        <f>TEXT(SalesDataTable[[#This Row],[Order Date]],"mmm")</f>
        <v>Nov</v>
      </c>
    </row>
    <row r="2472" spans="1:20" ht="15.6">
      <c r="A2472" s="2" t="s">
        <v>2523</v>
      </c>
      <c r="B2472" s="3">
        <v>46354</v>
      </c>
      <c r="C2472" s="4" t="s">
        <v>1</v>
      </c>
      <c r="D2472" s="4" t="s">
        <v>88</v>
      </c>
      <c r="E2472" s="4" t="s">
        <v>3</v>
      </c>
      <c r="F2472" s="4" t="s">
        <v>4</v>
      </c>
      <c r="G2472" s="4" t="s">
        <v>5</v>
      </c>
      <c r="H2472" s="4" t="s">
        <v>35</v>
      </c>
      <c r="I2472" s="9">
        <v>5</v>
      </c>
      <c r="J2472" s="6">
        <v>39.79</v>
      </c>
      <c r="K2472" s="7">
        <v>0.1</v>
      </c>
      <c r="L2472" s="6">
        <v>17.09</v>
      </c>
      <c r="M2472" s="6">
        <f t="shared" si="152"/>
        <v>179.05500000000001</v>
      </c>
      <c r="N2472" s="6">
        <f t="shared" si="153"/>
        <v>85.45</v>
      </c>
      <c r="O2472" s="6">
        <f t="shared" si="154"/>
        <v>93.605000000000004</v>
      </c>
      <c r="P2472" s="8">
        <f t="shared" si="155"/>
        <v>0.52277233252352628</v>
      </c>
      <c r="Q2472" s="5">
        <f>YEAR(SalesDataTable[[#This Row],[Order Date]])</f>
        <v>2026</v>
      </c>
      <c r="R2472" s="8" t="str">
        <f>"Q"&amp;ROUNDUP(MONTH(SalesDataTable[[#This Row],[Order Date]])/3,0)</f>
        <v>Q4</v>
      </c>
      <c r="S2472" s="9">
        <f>MONTH(SalesDataTable[[#This Row],[Order Date]])</f>
        <v>11</v>
      </c>
      <c r="T2472" s="8" t="str">
        <f>TEXT(SalesDataTable[[#This Row],[Order Date]],"mmm")</f>
        <v>Nov</v>
      </c>
    </row>
    <row r="2473" spans="1:20" ht="15.6">
      <c r="A2473" s="2" t="s">
        <v>2524</v>
      </c>
      <c r="B2473" s="3">
        <v>46354</v>
      </c>
      <c r="C2473" s="4" t="s">
        <v>27</v>
      </c>
      <c r="D2473" s="4" t="s">
        <v>28</v>
      </c>
      <c r="E2473" s="4" t="s">
        <v>3</v>
      </c>
      <c r="F2473" s="4" t="s">
        <v>4</v>
      </c>
      <c r="G2473" s="4" t="s">
        <v>17</v>
      </c>
      <c r="H2473" s="4" t="s">
        <v>18</v>
      </c>
      <c r="I2473" s="9">
        <v>2</v>
      </c>
      <c r="J2473" s="6">
        <v>36.119999999999997</v>
      </c>
      <c r="K2473" s="7">
        <v>0.1</v>
      </c>
      <c r="L2473" s="6">
        <v>13.61</v>
      </c>
      <c r="M2473" s="6">
        <f t="shared" si="152"/>
        <v>65.015999999999991</v>
      </c>
      <c r="N2473" s="6">
        <f t="shared" si="153"/>
        <v>27.22</v>
      </c>
      <c r="O2473" s="6">
        <f t="shared" si="154"/>
        <v>37.795999999999992</v>
      </c>
      <c r="P2473" s="8">
        <f t="shared" si="155"/>
        <v>0.58133382551987201</v>
      </c>
      <c r="Q2473" s="5">
        <f>YEAR(SalesDataTable[[#This Row],[Order Date]])</f>
        <v>2026</v>
      </c>
      <c r="R2473" s="8" t="str">
        <f>"Q"&amp;ROUNDUP(MONTH(SalesDataTable[[#This Row],[Order Date]])/3,0)</f>
        <v>Q4</v>
      </c>
      <c r="S2473" s="9">
        <f>MONTH(SalesDataTable[[#This Row],[Order Date]])</f>
        <v>11</v>
      </c>
      <c r="T2473" s="8" t="str">
        <f>TEXT(SalesDataTable[[#This Row],[Order Date]],"mmm")</f>
        <v>Nov</v>
      </c>
    </row>
    <row r="2474" spans="1:20" ht="15.6">
      <c r="A2474" s="2" t="s">
        <v>2525</v>
      </c>
      <c r="B2474" s="3">
        <v>46354</v>
      </c>
      <c r="C2474" s="4" t="s">
        <v>27</v>
      </c>
      <c r="D2474" s="4" t="s">
        <v>45</v>
      </c>
      <c r="E2474" s="4" t="s">
        <v>25</v>
      </c>
      <c r="F2474" s="4" t="s">
        <v>4</v>
      </c>
      <c r="G2474" s="4" t="s">
        <v>11</v>
      </c>
      <c r="H2474" s="4" t="s">
        <v>53</v>
      </c>
      <c r="I2474" s="9">
        <v>5</v>
      </c>
      <c r="J2474" s="6">
        <v>153.93</v>
      </c>
      <c r="K2474" s="7">
        <v>0.05</v>
      </c>
      <c r="L2474" s="6">
        <v>77.27</v>
      </c>
      <c r="M2474" s="6">
        <f t="shared" si="152"/>
        <v>731.16750000000002</v>
      </c>
      <c r="N2474" s="6">
        <f t="shared" si="153"/>
        <v>386.34999999999997</v>
      </c>
      <c r="O2474" s="6">
        <f t="shared" si="154"/>
        <v>344.81750000000005</v>
      </c>
      <c r="P2474" s="8">
        <f t="shared" si="155"/>
        <v>0.4715985051304934</v>
      </c>
      <c r="Q2474" s="5">
        <f>YEAR(SalesDataTable[[#This Row],[Order Date]])</f>
        <v>2026</v>
      </c>
      <c r="R2474" s="8" t="str">
        <f>"Q"&amp;ROUNDUP(MONTH(SalesDataTable[[#This Row],[Order Date]])/3,0)</f>
        <v>Q4</v>
      </c>
      <c r="S2474" s="9">
        <f>MONTH(SalesDataTable[[#This Row],[Order Date]])</f>
        <v>11</v>
      </c>
      <c r="T2474" s="8" t="str">
        <f>TEXT(SalesDataTable[[#This Row],[Order Date]],"mmm")</f>
        <v>Nov</v>
      </c>
    </row>
    <row r="2475" spans="1:20" ht="15.6">
      <c r="A2475" s="2" t="s">
        <v>2526</v>
      </c>
      <c r="B2475" s="3">
        <v>46354</v>
      </c>
      <c r="C2475" s="4" t="s">
        <v>14</v>
      </c>
      <c r="D2475" s="4" t="s">
        <v>24</v>
      </c>
      <c r="E2475" s="4" t="s">
        <v>25</v>
      </c>
      <c r="F2475" s="4" t="s">
        <v>16</v>
      </c>
      <c r="G2475" s="4" t="s">
        <v>49</v>
      </c>
      <c r="H2475" s="4" t="s">
        <v>74</v>
      </c>
      <c r="I2475" s="9">
        <v>3</v>
      </c>
      <c r="J2475" s="6">
        <v>50.67</v>
      </c>
      <c r="K2475" s="7">
        <v>0.05</v>
      </c>
      <c r="L2475" s="6">
        <v>22.25</v>
      </c>
      <c r="M2475" s="6">
        <f t="shared" si="152"/>
        <v>144.40949999999998</v>
      </c>
      <c r="N2475" s="6">
        <f t="shared" si="153"/>
        <v>66.75</v>
      </c>
      <c r="O2475" s="6">
        <f t="shared" si="154"/>
        <v>77.65949999999998</v>
      </c>
      <c r="P2475" s="8">
        <f t="shared" si="155"/>
        <v>0.53777279195620775</v>
      </c>
      <c r="Q2475" s="5">
        <f>YEAR(SalesDataTable[[#This Row],[Order Date]])</f>
        <v>2026</v>
      </c>
      <c r="R2475" s="8" t="str">
        <f>"Q"&amp;ROUNDUP(MONTH(SalesDataTable[[#This Row],[Order Date]])/3,0)</f>
        <v>Q4</v>
      </c>
      <c r="S2475" s="9">
        <f>MONTH(SalesDataTable[[#This Row],[Order Date]])</f>
        <v>11</v>
      </c>
      <c r="T2475" s="8" t="str">
        <f>TEXT(SalesDataTable[[#This Row],[Order Date]],"mmm")</f>
        <v>Nov</v>
      </c>
    </row>
    <row r="2476" spans="1:20" ht="15.6">
      <c r="A2476" s="2" t="s">
        <v>2527</v>
      </c>
      <c r="B2476" s="3">
        <v>46354</v>
      </c>
      <c r="C2476" s="4" t="s">
        <v>14</v>
      </c>
      <c r="D2476" s="4" t="s">
        <v>24</v>
      </c>
      <c r="E2476" s="4" t="s">
        <v>3</v>
      </c>
      <c r="F2476" s="4" t="s">
        <v>4</v>
      </c>
      <c r="G2476" s="4" t="s">
        <v>11</v>
      </c>
      <c r="H2476" s="4" t="s">
        <v>79</v>
      </c>
      <c r="I2476" s="9">
        <v>4</v>
      </c>
      <c r="J2476" s="6">
        <v>72.77</v>
      </c>
      <c r="K2476" s="7">
        <v>0</v>
      </c>
      <c r="L2476" s="6">
        <v>32.090000000000003</v>
      </c>
      <c r="M2476" s="6">
        <f t="shared" si="152"/>
        <v>291.08</v>
      </c>
      <c r="N2476" s="6">
        <f t="shared" si="153"/>
        <v>128.36000000000001</v>
      </c>
      <c r="O2476" s="6">
        <f t="shared" si="154"/>
        <v>162.71999999999997</v>
      </c>
      <c r="P2476" s="8">
        <f t="shared" si="155"/>
        <v>0.55902157482479031</v>
      </c>
      <c r="Q2476" s="5">
        <f>YEAR(SalesDataTable[[#This Row],[Order Date]])</f>
        <v>2026</v>
      </c>
      <c r="R2476" s="8" t="str">
        <f>"Q"&amp;ROUNDUP(MONTH(SalesDataTable[[#This Row],[Order Date]])/3,0)</f>
        <v>Q4</v>
      </c>
      <c r="S2476" s="9">
        <f>MONTH(SalesDataTable[[#This Row],[Order Date]])</f>
        <v>11</v>
      </c>
      <c r="T2476" s="8" t="str">
        <f>TEXT(SalesDataTable[[#This Row],[Order Date]],"mmm")</f>
        <v>Nov</v>
      </c>
    </row>
    <row r="2477" spans="1:20" ht="15.6">
      <c r="A2477" s="2" t="s">
        <v>2528</v>
      </c>
      <c r="B2477" s="3">
        <v>46354</v>
      </c>
      <c r="C2477" s="4" t="s">
        <v>14</v>
      </c>
      <c r="D2477" s="4" t="s">
        <v>61</v>
      </c>
      <c r="E2477" s="4" t="s">
        <v>39</v>
      </c>
      <c r="F2477" s="4" t="s">
        <v>16</v>
      </c>
      <c r="G2477" s="4" t="s">
        <v>17</v>
      </c>
      <c r="H2477" s="4" t="s">
        <v>46</v>
      </c>
      <c r="I2477" s="9">
        <v>1</v>
      </c>
      <c r="J2477" s="6">
        <v>46.45</v>
      </c>
      <c r="K2477" s="7">
        <v>0.1</v>
      </c>
      <c r="L2477" s="6">
        <v>17.96</v>
      </c>
      <c r="M2477" s="6">
        <f t="shared" si="152"/>
        <v>41.805000000000007</v>
      </c>
      <c r="N2477" s="6">
        <f t="shared" si="153"/>
        <v>17.96</v>
      </c>
      <c r="O2477" s="6">
        <f t="shared" si="154"/>
        <v>23.845000000000006</v>
      </c>
      <c r="P2477" s="8">
        <f t="shared" si="155"/>
        <v>0.57038631742614521</v>
      </c>
      <c r="Q2477" s="5">
        <f>YEAR(SalesDataTable[[#This Row],[Order Date]])</f>
        <v>2026</v>
      </c>
      <c r="R2477" s="8" t="str">
        <f>"Q"&amp;ROUNDUP(MONTH(SalesDataTable[[#This Row],[Order Date]])/3,0)</f>
        <v>Q4</v>
      </c>
      <c r="S2477" s="9">
        <f>MONTH(SalesDataTable[[#This Row],[Order Date]])</f>
        <v>11</v>
      </c>
      <c r="T2477" s="8" t="str">
        <f>TEXT(SalesDataTable[[#This Row],[Order Date]],"mmm")</f>
        <v>Nov</v>
      </c>
    </row>
    <row r="2478" spans="1:20" ht="15.6">
      <c r="A2478" s="2" t="s">
        <v>2529</v>
      </c>
      <c r="B2478" s="3">
        <v>46354</v>
      </c>
      <c r="C2478" s="4" t="s">
        <v>1</v>
      </c>
      <c r="D2478" s="4" t="s">
        <v>88</v>
      </c>
      <c r="E2478" s="4" t="s">
        <v>3</v>
      </c>
      <c r="F2478" s="4" t="s">
        <v>16</v>
      </c>
      <c r="G2478" s="4" t="s">
        <v>17</v>
      </c>
      <c r="H2478" s="4" t="s">
        <v>83</v>
      </c>
      <c r="I2478" s="9">
        <v>1</v>
      </c>
      <c r="J2478" s="6">
        <v>165.75</v>
      </c>
      <c r="K2478" s="7">
        <v>0.2</v>
      </c>
      <c r="L2478" s="6">
        <v>89.16</v>
      </c>
      <c r="M2478" s="6">
        <f t="shared" si="152"/>
        <v>132.6</v>
      </c>
      <c r="N2478" s="6">
        <f t="shared" si="153"/>
        <v>89.16</v>
      </c>
      <c r="O2478" s="6">
        <f t="shared" si="154"/>
        <v>43.44</v>
      </c>
      <c r="P2478" s="8">
        <f t="shared" si="155"/>
        <v>0.32760180995475113</v>
      </c>
      <c r="Q2478" s="5">
        <f>YEAR(SalesDataTable[[#This Row],[Order Date]])</f>
        <v>2026</v>
      </c>
      <c r="R2478" s="8" t="str">
        <f>"Q"&amp;ROUNDUP(MONTH(SalesDataTable[[#This Row],[Order Date]])/3,0)</f>
        <v>Q4</v>
      </c>
      <c r="S2478" s="9">
        <f>MONTH(SalesDataTable[[#This Row],[Order Date]])</f>
        <v>11</v>
      </c>
      <c r="T2478" s="8" t="str">
        <f>TEXT(SalesDataTable[[#This Row],[Order Date]],"mmm")</f>
        <v>Nov</v>
      </c>
    </row>
    <row r="2479" spans="1:20" ht="15.6">
      <c r="A2479" s="2" t="s">
        <v>2530</v>
      </c>
      <c r="B2479" s="3">
        <v>46354</v>
      </c>
      <c r="C2479" s="4" t="s">
        <v>14</v>
      </c>
      <c r="D2479" s="4" t="s">
        <v>15</v>
      </c>
      <c r="E2479" s="4" t="s">
        <v>39</v>
      </c>
      <c r="F2479" s="4" t="s">
        <v>16</v>
      </c>
      <c r="G2479" s="4" t="s">
        <v>31</v>
      </c>
      <c r="H2479" s="4" t="s">
        <v>41</v>
      </c>
      <c r="I2479" s="9">
        <v>4</v>
      </c>
      <c r="J2479" s="6">
        <v>198.02</v>
      </c>
      <c r="K2479" s="7">
        <v>0.05</v>
      </c>
      <c r="L2479" s="6">
        <v>103.82</v>
      </c>
      <c r="M2479" s="6">
        <f t="shared" si="152"/>
        <v>752.476</v>
      </c>
      <c r="N2479" s="6">
        <f t="shared" si="153"/>
        <v>415.28</v>
      </c>
      <c r="O2479" s="6">
        <f t="shared" si="154"/>
        <v>337.19600000000003</v>
      </c>
      <c r="P2479" s="8">
        <f t="shared" si="155"/>
        <v>0.44811528872681655</v>
      </c>
      <c r="Q2479" s="5">
        <f>YEAR(SalesDataTable[[#This Row],[Order Date]])</f>
        <v>2026</v>
      </c>
      <c r="R2479" s="8" t="str">
        <f>"Q"&amp;ROUNDUP(MONTH(SalesDataTable[[#This Row],[Order Date]])/3,0)</f>
        <v>Q4</v>
      </c>
      <c r="S2479" s="9">
        <f>MONTH(SalesDataTable[[#This Row],[Order Date]])</f>
        <v>11</v>
      </c>
      <c r="T2479" s="8" t="str">
        <f>TEXT(SalesDataTable[[#This Row],[Order Date]],"mmm")</f>
        <v>Nov</v>
      </c>
    </row>
    <row r="2480" spans="1:20" ht="15.6">
      <c r="A2480" s="2" t="s">
        <v>2531</v>
      </c>
      <c r="B2480" s="3">
        <v>46355</v>
      </c>
      <c r="C2480" s="4" t="s">
        <v>8</v>
      </c>
      <c r="D2480" s="4" t="s">
        <v>69</v>
      </c>
      <c r="E2480" s="4" t="s">
        <v>3</v>
      </c>
      <c r="F2480" s="4" t="s">
        <v>16</v>
      </c>
      <c r="G2480" s="4" t="s">
        <v>17</v>
      </c>
      <c r="H2480" s="4" t="s">
        <v>46</v>
      </c>
      <c r="I2480" s="9">
        <v>1</v>
      </c>
      <c r="J2480" s="6">
        <v>46.3</v>
      </c>
      <c r="K2480" s="7">
        <v>0.2</v>
      </c>
      <c r="L2480" s="6">
        <v>18.78</v>
      </c>
      <c r="M2480" s="6">
        <f t="shared" si="152"/>
        <v>37.04</v>
      </c>
      <c r="N2480" s="6">
        <f t="shared" si="153"/>
        <v>18.78</v>
      </c>
      <c r="O2480" s="6">
        <f t="shared" si="154"/>
        <v>18.259999999999998</v>
      </c>
      <c r="P2480" s="8">
        <f t="shared" si="155"/>
        <v>0.49298056155507552</v>
      </c>
      <c r="Q2480" s="5">
        <f>YEAR(SalesDataTable[[#This Row],[Order Date]])</f>
        <v>2026</v>
      </c>
      <c r="R2480" s="8" t="str">
        <f>"Q"&amp;ROUNDUP(MONTH(SalesDataTable[[#This Row],[Order Date]])/3,0)</f>
        <v>Q4</v>
      </c>
      <c r="S2480" s="9">
        <f>MONTH(SalesDataTable[[#This Row],[Order Date]])</f>
        <v>11</v>
      </c>
      <c r="T2480" s="8" t="str">
        <f>TEXT(SalesDataTable[[#This Row],[Order Date]],"mmm")</f>
        <v>Nov</v>
      </c>
    </row>
    <row r="2481" spans="1:20" ht="15.6">
      <c r="A2481" s="2" t="s">
        <v>2532</v>
      </c>
      <c r="B2481" s="3">
        <v>46355</v>
      </c>
      <c r="C2481" s="4" t="s">
        <v>1</v>
      </c>
      <c r="D2481" s="4" t="s">
        <v>88</v>
      </c>
      <c r="E2481" s="4" t="s">
        <v>39</v>
      </c>
      <c r="F2481" s="4" t="s">
        <v>4</v>
      </c>
      <c r="G2481" s="4" t="s">
        <v>49</v>
      </c>
      <c r="H2481" s="4" t="s">
        <v>50</v>
      </c>
      <c r="I2481" s="9">
        <v>1</v>
      </c>
      <c r="J2481" s="6">
        <v>39.659999999999997</v>
      </c>
      <c r="K2481" s="7">
        <v>0</v>
      </c>
      <c r="L2481" s="6">
        <v>14.76</v>
      </c>
      <c r="M2481" s="6">
        <f t="shared" si="152"/>
        <v>39.659999999999997</v>
      </c>
      <c r="N2481" s="6">
        <f t="shared" si="153"/>
        <v>14.76</v>
      </c>
      <c r="O2481" s="6">
        <f t="shared" si="154"/>
        <v>24.9</v>
      </c>
      <c r="P2481" s="8">
        <f t="shared" si="155"/>
        <v>0.62783661119515888</v>
      </c>
      <c r="Q2481" s="5">
        <f>YEAR(SalesDataTable[[#This Row],[Order Date]])</f>
        <v>2026</v>
      </c>
      <c r="R2481" s="8" t="str">
        <f>"Q"&amp;ROUNDUP(MONTH(SalesDataTable[[#This Row],[Order Date]])/3,0)</f>
        <v>Q4</v>
      </c>
      <c r="S2481" s="9">
        <f>MONTH(SalesDataTable[[#This Row],[Order Date]])</f>
        <v>11</v>
      </c>
      <c r="T2481" s="8" t="str">
        <f>TEXT(SalesDataTable[[#This Row],[Order Date]],"mmm")</f>
        <v>Nov</v>
      </c>
    </row>
    <row r="2482" spans="1:20" ht="15.6">
      <c r="A2482" s="2" t="s">
        <v>2533</v>
      </c>
      <c r="B2482" s="3">
        <v>46355</v>
      </c>
      <c r="C2482" s="4" t="s">
        <v>8</v>
      </c>
      <c r="D2482" s="4" t="s">
        <v>38</v>
      </c>
      <c r="E2482" s="4" t="s">
        <v>3</v>
      </c>
      <c r="F2482" s="4" t="s">
        <v>16</v>
      </c>
      <c r="G2482" s="4" t="s">
        <v>31</v>
      </c>
      <c r="H2482" s="4" t="s">
        <v>64</v>
      </c>
      <c r="I2482" s="9">
        <v>3</v>
      </c>
      <c r="J2482" s="6">
        <v>80.72</v>
      </c>
      <c r="K2482" s="7">
        <v>0.05</v>
      </c>
      <c r="L2482" s="6">
        <v>39.130000000000003</v>
      </c>
      <c r="M2482" s="6">
        <f t="shared" si="152"/>
        <v>230.05199999999999</v>
      </c>
      <c r="N2482" s="6">
        <f t="shared" si="153"/>
        <v>117.39000000000001</v>
      </c>
      <c r="O2482" s="6">
        <f t="shared" si="154"/>
        <v>112.66199999999998</v>
      </c>
      <c r="P2482" s="8">
        <f t="shared" si="155"/>
        <v>0.48972406238589528</v>
      </c>
      <c r="Q2482" s="5">
        <f>YEAR(SalesDataTable[[#This Row],[Order Date]])</f>
        <v>2026</v>
      </c>
      <c r="R2482" s="8" t="str">
        <f>"Q"&amp;ROUNDUP(MONTH(SalesDataTable[[#This Row],[Order Date]])/3,0)</f>
        <v>Q4</v>
      </c>
      <c r="S2482" s="9">
        <f>MONTH(SalesDataTable[[#This Row],[Order Date]])</f>
        <v>11</v>
      </c>
      <c r="T2482" s="8" t="str">
        <f>TEXT(SalesDataTable[[#This Row],[Order Date]],"mmm")</f>
        <v>Nov</v>
      </c>
    </row>
    <row r="2483" spans="1:20" ht="15.6">
      <c r="A2483" s="2" t="s">
        <v>2534</v>
      </c>
      <c r="B2483" s="3">
        <v>46355</v>
      </c>
      <c r="C2483" s="4" t="s">
        <v>8</v>
      </c>
      <c r="D2483" s="4" t="s">
        <v>86</v>
      </c>
      <c r="E2483" s="4" t="s">
        <v>39</v>
      </c>
      <c r="F2483" s="4" t="s">
        <v>16</v>
      </c>
      <c r="G2483" s="4" t="s">
        <v>17</v>
      </c>
      <c r="H2483" s="4" t="s">
        <v>18</v>
      </c>
      <c r="I2483" s="9">
        <v>2</v>
      </c>
      <c r="J2483" s="6">
        <v>35.51</v>
      </c>
      <c r="K2483" s="7">
        <v>0.05</v>
      </c>
      <c r="L2483" s="6">
        <v>13.24</v>
      </c>
      <c r="M2483" s="6">
        <f t="shared" si="152"/>
        <v>67.468999999999994</v>
      </c>
      <c r="N2483" s="6">
        <f t="shared" si="153"/>
        <v>26.48</v>
      </c>
      <c r="O2483" s="6">
        <f t="shared" si="154"/>
        <v>40.98899999999999</v>
      </c>
      <c r="P2483" s="8">
        <f t="shared" si="155"/>
        <v>0.60752345521646967</v>
      </c>
      <c r="Q2483" s="5">
        <f>YEAR(SalesDataTable[[#This Row],[Order Date]])</f>
        <v>2026</v>
      </c>
      <c r="R2483" s="8" t="str">
        <f>"Q"&amp;ROUNDUP(MONTH(SalesDataTable[[#This Row],[Order Date]])/3,0)</f>
        <v>Q4</v>
      </c>
      <c r="S2483" s="9">
        <f>MONTH(SalesDataTable[[#This Row],[Order Date]])</f>
        <v>11</v>
      </c>
      <c r="T2483" s="8" t="str">
        <f>TEXT(SalesDataTable[[#This Row],[Order Date]],"mmm")</f>
        <v>Nov</v>
      </c>
    </row>
    <row r="2484" spans="1:20" ht="15.6">
      <c r="A2484" s="2" t="s">
        <v>2535</v>
      </c>
      <c r="B2484" s="3">
        <v>46356</v>
      </c>
      <c r="C2484" s="4" t="s">
        <v>27</v>
      </c>
      <c r="D2484" s="4" t="s">
        <v>48</v>
      </c>
      <c r="E2484" s="4" t="s">
        <v>25</v>
      </c>
      <c r="F2484" s="4" t="s">
        <v>20</v>
      </c>
      <c r="G2484" s="4" t="s">
        <v>17</v>
      </c>
      <c r="H2484" s="4" t="s">
        <v>71</v>
      </c>
      <c r="I2484" s="9">
        <v>1</v>
      </c>
      <c r="J2484" s="6">
        <v>132.06</v>
      </c>
      <c r="K2484" s="7">
        <v>0.15</v>
      </c>
      <c r="L2484" s="6">
        <v>67.53</v>
      </c>
      <c r="M2484" s="6">
        <f t="shared" si="152"/>
        <v>112.251</v>
      </c>
      <c r="N2484" s="6">
        <f t="shared" si="153"/>
        <v>67.53</v>
      </c>
      <c r="O2484" s="6">
        <f t="shared" si="154"/>
        <v>44.721000000000004</v>
      </c>
      <c r="P2484" s="8">
        <f t="shared" si="155"/>
        <v>0.39840179597509157</v>
      </c>
      <c r="Q2484" s="5">
        <f>YEAR(SalesDataTable[[#This Row],[Order Date]])</f>
        <v>2026</v>
      </c>
      <c r="R2484" s="8" t="str">
        <f>"Q"&amp;ROUNDUP(MONTH(SalesDataTable[[#This Row],[Order Date]])/3,0)</f>
        <v>Q4</v>
      </c>
      <c r="S2484" s="9">
        <f>MONTH(SalesDataTable[[#This Row],[Order Date]])</f>
        <v>11</v>
      </c>
      <c r="T2484" s="8" t="str">
        <f>TEXT(SalesDataTable[[#This Row],[Order Date]],"mmm")</f>
        <v>Nov</v>
      </c>
    </row>
    <row r="2485" spans="1:20" ht="15.6">
      <c r="A2485" s="2" t="s">
        <v>2536</v>
      </c>
      <c r="B2485" s="3">
        <v>46356</v>
      </c>
      <c r="C2485" s="4" t="s">
        <v>27</v>
      </c>
      <c r="D2485" s="4" t="s">
        <v>48</v>
      </c>
      <c r="E2485" s="4" t="s">
        <v>3</v>
      </c>
      <c r="F2485" s="4" t="s">
        <v>20</v>
      </c>
      <c r="G2485" s="4" t="s">
        <v>5</v>
      </c>
      <c r="H2485" s="4" t="s">
        <v>35</v>
      </c>
      <c r="I2485" s="9">
        <v>3</v>
      </c>
      <c r="J2485" s="6">
        <v>41.07</v>
      </c>
      <c r="K2485" s="7">
        <v>0.1</v>
      </c>
      <c r="L2485" s="6">
        <v>16.86</v>
      </c>
      <c r="M2485" s="6">
        <f t="shared" si="152"/>
        <v>110.88900000000001</v>
      </c>
      <c r="N2485" s="6">
        <f t="shared" si="153"/>
        <v>50.58</v>
      </c>
      <c r="O2485" s="6">
        <f t="shared" si="154"/>
        <v>60.309000000000012</v>
      </c>
      <c r="P2485" s="8">
        <f t="shared" si="155"/>
        <v>0.54386819251684126</v>
      </c>
      <c r="Q2485" s="5">
        <f>YEAR(SalesDataTable[[#This Row],[Order Date]])</f>
        <v>2026</v>
      </c>
      <c r="R2485" s="8" t="str">
        <f>"Q"&amp;ROUNDUP(MONTH(SalesDataTable[[#This Row],[Order Date]])/3,0)</f>
        <v>Q4</v>
      </c>
      <c r="S2485" s="9">
        <f>MONTH(SalesDataTable[[#This Row],[Order Date]])</f>
        <v>11</v>
      </c>
      <c r="T2485" s="8" t="str">
        <f>TEXT(SalesDataTable[[#This Row],[Order Date]],"mmm")</f>
        <v>Nov</v>
      </c>
    </row>
    <row r="2486" spans="1:20" ht="15.6">
      <c r="A2486" s="2" t="s">
        <v>2537</v>
      </c>
      <c r="B2486" s="3">
        <v>46356</v>
      </c>
      <c r="C2486" s="4" t="s">
        <v>8</v>
      </c>
      <c r="D2486" s="4" t="s">
        <v>69</v>
      </c>
      <c r="E2486" s="4" t="s">
        <v>3</v>
      </c>
      <c r="F2486" s="4" t="s">
        <v>16</v>
      </c>
      <c r="G2486" s="4" t="s">
        <v>11</v>
      </c>
      <c r="H2486" s="4" t="s">
        <v>53</v>
      </c>
      <c r="I2486" s="9">
        <v>2</v>
      </c>
      <c r="J2486" s="6">
        <v>151.49</v>
      </c>
      <c r="K2486" s="7">
        <v>0.1</v>
      </c>
      <c r="L2486" s="6">
        <v>81.39</v>
      </c>
      <c r="M2486" s="6">
        <f t="shared" si="152"/>
        <v>272.68200000000002</v>
      </c>
      <c r="N2486" s="6">
        <f t="shared" si="153"/>
        <v>162.78</v>
      </c>
      <c r="O2486" s="6">
        <f t="shared" si="154"/>
        <v>109.90200000000002</v>
      </c>
      <c r="P2486" s="8">
        <f t="shared" si="155"/>
        <v>0.40304090479019522</v>
      </c>
      <c r="Q2486" s="5">
        <f>YEAR(SalesDataTable[[#This Row],[Order Date]])</f>
        <v>2026</v>
      </c>
      <c r="R2486" s="8" t="str">
        <f>"Q"&amp;ROUNDUP(MONTH(SalesDataTable[[#This Row],[Order Date]])/3,0)</f>
        <v>Q4</v>
      </c>
      <c r="S2486" s="9">
        <f>MONTH(SalesDataTable[[#This Row],[Order Date]])</f>
        <v>11</v>
      </c>
      <c r="T2486" s="8" t="str">
        <f>TEXT(SalesDataTable[[#This Row],[Order Date]],"mmm")</f>
        <v>Nov</v>
      </c>
    </row>
    <row r="2487" spans="1:20" ht="15.6">
      <c r="A2487" s="2" t="s">
        <v>2538</v>
      </c>
      <c r="B2487" s="3">
        <v>46356</v>
      </c>
      <c r="C2487" s="4" t="s">
        <v>1</v>
      </c>
      <c r="D2487" s="4" t="s">
        <v>2</v>
      </c>
      <c r="E2487" s="4" t="s">
        <v>25</v>
      </c>
      <c r="F2487" s="4" t="s">
        <v>20</v>
      </c>
      <c r="G2487" s="4" t="s">
        <v>49</v>
      </c>
      <c r="H2487" s="4" t="s">
        <v>67</v>
      </c>
      <c r="I2487" s="9">
        <v>1</v>
      </c>
      <c r="J2487" s="6">
        <v>35.729999999999997</v>
      </c>
      <c r="K2487" s="7">
        <v>0.2</v>
      </c>
      <c r="L2487" s="6">
        <v>14.33</v>
      </c>
      <c r="M2487" s="6">
        <f t="shared" si="152"/>
        <v>28.584</v>
      </c>
      <c r="N2487" s="6">
        <f t="shared" si="153"/>
        <v>14.33</v>
      </c>
      <c r="O2487" s="6">
        <f t="shared" si="154"/>
        <v>14.254</v>
      </c>
      <c r="P2487" s="8">
        <f t="shared" si="155"/>
        <v>0.49867058494262523</v>
      </c>
      <c r="Q2487" s="5">
        <f>YEAR(SalesDataTable[[#This Row],[Order Date]])</f>
        <v>2026</v>
      </c>
      <c r="R2487" s="8" t="str">
        <f>"Q"&amp;ROUNDUP(MONTH(SalesDataTable[[#This Row],[Order Date]])/3,0)</f>
        <v>Q4</v>
      </c>
      <c r="S2487" s="9">
        <f>MONTH(SalesDataTable[[#This Row],[Order Date]])</f>
        <v>11</v>
      </c>
      <c r="T2487" s="8" t="str">
        <f>TEXT(SalesDataTable[[#This Row],[Order Date]],"mmm")</f>
        <v>Nov</v>
      </c>
    </row>
    <row r="2488" spans="1:20" ht="15.6">
      <c r="A2488" s="2" t="s">
        <v>2539</v>
      </c>
      <c r="B2488" s="3">
        <v>46356</v>
      </c>
      <c r="C2488" s="4" t="s">
        <v>1</v>
      </c>
      <c r="D2488" s="4" t="s">
        <v>2</v>
      </c>
      <c r="E2488" s="4" t="s">
        <v>25</v>
      </c>
      <c r="F2488" s="4" t="s">
        <v>4</v>
      </c>
      <c r="G2488" s="4" t="s">
        <v>5</v>
      </c>
      <c r="H2488" s="4" t="s">
        <v>29</v>
      </c>
      <c r="I2488" s="9">
        <v>2</v>
      </c>
      <c r="J2488" s="6">
        <v>50.38</v>
      </c>
      <c r="K2488" s="7">
        <v>0.1</v>
      </c>
      <c r="L2488" s="6">
        <v>22.41</v>
      </c>
      <c r="M2488" s="6">
        <f t="shared" si="152"/>
        <v>90.684000000000012</v>
      </c>
      <c r="N2488" s="6">
        <f t="shared" si="153"/>
        <v>44.82</v>
      </c>
      <c r="O2488" s="6">
        <f t="shared" si="154"/>
        <v>45.864000000000011</v>
      </c>
      <c r="P2488" s="8">
        <f t="shared" si="155"/>
        <v>0.50575625248114342</v>
      </c>
      <c r="Q2488" s="5">
        <f>YEAR(SalesDataTable[[#This Row],[Order Date]])</f>
        <v>2026</v>
      </c>
      <c r="R2488" s="8" t="str">
        <f>"Q"&amp;ROUNDUP(MONTH(SalesDataTable[[#This Row],[Order Date]])/3,0)</f>
        <v>Q4</v>
      </c>
      <c r="S2488" s="9">
        <f>MONTH(SalesDataTable[[#This Row],[Order Date]])</f>
        <v>11</v>
      </c>
      <c r="T2488" s="8" t="str">
        <f>TEXT(SalesDataTable[[#This Row],[Order Date]],"mmm")</f>
        <v>Nov</v>
      </c>
    </row>
    <row r="2489" spans="1:20" ht="15.6">
      <c r="A2489" s="2" t="s">
        <v>2540</v>
      </c>
      <c r="B2489" s="3">
        <v>46356</v>
      </c>
      <c r="C2489" s="4" t="s">
        <v>1</v>
      </c>
      <c r="D2489" s="4" t="s">
        <v>52</v>
      </c>
      <c r="E2489" s="4" t="s">
        <v>3</v>
      </c>
      <c r="F2489" s="4" t="s">
        <v>20</v>
      </c>
      <c r="G2489" s="4" t="s">
        <v>49</v>
      </c>
      <c r="H2489" s="4" t="s">
        <v>67</v>
      </c>
      <c r="I2489" s="9">
        <v>1</v>
      </c>
      <c r="J2489" s="6">
        <v>35.67</v>
      </c>
      <c r="K2489" s="7">
        <v>0.1</v>
      </c>
      <c r="L2489" s="6">
        <v>13.81</v>
      </c>
      <c r="M2489" s="6">
        <f t="shared" si="152"/>
        <v>32.103000000000002</v>
      </c>
      <c r="N2489" s="6">
        <f t="shared" si="153"/>
        <v>13.81</v>
      </c>
      <c r="O2489" s="6">
        <f t="shared" si="154"/>
        <v>18.292999999999999</v>
      </c>
      <c r="P2489" s="8">
        <f t="shared" si="155"/>
        <v>0.5698221350029592</v>
      </c>
      <c r="Q2489" s="5">
        <f>YEAR(SalesDataTable[[#This Row],[Order Date]])</f>
        <v>2026</v>
      </c>
      <c r="R2489" s="8" t="str">
        <f>"Q"&amp;ROUNDUP(MONTH(SalesDataTable[[#This Row],[Order Date]])/3,0)</f>
        <v>Q4</v>
      </c>
      <c r="S2489" s="9">
        <f>MONTH(SalesDataTable[[#This Row],[Order Date]])</f>
        <v>11</v>
      </c>
      <c r="T2489" s="8" t="str">
        <f>TEXT(SalesDataTable[[#This Row],[Order Date]],"mmm")</f>
        <v>Nov</v>
      </c>
    </row>
    <row r="2490" spans="1:20" ht="15.6">
      <c r="A2490" s="2" t="s">
        <v>2541</v>
      </c>
      <c r="B2490" s="3">
        <v>46356</v>
      </c>
      <c r="C2490" s="4" t="s">
        <v>8</v>
      </c>
      <c r="D2490" s="4" t="s">
        <v>86</v>
      </c>
      <c r="E2490" s="4" t="s">
        <v>10</v>
      </c>
      <c r="F2490" s="4" t="s">
        <v>20</v>
      </c>
      <c r="G2490" s="4" t="s">
        <v>31</v>
      </c>
      <c r="H2490" s="4" t="s">
        <v>64</v>
      </c>
      <c r="I2490" s="9">
        <v>12</v>
      </c>
      <c r="J2490" s="6">
        <v>81.150000000000006</v>
      </c>
      <c r="K2490" s="7">
        <v>0.15</v>
      </c>
      <c r="L2490" s="6">
        <v>39.590000000000003</v>
      </c>
      <c r="M2490" s="6">
        <f t="shared" si="152"/>
        <v>827.73</v>
      </c>
      <c r="N2490" s="6">
        <f t="shared" si="153"/>
        <v>475.08000000000004</v>
      </c>
      <c r="O2490" s="6">
        <f t="shared" si="154"/>
        <v>352.65</v>
      </c>
      <c r="P2490" s="8">
        <f t="shared" si="155"/>
        <v>0.42604472472907828</v>
      </c>
      <c r="Q2490" s="5">
        <f>YEAR(SalesDataTable[[#This Row],[Order Date]])</f>
        <v>2026</v>
      </c>
      <c r="R2490" s="8" t="str">
        <f>"Q"&amp;ROUNDUP(MONTH(SalesDataTable[[#This Row],[Order Date]])/3,0)</f>
        <v>Q4</v>
      </c>
      <c r="S2490" s="9">
        <f>MONTH(SalesDataTable[[#This Row],[Order Date]])</f>
        <v>11</v>
      </c>
      <c r="T2490" s="8" t="str">
        <f>TEXT(SalesDataTable[[#This Row],[Order Date]],"mmm")</f>
        <v>Nov</v>
      </c>
    </row>
    <row r="2491" spans="1:20" ht="15.6">
      <c r="A2491" s="2" t="s">
        <v>2542</v>
      </c>
      <c r="B2491" s="3">
        <v>46356</v>
      </c>
      <c r="C2491" s="4" t="s">
        <v>1</v>
      </c>
      <c r="D2491" s="4" t="s">
        <v>88</v>
      </c>
      <c r="E2491" s="4" t="s">
        <v>25</v>
      </c>
      <c r="F2491" s="4" t="s">
        <v>4</v>
      </c>
      <c r="G2491" s="4" t="s">
        <v>31</v>
      </c>
      <c r="H2491" s="4" t="s">
        <v>41</v>
      </c>
      <c r="I2491" s="9">
        <v>1</v>
      </c>
      <c r="J2491" s="6">
        <v>194.73</v>
      </c>
      <c r="K2491" s="7">
        <v>0</v>
      </c>
      <c r="L2491" s="6">
        <v>104.48</v>
      </c>
      <c r="M2491" s="6">
        <f t="shared" si="152"/>
        <v>194.73</v>
      </c>
      <c r="N2491" s="6">
        <f t="shared" si="153"/>
        <v>104.48</v>
      </c>
      <c r="O2491" s="6">
        <f t="shared" si="154"/>
        <v>90.249999999999986</v>
      </c>
      <c r="P2491" s="8">
        <f t="shared" si="155"/>
        <v>0.46346222975401835</v>
      </c>
      <c r="Q2491" s="5">
        <f>YEAR(SalesDataTable[[#This Row],[Order Date]])</f>
        <v>2026</v>
      </c>
      <c r="R2491" s="8" t="str">
        <f>"Q"&amp;ROUNDUP(MONTH(SalesDataTable[[#This Row],[Order Date]])/3,0)</f>
        <v>Q4</v>
      </c>
      <c r="S2491" s="9">
        <f>MONTH(SalesDataTable[[#This Row],[Order Date]])</f>
        <v>11</v>
      </c>
      <c r="T2491" s="8" t="str">
        <f>TEXT(SalesDataTable[[#This Row],[Order Date]],"mmm")</f>
        <v>Nov</v>
      </c>
    </row>
    <row r="2492" spans="1:20" ht="15.6">
      <c r="A2492" s="2" t="s">
        <v>2543</v>
      </c>
      <c r="B2492" s="3">
        <v>46356</v>
      </c>
      <c r="C2492" s="4" t="s">
        <v>8</v>
      </c>
      <c r="D2492" s="4" t="s">
        <v>9</v>
      </c>
      <c r="E2492" s="4" t="s">
        <v>39</v>
      </c>
      <c r="F2492" s="4" t="s">
        <v>20</v>
      </c>
      <c r="G2492" s="4" t="s">
        <v>31</v>
      </c>
      <c r="H2492" s="4" t="s">
        <v>90</v>
      </c>
      <c r="I2492" s="9">
        <v>2</v>
      </c>
      <c r="J2492" s="6">
        <v>122.18</v>
      </c>
      <c r="K2492" s="7">
        <v>0.15</v>
      </c>
      <c r="L2492" s="6">
        <v>61.3</v>
      </c>
      <c r="M2492" s="6">
        <f t="shared" si="152"/>
        <v>207.70600000000002</v>
      </c>
      <c r="N2492" s="6">
        <f t="shared" si="153"/>
        <v>122.6</v>
      </c>
      <c r="O2492" s="6">
        <f t="shared" si="154"/>
        <v>85.106000000000023</v>
      </c>
      <c r="P2492" s="8">
        <f t="shared" si="155"/>
        <v>0.40974261696821479</v>
      </c>
      <c r="Q2492" s="5">
        <f>YEAR(SalesDataTable[[#This Row],[Order Date]])</f>
        <v>2026</v>
      </c>
      <c r="R2492" s="8" t="str">
        <f>"Q"&amp;ROUNDUP(MONTH(SalesDataTable[[#This Row],[Order Date]])/3,0)</f>
        <v>Q4</v>
      </c>
      <c r="S2492" s="9">
        <f>MONTH(SalesDataTable[[#This Row],[Order Date]])</f>
        <v>11</v>
      </c>
      <c r="T2492" s="8" t="str">
        <f>TEXT(SalesDataTable[[#This Row],[Order Date]],"mmm")</f>
        <v>Nov</v>
      </c>
    </row>
    <row r="2493" spans="1:20" ht="15.6">
      <c r="A2493" s="2" t="s">
        <v>2544</v>
      </c>
      <c r="B2493" s="3">
        <v>46356</v>
      </c>
      <c r="C2493" s="4" t="s">
        <v>27</v>
      </c>
      <c r="D2493" s="4" t="s">
        <v>82</v>
      </c>
      <c r="E2493" s="4" t="s">
        <v>3</v>
      </c>
      <c r="F2493" s="4" t="s">
        <v>4</v>
      </c>
      <c r="G2493" s="4" t="s">
        <v>31</v>
      </c>
      <c r="H2493" s="4" t="s">
        <v>64</v>
      </c>
      <c r="I2493" s="9">
        <v>1</v>
      </c>
      <c r="J2493" s="6">
        <v>83.14</v>
      </c>
      <c r="K2493" s="7">
        <v>0</v>
      </c>
      <c r="L2493" s="6">
        <v>39.369999999999997</v>
      </c>
      <c r="M2493" s="6">
        <f t="shared" si="152"/>
        <v>83.14</v>
      </c>
      <c r="N2493" s="6">
        <f t="shared" si="153"/>
        <v>39.369999999999997</v>
      </c>
      <c r="O2493" s="6">
        <f t="shared" si="154"/>
        <v>43.77</v>
      </c>
      <c r="P2493" s="8">
        <f t="shared" si="155"/>
        <v>0.52646139042578788</v>
      </c>
      <c r="Q2493" s="5">
        <f>YEAR(SalesDataTable[[#This Row],[Order Date]])</f>
        <v>2026</v>
      </c>
      <c r="R2493" s="8" t="str">
        <f>"Q"&amp;ROUNDUP(MONTH(SalesDataTable[[#This Row],[Order Date]])/3,0)</f>
        <v>Q4</v>
      </c>
      <c r="S2493" s="9">
        <f>MONTH(SalesDataTable[[#This Row],[Order Date]])</f>
        <v>11</v>
      </c>
      <c r="T2493" s="8" t="str">
        <f>TEXT(SalesDataTable[[#This Row],[Order Date]],"mmm")</f>
        <v>Nov</v>
      </c>
    </row>
    <row r="2494" spans="1:20" ht="15.6">
      <c r="A2494" s="2" t="s">
        <v>2545</v>
      </c>
      <c r="B2494" s="3">
        <v>46356</v>
      </c>
      <c r="C2494" s="4" t="s">
        <v>14</v>
      </c>
      <c r="D2494" s="4" t="s">
        <v>34</v>
      </c>
      <c r="E2494" s="4" t="s">
        <v>3</v>
      </c>
      <c r="F2494" s="4" t="s">
        <v>4</v>
      </c>
      <c r="G2494" s="4" t="s">
        <v>5</v>
      </c>
      <c r="H2494" s="4" t="s">
        <v>6</v>
      </c>
      <c r="I2494" s="9">
        <v>1</v>
      </c>
      <c r="J2494" s="6">
        <v>80.97</v>
      </c>
      <c r="K2494" s="7">
        <v>0</v>
      </c>
      <c r="L2494" s="6">
        <v>43.64</v>
      </c>
      <c r="M2494" s="6">
        <f t="shared" si="152"/>
        <v>80.97</v>
      </c>
      <c r="N2494" s="6">
        <f t="shared" si="153"/>
        <v>43.64</v>
      </c>
      <c r="O2494" s="6">
        <f t="shared" si="154"/>
        <v>37.33</v>
      </c>
      <c r="P2494" s="8">
        <f t="shared" si="155"/>
        <v>0.4610349512164999</v>
      </c>
      <c r="Q2494" s="5">
        <f>YEAR(SalesDataTable[[#This Row],[Order Date]])</f>
        <v>2026</v>
      </c>
      <c r="R2494" s="8" t="str">
        <f>"Q"&amp;ROUNDUP(MONTH(SalesDataTable[[#This Row],[Order Date]])/3,0)</f>
        <v>Q4</v>
      </c>
      <c r="S2494" s="9">
        <f>MONTH(SalesDataTable[[#This Row],[Order Date]])</f>
        <v>11</v>
      </c>
      <c r="T2494" s="8" t="str">
        <f>TEXT(SalesDataTable[[#This Row],[Order Date]],"mmm")</f>
        <v>Nov</v>
      </c>
    </row>
    <row r="2495" spans="1:20" ht="15.6">
      <c r="A2495" s="2" t="s">
        <v>2546</v>
      </c>
      <c r="B2495" s="3">
        <v>46356</v>
      </c>
      <c r="C2495" s="4" t="s">
        <v>1</v>
      </c>
      <c r="D2495" s="4" t="s">
        <v>52</v>
      </c>
      <c r="E2495" s="4" t="s">
        <v>3</v>
      </c>
      <c r="F2495" s="4" t="s">
        <v>16</v>
      </c>
      <c r="G2495" s="4" t="s">
        <v>11</v>
      </c>
      <c r="H2495" s="4" t="s">
        <v>79</v>
      </c>
      <c r="I2495" s="9">
        <v>1</v>
      </c>
      <c r="J2495" s="6">
        <v>73.03</v>
      </c>
      <c r="K2495" s="7">
        <v>0</v>
      </c>
      <c r="L2495" s="6">
        <v>32.71</v>
      </c>
      <c r="M2495" s="6">
        <f t="shared" si="152"/>
        <v>73.03</v>
      </c>
      <c r="N2495" s="6">
        <f t="shared" si="153"/>
        <v>32.71</v>
      </c>
      <c r="O2495" s="6">
        <f t="shared" si="154"/>
        <v>40.32</v>
      </c>
      <c r="P2495" s="8">
        <f t="shared" si="155"/>
        <v>0.55210187594139393</v>
      </c>
      <c r="Q2495" s="5">
        <f>YEAR(SalesDataTable[[#This Row],[Order Date]])</f>
        <v>2026</v>
      </c>
      <c r="R2495" s="8" t="str">
        <f>"Q"&amp;ROUNDUP(MONTH(SalesDataTable[[#This Row],[Order Date]])/3,0)</f>
        <v>Q4</v>
      </c>
      <c r="S2495" s="9">
        <f>MONTH(SalesDataTable[[#This Row],[Order Date]])</f>
        <v>11</v>
      </c>
      <c r="T2495" s="8" t="str">
        <f>TEXT(SalesDataTable[[#This Row],[Order Date]],"mmm")</f>
        <v>Nov</v>
      </c>
    </row>
    <row r="2496" spans="1:20" ht="15.6">
      <c r="A2496" s="2" t="s">
        <v>2547</v>
      </c>
      <c r="B2496" s="3">
        <v>46356</v>
      </c>
      <c r="C2496" s="4" t="s">
        <v>14</v>
      </c>
      <c r="D2496" s="4" t="s">
        <v>24</v>
      </c>
      <c r="E2496" s="4" t="s">
        <v>3</v>
      </c>
      <c r="F2496" s="4" t="s">
        <v>4</v>
      </c>
      <c r="G2496" s="4" t="s">
        <v>17</v>
      </c>
      <c r="H2496" s="4" t="s">
        <v>46</v>
      </c>
      <c r="I2496" s="9">
        <v>1</v>
      </c>
      <c r="J2496" s="6">
        <v>46.81</v>
      </c>
      <c r="K2496" s="7">
        <v>0.05</v>
      </c>
      <c r="L2496" s="6">
        <v>17.87</v>
      </c>
      <c r="M2496" s="6">
        <f t="shared" si="152"/>
        <v>44.469500000000004</v>
      </c>
      <c r="N2496" s="6">
        <f t="shared" si="153"/>
        <v>17.87</v>
      </c>
      <c r="O2496" s="6">
        <f t="shared" si="154"/>
        <v>26.599500000000003</v>
      </c>
      <c r="P2496" s="8">
        <f t="shared" si="155"/>
        <v>0.59815154206815913</v>
      </c>
      <c r="Q2496" s="5">
        <f>YEAR(SalesDataTable[[#This Row],[Order Date]])</f>
        <v>2026</v>
      </c>
      <c r="R2496" s="8" t="str">
        <f>"Q"&amp;ROUNDUP(MONTH(SalesDataTable[[#This Row],[Order Date]])/3,0)</f>
        <v>Q4</v>
      </c>
      <c r="S2496" s="9">
        <f>MONTH(SalesDataTable[[#This Row],[Order Date]])</f>
        <v>11</v>
      </c>
      <c r="T2496" s="8" t="str">
        <f>TEXT(SalesDataTable[[#This Row],[Order Date]],"mmm")</f>
        <v>Nov</v>
      </c>
    </row>
    <row r="2497" spans="1:20" ht="15.6">
      <c r="A2497" s="2" t="s">
        <v>2548</v>
      </c>
      <c r="B2497" s="3">
        <v>46356</v>
      </c>
      <c r="C2497" s="4" t="s">
        <v>27</v>
      </c>
      <c r="D2497" s="4" t="s">
        <v>45</v>
      </c>
      <c r="E2497" s="4" t="s">
        <v>39</v>
      </c>
      <c r="F2497" s="4" t="s">
        <v>16</v>
      </c>
      <c r="G2497" s="4" t="s">
        <v>11</v>
      </c>
      <c r="H2497" s="4" t="s">
        <v>53</v>
      </c>
      <c r="I2497" s="9">
        <v>2</v>
      </c>
      <c r="J2497" s="6">
        <v>153.51</v>
      </c>
      <c r="K2497" s="7">
        <v>0.15</v>
      </c>
      <c r="L2497" s="6">
        <v>81.290000000000006</v>
      </c>
      <c r="M2497" s="6">
        <f t="shared" si="152"/>
        <v>260.96699999999998</v>
      </c>
      <c r="N2497" s="6">
        <f t="shared" si="153"/>
        <v>162.58000000000001</v>
      </c>
      <c r="O2497" s="6">
        <f t="shared" si="154"/>
        <v>98.386999999999972</v>
      </c>
      <c r="P2497" s="8">
        <f t="shared" si="155"/>
        <v>0.3770093536730697</v>
      </c>
      <c r="Q2497" s="5">
        <f>YEAR(SalesDataTable[[#This Row],[Order Date]])</f>
        <v>2026</v>
      </c>
      <c r="R2497" s="8" t="str">
        <f>"Q"&amp;ROUNDUP(MONTH(SalesDataTable[[#This Row],[Order Date]])/3,0)</f>
        <v>Q4</v>
      </c>
      <c r="S2497" s="9">
        <f>MONTH(SalesDataTable[[#This Row],[Order Date]])</f>
        <v>11</v>
      </c>
      <c r="T2497" s="8" t="str">
        <f>TEXT(SalesDataTable[[#This Row],[Order Date]],"mmm")</f>
        <v>Nov</v>
      </c>
    </row>
    <row r="2498" spans="1:20" ht="15.6">
      <c r="A2498" s="2" t="s">
        <v>2549</v>
      </c>
      <c r="B2498" s="3">
        <v>46356</v>
      </c>
      <c r="C2498" s="4" t="s">
        <v>14</v>
      </c>
      <c r="D2498" s="4" t="s">
        <v>34</v>
      </c>
      <c r="E2498" s="4" t="s">
        <v>39</v>
      </c>
      <c r="F2498" s="4" t="s">
        <v>16</v>
      </c>
      <c r="G2498" s="4" t="s">
        <v>31</v>
      </c>
      <c r="H2498" s="4" t="s">
        <v>41</v>
      </c>
      <c r="I2498" s="9">
        <v>2</v>
      </c>
      <c r="J2498" s="6">
        <v>197.5</v>
      </c>
      <c r="K2498" s="7">
        <v>0</v>
      </c>
      <c r="L2498" s="6">
        <v>104.47</v>
      </c>
      <c r="M2498" s="6">
        <f t="shared" ref="M2498:M2561" si="156">I2498*J2498*(1-K2498)</f>
        <v>395</v>
      </c>
      <c r="N2498" s="6">
        <f t="shared" ref="N2498:N2561" si="157">I2498*L2498</f>
        <v>208.94</v>
      </c>
      <c r="O2498" s="6">
        <f t="shared" ref="O2498:O2561" si="158">M2498-N2498</f>
        <v>186.06</v>
      </c>
      <c r="P2498" s="8">
        <f t="shared" ref="P2498:P2561" si="159">IFERROR(O2498/M2498,0)</f>
        <v>0.4710379746835443</v>
      </c>
      <c r="Q2498" s="5">
        <f>YEAR(SalesDataTable[[#This Row],[Order Date]])</f>
        <v>2026</v>
      </c>
      <c r="R2498" s="8" t="str">
        <f>"Q"&amp;ROUNDUP(MONTH(SalesDataTable[[#This Row],[Order Date]])/3,0)</f>
        <v>Q4</v>
      </c>
      <c r="S2498" s="9">
        <f>MONTH(SalesDataTable[[#This Row],[Order Date]])</f>
        <v>11</v>
      </c>
      <c r="T2498" s="8" t="str">
        <f>TEXT(SalesDataTable[[#This Row],[Order Date]],"mmm")</f>
        <v>Nov</v>
      </c>
    </row>
    <row r="2499" spans="1:20" ht="15.6">
      <c r="A2499" s="2" t="s">
        <v>2550</v>
      </c>
      <c r="B2499" s="3">
        <v>46357</v>
      </c>
      <c r="C2499" s="4" t="s">
        <v>27</v>
      </c>
      <c r="D2499" s="4" t="s">
        <v>48</v>
      </c>
      <c r="E2499" s="4" t="s">
        <v>10</v>
      </c>
      <c r="F2499" s="4" t="s">
        <v>20</v>
      </c>
      <c r="G2499" s="4" t="s">
        <v>11</v>
      </c>
      <c r="H2499" s="4" t="s">
        <v>21</v>
      </c>
      <c r="I2499" s="9">
        <v>8</v>
      </c>
      <c r="J2499" s="6">
        <v>146.55000000000001</v>
      </c>
      <c r="K2499" s="7">
        <v>0.1</v>
      </c>
      <c r="L2499" s="6">
        <v>78.03</v>
      </c>
      <c r="M2499" s="6">
        <f t="shared" si="156"/>
        <v>1055.1600000000001</v>
      </c>
      <c r="N2499" s="6">
        <f t="shared" si="157"/>
        <v>624.24</v>
      </c>
      <c r="O2499" s="6">
        <f t="shared" si="158"/>
        <v>430.92000000000007</v>
      </c>
      <c r="P2499" s="8">
        <f t="shared" si="159"/>
        <v>0.40839303991811671</v>
      </c>
      <c r="Q2499" s="5">
        <f>YEAR(SalesDataTable[[#This Row],[Order Date]])</f>
        <v>2026</v>
      </c>
      <c r="R2499" s="8" t="str">
        <f>"Q"&amp;ROUNDUP(MONTH(SalesDataTable[[#This Row],[Order Date]])/3,0)</f>
        <v>Q4</v>
      </c>
      <c r="S2499" s="9">
        <f>MONTH(SalesDataTable[[#This Row],[Order Date]])</f>
        <v>12</v>
      </c>
      <c r="T2499" s="8" t="str">
        <f>TEXT(SalesDataTable[[#This Row],[Order Date]],"mmm")</f>
        <v>Dec</v>
      </c>
    </row>
    <row r="2500" spans="1:20" ht="15.6">
      <c r="A2500" s="2" t="s">
        <v>2551</v>
      </c>
      <c r="B2500" s="3">
        <v>46357</v>
      </c>
      <c r="C2500" s="4" t="s">
        <v>27</v>
      </c>
      <c r="D2500" s="4" t="s">
        <v>82</v>
      </c>
      <c r="E2500" s="4" t="s">
        <v>3</v>
      </c>
      <c r="F2500" s="4" t="s">
        <v>20</v>
      </c>
      <c r="G2500" s="4" t="s">
        <v>5</v>
      </c>
      <c r="H2500" s="4" t="s">
        <v>29</v>
      </c>
      <c r="I2500" s="9">
        <v>2</v>
      </c>
      <c r="J2500" s="6">
        <v>51.83</v>
      </c>
      <c r="K2500" s="7">
        <v>0.15</v>
      </c>
      <c r="L2500" s="6">
        <v>22.02</v>
      </c>
      <c r="M2500" s="6">
        <f t="shared" si="156"/>
        <v>88.11099999999999</v>
      </c>
      <c r="N2500" s="6">
        <f t="shared" si="157"/>
        <v>44.04</v>
      </c>
      <c r="O2500" s="6">
        <f t="shared" si="158"/>
        <v>44.070999999999991</v>
      </c>
      <c r="P2500" s="8">
        <f t="shared" si="159"/>
        <v>0.50017591447151888</v>
      </c>
      <c r="Q2500" s="5">
        <f>YEAR(SalesDataTable[[#This Row],[Order Date]])</f>
        <v>2026</v>
      </c>
      <c r="R2500" s="8" t="str">
        <f>"Q"&amp;ROUNDUP(MONTH(SalesDataTable[[#This Row],[Order Date]])/3,0)</f>
        <v>Q4</v>
      </c>
      <c r="S2500" s="9">
        <f>MONTH(SalesDataTable[[#This Row],[Order Date]])</f>
        <v>12</v>
      </c>
      <c r="T2500" s="8" t="str">
        <f>TEXT(SalesDataTable[[#This Row],[Order Date]],"mmm")</f>
        <v>Dec</v>
      </c>
    </row>
    <row r="2501" spans="1:20" ht="15.6">
      <c r="A2501" s="2" t="s">
        <v>2552</v>
      </c>
      <c r="B2501" s="3">
        <v>46357</v>
      </c>
      <c r="C2501" s="4" t="s">
        <v>8</v>
      </c>
      <c r="D2501" s="4" t="s">
        <v>69</v>
      </c>
      <c r="E2501" s="4" t="s">
        <v>3</v>
      </c>
      <c r="F2501" s="4" t="s">
        <v>16</v>
      </c>
      <c r="G2501" s="4" t="s">
        <v>11</v>
      </c>
      <c r="H2501" s="4" t="s">
        <v>21</v>
      </c>
      <c r="I2501" s="9">
        <v>1</v>
      </c>
      <c r="J2501" s="6">
        <v>140.34</v>
      </c>
      <c r="K2501" s="7">
        <v>0.15</v>
      </c>
      <c r="L2501" s="6">
        <v>79.92</v>
      </c>
      <c r="M2501" s="6">
        <f t="shared" si="156"/>
        <v>119.289</v>
      </c>
      <c r="N2501" s="6">
        <f t="shared" si="157"/>
        <v>79.92</v>
      </c>
      <c r="O2501" s="6">
        <f t="shared" si="158"/>
        <v>39.369</v>
      </c>
      <c r="P2501" s="8">
        <f t="shared" si="159"/>
        <v>0.33003043029952467</v>
      </c>
      <c r="Q2501" s="5">
        <f>YEAR(SalesDataTable[[#This Row],[Order Date]])</f>
        <v>2026</v>
      </c>
      <c r="R2501" s="8" t="str">
        <f>"Q"&amp;ROUNDUP(MONTH(SalesDataTable[[#This Row],[Order Date]])/3,0)</f>
        <v>Q4</v>
      </c>
      <c r="S2501" s="9">
        <f>MONTH(SalesDataTable[[#This Row],[Order Date]])</f>
        <v>12</v>
      </c>
      <c r="T2501" s="8" t="str">
        <f>TEXT(SalesDataTable[[#This Row],[Order Date]],"mmm")</f>
        <v>Dec</v>
      </c>
    </row>
    <row r="2502" spans="1:20" ht="15.6">
      <c r="A2502" s="2" t="s">
        <v>2553</v>
      </c>
      <c r="B2502" s="3">
        <v>46357</v>
      </c>
      <c r="C2502" s="4" t="s">
        <v>1</v>
      </c>
      <c r="D2502" s="4" t="s">
        <v>2</v>
      </c>
      <c r="E2502" s="4" t="s">
        <v>3</v>
      </c>
      <c r="F2502" s="4" t="s">
        <v>16</v>
      </c>
      <c r="G2502" s="4" t="s">
        <v>11</v>
      </c>
      <c r="H2502" s="4" t="s">
        <v>53</v>
      </c>
      <c r="I2502" s="9">
        <v>1</v>
      </c>
      <c r="J2502" s="6">
        <v>156.44999999999999</v>
      </c>
      <c r="K2502" s="7">
        <v>0</v>
      </c>
      <c r="L2502" s="6">
        <v>80.56</v>
      </c>
      <c r="M2502" s="6">
        <f t="shared" si="156"/>
        <v>156.44999999999999</v>
      </c>
      <c r="N2502" s="6">
        <f t="shared" si="157"/>
        <v>80.56</v>
      </c>
      <c r="O2502" s="6">
        <f t="shared" si="158"/>
        <v>75.889999999999986</v>
      </c>
      <c r="P2502" s="8">
        <f t="shared" si="159"/>
        <v>0.48507510386705011</v>
      </c>
      <c r="Q2502" s="5">
        <f>YEAR(SalesDataTable[[#This Row],[Order Date]])</f>
        <v>2026</v>
      </c>
      <c r="R2502" s="8" t="str">
        <f>"Q"&amp;ROUNDUP(MONTH(SalesDataTable[[#This Row],[Order Date]])/3,0)</f>
        <v>Q4</v>
      </c>
      <c r="S2502" s="9">
        <f>MONTH(SalesDataTable[[#This Row],[Order Date]])</f>
        <v>12</v>
      </c>
      <c r="T2502" s="8" t="str">
        <f>TEXT(SalesDataTable[[#This Row],[Order Date]],"mmm")</f>
        <v>Dec</v>
      </c>
    </row>
    <row r="2503" spans="1:20" ht="15.6">
      <c r="A2503" s="2" t="s">
        <v>2554</v>
      </c>
      <c r="B2503" s="3">
        <v>46357</v>
      </c>
      <c r="C2503" s="4" t="s">
        <v>14</v>
      </c>
      <c r="D2503" s="4" t="s">
        <v>126</v>
      </c>
      <c r="E2503" s="4" t="s">
        <v>39</v>
      </c>
      <c r="F2503" s="4" t="s">
        <v>4</v>
      </c>
      <c r="G2503" s="4" t="s">
        <v>49</v>
      </c>
      <c r="H2503" s="4" t="s">
        <v>50</v>
      </c>
      <c r="I2503" s="9">
        <v>1</v>
      </c>
      <c r="J2503" s="6">
        <v>41.33</v>
      </c>
      <c r="K2503" s="7">
        <v>0</v>
      </c>
      <c r="L2503" s="6">
        <v>15.03</v>
      </c>
      <c r="M2503" s="6">
        <f t="shared" si="156"/>
        <v>41.33</v>
      </c>
      <c r="N2503" s="6">
        <f t="shared" si="157"/>
        <v>15.03</v>
      </c>
      <c r="O2503" s="6">
        <f t="shared" si="158"/>
        <v>26.299999999999997</v>
      </c>
      <c r="P2503" s="8">
        <f t="shared" si="159"/>
        <v>0.6363416404548754</v>
      </c>
      <c r="Q2503" s="5">
        <f>YEAR(SalesDataTable[[#This Row],[Order Date]])</f>
        <v>2026</v>
      </c>
      <c r="R2503" s="8" t="str">
        <f>"Q"&amp;ROUNDUP(MONTH(SalesDataTable[[#This Row],[Order Date]])/3,0)</f>
        <v>Q4</v>
      </c>
      <c r="S2503" s="9">
        <f>MONTH(SalesDataTable[[#This Row],[Order Date]])</f>
        <v>12</v>
      </c>
      <c r="T2503" s="8" t="str">
        <f>TEXT(SalesDataTable[[#This Row],[Order Date]],"mmm")</f>
        <v>Dec</v>
      </c>
    </row>
    <row r="2504" spans="1:20" ht="15.6">
      <c r="A2504" s="2" t="s">
        <v>2555</v>
      </c>
      <c r="B2504" s="3">
        <v>46357</v>
      </c>
      <c r="C2504" s="4" t="s">
        <v>8</v>
      </c>
      <c r="D2504" s="4" t="s">
        <v>66</v>
      </c>
      <c r="E2504" s="4" t="s">
        <v>25</v>
      </c>
      <c r="F2504" s="4" t="s">
        <v>16</v>
      </c>
      <c r="G2504" s="4" t="s">
        <v>5</v>
      </c>
      <c r="H2504" s="4" t="s">
        <v>35</v>
      </c>
      <c r="I2504" s="9">
        <v>1</v>
      </c>
      <c r="J2504" s="6">
        <v>39.479999999999997</v>
      </c>
      <c r="K2504" s="7">
        <v>0.05</v>
      </c>
      <c r="L2504" s="6">
        <v>16.78</v>
      </c>
      <c r="M2504" s="6">
        <f t="shared" si="156"/>
        <v>37.505999999999993</v>
      </c>
      <c r="N2504" s="6">
        <f t="shared" si="157"/>
        <v>16.78</v>
      </c>
      <c r="O2504" s="6">
        <f t="shared" si="158"/>
        <v>20.725999999999992</v>
      </c>
      <c r="P2504" s="8">
        <f t="shared" si="159"/>
        <v>0.55260491654668575</v>
      </c>
      <c r="Q2504" s="5">
        <f>YEAR(SalesDataTable[[#This Row],[Order Date]])</f>
        <v>2026</v>
      </c>
      <c r="R2504" s="8" t="str">
        <f>"Q"&amp;ROUNDUP(MONTH(SalesDataTable[[#This Row],[Order Date]])/3,0)</f>
        <v>Q4</v>
      </c>
      <c r="S2504" s="9">
        <f>MONTH(SalesDataTable[[#This Row],[Order Date]])</f>
        <v>12</v>
      </c>
      <c r="T2504" s="8" t="str">
        <f>TEXT(SalesDataTable[[#This Row],[Order Date]],"mmm")</f>
        <v>Dec</v>
      </c>
    </row>
    <row r="2505" spans="1:20" ht="15.6">
      <c r="A2505" s="2" t="s">
        <v>2556</v>
      </c>
      <c r="B2505" s="3">
        <v>46358</v>
      </c>
      <c r="C2505" s="4" t="s">
        <v>14</v>
      </c>
      <c r="D2505" s="4" t="s">
        <v>24</v>
      </c>
      <c r="E2505" s="4" t="s">
        <v>3</v>
      </c>
      <c r="F2505" s="4" t="s">
        <v>20</v>
      </c>
      <c r="G2505" s="4" t="s">
        <v>11</v>
      </c>
      <c r="H2505" s="4" t="s">
        <v>79</v>
      </c>
      <c r="I2505" s="9">
        <v>1</v>
      </c>
      <c r="J2505" s="6">
        <v>73.010000000000005</v>
      </c>
      <c r="K2505" s="7">
        <v>0.1</v>
      </c>
      <c r="L2505" s="6">
        <v>31.51</v>
      </c>
      <c r="M2505" s="6">
        <f t="shared" si="156"/>
        <v>65.709000000000003</v>
      </c>
      <c r="N2505" s="6">
        <f t="shared" si="157"/>
        <v>31.51</v>
      </c>
      <c r="O2505" s="6">
        <f t="shared" si="158"/>
        <v>34.198999999999998</v>
      </c>
      <c r="P2505" s="8">
        <f t="shared" si="159"/>
        <v>0.52046142841924237</v>
      </c>
      <c r="Q2505" s="5">
        <f>YEAR(SalesDataTable[[#This Row],[Order Date]])</f>
        <v>2026</v>
      </c>
      <c r="R2505" s="8" t="str">
        <f>"Q"&amp;ROUNDUP(MONTH(SalesDataTable[[#This Row],[Order Date]])/3,0)</f>
        <v>Q4</v>
      </c>
      <c r="S2505" s="9">
        <f>MONTH(SalesDataTable[[#This Row],[Order Date]])</f>
        <v>12</v>
      </c>
      <c r="T2505" s="8" t="str">
        <f>TEXT(SalesDataTable[[#This Row],[Order Date]],"mmm")</f>
        <v>Dec</v>
      </c>
    </row>
    <row r="2506" spans="1:20" ht="15.6">
      <c r="A2506" s="2" t="s">
        <v>2557</v>
      </c>
      <c r="B2506" s="3">
        <v>46358</v>
      </c>
      <c r="C2506" s="4" t="s">
        <v>1</v>
      </c>
      <c r="D2506" s="4" t="s">
        <v>88</v>
      </c>
      <c r="E2506" s="4" t="s">
        <v>3</v>
      </c>
      <c r="F2506" s="4" t="s">
        <v>20</v>
      </c>
      <c r="G2506" s="4" t="s">
        <v>49</v>
      </c>
      <c r="H2506" s="4" t="s">
        <v>50</v>
      </c>
      <c r="I2506" s="9">
        <v>2</v>
      </c>
      <c r="J2506" s="6">
        <v>40.86</v>
      </c>
      <c r="K2506" s="7">
        <v>0.05</v>
      </c>
      <c r="L2506" s="6">
        <v>15.06</v>
      </c>
      <c r="M2506" s="6">
        <f t="shared" si="156"/>
        <v>77.634</v>
      </c>
      <c r="N2506" s="6">
        <f t="shared" si="157"/>
        <v>30.12</v>
      </c>
      <c r="O2506" s="6">
        <f t="shared" si="158"/>
        <v>47.513999999999996</v>
      </c>
      <c r="P2506" s="8">
        <f t="shared" si="159"/>
        <v>0.6120256588608084</v>
      </c>
      <c r="Q2506" s="5">
        <f>YEAR(SalesDataTable[[#This Row],[Order Date]])</f>
        <v>2026</v>
      </c>
      <c r="R2506" s="8" t="str">
        <f>"Q"&amp;ROUNDUP(MONTH(SalesDataTable[[#This Row],[Order Date]])/3,0)</f>
        <v>Q4</v>
      </c>
      <c r="S2506" s="9">
        <f>MONTH(SalesDataTable[[#This Row],[Order Date]])</f>
        <v>12</v>
      </c>
      <c r="T2506" s="8" t="str">
        <f>TEXT(SalesDataTable[[#This Row],[Order Date]],"mmm")</f>
        <v>Dec</v>
      </c>
    </row>
    <row r="2507" spans="1:20" ht="15.6">
      <c r="A2507" s="2" t="s">
        <v>2558</v>
      </c>
      <c r="B2507" s="3">
        <v>46358</v>
      </c>
      <c r="C2507" s="4" t="s">
        <v>14</v>
      </c>
      <c r="D2507" s="4" t="s">
        <v>34</v>
      </c>
      <c r="E2507" s="4" t="s">
        <v>39</v>
      </c>
      <c r="F2507" s="4" t="s">
        <v>4</v>
      </c>
      <c r="G2507" s="4" t="s">
        <v>31</v>
      </c>
      <c r="H2507" s="4" t="s">
        <v>41</v>
      </c>
      <c r="I2507" s="9">
        <v>6</v>
      </c>
      <c r="J2507" s="6">
        <v>194.79</v>
      </c>
      <c r="K2507" s="7">
        <v>0</v>
      </c>
      <c r="L2507" s="6">
        <v>105.73</v>
      </c>
      <c r="M2507" s="6">
        <f t="shared" si="156"/>
        <v>1168.74</v>
      </c>
      <c r="N2507" s="6">
        <f t="shared" si="157"/>
        <v>634.38</v>
      </c>
      <c r="O2507" s="6">
        <f t="shared" si="158"/>
        <v>534.36</v>
      </c>
      <c r="P2507" s="8">
        <f t="shared" si="159"/>
        <v>0.45721032907233433</v>
      </c>
      <c r="Q2507" s="5">
        <f>YEAR(SalesDataTable[[#This Row],[Order Date]])</f>
        <v>2026</v>
      </c>
      <c r="R2507" s="8" t="str">
        <f>"Q"&amp;ROUNDUP(MONTH(SalesDataTable[[#This Row],[Order Date]])/3,0)</f>
        <v>Q4</v>
      </c>
      <c r="S2507" s="9">
        <f>MONTH(SalesDataTable[[#This Row],[Order Date]])</f>
        <v>12</v>
      </c>
      <c r="T2507" s="8" t="str">
        <f>TEXT(SalesDataTable[[#This Row],[Order Date]],"mmm")</f>
        <v>Dec</v>
      </c>
    </row>
    <row r="2508" spans="1:20" ht="15.6">
      <c r="A2508" s="2" t="s">
        <v>2559</v>
      </c>
      <c r="B2508" s="3">
        <v>46358</v>
      </c>
      <c r="C2508" s="4" t="s">
        <v>27</v>
      </c>
      <c r="D2508" s="4" t="s">
        <v>82</v>
      </c>
      <c r="E2508" s="4" t="s">
        <v>3</v>
      </c>
      <c r="F2508" s="4" t="s">
        <v>16</v>
      </c>
      <c r="G2508" s="4" t="s">
        <v>31</v>
      </c>
      <c r="H2508" s="4" t="s">
        <v>64</v>
      </c>
      <c r="I2508" s="9">
        <v>4</v>
      </c>
      <c r="J2508" s="6">
        <v>80.98</v>
      </c>
      <c r="K2508" s="7">
        <v>0.2</v>
      </c>
      <c r="L2508" s="6">
        <v>38.6</v>
      </c>
      <c r="M2508" s="6">
        <f t="shared" si="156"/>
        <v>259.13600000000002</v>
      </c>
      <c r="N2508" s="6">
        <f t="shared" si="157"/>
        <v>154.4</v>
      </c>
      <c r="O2508" s="6">
        <f t="shared" si="158"/>
        <v>104.73600000000002</v>
      </c>
      <c r="P2508" s="8">
        <f t="shared" si="159"/>
        <v>0.40417387009138062</v>
      </c>
      <c r="Q2508" s="5">
        <f>YEAR(SalesDataTable[[#This Row],[Order Date]])</f>
        <v>2026</v>
      </c>
      <c r="R2508" s="8" t="str">
        <f>"Q"&amp;ROUNDUP(MONTH(SalesDataTable[[#This Row],[Order Date]])/3,0)</f>
        <v>Q4</v>
      </c>
      <c r="S2508" s="9">
        <f>MONTH(SalesDataTable[[#This Row],[Order Date]])</f>
        <v>12</v>
      </c>
      <c r="T2508" s="8" t="str">
        <f>TEXT(SalesDataTable[[#This Row],[Order Date]],"mmm")</f>
        <v>Dec</v>
      </c>
    </row>
    <row r="2509" spans="1:20" ht="15.6">
      <c r="A2509" s="2" t="s">
        <v>2560</v>
      </c>
      <c r="B2509" s="3">
        <v>46358</v>
      </c>
      <c r="C2509" s="4" t="s">
        <v>1</v>
      </c>
      <c r="D2509" s="4" t="s">
        <v>88</v>
      </c>
      <c r="E2509" s="4" t="s">
        <v>3</v>
      </c>
      <c r="F2509" s="4" t="s">
        <v>16</v>
      </c>
      <c r="G2509" s="4" t="s">
        <v>31</v>
      </c>
      <c r="H2509" s="4" t="s">
        <v>41</v>
      </c>
      <c r="I2509" s="9">
        <v>3</v>
      </c>
      <c r="J2509" s="6">
        <v>196.48</v>
      </c>
      <c r="K2509" s="7">
        <v>0.05</v>
      </c>
      <c r="L2509" s="6">
        <v>107.2</v>
      </c>
      <c r="M2509" s="6">
        <f t="shared" si="156"/>
        <v>559.96799999999996</v>
      </c>
      <c r="N2509" s="6">
        <f t="shared" si="157"/>
        <v>321.60000000000002</v>
      </c>
      <c r="O2509" s="6">
        <f t="shared" si="158"/>
        <v>238.36799999999994</v>
      </c>
      <c r="P2509" s="8">
        <f t="shared" si="159"/>
        <v>0.42568146751242919</v>
      </c>
      <c r="Q2509" s="5">
        <f>YEAR(SalesDataTable[[#This Row],[Order Date]])</f>
        <v>2026</v>
      </c>
      <c r="R2509" s="8" t="str">
        <f>"Q"&amp;ROUNDUP(MONTH(SalesDataTable[[#This Row],[Order Date]])/3,0)</f>
        <v>Q4</v>
      </c>
      <c r="S2509" s="9">
        <f>MONTH(SalesDataTable[[#This Row],[Order Date]])</f>
        <v>12</v>
      </c>
      <c r="T2509" s="8" t="str">
        <f>TEXT(SalesDataTable[[#This Row],[Order Date]],"mmm")</f>
        <v>Dec</v>
      </c>
    </row>
    <row r="2510" spans="1:20" ht="15.6">
      <c r="A2510" s="2" t="s">
        <v>2561</v>
      </c>
      <c r="B2510" s="3">
        <v>46358</v>
      </c>
      <c r="C2510" s="4" t="s">
        <v>1</v>
      </c>
      <c r="D2510" s="4" t="s">
        <v>52</v>
      </c>
      <c r="E2510" s="4" t="s">
        <v>25</v>
      </c>
      <c r="F2510" s="4" t="s">
        <v>16</v>
      </c>
      <c r="G2510" s="4" t="s">
        <v>17</v>
      </c>
      <c r="H2510" s="4" t="s">
        <v>46</v>
      </c>
      <c r="I2510" s="9">
        <v>2</v>
      </c>
      <c r="J2510" s="6">
        <v>46.63</v>
      </c>
      <c r="K2510" s="7">
        <v>0</v>
      </c>
      <c r="L2510" s="6">
        <v>18.68</v>
      </c>
      <c r="M2510" s="6">
        <f t="shared" si="156"/>
        <v>93.26</v>
      </c>
      <c r="N2510" s="6">
        <f t="shared" si="157"/>
        <v>37.36</v>
      </c>
      <c r="O2510" s="6">
        <f t="shared" si="158"/>
        <v>55.900000000000006</v>
      </c>
      <c r="P2510" s="8">
        <f t="shared" si="159"/>
        <v>0.59939952820072917</v>
      </c>
      <c r="Q2510" s="5">
        <f>YEAR(SalesDataTable[[#This Row],[Order Date]])</f>
        <v>2026</v>
      </c>
      <c r="R2510" s="8" t="str">
        <f>"Q"&amp;ROUNDUP(MONTH(SalesDataTable[[#This Row],[Order Date]])/3,0)</f>
        <v>Q4</v>
      </c>
      <c r="S2510" s="9">
        <f>MONTH(SalesDataTable[[#This Row],[Order Date]])</f>
        <v>12</v>
      </c>
      <c r="T2510" s="8" t="str">
        <f>TEXT(SalesDataTable[[#This Row],[Order Date]],"mmm")</f>
        <v>Dec</v>
      </c>
    </row>
    <row r="2511" spans="1:20" ht="15.6">
      <c r="A2511" s="2" t="s">
        <v>2562</v>
      </c>
      <c r="B2511" s="3">
        <v>46358</v>
      </c>
      <c r="C2511" s="4" t="s">
        <v>14</v>
      </c>
      <c r="D2511" s="4" t="s">
        <v>34</v>
      </c>
      <c r="E2511" s="4" t="s">
        <v>10</v>
      </c>
      <c r="F2511" s="4" t="s">
        <v>20</v>
      </c>
      <c r="G2511" s="4" t="s">
        <v>11</v>
      </c>
      <c r="H2511" s="4" t="s">
        <v>21</v>
      </c>
      <c r="I2511" s="9">
        <v>12</v>
      </c>
      <c r="J2511" s="6">
        <v>142.93</v>
      </c>
      <c r="K2511" s="7">
        <v>0.1</v>
      </c>
      <c r="L2511" s="6">
        <v>79.81</v>
      </c>
      <c r="M2511" s="6">
        <f t="shared" si="156"/>
        <v>1543.644</v>
      </c>
      <c r="N2511" s="6">
        <f t="shared" si="157"/>
        <v>957.72</v>
      </c>
      <c r="O2511" s="6">
        <f t="shared" si="158"/>
        <v>585.92399999999998</v>
      </c>
      <c r="P2511" s="8">
        <f t="shared" si="159"/>
        <v>0.37957197384889263</v>
      </c>
      <c r="Q2511" s="5">
        <f>YEAR(SalesDataTable[[#This Row],[Order Date]])</f>
        <v>2026</v>
      </c>
      <c r="R2511" s="8" t="str">
        <f>"Q"&amp;ROUNDUP(MONTH(SalesDataTable[[#This Row],[Order Date]])/3,0)</f>
        <v>Q4</v>
      </c>
      <c r="S2511" s="9">
        <f>MONTH(SalesDataTable[[#This Row],[Order Date]])</f>
        <v>12</v>
      </c>
      <c r="T2511" s="8" t="str">
        <f>TEXT(SalesDataTable[[#This Row],[Order Date]],"mmm")</f>
        <v>Dec</v>
      </c>
    </row>
    <row r="2512" spans="1:20" ht="15.6">
      <c r="A2512" s="2" t="s">
        <v>2563</v>
      </c>
      <c r="B2512" s="3">
        <v>46358</v>
      </c>
      <c r="C2512" s="4" t="s">
        <v>8</v>
      </c>
      <c r="D2512" s="4" t="s">
        <v>69</v>
      </c>
      <c r="E2512" s="4" t="s">
        <v>25</v>
      </c>
      <c r="F2512" s="4" t="s">
        <v>4</v>
      </c>
      <c r="G2512" s="4" t="s">
        <v>11</v>
      </c>
      <c r="H2512" s="4" t="s">
        <v>53</v>
      </c>
      <c r="I2512" s="9">
        <v>2</v>
      </c>
      <c r="J2512" s="6">
        <v>153.97</v>
      </c>
      <c r="K2512" s="7">
        <v>0</v>
      </c>
      <c r="L2512" s="6">
        <v>79.45</v>
      </c>
      <c r="M2512" s="6">
        <f t="shared" si="156"/>
        <v>307.94</v>
      </c>
      <c r="N2512" s="6">
        <f t="shared" si="157"/>
        <v>158.9</v>
      </c>
      <c r="O2512" s="6">
        <f t="shared" si="158"/>
        <v>149.04</v>
      </c>
      <c r="P2512" s="8">
        <f t="shared" si="159"/>
        <v>0.48399038773787101</v>
      </c>
      <c r="Q2512" s="5">
        <f>YEAR(SalesDataTable[[#This Row],[Order Date]])</f>
        <v>2026</v>
      </c>
      <c r="R2512" s="8" t="str">
        <f>"Q"&amp;ROUNDUP(MONTH(SalesDataTable[[#This Row],[Order Date]])/3,0)</f>
        <v>Q4</v>
      </c>
      <c r="S2512" s="9">
        <f>MONTH(SalesDataTable[[#This Row],[Order Date]])</f>
        <v>12</v>
      </c>
      <c r="T2512" s="8" t="str">
        <f>TEXT(SalesDataTable[[#This Row],[Order Date]],"mmm")</f>
        <v>Dec</v>
      </c>
    </row>
    <row r="2513" spans="1:20" ht="15.6">
      <c r="A2513" s="2" t="s">
        <v>2564</v>
      </c>
      <c r="B2513" s="3">
        <v>46358</v>
      </c>
      <c r="C2513" s="4" t="s">
        <v>27</v>
      </c>
      <c r="D2513" s="4" t="s">
        <v>82</v>
      </c>
      <c r="E2513" s="4" t="s">
        <v>3</v>
      </c>
      <c r="F2513" s="4" t="s">
        <v>4</v>
      </c>
      <c r="G2513" s="4" t="s">
        <v>31</v>
      </c>
      <c r="H2513" s="4" t="s">
        <v>32</v>
      </c>
      <c r="I2513" s="9">
        <v>1</v>
      </c>
      <c r="J2513" s="6">
        <v>344.63</v>
      </c>
      <c r="K2513" s="7">
        <v>0.05</v>
      </c>
      <c r="L2513" s="6">
        <v>189.22</v>
      </c>
      <c r="M2513" s="6">
        <f t="shared" si="156"/>
        <v>327.39849999999996</v>
      </c>
      <c r="N2513" s="6">
        <f t="shared" si="157"/>
        <v>189.22</v>
      </c>
      <c r="O2513" s="6">
        <f t="shared" si="158"/>
        <v>138.17849999999996</v>
      </c>
      <c r="P2513" s="8">
        <f t="shared" si="159"/>
        <v>0.42204988721695419</v>
      </c>
      <c r="Q2513" s="5">
        <f>YEAR(SalesDataTable[[#This Row],[Order Date]])</f>
        <v>2026</v>
      </c>
      <c r="R2513" s="8" t="str">
        <f>"Q"&amp;ROUNDUP(MONTH(SalesDataTable[[#This Row],[Order Date]])/3,0)</f>
        <v>Q4</v>
      </c>
      <c r="S2513" s="9">
        <f>MONTH(SalesDataTable[[#This Row],[Order Date]])</f>
        <v>12</v>
      </c>
      <c r="T2513" s="8" t="str">
        <f>TEXT(SalesDataTable[[#This Row],[Order Date]],"mmm")</f>
        <v>Dec</v>
      </c>
    </row>
    <row r="2514" spans="1:20" ht="15.6">
      <c r="A2514" s="2" t="s">
        <v>2565</v>
      </c>
      <c r="B2514" s="3">
        <v>46359</v>
      </c>
      <c r="C2514" s="4" t="s">
        <v>27</v>
      </c>
      <c r="D2514" s="4" t="s">
        <v>82</v>
      </c>
      <c r="E2514" s="4" t="s">
        <v>3</v>
      </c>
      <c r="F2514" s="4" t="s">
        <v>16</v>
      </c>
      <c r="G2514" s="4" t="s">
        <v>17</v>
      </c>
      <c r="H2514" s="4" t="s">
        <v>46</v>
      </c>
      <c r="I2514" s="9">
        <v>2</v>
      </c>
      <c r="J2514" s="6">
        <v>46.51</v>
      </c>
      <c r="K2514" s="7">
        <v>0.05</v>
      </c>
      <c r="L2514" s="6">
        <v>18.73</v>
      </c>
      <c r="M2514" s="6">
        <f t="shared" si="156"/>
        <v>88.368999999999986</v>
      </c>
      <c r="N2514" s="6">
        <f t="shared" si="157"/>
        <v>37.46</v>
      </c>
      <c r="O2514" s="6">
        <f t="shared" si="158"/>
        <v>50.908999999999985</v>
      </c>
      <c r="P2514" s="8">
        <f t="shared" si="159"/>
        <v>0.57609568966492763</v>
      </c>
      <c r="Q2514" s="5">
        <f>YEAR(SalesDataTable[[#This Row],[Order Date]])</f>
        <v>2026</v>
      </c>
      <c r="R2514" s="8" t="str">
        <f>"Q"&amp;ROUNDUP(MONTH(SalesDataTable[[#This Row],[Order Date]])/3,0)</f>
        <v>Q4</v>
      </c>
      <c r="S2514" s="9">
        <f>MONTH(SalesDataTable[[#This Row],[Order Date]])</f>
        <v>12</v>
      </c>
      <c r="T2514" s="8" t="str">
        <f>TEXT(SalesDataTable[[#This Row],[Order Date]],"mmm")</f>
        <v>Dec</v>
      </c>
    </row>
    <row r="2515" spans="1:20" ht="15.6">
      <c r="A2515" s="2" t="s">
        <v>2566</v>
      </c>
      <c r="B2515" s="3">
        <v>46359</v>
      </c>
      <c r="C2515" s="4" t="s">
        <v>1</v>
      </c>
      <c r="D2515" s="4" t="s">
        <v>52</v>
      </c>
      <c r="E2515" s="4" t="s">
        <v>10</v>
      </c>
      <c r="F2515" s="4" t="s">
        <v>20</v>
      </c>
      <c r="G2515" s="4" t="s">
        <v>5</v>
      </c>
      <c r="H2515" s="4" t="s">
        <v>6</v>
      </c>
      <c r="I2515" s="9">
        <v>6</v>
      </c>
      <c r="J2515" s="6">
        <v>80.17</v>
      </c>
      <c r="K2515" s="7">
        <v>0.1</v>
      </c>
      <c r="L2515" s="6">
        <v>42.67</v>
      </c>
      <c r="M2515" s="6">
        <f t="shared" si="156"/>
        <v>432.91800000000001</v>
      </c>
      <c r="N2515" s="6">
        <f t="shared" si="157"/>
        <v>256.02</v>
      </c>
      <c r="O2515" s="6">
        <f t="shared" si="158"/>
        <v>176.89800000000002</v>
      </c>
      <c r="P2515" s="8">
        <f t="shared" si="159"/>
        <v>0.40861779828974543</v>
      </c>
      <c r="Q2515" s="5">
        <f>YEAR(SalesDataTable[[#This Row],[Order Date]])</f>
        <v>2026</v>
      </c>
      <c r="R2515" s="8" t="str">
        <f>"Q"&amp;ROUNDUP(MONTH(SalesDataTable[[#This Row],[Order Date]])/3,0)</f>
        <v>Q4</v>
      </c>
      <c r="S2515" s="9">
        <f>MONTH(SalesDataTable[[#This Row],[Order Date]])</f>
        <v>12</v>
      </c>
      <c r="T2515" s="8" t="str">
        <f>TEXT(SalesDataTable[[#This Row],[Order Date]],"mmm")</f>
        <v>Dec</v>
      </c>
    </row>
    <row r="2516" spans="1:20" ht="15.6">
      <c r="A2516" s="2" t="s">
        <v>2567</v>
      </c>
      <c r="B2516" s="3">
        <v>46359</v>
      </c>
      <c r="C2516" s="4" t="s">
        <v>27</v>
      </c>
      <c r="D2516" s="4" t="s">
        <v>82</v>
      </c>
      <c r="E2516" s="4" t="s">
        <v>3</v>
      </c>
      <c r="F2516" s="4" t="s">
        <v>16</v>
      </c>
      <c r="G2516" s="4" t="s">
        <v>31</v>
      </c>
      <c r="H2516" s="4" t="s">
        <v>90</v>
      </c>
      <c r="I2516" s="9">
        <v>2</v>
      </c>
      <c r="J2516" s="6">
        <v>124.62</v>
      </c>
      <c r="K2516" s="7">
        <v>0.1</v>
      </c>
      <c r="L2516" s="6">
        <v>58.91</v>
      </c>
      <c r="M2516" s="6">
        <f t="shared" si="156"/>
        <v>224.316</v>
      </c>
      <c r="N2516" s="6">
        <f t="shared" si="157"/>
        <v>117.82</v>
      </c>
      <c r="O2516" s="6">
        <f t="shared" si="158"/>
        <v>106.49600000000001</v>
      </c>
      <c r="P2516" s="8">
        <f t="shared" si="159"/>
        <v>0.47475882237557737</v>
      </c>
      <c r="Q2516" s="5">
        <f>YEAR(SalesDataTable[[#This Row],[Order Date]])</f>
        <v>2026</v>
      </c>
      <c r="R2516" s="8" t="str">
        <f>"Q"&amp;ROUNDUP(MONTH(SalesDataTable[[#This Row],[Order Date]])/3,0)</f>
        <v>Q4</v>
      </c>
      <c r="S2516" s="9">
        <f>MONTH(SalesDataTable[[#This Row],[Order Date]])</f>
        <v>12</v>
      </c>
      <c r="T2516" s="8" t="str">
        <f>TEXT(SalesDataTable[[#This Row],[Order Date]],"mmm")</f>
        <v>Dec</v>
      </c>
    </row>
    <row r="2517" spans="1:20" ht="15.6">
      <c r="A2517" s="2" t="s">
        <v>2568</v>
      </c>
      <c r="B2517" s="3">
        <v>46359</v>
      </c>
      <c r="C2517" s="4" t="s">
        <v>14</v>
      </c>
      <c r="D2517" s="4" t="s">
        <v>24</v>
      </c>
      <c r="E2517" s="4" t="s">
        <v>3</v>
      </c>
      <c r="F2517" s="4" t="s">
        <v>4</v>
      </c>
      <c r="G2517" s="4" t="s">
        <v>11</v>
      </c>
      <c r="H2517" s="4" t="s">
        <v>21</v>
      </c>
      <c r="I2517" s="9">
        <v>1</v>
      </c>
      <c r="J2517" s="6">
        <v>144.78</v>
      </c>
      <c r="K2517" s="7">
        <v>0.15</v>
      </c>
      <c r="L2517" s="6">
        <v>81.53</v>
      </c>
      <c r="M2517" s="6">
        <f t="shared" si="156"/>
        <v>123.063</v>
      </c>
      <c r="N2517" s="6">
        <f t="shared" si="157"/>
        <v>81.53</v>
      </c>
      <c r="O2517" s="6">
        <f t="shared" si="158"/>
        <v>41.533000000000001</v>
      </c>
      <c r="P2517" s="8">
        <f t="shared" si="159"/>
        <v>0.33749380398657597</v>
      </c>
      <c r="Q2517" s="5">
        <f>YEAR(SalesDataTable[[#This Row],[Order Date]])</f>
        <v>2026</v>
      </c>
      <c r="R2517" s="8" t="str">
        <f>"Q"&amp;ROUNDUP(MONTH(SalesDataTable[[#This Row],[Order Date]])/3,0)</f>
        <v>Q4</v>
      </c>
      <c r="S2517" s="9">
        <f>MONTH(SalesDataTable[[#This Row],[Order Date]])</f>
        <v>12</v>
      </c>
      <c r="T2517" s="8" t="str">
        <f>TEXT(SalesDataTable[[#This Row],[Order Date]],"mmm")</f>
        <v>Dec</v>
      </c>
    </row>
    <row r="2518" spans="1:20" ht="15.6">
      <c r="A2518" s="2" t="s">
        <v>2569</v>
      </c>
      <c r="B2518" s="3">
        <v>46359</v>
      </c>
      <c r="C2518" s="4" t="s">
        <v>27</v>
      </c>
      <c r="D2518" s="4" t="s">
        <v>45</v>
      </c>
      <c r="E2518" s="4" t="s">
        <v>3</v>
      </c>
      <c r="F2518" s="4" t="s">
        <v>20</v>
      </c>
      <c r="G2518" s="4" t="s">
        <v>17</v>
      </c>
      <c r="H2518" s="4" t="s">
        <v>71</v>
      </c>
      <c r="I2518" s="9">
        <v>1</v>
      </c>
      <c r="J2518" s="6">
        <v>133.80000000000001</v>
      </c>
      <c r="K2518" s="7">
        <v>0</v>
      </c>
      <c r="L2518" s="6">
        <v>66.349999999999994</v>
      </c>
      <c r="M2518" s="6">
        <f t="shared" si="156"/>
        <v>133.80000000000001</v>
      </c>
      <c r="N2518" s="6">
        <f t="shared" si="157"/>
        <v>66.349999999999994</v>
      </c>
      <c r="O2518" s="6">
        <f t="shared" si="158"/>
        <v>67.450000000000017</v>
      </c>
      <c r="P2518" s="8">
        <f t="shared" si="159"/>
        <v>0.50411061285500758</v>
      </c>
      <c r="Q2518" s="5">
        <f>YEAR(SalesDataTable[[#This Row],[Order Date]])</f>
        <v>2026</v>
      </c>
      <c r="R2518" s="8" t="str">
        <f>"Q"&amp;ROUNDUP(MONTH(SalesDataTable[[#This Row],[Order Date]])/3,0)</f>
        <v>Q4</v>
      </c>
      <c r="S2518" s="9">
        <f>MONTH(SalesDataTable[[#This Row],[Order Date]])</f>
        <v>12</v>
      </c>
      <c r="T2518" s="8" t="str">
        <f>TEXT(SalesDataTable[[#This Row],[Order Date]],"mmm")</f>
        <v>Dec</v>
      </c>
    </row>
    <row r="2519" spans="1:20" ht="15.6">
      <c r="A2519" s="2" t="s">
        <v>2570</v>
      </c>
      <c r="B2519" s="3">
        <v>46359</v>
      </c>
      <c r="C2519" s="4" t="s">
        <v>27</v>
      </c>
      <c r="D2519" s="4" t="s">
        <v>45</v>
      </c>
      <c r="E2519" s="4" t="s">
        <v>25</v>
      </c>
      <c r="F2519" s="4" t="s">
        <v>16</v>
      </c>
      <c r="G2519" s="4" t="s">
        <v>31</v>
      </c>
      <c r="H2519" s="4" t="s">
        <v>90</v>
      </c>
      <c r="I2519" s="9">
        <v>1</v>
      </c>
      <c r="J2519" s="6">
        <v>124.93</v>
      </c>
      <c r="K2519" s="7">
        <v>0</v>
      </c>
      <c r="L2519" s="6">
        <v>59.41</v>
      </c>
      <c r="M2519" s="6">
        <f t="shared" si="156"/>
        <v>124.93</v>
      </c>
      <c r="N2519" s="6">
        <f t="shared" si="157"/>
        <v>59.41</v>
      </c>
      <c r="O2519" s="6">
        <f t="shared" si="158"/>
        <v>65.52000000000001</v>
      </c>
      <c r="P2519" s="8">
        <f t="shared" si="159"/>
        <v>0.52445369406867848</v>
      </c>
      <c r="Q2519" s="5">
        <f>YEAR(SalesDataTable[[#This Row],[Order Date]])</f>
        <v>2026</v>
      </c>
      <c r="R2519" s="8" t="str">
        <f>"Q"&amp;ROUNDUP(MONTH(SalesDataTable[[#This Row],[Order Date]])/3,0)</f>
        <v>Q4</v>
      </c>
      <c r="S2519" s="9">
        <f>MONTH(SalesDataTable[[#This Row],[Order Date]])</f>
        <v>12</v>
      </c>
      <c r="T2519" s="8" t="str">
        <f>TEXT(SalesDataTable[[#This Row],[Order Date]],"mmm")</f>
        <v>Dec</v>
      </c>
    </row>
    <row r="2520" spans="1:20" ht="15.6">
      <c r="A2520" s="2" t="s">
        <v>2571</v>
      </c>
      <c r="B2520" s="3">
        <v>46359</v>
      </c>
      <c r="C2520" s="4" t="s">
        <v>8</v>
      </c>
      <c r="D2520" s="4" t="s">
        <v>69</v>
      </c>
      <c r="E2520" s="4" t="s">
        <v>3</v>
      </c>
      <c r="F2520" s="4" t="s">
        <v>16</v>
      </c>
      <c r="G2520" s="4" t="s">
        <v>11</v>
      </c>
      <c r="H2520" s="4" t="s">
        <v>79</v>
      </c>
      <c r="I2520" s="9">
        <v>2</v>
      </c>
      <c r="J2520" s="6">
        <v>70.59</v>
      </c>
      <c r="K2520" s="7">
        <v>0.1</v>
      </c>
      <c r="L2520" s="6">
        <v>32.68</v>
      </c>
      <c r="M2520" s="6">
        <f t="shared" si="156"/>
        <v>127.06200000000001</v>
      </c>
      <c r="N2520" s="6">
        <f t="shared" si="157"/>
        <v>65.36</v>
      </c>
      <c r="O2520" s="6">
        <f t="shared" si="158"/>
        <v>61.702000000000012</v>
      </c>
      <c r="P2520" s="8">
        <f t="shared" si="159"/>
        <v>0.48560545245628123</v>
      </c>
      <c r="Q2520" s="5">
        <f>YEAR(SalesDataTable[[#This Row],[Order Date]])</f>
        <v>2026</v>
      </c>
      <c r="R2520" s="8" t="str">
        <f>"Q"&amp;ROUNDUP(MONTH(SalesDataTable[[#This Row],[Order Date]])/3,0)</f>
        <v>Q4</v>
      </c>
      <c r="S2520" s="9">
        <f>MONTH(SalesDataTable[[#This Row],[Order Date]])</f>
        <v>12</v>
      </c>
      <c r="T2520" s="8" t="str">
        <f>TEXT(SalesDataTable[[#This Row],[Order Date]],"mmm")</f>
        <v>Dec</v>
      </c>
    </row>
    <row r="2521" spans="1:20" ht="15.6">
      <c r="A2521" s="2" t="s">
        <v>2572</v>
      </c>
      <c r="B2521" s="3">
        <v>46360</v>
      </c>
      <c r="C2521" s="4" t="s">
        <v>27</v>
      </c>
      <c r="D2521" s="4" t="s">
        <v>45</v>
      </c>
      <c r="E2521" s="4" t="s">
        <v>3</v>
      </c>
      <c r="F2521" s="4" t="s">
        <v>4</v>
      </c>
      <c r="G2521" s="4" t="s">
        <v>11</v>
      </c>
      <c r="H2521" s="4" t="s">
        <v>53</v>
      </c>
      <c r="I2521" s="9">
        <v>2</v>
      </c>
      <c r="J2521" s="6">
        <v>151.05000000000001</v>
      </c>
      <c r="K2521" s="7">
        <v>0.15</v>
      </c>
      <c r="L2521" s="6">
        <v>80.36</v>
      </c>
      <c r="M2521" s="6">
        <f t="shared" si="156"/>
        <v>256.78500000000003</v>
      </c>
      <c r="N2521" s="6">
        <f t="shared" si="157"/>
        <v>160.72</v>
      </c>
      <c r="O2521" s="6">
        <f t="shared" si="158"/>
        <v>96.065000000000026</v>
      </c>
      <c r="P2521" s="8">
        <f t="shared" si="159"/>
        <v>0.37410674299511271</v>
      </c>
      <c r="Q2521" s="5">
        <f>YEAR(SalesDataTable[[#This Row],[Order Date]])</f>
        <v>2026</v>
      </c>
      <c r="R2521" s="8" t="str">
        <f>"Q"&amp;ROUNDUP(MONTH(SalesDataTable[[#This Row],[Order Date]])/3,0)</f>
        <v>Q4</v>
      </c>
      <c r="S2521" s="9">
        <f>MONTH(SalesDataTable[[#This Row],[Order Date]])</f>
        <v>12</v>
      </c>
      <c r="T2521" s="8" t="str">
        <f>TEXT(SalesDataTable[[#This Row],[Order Date]],"mmm")</f>
        <v>Dec</v>
      </c>
    </row>
    <row r="2522" spans="1:20" ht="15.6">
      <c r="A2522" s="2" t="s">
        <v>2573</v>
      </c>
      <c r="B2522" s="3">
        <v>46360</v>
      </c>
      <c r="C2522" s="4" t="s">
        <v>27</v>
      </c>
      <c r="D2522" s="4" t="s">
        <v>45</v>
      </c>
      <c r="E2522" s="4" t="s">
        <v>3</v>
      </c>
      <c r="F2522" s="4" t="s">
        <v>4</v>
      </c>
      <c r="G2522" s="4" t="s">
        <v>31</v>
      </c>
      <c r="H2522" s="4" t="s">
        <v>90</v>
      </c>
      <c r="I2522" s="9">
        <v>2</v>
      </c>
      <c r="J2522" s="6">
        <v>120.37</v>
      </c>
      <c r="K2522" s="7">
        <v>0.2</v>
      </c>
      <c r="L2522" s="6">
        <v>59.39</v>
      </c>
      <c r="M2522" s="6">
        <f t="shared" si="156"/>
        <v>192.59200000000001</v>
      </c>
      <c r="N2522" s="6">
        <f t="shared" si="157"/>
        <v>118.78</v>
      </c>
      <c r="O2522" s="6">
        <f t="shared" si="158"/>
        <v>73.812000000000012</v>
      </c>
      <c r="P2522" s="8">
        <f t="shared" si="159"/>
        <v>0.3832557946332143</v>
      </c>
      <c r="Q2522" s="5">
        <f>YEAR(SalesDataTable[[#This Row],[Order Date]])</f>
        <v>2026</v>
      </c>
      <c r="R2522" s="8" t="str">
        <f>"Q"&amp;ROUNDUP(MONTH(SalesDataTable[[#This Row],[Order Date]])/3,0)</f>
        <v>Q4</v>
      </c>
      <c r="S2522" s="9">
        <f>MONTH(SalesDataTable[[#This Row],[Order Date]])</f>
        <v>12</v>
      </c>
      <c r="T2522" s="8" t="str">
        <f>TEXT(SalesDataTable[[#This Row],[Order Date]],"mmm")</f>
        <v>Dec</v>
      </c>
    </row>
    <row r="2523" spans="1:20" ht="15.6">
      <c r="A2523" s="2" t="s">
        <v>2574</v>
      </c>
      <c r="B2523" s="3">
        <v>46360</v>
      </c>
      <c r="C2523" s="4" t="s">
        <v>8</v>
      </c>
      <c r="D2523" s="4" t="s">
        <v>9</v>
      </c>
      <c r="E2523" s="4" t="s">
        <v>3</v>
      </c>
      <c r="F2523" s="4" t="s">
        <v>4</v>
      </c>
      <c r="G2523" s="4" t="s">
        <v>31</v>
      </c>
      <c r="H2523" s="4" t="s">
        <v>41</v>
      </c>
      <c r="I2523" s="9">
        <v>3</v>
      </c>
      <c r="J2523" s="6">
        <v>193.8</v>
      </c>
      <c r="K2523" s="7">
        <v>0</v>
      </c>
      <c r="L2523" s="6">
        <v>104.55</v>
      </c>
      <c r="M2523" s="6">
        <f t="shared" si="156"/>
        <v>581.40000000000009</v>
      </c>
      <c r="N2523" s="6">
        <f t="shared" si="157"/>
        <v>313.64999999999998</v>
      </c>
      <c r="O2523" s="6">
        <f t="shared" si="158"/>
        <v>267.75000000000011</v>
      </c>
      <c r="P2523" s="8">
        <f t="shared" si="159"/>
        <v>0.46052631578947378</v>
      </c>
      <c r="Q2523" s="5">
        <f>YEAR(SalesDataTable[[#This Row],[Order Date]])</f>
        <v>2026</v>
      </c>
      <c r="R2523" s="8" t="str">
        <f>"Q"&amp;ROUNDUP(MONTH(SalesDataTable[[#This Row],[Order Date]])/3,0)</f>
        <v>Q4</v>
      </c>
      <c r="S2523" s="9">
        <f>MONTH(SalesDataTable[[#This Row],[Order Date]])</f>
        <v>12</v>
      </c>
      <c r="T2523" s="8" t="str">
        <f>TEXT(SalesDataTable[[#This Row],[Order Date]],"mmm")</f>
        <v>Dec</v>
      </c>
    </row>
    <row r="2524" spans="1:20" ht="15.6">
      <c r="A2524" s="2" t="s">
        <v>2575</v>
      </c>
      <c r="B2524" s="3">
        <v>46361</v>
      </c>
      <c r="C2524" s="4" t="s">
        <v>27</v>
      </c>
      <c r="D2524" s="4" t="s">
        <v>82</v>
      </c>
      <c r="E2524" s="4" t="s">
        <v>3</v>
      </c>
      <c r="F2524" s="4" t="s">
        <v>20</v>
      </c>
      <c r="G2524" s="4" t="s">
        <v>11</v>
      </c>
      <c r="H2524" s="4" t="s">
        <v>21</v>
      </c>
      <c r="I2524" s="9">
        <v>1</v>
      </c>
      <c r="J2524" s="6">
        <v>146.08000000000001</v>
      </c>
      <c r="K2524" s="7">
        <v>0.1</v>
      </c>
      <c r="L2524" s="6">
        <v>81.540000000000006</v>
      </c>
      <c r="M2524" s="6">
        <f t="shared" si="156"/>
        <v>131.47200000000001</v>
      </c>
      <c r="N2524" s="6">
        <f t="shared" si="157"/>
        <v>81.540000000000006</v>
      </c>
      <c r="O2524" s="6">
        <f t="shared" si="158"/>
        <v>49.932000000000002</v>
      </c>
      <c r="P2524" s="8">
        <f t="shared" si="159"/>
        <v>0.37979189485213583</v>
      </c>
      <c r="Q2524" s="5">
        <f>YEAR(SalesDataTable[[#This Row],[Order Date]])</f>
        <v>2026</v>
      </c>
      <c r="R2524" s="8" t="str">
        <f>"Q"&amp;ROUNDUP(MONTH(SalesDataTable[[#This Row],[Order Date]])/3,0)</f>
        <v>Q4</v>
      </c>
      <c r="S2524" s="9">
        <f>MONTH(SalesDataTable[[#This Row],[Order Date]])</f>
        <v>12</v>
      </c>
      <c r="T2524" s="8" t="str">
        <f>TEXT(SalesDataTable[[#This Row],[Order Date]],"mmm")</f>
        <v>Dec</v>
      </c>
    </row>
    <row r="2525" spans="1:20" ht="15.6">
      <c r="A2525" s="2" t="s">
        <v>2576</v>
      </c>
      <c r="B2525" s="3">
        <v>46361</v>
      </c>
      <c r="C2525" s="4" t="s">
        <v>27</v>
      </c>
      <c r="D2525" s="4" t="s">
        <v>45</v>
      </c>
      <c r="E2525" s="4" t="s">
        <v>10</v>
      </c>
      <c r="F2525" s="4" t="s">
        <v>20</v>
      </c>
      <c r="G2525" s="4" t="s">
        <v>5</v>
      </c>
      <c r="H2525" s="4" t="s">
        <v>43</v>
      </c>
      <c r="I2525" s="9">
        <v>4</v>
      </c>
      <c r="J2525" s="6">
        <v>101.17</v>
      </c>
      <c r="K2525" s="7">
        <v>0.15</v>
      </c>
      <c r="L2525" s="6">
        <v>50.48</v>
      </c>
      <c r="M2525" s="6">
        <f t="shared" si="156"/>
        <v>343.97800000000001</v>
      </c>
      <c r="N2525" s="6">
        <f t="shared" si="157"/>
        <v>201.92</v>
      </c>
      <c r="O2525" s="6">
        <f t="shared" si="158"/>
        <v>142.05800000000002</v>
      </c>
      <c r="P2525" s="8">
        <f t="shared" si="159"/>
        <v>0.41298571420265257</v>
      </c>
      <c r="Q2525" s="5">
        <f>YEAR(SalesDataTable[[#This Row],[Order Date]])</f>
        <v>2026</v>
      </c>
      <c r="R2525" s="8" t="str">
        <f>"Q"&amp;ROUNDUP(MONTH(SalesDataTable[[#This Row],[Order Date]])/3,0)</f>
        <v>Q4</v>
      </c>
      <c r="S2525" s="9">
        <f>MONTH(SalesDataTable[[#This Row],[Order Date]])</f>
        <v>12</v>
      </c>
      <c r="T2525" s="8" t="str">
        <f>TEXT(SalesDataTable[[#This Row],[Order Date]],"mmm")</f>
        <v>Dec</v>
      </c>
    </row>
    <row r="2526" spans="1:20" ht="15.6">
      <c r="A2526" s="2" t="s">
        <v>2577</v>
      </c>
      <c r="B2526" s="3">
        <v>46361</v>
      </c>
      <c r="C2526" s="4" t="s">
        <v>8</v>
      </c>
      <c r="D2526" s="4" t="s">
        <v>38</v>
      </c>
      <c r="E2526" s="4" t="s">
        <v>25</v>
      </c>
      <c r="F2526" s="4" t="s">
        <v>16</v>
      </c>
      <c r="G2526" s="4" t="s">
        <v>31</v>
      </c>
      <c r="H2526" s="4" t="s">
        <v>90</v>
      </c>
      <c r="I2526" s="9">
        <v>2</v>
      </c>
      <c r="J2526" s="6">
        <v>121.64</v>
      </c>
      <c r="K2526" s="7">
        <v>0</v>
      </c>
      <c r="L2526" s="6">
        <v>61.94</v>
      </c>
      <c r="M2526" s="6">
        <f t="shared" si="156"/>
        <v>243.28</v>
      </c>
      <c r="N2526" s="6">
        <f t="shared" si="157"/>
        <v>123.88</v>
      </c>
      <c r="O2526" s="6">
        <f t="shared" si="158"/>
        <v>119.4</v>
      </c>
      <c r="P2526" s="8">
        <f t="shared" si="159"/>
        <v>0.49079250246629402</v>
      </c>
      <c r="Q2526" s="5">
        <f>YEAR(SalesDataTable[[#This Row],[Order Date]])</f>
        <v>2026</v>
      </c>
      <c r="R2526" s="8" t="str">
        <f>"Q"&amp;ROUNDUP(MONTH(SalesDataTable[[#This Row],[Order Date]])/3,0)</f>
        <v>Q4</v>
      </c>
      <c r="S2526" s="9">
        <f>MONTH(SalesDataTable[[#This Row],[Order Date]])</f>
        <v>12</v>
      </c>
      <c r="T2526" s="8" t="str">
        <f>TEXT(SalesDataTable[[#This Row],[Order Date]],"mmm")</f>
        <v>Dec</v>
      </c>
    </row>
    <row r="2527" spans="1:20" ht="15.6">
      <c r="A2527" s="2" t="s">
        <v>2578</v>
      </c>
      <c r="B2527" s="3">
        <v>46361</v>
      </c>
      <c r="C2527" s="4" t="s">
        <v>8</v>
      </c>
      <c r="D2527" s="4" t="s">
        <v>9</v>
      </c>
      <c r="E2527" s="4" t="s">
        <v>3</v>
      </c>
      <c r="F2527" s="4" t="s">
        <v>4</v>
      </c>
      <c r="G2527" s="4" t="s">
        <v>17</v>
      </c>
      <c r="H2527" s="4" t="s">
        <v>83</v>
      </c>
      <c r="I2527" s="9">
        <v>1</v>
      </c>
      <c r="J2527" s="6">
        <v>165.1</v>
      </c>
      <c r="K2527" s="7">
        <v>0.05</v>
      </c>
      <c r="L2527" s="6">
        <v>85.23</v>
      </c>
      <c r="M2527" s="6">
        <f t="shared" si="156"/>
        <v>156.845</v>
      </c>
      <c r="N2527" s="6">
        <f t="shared" si="157"/>
        <v>85.23</v>
      </c>
      <c r="O2527" s="6">
        <f t="shared" si="158"/>
        <v>71.614999999999995</v>
      </c>
      <c r="P2527" s="8">
        <f t="shared" si="159"/>
        <v>0.45659727756702473</v>
      </c>
      <c r="Q2527" s="5">
        <f>YEAR(SalesDataTable[[#This Row],[Order Date]])</f>
        <v>2026</v>
      </c>
      <c r="R2527" s="8" t="str">
        <f>"Q"&amp;ROUNDUP(MONTH(SalesDataTable[[#This Row],[Order Date]])/3,0)</f>
        <v>Q4</v>
      </c>
      <c r="S2527" s="9">
        <f>MONTH(SalesDataTable[[#This Row],[Order Date]])</f>
        <v>12</v>
      </c>
      <c r="T2527" s="8" t="str">
        <f>TEXT(SalesDataTable[[#This Row],[Order Date]],"mmm")</f>
        <v>Dec</v>
      </c>
    </row>
    <row r="2528" spans="1:20" ht="15.6">
      <c r="A2528" s="2" t="s">
        <v>2579</v>
      </c>
      <c r="B2528" s="3">
        <v>46361</v>
      </c>
      <c r="C2528" s="4" t="s">
        <v>27</v>
      </c>
      <c r="D2528" s="4" t="s">
        <v>82</v>
      </c>
      <c r="E2528" s="4" t="s">
        <v>3</v>
      </c>
      <c r="F2528" s="4" t="s">
        <v>16</v>
      </c>
      <c r="G2528" s="4" t="s">
        <v>31</v>
      </c>
      <c r="H2528" s="4" t="s">
        <v>41</v>
      </c>
      <c r="I2528" s="9">
        <v>3</v>
      </c>
      <c r="J2528" s="6">
        <v>194.07</v>
      </c>
      <c r="K2528" s="7">
        <v>0.1</v>
      </c>
      <c r="L2528" s="6">
        <v>102.37</v>
      </c>
      <c r="M2528" s="6">
        <f t="shared" si="156"/>
        <v>523.98900000000003</v>
      </c>
      <c r="N2528" s="6">
        <f t="shared" si="157"/>
        <v>307.11</v>
      </c>
      <c r="O2528" s="6">
        <f t="shared" si="158"/>
        <v>216.87900000000002</v>
      </c>
      <c r="P2528" s="8">
        <f t="shared" si="159"/>
        <v>0.4138999101126169</v>
      </c>
      <c r="Q2528" s="5">
        <f>YEAR(SalesDataTable[[#This Row],[Order Date]])</f>
        <v>2026</v>
      </c>
      <c r="R2528" s="8" t="str">
        <f>"Q"&amp;ROUNDUP(MONTH(SalesDataTable[[#This Row],[Order Date]])/3,0)</f>
        <v>Q4</v>
      </c>
      <c r="S2528" s="9">
        <f>MONTH(SalesDataTable[[#This Row],[Order Date]])</f>
        <v>12</v>
      </c>
      <c r="T2528" s="8" t="str">
        <f>TEXT(SalesDataTable[[#This Row],[Order Date]],"mmm")</f>
        <v>Dec</v>
      </c>
    </row>
    <row r="2529" spans="1:20" ht="15.6">
      <c r="A2529" s="2" t="s">
        <v>2580</v>
      </c>
      <c r="B2529" s="3">
        <v>46361</v>
      </c>
      <c r="C2529" s="4" t="s">
        <v>27</v>
      </c>
      <c r="D2529" s="4" t="s">
        <v>82</v>
      </c>
      <c r="E2529" s="4" t="s">
        <v>39</v>
      </c>
      <c r="F2529" s="4" t="s">
        <v>16</v>
      </c>
      <c r="G2529" s="4" t="s">
        <v>11</v>
      </c>
      <c r="H2529" s="4" t="s">
        <v>53</v>
      </c>
      <c r="I2529" s="9">
        <v>1</v>
      </c>
      <c r="J2529" s="6">
        <v>152.44</v>
      </c>
      <c r="K2529" s="7">
        <v>0.1</v>
      </c>
      <c r="L2529" s="6">
        <v>76.91</v>
      </c>
      <c r="M2529" s="6">
        <f t="shared" si="156"/>
        <v>137.196</v>
      </c>
      <c r="N2529" s="6">
        <f t="shared" si="157"/>
        <v>76.91</v>
      </c>
      <c r="O2529" s="6">
        <f t="shared" si="158"/>
        <v>60.286000000000001</v>
      </c>
      <c r="P2529" s="8">
        <f t="shared" si="159"/>
        <v>0.43941514329863846</v>
      </c>
      <c r="Q2529" s="5">
        <f>YEAR(SalesDataTable[[#This Row],[Order Date]])</f>
        <v>2026</v>
      </c>
      <c r="R2529" s="8" t="str">
        <f>"Q"&amp;ROUNDUP(MONTH(SalesDataTable[[#This Row],[Order Date]])/3,0)</f>
        <v>Q4</v>
      </c>
      <c r="S2529" s="9">
        <f>MONTH(SalesDataTable[[#This Row],[Order Date]])</f>
        <v>12</v>
      </c>
      <c r="T2529" s="8" t="str">
        <f>TEXT(SalesDataTable[[#This Row],[Order Date]],"mmm")</f>
        <v>Dec</v>
      </c>
    </row>
    <row r="2530" spans="1:20" ht="15.6">
      <c r="A2530" s="2" t="s">
        <v>2581</v>
      </c>
      <c r="B2530" s="3">
        <v>46361</v>
      </c>
      <c r="C2530" s="4" t="s">
        <v>8</v>
      </c>
      <c r="D2530" s="4" t="s">
        <v>69</v>
      </c>
      <c r="E2530" s="4" t="s">
        <v>3</v>
      </c>
      <c r="F2530" s="4" t="s">
        <v>4</v>
      </c>
      <c r="G2530" s="4" t="s">
        <v>31</v>
      </c>
      <c r="H2530" s="4" t="s">
        <v>90</v>
      </c>
      <c r="I2530" s="9">
        <v>1</v>
      </c>
      <c r="J2530" s="6">
        <v>123.82</v>
      </c>
      <c r="K2530" s="7">
        <v>0.05</v>
      </c>
      <c r="L2530" s="6">
        <v>59.19</v>
      </c>
      <c r="M2530" s="6">
        <f t="shared" si="156"/>
        <v>117.62899999999999</v>
      </c>
      <c r="N2530" s="6">
        <f t="shared" si="157"/>
        <v>59.19</v>
      </c>
      <c r="O2530" s="6">
        <f t="shared" si="158"/>
        <v>58.438999999999993</v>
      </c>
      <c r="P2530" s="8">
        <f t="shared" si="159"/>
        <v>0.49680775999115862</v>
      </c>
      <c r="Q2530" s="5">
        <f>YEAR(SalesDataTable[[#This Row],[Order Date]])</f>
        <v>2026</v>
      </c>
      <c r="R2530" s="8" t="str">
        <f>"Q"&amp;ROUNDUP(MONTH(SalesDataTable[[#This Row],[Order Date]])/3,0)</f>
        <v>Q4</v>
      </c>
      <c r="S2530" s="9">
        <f>MONTH(SalesDataTable[[#This Row],[Order Date]])</f>
        <v>12</v>
      </c>
      <c r="T2530" s="8" t="str">
        <f>TEXT(SalesDataTable[[#This Row],[Order Date]],"mmm")</f>
        <v>Dec</v>
      </c>
    </row>
    <row r="2531" spans="1:20" ht="15.6">
      <c r="A2531" s="2" t="s">
        <v>2582</v>
      </c>
      <c r="B2531" s="3">
        <v>46361</v>
      </c>
      <c r="C2531" s="4" t="s">
        <v>1</v>
      </c>
      <c r="D2531" s="4" t="s">
        <v>2</v>
      </c>
      <c r="E2531" s="4" t="s">
        <v>3</v>
      </c>
      <c r="F2531" s="4" t="s">
        <v>16</v>
      </c>
      <c r="G2531" s="4" t="s">
        <v>11</v>
      </c>
      <c r="H2531" s="4" t="s">
        <v>79</v>
      </c>
      <c r="I2531" s="9">
        <v>4</v>
      </c>
      <c r="J2531" s="6">
        <v>71.12</v>
      </c>
      <c r="K2531" s="7">
        <v>0.05</v>
      </c>
      <c r="L2531" s="6">
        <v>31.93</v>
      </c>
      <c r="M2531" s="6">
        <f t="shared" si="156"/>
        <v>270.25600000000003</v>
      </c>
      <c r="N2531" s="6">
        <f t="shared" si="157"/>
        <v>127.72</v>
      </c>
      <c r="O2531" s="6">
        <f t="shared" si="158"/>
        <v>142.53600000000003</v>
      </c>
      <c r="P2531" s="8">
        <f t="shared" si="159"/>
        <v>0.52741104730329769</v>
      </c>
      <c r="Q2531" s="5">
        <f>YEAR(SalesDataTable[[#This Row],[Order Date]])</f>
        <v>2026</v>
      </c>
      <c r="R2531" s="8" t="str">
        <f>"Q"&amp;ROUNDUP(MONTH(SalesDataTable[[#This Row],[Order Date]])/3,0)</f>
        <v>Q4</v>
      </c>
      <c r="S2531" s="9">
        <f>MONTH(SalesDataTable[[#This Row],[Order Date]])</f>
        <v>12</v>
      </c>
      <c r="T2531" s="8" t="str">
        <f>TEXT(SalesDataTable[[#This Row],[Order Date]],"mmm")</f>
        <v>Dec</v>
      </c>
    </row>
    <row r="2532" spans="1:20" ht="15.6">
      <c r="A2532" s="2" t="s">
        <v>2583</v>
      </c>
      <c r="B2532" s="3">
        <v>46361</v>
      </c>
      <c r="C2532" s="4" t="s">
        <v>14</v>
      </c>
      <c r="D2532" s="4" t="s">
        <v>126</v>
      </c>
      <c r="E2532" s="4" t="s">
        <v>39</v>
      </c>
      <c r="F2532" s="4" t="s">
        <v>4</v>
      </c>
      <c r="G2532" s="4" t="s">
        <v>11</v>
      </c>
      <c r="H2532" s="4" t="s">
        <v>79</v>
      </c>
      <c r="I2532" s="9">
        <v>1</v>
      </c>
      <c r="J2532" s="6">
        <v>71.55</v>
      </c>
      <c r="K2532" s="7">
        <v>0.1</v>
      </c>
      <c r="L2532" s="6">
        <v>32.07</v>
      </c>
      <c r="M2532" s="6">
        <f t="shared" si="156"/>
        <v>64.394999999999996</v>
      </c>
      <c r="N2532" s="6">
        <f t="shared" si="157"/>
        <v>32.07</v>
      </c>
      <c r="O2532" s="6">
        <f t="shared" si="158"/>
        <v>32.324999999999996</v>
      </c>
      <c r="P2532" s="8">
        <f t="shared" si="159"/>
        <v>0.50197996738877237</v>
      </c>
      <c r="Q2532" s="5">
        <f>YEAR(SalesDataTable[[#This Row],[Order Date]])</f>
        <v>2026</v>
      </c>
      <c r="R2532" s="8" t="str">
        <f>"Q"&amp;ROUNDUP(MONTH(SalesDataTable[[#This Row],[Order Date]])/3,0)</f>
        <v>Q4</v>
      </c>
      <c r="S2532" s="9">
        <f>MONTH(SalesDataTable[[#This Row],[Order Date]])</f>
        <v>12</v>
      </c>
      <c r="T2532" s="8" t="str">
        <f>TEXT(SalesDataTable[[#This Row],[Order Date]],"mmm")</f>
        <v>Dec</v>
      </c>
    </row>
    <row r="2533" spans="1:20" ht="15.6">
      <c r="A2533" s="2" t="s">
        <v>2584</v>
      </c>
      <c r="B2533" s="3">
        <v>46361</v>
      </c>
      <c r="C2533" s="4" t="s">
        <v>14</v>
      </c>
      <c r="D2533" s="4" t="s">
        <v>15</v>
      </c>
      <c r="E2533" s="4" t="s">
        <v>39</v>
      </c>
      <c r="F2533" s="4" t="s">
        <v>4</v>
      </c>
      <c r="G2533" s="4" t="s">
        <v>11</v>
      </c>
      <c r="H2533" s="4" t="s">
        <v>79</v>
      </c>
      <c r="I2533" s="9">
        <v>2</v>
      </c>
      <c r="J2533" s="6">
        <v>70.239999999999995</v>
      </c>
      <c r="K2533" s="7">
        <v>0.1</v>
      </c>
      <c r="L2533" s="6">
        <v>33.29</v>
      </c>
      <c r="M2533" s="6">
        <f t="shared" si="156"/>
        <v>126.43199999999999</v>
      </c>
      <c r="N2533" s="6">
        <f t="shared" si="157"/>
        <v>66.58</v>
      </c>
      <c r="O2533" s="6">
        <f t="shared" si="158"/>
        <v>59.85199999999999</v>
      </c>
      <c r="P2533" s="8">
        <f t="shared" si="159"/>
        <v>0.47339281194634264</v>
      </c>
      <c r="Q2533" s="5">
        <f>YEAR(SalesDataTable[[#This Row],[Order Date]])</f>
        <v>2026</v>
      </c>
      <c r="R2533" s="8" t="str">
        <f>"Q"&amp;ROUNDUP(MONTH(SalesDataTable[[#This Row],[Order Date]])/3,0)</f>
        <v>Q4</v>
      </c>
      <c r="S2533" s="9">
        <f>MONTH(SalesDataTable[[#This Row],[Order Date]])</f>
        <v>12</v>
      </c>
      <c r="T2533" s="8" t="str">
        <f>TEXT(SalesDataTable[[#This Row],[Order Date]],"mmm")</f>
        <v>Dec</v>
      </c>
    </row>
    <row r="2534" spans="1:20" ht="15.6">
      <c r="A2534" s="2" t="s">
        <v>2585</v>
      </c>
      <c r="B2534" s="3">
        <v>46362</v>
      </c>
      <c r="C2534" s="4" t="s">
        <v>1</v>
      </c>
      <c r="D2534" s="4" t="s">
        <v>2</v>
      </c>
      <c r="E2534" s="4" t="s">
        <v>39</v>
      </c>
      <c r="F2534" s="4" t="s">
        <v>4</v>
      </c>
      <c r="G2534" s="4" t="s">
        <v>5</v>
      </c>
      <c r="H2534" s="4" t="s">
        <v>29</v>
      </c>
      <c r="I2534" s="9">
        <v>2</v>
      </c>
      <c r="J2534" s="6">
        <v>50.68</v>
      </c>
      <c r="K2534" s="7">
        <v>0.15</v>
      </c>
      <c r="L2534" s="6">
        <v>22.41</v>
      </c>
      <c r="M2534" s="6">
        <f t="shared" si="156"/>
        <v>86.155999999999992</v>
      </c>
      <c r="N2534" s="6">
        <f t="shared" si="157"/>
        <v>44.82</v>
      </c>
      <c r="O2534" s="6">
        <f t="shared" si="158"/>
        <v>41.335999999999991</v>
      </c>
      <c r="P2534" s="8">
        <f t="shared" si="159"/>
        <v>0.47978086262129155</v>
      </c>
      <c r="Q2534" s="5">
        <f>YEAR(SalesDataTable[[#This Row],[Order Date]])</f>
        <v>2026</v>
      </c>
      <c r="R2534" s="8" t="str">
        <f>"Q"&amp;ROUNDUP(MONTH(SalesDataTable[[#This Row],[Order Date]])/3,0)</f>
        <v>Q4</v>
      </c>
      <c r="S2534" s="9">
        <f>MONTH(SalesDataTable[[#This Row],[Order Date]])</f>
        <v>12</v>
      </c>
      <c r="T2534" s="8" t="str">
        <f>TEXT(SalesDataTable[[#This Row],[Order Date]],"mmm")</f>
        <v>Dec</v>
      </c>
    </row>
    <row r="2535" spans="1:20" ht="15.6">
      <c r="A2535" s="2" t="s">
        <v>2586</v>
      </c>
      <c r="B2535" s="3">
        <v>46362</v>
      </c>
      <c r="C2535" s="4" t="s">
        <v>27</v>
      </c>
      <c r="D2535" s="4" t="s">
        <v>45</v>
      </c>
      <c r="E2535" s="4" t="s">
        <v>3</v>
      </c>
      <c r="F2535" s="4" t="s">
        <v>16</v>
      </c>
      <c r="G2535" s="4" t="s">
        <v>5</v>
      </c>
      <c r="H2535" s="4" t="s">
        <v>43</v>
      </c>
      <c r="I2535" s="9">
        <v>1</v>
      </c>
      <c r="J2535" s="6">
        <v>101.26</v>
      </c>
      <c r="K2535" s="7">
        <v>0</v>
      </c>
      <c r="L2535" s="6">
        <v>51.7</v>
      </c>
      <c r="M2535" s="6">
        <f t="shared" si="156"/>
        <v>101.26</v>
      </c>
      <c r="N2535" s="6">
        <f t="shared" si="157"/>
        <v>51.7</v>
      </c>
      <c r="O2535" s="6">
        <f t="shared" si="158"/>
        <v>49.56</v>
      </c>
      <c r="P2535" s="8">
        <f t="shared" si="159"/>
        <v>0.4894331424056883</v>
      </c>
      <c r="Q2535" s="5">
        <f>YEAR(SalesDataTable[[#This Row],[Order Date]])</f>
        <v>2026</v>
      </c>
      <c r="R2535" s="8" t="str">
        <f>"Q"&amp;ROUNDUP(MONTH(SalesDataTable[[#This Row],[Order Date]])/3,0)</f>
        <v>Q4</v>
      </c>
      <c r="S2535" s="9">
        <f>MONTH(SalesDataTable[[#This Row],[Order Date]])</f>
        <v>12</v>
      </c>
      <c r="T2535" s="8" t="str">
        <f>TEXT(SalesDataTable[[#This Row],[Order Date]],"mmm")</f>
        <v>Dec</v>
      </c>
    </row>
    <row r="2536" spans="1:20" ht="15.6">
      <c r="A2536" s="2" t="s">
        <v>2587</v>
      </c>
      <c r="B2536" s="3">
        <v>46362</v>
      </c>
      <c r="C2536" s="4" t="s">
        <v>1</v>
      </c>
      <c r="D2536" s="4" t="s">
        <v>2</v>
      </c>
      <c r="E2536" s="4" t="s">
        <v>39</v>
      </c>
      <c r="F2536" s="4" t="s">
        <v>20</v>
      </c>
      <c r="G2536" s="4" t="s">
        <v>17</v>
      </c>
      <c r="H2536" s="4" t="s">
        <v>46</v>
      </c>
      <c r="I2536" s="9">
        <v>2</v>
      </c>
      <c r="J2536" s="6">
        <v>46.01</v>
      </c>
      <c r="K2536" s="7">
        <v>0.05</v>
      </c>
      <c r="L2536" s="6">
        <v>18.399999999999999</v>
      </c>
      <c r="M2536" s="6">
        <f t="shared" si="156"/>
        <v>87.418999999999997</v>
      </c>
      <c r="N2536" s="6">
        <f t="shared" si="157"/>
        <v>36.799999999999997</v>
      </c>
      <c r="O2536" s="6">
        <f t="shared" si="158"/>
        <v>50.619</v>
      </c>
      <c r="P2536" s="8">
        <f t="shared" si="159"/>
        <v>0.57903888170763795</v>
      </c>
      <c r="Q2536" s="5">
        <f>YEAR(SalesDataTable[[#This Row],[Order Date]])</f>
        <v>2026</v>
      </c>
      <c r="R2536" s="8" t="str">
        <f>"Q"&amp;ROUNDUP(MONTH(SalesDataTable[[#This Row],[Order Date]])/3,0)</f>
        <v>Q4</v>
      </c>
      <c r="S2536" s="9">
        <f>MONTH(SalesDataTable[[#This Row],[Order Date]])</f>
        <v>12</v>
      </c>
      <c r="T2536" s="8" t="str">
        <f>TEXT(SalesDataTable[[#This Row],[Order Date]],"mmm")</f>
        <v>Dec</v>
      </c>
    </row>
    <row r="2537" spans="1:20" ht="15.6">
      <c r="A2537" s="2" t="s">
        <v>2588</v>
      </c>
      <c r="B2537" s="3">
        <v>46362</v>
      </c>
      <c r="C2537" s="4" t="s">
        <v>8</v>
      </c>
      <c r="D2537" s="4" t="s">
        <v>69</v>
      </c>
      <c r="E2537" s="4" t="s">
        <v>3</v>
      </c>
      <c r="F2537" s="4" t="s">
        <v>16</v>
      </c>
      <c r="G2537" s="4" t="s">
        <v>17</v>
      </c>
      <c r="H2537" s="4" t="s">
        <v>71</v>
      </c>
      <c r="I2537" s="9">
        <v>2</v>
      </c>
      <c r="J2537" s="6">
        <v>131.97999999999999</v>
      </c>
      <c r="K2537" s="7">
        <v>0.1</v>
      </c>
      <c r="L2537" s="6">
        <v>68.02</v>
      </c>
      <c r="M2537" s="6">
        <f t="shared" si="156"/>
        <v>237.56399999999999</v>
      </c>
      <c r="N2537" s="6">
        <f t="shared" si="157"/>
        <v>136.04</v>
      </c>
      <c r="O2537" s="6">
        <f t="shared" si="158"/>
        <v>101.524</v>
      </c>
      <c r="P2537" s="8">
        <f t="shared" si="159"/>
        <v>0.42735431294303855</v>
      </c>
      <c r="Q2537" s="5">
        <f>YEAR(SalesDataTable[[#This Row],[Order Date]])</f>
        <v>2026</v>
      </c>
      <c r="R2537" s="8" t="str">
        <f>"Q"&amp;ROUNDUP(MONTH(SalesDataTable[[#This Row],[Order Date]])/3,0)</f>
        <v>Q4</v>
      </c>
      <c r="S2537" s="9">
        <f>MONTH(SalesDataTable[[#This Row],[Order Date]])</f>
        <v>12</v>
      </c>
      <c r="T2537" s="8" t="str">
        <f>TEXT(SalesDataTable[[#This Row],[Order Date]],"mmm")</f>
        <v>Dec</v>
      </c>
    </row>
    <row r="2538" spans="1:20" ht="15.6">
      <c r="A2538" s="2" t="s">
        <v>2589</v>
      </c>
      <c r="B2538" s="3">
        <v>46362</v>
      </c>
      <c r="C2538" s="4" t="s">
        <v>27</v>
      </c>
      <c r="D2538" s="4" t="s">
        <v>45</v>
      </c>
      <c r="E2538" s="4" t="s">
        <v>25</v>
      </c>
      <c r="F2538" s="4" t="s">
        <v>16</v>
      </c>
      <c r="G2538" s="4" t="s">
        <v>11</v>
      </c>
      <c r="H2538" s="4" t="s">
        <v>79</v>
      </c>
      <c r="I2538" s="9">
        <v>2</v>
      </c>
      <c r="J2538" s="6">
        <v>73.16</v>
      </c>
      <c r="K2538" s="7">
        <v>0.15</v>
      </c>
      <c r="L2538" s="6">
        <v>32.64</v>
      </c>
      <c r="M2538" s="6">
        <f t="shared" si="156"/>
        <v>124.37199999999999</v>
      </c>
      <c r="N2538" s="6">
        <f t="shared" si="157"/>
        <v>65.28</v>
      </c>
      <c r="O2538" s="6">
        <f t="shared" si="158"/>
        <v>59.091999999999985</v>
      </c>
      <c r="P2538" s="8">
        <f t="shared" si="159"/>
        <v>0.47512301804264617</v>
      </c>
      <c r="Q2538" s="5">
        <f>YEAR(SalesDataTable[[#This Row],[Order Date]])</f>
        <v>2026</v>
      </c>
      <c r="R2538" s="8" t="str">
        <f>"Q"&amp;ROUNDUP(MONTH(SalesDataTable[[#This Row],[Order Date]])/3,0)</f>
        <v>Q4</v>
      </c>
      <c r="S2538" s="9">
        <f>MONTH(SalesDataTable[[#This Row],[Order Date]])</f>
        <v>12</v>
      </c>
      <c r="T2538" s="8" t="str">
        <f>TEXT(SalesDataTable[[#This Row],[Order Date]],"mmm")</f>
        <v>Dec</v>
      </c>
    </row>
    <row r="2539" spans="1:20" ht="15.6">
      <c r="A2539" s="2" t="s">
        <v>2590</v>
      </c>
      <c r="B2539" s="3">
        <v>46362</v>
      </c>
      <c r="C2539" s="4" t="s">
        <v>8</v>
      </c>
      <c r="D2539" s="4" t="s">
        <v>38</v>
      </c>
      <c r="E2539" s="4" t="s">
        <v>3</v>
      </c>
      <c r="F2539" s="4" t="s">
        <v>20</v>
      </c>
      <c r="G2539" s="4" t="s">
        <v>17</v>
      </c>
      <c r="H2539" s="4" t="s">
        <v>46</v>
      </c>
      <c r="I2539" s="9">
        <v>2</v>
      </c>
      <c r="J2539" s="6">
        <v>47.43</v>
      </c>
      <c r="K2539" s="7">
        <v>0.05</v>
      </c>
      <c r="L2539" s="6">
        <v>18.63</v>
      </c>
      <c r="M2539" s="6">
        <f t="shared" si="156"/>
        <v>90.11699999999999</v>
      </c>
      <c r="N2539" s="6">
        <f t="shared" si="157"/>
        <v>37.26</v>
      </c>
      <c r="O2539" s="6">
        <f t="shared" si="158"/>
        <v>52.856999999999992</v>
      </c>
      <c r="P2539" s="8">
        <f t="shared" si="159"/>
        <v>0.58653750124837711</v>
      </c>
      <c r="Q2539" s="5">
        <f>YEAR(SalesDataTable[[#This Row],[Order Date]])</f>
        <v>2026</v>
      </c>
      <c r="R2539" s="8" t="str">
        <f>"Q"&amp;ROUNDUP(MONTH(SalesDataTable[[#This Row],[Order Date]])/3,0)</f>
        <v>Q4</v>
      </c>
      <c r="S2539" s="9">
        <f>MONTH(SalesDataTable[[#This Row],[Order Date]])</f>
        <v>12</v>
      </c>
      <c r="T2539" s="8" t="str">
        <f>TEXT(SalesDataTable[[#This Row],[Order Date]],"mmm")</f>
        <v>Dec</v>
      </c>
    </row>
    <row r="2540" spans="1:20" ht="15.6">
      <c r="A2540" s="2" t="s">
        <v>2591</v>
      </c>
      <c r="B2540" s="3">
        <v>46363</v>
      </c>
      <c r="C2540" s="4" t="s">
        <v>1</v>
      </c>
      <c r="D2540" s="4" t="s">
        <v>52</v>
      </c>
      <c r="E2540" s="4" t="s">
        <v>3</v>
      </c>
      <c r="F2540" s="4" t="s">
        <v>16</v>
      </c>
      <c r="G2540" s="4" t="s">
        <v>17</v>
      </c>
      <c r="H2540" s="4" t="s">
        <v>18</v>
      </c>
      <c r="I2540" s="9">
        <v>1</v>
      </c>
      <c r="J2540" s="6">
        <v>35.93</v>
      </c>
      <c r="K2540" s="7">
        <v>0.05</v>
      </c>
      <c r="L2540" s="6">
        <v>13.23</v>
      </c>
      <c r="M2540" s="6">
        <f t="shared" si="156"/>
        <v>34.133499999999998</v>
      </c>
      <c r="N2540" s="6">
        <f t="shared" si="157"/>
        <v>13.23</v>
      </c>
      <c r="O2540" s="6">
        <f t="shared" si="158"/>
        <v>20.903499999999998</v>
      </c>
      <c r="P2540" s="8">
        <f t="shared" si="159"/>
        <v>0.6124042363074399</v>
      </c>
      <c r="Q2540" s="5">
        <f>YEAR(SalesDataTable[[#This Row],[Order Date]])</f>
        <v>2026</v>
      </c>
      <c r="R2540" s="8" t="str">
        <f>"Q"&amp;ROUNDUP(MONTH(SalesDataTable[[#This Row],[Order Date]])/3,0)</f>
        <v>Q4</v>
      </c>
      <c r="S2540" s="9">
        <f>MONTH(SalesDataTable[[#This Row],[Order Date]])</f>
        <v>12</v>
      </c>
      <c r="T2540" s="8" t="str">
        <f>TEXT(SalesDataTable[[#This Row],[Order Date]],"mmm")</f>
        <v>Dec</v>
      </c>
    </row>
    <row r="2541" spans="1:20" ht="15.6">
      <c r="A2541" s="2" t="s">
        <v>2592</v>
      </c>
      <c r="B2541" s="3">
        <v>46363</v>
      </c>
      <c r="C2541" s="4" t="s">
        <v>1</v>
      </c>
      <c r="D2541" s="4" t="s">
        <v>88</v>
      </c>
      <c r="E2541" s="4" t="s">
        <v>39</v>
      </c>
      <c r="F2541" s="4" t="s">
        <v>4</v>
      </c>
      <c r="G2541" s="4" t="s">
        <v>17</v>
      </c>
      <c r="H2541" s="4" t="s">
        <v>18</v>
      </c>
      <c r="I2541" s="9">
        <v>1</v>
      </c>
      <c r="J2541" s="6">
        <v>35.53</v>
      </c>
      <c r="K2541" s="7">
        <v>0.05</v>
      </c>
      <c r="L2541" s="6">
        <v>13.28</v>
      </c>
      <c r="M2541" s="6">
        <f t="shared" si="156"/>
        <v>33.753500000000003</v>
      </c>
      <c r="N2541" s="6">
        <f t="shared" si="157"/>
        <v>13.28</v>
      </c>
      <c r="O2541" s="6">
        <f t="shared" si="158"/>
        <v>20.473500000000001</v>
      </c>
      <c r="P2541" s="8">
        <f t="shared" si="159"/>
        <v>0.6065593197742456</v>
      </c>
      <c r="Q2541" s="5">
        <f>YEAR(SalesDataTable[[#This Row],[Order Date]])</f>
        <v>2026</v>
      </c>
      <c r="R2541" s="8" t="str">
        <f>"Q"&amp;ROUNDUP(MONTH(SalesDataTable[[#This Row],[Order Date]])/3,0)</f>
        <v>Q4</v>
      </c>
      <c r="S2541" s="9">
        <f>MONTH(SalesDataTable[[#This Row],[Order Date]])</f>
        <v>12</v>
      </c>
      <c r="T2541" s="8" t="str">
        <f>TEXT(SalesDataTable[[#This Row],[Order Date]],"mmm")</f>
        <v>Dec</v>
      </c>
    </row>
    <row r="2542" spans="1:20" ht="15.6">
      <c r="A2542" s="2" t="s">
        <v>2593</v>
      </c>
      <c r="B2542" s="3">
        <v>46363</v>
      </c>
      <c r="C2542" s="4" t="s">
        <v>8</v>
      </c>
      <c r="D2542" s="4" t="s">
        <v>86</v>
      </c>
      <c r="E2542" s="4" t="s">
        <v>3</v>
      </c>
      <c r="F2542" s="4" t="s">
        <v>16</v>
      </c>
      <c r="G2542" s="4" t="s">
        <v>31</v>
      </c>
      <c r="H2542" s="4" t="s">
        <v>41</v>
      </c>
      <c r="I2542" s="9">
        <v>3</v>
      </c>
      <c r="J2542" s="6">
        <v>196.97</v>
      </c>
      <c r="K2542" s="7">
        <v>0.15</v>
      </c>
      <c r="L2542" s="6">
        <v>101.88</v>
      </c>
      <c r="M2542" s="6">
        <f t="shared" si="156"/>
        <v>502.27349999999996</v>
      </c>
      <c r="N2542" s="6">
        <f t="shared" si="157"/>
        <v>305.64</v>
      </c>
      <c r="O2542" s="6">
        <f t="shared" si="158"/>
        <v>196.63349999999997</v>
      </c>
      <c r="P2542" s="8">
        <f t="shared" si="159"/>
        <v>0.39148690902466482</v>
      </c>
      <c r="Q2542" s="5">
        <f>YEAR(SalesDataTable[[#This Row],[Order Date]])</f>
        <v>2026</v>
      </c>
      <c r="R2542" s="8" t="str">
        <f>"Q"&amp;ROUNDUP(MONTH(SalesDataTable[[#This Row],[Order Date]])/3,0)</f>
        <v>Q4</v>
      </c>
      <c r="S2542" s="9">
        <f>MONTH(SalesDataTable[[#This Row],[Order Date]])</f>
        <v>12</v>
      </c>
      <c r="T2542" s="8" t="str">
        <f>TEXT(SalesDataTable[[#This Row],[Order Date]],"mmm")</f>
        <v>Dec</v>
      </c>
    </row>
    <row r="2543" spans="1:20" ht="15.6">
      <c r="A2543" s="2" t="s">
        <v>2594</v>
      </c>
      <c r="B2543" s="3">
        <v>46363</v>
      </c>
      <c r="C2543" s="4" t="s">
        <v>1</v>
      </c>
      <c r="D2543" s="4" t="s">
        <v>2</v>
      </c>
      <c r="E2543" s="4" t="s">
        <v>3</v>
      </c>
      <c r="F2543" s="4" t="s">
        <v>16</v>
      </c>
      <c r="G2543" s="4" t="s">
        <v>17</v>
      </c>
      <c r="H2543" s="4" t="s">
        <v>18</v>
      </c>
      <c r="I2543" s="9">
        <v>2</v>
      </c>
      <c r="J2543" s="6">
        <v>37.020000000000003</v>
      </c>
      <c r="K2543" s="7">
        <v>0.2</v>
      </c>
      <c r="L2543" s="6">
        <v>13.39</v>
      </c>
      <c r="M2543" s="6">
        <f t="shared" si="156"/>
        <v>59.232000000000006</v>
      </c>
      <c r="N2543" s="6">
        <f t="shared" si="157"/>
        <v>26.78</v>
      </c>
      <c r="O2543" s="6">
        <f t="shared" si="158"/>
        <v>32.452000000000005</v>
      </c>
      <c r="P2543" s="8">
        <f t="shared" si="159"/>
        <v>0.5478795245813074</v>
      </c>
      <c r="Q2543" s="5">
        <f>YEAR(SalesDataTable[[#This Row],[Order Date]])</f>
        <v>2026</v>
      </c>
      <c r="R2543" s="8" t="str">
        <f>"Q"&amp;ROUNDUP(MONTH(SalesDataTable[[#This Row],[Order Date]])/3,0)</f>
        <v>Q4</v>
      </c>
      <c r="S2543" s="9">
        <f>MONTH(SalesDataTable[[#This Row],[Order Date]])</f>
        <v>12</v>
      </c>
      <c r="T2543" s="8" t="str">
        <f>TEXT(SalesDataTable[[#This Row],[Order Date]],"mmm")</f>
        <v>Dec</v>
      </c>
    </row>
    <row r="2544" spans="1:20" ht="15.6">
      <c r="A2544" s="2" t="s">
        <v>2595</v>
      </c>
      <c r="B2544" s="3">
        <v>46363</v>
      </c>
      <c r="C2544" s="4" t="s">
        <v>8</v>
      </c>
      <c r="D2544" s="4" t="s">
        <v>86</v>
      </c>
      <c r="E2544" s="4" t="s">
        <v>3</v>
      </c>
      <c r="F2544" s="4" t="s">
        <v>16</v>
      </c>
      <c r="G2544" s="4" t="s">
        <v>17</v>
      </c>
      <c r="H2544" s="4" t="s">
        <v>46</v>
      </c>
      <c r="I2544" s="9">
        <v>4</v>
      </c>
      <c r="J2544" s="6">
        <v>47.22</v>
      </c>
      <c r="K2544" s="7">
        <v>0</v>
      </c>
      <c r="L2544" s="6">
        <v>18.420000000000002</v>
      </c>
      <c r="M2544" s="6">
        <f t="shared" si="156"/>
        <v>188.88</v>
      </c>
      <c r="N2544" s="6">
        <f t="shared" si="157"/>
        <v>73.680000000000007</v>
      </c>
      <c r="O2544" s="6">
        <f t="shared" si="158"/>
        <v>115.19999999999999</v>
      </c>
      <c r="P2544" s="8">
        <f t="shared" si="159"/>
        <v>0.60991105463786521</v>
      </c>
      <c r="Q2544" s="5">
        <f>YEAR(SalesDataTable[[#This Row],[Order Date]])</f>
        <v>2026</v>
      </c>
      <c r="R2544" s="8" t="str">
        <f>"Q"&amp;ROUNDUP(MONTH(SalesDataTable[[#This Row],[Order Date]])/3,0)</f>
        <v>Q4</v>
      </c>
      <c r="S2544" s="9">
        <f>MONTH(SalesDataTable[[#This Row],[Order Date]])</f>
        <v>12</v>
      </c>
      <c r="T2544" s="8" t="str">
        <f>TEXT(SalesDataTable[[#This Row],[Order Date]],"mmm")</f>
        <v>Dec</v>
      </c>
    </row>
    <row r="2545" spans="1:20" ht="15.6">
      <c r="A2545" s="2" t="s">
        <v>2596</v>
      </c>
      <c r="B2545" s="3">
        <v>46364</v>
      </c>
      <c r="C2545" s="4" t="s">
        <v>8</v>
      </c>
      <c r="D2545" s="4" t="s">
        <v>69</v>
      </c>
      <c r="E2545" s="4" t="s">
        <v>25</v>
      </c>
      <c r="F2545" s="4" t="s">
        <v>4</v>
      </c>
      <c r="G2545" s="4" t="s">
        <v>17</v>
      </c>
      <c r="H2545" s="4" t="s">
        <v>46</v>
      </c>
      <c r="I2545" s="9">
        <v>4</v>
      </c>
      <c r="J2545" s="6">
        <v>46.48</v>
      </c>
      <c r="K2545" s="7">
        <v>0.1</v>
      </c>
      <c r="L2545" s="6">
        <v>18.66</v>
      </c>
      <c r="M2545" s="6">
        <f t="shared" si="156"/>
        <v>167.328</v>
      </c>
      <c r="N2545" s="6">
        <f t="shared" si="157"/>
        <v>74.64</v>
      </c>
      <c r="O2545" s="6">
        <f t="shared" si="158"/>
        <v>92.688000000000002</v>
      </c>
      <c r="P2545" s="8">
        <f t="shared" si="159"/>
        <v>0.55393000573723461</v>
      </c>
      <c r="Q2545" s="5">
        <f>YEAR(SalesDataTable[[#This Row],[Order Date]])</f>
        <v>2026</v>
      </c>
      <c r="R2545" s="8" t="str">
        <f>"Q"&amp;ROUNDUP(MONTH(SalesDataTable[[#This Row],[Order Date]])/3,0)</f>
        <v>Q4</v>
      </c>
      <c r="S2545" s="9">
        <f>MONTH(SalesDataTable[[#This Row],[Order Date]])</f>
        <v>12</v>
      </c>
      <c r="T2545" s="8" t="str">
        <f>TEXT(SalesDataTable[[#This Row],[Order Date]],"mmm")</f>
        <v>Dec</v>
      </c>
    </row>
    <row r="2546" spans="1:20" ht="15.6">
      <c r="A2546" s="2" t="s">
        <v>2597</v>
      </c>
      <c r="B2546" s="3">
        <v>46364</v>
      </c>
      <c r="C2546" s="4" t="s">
        <v>27</v>
      </c>
      <c r="D2546" s="4" t="s">
        <v>82</v>
      </c>
      <c r="E2546" s="4" t="s">
        <v>10</v>
      </c>
      <c r="F2546" s="4" t="s">
        <v>20</v>
      </c>
      <c r="G2546" s="4" t="s">
        <v>11</v>
      </c>
      <c r="H2546" s="4" t="s">
        <v>21</v>
      </c>
      <c r="I2546" s="9">
        <v>12</v>
      </c>
      <c r="J2546" s="6">
        <v>146.99</v>
      </c>
      <c r="K2546" s="7">
        <v>0.15</v>
      </c>
      <c r="L2546" s="6">
        <v>79.239999999999995</v>
      </c>
      <c r="M2546" s="6">
        <f t="shared" si="156"/>
        <v>1499.298</v>
      </c>
      <c r="N2546" s="6">
        <f t="shared" si="157"/>
        <v>950.87999999999988</v>
      </c>
      <c r="O2546" s="6">
        <f t="shared" si="158"/>
        <v>548.41800000000012</v>
      </c>
      <c r="P2546" s="8">
        <f t="shared" si="159"/>
        <v>0.36578318653129671</v>
      </c>
      <c r="Q2546" s="5">
        <f>YEAR(SalesDataTable[[#This Row],[Order Date]])</f>
        <v>2026</v>
      </c>
      <c r="R2546" s="8" t="str">
        <f>"Q"&amp;ROUNDUP(MONTH(SalesDataTable[[#This Row],[Order Date]])/3,0)</f>
        <v>Q4</v>
      </c>
      <c r="S2546" s="9">
        <f>MONTH(SalesDataTable[[#This Row],[Order Date]])</f>
        <v>12</v>
      </c>
      <c r="T2546" s="8" t="str">
        <f>TEXT(SalesDataTable[[#This Row],[Order Date]],"mmm")</f>
        <v>Dec</v>
      </c>
    </row>
    <row r="2547" spans="1:20" ht="15.6">
      <c r="A2547" s="2" t="s">
        <v>2598</v>
      </c>
      <c r="B2547" s="3">
        <v>46364</v>
      </c>
      <c r="C2547" s="4" t="s">
        <v>14</v>
      </c>
      <c r="D2547" s="4" t="s">
        <v>61</v>
      </c>
      <c r="E2547" s="4" t="s">
        <v>3</v>
      </c>
      <c r="F2547" s="4" t="s">
        <v>16</v>
      </c>
      <c r="G2547" s="4" t="s">
        <v>49</v>
      </c>
      <c r="H2547" s="4" t="s">
        <v>50</v>
      </c>
      <c r="I2547" s="9">
        <v>1</v>
      </c>
      <c r="J2547" s="6">
        <v>40.29</v>
      </c>
      <c r="K2547" s="7">
        <v>0</v>
      </c>
      <c r="L2547" s="6">
        <v>15.07</v>
      </c>
      <c r="M2547" s="6">
        <f t="shared" si="156"/>
        <v>40.29</v>
      </c>
      <c r="N2547" s="6">
        <f t="shared" si="157"/>
        <v>15.07</v>
      </c>
      <c r="O2547" s="6">
        <f t="shared" si="158"/>
        <v>25.22</v>
      </c>
      <c r="P2547" s="8">
        <f t="shared" si="159"/>
        <v>0.62596177711590961</v>
      </c>
      <c r="Q2547" s="5">
        <f>YEAR(SalesDataTable[[#This Row],[Order Date]])</f>
        <v>2026</v>
      </c>
      <c r="R2547" s="8" t="str">
        <f>"Q"&amp;ROUNDUP(MONTH(SalesDataTable[[#This Row],[Order Date]])/3,0)</f>
        <v>Q4</v>
      </c>
      <c r="S2547" s="9">
        <f>MONTH(SalesDataTable[[#This Row],[Order Date]])</f>
        <v>12</v>
      </c>
      <c r="T2547" s="8" t="str">
        <f>TEXT(SalesDataTable[[#This Row],[Order Date]],"mmm")</f>
        <v>Dec</v>
      </c>
    </row>
    <row r="2548" spans="1:20" ht="15.6">
      <c r="A2548" s="2" t="s">
        <v>2599</v>
      </c>
      <c r="B2548" s="3">
        <v>46364</v>
      </c>
      <c r="C2548" s="4" t="s">
        <v>1</v>
      </c>
      <c r="D2548" s="4" t="s">
        <v>2</v>
      </c>
      <c r="E2548" s="4" t="s">
        <v>10</v>
      </c>
      <c r="F2548" s="4" t="s">
        <v>20</v>
      </c>
      <c r="G2548" s="4" t="s">
        <v>31</v>
      </c>
      <c r="H2548" s="4" t="s">
        <v>90</v>
      </c>
      <c r="I2548" s="9">
        <v>4</v>
      </c>
      <c r="J2548" s="6">
        <v>125.82</v>
      </c>
      <c r="K2548" s="7">
        <v>0.15</v>
      </c>
      <c r="L2548" s="6">
        <v>61.39</v>
      </c>
      <c r="M2548" s="6">
        <f t="shared" si="156"/>
        <v>427.78799999999995</v>
      </c>
      <c r="N2548" s="6">
        <f t="shared" si="157"/>
        <v>245.56</v>
      </c>
      <c r="O2548" s="6">
        <f t="shared" si="158"/>
        <v>182.22799999999995</v>
      </c>
      <c r="P2548" s="8">
        <f t="shared" si="159"/>
        <v>0.42597735326844133</v>
      </c>
      <c r="Q2548" s="5">
        <f>YEAR(SalesDataTable[[#This Row],[Order Date]])</f>
        <v>2026</v>
      </c>
      <c r="R2548" s="8" t="str">
        <f>"Q"&amp;ROUNDUP(MONTH(SalesDataTable[[#This Row],[Order Date]])/3,0)</f>
        <v>Q4</v>
      </c>
      <c r="S2548" s="9">
        <f>MONTH(SalesDataTable[[#This Row],[Order Date]])</f>
        <v>12</v>
      </c>
      <c r="T2548" s="8" t="str">
        <f>TEXT(SalesDataTable[[#This Row],[Order Date]],"mmm")</f>
        <v>Dec</v>
      </c>
    </row>
    <row r="2549" spans="1:20" ht="15.6">
      <c r="A2549" s="2" t="s">
        <v>2600</v>
      </c>
      <c r="B2549" s="3">
        <v>46364</v>
      </c>
      <c r="C2549" s="4" t="s">
        <v>8</v>
      </c>
      <c r="D2549" s="4" t="s">
        <v>9</v>
      </c>
      <c r="E2549" s="4" t="s">
        <v>3</v>
      </c>
      <c r="F2549" s="4" t="s">
        <v>16</v>
      </c>
      <c r="G2549" s="4" t="s">
        <v>17</v>
      </c>
      <c r="H2549" s="4" t="s">
        <v>18</v>
      </c>
      <c r="I2549" s="9">
        <v>3</v>
      </c>
      <c r="J2549" s="6">
        <v>36.25</v>
      </c>
      <c r="K2549" s="7">
        <v>0</v>
      </c>
      <c r="L2549" s="6">
        <v>13.67</v>
      </c>
      <c r="M2549" s="6">
        <f t="shared" si="156"/>
        <v>108.75</v>
      </c>
      <c r="N2549" s="6">
        <f t="shared" si="157"/>
        <v>41.01</v>
      </c>
      <c r="O2549" s="6">
        <f t="shared" si="158"/>
        <v>67.740000000000009</v>
      </c>
      <c r="P2549" s="8">
        <f t="shared" si="159"/>
        <v>0.62289655172413805</v>
      </c>
      <c r="Q2549" s="5">
        <f>YEAR(SalesDataTable[[#This Row],[Order Date]])</f>
        <v>2026</v>
      </c>
      <c r="R2549" s="8" t="str">
        <f>"Q"&amp;ROUNDUP(MONTH(SalesDataTable[[#This Row],[Order Date]])/3,0)</f>
        <v>Q4</v>
      </c>
      <c r="S2549" s="9">
        <f>MONTH(SalesDataTable[[#This Row],[Order Date]])</f>
        <v>12</v>
      </c>
      <c r="T2549" s="8" t="str">
        <f>TEXT(SalesDataTable[[#This Row],[Order Date]],"mmm")</f>
        <v>Dec</v>
      </c>
    </row>
    <row r="2550" spans="1:20" ht="15.6">
      <c r="A2550" s="2" t="s">
        <v>2601</v>
      </c>
      <c r="B2550" s="3">
        <v>46364</v>
      </c>
      <c r="C2550" s="4" t="s">
        <v>14</v>
      </c>
      <c r="D2550" s="4" t="s">
        <v>61</v>
      </c>
      <c r="E2550" s="4" t="s">
        <v>39</v>
      </c>
      <c r="F2550" s="4" t="s">
        <v>4</v>
      </c>
      <c r="G2550" s="4" t="s">
        <v>17</v>
      </c>
      <c r="H2550" s="4" t="s">
        <v>83</v>
      </c>
      <c r="I2550" s="9">
        <v>1</v>
      </c>
      <c r="J2550" s="6">
        <v>165.29</v>
      </c>
      <c r="K2550" s="7">
        <v>0.05</v>
      </c>
      <c r="L2550" s="6">
        <v>89.92</v>
      </c>
      <c r="M2550" s="6">
        <f t="shared" si="156"/>
        <v>157.02549999999999</v>
      </c>
      <c r="N2550" s="6">
        <f t="shared" si="157"/>
        <v>89.92</v>
      </c>
      <c r="O2550" s="6">
        <f t="shared" si="158"/>
        <v>67.105499999999992</v>
      </c>
      <c r="P2550" s="8">
        <f t="shared" si="159"/>
        <v>0.42735415585366704</v>
      </c>
      <c r="Q2550" s="5">
        <f>YEAR(SalesDataTable[[#This Row],[Order Date]])</f>
        <v>2026</v>
      </c>
      <c r="R2550" s="8" t="str">
        <f>"Q"&amp;ROUNDUP(MONTH(SalesDataTable[[#This Row],[Order Date]])/3,0)</f>
        <v>Q4</v>
      </c>
      <c r="S2550" s="9">
        <f>MONTH(SalesDataTable[[#This Row],[Order Date]])</f>
        <v>12</v>
      </c>
      <c r="T2550" s="8" t="str">
        <f>TEXT(SalesDataTable[[#This Row],[Order Date]],"mmm")</f>
        <v>Dec</v>
      </c>
    </row>
    <row r="2551" spans="1:20" ht="15.6">
      <c r="A2551" s="2" t="s">
        <v>2602</v>
      </c>
      <c r="B2551" s="3">
        <v>46364</v>
      </c>
      <c r="C2551" s="4" t="s">
        <v>27</v>
      </c>
      <c r="D2551" s="4" t="s">
        <v>48</v>
      </c>
      <c r="E2551" s="4" t="s">
        <v>3</v>
      </c>
      <c r="F2551" s="4" t="s">
        <v>16</v>
      </c>
      <c r="G2551" s="4" t="s">
        <v>31</v>
      </c>
      <c r="H2551" s="4" t="s">
        <v>64</v>
      </c>
      <c r="I2551" s="9">
        <v>1</v>
      </c>
      <c r="J2551" s="6">
        <v>82.89</v>
      </c>
      <c r="K2551" s="7">
        <v>0.15</v>
      </c>
      <c r="L2551" s="6">
        <v>38.51</v>
      </c>
      <c r="M2551" s="6">
        <f t="shared" si="156"/>
        <v>70.456500000000005</v>
      </c>
      <c r="N2551" s="6">
        <f t="shared" si="157"/>
        <v>38.51</v>
      </c>
      <c r="O2551" s="6">
        <f t="shared" si="158"/>
        <v>31.946500000000007</v>
      </c>
      <c r="P2551" s="8">
        <f t="shared" si="159"/>
        <v>0.45342161475520365</v>
      </c>
      <c r="Q2551" s="5">
        <f>YEAR(SalesDataTable[[#This Row],[Order Date]])</f>
        <v>2026</v>
      </c>
      <c r="R2551" s="8" t="str">
        <f>"Q"&amp;ROUNDUP(MONTH(SalesDataTable[[#This Row],[Order Date]])/3,0)</f>
        <v>Q4</v>
      </c>
      <c r="S2551" s="9">
        <f>MONTH(SalesDataTable[[#This Row],[Order Date]])</f>
        <v>12</v>
      </c>
      <c r="T2551" s="8" t="str">
        <f>TEXT(SalesDataTable[[#This Row],[Order Date]],"mmm")</f>
        <v>Dec</v>
      </c>
    </row>
    <row r="2552" spans="1:20" ht="15.6">
      <c r="A2552" s="2" t="s">
        <v>2603</v>
      </c>
      <c r="B2552" s="3">
        <v>46364</v>
      </c>
      <c r="C2552" s="4" t="s">
        <v>8</v>
      </c>
      <c r="D2552" s="4" t="s">
        <v>38</v>
      </c>
      <c r="E2552" s="4" t="s">
        <v>3</v>
      </c>
      <c r="F2552" s="4" t="s">
        <v>20</v>
      </c>
      <c r="G2552" s="4" t="s">
        <v>31</v>
      </c>
      <c r="H2552" s="4" t="s">
        <v>41</v>
      </c>
      <c r="I2552" s="9">
        <v>1</v>
      </c>
      <c r="J2552" s="6">
        <v>199.66</v>
      </c>
      <c r="K2552" s="7">
        <v>0</v>
      </c>
      <c r="L2552" s="6">
        <v>103.15</v>
      </c>
      <c r="M2552" s="6">
        <f t="shared" si="156"/>
        <v>199.66</v>
      </c>
      <c r="N2552" s="6">
        <f t="shared" si="157"/>
        <v>103.15</v>
      </c>
      <c r="O2552" s="6">
        <f t="shared" si="158"/>
        <v>96.509999999999991</v>
      </c>
      <c r="P2552" s="8">
        <f t="shared" si="159"/>
        <v>0.48337173194430527</v>
      </c>
      <c r="Q2552" s="5">
        <f>YEAR(SalesDataTable[[#This Row],[Order Date]])</f>
        <v>2026</v>
      </c>
      <c r="R2552" s="8" t="str">
        <f>"Q"&amp;ROUNDUP(MONTH(SalesDataTable[[#This Row],[Order Date]])/3,0)</f>
        <v>Q4</v>
      </c>
      <c r="S2552" s="9">
        <f>MONTH(SalesDataTable[[#This Row],[Order Date]])</f>
        <v>12</v>
      </c>
      <c r="T2552" s="8" t="str">
        <f>TEXT(SalesDataTable[[#This Row],[Order Date]],"mmm")</f>
        <v>Dec</v>
      </c>
    </row>
    <row r="2553" spans="1:20" ht="15.6">
      <c r="A2553" s="2" t="s">
        <v>2604</v>
      </c>
      <c r="B2553" s="3">
        <v>46364</v>
      </c>
      <c r="C2553" s="4" t="s">
        <v>27</v>
      </c>
      <c r="D2553" s="4" t="s">
        <v>48</v>
      </c>
      <c r="E2553" s="4" t="s">
        <v>25</v>
      </c>
      <c r="F2553" s="4" t="s">
        <v>16</v>
      </c>
      <c r="G2553" s="4" t="s">
        <v>11</v>
      </c>
      <c r="H2553" s="4" t="s">
        <v>21</v>
      </c>
      <c r="I2553" s="9">
        <v>2</v>
      </c>
      <c r="J2553" s="6">
        <v>146.25</v>
      </c>
      <c r="K2553" s="7">
        <v>0.05</v>
      </c>
      <c r="L2553" s="6">
        <v>77.3</v>
      </c>
      <c r="M2553" s="6">
        <f t="shared" si="156"/>
        <v>277.875</v>
      </c>
      <c r="N2553" s="6">
        <f t="shared" si="157"/>
        <v>154.6</v>
      </c>
      <c r="O2553" s="6">
        <f t="shared" si="158"/>
        <v>123.27500000000001</v>
      </c>
      <c r="P2553" s="8">
        <f t="shared" si="159"/>
        <v>0.44363472784525421</v>
      </c>
      <c r="Q2553" s="5">
        <f>YEAR(SalesDataTable[[#This Row],[Order Date]])</f>
        <v>2026</v>
      </c>
      <c r="R2553" s="8" t="str">
        <f>"Q"&amp;ROUNDUP(MONTH(SalesDataTable[[#This Row],[Order Date]])/3,0)</f>
        <v>Q4</v>
      </c>
      <c r="S2553" s="9">
        <f>MONTH(SalesDataTable[[#This Row],[Order Date]])</f>
        <v>12</v>
      </c>
      <c r="T2553" s="8" t="str">
        <f>TEXT(SalesDataTable[[#This Row],[Order Date]],"mmm")</f>
        <v>Dec</v>
      </c>
    </row>
    <row r="2554" spans="1:20" ht="15.6">
      <c r="A2554" s="2" t="s">
        <v>2605</v>
      </c>
      <c r="B2554" s="3">
        <v>46364</v>
      </c>
      <c r="C2554" s="4" t="s">
        <v>1</v>
      </c>
      <c r="D2554" s="4" t="s">
        <v>52</v>
      </c>
      <c r="E2554" s="4" t="s">
        <v>39</v>
      </c>
      <c r="F2554" s="4" t="s">
        <v>4</v>
      </c>
      <c r="G2554" s="4" t="s">
        <v>31</v>
      </c>
      <c r="H2554" s="4" t="s">
        <v>32</v>
      </c>
      <c r="I2554" s="9">
        <v>1</v>
      </c>
      <c r="J2554" s="6">
        <v>333.51</v>
      </c>
      <c r="K2554" s="7">
        <v>0.2</v>
      </c>
      <c r="L2554" s="6">
        <v>199.91</v>
      </c>
      <c r="M2554" s="6">
        <f t="shared" si="156"/>
        <v>266.80799999999999</v>
      </c>
      <c r="N2554" s="6">
        <f t="shared" si="157"/>
        <v>199.91</v>
      </c>
      <c r="O2554" s="6">
        <f t="shared" si="158"/>
        <v>66.897999999999996</v>
      </c>
      <c r="P2554" s="8">
        <f t="shared" si="159"/>
        <v>0.25073461065635211</v>
      </c>
      <c r="Q2554" s="5">
        <f>YEAR(SalesDataTable[[#This Row],[Order Date]])</f>
        <v>2026</v>
      </c>
      <c r="R2554" s="8" t="str">
        <f>"Q"&amp;ROUNDUP(MONTH(SalesDataTable[[#This Row],[Order Date]])/3,0)</f>
        <v>Q4</v>
      </c>
      <c r="S2554" s="9">
        <f>MONTH(SalesDataTable[[#This Row],[Order Date]])</f>
        <v>12</v>
      </c>
      <c r="T2554" s="8" t="str">
        <f>TEXT(SalesDataTable[[#This Row],[Order Date]],"mmm")</f>
        <v>Dec</v>
      </c>
    </row>
    <row r="2555" spans="1:20" ht="15.6">
      <c r="A2555" s="2" t="s">
        <v>2606</v>
      </c>
      <c r="B2555" s="3">
        <v>46364</v>
      </c>
      <c r="C2555" s="4" t="s">
        <v>8</v>
      </c>
      <c r="D2555" s="4" t="s">
        <v>69</v>
      </c>
      <c r="E2555" s="4" t="s">
        <v>25</v>
      </c>
      <c r="F2555" s="4" t="s">
        <v>16</v>
      </c>
      <c r="G2555" s="4" t="s">
        <v>11</v>
      </c>
      <c r="H2555" s="4" t="s">
        <v>53</v>
      </c>
      <c r="I2555" s="9">
        <v>1</v>
      </c>
      <c r="J2555" s="6">
        <v>151.97</v>
      </c>
      <c r="K2555" s="7">
        <v>0.05</v>
      </c>
      <c r="L2555" s="6">
        <v>80.239999999999995</v>
      </c>
      <c r="M2555" s="6">
        <f t="shared" si="156"/>
        <v>144.3715</v>
      </c>
      <c r="N2555" s="6">
        <f t="shared" si="157"/>
        <v>80.239999999999995</v>
      </c>
      <c r="O2555" s="6">
        <f t="shared" si="158"/>
        <v>64.131500000000003</v>
      </c>
      <c r="P2555" s="8">
        <f t="shared" si="159"/>
        <v>0.44421163456776441</v>
      </c>
      <c r="Q2555" s="5">
        <f>YEAR(SalesDataTable[[#This Row],[Order Date]])</f>
        <v>2026</v>
      </c>
      <c r="R2555" s="8" t="str">
        <f>"Q"&amp;ROUNDUP(MONTH(SalesDataTable[[#This Row],[Order Date]])/3,0)</f>
        <v>Q4</v>
      </c>
      <c r="S2555" s="9">
        <f>MONTH(SalesDataTable[[#This Row],[Order Date]])</f>
        <v>12</v>
      </c>
      <c r="T2555" s="8" t="str">
        <f>TEXT(SalesDataTable[[#This Row],[Order Date]],"mmm")</f>
        <v>Dec</v>
      </c>
    </row>
    <row r="2556" spans="1:20" ht="15.6">
      <c r="A2556" s="2" t="s">
        <v>2607</v>
      </c>
      <c r="B2556" s="3">
        <v>46364</v>
      </c>
      <c r="C2556" s="4" t="s">
        <v>27</v>
      </c>
      <c r="D2556" s="4" t="s">
        <v>82</v>
      </c>
      <c r="E2556" s="4" t="s">
        <v>25</v>
      </c>
      <c r="F2556" s="4" t="s">
        <v>16</v>
      </c>
      <c r="G2556" s="4" t="s">
        <v>5</v>
      </c>
      <c r="H2556" s="4" t="s">
        <v>35</v>
      </c>
      <c r="I2556" s="9">
        <v>1</v>
      </c>
      <c r="J2556" s="6">
        <v>41.07</v>
      </c>
      <c r="K2556" s="7">
        <v>0</v>
      </c>
      <c r="L2556" s="6">
        <v>16.600000000000001</v>
      </c>
      <c r="M2556" s="6">
        <f t="shared" si="156"/>
        <v>41.07</v>
      </c>
      <c r="N2556" s="6">
        <f t="shared" si="157"/>
        <v>16.600000000000001</v>
      </c>
      <c r="O2556" s="6">
        <f t="shared" si="158"/>
        <v>24.47</v>
      </c>
      <c r="P2556" s="8">
        <f t="shared" si="159"/>
        <v>0.59581202824446067</v>
      </c>
      <c r="Q2556" s="5">
        <f>YEAR(SalesDataTable[[#This Row],[Order Date]])</f>
        <v>2026</v>
      </c>
      <c r="R2556" s="8" t="str">
        <f>"Q"&amp;ROUNDUP(MONTH(SalesDataTable[[#This Row],[Order Date]])/3,0)</f>
        <v>Q4</v>
      </c>
      <c r="S2556" s="9">
        <f>MONTH(SalesDataTable[[#This Row],[Order Date]])</f>
        <v>12</v>
      </c>
      <c r="T2556" s="8" t="str">
        <f>TEXT(SalesDataTable[[#This Row],[Order Date]],"mmm")</f>
        <v>Dec</v>
      </c>
    </row>
    <row r="2557" spans="1:20" ht="15.6">
      <c r="A2557" s="2" t="s">
        <v>2608</v>
      </c>
      <c r="B2557" s="3">
        <v>46364</v>
      </c>
      <c r="C2557" s="4" t="s">
        <v>8</v>
      </c>
      <c r="D2557" s="4" t="s">
        <v>66</v>
      </c>
      <c r="E2557" s="4" t="s">
        <v>39</v>
      </c>
      <c r="F2557" s="4" t="s">
        <v>4</v>
      </c>
      <c r="G2557" s="4" t="s">
        <v>31</v>
      </c>
      <c r="H2557" s="4" t="s">
        <v>90</v>
      </c>
      <c r="I2557" s="9">
        <v>1</v>
      </c>
      <c r="J2557" s="6">
        <v>122.65</v>
      </c>
      <c r="K2557" s="7">
        <v>0</v>
      </c>
      <c r="L2557" s="6">
        <v>58.9</v>
      </c>
      <c r="M2557" s="6">
        <f t="shared" si="156"/>
        <v>122.65</v>
      </c>
      <c r="N2557" s="6">
        <f t="shared" si="157"/>
        <v>58.9</v>
      </c>
      <c r="O2557" s="6">
        <f t="shared" si="158"/>
        <v>63.750000000000007</v>
      </c>
      <c r="P2557" s="8">
        <f t="shared" si="159"/>
        <v>0.51977170811251527</v>
      </c>
      <c r="Q2557" s="5">
        <f>YEAR(SalesDataTable[[#This Row],[Order Date]])</f>
        <v>2026</v>
      </c>
      <c r="R2557" s="8" t="str">
        <f>"Q"&amp;ROUNDUP(MONTH(SalesDataTable[[#This Row],[Order Date]])/3,0)</f>
        <v>Q4</v>
      </c>
      <c r="S2557" s="9">
        <f>MONTH(SalesDataTable[[#This Row],[Order Date]])</f>
        <v>12</v>
      </c>
      <c r="T2557" s="8" t="str">
        <f>TEXT(SalesDataTable[[#This Row],[Order Date]],"mmm")</f>
        <v>Dec</v>
      </c>
    </row>
    <row r="2558" spans="1:20" ht="15.6">
      <c r="A2558" s="2" t="s">
        <v>2609</v>
      </c>
      <c r="B2558" s="3">
        <v>46365</v>
      </c>
      <c r="C2558" s="4" t="s">
        <v>8</v>
      </c>
      <c r="D2558" s="4" t="s">
        <v>38</v>
      </c>
      <c r="E2558" s="4" t="s">
        <v>3</v>
      </c>
      <c r="F2558" s="4" t="s">
        <v>4</v>
      </c>
      <c r="G2558" s="4" t="s">
        <v>11</v>
      </c>
      <c r="H2558" s="4" t="s">
        <v>21</v>
      </c>
      <c r="I2558" s="9">
        <v>6</v>
      </c>
      <c r="J2558" s="6">
        <v>143.16</v>
      </c>
      <c r="K2558" s="7">
        <v>0.15</v>
      </c>
      <c r="L2558" s="6">
        <v>80.349999999999994</v>
      </c>
      <c r="M2558" s="6">
        <f t="shared" si="156"/>
        <v>730.11599999999999</v>
      </c>
      <c r="N2558" s="6">
        <f t="shared" si="157"/>
        <v>482.09999999999997</v>
      </c>
      <c r="O2558" s="6">
        <f t="shared" si="158"/>
        <v>248.01600000000002</v>
      </c>
      <c r="P2558" s="8">
        <f t="shared" si="159"/>
        <v>0.33969396643820987</v>
      </c>
      <c r="Q2558" s="5">
        <f>YEAR(SalesDataTable[[#This Row],[Order Date]])</f>
        <v>2026</v>
      </c>
      <c r="R2558" s="8" t="str">
        <f>"Q"&amp;ROUNDUP(MONTH(SalesDataTable[[#This Row],[Order Date]])/3,0)</f>
        <v>Q4</v>
      </c>
      <c r="S2558" s="9">
        <f>MONTH(SalesDataTable[[#This Row],[Order Date]])</f>
        <v>12</v>
      </c>
      <c r="T2558" s="8" t="str">
        <f>TEXT(SalesDataTable[[#This Row],[Order Date]],"mmm")</f>
        <v>Dec</v>
      </c>
    </row>
    <row r="2559" spans="1:20" ht="15.6">
      <c r="A2559" s="2" t="s">
        <v>2610</v>
      </c>
      <c r="B2559" s="3">
        <v>46365</v>
      </c>
      <c r="C2559" s="4" t="s">
        <v>14</v>
      </c>
      <c r="D2559" s="4" t="s">
        <v>34</v>
      </c>
      <c r="E2559" s="4" t="s">
        <v>25</v>
      </c>
      <c r="F2559" s="4" t="s">
        <v>16</v>
      </c>
      <c r="G2559" s="4" t="s">
        <v>11</v>
      </c>
      <c r="H2559" s="4" t="s">
        <v>21</v>
      </c>
      <c r="I2559" s="9">
        <v>3</v>
      </c>
      <c r="J2559" s="6">
        <v>142.75</v>
      </c>
      <c r="K2559" s="7">
        <v>0.1</v>
      </c>
      <c r="L2559" s="6">
        <v>81.739999999999995</v>
      </c>
      <c r="M2559" s="6">
        <f t="shared" si="156"/>
        <v>385.42500000000001</v>
      </c>
      <c r="N2559" s="6">
        <f t="shared" si="157"/>
        <v>245.21999999999997</v>
      </c>
      <c r="O2559" s="6">
        <f t="shared" si="158"/>
        <v>140.20500000000004</v>
      </c>
      <c r="P2559" s="8">
        <f t="shared" si="159"/>
        <v>0.3637672698968672</v>
      </c>
      <c r="Q2559" s="5">
        <f>YEAR(SalesDataTable[[#This Row],[Order Date]])</f>
        <v>2026</v>
      </c>
      <c r="R2559" s="8" t="str">
        <f>"Q"&amp;ROUNDUP(MONTH(SalesDataTable[[#This Row],[Order Date]])/3,0)</f>
        <v>Q4</v>
      </c>
      <c r="S2559" s="9">
        <f>MONTH(SalesDataTable[[#This Row],[Order Date]])</f>
        <v>12</v>
      </c>
      <c r="T2559" s="8" t="str">
        <f>TEXT(SalesDataTable[[#This Row],[Order Date]],"mmm")</f>
        <v>Dec</v>
      </c>
    </row>
    <row r="2560" spans="1:20" ht="15.6">
      <c r="A2560" s="2" t="s">
        <v>2611</v>
      </c>
      <c r="B2560" s="3">
        <v>46365</v>
      </c>
      <c r="C2560" s="4" t="s">
        <v>8</v>
      </c>
      <c r="D2560" s="4" t="s">
        <v>69</v>
      </c>
      <c r="E2560" s="4" t="s">
        <v>25</v>
      </c>
      <c r="F2560" s="4" t="s">
        <v>4</v>
      </c>
      <c r="G2560" s="4" t="s">
        <v>49</v>
      </c>
      <c r="H2560" s="4" t="s">
        <v>67</v>
      </c>
      <c r="I2560" s="9">
        <v>2</v>
      </c>
      <c r="J2560" s="6">
        <v>36.03</v>
      </c>
      <c r="K2560" s="7">
        <v>0.1</v>
      </c>
      <c r="L2560" s="6">
        <v>13.54</v>
      </c>
      <c r="M2560" s="6">
        <f t="shared" si="156"/>
        <v>64.853999999999999</v>
      </c>
      <c r="N2560" s="6">
        <f t="shared" si="157"/>
        <v>27.08</v>
      </c>
      <c r="O2560" s="6">
        <f t="shared" si="158"/>
        <v>37.774000000000001</v>
      </c>
      <c r="P2560" s="8">
        <f t="shared" si="159"/>
        <v>0.58244672649335427</v>
      </c>
      <c r="Q2560" s="5">
        <f>YEAR(SalesDataTable[[#This Row],[Order Date]])</f>
        <v>2026</v>
      </c>
      <c r="R2560" s="8" t="str">
        <f>"Q"&amp;ROUNDUP(MONTH(SalesDataTable[[#This Row],[Order Date]])/3,0)</f>
        <v>Q4</v>
      </c>
      <c r="S2560" s="9">
        <f>MONTH(SalesDataTable[[#This Row],[Order Date]])</f>
        <v>12</v>
      </c>
      <c r="T2560" s="8" t="str">
        <f>TEXT(SalesDataTable[[#This Row],[Order Date]],"mmm")</f>
        <v>Dec</v>
      </c>
    </row>
    <row r="2561" spans="1:20" ht="15.6">
      <c r="A2561" s="2" t="s">
        <v>2612</v>
      </c>
      <c r="B2561" s="3">
        <v>46365</v>
      </c>
      <c r="C2561" s="4" t="s">
        <v>1</v>
      </c>
      <c r="D2561" s="4" t="s">
        <v>88</v>
      </c>
      <c r="E2561" s="4" t="s">
        <v>25</v>
      </c>
      <c r="F2561" s="4" t="s">
        <v>4</v>
      </c>
      <c r="G2561" s="4" t="s">
        <v>17</v>
      </c>
      <c r="H2561" s="4" t="s">
        <v>71</v>
      </c>
      <c r="I2561" s="9">
        <v>2</v>
      </c>
      <c r="J2561" s="6">
        <v>133.4</v>
      </c>
      <c r="K2561" s="7">
        <v>0</v>
      </c>
      <c r="L2561" s="6">
        <v>67.69</v>
      </c>
      <c r="M2561" s="6">
        <f t="shared" si="156"/>
        <v>266.8</v>
      </c>
      <c r="N2561" s="6">
        <f t="shared" si="157"/>
        <v>135.38</v>
      </c>
      <c r="O2561" s="6">
        <f t="shared" si="158"/>
        <v>131.42000000000002</v>
      </c>
      <c r="P2561" s="8">
        <f t="shared" si="159"/>
        <v>0.49257871064467768</v>
      </c>
      <c r="Q2561" s="5">
        <f>YEAR(SalesDataTable[[#This Row],[Order Date]])</f>
        <v>2026</v>
      </c>
      <c r="R2561" s="8" t="str">
        <f>"Q"&amp;ROUNDUP(MONTH(SalesDataTable[[#This Row],[Order Date]])/3,0)</f>
        <v>Q4</v>
      </c>
      <c r="S2561" s="9">
        <f>MONTH(SalesDataTable[[#This Row],[Order Date]])</f>
        <v>12</v>
      </c>
      <c r="T2561" s="8" t="str">
        <f>TEXT(SalesDataTable[[#This Row],[Order Date]],"mmm")</f>
        <v>Dec</v>
      </c>
    </row>
    <row r="2562" spans="1:20" ht="15.6">
      <c r="A2562" s="2" t="s">
        <v>2613</v>
      </c>
      <c r="B2562" s="3">
        <v>46365</v>
      </c>
      <c r="C2562" s="4" t="s">
        <v>14</v>
      </c>
      <c r="D2562" s="4" t="s">
        <v>15</v>
      </c>
      <c r="E2562" s="4" t="s">
        <v>25</v>
      </c>
      <c r="F2562" s="4" t="s">
        <v>4</v>
      </c>
      <c r="G2562" s="4" t="s">
        <v>31</v>
      </c>
      <c r="H2562" s="4" t="s">
        <v>41</v>
      </c>
      <c r="I2562" s="9">
        <v>3</v>
      </c>
      <c r="J2562" s="6">
        <v>199.31</v>
      </c>
      <c r="K2562" s="7">
        <v>0.05</v>
      </c>
      <c r="L2562" s="6">
        <v>101.19</v>
      </c>
      <c r="M2562" s="6">
        <f t="shared" ref="M2562:M2625" si="160">I2562*J2562*(1-K2562)</f>
        <v>568.0335</v>
      </c>
      <c r="N2562" s="6">
        <f t="shared" ref="N2562:N2625" si="161">I2562*L2562</f>
        <v>303.57</v>
      </c>
      <c r="O2562" s="6">
        <f t="shared" ref="O2562:O2625" si="162">M2562-N2562</f>
        <v>264.46350000000001</v>
      </c>
      <c r="P2562" s="8">
        <f t="shared" ref="P2562:P2625" si="163">IFERROR(O2562/M2562,0)</f>
        <v>0.46557729429690325</v>
      </c>
      <c r="Q2562" s="5">
        <f>YEAR(SalesDataTable[[#This Row],[Order Date]])</f>
        <v>2026</v>
      </c>
      <c r="R2562" s="8" t="str">
        <f>"Q"&amp;ROUNDUP(MONTH(SalesDataTable[[#This Row],[Order Date]])/3,0)</f>
        <v>Q4</v>
      </c>
      <c r="S2562" s="9">
        <f>MONTH(SalesDataTable[[#This Row],[Order Date]])</f>
        <v>12</v>
      </c>
      <c r="T2562" s="8" t="str">
        <f>TEXT(SalesDataTable[[#This Row],[Order Date]],"mmm")</f>
        <v>Dec</v>
      </c>
    </row>
    <row r="2563" spans="1:20" ht="15.6">
      <c r="A2563" s="2" t="s">
        <v>2614</v>
      </c>
      <c r="B2563" s="3">
        <v>46365</v>
      </c>
      <c r="C2563" s="4" t="s">
        <v>8</v>
      </c>
      <c r="D2563" s="4" t="s">
        <v>66</v>
      </c>
      <c r="E2563" s="4" t="s">
        <v>3</v>
      </c>
      <c r="F2563" s="4" t="s">
        <v>20</v>
      </c>
      <c r="G2563" s="4" t="s">
        <v>17</v>
      </c>
      <c r="H2563" s="4" t="s">
        <v>46</v>
      </c>
      <c r="I2563" s="9">
        <v>1</v>
      </c>
      <c r="J2563" s="6">
        <v>47.44</v>
      </c>
      <c r="K2563" s="7">
        <v>0.15</v>
      </c>
      <c r="L2563" s="6">
        <v>17.899999999999999</v>
      </c>
      <c r="M2563" s="6">
        <f t="shared" si="160"/>
        <v>40.323999999999998</v>
      </c>
      <c r="N2563" s="6">
        <f t="shared" si="161"/>
        <v>17.899999999999999</v>
      </c>
      <c r="O2563" s="6">
        <f t="shared" si="162"/>
        <v>22.423999999999999</v>
      </c>
      <c r="P2563" s="8">
        <f t="shared" si="163"/>
        <v>0.55609562543398472</v>
      </c>
      <c r="Q2563" s="5">
        <f>YEAR(SalesDataTable[[#This Row],[Order Date]])</f>
        <v>2026</v>
      </c>
      <c r="R2563" s="8" t="str">
        <f>"Q"&amp;ROUNDUP(MONTH(SalesDataTable[[#This Row],[Order Date]])/3,0)</f>
        <v>Q4</v>
      </c>
      <c r="S2563" s="9">
        <f>MONTH(SalesDataTable[[#This Row],[Order Date]])</f>
        <v>12</v>
      </c>
      <c r="T2563" s="8" t="str">
        <f>TEXT(SalesDataTable[[#This Row],[Order Date]],"mmm")</f>
        <v>Dec</v>
      </c>
    </row>
    <row r="2564" spans="1:20" ht="15.6">
      <c r="A2564" s="2" t="s">
        <v>2615</v>
      </c>
      <c r="B2564" s="3">
        <v>46365</v>
      </c>
      <c r="C2564" s="4" t="s">
        <v>1</v>
      </c>
      <c r="D2564" s="4" t="s">
        <v>2</v>
      </c>
      <c r="E2564" s="4" t="s">
        <v>10</v>
      </c>
      <c r="F2564" s="4" t="s">
        <v>20</v>
      </c>
      <c r="G2564" s="4" t="s">
        <v>11</v>
      </c>
      <c r="H2564" s="4" t="s">
        <v>21</v>
      </c>
      <c r="I2564" s="9">
        <v>10</v>
      </c>
      <c r="J2564" s="6">
        <v>145.30000000000001</v>
      </c>
      <c r="K2564" s="7">
        <v>0.1</v>
      </c>
      <c r="L2564" s="6">
        <v>79.7</v>
      </c>
      <c r="M2564" s="6">
        <f t="shared" si="160"/>
        <v>1307.7</v>
      </c>
      <c r="N2564" s="6">
        <f t="shared" si="161"/>
        <v>797</v>
      </c>
      <c r="O2564" s="6">
        <f t="shared" si="162"/>
        <v>510.70000000000005</v>
      </c>
      <c r="P2564" s="8">
        <f t="shared" si="163"/>
        <v>0.39053299686472437</v>
      </c>
      <c r="Q2564" s="5">
        <f>YEAR(SalesDataTable[[#This Row],[Order Date]])</f>
        <v>2026</v>
      </c>
      <c r="R2564" s="8" t="str">
        <f>"Q"&amp;ROUNDUP(MONTH(SalesDataTable[[#This Row],[Order Date]])/3,0)</f>
        <v>Q4</v>
      </c>
      <c r="S2564" s="9">
        <f>MONTH(SalesDataTable[[#This Row],[Order Date]])</f>
        <v>12</v>
      </c>
      <c r="T2564" s="8" t="str">
        <f>TEXT(SalesDataTable[[#This Row],[Order Date]],"mmm")</f>
        <v>Dec</v>
      </c>
    </row>
    <row r="2565" spans="1:20" ht="15.6">
      <c r="A2565" s="2" t="s">
        <v>2616</v>
      </c>
      <c r="B2565" s="3">
        <v>46366</v>
      </c>
      <c r="C2565" s="4" t="s">
        <v>1</v>
      </c>
      <c r="D2565" s="4" t="s">
        <v>2</v>
      </c>
      <c r="E2565" s="4" t="s">
        <v>39</v>
      </c>
      <c r="F2565" s="4" t="s">
        <v>16</v>
      </c>
      <c r="G2565" s="4" t="s">
        <v>5</v>
      </c>
      <c r="H2565" s="4" t="s">
        <v>6</v>
      </c>
      <c r="I2565" s="9">
        <v>1</v>
      </c>
      <c r="J2565" s="6">
        <v>81.010000000000005</v>
      </c>
      <c r="K2565" s="7">
        <v>0.2</v>
      </c>
      <c r="L2565" s="6">
        <v>41.51</v>
      </c>
      <c r="M2565" s="6">
        <f t="shared" si="160"/>
        <v>64.808000000000007</v>
      </c>
      <c r="N2565" s="6">
        <f t="shared" si="161"/>
        <v>41.51</v>
      </c>
      <c r="O2565" s="6">
        <f t="shared" si="162"/>
        <v>23.298000000000009</v>
      </c>
      <c r="P2565" s="8">
        <f t="shared" si="163"/>
        <v>0.35949265522774976</v>
      </c>
      <c r="Q2565" s="5">
        <f>YEAR(SalesDataTable[[#This Row],[Order Date]])</f>
        <v>2026</v>
      </c>
      <c r="R2565" s="8" t="str">
        <f>"Q"&amp;ROUNDUP(MONTH(SalesDataTable[[#This Row],[Order Date]])/3,0)</f>
        <v>Q4</v>
      </c>
      <c r="S2565" s="9">
        <f>MONTH(SalesDataTable[[#This Row],[Order Date]])</f>
        <v>12</v>
      </c>
      <c r="T2565" s="8" t="str">
        <f>TEXT(SalesDataTable[[#This Row],[Order Date]],"mmm")</f>
        <v>Dec</v>
      </c>
    </row>
    <row r="2566" spans="1:20" ht="15.6">
      <c r="A2566" s="2" t="s">
        <v>2617</v>
      </c>
      <c r="B2566" s="3">
        <v>46366</v>
      </c>
      <c r="C2566" s="4" t="s">
        <v>27</v>
      </c>
      <c r="D2566" s="4" t="s">
        <v>45</v>
      </c>
      <c r="E2566" s="4" t="s">
        <v>39</v>
      </c>
      <c r="F2566" s="4" t="s">
        <v>16</v>
      </c>
      <c r="G2566" s="4" t="s">
        <v>17</v>
      </c>
      <c r="H2566" s="4" t="s">
        <v>18</v>
      </c>
      <c r="I2566" s="9">
        <v>2</v>
      </c>
      <c r="J2566" s="6">
        <v>35.619999999999997</v>
      </c>
      <c r="K2566" s="7">
        <v>0</v>
      </c>
      <c r="L2566" s="6">
        <v>13.62</v>
      </c>
      <c r="M2566" s="6">
        <f t="shared" si="160"/>
        <v>71.239999999999995</v>
      </c>
      <c r="N2566" s="6">
        <f t="shared" si="161"/>
        <v>27.24</v>
      </c>
      <c r="O2566" s="6">
        <f t="shared" si="162"/>
        <v>44</v>
      </c>
      <c r="P2566" s="8">
        <f t="shared" si="163"/>
        <v>0.61763054463784395</v>
      </c>
      <c r="Q2566" s="5">
        <f>YEAR(SalesDataTable[[#This Row],[Order Date]])</f>
        <v>2026</v>
      </c>
      <c r="R2566" s="8" t="str">
        <f>"Q"&amp;ROUNDUP(MONTH(SalesDataTable[[#This Row],[Order Date]])/3,0)</f>
        <v>Q4</v>
      </c>
      <c r="S2566" s="9">
        <f>MONTH(SalesDataTable[[#This Row],[Order Date]])</f>
        <v>12</v>
      </c>
      <c r="T2566" s="8" t="str">
        <f>TEXT(SalesDataTable[[#This Row],[Order Date]],"mmm")</f>
        <v>Dec</v>
      </c>
    </row>
    <row r="2567" spans="1:20" ht="15.6">
      <c r="A2567" s="2" t="s">
        <v>2618</v>
      </c>
      <c r="B2567" s="3">
        <v>46366</v>
      </c>
      <c r="C2567" s="4" t="s">
        <v>1</v>
      </c>
      <c r="D2567" s="4" t="s">
        <v>2</v>
      </c>
      <c r="E2567" s="4" t="s">
        <v>3</v>
      </c>
      <c r="F2567" s="4" t="s">
        <v>16</v>
      </c>
      <c r="G2567" s="4" t="s">
        <v>5</v>
      </c>
      <c r="H2567" s="4" t="s">
        <v>29</v>
      </c>
      <c r="I2567" s="9">
        <v>2</v>
      </c>
      <c r="J2567" s="6">
        <v>49.88</v>
      </c>
      <c r="K2567" s="7">
        <v>0.05</v>
      </c>
      <c r="L2567" s="6">
        <v>22.31</v>
      </c>
      <c r="M2567" s="6">
        <f t="shared" si="160"/>
        <v>94.772000000000006</v>
      </c>
      <c r="N2567" s="6">
        <f t="shared" si="161"/>
        <v>44.62</v>
      </c>
      <c r="O2567" s="6">
        <f t="shared" si="162"/>
        <v>50.152000000000008</v>
      </c>
      <c r="P2567" s="8">
        <f t="shared" si="163"/>
        <v>0.52918583547883347</v>
      </c>
      <c r="Q2567" s="5">
        <f>YEAR(SalesDataTable[[#This Row],[Order Date]])</f>
        <v>2026</v>
      </c>
      <c r="R2567" s="8" t="str">
        <f>"Q"&amp;ROUNDUP(MONTH(SalesDataTable[[#This Row],[Order Date]])/3,0)</f>
        <v>Q4</v>
      </c>
      <c r="S2567" s="9">
        <f>MONTH(SalesDataTable[[#This Row],[Order Date]])</f>
        <v>12</v>
      </c>
      <c r="T2567" s="8" t="str">
        <f>TEXT(SalesDataTable[[#This Row],[Order Date]],"mmm")</f>
        <v>Dec</v>
      </c>
    </row>
    <row r="2568" spans="1:20" ht="15.6">
      <c r="A2568" s="2" t="s">
        <v>2619</v>
      </c>
      <c r="B2568" s="3">
        <v>46366</v>
      </c>
      <c r="C2568" s="4" t="s">
        <v>27</v>
      </c>
      <c r="D2568" s="4" t="s">
        <v>45</v>
      </c>
      <c r="E2568" s="4" t="s">
        <v>39</v>
      </c>
      <c r="F2568" s="4" t="s">
        <v>4</v>
      </c>
      <c r="G2568" s="4" t="s">
        <v>5</v>
      </c>
      <c r="H2568" s="4" t="s">
        <v>43</v>
      </c>
      <c r="I2568" s="9">
        <v>1</v>
      </c>
      <c r="J2568" s="6">
        <v>101.18</v>
      </c>
      <c r="K2568" s="7">
        <v>0.05</v>
      </c>
      <c r="L2568" s="6">
        <v>49.12</v>
      </c>
      <c r="M2568" s="6">
        <f t="shared" si="160"/>
        <v>96.120999999999995</v>
      </c>
      <c r="N2568" s="6">
        <f t="shared" si="161"/>
        <v>49.12</v>
      </c>
      <c r="O2568" s="6">
        <f t="shared" si="162"/>
        <v>47.000999999999998</v>
      </c>
      <c r="P2568" s="8">
        <f t="shared" si="163"/>
        <v>0.48897743469169069</v>
      </c>
      <c r="Q2568" s="5">
        <f>YEAR(SalesDataTable[[#This Row],[Order Date]])</f>
        <v>2026</v>
      </c>
      <c r="R2568" s="8" t="str">
        <f>"Q"&amp;ROUNDUP(MONTH(SalesDataTable[[#This Row],[Order Date]])/3,0)</f>
        <v>Q4</v>
      </c>
      <c r="S2568" s="9">
        <f>MONTH(SalesDataTable[[#This Row],[Order Date]])</f>
        <v>12</v>
      </c>
      <c r="T2568" s="8" t="str">
        <f>TEXT(SalesDataTable[[#This Row],[Order Date]],"mmm")</f>
        <v>Dec</v>
      </c>
    </row>
    <row r="2569" spans="1:20" ht="15.6">
      <c r="A2569" s="2" t="s">
        <v>2620</v>
      </c>
      <c r="B2569" s="3">
        <v>46366</v>
      </c>
      <c r="C2569" s="4" t="s">
        <v>8</v>
      </c>
      <c r="D2569" s="4" t="s">
        <v>69</v>
      </c>
      <c r="E2569" s="4" t="s">
        <v>25</v>
      </c>
      <c r="F2569" s="4" t="s">
        <v>20</v>
      </c>
      <c r="G2569" s="4" t="s">
        <v>49</v>
      </c>
      <c r="H2569" s="4" t="s">
        <v>67</v>
      </c>
      <c r="I2569" s="9">
        <v>2</v>
      </c>
      <c r="J2569" s="6">
        <v>36.64</v>
      </c>
      <c r="K2569" s="7">
        <v>0</v>
      </c>
      <c r="L2569" s="6">
        <v>13.7</v>
      </c>
      <c r="M2569" s="6">
        <f t="shared" si="160"/>
        <v>73.28</v>
      </c>
      <c r="N2569" s="6">
        <f t="shared" si="161"/>
        <v>27.4</v>
      </c>
      <c r="O2569" s="6">
        <f t="shared" si="162"/>
        <v>45.88</v>
      </c>
      <c r="P2569" s="8">
        <f t="shared" si="163"/>
        <v>0.62609170305676853</v>
      </c>
      <c r="Q2569" s="5">
        <f>YEAR(SalesDataTable[[#This Row],[Order Date]])</f>
        <v>2026</v>
      </c>
      <c r="R2569" s="8" t="str">
        <f>"Q"&amp;ROUNDUP(MONTH(SalesDataTable[[#This Row],[Order Date]])/3,0)</f>
        <v>Q4</v>
      </c>
      <c r="S2569" s="9">
        <f>MONTH(SalesDataTable[[#This Row],[Order Date]])</f>
        <v>12</v>
      </c>
      <c r="T2569" s="8" t="str">
        <f>TEXT(SalesDataTable[[#This Row],[Order Date]],"mmm")</f>
        <v>Dec</v>
      </c>
    </row>
    <row r="2570" spans="1:20" ht="15.6">
      <c r="A2570" s="2" t="s">
        <v>2621</v>
      </c>
      <c r="B2570" s="3">
        <v>46366</v>
      </c>
      <c r="C2570" s="4" t="s">
        <v>8</v>
      </c>
      <c r="D2570" s="4" t="s">
        <v>69</v>
      </c>
      <c r="E2570" s="4" t="s">
        <v>25</v>
      </c>
      <c r="F2570" s="4" t="s">
        <v>4</v>
      </c>
      <c r="G2570" s="4" t="s">
        <v>5</v>
      </c>
      <c r="H2570" s="4" t="s">
        <v>35</v>
      </c>
      <c r="I2570" s="9">
        <v>3</v>
      </c>
      <c r="J2570" s="6">
        <v>39.979999999999997</v>
      </c>
      <c r="K2570" s="7">
        <v>0.1</v>
      </c>
      <c r="L2570" s="6">
        <v>16.989999999999998</v>
      </c>
      <c r="M2570" s="6">
        <f t="shared" si="160"/>
        <v>107.946</v>
      </c>
      <c r="N2570" s="6">
        <f t="shared" si="161"/>
        <v>50.97</v>
      </c>
      <c r="O2570" s="6">
        <f t="shared" si="162"/>
        <v>56.975999999999999</v>
      </c>
      <c r="P2570" s="8">
        <f t="shared" si="163"/>
        <v>0.52781946528819967</v>
      </c>
      <c r="Q2570" s="5">
        <f>YEAR(SalesDataTable[[#This Row],[Order Date]])</f>
        <v>2026</v>
      </c>
      <c r="R2570" s="8" t="str">
        <f>"Q"&amp;ROUNDUP(MONTH(SalesDataTable[[#This Row],[Order Date]])/3,0)</f>
        <v>Q4</v>
      </c>
      <c r="S2570" s="9">
        <f>MONTH(SalesDataTable[[#This Row],[Order Date]])</f>
        <v>12</v>
      </c>
      <c r="T2570" s="8" t="str">
        <f>TEXT(SalesDataTable[[#This Row],[Order Date]],"mmm")</f>
        <v>Dec</v>
      </c>
    </row>
    <row r="2571" spans="1:20" ht="15.6">
      <c r="A2571" s="2" t="s">
        <v>2622</v>
      </c>
      <c r="B2571" s="3">
        <v>46366</v>
      </c>
      <c r="C2571" s="4" t="s">
        <v>27</v>
      </c>
      <c r="D2571" s="4" t="s">
        <v>28</v>
      </c>
      <c r="E2571" s="4" t="s">
        <v>39</v>
      </c>
      <c r="F2571" s="4" t="s">
        <v>20</v>
      </c>
      <c r="G2571" s="4" t="s">
        <v>11</v>
      </c>
      <c r="H2571" s="4" t="s">
        <v>21</v>
      </c>
      <c r="I2571" s="9">
        <v>3</v>
      </c>
      <c r="J2571" s="6">
        <v>144.16</v>
      </c>
      <c r="K2571" s="7">
        <v>0</v>
      </c>
      <c r="L2571" s="6">
        <v>77.36</v>
      </c>
      <c r="M2571" s="6">
        <f t="shared" si="160"/>
        <v>432.48</v>
      </c>
      <c r="N2571" s="6">
        <f t="shared" si="161"/>
        <v>232.07999999999998</v>
      </c>
      <c r="O2571" s="6">
        <f t="shared" si="162"/>
        <v>200.40000000000003</v>
      </c>
      <c r="P2571" s="8">
        <f t="shared" si="163"/>
        <v>0.46337402885682583</v>
      </c>
      <c r="Q2571" s="5">
        <f>YEAR(SalesDataTable[[#This Row],[Order Date]])</f>
        <v>2026</v>
      </c>
      <c r="R2571" s="8" t="str">
        <f>"Q"&amp;ROUNDUP(MONTH(SalesDataTable[[#This Row],[Order Date]])/3,0)</f>
        <v>Q4</v>
      </c>
      <c r="S2571" s="9">
        <f>MONTH(SalesDataTable[[#This Row],[Order Date]])</f>
        <v>12</v>
      </c>
      <c r="T2571" s="8" t="str">
        <f>TEXT(SalesDataTable[[#This Row],[Order Date]],"mmm")</f>
        <v>Dec</v>
      </c>
    </row>
    <row r="2572" spans="1:20" ht="15.6">
      <c r="A2572" s="2" t="s">
        <v>2623</v>
      </c>
      <c r="B2572" s="3">
        <v>46367</v>
      </c>
      <c r="C2572" s="4" t="s">
        <v>27</v>
      </c>
      <c r="D2572" s="4" t="s">
        <v>28</v>
      </c>
      <c r="E2572" s="4" t="s">
        <v>3</v>
      </c>
      <c r="F2572" s="4" t="s">
        <v>16</v>
      </c>
      <c r="G2572" s="4" t="s">
        <v>5</v>
      </c>
      <c r="H2572" s="4" t="s">
        <v>43</v>
      </c>
      <c r="I2572" s="9">
        <v>1</v>
      </c>
      <c r="J2572" s="6">
        <v>102.98</v>
      </c>
      <c r="K2572" s="7">
        <v>0.1</v>
      </c>
      <c r="L2572" s="6">
        <v>51.45</v>
      </c>
      <c r="M2572" s="6">
        <f t="shared" si="160"/>
        <v>92.682000000000002</v>
      </c>
      <c r="N2572" s="6">
        <f t="shared" si="161"/>
        <v>51.45</v>
      </c>
      <c r="O2572" s="6">
        <f t="shared" si="162"/>
        <v>41.231999999999999</v>
      </c>
      <c r="P2572" s="8">
        <f t="shared" si="163"/>
        <v>0.4448760277076455</v>
      </c>
      <c r="Q2572" s="5">
        <f>YEAR(SalesDataTable[[#This Row],[Order Date]])</f>
        <v>2026</v>
      </c>
      <c r="R2572" s="8" t="str">
        <f>"Q"&amp;ROUNDUP(MONTH(SalesDataTable[[#This Row],[Order Date]])/3,0)</f>
        <v>Q4</v>
      </c>
      <c r="S2572" s="9">
        <f>MONTH(SalesDataTable[[#This Row],[Order Date]])</f>
        <v>12</v>
      </c>
      <c r="T2572" s="8" t="str">
        <f>TEXT(SalesDataTable[[#This Row],[Order Date]],"mmm")</f>
        <v>Dec</v>
      </c>
    </row>
    <row r="2573" spans="1:20" ht="15.6">
      <c r="A2573" s="2" t="s">
        <v>2624</v>
      </c>
      <c r="B2573" s="3">
        <v>46367</v>
      </c>
      <c r="C2573" s="4" t="s">
        <v>27</v>
      </c>
      <c r="D2573" s="4" t="s">
        <v>82</v>
      </c>
      <c r="E2573" s="4" t="s">
        <v>3</v>
      </c>
      <c r="F2573" s="4" t="s">
        <v>16</v>
      </c>
      <c r="G2573" s="4" t="s">
        <v>49</v>
      </c>
      <c r="H2573" s="4" t="s">
        <v>55</v>
      </c>
      <c r="I2573" s="9">
        <v>2</v>
      </c>
      <c r="J2573" s="6">
        <v>122.49</v>
      </c>
      <c r="K2573" s="7">
        <v>0.15</v>
      </c>
      <c r="L2573" s="6">
        <v>70.930000000000007</v>
      </c>
      <c r="M2573" s="6">
        <f t="shared" si="160"/>
        <v>208.23299999999998</v>
      </c>
      <c r="N2573" s="6">
        <f t="shared" si="161"/>
        <v>141.86000000000001</v>
      </c>
      <c r="O2573" s="6">
        <f t="shared" si="162"/>
        <v>66.372999999999962</v>
      </c>
      <c r="P2573" s="8">
        <f t="shared" si="163"/>
        <v>0.31874390706564265</v>
      </c>
      <c r="Q2573" s="5">
        <f>YEAR(SalesDataTable[[#This Row],[Order Date]])</f>
        <v>2026</v>
      </c>
      <c r="R2573" s="8" t="str">
        <f>"Q"&amp;ROUNDUP(MONTH(SalesDataTable[[#This Row],[Order Date]])/3,0)</f>
        <v>Q4</v>
      </c>
      <c r="S2573" s="9">
        <f>MONTH(SalesDataTable[[#This Row],[Order Date]])</f>
        <v>12</v>
      </c>
      <c r="T2573" s="8" t="str">
        <f>TEXT(SalesDataTable[[#This Row],[Order Date]],"mmm")</f>
        <v>Dec</v>
      </c>
    </row>
    <row r="2574" spans="1:20" ht="15.6">
      <c r="A2574" s="2" t="s">
        <v>2625</v>
      </c>
      <c r="B2574" s="3">
        <v>46367</v>
      </c>
      <c r="C2574" s="4" t="s">
        <v>8</v>
      </c>
      <c r="D2574" s="4" t="s">
        <v>66</v>
      </c>
      <c r="E2574" s="4" t="s">
        <v>39</v>
      </c>
      <c r="F2574" s="4" t="s">
        <v>16</v>
      </c>
      <c r="G2574" s="4" t="s">
        <v>11</v>
      </c>
      <c r="H2574" s="4" t="s">
        <v>21</v>
      </c>
      <c r="I2574" s="9">
        <v>1</v>
      </c>
      <c r="J2574" s="6">
        <v>141.74</v>
      </c>
      <c r="K2574" s="7">
        <v>0.15</v>
      </c>
      <c r="L2574" s="6">
        <v>78.97</v>
      </c>
      <c r="M2574" s="6">
        <f t="shared" si="160"/>
        <v>120.479</v>
      </c>
      <c r="N2574" s="6">
        <f t="shared" si="161"/>
        <v>78.97</v>
      </c>
      <c r="O2574" s="6">
        <f t="shared" si="162"/>
        <v>41.509</v>
      </c>
      <c r="P2574" s="8">
        <f t="shared" si="163"/>
        <v>0.34453307215365336</v>
      </c>
      <c r="Q2574" s="5">
        <f>YEAR(SalesDataTable[[#This Row],[Order Date]])</f>
        <v>2026</v>
      </c>
      <c r="R2574" s="8" t="str">
        <f>"Q"&amp;ROUNDUP(MONTH(SalesDataTable[[#This Row],[Order Date]])/3,0)</f>
        <v>Q4</v>
      </c>
      <c r="S2574" s="9">
        <f>MONTH(SalesDataTable[[#This Row],[Order Date]])</f>
        <v>12</v>
      </c>
      <c r="T2574" s="8" t="str">
        <f>TEXT(SalesDataTable[[#This Row],[Order Date]],"mmm")</f>
        <v>Dec</v>
      </c>
    </row>
    <row r="2575" spans="1:20" ht="15.6">
      <c r="A2575" s="2" t="s">
        <v>2626</v>
      </c>
      <c r="B2575" s="3">
        <v>46367</v>
      </c>
      <c r="C2575" s="4" t="s">
        <v>27</v>
      </c>
      <c r="D2575" s="4" t="s">
        <v>45</v>
      </c>
      <c r="E2575" s="4" t="s">
        <v>3</v>
      </c>
      <c r="F2575" s="4" t="s">
        <v>4</v>
      </c>
      <c r="G2575" s="4" t="s">
        <v>5</v>
      </c>
      <c r="H2575" s="4" t="s">
        <v>35</v>
      </c>
      <c r="I2575" s="9">
        <v>6</v>
      </c>
      <c r="J2575" s="6">
        <v>39.44</v>
      </c>
      <c r="K2575" s="7">
        <v>0.1</v>
      </c>
      <c r="L2575" s="6">
        <v>16.89</v>
      </c>
      <c r="M2575" s="6">
        <f t="shared" si="160"/>
        <v>212.976</v>
      </c>
      <c r="N2575" s="6">
        <f t="shared" si="161"/>
        <v>101.34</v>
      </c>
      <c r="O2575" s="6">
        <f t="shared" si="162"/>
        <v>111.636</v>
      </c>
      <c r="P2575" s="8">
        <f t="shared" si="163"/>
        <v>0.52417173766058145</v>
      </c>
      <c r="Q2575" s="5">
        <f>YEAR(SalesDataTable[[#This Row],[Order Date]])</f>
        <v>2026</v>
      </c>
      <c r="R2575" s="8" t="str">
        <f>"Q"&amp;ROUNDUP(MONTH(SalesDataTable[[#This Row],[Order Date]])/3,0)</f>
        <v>Q4</v>
      </c>
      <c r="S2575" s="9">
        <f>MONTH(SalesDataTable[[#This Row],[Order Date]])</f>
        <v>12</v>
      </c>
      <c r="T2575" s="8" t="str">
        <f>TEXT(SalesDataTable[[#This Row],[Order Date]],"mmm")</f>
        <v>Dec</v>
      </c>
    </row>
    <row r="2576" spans="1:20" ht="15.6">
      <c r="A2576" s="2" t="s">
        <v>2627</v>
      </c>
      <c r="B2576" s="3">
        <v>46367</v>
      </c>
      <c r="C2576" s="4" t="s">
        <v>14</v>
      </c>
      <c r="D2576" s="4" t="s">
        <v>24</v>
      </c>
      <c r="E2576" s="4" t="s">
        <v>25</v>
      </c>
      <c r="F2576" s="4" t="s">
        <v>4</v>
      </c>
      <c r="G2576" s="4" t="s">
        <v>5</v>
      </c>
      <c r="H2576" s="4" t="s">
        <v>29</v>
      </c>
      <c r="I2576" s="9">
        <v>1</v>
      </c>
      <c r="J2576" s="6">
        <v>49.64</v>
      </c>
      <c r="K2576" s="7">
        <v>0.1</v>
      </c>
      <c r="L2576" s="6">
        <v>22</v>
      </c>
      <c r="M2576" s="6">
        <f t="shared" si="160"/>
        <v>44.676000000000002</v>
      </c>
      <c r="N2576" s="6">
        <f t="shared" si="161"/>
        <v>22</v>
      </c>
      <c r="O2576" s="6">
        <f t="shared" si="162"/>
        <v>22.676000000000002</v>
      </c>
      <c r="P2576" s="8">
        <f t="shared" si="163"/>
        <v>0.50756558331094992</v>
      </c>
      <c r="Q2576" s="5">
        <f>YEAR(SalesDataTable[[#This Row],[Order Date]])</f>
        <v>2026</v>
      </c>
      <c r="R2576" s="8" t="str">
        <f>"Q"&amp;ROUNDUP(MONTH(SalesDataTable[[#This Row],[Order Date]])/3,0)</f>
        <v>Q4</v>
      </c>
      <c r="S2576" s="9">
        <f>MONTH(SalesDataTable[[#This Row],[Order Date]])</f>
        <v>12</v>
      </c>
      <c r="T2576" s="8" t="str">
        <f>TEXT(SalesDataTable[[#This Row],[Order Date]],"mmm")</f>
        <v>Dec</v>
      </c>
    </row>
    <row r="2577" spans="1:20" ht="15.6">
      <c r="A2577" s="2" t="s">
        <v>2628</v>
      </c>
      <c r="B2577" s="3">
        <v>46367</v>
      </c>
      <c r="C2577" s="4" t="s">
        <v>14</v>
      </c>
      <c r="D2577" s="4" t="s">
        <v>15</v>
      </c>
      <c r="E2577" s="4" t="s">
        <v>3</v>
      </c>
      <c r="F2577" s="4" t="s">
        <v>16</v>
      </c>
      <c r="G2577" s="4" t="s">
        <v>17</v>
      </c>
      <c r="H2577" s="4" t="s">
        <v>83</v>
      </c>
      <c r="I2577" s="9">
        <v>1</v>
      </c>
      <c r="J2577" s="6">
        <v>164.29</v>
      </c>
      <c r="K2577" s="7">
        <v>0.05</v>
      </c>
      <c r="L2577" s="6">
        <v>88.66</v>
      </c>
      <c r="M2577" s="6">
        <f t="shared" si="160"/>
        <v>156.07549999999998</v>
      </c>
      <c r="N2577" s="6">
        <f t="shared" si="161"/>
        <v>88.66</v>
      </c>
      <c r="O2577" s="6">
        <f t="shared" si="162"/>
        <v>67.41549999999998</v>
      </c>
      <c r="P2577" s="8">
        <f t="shared" si="163"/>
        <v>0.43194159237035917</v>
      </c>
      <c r="Q2577" s="5">
        <f>YEAR(SalesDataTable[[#This Row],[Order Date]])</f>
        <v>2026</v>
      </c>
      <c r="R2577" s="8" t="str">
        <f>"Q"&amp;ROUNDUP(MONTH(SalesDataTable[[#This Row],[Order Date]])/3,0)</f>
        <v>Q4</v>
      </c>
      <c r="S2577" s="9">
        <f>MONTH(SalesDataTable[[#This Row],[Order Date]])</f>
        <v>12</v>
      </c>
      <c r="T2577" s="8" t="str">
        <f>TEXT(SalesDataTable[[#This Row],[Order Date]],"mmm")</f>
        <v>Dec</v>
      </c>
    </row>
    <row r="2578" spans="1:20" ht="15.6">
      <c r="A2578" s="2" t="s">
        <v>2629</v>
      </c>
      <c r="B2578" s="3">
        <v>46367</v>
      </c>
      <c r="C2578" s="4" t="s">
        <v>27</v>
      </c>
      <c r="D2578" s="4" t="s">
        <v>48</v>
      </c>
      <c r="E2578" s="4" t="s">
        <v>3</v>
      </c>
      <c r="F2578" s="4" t="s">
        <v>4</v>
      </c>
      <c r="G2578" s="4" t="s">
        <v>17</v>
      </c>
      <c r="H2578" s="4" t="s">
        <v>18</v>
      </c>
      <c r="I2578" s="9">
        <v>1</v>
      </c>
      <c r="J2578" s="6">
        <v>35.81</v>
      </c>
      <c r="K2578" s="7">
        <v>0</v>
      </c>
      <c r="L2578" s="6">
        <v>13.28</v>
      </c>
      <c r="M2578" s="6">
        <f t="shared" si="160"/>
        <v>35.81</v>
      </c>
      <c r="N2578" s="6">
        <f t="shared" si="161"/>
        <v>13.28</v>
      </c>
      <c r="O2578" s="6">
        <f t="shared" si="162"/>
        <v>22.53</v>
      </c>
      <c r="P2578" s="8">
        <f t="shared" si="163"/>
        <v>0.62915386763473891</v>
      </c>
      <c r="Q2578" s="5">
        <f>YEAR(SalesDataTable[[#This Row],[Order Date]])</f>
        <v>2026</v>
      </c>
      <c r="R2578" s="8" t="str">
        <f>"Q"&amp;ROUNDUP(MONTH(SalesDataTable[[#This Row],[Order Date]])/3,0)</f>
        <v>Q4</v>
      </c>
      <c r="S2578" s="9">
        <f>MONTH(SalesDataTable[[#This Row],[Order Date]])</f>
        <v>12</v>
      </c>
      <c r="T2578" s="8" t="str">
        <f>TEXT(SalesDataTable[[#This Row],[Order Date]],"mmm")</f>
        <v>Dec</v>
      </c>
    </row>
    <row r="2579" spans="1:20" ht="15.6">
      <c r="A2579" s="2" t="s">
        <v>2630</v>
      </c>
      <c r="B2579" s="3">
        <v>46367</v>
      </c>
      <c r="C2579" s="4" t="s">
        <v>1</v>
      </c>
      <c r="D2579" s="4" t="s">
        <v>52</v>
      </c>
      <c r="E2579" s="4" t="s">
        <v>25</v>
      </c>
      <c r="F2579" s="4" t="s">
        <v>16</v>
      </c>
      <c r="G2579" s="4" t="s">
        <v>49</v>
      </c>
      <c r="H2579" s="4" t="s">
        <v>50</v>
      </c>
      <c r="I2579" s="9">
        <v>1</v>
      </c>
      <c r="J2579" s="6">
        <v>41.31</v>
      </c>
      <c r="K2579" s="7">
        <v>0.05</v>
      </c>
      <c r="L2579" s="6">
        <v>14.56</v>
      </c>
      <c r="M2579" s="6">
        <f t="shared" si="160"/>
        <v>39.244500000000002</v>
      </c>
      <c r="N2579" s="6">
        <f t="shared" si="161"/>
        <v>14.56</v>
      </c>
      <c r="O2579" s="6">
        <f t="shared" si="162"/>
        <v>24.6845</v>
      </c>
      <c r="P2579" s="8">
        <f t="shared" si="163"/>
        <v>0.62899259768884808</v>
      </c>
      <c r="Q2579" s="5">
        <f>YEAR(SalesDataTable[[#This Row],[Order Date]])</f>
        <v>2026</v>
      </c>
      <c r="R2579" s="8" t="str">
        <f>"Q"&amp;ROUNDUP(MONTH(SalesDataTable[[#This Row],[Order Date]])/3,0)</f>
        <v>Q4</v>
      </c>
      <c r="S2579" s="9">
        <f>MONTH(SalesDataTable[[#This Row],[Order Date]])</f>
        <v>12</v>
      </c>
      <c r="T2579" s="8" t="str">
        <f>TEXT(SalesDataTable[[#This Row],[Order Date]],"mmm")</f>
        <v>Dec</v>
      </c>
    </row>
    <row r="2580" spans="1:20" ht="15.6">
      <c r="A2580" s="2" t="s">
        <v>2631</v>
      </c>
      <c r="B2580" s="3">
        <v>46367</v>
      </c>
      <c r="C2580" s="4" t="s">
        <v>27</v>
      </c>
      <c r="D2580" s="4" t="s">
        <v>82</v>
      </c>
      <c r="E2580" s="4" t="s">
        <v>39</v>
      </c>
      <c r="F2580" s="4" t="s">
        <v>16</v>
      </c>
      <c r="G2580" s="4" t="s">
        <v>17</v>
      </c>
      <c r="H2580" s="4" t="s">
        <v>18</v>
      </c>
      <c r="I2580" s="9">
        <v>3</v>
      </c>
      <c r="J2580" s="6">
        <v>36.6</v>
      </c>
      <c r="K2580" s="7">
        <v>0.15</v>
      </c>
      <c r="L2580" s="6">
        <v>13.95</v>
      </c>
      <c r="M2580" s="6">
        <f t="shared" si="160"/>
        <v>93.330000000000013</v>
      </c>
      <c r="N2580" s="6">
        <f t="shared" si="161"/>
        <v>41.849999999999994</v>
      </c>
      <c r="O2580" s="6">
        <f t="shared" si="162"/>
        <v>51.480000000000018</v>
      </c>
      <c r="P2580" s="8">
        <f t="shared" si="163"/>
        <v>0.55159112825458068</v>
      </c>
      <c r="Q2580" s="5">
        <f>YEAR(SalesDataTable[[#This Row],[Order Date]])</f>
        <v>2026</v>
      </c>
      <c r="R2580" s="8" t="str">
        <f>"Q"&amp;ROUNDUP(MONTH(SalesDataTable[[#This Row],[Order Date]])/3,0)</f>
        <v>Q4</v>
      </c>
      <c r="S2580" s="9">
        <f>MONTH(SalesDataTable[[#This Row],[Order Date]])</f>
        <v>12</v>
      </c>
      <c r="T2580" s="8" t="str">
        <f>TEXT(SalesDataTable[[#This Row],[Order Date]],"mmm")</f>
        <v>Dec</v>
      </c>
    </row>
    <row r="2581" spans="1:20" ht="15.6">
      <c r="A2581" s="2" t="s">
        <v>2632</v>
      </c>
      <c r="B2581" s="3">
        <v>46368</v>
      </c>
      <c r="C2581" s="4" t="s">
        <v>8</v>
      </c>
      <c r="D2581" s="4" t="s">
        <v>9</v>
      </c>
      <c r="E2581" s="4" t="s">
        <v>3</v>
      </c>
      <c r="F2581" s="4" t="s">
        <v>16</v>
      </c>
      <c r="G2581" s="4" t="s">
        <v>5</v>
      </c>
      <c r="H2581" s="4" t="s">
        <v>29</v>
      </c>
      <c r="I2581" s="9">
        <v>5</v>
      </c>
      <c r="J2581" s="6">
        <v>49.59</v>
      </c>
      <c r="K2581" s="7">
        <v>0</v>
      </c>
      <c r="L2581" s="6">
        <v>22.63</v>
      </c>
      <c r="M2581" s="6">
        <f t="shared" si="160"/>
        <v>247.95000000000002</v>
      </c>
      <c r="N2581" s="6">
        <f t="shared" si="161"/>
        <v>113.14999999999999</v>
      </c>
      <c r="O2581" s="6">
        <f t="shared" si="162"/>
        <v>134.80000000000001</v>
      </c>
      <c r="P2581" s="8">
        <f t="shared" si="163"/>
        <v>0.54365799556362171</v>
      </c>
      <c r="Q2581" s="5">
        <f>YEAR(SalesDataTable[[#This Row],[Order Date]])</f>
        <v>2026</v>
      </c>
      <c r="R2581" s="8" t="str">
        <f>"Q"&amp;ROUNDUP(MONTH(SalesDataTable[[#This Row],[Order Date]])/3,0)</f>
        <v>Q4</v>
      </c>
      <c r="S2581" s="9">
        <f>MONTH(SalesDataTable[[#This Row],[Order Date]])</f>
        <v>12</v>
      </c>
      <c r="T2581" s="8" t="str">
        <f>TEXT(SalesDataTable[[#This Row],[Order Date]],"mmm")</f>
        <v>Dec</v>
      </c>
    </row>
    <row r="2582" spans="1:20" ht="15.6">
      <c r="A2582" s="2" t="s">
        <v>2633</v>
      </c>
      <c r="B2582" s="3">
        <v>46368</v>
      </c>
      <c r="C2582" s="4" t="s">
        <v>1</v>
      </c>
      <c r="D2582" s="4" t="s">
        <v>2</v>
      </c>
      <c r="E2582" s="4" t="s">
        <v>3</v>
      </c>
      <c r="F2582" s="4" t="s">
        <v>16</v>
      </c>
      <c r="G2582" s="4" t="s">
        <v>11</v>
      </c>
      <c r="H2582" s="4" t="s">
        <v>79</v>
      </c>
      <c r="I2582" s="9">
        <v>5</v>
      </c>
      <c r="J2582" s="6">
        <v>72.3</v>
      </c>
      <c r="K2582" s="7">
        <v>0.05</v>
      </c>
      <c r="L2582" s="6">
        <v>31.73</v>
      </c>
      <c r="M2582" s="6">
        <f t="shared" si="160"/>
        <v>343.42500000000001</v>
      </c>
      <c r="N2582" s="6">
        <f t="shared" si="161"/>
        <v>158.65</v>
      </c>
      <c r="O2582" s="6">
        <f t="shared" si="162"/>
        <v>184.77500000000001</v>
      </c>
      <c r="P2582" s="8">
        <f t="shared" si="163"/>
        <v>0.53803596127247577</v>
      </c>
      <c r="Q2582" s="5">
        <f>YEAR(SalesDataTable[[#This Row],[Order Date]])</f>
        <v>2026</v>
      </c>
      <c r="R2582" s="8" t="str">
        <f>"Q"&amp;ROUNDUP(MONTH(SalesDataTable[[#This Row],[Order Date]])/3,0)</f>
        <v>Q4</v>
      </c>
      <c r="S2582" s="9">
        <f>MONTH(SalesDataTable[[#This Row],[Order Date]])</f>
        <v>12</v>
      </c>
      <c r="T2582" s="8" t="str">
        <f>TEXT(SalesDataTable[[#This Row],[Order Date]],"mmm")</f>
        <v>Dec</v>
      </c>
    </row>
    <row r="2583" spans="1:20" ht="15.6">
      <c r="A2583" s="2" t="s">
        <v>2634</v>
      </c>
      <c r="B2583" s="3">
        <v>46368</v>
      </c>
      <c r="C2583" s="4" t="s">
        <v>27</v>
      </c>
      <c r="D2583" s="4" t="s">
        <v>28</v>
      </c>
      <c r="E2583" s="4" t="s">
        <v>3</v>
      </c>
      <c r="F2583" s="4" t="s">
        <v>16</v>
      </c>
      <c r="G2583" s="4" t="s">
        <v>5</v>
      </c>
      <c r="H2583" s="4" t="s">
        <v>29</v>
      </c>
      <c r="I2583" s="9">
        <v>1</v>
      </c>
      <c r="J2583" s="6">
        <v>51.57</v>
      </c>
      <c r="K2583" s="7">
        <v>0.1</v>
      </c>
      <c r="L2583" s="6">
        <v>23.11</v>
      </c>
      <c r="M2583" s="6">
        <f t="shared" si="160"/>
        <v>46.413000000000004</v>
      </c>
      <c r="N2583" s="6">
        <f t="shared" si="161"/>
        <v>23.11</v>
      </c>
      <c r="O2583" s="6">
        <f t="shared" si="162"/>
        <v>23.303000000000004</v>
      </c>
      <c r="P2583" s="8">
        <f t="shared" si="163"/>
        <v>0.5020791588563549</v>
      </c>
      <c r="Q2583" s="5">
        <f>YEAR(SalesDataTable[[#This Row],[Order Date]])</f>
        <v>2026</v>
      </c>
      <c r="R2583" s="8" t="str">
        <f>"Q"&amp;ROUNDUP(MONTH(SalesDataTable[[#This Row],[Order Date]])/3,0)</f>
        <v>Q4</v>
      </c>
      <c r="S2583" s="9">
        <f>MONTH(SalesDataTable[[#This Row],[Order Date]])</f>
        <v>12</v>
      </c>
      <c r="T2583" s="8" t="str">
        <f>TEXT(SalesDataTable[[#This Row],[Order Date]],"mmm")</f>
        <v>Dec</v>
      </c>
    </row>
    <row r="2584" spans="1:20" ht="15.6">
      <c r="A2584" s="2" t="s">
        <v>2635</v>
      </c>
      <c r="B2584" s="3">
        <v>46369</v>
      </c>
      <c r="C2584" s="4" t="s">
        <v>1</v>
      </c>
      <c r="D2584" s="4" t="s">
        <v>2</v>
      </c>
      <c r="E2584" s="4" t="s">
        <v>3</v>
      </c>
      <c r="F2584" s="4" t="s">
        <v>4</v>
      </c>
      <c r="G2584" s="4" t="s">
        <v>17</v>
      </c>
      <c r="H2584" s="4" t="s">
        <v>18</v>
      </c>
      <c r="I2584" s="9">
        <v>3</v>
      </c>
      <c r="J2584" s="6">
        <v>35.380000000000003</v>
      </c>
      <c r="K2584" s="7">
        <v>0</v>
      </c>
      <c r="L2584" s="6">
        <v>13.51</v>
      </c>
      <c r="M2584" s="6">
        <f t="shared" si="160"/>
        <v>106.14000000000001</v>
      </c>
      <c r="N2584" s="6">
        <f t="shared" si="161"/>
        <v>40.53</v>
      </c>
      <c r="O2584" s="6">
        <f t="shared" si="162"/>
        <v>65.610000000000014</v>
      </c>
      <c r="P2584" s="8">
        <f t="shared" si="163"/>
        <v>0.61814584511023185</v>
      </c>
      <c r="Q2584" s="5">
        <f>YEAR(SalesDataTable[[#This Row],[Order Date]])</f>
        <v>2026</v>
      </c>
      <c r="R2584" s="8" t="str">
        <f>"Q"&amp;ROUNDUP(MONTH(SalesDataTable[[#This Row],[Order Date]])/3,0)</f>
        <v>Q4</v>
      </c>
      <c r="S2584" s="9">
        <f>MONTH(SalesDataTable[[#This Row],[Order Date]])</f>
        <v>12</v>
      </c>
      <c r="T2584" s="8" t="str">
        <f>TEXT(SalesDataTable[[#This Row],[Order Date]],"mmm")</f>
        <v>Dec</v>
      </c>
    </row>
    <row r="2585" spans="1:20" ht="15.6">
      <c r="A2585" s="2" t="s">
        <v>2636</v>
      </c>
      <c r="B2585" s="3">
        <v>46369</v>
      </c>
      <c r="C2585" s="4" t="s">
        <v>14</v>
      </c>
      <c r="D2585" s="4" t="s">
        <v>15</v>
      </c>
      <c r="E2585" s="4" t="s">
        <v>3</v>
      </c>
      <c r="F2585" s="4" t="s">
        <v>20</v>
      </c>
      <c r="G2585" s="4" t="s">
        <v>5</v>
      </c>
      <c r="H2585" s="4" t="s">
        <v>6</v>
      </c>
      <c r="I2585" s="9">
        <v>1</v>
      </c>
      <c r="J2585" s="6">
        <v>83.08</v>
      </c>
      <c r="K2585" s="7">
        <v>0.15</v>
      </c>
      <c r="L2585" s="6">
        <v>42.91</v>
      </c>
      <c r="M2585" s="6">
        <f t="shared" si="160"/>
        <v>70.617999999999995</v>
      </c>
      <c r="N2585" s="6">
        <f t="shared" si="161"/>
        <v>42.91</v>
      </c>
      <c r="O2585" s="6">
        <f t="shared" si="162"/>
        <v>27.707999999999998</v>
      </c>
      <c r="P2585" s="8">
        <f t="shared" si="163"/>
        <v>0.39236455294684075</v>
      </c>
      <c r="Q2585" s="5">
        <f>YEAR(SalesDataTable[[#This Row],[Order Date]])</f>
        <v>2026</v>
      </c>
      <c r="R2585" s="8" t="str">
        <f>"Q"&amp;ROUNDUP(MONTH(SalesDataTable[[#This Row],[Order Date]])/3,0)</f>
        <v>Q4</v>
      </c>
      <c r="S2585" s="9">
        <f>MONTH(SalesDataTable[[#This Row],[Order Date]])</f>
        <v>12</v>
      </c>
      <c r="T2585" s="8" t="str">
        <f>TEXT(SalesDataTable[[#This Row],[Order Date]],"mmm")</f>
        <v>Dec</v>
      </c>
    </row>
    <row r="2586" spans="1:20" ht="15.6">
      <c r="A2586" s="2" t="s">
        <v>2637</v>
      </c>
      <c r="B2586" s="3">
        <v>46369</v>
      </c>
      <c r="C2586" s="4" t="s">
        <v>8</v>
      </c>
      <c r="D2586" s="4" t="s">
        <v>69</v>
      </c>
      <c r="E2586" s="4" t="s">
        <v>10</v>
      </c>
      <c r="F2586" s="4" t="s">
        <v>20</v>
      </c>
      <c r="G2586" s="4" t="s">
        <v>31</v>
      </c>
      <c r="H2586" s="4" t="s">
        <v>90</v>
      </c>
      <c r="I2586" s="9">
        <v>3</v>
      </c>
      <c r="J2586" s="6">
        <v>120.5</v>
      </c>
      <c r="K2586" s="7">
        <v>0.15</v>
      </c>
      <c r="L2586" s="6">
        <v>61.44</v>
      </c>
      <c r="M2586" s="6">
        <f t="shared" si="160"/>
        <v>307.27499999999998</v>
      </c>
      <c r="N2586" s="6">
        <f t="shared" si="161"/>
        <v>184.32</v>
      </c>
      <c r="O2586" s="6">
        <f t="shared" si="162"/>
        <v>122.95499999999998</v>
      </c>
      <c r="P2586" s="8">
        <f t="shared" si="163"/>
        <v>0.40014644862094212</v>
      </c>
      <c r="Q2586" s="5">
        <f>YEAR(SalesDataTable[[#This Row],[Order Date]])</f>
        <v>2026</v>
      </c>
      <c r="R2586" s="8" t="str">
        <f>"Q"&amp;ROUNDUP(MONTH(SalesDataTable[[#This Row],[Order Date]])/3,0)</f>
        <v>Q4</v>
      </c>
      <c r="S2586" s="9">
        <f>MONTH(SalesDataTable[[#This Row],[Order Date]])</f>
        <v>12</v>
      </c>
      <c r="T2586" s="8" t="str">
        <f>TEXT(SalesDataTable[[#This Row],[Order Date]],"mmm")</f>
        <v>Dec</v>
      </c>
    </row>
    <row r="2587" spans="1:20" ht="15.6">
      <c r="A2587" s="2" t="s">
        <v>2638</v>
      </c>
      <c r="B2587" s="3">
        <v>46369</v>
      </c>
      <c r="C2587" s="4" t="s">
        <v>1</v>
      </c>
      <c r="D2587" s="4" t="s">
        <v>2</v>
      </c>
      <c r="E2587" s="4" t="s">
        <v>3</v>
      </c>
      <c r="F2587" s="4" t="s">
        <v>16</v>
      </c>
      <c r="G2587" s="4" t="s">
        <v>11</v>
      </c>
      <c r="H2587" s="4" t="s">
        <v>79</v>
      </c>
      <c r="I2587" s="9">
        <v>3</v>
      </c>
      <c r="J2587" s="6">
        <v>73.040000000000006</v>
      </c>
      <c r="K2587" s="7">
        <v>0.1</v>
      </c>
      <c r="L2587" s="6">
        <v>31.78</v>
      </c>
      <c r="M2587" s="6">
        <f t="shared" si="160"/>
        <v>197.208</v>
      </c>
      <c r="N2587" s="6">
        <f t="shared" si="161"/>
        <v>95.34</v>
      </c>
      <c r="O2587" s="6">
        <f t="shared" si="162"/>
        <v>101.86799999999999</v>
      </c>
      <c r="P2587" s="8">
        <f t="shared" si="163"/>
        <v>0.51655105269563095</v>
      </c>
      <c r="Q2587" s="5">
        <f>YEAR(SalesDataTable[[#This Row],[Order Date]])</f>
        <v>2026</v>
      </c>
      <c r="R2587" s="8" t="str">
        <f>"Q"&amp;ROUNDUP(MONTH(SalesDataTable[[#This Row],[Order Date]])/3,0)</f>
        <v>Q4</v>
      </c>
      <c r="S2587" s="9">
        <f>MONTH(SalesDataTable[[#This Row],[Order Date]])</f>
        <v>12</v>
      </c>
      <c r="T2587" s="8" t="str">
        <f>TEXT(SalesDataTable[[#This Row],[Order Date]],"mmm")</f>
        <v>Dec</v>
      </c>
    </row>
    <row r="2588" spans="1:20" ht="15.6">
      <c r="A2588" s="2" t="s">
        <v>2639</v>
      </c>
      <c r="B2588" s="3">
        <v>46370</v>
      </c>
      <c r="C2588" s="4" t="s">
        <v>8</v>
      </c>
      <c r="D2588" s="4" t="s">
        <v>9</v>
      </c>
      <c r="E2588" s="4" t="s">
        <v>3</v>
      </c>
      <c r="F2588" s="4" t="s">
        <v>4</v>
      </c>
      <c r="G2588" s="4" t="s">
        <v>31</v>
      </c>
      <c r="H2588" s="4" t="s">
        <v>32</v>
      </c>
      <c r="I2588" s="9">
        <v>2</v>
      </c>
      <c r="J2588" s="6">
        <v>339.95</v>
      </c>
      <c r="K2588" s="7">
        <v>0</v>
      </c>
      <c r="L2588" s="6">
        <v>195.78</v>
      </c>
      <c r="M2588" s="6">
        <f t="shared" si="160"/>
        <v>679.9</v>
      </c>
      <c r="N2588" s="6">
        <f t="shared" si="161"/>
        <v>391.56</v>
      </c>
      <c r="O2588" s="6">
        <f t="shared" si="162"/>
        <v>288.33999999999997</v>
      </c>
      <c r="P2588" s="8">
        <f t="shared" si="163"/>
        <v>0.42409177820267685</v>
      </c>
      <c r="Q2588" s="5">
        <f>YEAR(SalesDataTable[[#This Row],[Order Date]])</f>
        <v>2026</v>
      </c>
      <c r="R2588" s="8" t="str">
        <f>"Q"&amp;ROUNDUP(MONTH(SalesDataTable[[#This Row],[Order Date]])/3,0)</f>
        <v>Q4</v>
      </c>
      <c r="S2588" s="9">
        <f>MONTH(SalesDataTable[[#This Row],[Order Date]])</f>
        <v>12</v>
      </c>
      <c r="T2588" s="8" t="str">
        <f>TEXT(SalesDataTable[[#This Row],[Order Date]],"mmm")</f>
        <v>Dec</v>
      </c>
    </row>
    <row r="2589" spans="1:20" ht="15.6">
      <c r="A2589" s="2" t="s">
        <v>2640</v>
      </c>
      <c r="B2589" s="3">
        <v>46370</v>
      </c>
      <c r="C2589" s="4" t="s">
        <v>1</v>
      </c>
      <c r="D2589" s="4" t="s">
        <v>88</v>
      </c>
      <c r="E2589" s="4" t="s">
        <v>39</v>
      </c>
      <c r="F2589" s="4" t="s">
        <v>4</v>
      </c>
      <c r="G2589" s="4" t="s">
        <v>31</v>
      </c>
      <c r="H2589" s="4" t="s">
        <v>41</v>
      </c>
      <c r="I2589" s="9">
        <v>2</v>
      </c>
      <c r="J2589" s="6">
        <v>199.43</v>
      </c>
      <c r="K2589" s="7">
        <v>0.05</v>
      </c>
      <c r="L2589" s="6">
        <v>106.58</v>
      </c>
      <c r="M2589" s="6">
        <f t="shared" si="160"/>
        <v>378.91699999999997</v>
      </c>
      <c r="N2589" s="6">
        <f t="shared" si="161"/>
        <v>213.16</v>
      </c>
      <c r="O2589" s="6">
        <f t="shared" si="162"/>
        <v>165.75699999999998</v>
      </c>
      <c r="P2589" s="8">
        <f t="shared" si="163"/>
        <v>0.4374493622613923</v>
      </c>
      <c r="Q2589" s="5">
        <f>YEAR(SalesDataTable[[#This Row],[Order Date]])</f>
        <v>2026</v>
      </c>
      <c r="R2589" s="8" t="str">
        <f>"Q"&amp;ROUNDUP(MONTH(SalesDataTable[[#This Row],[Order Date]])/3,0)</f>
        <v>Q4</v>
      </c>
      <c r="S2589" s="9">
        <f>MONTH(SalesDataTable[[#This Row],[Order Date]])</f>
        <v>12</v>
      </c>
      <c r="T2589" s="8" t="str">
        <f>TEXT(SalesDataTable[[#This Row],[Order Date]],"mmm")</f>
        <v>Dec</v>
      </c>
    </row>
    <row r="2590" spans="1:20" ht="15.6">
      <c r="A2590" s="2" t="s">
        <v>2641</v>
      </c>
      <c r="B2590" s="3">
        <v>46370</v>
      </c>
      <c r="C2590" s="4" t="s">
        <v>1</v>
      </c>
      <c r="D2590" s="4" t="s">
        <v>88</v>
      </c>
      <c r="E2590" s="4" t="s">
        <v>3</v>
      </c>
      <c r="F2590" s="4" t="s">
        <v>4</v>
      </c>
      <c r="G2590" s="4" t="s">
        <v>49</v>
      </c>
      <c r="H2590" s="4" t="s">
        <v>74</v>
      </c>
      <c r="I2590" s="9">
        <v>2</v>
      </c>
      <c r="J2590" s="6">
        <v>51.77</v>
      </c>
      <c r="K2590" s="7">
        <v>0.05</v>
      </c>
      <c r="L2590" s="6">
        <v>21.76</v>
      </c>
      <c r="M2590" s="6">
        <f t="shared" si="160"/>
        <v>98.363</v>
      </c>
      <c r="N2590" s="6">
        <f t="shared" si="161"/>
        <v>43.52</v>
      </c>
      <c r="O2590" s="6">
        <f t="shared" si="162"/>
        <v>54.842999999999996</v>
      </c>
      <c r="P2590" s="8">
        <f t="shared" si="163"/>
        <v>0.55755721155312465</v>
      </c>
      <c r="Q2590" s="5">
        <f>YEAR(SalesDataTable[[#This Row],[Order Date]])</f>
        <v>2026</v>
      </c>
      <c r="R2590" s="8" t="str">
        <f>"Q"&amp;ROUNDUP(MONTH(SalesDataTable[[#This Row],[Order Date]])/3,0)</f>
        <v>Q4</v>
      </c>
      <c r="S2590" s="9">
        <f>MONTH(SalesDataTable[[#This Row],[Order Date]])</f>
        <v>12</v>
      </c>
      <c r="T2590" s="8" t="str">
        <f>TEXT(SalesDataTable[[#This Row],[Order Date]],"mmm")</f>
        <v>Dec</v>
      </c>
    </row>
    <row r="2591" spans="1:20" ht="15.6">
      <c r="A2591" s="2" t="s">
        <v>2642</v>
      </c>
      <c r="B2591" s="3">
        <v>46370</v>
      </c>
      <c r="C2591" s="4" t="s">
        <v>8</v>
      </c>
      <c r="D2591" s="4" t="s">
        <v>9</v>
      </c>
      <c r="E2591" s="4" t="s">
        <v>3</v>
      </c>
      <c r="F2591" s="4" t="s">
        <v>16</v>
      </c>
      <c r="G2591" s="4" t="s">
        <v>17</v>
      </c>
      <c r="H2591" s="4" t="s">
        <v>83</v>
      </c>
      <c r="I2591" s="9">
        <v>1</v>
      </c>
      <c r="J2591" s="6">
        <v>161.53</v>
      </c>
      <c r="K2591" s="7">
        <v>0</v>
      </c>
      <c r="L2591" s="6">
        <v>87.43</v>
      </c>
      <c r="M2591" s="6">
        <f t="shared" si="160"/>
        <v>161.53</v>
      </c>
      <c r="N2591" s="6">
        <f t="shared" si="161"/>
        <v>87.43</v>
      </c>
      <c r="O2591" s="6">
        <f t="shared" si="162"/>
        <v>74.099999999999994</v>
      </c>
      <c r="P2591" s="8">
        <f t="shared" si="163"/>
        <v>0.45873831486411187</v>
      </c>
      <c r="Q2591" s="5">
        <f>YEAR(SalesDataTable[[#This Row],[Order Date]])</f>
        <v>2026</v>
      </c>
      <c r="R2591" s="8" t="str">
        <f>"Q"&amp;ROUNDUP(MONTH(SalesDataTable[[#This Row],[Order Date]])/3,0)</f>
        <v>Q4</v>
      </c>
      <c r="S2591" s="9">
        <f>MONTH(SalesDataTable[[#This Row],[Order Date]])</f>
        <v>12</v>
      </c>
      <c r="T2591" s="8" t="str">
        <f>TEXT(SalesDataTable[[#This Row],[Order Date]],"mmm")</f>
        <v>Dec</v>
      </c>
    </row>
    <row r="2592" spans="1:20" ht="15.6">
      <c r="A2592" s="2" t="s">
        <v>2643</v>
      </c>
      <c r="B2592" s="3">
        <v>46370</v>
      </c>
      <c r="C2592" s="4" t="s">
        <v>8</v>
      </c>
      <c r="D2592" s="4" t="s">
        <v>69</v>
      </c>
      <c r="E2592" s="4" t="s">
        <v>10</v>
      </c>
      <c r="F2592" s="4" t="s">
        <v>20</v>
      </c>
      <c r="G2592" s="4" t="s">
        <v>11</v>
      </c>
      <c r="H2592" s="4" t="s">
        <v>21</v>
      </c>
      <c r="I2592" s="9">
        <v>4</v>
      </c>
      <c r="J2592" s="6">
        <v>145.85</v>
      </c>
      <c r="K2592" s="7">
        <v>0.1</v>
      </c>
      <c r="L2592" s="6">
        <v>79.47</v>
      </c>
      <c r="M2592" s="6">
        <f t="shared" si="160"/>
        <v>525.05999999999995</v>
      </c>
      <c r="N2592" s="6">
        <f t="shared" si="161"/>
        <v>317.88</v>
      </c>
      <c r="O2592" s="6">
        <f t="shared" si="162"/>
        <v>207.17999999999995</v>
      </c>
      <c r="P2592" s="8">
        <f t="shared" si="163"/>
        <v>0.39458347617415146</v>
      </c>
      <c r="Q2592" s="5">
        <f>YEAR(SalesDataTable[[#This Row],[Order Date]])</f>
        <v>2026</v>
      </c>
      <c r="R2592" s="8" t="str">
        <f>"Q"&amp;ROUNDUP(MONTH(SalesDataTable[[#This Row],[Order Date]])/3,0)</f>
        <v>Q4</v>
      </c>
      <c r="S2592" s="9">
        <f>MONTH(SalesDataTable[[#This Row],[Order Date]])</f>
        <v>12</v>
      </c>
      <c r="T2592" s="8" t="str">
        <f>TEXT(SalesDataTable[[#This Row],[Order Date]],"mmm")</f>
        <v>Dec</v>
      </c>
    </row>
    <row r="2593" spans="1:20" ht="15.6">
      <c r="A2593" s="2" t="s">
        <v>2644</v>
      </c>
      <c r="B2593" s="3">
        <v>46370</v>
      </c>
      <c r="C2593" s="4" t="s">
        <v>27</v>
      </c>
      <c r="D2593" s="4" t="s">
        <v>82</v>
      </c>
      <c r="E2593" s="4" t="s">
        <v>3</v>
      </c>
      <c r="F2593" s="4" t="s">
        <v>4</v>
      </c>
      <c r="G2593" s="4" t="s">
        <v>31</v>
      </c>
      <c r="H2593" s="4" t="s">
        <v>41</v>
      </c>
      <c r="I2593" s="9">
        <v>1</v>
      </c>
      <c r="J2593" s="6">
        <v>197.18</v>
      </c>
      <c r="K2593" s="7">
        <v>0</v>
      </c>
      <c r="L2593" s="6">
        <v>105.28</v>
      </c>
      <c r="M2593" s="6">
        <f t="shared" si="160"/>
        <v>197.18</v>
      </c>
      <c r="N2593" s="6">
        <f t="shared" si="161"/>
        <v>105.28</v>
      </c>
      <c r="O2593" s="6">
        <f t="shared" si="162"/>
        <v>91.9</v>
      </c>
      <c r="P2593" s="8">
        <f t="shared" si="163"/>
        <v>0.46607160969672384</v>
      </c>
      <c r="Q2593" s="5">
        <f>YEAR(SalesDataTable[[#This Row],[Order Date]])</f>
        <v>2026</v>
      </c>
      <c r="R2593" s="8" t="str">
        <f>"Q"&amp;ROUNDUP(MONTH(SalesDataTable[[#This Row],[Order Date]])/3,0)</f>
        <v>Q4</v>
      </c>
      <c r="S2593" s="9">
        <f>MONTH(SalesDataTable[[#This Row],[Order Date]])</f>
        <v>12</v>
      </c>
      <c r="T2593" s="8" t="str">
        <f>TEXT(SalesDataTable[[#This Row],[Order Date]],"mmm")</f>
        <v>Dec</v>
      </c>
    </row>
    <row r="2594" spans="1:20" ht="15.6">
      <c r="A2594" s="2" t="s">
        <v>2645</v>
      </c>
      <c r="B2594" s="3">
        <v>46370</v>
      </c>
      <c r="C2594" s="4" t="s">
        <v>27</v>
      </c>
      <c r="D2594" s="4" t="s">
        <v>45</v>
      </c>
      <c r="E2594" s="4" t="s">
        <v>3</v>
      </c>
      <c r="F2594" s="4" t="s">
        <v>16</v>
      </c>
      <c r="G2594" s="4" t="s">
        <v>31</v>
      </c>
      <c r="H2594" s="4" t="s">
        <v>90</v>
      </c>
      <c r="I2594" s="9">
        <v>1</v>
      </c>
      <c r="J2594" s="6">
        <v>124.9</v>
      </c>
      <c r="K2594" s="7">
        <v>0</v>
      </c>
      <c r="L2594" s="6">
        <v>62.16</v>
      </c>
      <c r="M2594" s="6">
        <f t="shared" si="160"/>
        <v>124.9</v>
      </c>
      <c r="N2594" s="6">
        <f t="shared" si="161"/>
        <v>62.16</v>
      </c>
      <c r="O2594" s="6">
        <f t="shared" si="162"/>
        <v>62.740000000000009</v>
      </c>
      <c r="P2594" s="8">
        <f t="shared" si="163"/>
        <v>0.50232185748598879</v>
      </c>
      <c r="Q2594" s="5">
        <f>YEAR(SalesDataTable[[#This Row],[Order Date]])</f>
        <v>2026</v>
      </c>
      <c r="R2594" s="8" t="str">
        <f>"Q"&amp;ROUNDUP(MONTH(SalesDataTable[[#This Row],[Order Date]])/3,0)</f>
        <v>Q4</v>
      </c>
      <c r="S2594" s="9">
        <f>MONTH(SalesDataTable[[#This Row],[Order Date]])</f>
        <v>12</v>
      </c>
      <c r="T2594" s="8" t="str">
        <f>TEXT(SalesDataTable[[#This Row],[Order Date]],"mmm")</f>
        <v>Dec</v>
      </c>
    </row>
    <row r="2595" spans="1:20" ht="15.6">
      <c r="A2595" s="2" t="s">
        <v>2646</v>
      </c>
      <c r="B2595" s="3">
        <v>46370</v>
      </c>
      <c r="C2595" s="4" t="s">
        <v>14</v>
      </c>
      <c r="D2595" s="4" t="s">
        <v>126</v>
      </c>
      <c r="E2595" s="4" t="s">
        <v>25</v>
      </c>
      <c r="F2595" s="4" t="s">
        <v>16</v>
      </c>
      <c r="G2595" s="4" t="s">
        <v>11</v>
      </c>
      <c r="H2595" s="4" t="s">
        <v>79</v>
      </c>
      <c r="I2595" s="9">
        <v>2</v>
      </c>
      <c r="J2595" s="6">
        <v>70.239999999999995</v>
      </c>
      <c r="K2595" s="7">
        <v>0.1</v>
      </c>
      <c r="L2595" s="6">
        <v>32.130000000000003</v>
      </c>
      <c r="M2595" s="6">
        <f t="shared" si="160"/>
        <v>126.43199999999999</v>
      </c>
      <c r="N2595" s="6">
        <f t="shared" si="161"/>
        <v>64.260000000000005</v>
      </c>
      <c r="O2595" s="6">
        <f t="shared" si="162"/>
        <v>62.171999999999983</v>
      </c>
      <c r="P2595" s="8">
        <f t="shared" si="163"/>
        <v>0.49174259681093385</v>
      </c>
      <c r="Q2595" s="5">
        <f>YEAR(SalesDataTable[[#This Row],[Order Date]])</f>
        <v>2026</v>
      </c>
      <c r="R2595" s="8" t="str">
        <f>"Q"&amp;ROUNDUP(MONTH(SalesDataTable[[#This Row],[Order Date]])/3,0)</f>
        <v>Q4</v>
      </c>
      <c r="S2595" s="9">
        <f>MONTH(SalesDataTable[[#This Row],[Order Date]])</f>
        <v>12</v>
      </c>
      <c r="T2595" s="8" t="str">
        <f>TEXT(SalesDataTable[[#This Row],[Order Date]],"mmm")</f>
        <v>Dec</v>
      </c>
    </row>
    <row r="2596" spans="1:20" ht="15.6">
      <c r="A2596" s="2" t="s">
        <v>2647</v>
      </c>
      <c r="B2596" s="3">
        <v>46370</v>
      </c>
      <c r="C2596" s="4" t="s">
        <v>8</v>
      </c>
      <c r="D2596" s="4" t="s">
        <v>66</v>
      </c>
      <c r="E2596" s="4" t="s">
        <v>25</v>
      </c>
      <c r="F2596" s="4" t="s">
        <v>20</v>
      </c>
      <c r="G2596" s="4" t="s">
        <v>11</v>
      </c>
      <c r="H2596" s="4" t="s">
        <v>21</v>
      </c>
      <c r="I2596" s="9">
        <v>5</v>
      </c>
      <c r="J2596" s="6">
        <v>145.6</v>
      </c>
      <c r="K2596" s="7">
        <v>0.15</v>
      </c>
      <c r="L2596" s="6">
        <v>81.180000000000007</v>
      </c>
      <c r="M2596" s="6">
        <f t="shared" si="160"/>
        <v>618.79999999999995</v>
      </c>
      <c r="N2596" s="6">
        <f t="shared" si="161"/>
        <v>405.90000000000003</v>
      </c>
      <c r="O2596" s="6">
        <f t="shared" si="162"/>
        <v>212.89999999999992</v>
      </c>
      <c r="P2596" s="8">
        <f t="shared" si="163"/>
        <v>0.34405300581771159</v>
      </c>
      <c r="Q2596" s="5">
        <f>YEAR(SalesDataTable[[#This Row],[Order Date]])</f>
        <v>2026</v>
      </c>
      <c r="R2596" s="8" t="str">
        <f>"Q"&amp;ROUNDUP(MONTH(SalesDataTable[[#This Row],[Order Date]])/3,0)</f>
        <v>Q4</v>
      </c>
      <c r="S2596" s="9">
        <f>MONTH(SalesDataTable[[#This Row],[Order Date]])</f>
        <v>12</v>
      </c>
      <c r="T2596" s="8" t="str">
        <f>TEXT(SalesDataTable[[#This Row],[Order Date]],"mmm")</f>
        <v>Dec</v>
      </c>
    </row>
    <row r="2597" spans="1:20" ht="15.6">
      <c r="A2597" s="2" t="s">
        <v>2648</v>
      </c>
      <c r="B2597" s="3">
        <v>46370</v>
      </c>
      <c r="C2597" s="4" t="s">
        <v>27</v>
      </c>
      <c r="D2597" s="4" t="s">
        <v>48</v>
      </c>
      <c r="E2597" s="4" t="s">
        <v>25</v>
      </c>
      <c r="F2597" s="4" t="s">
        <v>4</v>
      </c>
      <c r="G2597" s="4" t="s">
        <v>11</v>
      </c>
      <c r="H2597" s="4" t="s">
        <v>53</v>
      </c>
      <c r="I2597" s="9">
        <v>1</v>
      </c>
      <c r="J2597" s="6">
        <v>152.4</v>
      </c>
      <c r="K2597" s="7">
        <v>0.05</v>
      </c>
      <c r="L2597" s="6">
        <v>77.98</v>
      </c>
      <c r="M2597" s="6">
        <f t="shared" si="160"/>
        <v>144.78</v>
      </c>
      <c r="N2597" s="6">
        <f t="shared" si="161"/>
        <v>77.98</v>
      </c>
      <c r="O2597" s="6">
        <f t="shared" si="162"/>
        <v>66.8</v>
      </c>
      <c r="P2597" s="8">
        <f t="shared" si="163"/>
        <v>0.46138969470921398</v>
      </c>
      <c r="Q2597" s="5">
        <f>YEAR(SalesDataTable[[#This Row],[Order Date]])</f>
        <v>2026</v>
      </c>
      <c r="R2597" s="8" t="str">
        <f>"Q"&amp;ROUNDUP(MONTH(SalesDataTable[[#This Row],[Order Date]])/3,0)</f>
        <v>Q4</v>
      </c>
      <c r="S2597" s="9">
        <f>MONTH(SalesDataTable[[#This Row],[Order Date]])</f>
        <v>12</v>
      </c>
      <c r="T2597" s="8" t="str">
        <f>TEXT(SalesDataTable[[#This Row],[Order Date]],"mmm")</f>
        <v>Dec</v>
      </c>
    </row>
    <row r="2598" spans="1:20" ht="15.6">
      <c r="A2598" s="2" t="s">
        <v>2649</v>
      </c>
      <c r="B2598" s="3">
        <v>46370</v>
      </c>
      <c r="C2598" s="4" t="s">
        <v>14</v>
      </c>
      <c r="D2598" s="4" t="s">
        <v>15</v>
      </c>
      <c r="E2598" s="4" t="s">
        <v>3</v>
      </c>
      <c r="F2598" s="4" t="s">
        <v>16</v>
      </c>
      <c r="G2598" s="4" t="s">
        <v>17</v>
      </c>
      <c r="H2598" s="4" t="s">
        <v>18</v>
      </c>
      <c r="I2598" s="9">
        <v>1</v>
      </c>
      <c r="J2598" s="6">
        <v>36.17</v>
      </c>
      <c r="K2598" s="7">
        <v>0.05</v>
      </c>
      <c r="L2598" s="6">
        <v>13.87</v>
      </c>
      <c r="M2598" s="6">
        <f t="shared" si="160"/>
        <v>34.361499999999999</v>
      </c>
      <c r="N2598" s="6">
        <f t="shared" si="161"/>
        <v>13.87</v>
      </c>
      <c r="O2598" s="6">
        <f t="shared" si="162"/>
        <v>20.491500000000002</v>
      </c>
      <c r="P2598" s="8">
        <f t="shared" si="163"/>
        <v>0.59635056676803988</v>
      </c>
      <c r="Q2598" s="5">
        <f>YEAR(SalesDataTable[[#This Row],[Order Date]])</f>
        <v>2026</v>
      </c>
      <c r="R2598" s="8" t="str">
        <f>"Q"&amp;ROUNDUP(MONTH(SalesDataTable[[#This Row],[Order Date]])/3,0)</f>
        <v>Q4</v>
      </c>
      <c r="S2598" s="9">
        <f>MONTH(SalesDataTable[[#This Row],[Order Date]])</f>
        <v>12</v>
      </c>
      <c r="T2598" s="8" t="str">
        <f>TEXT(SalesDataTable[[#This Row],[Order Date]],"mmm")</f>
        <v>Dec</v>
      </c>
    </row>
    <row r="2599" spans="1:20" ht="15.6">
      <c r="A2599" s="2" t="s">
        <v>2650</v>
      </c>
      <c r="B2599" s="3">
        <v>46371</v>
      </c>
      <c r="C2599" s="4" t="s">
        <v>8</v>
      </c>
      <c r="D2599" s="4" t="s">
        <v>69</v>
      </c>
      <c r="E2599" s="4" t="s">
        <v>3</v>
      </c>
      <c r="F2599" s="4" t="s">
        <v>4</v>
      </c>
      <c r="G2599" s="4" t="s">
        <v>31</v>
      </c>
      <c r="H2599" s="4" t="s">
        <v>90</v>
      </c>
      <c r="I2599" s="9">
        <v>3</v>
      </c>
      <c r="J2599" s="6">
        <v>126.21</v>
      </c>
      <c r="K2599" s="7">
        <v>0.1</v>
      </c>
      <c r="L2599" s="6">
        <v>60.65</v>
      </c>
      <c r="M2599" s="6">
        <f t="shared" si="160"/>
        <v>340.767</v>
      </c>
      <c r="N2599" s="6">
        <f t="shared" si="161"/>
        <v>181.95</v>
      </c>
      <c r="O2599" s="6">
        <f t="shared" si="162"/>
        <v>158.81700000000001</v>
      </c>
      <c r="P2599" s="8">
        <f t="shared" si="163"/>
        <v>0.46605745274630467</v>
      </c>
      <c r="Q2599" s="5">
        <f>YEAR(SalesDataTable[[#This Row],[Order Date]])</f>
        <v>2026</v>
      </c>
      <c r="R2599" s="8" t="str">
        <f>"Q"&amp;ROUNDUP(MONTH(SalesDataTable[[#This Row],[Order Date]])/3,0)</f>
        <v>Q4</v>
      </c>
      <c r="S2599" s="9">
        <f>MONTH(SalesDataTable[[#This Row],[Order Date]])</f>
        <v>12</v>
      </c>
      <c r="T2599" s="8" t="str">
        <f>TEXT(SalesDataTable[[#This Row],[Order Date]],"mmm")</f>
        <v>Dec</v>
      </c>
    </row>
    <row r="2600" spans="1:20" ht="15.6">
      <c r="A2600" s="2" t="s">
        <v>2651</v>
      </c>
      <c r="B2600" s="3">
        <v>46371</v>
      </c>
      <c r="C2600" s="4" t="s">
        <v>27</v>
      </c>
      <c r="D2600" s="4" t="s">
        <v>82</v>
      </c>
      <c r="E2600" s="4" t="s">
        <v>10</v>
      </c>
      <c r="F2600" s="4" t="s">
        <v>4</v>
      </c>
      <c r="G2600" s="4" t="s">
        <v>11</v>
      </c>
      <c r="H2600" s="4" t="s">
        <v>21</v>
      </c>
      <c r="I2600" s="9">
        <v>6</v>
      </c>
      <c r="J2600" s="6">
        <v>143.72999999999999</v>
      </c>
      <c r="K2600" s="7">
        <v>0.15</v>
      </c>
      <c r="L2600" s="6">
        <v>77.27</v>
      </c>
      <c r="M2600" s="6">
        <f t="shared" si="160"/>
        <v>733.02299999999991</v>
      </c>
      <c r="N2600" s="6">
        <f t="shared" si="161"/>
        <v>463.62</v>
      </c>
      <c r="O2600" s="6">
        <f t="shared" si="162"/>
        <v>269.40299999999991</v>
      </c>
      <c r="P2600" s="8">
        <f t="shared" si="163"/>
        <v>0.36752325643260847</v>
      </c>
      <c r="Q2600" s="5">
        <f>YEAR(SalesDataTable[[#This Row],[Order Date]])</f>
        <v>2026</v>
      </c>
      <c r="R2600" s="8" t="str">
        <f>"Q"&amp;ROUNDUP(MONTH(SalesDataTable[[#This Row],[Order Date]])/3,0)</f>
        <v>Q4</v>
      </c>
      <c r="S2600" s="9">
        <f>MONTH(SalesDataTable[[#This Row],[Order Date]])</f>
        <v>12</v>
      </c>
      <c r="T2600" s="8" t="str">
        <f>TEXT(SalesDataTable[[#This Row],[Order Date]],"mmm")</f>
        <v>Dec</v>
      </c>
    </row>
    <row r="2601" spans="1:20" ht="15.6">
      <c r="A2601" s="2" t="s">
        <v>2652</v>
      </c>
      <c r="B2601" s="3">
        <v>46371</v>
      </c>
      <c r="C2601" s="4" t="s">
        <v>8</v>
      </c>
      <c r="D2601" s="4" t="s">
        <v>69</v>
      </c>
      <c r="E2601" s="4" t="s">
        <v>39</v>
      </c>
      <c r="F2601" s="4" t="s">
        <v>16</v>
      </c>
      <c r="G2601" s="4" t="s">
        <v>11</v>
      </c>
      <c r="H2601" s="4" t="s">
        <v>21</v>
      </c>
      <c r="I2601" s="9">
        <v>4</v>
      </c>
      <c r="J2601" s="6">
        <v>146.38999999999999</v>
      </c>
      <c r="K2601" s="7">
        <v>0</v>
      </c>
      <c r="L2601" s="6">
        <v>78.95</v>
      </c>
      <c r="M2601" s="6">
        <f t="shared" si="160"/>
        <v>585.55999999999995</v>
      </c>
      <c r="N2601" s="6">
        <f t="shared" si="161"/>
        <v>315.8</v>
      </c>
      <c r="O2601" s="6">
        <f t="shared" si="162"/>
        <v>269.75999999999993</v>
      </c>
      <c r="P2601" s="8">
        <f t="shared" si="163"/>
        <v>0.46068720541020552</v>
      </c>
      <c r="Q2601" s="5">
        <f>YEAR(SalesDataTable[[#This Row],[Order Date]])</f>
        <v>2026</v>
      </c>
      <c r="R2601" s="8" t="str">
        <f>"Q"&amp;ROUNDUP(MONTH(SalesDataTable[[#This Row],[Order Date]])/3,0)</f>
        <v>Q4</v>
      </c>
      <c r="S2601" s="9">
        <f>MONTH(SalesDataTable[[#This Row],[Order Date]])</f>
        <v>12</v>
      </c>
      <c r="T2601" s="8" t="str">
        <f>TEXT(SalesDataTable[[#This Row],[Order Date]],"mmm")</f>
        <v>Dec</v>
      </c>
    </row>
    <row r="2602" spans="1:20" ht="15.6">
      <c r="A2602" s="2" t="s">
        <v>2653</v>
      </c>
      <c r="B2602" s="3">
        <v>46371</v>
      </c>
      <c r="C2602" s="4" t="s">
        <v>8</v>
      </c>
      <c r="D2602" s="4" t="s">
        <v>69</v>
      </c>
      <c r="E2602" s="4" t="s">
        <v>39</v>
      </c>
      <c r="F2602" s="4" t="s">
        <v>4</v>
      </c>
      <c r="G2602" s="4" t="s">
        <v>11</v>
      </c>
      <c r="H2602" s="4" t="s">
        <v>12</v>
      </c>
      <c r="I2602" s="9">
        <v>2</v>
      </c>
      <c r="J2602" s="6">
        <v>89.84</v>
      </c>
      <c r="K2602" s="7">
        <v>0.05</v>
      </c>
      <c r="L2602" s="6">
        <v>45.17</v>
      </c>
      <c r="M2602" s="6">
        <f t="shared" si="160"/>
        <v>170.696</v>
      </c>
      <c r="N2602" s="6">
        <f t="shared" si="161"/>
        <v>90.34</v>
      </c>
      <c r="O2602" s="6">
        <f t="shared" si="162"/>
        <v>80.355999999999995</v>
      </c>
      <c r="P2602" s="8">
        <f t="shared" si="163"/>
        <v>0.47075502647982376</v>
      </c>
      <c r="Q2602" s="5">
        <f>YEAR(SalesDataTable[[#This Row],[Order Date]])</f>
        <v>2026</v>
      </c>
      <c r="R2602" s="8" t="str">
        <f>"Q"&amp;ROUNDUP(MONTH(SalesDataTable[[#This Row],[Order Date]])/3,0)</f>
        <v>Q4</v>
      </c>
      <c r="S2602" s="9">
        <f>MONTH(SalesDataTable[[#This Row],[Order Date]])</f>
        <v>12</v>
      </c>
      <c r="T2602" s="8" t="str">
        <f>TEXT(SalesDataTable[[#This Row],[Order Date]],"mmm")</f>
        <v>Dec</v>
      </c>
    </row>
    <row r="2603" spans="1:20" ht="15.6">
      <c r="A2603" s="2" t="s">
        <v>2654</v>
      </c>
      <c r="B2603" s="3">
        <v>46371</v>
      </c>
      <c r="C2603" s="4" t="s">
        <v>14</v>
      </c>
      <c r="D2603" s="4" t="s">
        <v>61</v>
      </c>
      <c r="E2603" s="4" t="s">
        <v>25</v>
      </c>
      <c r="F2603" s="4" t="s">
        <v>16</v>
      </c>
      <c r="G2603" s="4" t="s">
        <v>49</v>
      </c>
      <c r="H2603" s="4" t="s">
        <v>74</v>
      </c>
      <c r="I2603" s="9">
        <v>3</v>
      </c>
      <c r="J2603" s="6">
        <v>49.67</v>
      </c>
      <c r="K2603" s="7">
        <v>0.05</v>
      </c>
      <c r="L2603" s="6">
        <v>21.5</v>
      </c>
      <c r="M2603" s="6">
        <f t="shared" si="160"/>
        <v>141.55949999999999</v>
      </c>
      <c r="N2603" s="6">
        <f t="shared" si="161"/>
        <v>64.5</v>
      </c>
      <c r="O2603" s="6">
        <f t="shared" si="162"/>
        <v>77.059499999999986</v>
      </c>
      <c r="P2603" s="8">
        <f t="shared" si="163"/>
        <v>0.54436120500566898</v>
      </c>
      <c r="Q2603" s="5">
        <f>YEAR(SalesDataTable[[#This Row],[Order Date]])</f>
        <v>2026</v>
      </c>
      <c r="R2603" s="8" t="str">
        <f>"Q"&amp;ROUNDUP(MONTH(SalesDataTable[[#This Row],[Order Date]])/3,0)</f>
        <v>Q4</v>
      </c>
      <c r="S2603" s="9">
        <f>MONTH(SalesDataTable[[#This Row],[Order Date]])</f>
        <v>12</v>
      </c>
      <c r="T2603" s="8" t="str">
        <f>TEXT(SalesDataTable[[#This Row],[Order Date]],"mmm")</f>
        <v>Dec</v>
      </c>
    </row>
    <row r="2604" spans="1:20" ht="15.6">
      <c r="A2604" s="2" t="s">
        <v>2655</v>
      </c>
      <c r="B2604" s="3">
        <v>46371</v>
      </c>
      <c r="C2604" s="4" t="s">
        <v>8</v>
      </c>
      <c r="D2604" s="4" t="s">
        <v>86</v>
      </c>
      <c r="E2604" s="4" t="s">
        <v>10</v>
      </c>
      <c r="F2604" s="4" t="s">
        <v>20</v>
      </c>
      <c r="G2604" s="4" t="s">
        <v>11</v>
      </c>
      <c r="H2604" s="4" t="s">
        <v>12</v>
      </c>
      <c r="I2604" s="9">
        <v>4</v>
      </c>
      <c r="J2604" s="6">
        <v>94.3</v>
      </c>
      <c r="K2604" s="7">
        <v>0.1</v>
      </c>
      <c r="L2604" s="6">
        <v>44.36</v>
      </c>
      <c r="M2604" s="6">
        <f t="shared" si="160"/>
        <v>339.48</v>
      </c>
      <c r="N2604" s="6">
        <f t="shared" si="161"/>
        <v>177.44</v>
      </c>
      <c r="O2604" s="6">
        <f t="shared" si="162"/>
        <v>162.04000000000002</v>
      </c>
      <c r="P2604" s="8">
        <f t="shared" si="163"/>
        <v>0.47731825144338402</v>
      </c>
      <c r="Q2604" s="5">
        <f>YEAR(SalesDataTable[[#This Row],[Order Date]])</f>
        <v>2026</v>
      </c>
      <c r="R2604" s="8" t="str">
        <f>"Q"&amp;ROUNDUP(MONTH(SalesDataTable[[#This Row],[Order Date]])/3,0)</f>
        <v>Q4</v>
      </c>
      <c r="S2604" s="9">
        <f>MONTH(SalesDataTable[[#This Row],[Order Date]])</f>
        <v>12</v>
      </c>
      <c r="T2604" s="8" t="str">
        <f>TEXT(SalesDataTable[[#This Row],[Order Date]],"mmm")</f>
        <v>Dec</v>
      </c>
    </row>
    <row r="2605" spans="1:20" ht="15.6">
      <c r="A2605" s="2" t="s">
        <v>2656</v>
      </c>
      <c r="B2605" s="3">
        <v>46372</v>
      </c>
      <c r="C2605" s="4" t="s">
        <v>8</v>
      </c>
      <c r="D2605" s="4" t="s">
        <v>69</v>
      </c>
      <c r="E2605" s="4" t="s">
        <v>25</v>
      </c>
      <c r="F2605" s="4" t="s">
        <v>20</v>
      </c>
      <c r="G2605" s="4" t="s">
        <v>49</v>
      </c>
      <c r="H2605" s="4" t="s">
        <v>67</v>
      </c>
      <c r="I2605" s="9">
        <v>2</v>
      </c>
      <c r="J2605" s="6">
        <v>36.020000000000003</v>
      </c>
      <c r="K2605" s="7">
        <v>0.1</v>
      </c>
      <c r="L2605" s="6">
        <v>13.59</v>
      </c>
      <c r="M2605" s="6">
        <f t="shared" si="160"/>
        <v>64.836000000000013</v>
      </c>
      <c r="N2605" s="6">
        <f t="shared" si="161"/>
        <v>27.18</v>
      </c>
      <c r="O2605" s="6">
        <f t="shared" si="162"/>
        <v>37.656000000000013</v>
      </c>
      <c r="P2605" s="8">
        <f t="shared" si="163"/>
        <v>0.58078845086063302</v>
      </c>
      <c r="Q2605" s="5">
        <f>YEAR(SalesDataTable[[#This Row],[Order Date]])</f>
        <v>2026</v>
      </c>
      <c r="R2605" s="8" t="str">
        <f>"Q"&amp;ROUNDUP(MONTH(SalesDataTable[[#This Row],[Order Date]])/3,0)</f>
        <v>Q4</v>
      </c>
      <c r="S2605" s="9">
        <f>MONTH(SalesDataTable[[#This Row],[Order Date]])</f>
        <v>12</v>
      </c>
      <c r="T2605" s="8" t="str">
        <f>TEXT(SalesDataTable[[#This Row],[Order Date]],"mmm")</f>
        <v>Dec</v>
      </c>
    </row>
    <row r="2606" spans="1:20" ht="15.6">
      <c r="A2606" s="2" t="s">
        <v>2657</v>
      </c>
      <c r="B2606" s="3">
        <v>46372</v>
      </c>
      <c r="C2606" s="4" t="s">
        <v>8</v>
      </c>
      <c r="D2606" s="4" t="s">
        <v>86</v>
      </c>
      <c r="E2606" s="4" t="s">
        <v>3</v>
      </c>
      <c r="F2606" s="4" t="s">
        <v>4</v>
      </c>
      <c r="G2606" s="4" t="s">
        <v>11</v>
      </c>
      <c r="H2606" s="4" t="s">
        <v>53</v>
      </c>
      <c r="I2606" s="9">
        <v>1</v>
      </c>
      <c r="J2606" s="6">
        <v>154.12</v>
      </c>
      <c r="K2606" s="7">
        <v>0</v>
      </c>
      <c r="L2606" s="6">
        <v>77.45</v>
      </c>
      <c r="M2606" s="6">
        <f t="shared" si="160"/>
        <v>154.12</v>
      </c>
      <c r="N2606" s="6">
        <f t="shared" si="161"/>
        <v>77.45</v>
      </c>
      <c r="O2606" s="6">
        <f t="shared" si="162"/>
        <v>76.67</v>
      </c>
      <c r="P2606" s="8">
        <f t="shared" si="163"/>
        <v>0.49746950428237735</v>
      </c>
      <c r="Q2606" s="5">
        <f>YEAR(SalesDataTable[[#This Row],[Order Date]])</f>
        <v>2026</v>
      </c>
      <c r="R2606" s="8" t="str">
        <f>"Q"&amp;ROUNDUP(MONTH(SalesDataTable[[#This Row],[Order Date]])/3,0)</f>
        <v>Q4</v>
      </c>
      <c r="S2606" s="9">
        <f>MONTH(SalesDataTable[[#This Row],[Order Date]])</f>
        <v>12</v>
      </c>
      <c r="T2606" s="8" t="str">
        <f>TEXT(SalesDataTable[[#This Row],[Order Date]],"mmm")</f>
        <v>Dec</v>
      </c>
    </row>
    <row r="2607" spans="1:20" ht="15.6">
      <c r="A2607" s="2" t="s">
        <v>2658</v>
      </c>
      <c r="B2607" s="3">
        <v>46372</v>
      </c>
      <c r="C2607" s="4" t="s">
        <v>1</v>
      </c>
      <c r="D2607" s="4" t="s">
        <v>52</v>
      </c>
      <c r="E2607" s="4" t="s">
        <v>3</v>
      </c>
      <c r="F2607" s="4" t="s">
        <v>4</v>
      </c>
      <c r="G2607" s="4" t="s">
        <v>11</v>
      </c>
      <c r="H2607" s="4" t="s">
        <v>53</v>
      </c>
      <c r="I2607" s="9">
        <v>1</v>
      </c>
      <c r="J2607" s="6">
        <v>150.88</v>
      </c>
      <c r="K2607" s="7">
        <v>0.05</v>
      </c>
      <c r="L2607" s="6">
        <v>81.02</v>
      </c>
      <c r="M2607" s="6">
        <f t="shared" si="160"/>
        <v>143.33599999999998</v>
      </c>
      <c r="N2607" s="6">
        <f t="shared" si="161"/>
        <v>81.02</v>
      </c>
      <c r="O2607" s="6">
        <f t="shared" si="162"/>
        <v>62.315999999999988</v>
      </c>
      <c r="P2607" s="8">
        <f t="shared" si="163"/>
        <v>0.43475470223809787</v>
      </c>
      <c r="Q2607" s="5">
        <f>YEAR(SalesDataTable[[#This Row],[Order Date]])</f>
        <v>2026</v>
      </c>
      <c r="R2607" s="8" t="str">
        <f>"Q"&amp;ROUNDUP(MONTH(SalesDataTable[[#This Row],[Order Date]])/3,0)</f>
        <v>Q4</v>
      </c>
      <c r="S2607" s="9">
        <f>MONTH(SalesDataTable[[#This Row],[Order Date]])</f>
        <v>12</v>
      </c>
      <c r="T2607" s="8" t="str">
        <f>TEXT(SalesDataTable[[#This Row],[Order Date]],"mmm")</f>
        <v>Dec</v>
      </c>
    </row>
    <row r="2608" spans="1:20" ht="15.6">
      <c r="A2608" s="2" t="s">
        <v>2659</v>
      </c>
      <c r="B2608" s="3">
        <v>46373</v>
      </c>
      <c r="C2608" s="4" t="s">
        <v>14</v>
      </c>
      <c r="D2608" s="4" t="s">
        <v>15</v>
      </c>
      <c r="E2608" s="4" t="s">
        <v>39</v>
      </c>
      <c r="F2608" s="4" t="s">
        <v>16</v>
      </c>
      <c r="G2608" s="4" t="s">
        <v>5</v>
      </c>
      <c r="H2608" s="4" t="s">
        <v>35</v>
      </c>
      <c r="I2608" s="9">
        <v>2</v>
      </c>
      <c r="J2608" s="6">
        <v>40.479999999999997</v>
      </c>
      <c r="K2608" s="7">
        <v>0</v>
      </c>
      <c r="L2608" s="6">
        <v>16.23</v>
      </c>
      <c r="M2608" s="6">
        <f t="shared" si="160"/>
        <v>80.959999999999994</v>
      </c>
      <c r="N2608" s="6">
        <f t="shared" si="161"/>
        <v>32.46</v>
      </c>
      <c r="O2608" s="6">
        <f t="shared" si="162"/>
        <v>48.499999999999993</v>
      </c>
      <c r="P2608" s="8">
        <f t="shared" si="163"/>
        <v>0.5990612648221344</v>
      </c>
      <c r="Q2608" s="5">
        <f>YEAR(SalesDataTable[[#This Row],[Order Date]])</f>
        <v>2026</v>
      </c>
      <c r="R2608" s="8" t="str">
        <f>"Q"&amp;ROUNDUP(MONTH(SalesDataTable[[#This Row],[Order Date]])/3,0)</f>
        <v>Q4</v>
      </c>
      <c r="S2608" s="9">
        <f>MONTH(SalesDataTable[[#This Row],[Order Date]])</f>
        <v>12</v>
      </c>
      <c r="T2608" s="8" t="str">
        <f>TEXT(SalesDataTable[[#This Row],[Order Date]],"mmm")</f>
        <v>Dec</v>
      </c>
    </row>
    <row r="2609" spans="1:20" ht="15.6">
      <c r="A2609" s="2" t="s">
        <v>2660</v>
      </c>
      <c r="B2609" s="3">
        <v>46373</v>
      </c>
      <c r="C2609" s="4" t="s">
        <v>14</v>
      </c>
      <c r="D2609" s="4" t="s">
        <v>61</v>
      </c>
      <c r="E2609" s="4" t="s">
        <v>39</v>
      </c>
      <c r="F2609" s="4" t="s">
        <v>20</v>
      </c>
      <c r="G2609" s="4" t="s">
        <v>17</v>
      </c>
      <c r="H2609" s="4" t="s">
        <v>83</v>
      </c>
      <c r="I2609" s="9">
        <v>3</v>
      </c>
      <c r="J2609" s="6">
        <v>163.34</v>
      </c>
      <c r="K2609" s="7">
        <v>0.1</v>
      </c>
      <c r="L2609" s="6">
        <v>88.53</v>
      </c>
      <c r="M2609" s="6">
        <f t="shared" si="160"/>
        <v>441.01799999999997</v>
      </c>
      <c r="N2609" s="6">
        <f t="shared" si="161"/>
        <v>265.59000000000003</v>
      </c>
      <c r="O2609" s="6">
        <f t="shared" si="162"/>
        <v>175.42799999999994</v>
      </c>
      <c r="P2609" s="8">
        <f t="shared" si="163"/>
        <v>0.39777968246194023</v>
      </c>
      <c r="Q2609" s="5">
        <f>YEAR(SalesDataTable[[#This Row],[Order Date]])</f>
        <v>2026</v>
      </c>
      <c r="R2609" s="8" t="str">
        <f>"Q"&amp;ROUNDUP(MONTH(SalesDataTable[[#This Row],[Order Date]])/3,0)</f>
        <v>Q4</v>
      </c>
      <c r="S2609" s="9">
        <f>MONTH(SalesDataTable[[#This Row],[Order Date]])</f>
        <v>12</v>
      </c>
      <c r="T2609" s="8" t="str">
        <f>TEXT(SalesDataTable[[#This Row],[Order Date]],"mmm")</f>
        <v>Dec</v>
      </c>
    </row>
    <row r="2610" spans="1:20" ht="15.6">
      <c r="A2610" s="2" t="s">
        <v>2661</v>
      </c>
      <c r="B2610" s="3">
        <v>46373</v>
      </c>
      <c r="C2610" s="4" t="s">
        <v>27</v>
      </c>
      <c r="D2610" s="4" t="s">
        <v>28</v>
      </c>
      <c r="E2610" s="4" t="s">
        <v>25</v>
      </c>
      <c r="F2610" s="4" t="s">
        <v>16</v>
      </c>
      <c r="G2610" s="4" t="s">
        <v>49</v>
      </c>
      <c r="H2610" s="4" t="s">
        <v>50</v>
      </c>
      <c r="I2610" s="9">
        <v>2</v>
      </c>
      <c r="J2610" s="6">
        <v>40.89</v>
      </c>
      <c r="K2610" s="7">
        <v>0</v>
      </c>
      <c r="L2610" s="6">
        <v>14.95</v>
      </c>
      <c r="M2610" s="6">
        <f t="shared" si="160"/>
        <v>81.78</v>
      </c>
      <c r="N2610" s="6">
        <f t="shared" si="161"/>
        <v>29.9</v>
      </c>
      <c r="O2610" s="6">
        <f t="shared" si="162"/>
        <v>51.88</v>
      </c>
      <c r="P2610" s="8">
        <f t="shared" si="163"/>
        <v>0.63438493519197847</v>
      </c>
      <c r="Q2610" s="5">
        <f>YEAR(SalesDataTable[[#This Row],[Order Date]])</f>
        <v>2026</v>
      </c>
      <c r="R2610" s="8" t="str">
        <f>"Q"&amp;ROUNDUP(MONTH(SalesDataTable[[#This Row],[Order Date]])/3,0)</f>
        <v>Q4</v>
      </c>
      <c r="S2610" s="9">
        <f>MONTH(SalesDataTable[[#This Row],[Order Date]])</f>
        <v>12</v>
      </c>
      <c r="T2610" s="8" t="str">
        <f>TEXT(SalesDataTable[[#This Row],[Order Date]],"mmm")</f>
        <v>Dec</v>
      </c>
    </row>
    <row r="2611" spans="1:20" ht="15.6">
      <c r="A2611" s="2" t="s">
        <v>2662</v>
      </c>
      <c r="B2611" s="3">
        <v>46373</v>
      </c>
      <c r="C2611" s="4" t="s">
        <v>14</v>
      </c>
      <c r="D2611" s="4" t="s">
        <v>15</v>
      </c>
      <c r="E2611" s="4" t="s">
        <v>39</v>
      </c>
      <c r="F2611" s="4" t="s">
        <v>16</v>
      </c>
      <c r="G2611" s="4" t="s">
        <v>49</v>
      </c>
      <c r="H2611" s="4" t="s">
        <v>50</v>
      </c>
      <c r="I2611" s="9">
        <v>1</v>
      </c>
      <c r="J2611" s="6">
        <v>40.159999999999997</v>
      </c>
      <c r="K2611" s="7">
        <v>0.15</v>
      </c>
      <c r="L2611" s="6">
        <v>14.46</v>
      </c>
      <c r="M2611" s="6">
        <f t="shared" si="160"/>
        <v>34.135999999999996</v>
      </c>
      <c r="N2611" s="6">
        <f t="shared" si="161"/>
        <v>14.46</v>
      </c>
      <c r="O2611" s="6">
        <f t="shared" si="162"/>
        <v>19.675999999999995</v>
      </c>
      <c r="P2611" s="8">
        <f t="shared" si="163"/>
        <v>0.576400281228029</v>
      </c>
      <c r="Q2611" s="5">
        <f>YEAR(SalesDataTable[[#This Row],[Order Date]])</f>
        <v>2026</v>
      </c>
      <c r="R2611" s="8" t="str">
        <f>"Q"&amp;ROUNDUP(MONTH(SalesDataTable[[#This Row],[Order Date]])/3,0)</f>
        <v>Q4</v>
      </c>
      <c r="S2611" s="9">
        <f>MONTH(SalesDataTable[[#This Row],[Order Date]])</f>
        <v>12</v>
      </c>
      <c r="T2611" s="8" t="str">
        <f>TEXT(SalesDataTable[[#This Row],[Order Date]],"mmm")</f>
        <v>Dec</v>
      </c>
    </row>
    <row r="2612" spans="1:20" ht="15.6">
      <c r="A2612" s="2" t="s">
        <v>2663</v>
      </c>
      <c r="B2612" s="3">
        <v>46373</v>
      </c>
      <c r="C2612" s="4" t="s">
        <v>27</v>
      </c>
      <c r="D2612" s="4" t="s">
        <v>82</v>
      </c>
      <c r="E2612" s="4" t="s">
        <v>3</v>
      </c>
      <c r="F2612" s="4" t="s">
        <v>16</v>
      </c>
      <c r="G2612" s="4" t="s">
        <v>31</v>
      </c>
      <c r="H2612" s="4" t="s">
        <v>64</v>
      </c>
      <c r="I2612" s="9">
        <v>2</v>
      </c>
      <c r="J2612" s="6">
        <v>79.86</v>
      </c>
      <c r="K2612" s="7">
        <v>0</v>
      </c>
      <c r="L2612" s="6">
        <v>39.049999999999997</v>
      </c>
      <c r="M2612" s="6">
        <f t="shared" si="160"/>
        <v>159.72</v>
      </c>
      <c r="N2612" s="6">
        <f t="shared" si="161"/>
        <v>78.099999999999994</v>
      </c>
      <c r="O2612" s="6">
        <f t="shared" si="162"/>
        <v>81.62</v>
      </c>
      <c r="P2612" s="8">
        <f t="shared" si="163"/>
        <v>0.51101928374655647</v>
      </c>
      <c r="Q2612" s="5">
        <f>YEAR(SalesDataTable[[#This Row],[Order Date]])</f>
        <v>2026</v>
      </c>
      <c r="R2612" s="8" t="str">
        <f>"Q"&amp;ROUNDUP(MONTH(SalesDataTable[[#This Row],[Order Date]])/3,0)</f>
        <v>Q4</v>
      </c>
      <c r="S2612" s="9">
        <f>MONTH(SalesDataTable[[#This Row],[Order Date]])</f>
        <v>12</v>
      </c>
      <c r="T2612" s="8" t="str">
        <f>TEXT(SalesDataTable[[#This Row],[Order Date]],"mmm")</f>
        <v>Dec</v>
      </c>
    </row>
    <row r="2613" spans="1:20" ht="15.6">
      <c r="A2613" s="2" t="s">
        <v>2664</v>
      </c>
      <c r="B2613" s="3">
        <v>46374</v>
      </c>
      <c r="C2613" s="4" t="s">
        <v>8</v>
      </c>
      <c r="D2613" s="4" t="s">
        <v>66</v>
      </c>
      <c r="E2613" s="4" t="s">
        <v>39</v>
      </c>
      <c r="F2613" s="4" t="s">
        <v>4</v>
      </c>
      <c r="G2613" s="4" t="s">
        <v>31</v>
      </c>
      <c r="H2613" s="4" t="s">
        <v>90</v>
      </c>
      <c r="I2613" s="9">
        <v>2</v>
      </c>
      <c r="J2613" s="6">
        <v>123.42</v>
      </c>
      <c r="K2613" s="7">
        <v>0.1</v>
      </c>
      <c r="L2613" s="6">
        <v>60.03</v>
      </c>
      <c r="M2613" s="6">
        <f t="shared" si="160"/>
        <v>222.15600000000001</v>
      </c>
      <c r="N2613" s="6">
        <f t="shared" si="161"/>
        <v>120.06</v>
      </c>
      <c r="O2613" s="6">
        <f t="shared" si="162"/>
        <v>102.096</v>
      </c>
      <c r="P2613" s="8">
        <f t="shared" si="163"/>
        <v>0.45956895154756117</v>
      </c>
      <c r="Q2613" s="5">
        <f>YEAR(SalesDataTable[[#This Row],[Order Date]])</f>
        <v>2026</v>
      </c>
      <c r="R2613" s="8" t="str">
        <f>"Q"&amp;ROUNDUP(MONTH(SalesDataTable[[#This Row],[Order Date]])/3,0)</f>
        <v>Q4</v>
      </c>
      <c r="S2613" s="9">
        <f>MONTH(SalesDataTable[[#This Row],[Order Date]])</f>
        <v>12</v>
      </c>
      <c r="T2613" s="8" t="str">
        <f>TEXT(SalesDataTable[[#This Row],[Order Date]],"mmm")</f>
        <v>Dec</v>
      </c>
    </row>
    <row r="2614" spans="1:20" ht="15.6">
      <c r="A2614" s="2" t="s">
        <v>2665</v>
      </c>
      <c r="B2614" s="3">
        <v>46374</v>
      </c>
      <c r="C2614" s="4" t="s">
        <v>14</v>
      </c>
      <c r="D2614" s="4" t="s">
        <v>15</v>
      </c>
      <c r="E2614" s="4" t="s">
        <v>3</v>
      </c>
      <c r="F2614" s="4" t="s">
        <v>4</v>
      </c>
      <c r="G2614" s="4" t="s">
        <v>17</v>
      </c>
      <c r="H2614" s="4" t="s">
        <v>46</v>
      </c>
      <c r="I2614" s="9">
        <v>1</v>
      </c>
      <c r="J2614" s="6">
        <v>47.61</v>
      </c>
      <c r="K2614" s="7">
        <v>0.05</v>
      </c>
      <c r="L2614" s="6">
        <v>18.18</v>
      </c>
      <c r="M2614" s="6">
        <f t="shared" si="160"/>
        <v>45.229499999999994</v>
      </c>
      <c r="N2614" s="6">
        <f t="shared" si="161"/>
        <v>18.18</v>
      </c>
      <c r="O2614" s="6">
        <f t="shared" si="162"/>
        <v>27.049499999999995</v>
      </c>
      <c r="P2614" s="8">
        <f t="shared" si="163"/>
        <v>0.59804994527907662</v>
      </c>
      <c r="Q2614" s="5">
        <f>YEAR(SalesDataTable[[#This Row],[Order Date]])</f>
        <v>2026</v>
      </c>
      <c r="R2614" s="8" t="str">
        <f>"Q"&amp;ROUNDUP(MONTH(SalesDataTable[[#This Row],[Order Date]])/3,0)</f>
        <v>Q4</v>
      </c>
      <c r="S2614" s="9">
        <f>MONTH(SalesDataTable[[#This Row],[Order Date]])</f>
        <v>12</v>
      </c>
      <c r="T2614" s="8" t="str">
        <f>TEXT(SalesDataTable[[#This Row],[Order Date]],"mmm")</f>
        <v>Dec</v>
      </c>
    </row>
    <row r="2615" spans="1:20" ht="15.6">
      <c r="A2615" s="2" t="s">
        <v>2666</v>
      </c>
      <c r="B2615" s="3">
        <v>46374</v>
      </c>
      <c r="C2615" s="4" t="s">
        <v>27</v>
      </c>
      <c r="D2615" s="4" t="s">
        <v>48</v>
      </c>
      <c r="E2615" s="4" t="s">
        <v>3</v>
      </c>
      <c r="F2615" s="4" t="s">
        <v>4</v>
      </c>
      <c r="G2615" s="4" t="s">
        <v>11</v>
      </c>
      <c r="H2615" s="4" t="s">
        <v>12</v>
      </c>
      <c r="I2615" s="9">
        <v>2</v>
      </c>
      <c r="J2615" s="6">
        <v>93.88</v>
      </c>
      <c r="K2615" s="7">
        <v>0.1</v>
      </c>
      <c r="L2615" s="6">
        <v>45.89</v>
      </c>
      <c r="M2615" s="6">
        <f t="shared" si="160"/>
        <v>168.98400000000001</v>
      </c>
      <c r="N2615" s="6">
        <f t="shared" si="161"/>
        <v>91.78</v>
      </c>
      <c r="O2615" s="6">
        <f t="shared" si="162"/>
        <v>77.204000000000008</v>
      </c>
      <c r="P2615" s="8">
        <f t="shared" si="163"/>
        <v>0.45687165648818823</v>
      </c>
      <c r="Q2615" s="5">
        <f>YEAR(SalesDataTable[[#This Row],[Order Date]])</f>
        <v>2026</v>
      </c>
      <c r="R2615" s="8" t="str">
        <f>"Q"&amp;ROUNDUP(MONTH(SalesDataTable[[#This Row],[Order Date]])/3,0)</f>
        <v>Q4</v>
      </c>
      <c r="S2615" s="9">
        <f>MONTH(SalesDataTable[[#This Row],[Order Date]])</f>
        <v>12</v>
      </c>
      <c r="T2615" s="8" t="str">
        <f>TEXT(SalesDataTable[[#This Row],[Order Date]],"mmm")</f>
        <v>Dec</v>
      </c>
    </row>
    <row r="2616" spans="1:20" ht="15.6">
      <c r="A2616" s="2" t="s">
        <v>2667</v>
      </c>
      <c r="B2616" s="3">
        <v>46374</v>
      </c>
      <c r="C2616" s="4" t="s">
        <v>8</v>
      </c>
      <c r="D2616" s="4" t="s">
        <v>66</v>
      </c>
      <c r="E2616" s="4" t="s">
        <v>3</v>
      </c>
      <c r="F2616" s="4" t="s">
        <v>16</v>
      </c>
      <c r="G2616" s="4" t="s">
        <v>11</v>
      </c>
      <c r="H2616" s="4" t="s">
        <v>21</v>
      </c>
      <c r="I2616" s="9">
        <v>3</v>
      </c>
      <c r="J2616" s="6">
        <v>145.43</v>
      </c>
      <c r="K2616" s="7">
        <v>0.05</v>
      </c>
      <c r="L2616" s="6">
        <v>81.72</v>
      </c>
      <c r="M2616" s="6">
        <f t="shared" si="160"/>
        <v>414.47550000000001</v>
      </c>
      <c r="N2616" s="6">
        <f t="shared" si="161"/>
        <v>245.16</v>
      </c>
      <c r="O2616" s="6">
        <f t="shared" si="162"/>
        <v>169.31550000000001</v>
      </c>
      <c r="P2616" s="8">
        <f t="shared" si="163"/>
        <v>0.40850544845232106</v>
      </c>
      <c r="Q2616" s="5">
        <f>YEAR(SalesDataTable[[#This Row],[Order Date]])</f>
        <v>2026</v>
      </c>
      <c r="R2616" s="8" t="str">
        <f>"Q"&amp;ROUNDUP(MONTH(SalesDataTable[[#This Row],[Order Date]])/3,0)</f>
        <v>Q4</v>
      </c>
      <c r="S2616" s="9">
        <f>MONTH(SalesDataTable[[#This Row],[Order Date]])</f>
        <v>12</v>
      </c>
      <c r="T2616" s="8" t="str">
        <f>TEXT(SalesDataTable[[#This Row],[Order Date]],"mmm")</f>
        <v>Dec</v>
      </c>
    </row>
    <row r="2617" spans="1:20" ht="15.6">
      <c r="A2617" s="2" t="s">
        <v>2668</v>
      </c>
      <c r="B2617" s="3">
        <v>46374</v>
      </c>
      <c r="C2617" s="4" t="s">
        <v>27</v>
      </c>
      <c r="D2617" s="4" t="s">
        <v>28</v>
      </c>
      <c r="E2617" s="4" t="s">
        <v>3</v>
      </c>
      <c r="F2617" s="4" t="s">
        <v>4</v>
      </c>
      <c r="G2617" s="4" t="s">
        <v>17</v>
      </c>
      <c r="H2617" s="4" t="s">
        <v>18</v>
      </c>
      <c r="I2617" s="9">
        <v>2</v>
      </c>
      <c r="J2617" s="6">
        <v>36.89</v>
      </c>
      <c r="K2617" s="7">
        <v>0.1</v>
      </c>
      <c r="L2617" s="6">
        <v>13.74</v>
      </c>
      <c r="M2617" s="6">
        <f t="shared" si="160"/>
        <v>66.402000000000001</v>
      </c>
      <c r="N2617" s="6">
        <f t="shared" si="161"/>
        <v>27.48</v>
      </c>
      <c r="O2617" s="6">
        <f t="shared" si="162"/>
        <v>38.921999999999997</v>
      </c>
      <c r="P2617" s="8">
        <f t="shared" si="163"/>
        <v>0.58615704346254627</v>
      </c>
      <c r="Q2617" s="5">
        <f>YEAR(SalesDataTable[[#This Row],[Order Date]])</f>
        <v>2026</v>
      </c>
      <c r="R2617" s="8" t="str">
        <f>"Q"&amp;ROUNDUP(MONTH(SalesDataTable[[#This Row],[Order Date]])/3,0)</f>
        <v>Q4</v>
      </c>
      <c r="S2617" s="9">
        <f>MONTH(SalesDataTable[[#This Row],[Order Date]])</f>
        <v>12</v>
      </c>
      <c r="T2617" s="8" t="str">
        <f>TEXT(SalesDataTable[[#This Row],[Order Date]],"mmm")</f>
        <v>Dec</v>
      </c>
    </row>
    <row r="2618" spans="1:20" ht="15.6">
      <c r="A2618" s="2" t="s">
        <v>2669</v>
      </c>
      <c r="B2618" s="3">
        <v>46375</v>
      </c>
      <c r="C2618" s="4" t="s">
        <v>1</v>
      </c>
      <c r="D2618" s="4" t="s">
        <v>2</v>
      </c>
      <c r="E2618" s="4" t="s">
        <v>39</v>
      </c>
      <c r="F2618" s="4" t="s">
        <v>4</v>
      </c>
      <c r="G2618" s="4" t="s">
        <v>11</v>
      </c>
      <c r="H2618" s="4" t="s">
        <v>21</v>
      </c>
      <c r="I2618" s="9">
        <v>1</v>
      </c>
      <c r="J2618" s="6">
        <v>145.44</v>
      </c>
      <c r="K2618" s="7">
        <v>0.1</v>
      </c>
      <c r="L2618" s="6">
        <v>80.42</v>
      </c>
      <c r="M2618" s="6">
        <f t="shared" si="160"/>
        <v>130.89600000000002</v>
      </c>
      <c r="N2618" s="6">
        <f t="shared" si="161"/>
        <v>80.42</v>
      </c>
      <c r="O2618" s="6">
        <f t="shared" si="162"/>
        <v>50.476000000000013</v>
      </c>
      <c r="P2618" s="8">
        <f t="shared" si="163"/>
        <v>0.38561911746730232</v>
      </c>
      <c r="Q2618" s="5">
        <f>YEAR(SalesDataTable[[#This Row],[Order Date]])</f>
        <v>2026</v>
      </c>
      <c r="R2618" s="8" t="str">
        <f>"Q"&amp;ROUNDUP(MONTH(SalesDataTable[[#This Row],[Order Date]])/3,0)</f>
        <v>Q4</v>
      </c>
      <c r="S2618" s="9">
        <f>MONTH(SalesDataTable[[#This Row],[Order Date]])</f>
        <v>12</v>
      </c>
      <c r="T2618" s="8" t="str">
        <f>TEXT(SalesDataTable[[#This Row],[Order Date]],"mmm")</f>
        <v>Dec</v>
      </c>
    </row>
    <row r="2619" spans="1:20" ht="15.6">
      <c r="A2619" s="2" t="s">
        <v>2670</v>
      </c>
      <c r="B2619" s="3">
        <v>46375</v>
      </c>
      <c r="C2619" s="4" t="s">
        <v>1</v>
      </c>
      <c r="D2619" s="4" t="s">
        <v>88</v>
      </c>
      <c r="E2619" s="4" t="s">
        <v>3</v>
      </c>
      <c r="F2619" s="4" t="s">
        <v>16</v>
      </c>
      <c r="G2619" s="4" t="s">
        <v>49</v>
      </c>
      <c r="H2619" s="4" t="s">
        <v>74</v>
      </c>
      <c r="I2619" s="9">
        <v>2</v>
      </c>
      <c r="J2619" s="6">
        <v>51.56</v>
      </c>
      <c r="K2619" s="7">
        <v>0</v>
      </c>
      <c r="L2619" s="6">
        <v>21.9</v>
      </c>
      <c r="M2619" s="6">
        <f t="shared" si="160"/>
        <v>103.12</v>
      </c>
      <c r="N2619" s="6">
        <f t="shared" si="161"/>
        <v>43.8</v>
      </c>
      <c r="O2619" s="6">
        <f t="shared" si="162"/>
        <v>59.320000000000007</v>
      </c>
      <c r="P2619" s="8">
        <f t="shared" si="163"/>
        <v>0.57525213343677273</v>
      </c>
      <c r="Q2619" s="5">
        <f>YEAR(SalesDataTable[[#This Row],[Order Date]])</f>
        <v>2026</v>
      </c>
      <c r="R2619" s="8" t="str">
        <f>"Q"&amp;ROUNDUP(MONTH(SalesDataTable[[#This Row],[Order Date]])/3,0)</f>
        <v>Q4</v>
      </c>
      <c r="S2619" s="9">
        <f>MONTH(SalesDataTable[[#This Row],[Order Date]])</f>
        <v>12</v>
      </c>
      <c r="T2619" s="8" t="str">
        <f>TEXT(SalesDataTable[[#This Row],[Order Date]],"mmm")</f>
        <v>Dec</v>
      </c>
    </row>
    <row r="2620" spans="1:20" ht="15.6">
      <c r="A2620" s="2" t="s">
        <v>2671</v>
      </c>
      <c r="B2620" s="3">
        <v>46375</v>
      </c>
      <c r="C2620" s="4" t="s">
        <v>27</v>
      </c>
      <c r="D2620" s="4" t="s">
        <v>45</v>
      </c>
      <c r="E2620" s="4" t="s">
        <v>3</v>
      </c>
      <c r="F2620" s="4" t="s">
        <v>16</v>
      </c>
      <c r="G2620" s="4" t="s">
        <v>31</v>
      </c>
      <c r="H2620" s="4" t="s">
        <v>90</v>
      </c>
      <c r="I2620" s="9">
        <v>2</v>
      </c>
      <c r="J2620" s="6">
        <v>122</v>
      </c>
      <c r="K2620" s="7">
        <v>0.15</v>
      </c>
      <c r="L2620" s="6">
        <v>60.01</v>
      </c>
      <c r="M2620" s="6">
        <f t="shared" si="160"/>
        <v>207.4</v>
      </c>
      <c r="N2620" s="6">
        <f t="shared" si="161"/>
        <v>120.02</v>
      </c>
      <c r="O2620" s="6">
        <f t="shared" si="162"/>
        <v>87.38000000000001</v>
      </c>
      <c r="P2620" s="8">
        <f t="shared" si="163"/>
        <v>0.4213114754098361</v>
      </c>
      <c r="Q2620" s="5">
        <f>YEAR(SalesDataTable[[#This Row],[Order Date]])</f>
        <v>2026</v>
      </c>
      <c r="R2620" s="8" t="str">
        <f>"Q"&amp;ROUNDUP(MONTH(SalesDataTable[[#This Row],[Order Date]])/3,0)</f>
        <v>Q4</v>
      </c>
      <c r="S2620" s="9">
        <f>MONTH(SalesDataTable[[#This Row],[Order Date]])</f>
        <v>12</v>
      </c>
      <c r="T2620" s="8" t="str">
        <f>TEXT(SalesDataTable[[#This Row],[Order Date]],"mmm")</f>
        <v>Dec</v>
      </c>
    </row>
    <row r="2621" spans="1:20" ht="15.6">
      <c r="A2621" s="2" t="s">
        <v>2672</v>
      </c>
      <c r="B2621" s="3">
        <v>46375</v>
      </c>
      <c r="C2621" s="4" t="s">
        <v>14</v>
      </c>
      <c r="D2621" s="4" t="s">
        <v>24</v>
      </c>
      <c r="E2621" s="4" t="s">
        <v>39</v>
      </c>
      <c r="F2621" s="4" t="s">
        <v>16</v>
      </c>
      <c r="G2621" s="4" t="s">
        <v>11</v>
      </c>
      <c r="H2621" s="4" t="s">
        <v>79</v>
      </c>
      <c r="I2621" s="9">
        <v>1</v>
      </c>
      <c r="J2621" s="6">
        <v>71.89</v>
      </c>
      <c r="K2621" s="7">
        <v>0.15</v>
      </c>
      <c r="L2621" s="6">
        <v>32.409999999999997</v>
      </c>
      <c r="M2621" s="6">
        <f t="shared" si="160"/>
        <v>61.106499999999997</v>
      </c>
      <c r="N2621" s="6">
        <f t="shared" si="161"/>
        <v>32.409999999999997</v>
      </c>
      <c r="O2621" s="6">
        <f t="shared" si="162"/>
        <v>28.6965</v>
      </c>
      <c r="P2621" s="8">
        <f t="shared" si="163"/>
        <v>0.46961452545964832</v>
      </c>
      <c r="Q2621" s="5">
        <f>YEAR(SalesDataTable[[#This Row],[Order Date]])</f>
        <v>2026</v>
      </c>
      <c r="R2621" s="8" t="str">
        <f>"Q"&amp;ROUNDUP(MONTH(SalesDataTable[[#This Row],[Order Date]])/3,0)</f>
        <v>Q4</v>
      </c>
      <c r="S2621" s="9">
        <f>MONTH(SalesDataTable[[#This Row],[Order Date]])</f>
        <v>12</v>
      </c>
      <c r="T2621" s="8" t="str">
        <f>TEXT(SalesDataTable[[#This Row],[Order Date]],"mmm")</f>
        <v>Dec</v>
      </c>
    </row>
    <row r="2622" spans="1:20" ht="15.6">
      <c r="A2622" s="2" t="s">
        <v>2673</v>
      </c>
      <c r="B2622" s="3">
        <v>46375</v>
      </c>
      <c r="C2622" s="4" t="s">
        <v>14</v>
      </c>
      <c r="D2622" s="4" t="s">
        <v>34</v>
      </c>
      <c r="E2622" s="4" t="s">
        <v>3</v>
      </c>
      <c r="F2622" s="4" t="s">
        <v>4</v>
      </c>
      <c r="G2622" s="4" t="s">
        <v>11</v>
      </c>
      <c r="H2622" s="4" t="s">
        <v>79</v>
      </c>
      <c r="I2622" s="9">
        <v>2</v>
      </c>
      <c r="J2622" s="6">
        <v>70.59</v>
      </c>
      <c r="K2622" s="7">
        <v>0.15</v>
      </c>
      <c r="L2622" s="6">
        <v>31.56</v>
      </c>
      <c r="M2622" s="6">
        <f t="shared" si="160"/>
        <v>120.003</v>
      </c>
      <c r="N2622" s="6">
        <f t="shared" si="161"/>
        <v>63.12</v>
      </c>
      <c r="O2622" s="6">
        <f t="shared" si="162"/>
        <v>56.883000000000003</v>
      </c>
      <c r="P2622" s="8">
        <f t="shared" si="163"/>
        <v>0.47401314967125824</v>
      </c>
      <c r="Q2622" s="5">
        <f>YEAR(SalesDataTable[[#This Row],[Order Date]])</f>
        <v>2026</v>
      </c>
      <c r="R2622" s="8" t="str">
        <f>"Q"&amp;ROUNDUP(MONTH(SalesDataTable[[#This Row],[Order Date]])/3,0)</f>
        <v>Q4</v>
      </c>
      <c r="S2622" s="9">
        <f>MONTH(SalesDataTable[[#This Row],[Order Date]])</f>
        <v>12</v>
      </c>
      <c r="T2622" s="8" t="str">
        <f>TEXT(SalesDataTable[[#This Row],[Order Date]],"mmm")</f>
        <v>Dec</v>
      </c>
    </row>
    <row r="2623" spans="1:20" ht="15.6">
      <c r="A2623" s="2" t="s">
        <v>2674</v>
      </c>
      <c r="B2623" s="3">
        <v>46376</v>
      </c>
      <c r="C2623" s="4" t="s">
        <v>27</v>
      </c>
      <c r="D2623" s="4" t="s">
        <v>45</v>
      </c>
      <c r="E2623" s="4" t="s">
        <v>3</v>
      </c>
      <c r="F2623" s="4" t="s">
        <v>4</v>
      </c>
      <c r="G2623" s="4" t="s">
        <v>11</v>
      </c>
      <c r="H2623" s="4" t="s">
        <v>21</v>
      </c>
      <c r="I2623" s="9">
        <v>4</v>
      </c>
      <c r="J2623" s="6">
        <v>141.91</v>
      </c>
      <c r="K2623" s="7">
        <v>0.05</v>
      </c>
      <c r="L2623" s="6">
        <v>80.260000000000005</v>
      </c>
      <c r="M2623" s="6">
        <f t="shared" si="160"/>
        <v>539.25799999999992</v>
      </c>
      <c r="N2623" s="6">
        <f t="shared" si="161"/>
        <v>321.04000000000002</v>
      </c>
      <c r="O2623" s="6">
        <f t="shared" si="162"/>
        <v>218.2179999999999</v>
      </c>
      <c r="P2623" s="8">
        <f t="shared" si="163"/>
        <v>0.40466344495584661</v>
      </c>
      <c r="Q2623" s="5">
        <f>YEAR(SalesDataTable[[#This Row],[Order Date]])</f>
        <v>2026</v>
      </c>
      <c r="R2623" s="8" t="str">
        <f>"Q"&amp;ROUNDUP(MONTH(SalesDataTable[[#This Row],[Order Date]])/3,0)</f>
        <v>Q4</v>
      </c>
      <c r="S2623" s="9">
        <f>MONTH(SalesDataTable[[#This Row],[Order Date]])</f>
        <v>12</v>
      </c>
      <c r="T2623" s="8" t="str">
        <f>TEXT(SalesDataTable[[#This Row],[Order Date]],"mmm")</f>
        <v>Dec</v>
      </c>
    </row>
    <row r="2624" spans="1:20" ht="15.6">
      <c r="A2624" s="2" t="s">
        <v>2675</v>
      </c>
      <c r="B2624" s="3">
        <v>46376</v>
      </c>
      <c r="C2624" s="4" t="s">
        <v>8</v>
      </c>
      <c r="D2624" s="4" t="s">
        <v>38</v>
      </c>
      <c r="E2624" s="4" t="s">
        <v>10</v>
      </c>
      <c r="F2624" s="4" t="s">
        <v>20</v>
      </c>
      <c r="G2624" s="4" t="s">
        <v>11</v>
      </c>
      <c r="H2624" s="4" t="s">
        <v>21</v>
      </c>
      <c r="I2624" s="9">
        <v>3</v>
      </c>
      <c r="J2624" s="6">
        <v>140.4</v>
      </c>
      <c r="K2624" s="7">
        <v>0.2</v>
      </c>
      <c r="L2624" s="6">
        <v>81.760000000000005</v>
      </c>
      <c r="M2624" s="6">
        <f t="shared" si="160"/>
        <v>336.96000000000004</v>
      </c>
      <c r="N2624" s="6">
        <f t="shared" si="161"/>
        <v>245.28000000000003</v>
      </c>
      <c r="O2624" s="6">
        <f t="shared" si="162"/>
        <v>91.68</v>
      </c>
      <c r="P2624" s="8">
        <f t="shared" si="163"/>
        <v>0.27207977207977208</v>
      </c>
      <c r="Q2624" s="5">
        <f>YEAR(SalesDataTable[[#This Row],[Order Date]])</f>
        <v>2026</v>
      </c>
      <c r="R2624" s="8" t="str">
        <f>"Q"&amp;ROUNDUP(MONTH(SalesDataTable[[#This Row],[Order Date]])/3,0)</f>
        <v>Q4</v>
      </c>
      <c r="S2624" s="9">
        <f>MONTH(SalesDataTable[[#This Row],[Order Date]])</f>
        <v>12</v>
      </c>
      <c r="T2624" s="8" t="str">
        <f>TEXT(SalesDataTable[[#This Row],[Order Date]],"mmm")</f>
        <v>Dec</v>
      </c>
    </row>
    <row r="2625" spans="1:20" ht="15.6">
      <c r="A2625" s="2" t="s">
        <v>2676</v>
      </c>
      <c r="B2625" s="3">
        <v>46376</v>
      </c>
      <c r="C2625" s="4" t="s">
        <v>27</v>
      </c>
      <c r="D2625" s="4" t="s">
        <v>82</v>
      </c>
      <c r="E2625" s="4" t="s">
        <v>39</v>
      </c>
      <c r="F2625" s="4" t="s">
        <v>4</v>
      </c>
      <c r="G2625" s="4" t="s">
        <v>11</v>
      </c>
      <c r="H2625" s="4" t="s">
        <v>79</v>
      </c>
      <c r="I2625" s="9">
        <v>2</v>
      </c>
      <c r="J2625" s="6">
        <v>72.349999999999994</v>
      </c>
      <c r="K2625" s="7">
        <v>0.15</v>
      </c>
      <c r="L2625" s="6">
        <v>32.44</v>
      </c>
      <c r="M2625" s="6">
        <f t="shared" si="160"/>
        <v>122.99499999999999</v>
      </c>
      <c r="N2625" s="6">
        <f t="shared" si="161"/>
        <v>64.88</v>
      </c>
      <c r="O2625" s="6">
        <f t="shared" si="162"/>
        <v>58.114999999999995</v>
      </c>
      <c r="P2625" s="8">
        <f t="shared" si="163"/>
        <v>0.47249888206837676</v>
      </c>
      <c r="Q2625" s="5">
        <f>YEAR(SalesDataTable[[#This Row],[Order Date]])</f>
        <v>2026</v>
      </c>
      <c r="R2625" s="8" t="str">
        <f>"Q"&amp;ROUNDUP(MONTH(SalesDataTable[[#This Row],[Order Date]])/3,0)</f>
        <v>Q4</v>
      </c>
      <c r="S2625" s="9">
        <f>MONTH(SalesDataTable[[#This Row],[Order Date]])</f>
        <v>12</v>
      </c>
      <c r="T2625" s="8" t="str">
        <f>TEXT(SalesDataTable[[#This Row],[Order Date]],"mmm")</f>
        <v>Dec</v>
      </c>
    </row>
    <row r="2626" spans="1:20" ht="15.6">
      <c r="A2626" s="2" t="s">
        <v>2677</v>
      </c>
      <c r="B2626" s="3">
        <v>46376</v>
      </c>
      <c r="C2626" s="4" t="s">
        <v>27</v>
      </c>
      <c r="D2626" s="4" t="s">
        <v>48</v>
      </c>
      <c r="E2626" s="4" t="s">
        <v>3</v>
      </c>
      <c r="F2626" s="4" t="s">
        <v>16</v>
      </c>
      <c r="G2626" s="4" t="s">
        <v>31</v>
      </c>
      <c r="H2626" s="4" t="s">
        <v>90</v>
      </c>
      <c r="I2626" s="9">
        <v>4</v>
      </c>
      <c r="J2626" s="6">
        <v>120.8</v>
      </c>
      <c r="K2626" s="7">
        <v>0.1</v>
      </c>
      <c r="L2626" s="6">
        <v>59.93</v>
      </c>
      <c r="M2626" s="6">
        <f t="shared" ref="M2626:M2689" si="164">I2626*J2626*(1-K2626)</f>
        <v>434.88</v>
      </c>
      <c r="N2626" s="6">
        <f t="shared" ref="N2626:N2689" si="165">I2626*L2626</f>
        <v>239.72</v>
      </c>
      <c r="O2626" s="6">
        <f t="shared" ref="O2626:O2689" si="166">M2626-N2626</f>
        <v>195.16</v>
      </c>
      <c r="P2626" s="8">
        <f t="shared" ref="P2626:P2689" si="167">IFERROR(O2626/M2626,0)</f>
        <v>0.44876747608535689</v>
      </c>
      <c r="Q2626" s="5">
        <f>YEAR(SalesDataTable[[#This Row],[Order Date]])</f>
        <v>2026</v>
      </c>
      <c r="R2626" s="8" t="str">
        <f>"Q"&amp;ROUNDUP(MONTH(SalesDataTable[[#This Row],[Order Date]])/3,0)</f>
        <v>Q4</v>
      </c>
      <c r="S2626" s="9">
        <f>MONTH(SalesDataTable[[#This Row],[Order Date]])</f>
        <v>12</v>
      </c>
      <c r="T2626" s="8" t="str">
        <f>TEXT(SalesDataTable[[#This Row],[Order Date]],"mmm")</f>
        <v>Dec</v>
      </c>
    </row>
    <row r="2627" spans="1:20" ht="15.6">
      <c r="A2627" s="2" t="s">
        <v>2678</v>
      </c>
      <c r="B2627" s="3">
        <v>46376</v>
      </c>
      <c r="C2627" s="4" t="s">
        <v>27</v>
      </c>
      <c r="D2627" s="4" t="s">
        <v>45</v>
      </c>
      <c r="E2627" s="4" t="s">
        <v>3</v>
      </c>
      <c r="F2627" s="4" t="s">
        <v>16</v>
      </c>
      <c r="G2627" s="4" t="s">
        <v>11</v>
      </c>
      <c r="H2627" s="4" t="s">
        <v>79</v>
      </c>
      <c r="I2627" s="9">
        <v>1</v>
      </c>
      <c r="J2627" s="6">
        <v>71.23</v>
      </c>
      <c r="K2627" s="7">
        <v>0</v>
      </c>
      <c r="L2627" s="6">
        <v>31.63</v>
      </c>
      <c r="M2627" s="6">
        <f t="shared" si="164"/>
        <v>71.23</v>
      </c>
      <c r="N2627" s="6">
        <f t="shared" si="165"/>
        <v>31.63</v>
      </c>
      <c r="O2627" s="6">
        <f t="shared" si="166"/>
        <v>39.600000000000009</v>
      </c>
      <c r="P2627" s="8">
        <f t="shared" si="167"/>
        <v>0.55594552856942303</v>
      </c>
      <c r="Q2627" s="5">
        <f>YEAR(SalesDataTable[[#This Row],[Order Date]])</f>
        <v>2026</v>
      </c>
      <c r="R2627" s="8" t="str">
        <f>"Q"&amp;ROUNDUP(MONTH(SalesDataTable[[#This Row],[Order Date]])/3,0)</f>
        <v>Q4</v>
      </c>
      <c r="S2627" s="9">
        <f>MONTH(SalesDataTable[[#This Row],[Order Date]])</f>
        <v>12</v>
      </c>
      <c r="T2627" s="8" t="str">
        <f>TEXT(SalesDataTable[[#This Row],[Order Date]],"mmm")</f>
        <v>Dec</v>
      </c>
    </row>
    <row r="2628" spans="1:20" ht="15.6">
      <c r="A2628" s="2" t="s">
        <v>2679</v>
      </c>
      <c r="B2628" s="3">
        <v>46376</v>
      </c>
      <c r="C2628" s="4" t="s">
        <v>14</v>
      </c>
      <c r="D2628" s="4" t="s">
        <v>61</v>
      </c>
      <c r="E2628" s="4" t="s">
        <v>10</v>
      </c>
      <c r="F2628" s="4" t="s">
        <v>20</v>
      </c>
      <c r="G2628" s="4" t="s">
        <v>5</v>
      </c>
      <c r="H2628" s="4" t="s">
        <v>29</v>
      </c>
      <c r="I2628" s="9">
        <v>5</v>
      </c>
      <c r="J2628" s="6">
        <v>51.02</v>
      </c>
      <c r="K2628" s="7">
        <v>0.05</v>
      </c>
      <c r="L2628" s="6">
        <v>22.56</v>
      </c>
      <c r="M2628" s="6">
        <f t="shared" si="164"/>
        <v>242.345</v>
      </c>
      <c r="N2628" s="6">
        <f t="shared" si="165"/>
        <v>112.8</v>
      </c>
      <c r="O2628" s="6">
        <f t="shared" si="166"/>
        <v>129.54500000000002</v>
      </c>
      <c r="P2628" s="8">
        <f t="shared" si="167"/>
        <v>0.5345478553302111</v>
      </c>
      <c r="Q2628" s="5">
        <f>YEAR(SalesDataTable[[#This Row],[Order Date]])</f>
        <v>2026</v>
      </c>
      <c r="R2628" s="8" t="str">
        <f>"Q"&amp;ROUNDUP(MONTH(SalesDataTable[[#This Row],[Order Date]])/3,0)</f>
        <v>Q4</v>
      </c>
      <c r="S2628" s="9">
        <f>MONTH(SalesDataTable[[#This Row],[Order Date]])</f>
        <v>12</v>
      </c>
      <c r="T2628" s="8" t="str">
        <f>TEXT(SalesDataTable[[#This Row],[Order Date]],"mmm")</f>
        <v>Dec</v>
      </c>
    </row>
    <row r="2629" spans="1:20" ht="15.6">
      <c r="A2629" s="2" t="s">
        <v>2680</v>
      </c>
      <c r="B2629" s="3">
        <v>46376</v>
      </c>
      <c r="C2629" s="4" t="s">
        <v>14</v>
      </c>
      <c r="D2629" s="4" t="s">
        <v>15</v>
      </c>
      <c r="E2629" s="4" t="s">
        <v>39</v>
      </c>
      <c r="F2629" s="4" t="s">
        <v>16</v>
      </c>
      <c r="G2629" s="4" t="s">
        <v>17</v>
      </c>
      <c r="H2629" s="4" t="s">
        <v>71</v>
      </c>
      <c r="I2629" s="9">
        <v>1</v>
      </c>
      <c r="J2629" s="6">
        <v>130.52000000000001</v>
      </c>
      <c r="K2629" s="7">
        <v>0.1</v>
      </c>
      <c r="L2629" s="6">
        <v>66.09</v>
      </c>
      <c r="M2629" s="6">
        <f t="shared" si="164"/>
        <v>117.46800000000002</v>
      </c>
      <c r="N2629" s="6">
        <f t="shared" si="165"/>
        <v>66.09</v>
      </c>
      <c r="O2629" s="6">
        <f t="shared" si="166"/>
        <v>51.378000000000014</v>
      </c>
      <c r="P2629" s="8">
        <f t="shared" si="167"/>
        <v>0.43737869036673821</v>
      </c>
      <c r="Q2629" s="5">
        <f>YEAR(SalesDataTable[[#This Row],[Order Date]])</f>
        <v>2026</v>
      </c>
      <c r="R2629" s="8" t="str">
        <f>"Q"&amp;ROUNDUP(MONTH(SalesDataTable[[#This Row],[Order Date]])/3,0)</f>
        <v>Q4</v>
      </c>
      <c r="S2629" s="9">
        <f>MONTH(SalesDataTable[[#This Row],[Order Date]])</f>
        <v>12</v>
      </c>
      <c r="T2629" s="8" t="str">
        <f>TEXT(SalesDataTable[[#This Row],[Order Date]],"mmm")</f>
        <v>Dec</v>
      </c>
    </row>
    <row r="2630" spans="1:20" ht="15.6">
      <c r="A2630" s="2" t="s">
        <v>2681</v>
      </c>
      <c r="B2630" s="3">
        <v>46376</v>
      </c>
      <c r="C2630" s="4" t="s">
        <v>8</v>
      </c>
      <c r="D2630" s="4" t="s">
        <v>86</v>
      </c>
      <c r="E2630" s="4" t="s">
        <v>3</v>
      </c>
      <c r="F2630" s="4" t="s">
        <v>4</v>
      </c>
      <c r="G2630" s="4" t="s">
        <v>5</v>
      </c>
      <c r="H2630" s="4" t="s">
        <v>6</v>
      </c>
      <c r="I2630" s="9">
        <v>2</v>
      </c>
      <c r="J2630" s="6">
        <v>79.87</v>
      </c>
      <c r="K2630" s="7">
        <v>0.15</v>
      </c>
      <c r="L2630" s="6">
        <v>41.9</v>
      </c>
      <c r="M2630" s="6">
        <f t="shared" si="164"/>
        <v>135.779</v>
      </c>
      <c r="N2630" s="6">
        <f t="shared" si="165"/>
        <v>83.8</v>
      </c>
      <c r="O2630" s="6">
        <f t="shared" si="166"/>
        <v>51.978999999999999</v>
      </c>
      <c r="P2630" s="8">
        <f t="shared" si="167"/>
        <v>0.38282061290773978</v>
      </c>
      <c r="Q2630" s="5">
        <f>YEAR(SalesDataTable[[#This Row],[Order Date]])</f>
        <v>2026</v>
      </c>
      <c r="R2630" s="8" t="str">
        <f>"Q"&amp;ROUNDUP(MONTH(SalesDataTable[[#This Row],[Order Date]])/3,0)</f>
        <v>Q4</v>
      </c>
      <c r="S2630" s="9">
        <f>MONTH(SalesDataTable[[#This Row],[Order Date]])</f>
        <v>12</v>
      </c>
      <c r="T2630" s="8" t="str">
        <f>TEXT(SalesDataTable[[#This Row],[Order Date]],"mmm")</f>
        <v>Dec</v>
      </c>
    </row>
    <row r="2631" spans="1:20" ht="15.6">
      <c r="A2631" s="2" t="s">
        <v>2682</v>
      </c>
      <c r="B2631" s="3">
        <v>46376</v>
      </c>
      <c r="C2631" s="4" t="s">
        <v>27</v>
      </c>
      <c r="D2631" s="4" t="s">
        <v>82</v>
      </c>
      <c r="E2631" s="4" t="s">
        <v>3</v>
      </c>
      <c r="F2631" s="4" t="s">
        <v>4</v>
      </c>
      <c r="G2631" s="4" t="s">
        <v>11</v>
      </c>
      <c r="H2631" s="4" t="s">
        <v>79</v>
      </c>
      <c r="I2631" s="9">
        <v>3</v>
      </c>
      <c r="J2631" s="6">
        <v>71.3</v>
      </c>
      <c r="K2631" s="7">
        <v>0.1</v>
      </c>
      <c r="L2631" s="6">
        <v>32.93</v>
      </c>
      <c r="M2631" s="6">
        <f t="shared" si="164"/>
        <v>192.51</v>
      </c>
      <c r="N2631" s="6">
        <f t="shared" si="165"/>
        <v>98.789999999999992</v>
      </c>
      <c r="O2631" s="6">
        <f t="shared" si="166"/>
        <v>93.72</v>
      </c>
      <c r="P2631" s="8">
        <f t="shared" si="167"/>
        <v>0.48683185289075892</v>
      </c>
      <c r="Q2631" s="5">
        <f>YEAR(SalesDataTable[[#This Row],[Order Date]])</f>
        <v>2026</v>
      </c>
      <c r="R2631" s="8" t="str">
        <f>"Q"&amp;ROUNDUP(MONTH(SalesDataTable[[#This Row],[Order Date]])/3,0)</f>
        <v>Q4</v>
      </c>
      <c r="S2631" s="9">
        <f>MONTH(SalesDataTable[[#This Row],[Order Date]])</f>
        <v>12</v>
      </c>
      <c r="T2631" s="8" t="str">
        <f>TEXT(SalesDataTable[[#This Row],[Order Date]],"mmm")</f>
        <v>Dec</v>
      </c>
    </row>
    <row r="2632" spans="1:20" ht="15.6">
      <c r="A2632" s="2" t="s">
        <v>2683</v>
      </c>
      <c r="B2632" s="3">
        <v>46376</v>
      </c>
      <c r="C2632" s="4" t="s">
        <v>1</v>
      </c>
      <c r="D2632" s="4" t="s">
        <v>52</v>
      </c>
      <c r="E2632" s="4" t="s">
        <v>3</v>
      </c>
      <c r="F2632" s="4" t="s">
        <v>4</v>
      </c>
      <c r="G2632" s="4" t="s">
        <v>31</v>
      </c>
      <c r="H2632" s="4" t="s">
        <v>90</v>
      </c>
      <c r="I2632" s="9">
        <v>2</v>
      </c>
      <c r="J2632" s="6">
        <v>122.95</v>
      </c>
      <c r="K2632" s="7">
        <v>0.1</v>
      </c>
      <c r="L2632" s="6">
        <v>59.79</v>
      </c>
      <c r="M2632" s="6">
        <f t="shared" si="164"/>
        <v>221.31</v>
      </c>
      <c r="N2632" s="6">
        <f t="shared" si="165"/>
        <v>119.58</v>
      </c>
      <c r="O2632" s="6">
        <f t="shared" si="166"/>
        <v>101.73</v>
      </c>
      <c r="P2632" s="8">
        <f t="shared" si="167"/>
        <v>0.45967195336857802</v>
      </c>
      <c r="Q2632" s="5">
        <f>YEAR(SalesDataTable[[#This Row],[Order Date]])</f>
        <v>2026</v>
      </c>
      <c r="R2632" s="8" t="str">
        <f>"Q"&amp;ROUNDUP(MONTH(SalesDataTable[[#This Row],[Order Date]])/3,0)</f>
        <v>Q4</v>
      </c>
      <c r="S2632" s="9">
        <f>MONTH(SalesDataTable[[#This Row],[Order Date]])</f>
        <v>12</v>
      </c>
      <c r="T2632" s="8" t="str">
        <f>TEXT(SalesDataTable[[#This Row],[Order Date]],"mmm")</f>
        <v>Dec</v>
      </c>
    </row>
    <row r="2633" spans="1:20" ht="15.6">
      <c r="A2633" s="2" t="s">
        <v>2684</v>
      </c>
      <c r="B2633" s="3">
        <v>46377</v>
      </c>
      <c r="C2633" s="4" t="s">
        <v>27</v>
      </c>
      <c r="D2633" s="4" t="s">
        <v>82</v>
      </c>
      <c r="E2633" s="4" t="s">
        <v>3</v>
      </c>
      <c r="F2633" s="4" t="s">
        <v>20</v>
      </c>
      <c r="G2633" s="4" t="s">
        <v>49</v>
      </c>
      <c r="H2633" s="4" t="s">
        <v>74</v>
      </c>
      <c r="I2633" s="9">
        <v>2</v>
      </c>
      <c r="J2633" s="6">
        <v>50.04</v>
      </c>
      <c r="K2633" s="7">
        <v>0.05</v>
      </c>
      <c r="L2633" s="6">
        <v>22.43</v>
      </c>
      <c r="M2633" s="6">
        <f t="shared" si="164"/>
        <v>95.075999999999993</v>
      </c>
      <c r="N2633" s="6">
        <f t="shared" si="165"/>
        <v>44.86</v>
      </c>
      <c r="O2633" s="6">
        <f t="shared" si="166"/>
        <v>50.215999999999994</v>
      </c>
      <c r="P2633" s="8">
        <f t="shared" si="167"/>
        <v>0.52816694013210486</v>
      </c>
      <c r="Q2633" s="5">
        <f>YEAR(SalesDataTable[[#This Row],[Order Date]])</f>
        <v>2026</v>
      </c>
      <c r="R2633" s="8" t="str">
        <f>"Q"&amp;ROUNDUP(MONTH(SalesDataTable[[#This Row],[Order Date]])/3,0)</f>
        <v>Q4</v>
      </c>
      <c r="S2633" s="9">
        <f>MONTH(SalesDataTable[[#This Row],[Order Date]])</f>
        <v>12</v>
      </c>
      <c r="T2633" s="8" t="str">
        <f>TEXT(SalesDataTable[[#This Row],[Order Date]],"mmm")</f>
        <v>Dec</v>
      </c>
    </row>
    <row r="2634" spans="1:20" ht="15.6">
      <c r="A2634" s="2" t="s">
        <v>2685</v>
      </c>
      <c r="B2634" s="3">
        <v>46377</v>
      </c>
      <c r="C2634" s="4" t="s">
        <v>8</v>
      </c>
      <c r="D2634" s="4" t="s">
        <v>9</v>
      </c>
      <c r="E2634" s="4" t="s">
        <v>39</v>
      </c>
      <c r="F2634" s="4" t="s">
        <v>4</v>
      </c>
      <c r="G2634" s="4" t="s">
        <v>31</v>
      </c>
      <c r="H2634" s="4" t="s">
        <v>64</v>
      </c>
      <c r="I2634" s="9">
        <v>1</v>
      </c>
      <c r="J2634" s="6">
        <v>80.92</v>
      </c>
      <c r="K2634" s="7">
        <v>0.05</v>
      </c>
      <c r="L2634" s="6">
        <v>40.14</v>
      </c>
      <c r="M2634" s="6">
        <f t="shared" si="164"/>
        <v>76.873999999999995</v>
      </c>
      <c r="N2634" s="6">
        <f t="shared" si="165"/>
        <v>40.14</v>
      </c>
      <c r="O2634" s="6">
        <f t="shared" si="166"/>
        <v>36.733999999999995</v>
      </c>
      <c r="P2634" s="8">
        <f t="shared" si="167"/>
        <v>0.47784686630069978</v>
      </c>
      <c r="Q2634" s="5">
        <f>YEAR(SalesDataTable[[#This Row],[Order Date]])</f>
        <v>2026</v>
      </c>
      <c r="R2634" s="8" t="str">
        <f>"Q"&amp;ROUNDUP(MONTH(SalesDataTable[[#This Row],[Order Date]])/3,0)</f>
        <v>Q4</v>
      </c>
      <c r="S2634" s="9">
        <f>MONTH(SalesDataTable[[#This Row],[Order Date]])</f>
        <v>12</v>
      </c>
      <c r="T2634" s="8" t="str">
        <f>TEXT(SalesDataTable[[#This Row],[Order Date]],"mmm")</f>
        <v>Dec</v>
      </c>
    </row>
    <row r="2635" spans="1:20" ht="15.6">
      <c r="A2635" s="2" t="s">
        <v>2686</v>
      </c>
      <c r="B2635" s="3">
        <v>46377</v>
      </c>
      <c r="C2635" s="4" t="s">
        <v>14</v>
      </c>
      <c r="D2635" s="4" t="s">
        <v>34</v>
      </c>
      <c r="E2635" s="4" t="s">
        <v>3</v>
      </c>
      <c r="F2635" s="4" t="s">
        <v>20</v>
      </c>
      <c r="G2635" s="4" t="s">
        <v>5</v>
      </c>
      <c r="H2635" s="4" t="s">
        <v>29</v>
      </c>
      <c r="I2635" s="9">
        <v>6</v>
      </c>
      <c r="J2635" s="6">
        <v>50.35</v>
      </c>
      <c r="K2635" s="7">
        <v>0.15</v>
      </c>
      <c r="L2635" s="6">
        <v>22.91</v>
      </c>
      <c r="M2635" s="6">
        <f t="shared" si="164"/>
        <v>256.78500000000003</v>
      </c>
      <c r="N2635" s="6">
        <f t="shared" si="165"/>
        <v>137.46</v>
      </c>
      <c r="O2635" s="6">
        <f t="shared" si="166"/>
        <v>119.32500000000002</v>
      </c>
      <c r="P2635" s="8">
        <f t="shared" si="167"/>
        <v>0.46468835796483443</v>
      </c>
      <c r="Q2635" s="5">
        <f>YEAR(SalesDataTable[[#This Row],[Order Date]])</f>
        <v>2026</v>
      </c>
      <c r="R2635" s="8" t="str">
        <f>"Q"&amp;ROUNDUP(MONTH(SalesDataTable[[#This Row],[Order Date]])/3,0)</f>
        <v>Q4</v>
      </c>
      <c r="S2635" s="9">
        <f>MONTH(SalesDataTable[[#This Row],[Order Date]])</f>
        <v>12</v>
      </c>
      <c r="T2635" s="8" t="str">
        <f>TEXT(SalesDataTable[[#This Row],[Order Date]],"mmm")</f>
        <v>Dec</v>
      </c>
    </row>
    <row r="2636" spans="1:20" ht="15.6">
      <c r="A2636" s="2" t="s">
        <v>2687</v>
      </c>
      <c r="B2636" s="3">
        <v>46377</v>
      </c>
      <c r="C2636" s="4" t="s">
        <v>8</v>
      </c>
      <c r="D2636" s="4" t="s">
        <v>9</v>
      </c>
      <c r="E2636" s="4" t="s">
        <v>3</v>
      </c>
      <c r="F2636" s="4" t="s">
        <v>4</v>
      </c>
      <c r="G2636" s="4" t="s">
        <v>49</v>
      </c>
      <c r="H2636" s="4" t="s">
        <v>67</v>
      </c>
      <c r="I2636" s="9">
        <v>1</v>
      </c>
      <c r="J2636" s="6">
        <v>35.799999999999997</v>
      </c>
      <c r="K2636" s="7">
        <v>0.05</v>
      </c>
      <c r="L2636" s="6">
        <v>14.12</v>
      </c>
      <c r="M2636" s="6">
        <f t="shared" si="164"/>
        <v>34.01</v>
      </c>
      <c r="N2636" s="6">
        <f t="shared" si="165"/>
        <v>14.12</v>
      </c>
      <c r="O2636" s="6">
        <f t="shared" si="166"/>
        <v>19.89</v>
      </c>
      <c r="P2636" s="8">
        <f t="shared" si="167"/>
        <v>0.58482799176712741</v>
      </c>
      <c r="Q2636" s="5">
        <f>YEAR(SalesDataTable[[#This Row],[Order Date]])</f>
        <v>2026</v>
      </c>
      <c r="R2636" s="8" t="str">
        <f>"Q"&amp;ROUNDUP(MONTH(SalesDataTable[[#This Row],[Order Date]])/3,0)</f>
        <v>Q4</v>
      </c>
      <c r="S2636" s="9">
        <f>MONTH(SalesDataTable[[#This Row],[Order Date]])</f>
        <v>12</v>
      </c>
      <c r="T2636" s="8" t="str">
        <f>TEXT(SalesDataTable[[#This Row],[Order Date]],"mmm")</f>
        <v>Dec</v>
      </c>
    </row>
    <row r="2637" spans="1:20" ht="15.6">
      <c r="A2637" s="2" t="s">
        <v>2688</v>
      </c>
      <c r="B2637" s="3">
        <v>46377</v>
      </c>
      <c r="C2637" s="4" t="s">
        <v>8</v>
      </c>
      <c r="D2637" s="4" t="s">
        <v>38</v>
      </c>
      <c r="E2637" s="4" t="s">
        <v>10</v>
      </c>
      <c r="F2637" s="4" t="s">
        <v>20</v>
      </c>
      <c r="G2637" s="4" t="s">
        <v>5</v>
      </c>
      <c r="H2637" s="4" t="s">
        <v>35</v>
      </c>
      <c r="I2637" s="9">
        <v>4</v>
      </c>
      <c r="J2637" s="6">
        <v>40.64</v>
      </c>
      <c r="K2637" s="7">
        <v>0.1</v>
      </c>
      <c r="L2637" s="6">
        <v>16.260000000000002</v>
      </c>
      <c r="M2637" s="6">
        <f t="shared" si="164"/>
        <v>146.304</v>
      </c>
      <c r="N2637" s="6">
        <f t="shared" si="165"/>
        <v>65.040000000000006</v>
      </c>
      <c r="O2637" s="6">
        <f t="shared" si="166"/>
        <v>81.263999999999996</v>
      </c>
      <c r="P2637" s="8">
        <f t="shared" si="167"/>
        <v>0.55544619422572172</v>
      </c>
      <c r="Q2637" s="5">
        <f>YEAR(SalesDataTable[[#This Row],[Order Date]])</f>
        <v>2026</v>
      </c>
      <c r="R2637" s="8" t="str">
        <f>"Q"&amp;ROUNDUP(MONTH(SalesDataTable[[#This Row],[Order Date]])/3,0)</f>
        <v>Q4</v>
      </c>
      <c r="S2637" s="9">
        <f>MONTH(SalesDataTable[[#This Row],[Order Date]])</f>
        <v>12</v>
      </c>
      <c r="T2637" s="8" t="str">
        <f>TEXT(SalesDataTable[[#This Row],[Order Date]],"mmm")</f>
        <v>Dec</v>
      </c>
    </row>
    <row r="2638" spans="1:20" ht="15.6">
      <c r="A2638" s="2" t="s">
        <v>2689</v>
      </c>
      <c r="B2638" s="3">
        <v>46377</v>
      </c>
      <c r="C2638" s="4" t="s">
        <v>14</v>
      </c>
      <c r="D2638" s="4" t="s">
        <v>61</v>
      </c>
      <c r="E2638" s="4" t="s">
        <v>3</v>
      </c>
      <c r="F2638" s="4" t="s">
        <v>16</v>
      </c>
      <c r="G2638" s="4" t="s">
        <v>31</v>
      </c>
      <c r="H2638" s="4" t="s">
        <v>64</v>
      </c>
      <c r="I2638" s="9">
        <v>3</v>
      </c>
      <c r="J2638" s="6">
        <v>81.510000000000005</v>
      </c>
      <c r="K2638" s="7">
        <v>0.05</v>
      </c>
      <c r="L2638" s="6">
        <v>39.9</v>
      </c>
      <c r="M2638" s="6">
        <f t="shared" si="164"/>
        <v>232.30350000000001</v>
      </c>
      <c r="N2638" s="6">
        <f t="shared" si="165"/>
        <v>119.69999999999999</v>
      </c>
      <c r="O2638" s="6">
        <f t="shared" si="166"/>
        <v>112.60350000000003</v>
      </c>
      <c r="P2638" s="8">
        <f t="shared" si="167"/>
        <v>0.48472580051527425</v>
      </c>
      <c r="Q2638" s="5">
        <f>YEAR(SalesDataTable[[#This Row],[Order Date]])</f>
        <v>2026</v>
      </c>
      <c r="R2638" s="8" t="str">
        <f>"Q"&amp;ROUNDUP(MONTH(SalesDataTable[[#This Row],[Order Date]])/3,0)</f>
        <v>Q4</v>
      </c>
      <c r="S2638" s="9">
        <f>MONTH(SalesDataTable[[#This Row],[Order Date]])</f>
        <v>12</v>
      </c>
      <c r="T2638" s="8" t="str">
        <f>TEXT(SalesDataTable[[#This Row],[Order Date]],"mmm")</f>
        <v>Dec</v>
      </c>
    </row>
    <row r="2639" spans="1:20" ht="15.6">
      <c r="A2639" s="2" t="s">
        <v>2690</v>
      </c>
      <c r="B2639" s="3">
        <v>46377</v>
      </c>
      <c r="C2639" s="4" t="s">
        <v>27</v>
      </c>
      <c r="D2639" s="4" t="s">
        <v>45</v>
      </c>
      <c r="E2639" s="4" t="s">
        <v>25</v>
      </c>
      <c r="F2639" s="4" t="s">
        <v>16</v>
      </c>
      <c r="G2639" s="4" t="s">
        <v>49</v>
      </c>
      <c r="H2639" s="4" t="s">
        <v>55</v>
      </c>
      <c r="I2639" s="9">
        <v>2</v>
      </c>
      <c r="J2639" s="6">
        <v>122.4</v>
      </c>
      <c r="K2639" s="7">
        <v>0.1</v>
      </c>
      <c r="L2639" s="6">
        <v>71.09</v>
      </c>
      <c r="M2639" s="6">
        <f t="shared" si="164"/>
        <v>220.32000000000002</v>
      </c>
      <c r="N2639" s="6">
        <f t="shared" si="165"/>
        <v>142.18</v>
      </c>
      <c r="O2639" s="6">
        <f t="shared" si="166"/>
        <v>78.140000000000015</v>
      </c>
      <c r="P2639" s="8">
        <f t="shared" si="167"/>
        <v>0.35466594045025424</v>
      </c>
      <c r="Q2639" s="5">
        <f>YEAR(SalesDataTable[[#This Row],[Order Date]])</f>
        <v>2026</v>
      </c>
      <c r="R2639" s="8" t="str">
        <f>"Q"&amp;ROUNDUP(MONTH(SalesDataTable[[#This Row],[Order Date]])/3,0)</f>
        <v>Q4</v>
      </c>
      <c r="S2639" s="9">
        <f>MONTH(SalesDataTable[[#This Row],[Order Date]])</f>
        <v>12</v>
      </c>
      <c r="T2639" s="8" t="str">
        <f>TEXT(SalesDataTable[[#This Row],[Order Date]],"mmm")</f>
        <v>Dec</v>
      </c>
    </row>
    <row r="2640" spans="1:20" ht="15.6">
      <c r="A2640" s="2" t="s">
        <v>2691</v>
      </c>
      <c r="B2640" s="3">
        <v>46377</v>
      </c>
      <c r="C2640" s="4" t="s">
        <v>1</v>
      </c>
      <c r="D2640" s="4" t="s">
        <v>52</v>
      </c>
      <c r="E2640" s="4" t="s">
        <v>39</v>
      </c>
      <c r="F2640" s="4" t="s">
        <v>4</v>
      </c>
      <c r="G2640" s="4" t="s">
        <v>17</v>
      </c>
      <c r="H2640" s="4" t="s">
        <v>46</v>
      </c>
      <c r="I2640" s="9">
        <v>1</v>
      </c>
      <c r="J2640" s="6">
        <v>45.94</v>
      </c>
      <c r="K2640" s="7">
        <v>0.05</v>
      </c>
      <c r="L2640" s="6">
        <v>18.100000000000001</v>
      </c>
      <c r="M2640" s="6">
        <f t="shared" si="164"/>
        <v>43.642999999999994</v>
      </c>
      <c r="N2640" s="6">
        <f t="shared" si="165"/>
        <v>18.100000000000001</v>
      </c>
      <c r="O2640" s="6">
        <f t="shared" si="166"/>
        <v>25.542999999999992</v>
      </c>
      <c r="P2640" s="8">
        <f t="shared" si="167"/>
        <v>0.58527140664024002</v>
      </c>
      <c r="Q2640" s="5">
        <f>YEAR(SalesDataTable[[#This Row],[Order Date]])</f>
        <v>2026</v>
      </c>
      <c r="R2640" s="8" t="str">
        <f>"Q"&amp;ROUNDUP(MONTH(SalesDataTable[[#This Row],[Order Date]])/3,0)</f>
        <v>Q4</v>
      </c>
      <c r="S2640" s="9">
        <f>MONTH(SalesDataTable[[#This Row],[Order Date]])</f>
        <v>12</v>
      </c>
      <c r="T2640" s="8" t="str">
        <f>TEXT(SalesDataTable[[#This Row],[Order Date]],"mmm")</f>
        <v>Dec</v>
      </c>
    </row>
    <row r="2641" spans="1:20" ht="15.6">
      <c r="A2641" s="2" t="s">
        <v>2692</v>
      </c>
      <c r="B2641" s="3">
        <v>46377</v>
      </c>
      <c r="C2641" s="4" t="s">
        <v>27</v>
      </c>
      <c r="D2641" s="4" t="s">
        <v>82</v>
      </c>
      <c r="E2641" s="4" t="s">
        <v>10</v>
      </c>
      <c r="F2641" s="4" t="s">
        <v>4</v>
      </c>
      <c r="G2641" s="4" t="s">
        <v>31</v>
      </c>
      <c r="H2641" s="4" t="s">
        <v>41</v>
      </c>
      <c r="I2641" s="9">
        <v>15</v>
      </c>
      <c r="J2641" s="6">
        <v>196.89</v>
      </c>
      <c r="K2641" s="7">
        <v>0.15</v>
      </c>
      <c r="L2641" s="6">
        <v>105.09</v>
      </c>
      <c r="M2641" s="6">
        <f t="shared" si="164"/>
        <v>2510.3474999999999</v>
      </c>
      <c r="N2641" s="6">
        <f t="shared" si="165"/>
        <v>1576.3500000000001</v>
      </c>
      <c r="O2641" s="6">
        <f t="shared" si="166"/>
        <v>933.99749999999972</v>
      </c>
      <c r="P2641" s="8">
        <f t="shared" si="167"/>
        <v>0.37205904760197533</v>
      </c>
      <c r="Q2641" s="5">
        <f>YEAR(SalesDataTable[[#This Row],[Order Date]])</f>
        <v>2026</v>
      </c>
      <c r="R2641" s="8" t="str">
        <f>"Q"&amp;ROUNDUP(MONTH(SalesDataTable[[#This Row],[Order Date]])/3,0)</f>
        <v>Q4</v>
      </c>
      <c r="S2641" s="9">
        <f>MONTH(SalesDataTable[[#This Row],[Order Date]])</f>
        <v>12</v>
      </c>
      <c r="T2641" s="8" t="str">
        <f>TEXT(SalesDataTable[[#This Row],[Order Date]],"mmm")</f>
        <v>Dec</v>
      </c>
    </row>
    <row r="2642" spans="1:20" ht="15.6">
      <c r="A2642" s="2" t="s">
        <v>2693</v>
      </c>
      <c r="B2642" s="3">
        <v>46377</v>
      </c>
      <c r="C2642" s="4" t="s">
        <v>27</v>
      </c>
      <c r="D2642" s="4" t="s">
        <v>82</v>
      </c>
      <c r="E2642" s="4" t="s">
        <v>25</v>
      </c>
      <c r="F2642" s="4" t="s">
        <v>20</v>
      </c>
      <c r="G2642" s="4" t="s">
        <v>5</v>
      </c>
      <c r="H2642" s="4" t="s">
        <v>29</v>
      </c>
      <c r="I2642" s="9">
        <v>1</v>
      </c>
      <c r="J2642" s="6">
        <v>51.18</v>
      </c>
      <c r="K2642" s="7">
        <v>0.05</v>
      </c>
      <c r="L2642" s="6">
        <v>22.98</v>
      </c>
      <c r="M2642" s="6">
        <f t="shared" si="164"/>
        <v>48.620999999999995</v>
      </c>
      <c r="N2642" s="6">
        <f t="shared" si="165"/>
        <v>22.98</v>
      </c>
      <c r="O2642" s="6">
        <f t="shared" si="166"/>
        <v>25.640999999999995</v>
      </c>
      <c r="P2642" s="8">
        <f t="shared" si="167"/>
        <v>0.52736471894860237</v>
      </c>
      <c r="Q2642" s="5">
        <f>YEAR(SalesDataTable[[#This Row],[Order Date]])</f>
        <v>2026</v>
      </c>
      <c r="R2642" s="8" t="str">
        <f>"Q"&amp;ROUNDUP(MONTH(SalesDataTable[[#This Row],[Order Date]])/3,0)</f>
        <v>Q4</v>
      </c>
      <c r="S2642" s="9">
        <f>MONTH(SalesDataTable[[#This Row],[Order Date]])</f>
        <v>12</v>
      </c>
      <c r="T2642" s="8" t="str">
        <f>TEXT(SalesDataTable[[#This Row],[Order Date]],"mmm")</f>
        <v>Dec</v>
      </c>
    </row>
    <row r="2643" spans="1:20" ht="15.6">
      <c r="A2643" s="2" t="s">
        <v>2694</v>
      </c>
      <c r="B2643" s="3">
        <v>46378</v>
      </c>
      <c r="C2643" s="4" t="s">
        <v>8</v>
      </c>
      <c r="D2643" s="4" t="s">
        <v>38</v>
      </c>
      <c r="E2643" s="4" t="s">
        <v>25</v>
      </c>
      <c r="F2643" s="4" t="s">
        <v>16</v>
      </c>
      <c r="G2643" s="4" t="s">
        <v>5</v>
      </c>
      <c r="H2643" s="4" t="s">
        <v>35</v>
      </c>
      <c r="I2643" s="9">
        <v>3</v>
      </c>
      <c r="J2643" s="6">
        <v>40.78</v>
      </c>
      <c r="K2643" s="7">
        <v>0.15</v>
      </c>
      <c r="L2643" s="6">
        <v>16.73</v>
      </c>
      <c r="M2643" s="6">
        <f t="shared" si="164"/>
        <v>103.989</v>
      </c>
      <c r="N2643" s="6">
        <f t="shared" si="165"/>
        <v>50.19</v>
      </c>
      <c r="O2643" s="6">
        <f t="shared" si="166"/>
        <v>53.799000000000007</v>
      </c>
      <c r="P2643" s="8">
        <f t="shared" si="167"/>
        <v>0.51735279693044456</v>
      </c>
      <c r="Q2643" s="5">
        <f>YEAR(SalesDataTable[[#This Row],[Order Date]])</f>
        <v>2026</v>
      </c>
      <c r="R2643" s="8" t="str">
        <f>"Q"&amp;ROUNDUP(MONTH(SalesDataTable[[#This Row],[Order Date]])/3,0)</f>
        <v>Q4</v>
      </c>
      <c r="S2643" s="9">
        <f>MONTH(SalesDataTable[[#This Row],[Order Date]])</f>
        <v>12</v>
      </c>
      <c r="T2643" s="8" t="str">
        <f>TEXT(SalesDataTable[[#This Row],[Order Date]],"mmm")</f>
        <v>Dec</v>
      </c>
    </row>
    <row r="2644" spans="1:20" ht="15.6">
      <c r="A2644" s="2" t="s">
        <v>2695</v>
      </c>
      <c r="B2644" s="3">
        <v>46378</v>
      </c>
      <c r="C2644" s="4" t="s">
        <v>14</v>
      </c>
      <c r="D2644" s="4" t="s">
        <v>24</v>
      </c>
      <c r="E2644" s="4" t="s">
        <v>39</v>
      </c>
      <c r="F2644" s="4" t="s">
        <v>4</v>
      </c>
      <c r="G2644" s="4" t="s">
        <v>31</v>
      </c>
      <c r="H2644" s="4" t="s">
        <v>41</v>
      </c>
      <c r="I2644" s="9">
        <v>1</v>
      </c>
      <c r="J2644" s="6">
        <v>195.63</v>
      </c>
      <c r="K2644" s="7">
        <v>0.05</v>
      </c>
      <c r="L2644" s="6">
        <v>102.13</v>
      </c>
      <c r="M2644" s="6">
        <f t="shared" si="164"/>
        <v>185.84849999999997</v>
      </c>
      <c r="N2644" s="6">
        <f t="shared" si="165"/>
        <v>102.13</v>
      </c>
      <c r="O2644" s="6">
        <f t="shared" si="166"/>
        <v>83.718499999999977</v>
      </c>
      <c r="P2644" s="8">
        <f t="shared" si="167"/>
        <v>0.45046637449320276</v>
      </c>
      <c r="Q2644" s="5">
        <f>YEAR(SalesDataTable[[#This Row],[Order Date]])</f>
        <v>2026</v>
      </c>
      <c r="R2644" s="8" t="str">
        <f>"Q"&amp;ROUNDUP(MONTH(SalesDataTable[[#This Row],[Order Date]])/3,0)</f>
        <v>Q4</v>
      </c>
      <c r="S2644" s="9">
        <f>MONTH(SalesDataTable[[#This Row],[Order Date]])</f>
        <v>12</v>
      </c>
      <c r="T2644" s="8" t="str">
        <f>TEXT(SalesDataTable[[#This Row],[Order Date]],"mmm")</f>
        <v>Dec</v>
      </c>
    </row>
    <row r="2645" spans="1:20" ht="15.6">
      <c r="A2645" s="2" t="s">
        <v>2696</v>
      </c>
      <c r="B2645" s="3">
        <v>46378</v>
      </c>
      <c r="C2645" s="4" t="s">
        <v>14</v>
      </c>
      <c r="D2645" s="4" t="s">
        <v>34</v>
      </c>
      <c r="E2645" s="4" t="s">
        <v>10</v>
      </c>
      <c r="F2645" s="4" t="s">
        <v>4</v>
      </c>
      <c r="G2645" s="4" t="s">
        <v>17</v>
      </c>
      <c r="H2645" s="4" t="s">
        <v>71</v>
      </c>
      <c r="I2645" s="9">
        <v>10</v>
      </c>
      <c r="J2645" s="6">
        <v>134.86000000000001</v>
      </c>
      <c r="K2645" s="7">
        <v>0.1</v>
      </c>
      <c r="L2645" s="6">
        <v>65.3</v>
      </c>
      <c r="M2645" s="6">
        <f t="shared" si="164"/>
        <v>1213.7400000000002</v>
      </c>
      <c r="N2645" s="6">
        <f t="shared" si="165"/>
        <v>653</v>
      </c>
      <c r="O2645" s="6">
        <f t="shared" si="166"/>
        <v>560.74000000000024</v>
      </c>
      <c r="P2645" s="8">
        <f t="shared" si="167"/>
        <v>0.46199350767050612</v>
      </c>
      <c r="Q2645" s="5">
        <f>YEAR(SalesDataTable[[#This Row],[Order Date]])</f>
        <v>2026</v>
      </c>
      <c r="R2645" s="8" t="str">
        <f>"Q"&amp;ROUNDUP(MONTH(SalesDataTable[[#This Row],[Order Date]])/3,0)</f>
        <v>Q4</v>
      </c>
      <c r="S2645" s="9">
        <f>MONTH(SalesDataTable[[#This Row],[Order Date]])</f>
        <v>12</v>
      </c>
      <c r="T2645" s="8" t="str">
        <f>TEXT(SalesDataTable[[#This Row],[Order Date]],"mmm")</f>
        <v>Dec</v>
      </c>
    </row>
    <row r="2646" spans="1:20" ht="15.6">
      <c r="A2646" s="2" t="s">
        <v>2697</v>
      </c>
      <c r="B2646" s="3">
        <v>46378</v>
      </c>
      <c r="C2646" s="4" t="s">
        <v>27</v>
      </c>
      <c r="D2646" s="4" t="s">
        <v>28</v>
      </c>
      <c r="E2646" s="4" t="s">
        <v>3</v>
      </c>
      <c r="F2646" s="4" t="s">
        <v>16</v>
      </c>
      <c r="G2646" s="4" t="s">
        <v>5</v>
      </c>
      <c r="H2646" s="4" t="s">
        <v>6</v>
      </c>
      <c r="I2646" s="9">
        <v>1</v>
      </c>
      <c r="J2646" s="6">
        <v>83.15</v>
      </c>
      <c r="K2646" s="7">
        <v>0</v>
      </c>
      <c r="L2646" s="6">
        <v>42.3</v>
      </c>
      <c r="M2646" s="6">
        <f t="shared" si="164"/>
        <v>83.15</v>
      </c>
      <c r="N2646" s="6">
        <f t="shared" si="165"/>
        <v>42.3</v>
      </c>
      <c r="O2646" s="6">
        <f t="shared" si="166"/>
        <v>40.850000000000009</v>
      </c>
      <c r="P2646" s="8">
        <f t="shared" si="167"/>
        <v>0.49128081779915822</v>
      </c>
      <c r="Q2646" s="5">
        <f>YEAR(SalesDataTable[[#This Row],[Order Date]])</f>
        <v>2026</v>
      </c>
      <c r="R2646" s="8" t="str">
        <f>"Q"&amp;ROUNDUP(MONTH(SalesDataTable[[#This Row],[Order Date]])/3,0)</f>
        <v>Q4</v>
      </c>
      <c r="S2646" s="9">
        <f>MONTH(SalesDataTable[[#This Row],[Order Date]])</f>
        <v>12</v>
      </c>
      <c r="T2646" s="8" t="str">
        <f>TEXT(SalesDataTable[[#This Row],[Order Date]],"mmm")</f>
        <v>Dec</v>
      </c>
    </row>
    <row r="2647" spans="1:20" ht="15.6">
      <c r="A2647" s="2" t="s">
        <v>2698</v>
      </c>
      <c r="B2647" s="3">
        <v>46378</v>
      </c>
      <c r="C2647" s="4" t="s">
        <v>8</v>
      </c>
      <c r="D2647" s="4" t="s">
        <v>38</v>
      </c>
      <c r="E2647" s="4" t="s">
        <v>39</v>
      </c>
      <c r="F2647" s="4" t="s">
        <v>20</v>
      </c>
      <c r="G2647" s="4" t="s">
        <v>5</v>
      </c>
      <c r="H2647" s="4" t="s">
        <v>6</v>
      </c>
      <c r="I2647" s="9">
        <v>1</v>
      </c>
      <c r="J2647" s="6">
        <v>81.599999999999994</v>
      </c>
      <c r="K2647" s="7">
        <v>0.15</v>
      </c>
      <c r="L2647" s="6">
        <v>42</v>
      </c>
      <c r="M2647" s="6">
        <f t="shared" si="164"/>
        <v>69.36</v>
      </c>
      <c r="N2647" s="6">
        <f t="shared" si="165"/>
        <v>42</v>
      </c>
      <c r="O2647" s="6">
        <f t="shared" si="166"/>
        <v>27.36</v>
      </c>
      <c r="P2647" s="8">
        <f t="shared" si="167"/>
        <v>0.3944636678200692</v>
      </c>
      <c r="Q2647" s="5">
        <f>YEAR(SalesDataTable[[#This Row],[Order Date]])</f>
        <v>2026</v>
      </c>
      <c r="R2647" s="8" t="str">
        <f>"Q"&amp;ROUNDUP(MONTH(SalesDataTable[[#This Row],[Order Date]])/3,0)</f>
        <v>Q4</v>
      </c>
      <c r="S2647" s="9">
        <f>MONTH(SalesDataTable[[#This Row],[Order Date]])</f>
        <v>12</v>
      </c>
      <c r="T2647" s="8" t="str">
        <f>TEXT(SalesDataTable[[#This Row],[Order Date]],"mmm")</f>
        <v>Dec</v>
      </c>
    </row>
    <row r="2648" spans="1:20" ht="15.6">
      <c r="A2648" s="2" t="s">
        <v>2699</v>
      </c>
      <c r="B2648" s="3">
        <v>46378</v>
      </c>
      <c r="C2648" s="4" t="s">
        <v>27</v>
      </c>
      <c r="D2648" s="4" t="s">
        <v>45</v>
      </c>
      <c r="E2648" s="4" t="s">
        <v>25</v>
      </c>
      <c r="F2648" s="4" t="s">
        <v>20</v>
      </c>
      <c r="G2648" s="4" t="s">
        <v>17</v>
      </c>
      <c r="H2648" s="4" t="s">
        <v>46</v>
      </c>
      <c r="I2648" s="9">
        <v>5</v>
      </c>
      <c r="J2648" s="6">
        <v>47.67</v>
      </c>
      <c r="K2648" s="7">
        <v>0.1</v>
      </c>
      <c r="L2648" s="6">
        <v>17.84</v>
      </c>
      <c r="M2648" s="6">
        <f t="shared" si="164"/>
        <v>214.51500000000001</v>
      </c>
      <c r="N2648" s="6">
        <f t="shared" si="165"/>
        <v>89.2</v>
      </c>
      <c r="O2648" s="6">
        <f t="shared" si="166"/>
        <v>125.31500000000001</v>
      </c>
      <c r="P2648" s="8">
        <f t="shared" si="167"/>
        <v>0.5841782625923595</v>
      </c>
      <c r="Q2648" s="5">
        <f>YEAR(SalesDataTable[[#This Row],[Order Date]])</f>
        <v>2026</v>
      </c>
      <c r="R2648" s="8" t="str">
        <f>"Q"&amp;ROUNDUP(MONTH(SalesDataTable[[#This Row],[Order Date]])/3,0)</f>
        <v>Q4</v>
      </c>
      <c r="S2648" s="9">
        <f>MONTH(SalesDataTable[[#This Row],[Order Date]])</f>
        <v>12</v>
      </c>
      <c r="T2648" s="8" t="str">
        <f>TEXT(SalesDataTable[[#This Row],[Order Date]],"mmm")</f>
        <v>Dec</v>
      </c>
    </row>
    <row r="2649" spans="1:20" ht="15.6">
      <c r="A2649" s="2" t="s">
        <v>2700</v>
      </c>
      <c r="B2649" s="3">
        <v>46378</v>
      </c>
      <c r="C2649" s="4" t="s">
        <v>27</v>
      </c>
      <c r="D2649" s="4" t="s">
        <v>45</v>
      </c>
      <c r="E2649" s="4" t="s">
        <v>25</v>
      </c>
      <c r="F2649" s="4" t="s">
        <v>20</v>
      </c>
      <c r="G2649" s="4" t="s">
        <v>5</v>
      </c>
      <c r="H2649" s="4" t="s">
        <v>29</v>
      </c>
      <c r="I2649" s="9">
        <v>2</v>
      </c>
      <c r="J2649" s="6">
        <v>50.96</v>
      </c>
      <c r="K2649" s="7">
        <v>0.15</v>
      </c>
      <c r="L2649" s="6">
        <v>22.59</v>
      </c>
      <c r="M2649" s="6">
        <f t="shared" si="164"/>
        <v>86.632000000000005</v>
      </c>
      <c r="N2649" s="6">
        <f t="shared" si="165"/>
        <v>45.18</v>
      </c>
      <c r="O2649" s="6">
        <f t="shared" si="166"/>
        <v>41.452000000000005</v>
      </c>
      <c r="P2649" s="8">
        <f t="shared" si="167"/>
        <v>0.47848370117277683</v>
      </c>
      <c r="Q2649" s="5">
        <f>YEAR(SalesDataTable[[#This Row],[Order Date]])</f>
        <v>2026</v>
      </c>
      <c r="R2649" s="8" t="str">
        <f>"Q"&amp;ROUNDUP(MONTH(SalesDataTable[[#This Row],[Order Date]])/3,0)</f>
        <v>Q4</v>
      </c>
      <c r="S2649" s="9">
        <f>MONTH(SalesDataTable[[#This Row],[Order Date]])</f>
        <v>12</v>
      </c>
      <c r="T2649" s="8" t="str">
        <f>TEXT(SalesDataTable[[#This Row],[Order Date]],"mmm")</f>
        <v>Dec</v>
      </c>
    </row>
    <row r="2650" spans="1:20" ht="15.6">
      <c r="A2650" s="2" t="s">
        <v>2701</v>
      </c>
      <c r="B2650" s="3">
        <v>46379</v>
      </c>
      <c r="C2650" s="4" t="s">
        <v>27</v>
      </c>
      <c r="D2650" s="4" t="s">
        <v>45</v>
      </c>
      <c r="E2650" s="4" t="s">
        <v>25</v>
      </c>
      <c r="F2650" s="4" t="s">
        <v>16</v>
      </c>
      <c r="G2650" s="4" t="s">
        <v>17</v>
      </c>
      <c r="H2650" s="4" t="s">
        <v>46</v>
      </c>
      <c r="I2650" s="9">
        <v>5</v>
      </c>
      <c r="J2650" s="6">
        <v>47.69</v>
      </c>
      <c r="K2650" s="7">
        <v>0.05</v>
      </c>
      <c r="L2650" s="6">
        <v>18.23</v>
      </c>
      <c r="M2650" s="6">
        <f t="shared" si="164"/>
        <v>226.52749999999997</v>
      </c>
      <c r="N2650" s="6">
        <f t="shared" si="165"/>
        <v>91.15</v>
      </c>
      <c r="O2650" s="6">
        <f t="shared" si="166"/>
        <v>135.37749999999997</v>
      </c>
      <c r="P2650" s="8">
        <f t="shared" si="167"/>
        <v>0.59762059794064726</v>
      </c>
      <c r="Q2650" s="5">
        <f>YEAR(SalesDataTable[[#This Row],[Order Date]])</f>
        <v>2026</v>
      </c>
      <c r="R2650" s="8" t="str">
        <f>"Q"&amp;ROUNDUP(MONTH(SalesDataTable[[#This Row],[Order Date]])/3,0)</f>
        <v>Q4</v>
      </c>
      <c r="S2650" s="9">
        <f>MONTH(SalesDataTable[[#This Row],[Order Date]])</f>
        <v>12</v>
      </c>
      <c r="T2650" s="8" t="str">
        <f>TEXT(SalesDataTable[[#This Row],[Order Date]],"mmm")</f>
        <v>Dec</v>
      </c>
    </row>
    <row r="2651" spans="1:20" ht="15.6">
      <c r="A2651" s="2" t="s">
        <v>2702</v>
      </c>
      <c r="B2651" s="3">
        <v>46379</v>
      </c>
      <c r="C2651" s="4" t="s">
        <v>27</v>
      </c>
      <c r="D2651" s="4" t="s">
        <v>48</v>
      </c>
      <c r="E2651" s="4" t="s">
        <v>3</v>
      </c>
      <c r="F2651" s="4" t="s">
        <v>4</v>
      </c>
      <c r="G2651" s="4" t="s">
        <v>11</v>
      </c>
      <c r="H2651" s="4" t="s">
        <v>12</v>
      </c>
      <c r="I2651" s="9">
        <v>1</v>
      </c>
      <c r="J2651" s="6">
        <v>91.08</v>
      </c>
      <c r="K2651" s="7">
        <v>0.2</v>
      </c>
      <c r="L2651" s="6">
        <v>46.14</v>
      </c>
      <c r="M2651" s="6">
        <f t="shared" si="164"/>
        <v>72.864000000000004</v>
      </c>
      <c r="N2651" s="6">
        <f t="shared" si="165"/>
        <v>46.14</v>
      </c>
      <c r="O2651" s="6">
        <f t="shared" si="166"/>
        <v>26.724000000000004</v>
      </c>
      <c r="P2651" s="8">
        <f t="shared" si="167"/>
        <v>0.36676548089591571</v>
      </c>
      <c r="Q2651" s="5">
        <f>YEAR(SalesDataTable[[#This Row],[Order Date]])</f>
        <v>2026</v>
      </c>
      <c r="R2651" s="8" t="str">
        <f>"Q"&amp;ROUNDUP(MONTH(SalesDataTable[[#This Row],[Order Date]])/3,0)</f>
        <v>Q4</v>
      </c>
      <c r="S2651" s="9">
        <f>MONTH(SalesDataTable[[#This Row],[Order Date]])</f>
        <v>12</v>
      </c>
      <c r="T2651" s="8" t="str">
        <f>TEXT(SalesDataTable[[#This Row],[Order Date]],"mmm")</f>
        <v>Dec</v>
      </c>
    </row>
    <row r="2652" spans="1:20" ht="15.6">
      <c r="A2652" s="2" t="s">
        <v>2703</v>
      </c>
      <c r="B2652" s="3">
        <v>46379</v>
      </c>
      <c r="C2652" s="4" t="s">
        <v>8</v>
      </c>
      <c r="D2652" s="4" t="s">
        <v>86</v>
      </c>
      <c r="E2652" s="4" t="s">
        <v>25</v>
      </c>
      <c r="F2652" s="4" t="s">
        <v>16</v>
      </c>
      <c r="G2652" s="4" t="s">
        <v>11</v>
      </c>
      <c r="H2652" s="4" t="s">
        <v>21</v>
      </c>
      <c r="I2652" s="9">
        <v>1</v>
      </c>
      <c r="J2652" s="6">
        <v>143.84</v>
      </c>
      <c r="K2652" s="7">
        <v>0.15</v>
      </c>
      <c r="L2652" s="6">
        <v>78.17</v>
      </c>
      <c r="M2652" s="6">
        <f t="shared" si="164"/>
        <v>122.264</v>
      </c>
      <c r="N2652" s="6">
        <f t="shared" si="165"/>
        <v>78.17</v>
      </c>
      <c r="O2652" s="6">
        <f t="shared" si="166"/>
        <v>44.093999999999994</v>
      </c>
      <c r="P2652" s="8">
        <f t="shared" si="167"/>
        <v>0.360645815612118</v>
      </c>
      <c r="Q2652" s="5">
        <f>YEAR(SalesDataTable[[#This Row],[Order Date]])</f>
        <v>2026</v>
      </c>
      <c r="R2652" s="8" t="str">
        <f>"Q"&amp;ROUNDUP(MONTH(SalesDataTable[[#This Row],[Order Date]])/3,0)</f>
        <v>Q4</v>
      </c>
      <c r="S2652" s="9">
        <f>MONTH(SalesDataTable[[#This Row],[Order Date]])</f>
        <v>12</v>
      </c>
      <c r="T2652" s="8" t="str">
        <f>TEXT(SalesDataTable[[#This Row],[Order Date]],"mmm")</f>
        <v>Dec</v>
      </c>
    </row>
    <row r="2653" spans="1:20" ht="15.6">
      <c r="A2653" s="2" t="s">
        <v>2704</v>
      </c>
      <c r="B2653" s="3">
        <v>46379</v>
      </c>
      <c r="C2653" s="4" t="s">
        <v>8</v>
      </c>
      <c r="D2653" s="4" t="s">
        <v>38</v>
      </c>
      <c r="E2653" s="4" t="s">
        <v>3</v>
      </c>
      <c r="F2653" s="4" t="s">
        <v>16</v>
      </c>
      <c r="G2653" s="4" t="s">
        <v>5</v>
      </c>
      <c r="H2653" s="4" t="s">
        <v>43</v>
      </c>
      <c r="I2653" s="9">
        <v>1</v>
      </c>
      <c r="J2653" s="6">
        <v>102.66</v>
      </c>
      <c r="K2653" s="7">
        <v>0.05</v>
      </c>
      <c r="L2653" s="6">
        <v>49.2</v>
      </c>
      <c r="M2653" s="6">
        <f t="shared" si="164"/>
        <v>97.526999999999987</v>
      </c>
      <c r="N2653" s="6">
        <f t="shared" si="165"/>
        <v>49.2</v>
      </c>
      <c r="O2653" s="6">
        <f t="shared" si="166"/>
        <v>48.326999999999984</v>
      </c>
      <c r="P2653" s="8">
        <f t="shared" si="167"/>
        <v>0.4955243163431664</v>
      </c>
      <c r="Q2653" s="5">
        <f>YEAR(SalesDataTable[[#This Row],[Order Date]])</f>
        <v>2026</v>
      </c>
      <c r="R2653" s="8" t="str">
        <f>"Q"&amp;ROUNDUP(MONTH(SalesDataTable[[#This Row],[Order Date]])/3,0)</f>
        <v>Q4</v>
      </c>
      <c r="S2653" s="9">
        <f>MONTH(SalesDataTable[[#This Row],[Order Date]])</f>
        <v>12</v>
      </c>
      <c r="T2653" s="8" t="str">
        <f>TEXT(SalesDataTable[[#This Row],[Order Date]],"mmm")</f>
        <v>Dec</v>
      </c>
    </row>
    <row r="2654" spans="1:20" ht="15.6">
      <c r="A2654" s="2" t="s">
        <v>2705</v>
      </c>
      <c r="B2654" s="3">
        <v>46379</v>
      </c>
      <c r="C2654" s="4" t="s">
        <v>8</v>
      </c>
      <c r="D2654" s="4" t="s">
        <v>66</v>
      </c>
      <c r="E2654" s="4" t="s">
        <v>25</v>
      </c>
      <c r="F2654" s="4" t="s">
        <v>16</v>
      </c>
      <c r="G2654" s="4" t="s">
        <v>49</v>
      </c>
      <c r="H2654" s="4" t="s">
        <v>50</v>
      </c>
      <c r="I2654" s="9">
        <v>2</v>
      </c>
      <c r="J2654" s="6">
        <v>40.32</v>
      </c>
      <c r="K2654" s="7">
        <v>0</v>
      </c>
      <c r="L2654" s="6">
        <v>14.39</v>
      </c>
      <c r="M2654" s="6">
        <f t="shared" si="164"/>
        <v>80.64</v>
      </c>
      <c r="N2654" s="6">
        <f t="shared" si="165"/>
        <v>28.78</v>
      </c>
      <c r="O2654" s="6">
        <f t="shared" si="166"/>
        <v>51.86</v>
      </c>
      <c r="P2654" s="8">
        <f t="shared" si="167"/>
        <v>0.64310515873015872</v>
      </c>
      <c r="Q2654" s="5">
        <f>YEAR(SalesDataTable[[#This Row],[Order Date]])</f>
        <v>2026</v>
      </c>
      <c r="R2654" s="8" t="str">
        <f>"Q"&amp;ROUNDUP(MONTH(SalesDataTable[[#This Row],[Order Date]])/3,0)</f>
        <v>Q4</v>
      </c>
      <c r="S2654" s="9">
        <f>MONTH(SalesDataTable[[#This Row],[Order Date]])</f>
        <v>12</v>
      </c>
      <c r="T2654" s="8" t="str">
        <f>TEXT(SalesDataTable[[#This Row],[Order Date]],"mmm")</f>
        <v>Dec</v>
      </c>
    </row>
    <row r="2655" spans="1:20" ht="15.6">
      <c r="A2655" s="2" t="s">
        <v>2706</v>
      </c>
      <c r="B2655" s="3">
        <v>46379</v>
      </c>
      <c r="C2655" s="4" t="s">
        <v>1</v>
      </c>
      <c r="D2655" s="4" t="s">
        <v>2</v>
      </c>
      <c r="E2655" s="4" t="s">
        <v>25</v>
      </c>
      <c r="F2655" s="4" t="s">
        <v>4</v>
      </c>
      <c r="G2655" s="4" t="s">
        <v>11</v>
      </c>
      <c r="H2655" s="4" t="s">
        <v>53</v>
      </c>
      <c r="I2655" s="9">
        <v>1</v>
      </c>
      <c r="J2655" s="6">
        <v>157.58000000000001</v>
      </c>
      <c r="K2655" s="7">
        <v>0.1</v>
      </c>
      <c r="L2655" s="6">
        <v>80.37</v>
      </c>
      <c r="M2655" s="6">
        <f t="shared" si="164"/>
        <v>141.822</v>
      </c>
      <c r="N2655" s="6">
        <f t="shared" si="165"/>
        <v>80.37</v>
      </c>
      <c r="O2655" s="6">
        <f t="shared" si="166"/>
        <v>61.451999999999998</v>
      </c>
      <c r="P2655" s="8">
        <f t="shared" si="167"/>
        <v>0.43330371874603374</v>
      </c>
      <c r="Q2655" s="5">
        <f>YEAR(SalesDataTable[[#This Row],[Order Date]])</f>
        <v>2026</v>
      </c>
      <c r="R2655" s="8" t="str">
        <f>"Q"&amp;ROUNDUP(MONTH(SalesDataTable[[#This Row],[Order Date]])/3,0)</f>
        <v>Q4</v>
      </c>
      <c r="S2655" s="9">
        <f>MONTH(SalesDataTable[[#This Row],[Order Date]])</f>
        <v>12</v>
      </c>
      <c r="T2655" s="8" t="str">
        <f>TEXT(SalesDataTable[[#This Row],[Order Date]],"mmm")</f>
        <v>Dec</v>
      </c>
    </row>
    <row r="2656" spans="1:20" ht="15.6">
      <c r="A2656" s="2" t="s">
        <v>2707</v>
      </c>
      <c r="B2656" s="3">
        <v>46379</v>
      </c>
      <c r="C2656" s="4" t="s">
        <v>8</v>
      </c>
      <c r="D2656" s="4" t="s">
        <v>86</v>
      </c>
      <c r="E2656" s="4" t="s">
        <v>3</v>
      </c>
      <c r="F2656" s="4" t="s">
        <v>16</v>
      </c>
      <c r="G2656" s="4" t="s">
        <v>49</v>
      </c>
      <c r="H2656" s="4" t="s">
        <v>67</v>
      </c>
      <c r="I2656" s="9">
        <v>1</v>
      </c>
      <c r="J2656" s="6">
        <v>36.4</v>
      </c>
      <c r="K2656" s="7">
        <v>0</v>
      </c>
      <c r="L2656" s="6">
        <v>14.22</v>
      </c>
      <c r="M2656" s="6">
        <f t="shared" si="164"/>
        <v>36.4</v>
      </c>
      <c r="N2656" s="6">
        <f t="shared" si="165"/>
        <v>14.22</v>
      </c>
      <c r="O2656" s="6">
        <f t="shared" si="166"/>
        <v>22.18</v>
      </c>
      <c r="P2656" s="8">
        <f t="shared" si="167"/>
        <v>0.6093406593406594</v>
      </c>
      <c r="Q2656" s="5">
        <f>YEAR(SalesDataTable[[#This Row],[Order Date]])</f>
        <v>2026</v>
      </c>
      <c r="R2656" s="8" t="str">
        <f>"Q"&amp;ROUNDUP(MONTH(SalesDataTable[[#This Row],[Order Date]])/3,0)</f>
        <v>Q4</v>
      </c>
      <c r="S2656" s="9">
        <f>MONTH(SalesDataTable[[#This Row],[Order Date]])</f>
        <v>12</v>
      </c>
      <c r="T2656" s="8" t="str">
        <f>TEXT(SalesDataTable[[#This Row],[Order Date]],"mmm")</f>
        <v>Dec</v>
      </c>
    </row>
    <row r="2657" spans="1:20" ht="15.6">
      <c r="A2657" s="2" t="s">
        <v>2708</v>
      </c>
      <c r="B2657" s="3">
        <v>46380</v>
      </c>
      <c r="C2657" s="4" t="s">
        <v>8</v>
      </c>
      <c r="D2657" s="4" t="s">
        <v>66</v>
      </c>
      <c r="E2657" s="4" t="s">
        <v>3</v>
      </c>
      <c r="F2657" s="4" t="s">
        <v>20</v>
      </c>
      <c r="G2657" s="4" t="s">
        <v>11</v>
      </c>
      <c r="H2657" s="4" t="s">
        <v>21</v>
      </c>
      <c r="I2657" s="9">
        <v>1</v>
      </c>
      <c r="J2657" s="6">
        <v>142.15</v>
      </c>
      <c r="K2657" s="7">
        <v>0.05</v>
      </c>
      <c r="L2657" s="6">
        <v>80.5</v>
      </c>
      <c r="M2657" s="6">
        <f t="shared" si="164"/>
        <v>135.04249999999999</v>
      </c>
      <c r="N2657" s="6">
        <f t="shared" si="165"/>
        <v>80.5</v>
      </c>
      <c r="O2657" s="6">
        <f t="shared" si="166"/>
        <v>54.54249999999999</v>
      </c>
      <c r="P2657" s="8">
        <f t="shared" si="167"/>
        <v>0.40389136753244342</v>
      </c>
      <c r="Q2657" s="5">
        <f>YEAR(SalesDataTable[[#This Row],[Order Date]])</f>
        <v>2026</v>
      </c>
      <c r="R2657" s="8" t="str">
        <f>"Q"&amp;ROUNDUP(MONTH(SalesDataTable[[#This Row],[Order Date]])/3,0)</f>
        <v>Q4</v>
      </c>
      <c r="S2657" s="9">
        <f>MONTH(SalesDataTable[[#This Row],[Order Date]])</f>
        <v>12</v>
      </c>
      <c r="T2657" s="8" t="str">
        <f>TEXT(SalesDataTable[[#This Row],[Order Date]],"mmm")</f>
        <v>Dec</v>
      </c>
    </row>
    <row r="2658" spans="1:20" ht="15.6">
      <c r="A2658" s="2" t="s">
        <v>2709</v>
      </c>
      <c r="B2658" s="3">
        <v>46380</v>
      </c>
      <c r="C2658" s="4" t="s">
        <v>1</v>
      </c>
      <c r="D2658" s="4" t="s">
        <v>2</v>
      </c>
      <c r="E2658" s="4" t="s">
        <v>3</v>
      </c>
      <c r="F2658" s="4" t="s">
        <v>4</v>
      </c>
      <c r="G2658" s="4" t="s">
        <v>31</v>
      </c>
      <c r="H2658" s="4" t="s">
        <v>32</v>
      </c>
      <c r="I2658" s="9">
        <v>2</v>
      </c>
      <c r="J2658" s="6">
        <v>332.38</v>
      </c>
      <c r="K2658" s="7">
        <v>0.05</v>
      </c>
      <c r="L2658" s="6">
        <v>192.16</v>
      </c>
      <c r="M2658" s="6">
        <f t="shared" si="164"/>
        <v>631.52199999999993</v>
      </c>
      <c r="N2658" s="6">
        <f t="shared" si="165"/>
        <v>384.32</v>
      </c>
      <c r="O2658" s="6">
        <f t="shared" si="166"/>
        <v>247.20199999999994</v>
      </c>
      <c r="P2658" s="8">
        <f t="shared" si="167"/>
        <v>0.39143846136793331</v>
      </c>
      <c r="Q2658" s="5">
        <f>YEAR(SalesDataTable[[#This Row],[Order Date]])</f>
        <v>2026</v>
      </c>
      <c r="R2658" s="8" t="str">
        <f>"Q"&amp;ROUNDUP(MONTH(SalesDataTable[[#This Row],[Order Date]])/3,0)</f>
        <v>Q4</v>
      </c>
      <c r="S2658" s="9">
        <f>MONTH(SalesDataTable[[#This Row],[Order Date]])</f>
        <v>12</v>
      </c>
      <c r="T2658" s="8" t="str">
        <f>TEXT(SalesDataTable[[#This Row],[Order Date]],"mmm")</f>
        <v>Dec</v>
      </c>
    </row>
    <row r="2659" spans="1:20" ht="15.6">
      <c r="A2659" s="2" t="s">
        <v>2710</v>
      </c>
      <c r="B2659" s="3">
        <v>46380</v>
      </c>
      <c r="C2659" s="4" t="s">
        <v>8</v>
      </c>
      <c r="D2659" s="4" t="s">
        <v>9</v>
      </c>
      <c r="E2659" s="4" t="s">
        <v>25</v>
      </c>
      <c r="F2659" s="4" t="s">
        <v>16</v>
      </c>
      <c r="G2659" s="4" t="s">
        <v>31</v>
      </c>
      <c r="H2659" s="4" t="s">
        <v>90</v>
      </c>
      <c r="I2659" s="9">
        <v>1</v>
      </c>
      <c r="J2659" s="6">
        <v>122.18</v>
      </c>
      <c r="K2659" s="7">
        <v>0.15</v>
      </c>
      <c r="L2659" s="6">
        <v>61.28</v>
      </c>
      <c r="M2659" s="6">
        <f t="shared" si="164"/>
        <v>103.85300000000001</v>
      </c>
      <c r="N2659" s="6">
        <f t="shared" si="165"/>
        <v>61.28</v>
      </c>
      <c r="O2659" s="6">
        <f t="shared" si="166"/>
        <v>42.573000000000008</v>
      </c>
      <c r="P2659" s="8">
        <f t="shared" si="167"/>
        <v>0.40993519686479934</v>
      </c>
      <c r="Q2659" s="5">
        <f>YEAR(SalesDataTable[[#This Row],[Order Date]])</f>
        <v>2026</v>
      </c>
      <c r="R2659" s="8" t="str">
        <f>"Q"&amp;ROUNDUP(MONTH(SalesDataTable[[#This Row],[Order Date]])/3,0)</f>
        <v>Q4</v>
      </c>
      <c r="S2659" s="9">
        <f>MONTH(SalesDataTable[[#This Row],[Order Date]])</f>
        <v>12</v>
      </c>
      <c r="T2659" s="8" t="str">
        <f>TEXT(SalesDataTable[[#This Row],[Order Date]],"mmm")</f>
        <v>Dec</v>
      </c>
    </row>
    <row r="2660" spans="1:20" ht="15.6">
      <c r="A2660" s="2" t="s">
        <v>2711</v>
      </c>
      <c r="B2660" s="3">
        <v>46380</v>
      </c>
      <c r="C2660" s="4" t="s">
        <v>1</v>
      </c>
      <c r="D2660" s="4" t="s">
        <v>2</v>
      </c>
      <c r="E2660" s="4" t="s">
        <v>3</v>
      </c>
      <c r="F2660" s="4" t="s">
        <v>16</v>
      </c>
      <c r="G2660" s="4" t="s">
        <v>31</v>
      </c>
      <c r="H2660" s="4" t="s">
        <v>90</v>
      </c>
      <c r="I2660" s="9">
        <v>1</v>
      </c>
      <c r="J2660" s="6">
        <v>125.66</v>
      </c>
      <c r="K2660" s="7">
        <v>0.15</v>
      </c>
      <c r="L2660" s="6">
        <v>60.6</v>
      </c>
      <c r="M2660" s="6">
        <f t="shared" si="164"/>
        <v>106.81099999999999</v>
      </c>
      <c r="N2660" s="6">
        <f t="shared" si="165"/>
        <v>60.6</v>
      </c>
      <c r="O2660" s="6">
        <f t="shared" si="166"/>
        <v>46.210999999999991</v>
      </c>
      <c r="P2660" s="8">
        <f t="shared" si="167"/>
        <v>0.43264270533933763</v>
      </c>
      <c r="Q2660" s="5">
        <f>YEAR(SalesDataTable[[#This Row],[Order Date]])</f>
        <v>2026</v>
      </c>
      <c r="R2660" s="8" t="str">
        <f>"Q"&amp;ROUNDUP(MONTH(SalesDataTable[[#This Row],[Order Date]])/3,0)</f>
        <v>Q4</v>
      </c>
      <c r="S2660" s="9">
        <f>MONTH(SalesDataTable[[#This Row],[Order Date]])</f>
        <v>12</v>
      </c>
      <c r="T2660" s="8" t="str">
        <f>TEXT(SalesDataTable[[#This Row],[Order Date]],"mmm")</f>
        <v>Dec</v>
      </c>
    </row>
    <row r="2661" spans="1:20" ht="15.6">
      <c r="A2661" s="2" t="s">
        <v>2712</v>
      </c>
      <c r="B2661" s="3">
        <v>46380</v>
      </c>
      <c r="C2661" s="4" t="s">
        <v>27</v>
      </c>
      <c r="D2661" s="4" t="s">
        <v>28</v>
      </c>
      <c r="E2661" s="4" t="s">
        <v>3</v>
      </c>
      <c r="F2661" s="4" t="s">
        <v>4</v>
      </c>
      <c r="G2661" s="4" t="s">
        <v>17</v>
      </c>
      <c r="H2661" s="4" t="s">
        <v>46</v>
      </c>
      <c r="I2661" s="9">
        <v>2</v>
      </c>
      <c r="J2661" s="6">
        <v>47.38</v>
      </c>
      <c r="K2661" s="7">
        <v>0.05</v>
      </c>
      <c r="L2661" s="6">
        <v>18.850000000000001</v>
      </c>
      <c r="M2661" s="6">
        <f t="shared" si="164"/>
        <v>90.022000000000006</v>
      </c>
      <c r="N2661" s="6">
        <f t="shared" si="165"/>
        <v>37.700000000000003</v>
      </c>
      <c r="O2661" s="6">
        <f t="shared" si="166"/>
        <v>52.322000000000003</v>
      </c>
      <c r="P2661" s="8">
        <f t="shared" si="167"/>
        <v>0.58121348114905247</v>
      </c>
      <c r="Q2661" s="5">
        <f>YEAR(SalesDataTable[[#This Row],[Order Date]])</f>
        <v>2026</v>
      </c>
      <c r="R2661" s="8" t="str">
        <f>"Q"&amp;ROUNDUP(MONTH(SalesDataTable[[#This Row],[Order Date]])/3,0)</f>
        <v>Q4</v>
      </c>
      <c r="S2661" s="9">
        <f>MONTH(SalesDataTable[[#This Row],[Order Date]])</f>
        <v>12</v>
      </c>
      <c r="T2661" s="8" t="str">
        <f>TEXT(SalesDataTable[[#This Row],[Order Date]],"mmm")</f>
        <v>Dec</v>
      </c>
    </row>
    <row r="2662" spans="1:20" ht="15.6">
      <c r="A2662" s="2" t="s">
        <v>2713</v>
      </c>
      <c r="B2662" s="3">
        <v>46380</v>
      </c>
      <c r="C2662" s="4" t="s">
        <v>1</v>
      </c>
      <c r="D2662" s="4" t="s">
        <v>2</v>
      </c>
      <c r="E2662" s="4" t="s">
        <v>3</v>
      </c>
      <c r="F2662" s="4" t="s">
        <v>20</v>
      </c>
      <c r="G2662" s="4" t="s">
        <v>31</v>
      </c>
      <c r="H2662" s="4" t="s">
        <v>64</v>
      </c>
      <c r="I2662" s="9">
        <v>1</v>
      </c>
      <c r="J2662" s="6">
        <v>80.8</v>
      </c>
      <c r="K2662" s="7">
        <v>0.05</v>
      </c>
      <c r="L2662" s="6">
        <v>38.33</v>
      </c>
      <c r="M2662" s="6">
        <f t="shared" si="164"/>
        <v>76.759999999999991</v>
      </c>
      <c r="N2662" s="6">
        <f t="shared" si="165"/>
        <v>38.33</v>
      </c>
      <c r="O2662" s="6">
        <f t="shared" si="166"/>
        <v>38.429999999999993</v>
      </c>
      <c r="P2662" s="8">
        <f t="shared" si="167"/>
        <v>0.50065138092756645</v>
      </c>
      <c r="Q2662" s="5">
        <f>YEAR(SalesDataTable[[#This Row],[Order Date]])</f>
        <v>2026</v>
      </c>
      <c r="R2662" s="8" t="str">
        <f>"Q"&amp;ROUNDUP(MONTH(SalesDataTable[[#This Row],[Order Date]])/3,0)</f>
        <v>Q4</v>
      </c>
      <c r="S2662" s="9">
        <f>MONTH(SalesDataTable[[#This Row],[Order Date]])</f>
        <v>12</v>
      </c>
      <c r="T2662" s="8" t="str">
        <f>TEXT(SalesDataTable[[#This Row],[Order Date]],"mmm")</f>
        <v>Dec</v>
      </c>
    </row>
    <row r="2663" spans="1:20" ht="15.6">
      <c r="A2663" s="2" t="s">
        <v>2714</v>
      </c>
      <c r="B2663" s="3">
        <v>46381</v>
      </c>
      <c r="C2663" s="4" t="s">
        <v>27</v>
      </c>
      <c r="D2663" s="4" t="s">
        <v>48</v>
      </c>
      <c r="E2663" s="4" t="s">
        <v>3</v>
      </c>
      <c r="F2663" s="4" t="s">
        <v>4</v>
      </c>
      <c r="G2663" s="4" t="s">
        <v>5</v>
      </c>
      <c r="H2663" s="4" t="s">
        <v>43</v>
      </c>
      <c r="I2663" s="9">
        <v>5</v>
      </c>
      <c r="J2663" s="6">
        <v>103.52</v>
      </c>
      <c r="K2663" s="7">
        <v>0.1</v>
      </c>
      <c r="L2663" s="6">
        <v>49.1</v>
      </c>
      <c r="M2663" s="6">
        <f t="shared" si="164"/>
        <v>465.84000000000003</v>
      </c>
      <c r="N2663" s="6">
        <f t="shared" si="165"/>
        <v>245.5</v>
      </c>
      <c r="O2663" s="6">
        <f t="shared" si="166"/>
        <v>220.34000000000003</v>
      </c>
      <c r="P2663" s="8">
        <f t="shared" si="167"/>
        <v>0.47299501974927016</v>
      </c>
      <c r="Q2663" s="5">
        <f>YEAR(SalesDataTable[[#This Row],[Order Date]])</f>
        <v>2026</v>
      </c>
      <c r="R2663" s="8" t="str">
        <f>"Q"&amp;ROUNDUP(MONTH(SalesDataTable[[#This Row],[Order Date]])/3,0)</f>
        <v>Q4</v>
      </c>
      <c r="S2663" s="9">
        <f>MONTH(SalesDataTable[[#This Row],[Order Date]])</f>
        <v>12</v>
      </c>
      <c r="T2663" s="8" t="str">
        <f>TEXT(SalesDataTable[[#This Row],[Order Date]],"mmm")</f>
        <v>Dec</v>
      </c>
    </row>
    <row r="2664" spans="1:20" ht="15.6">
      <c r="A2664" s="2" t="s">
        <v>2715</v>
      </c>
      <c r="B2664" s="3">
        <v>46381</v>
      </c>
      <c r="C2664" s="4" t="s">
        <v>8</v>
      </c>
      <c r="D2664" s="4" t="s">
        <v>38</v>
      </c>
      <c r="E2664" s="4" t="s">
        <v>25</v>
      </c>
      <c r="F2664" s="4" t="s">
        <v>20</v>
      </c>
      <c r="G2664" s="4" t="s">
        <v>11</v>
      </c>
      <c r="H2664" s="4" t="s">
        <v>53</v>
      </c>
      <c r="I2664" s="9">
        <v>2</v>
      </c>
      <c r="J2664" s="6">
        <v>153.38999999999999</v>
      </c>
      <c r="K2664" s="7">
        <v>0.05</v>
      </c>
      <c r="L2664" s="6">
        <v>78.06</v>
      </c>
      <c r="M2664" s="6">
        <f t="shared" si="164"/>
        <v>291.44099999999997</v>
      </c>
      <c r="N2664" s="6">
        <f t="shared" si="165"/>
        <v>156.12</v>
      </c>
      <c r="O2664" s="6">
        <f t="shared" si="166"/>
        <v>135.32099999999997</v>
      </c>
      <c r="P2664" s="8">
        <f t="shared" si="167"/>
        <v>0.46431696295305047</v>
      </c>
      <c r="Q2664" s="5">
        <f>YEAR(SalesDataTable[[#This Row],[Order Date]])</f>
        <v>2026</v>
      </c>
      <c r="R2664" s="8" t="str">
        <f>"Q"&amp;ROUNDUP(MONTH(SalesDataTable[[#This Row],[Order Date]])/3,0)</f>
        <v>Q4</v>
      </c>
      <c r="S2664" s="9">
        <f>MONTH(SalesDataTable[[#This Row],[Order Date]])</f>
        <v>12</v>
      </c>
      <c r="T2664" s="8" t="str">
        <f>TEXT(SalesDataTable[[#This Row],[Order Date]],"mmm")</f>
        <v>Dec</v>
      </c>
    </row>
    <row r="2665" spans="1:20" ht="15.6">
      <c r="A2665" s="2" t="s">
        <v>2716</v>
      </c>
      <c r="B2665" s="3">
        <v>46381</v>
      </c>
      <c r="C2665" s="4" t="s">
        <v>27</v>
      </c>
      <c r="D2665" s="4" t="s">
        <v>82</v>
      </c>
      <c r="E2665" s="4" t="s">
        <v>10</v>
      </c>
      <c r="F2665" s="4" t="s">
        <v>20</v>
      </c>
      <c r="G2665" s="4" t="s">
        <v>49</v>
      </c>
      <c r="H2665" s="4" t="s">
        <v>50</v>
      </c>
      <c r="I2665" s="9">
        <v>6</v>
      </c>
      <c r="J2665" s="6">
        <v>39.49</v>
      </c>
      <c r="K2665" s="7">
        <v>0.05</v>
      </c>
      <c r="L2665" s="6">
        <v>14.49</v>
      </c>
      <c r="M2665" s="6">
        <f t="shared" si="164"/>
        <v>225.09299999999999</v>
      </c>
      <c r="N2665" s="6">
        <f t="shared" si="165"/>
        <v>86.94</v>
      </c>
      <c r="O2665" s="6">
        <f t="shared" si="166"/>
        <v>138.15299999999999</v>
      </c>
      <c r="P2665" s="8">
        <f t="shared" si="167"/>
        <v>0.61375964601298127</v>
      </c>
      <c r="Q2665" s="5">
        <f>YEAR(SalesDataTable[[#This Row],[Order Date]])</f>
        <v>2026</v>
      </c>
      <c r="R2665" s="8" t="str">
        <f>"Q"&amp;ROUNDUP(MONTH(SalesDataTable[[#This Row],[Order Date]])/3,0)</f>
        <v>Q4</v>
      </c>
      <c r="S2665" s="9">
        <f>MONTH(SalesDataTable[[#This Row],[Order Date]])</f>
        <v>12</v>
      </c>
      <c r="T2665" s="8" t="str">
        <f>TEXT(SalesDataTable[[#This Row],[Order Date]],"mmm")</f>
        <v>Dec</v>
      </c>
    </row>
    <row r="2666" spans="1:20" ht="15.6">
      <c r="A2666" s="2" t="s">
        <v>2717</v>
      </c>
      <c r="B2666" s="3">
        <v>46381</v>
      </c>
      <c r="C2666" s="4" t="s">
        <v>14</v>
      </c>
      <c r="D2666" s="4" t="s">
        <v>15</v>
      </c>
      <c r="E2666" s="4" t="s">
        <v>25</v>
      </c>
      <c r="F2666" s="4" t="s">
        <v>20</v>
      </c>
      <c r="G2666" s="4" t="s">
        <v>49</v>
      </c>
      <c r="H2666" s="4" t="s">
        <v>67</v>
      </c>
      <c r="I2666" s="9">
        <v>1</v>
      </c>
      <c r="J2666" s="6">
        <v>35.54</v>
      </c>
      <c r="K2666" s="7">
        <v>0.1</v>
      </c>
      <c r="L2666" s="6">
        <v>13.63</v>
      </c>
      <c r="M2666" s="6">
        <f t="shared" si="164"/>
        <v>31.986000000000001</v>
      </c>
      <c r="N2666" s="6">
        <f t="shared" si="165"/>
        <v>13.63</v>
      </c>
      <c r="O2666" s="6">
        <f t="shared" si="166"/>
        <v>18.356000000000002</v>
      </c>
      <c r="P2666" s="8">
        <f t="shared" si="167"/>
        <v>0.5738760707809667</v>
      </c>
      <c r="Q2666" s="5">
        <f>YEAR(SalesDataTable[[#This Row],[Order Date]])</f>
        <v>2026</v>
      </c>
      <c r="R2666" s="8" t="str">
        <f>"Q"&amp;ROUNDUP(MONTH(SalesDataTable[[#This Row],[Order Date]])/3,0)</f>
        <v>Q4</v>
      </c>
      <c r="S2666" s="9">
        <f>MONTH(SalesDataTable[[#This Row],[Order Date]])</f>
        <v>12</v>
      </c>
      <c r="T2666" s="8" t="str">
        <f>TEXT(SalesDataTable[[#This Row],[Order Date]],"mmm")</f>
        <v>Dec</v>
      </c>
    </row>
    <row r="2667" spans="1:20" ht="15.6">
      <c r="A2667" s="2" t="s">
        <v>2718</v>
      </c>
      <c r="B2667" s="3">
        <v>46381</v>
      </c>
      <c r="C2667" s="4" t="s">
        <v>8</v>
      </c>
      <c r="D2667" s="4" t="s">
        <v>69</v>
      </c>
      <c r="E2667" s="4" t="s">
        <v>39</v>
      </c>
      <c r="F2667" s="4" t="s">
        <v>4</v>
      </c>
      <c r="G2667" s="4" t="s">
        <v>17</v>
      </c>
      <c r="H2667" s="4" t="s">
        <v>83</v>
      </c>
      <c r="I2667" s="9">
        <v>2</v>
      </c>
      <c r="J2667" s="6">
        <v>167.21</v>
      </c>
      <c r="K2667" s="7">
        <v>0.05</v>
      </c>
      <c r="L2667" s="6">
        <v>88.23</v>
      </c>
      <c r="M2667" s="6">
        <f t="shared" si="164"/>
        <v>317.69900000000001</v>
      </c>
      <c r="N2667" s="6">
        <f t="shared" si="165"/>
        <v>176.46</v>
      </c>
      <c r="O2667" s="6">
        <f t="shared" si="166"/>
        <v>141.239</v>
      </c>
      <c r="P2667" s="8">
        <f t="shared" si="167"/>
        <v>0.44456860109726504</v>
      </c>
      <c r="Q2667" s="5">
        <f>YEAR(SalesDataTable[[#This Row],[Order Date]])</f>
        <v>2026</v>
      </c>
      <c r="R2667" s="8" t="str">
        <f>"Q"&amp;ROUNDUP(MONTH(SalesDataTable[[#This Row],[Order Date]])/3,0)</f>
        <v>Q4</v>
      </c>
      <c r="S2667" s="9">
        <f>MONTH(SalesDataTable[[#This Row],[Order Date]])</f>
        <v>12</v>
      </c>
      <c r="T2667" s="8" t="str">
        <f>TEXT(SalesDataTable[[#This Row],[Order Date]],"mmm")</f>
        <v>Dec</v>
      </c>
    </row>
    <row r="2668" spans="1:20" ht="15.6">
      <c r="A2668" s="2" t="s">
        <v>2719</v>
      </c>
      <c r="B2668" s="3">
        <v>46382</v>
      </c>
      <c r="C2668" s="4" t="s">
        <v>14</v>
      </c>
      <c r="D2668" s="4" t="s">
        <v>15</v>
      </c>
      <c r="E2668" s="4" t="s">
        <v>3</v>
      </c>
      <c r="F2668" s="4" t="s">
        <v>20</v>
      </c>
      <c r="G2668" s="4" t="s">
        <v>11</v>
      </c>
      <c r="H2668" s="4" t="s">
        <v>79</v>
      </c>
      <c r="I2668" s="9">
        <v>1</v>
      </c>
      <c r="J2668" s="6">
        <v>71.89</v>
      </c>
      <c r="K2668" s="7">
        <v>0.1</v>
      </c>
      <c r="L2668" s="6">
        <v>31.88</v>
      </c>
      <c r="M2668" s="6">
        <f t="shared" si="164"/>
        <v>64.701000000000008</v>
      </c>
      <c r="N2668" s="6">
        <f t="shared" si="165"/>
        <v>31.88</v>
      </c>
      <c r="O2668" s="6">
        <f t="shared" si="166"/>
        <v>32.821000000000012</v>
      </c>
      <c r="P2668" s="8">
        <f t="shared" si="167"/>
        <v>0.50727191233520363</v>
      </c>
      <c r="Q2668" s="5">
        <f>YEAR(SalesDataTable[[#This Row],[Order Date]])</f>
        <v>2026</v>
      </c>
      <c r="R2668" s="8" t="str">
        <f>"Q"&amp;ROUNDUP(MONTH(SalesDataTable[[#This Row],[Order Date]])/3,0)</f>
        <v>Q4</v>
      </c>
      <c r="S2668" s="9">
        <f>MONTH(SalesDataTable[[#This Row],[Order Date]])</f>
        <v>12</v>
      </c>
      <c r="T2668" s="8" t="str">
        <f>TEXT(SalesDataTable[[#This Row],[Order Date]],"mmm")</f>
        <v>Dec</v>
      </c>
    </row>
    <row r="2669" spans="1:20" ht="15.6">
      <c r="A2669" s="2" t="s">
        <v>2720</v>
      </c>
      <c r="B2669" s="3">
        <v>46382</v>
      </c>
      <c r="C2669" s="4" t="s">
        <v>1</v>
      </c>
      <c r="D2669" s="4" t="s">
        <v>88</v>
      </c>
      <c r="E2669" s="4" t="s">
        <v>25</v>
      </c>
      <c r="F2669" s="4" t="s">
        <v>16</v>
      </c>
      <c r="G2669" s="4" t="s">
        <v>17</v>
      </c>
      <c r="H2669" s="4" t="s">
        <v>71</v>
      </c>
      <c r="I2669" s="9">
        <v>1</v>
      </c>
      <c r="J2669" s="6">
        <v>133.56</v>
      </c>
      <c r="K2669" s="7">
        <v>0.05</v>
      </c>
      <c r="L2669" s="6">
        <v>68.739999999999995</v>
      </c>
      <c r="M2669" s="6">
        <f t="shared" si="164"/>
        <v>126.88199999999999</v>
      </c>
      <c r="N2669" s="6">
        <f t="shared" si="165"/>
        <v>68.739999999999995</v>
      </c>
      <c r="O2669" s="6">
        <f t="shared" si="166"/>
        <v>58.141999999999996</v>
      </c>
      <c r="P2669" s="8">
        <f t="shared" si="167"/>
        <v>0.4582367869358932</v>
      </c>
      <c r="Q2669" s="5">
        <f>YEAR(SalesDataTable[[#This Row],[Order Date]])</f>
        <v>2026</v>
      </c>
      <c r="R2669" s="8" t="str">
        <f>"Q"&amp;ROUNDUP(MONTH(SalesDataTable[[#This Row],[Order Date]])/3,0)</f>
        <v>Q4</v>
      </c>
      <c r="S2669" s="9">
        <f>MONTH(SalesDataTable[[#This Row],[Order Date]])</f>
        <v>12</v>
      </c>
      <c r="T2669" s="8" t="str">
        <f>TEXT(SalesDataTable[[#This Row],[Order Date]],"mmm")</f>
        <v>Dec</v>
      </c>
    </row>
    <row r="2670" spans="1:20" ht="15.6">
      <c r="A2670" s="2" t="s">
        <v>2721</v>
      </c>
      <c r="B2670" s="3">
        <v>46382</v>
      </c>
      <c r="C2670" s="4" t="s">
        <v>27</v>
      </c>
      <c r="D2670" s="4" t="s">
        <v>45</v>
      </c>
      <c r="E2670" s="4" t="s">
        <v>39</v>
      </c>
      <c r="F2670" s="4" t="s">
        <v>16</v>
      </c>
      <c r="G2670" s="4" t="s">
        <v>31</v>
      </c>
      <c r="H2670" s="4" t="s">
        <v>90</v>
      </c>
      <c r="I2670" s="9">
        <v>2</v>
      </c>
      <c r="J2670" s="6">
        <v>122.28</v>
      </c>
      <c r="K2670" s="7">
        <v>0.1</v>
      </c>
      <c r="L2670" s="6">
        <v>61.64</v>
      </c>
      <c r="M2670" s="6">
        <f t="shared" si="164"/>
        <v>220.10400000000001</v>
      </c>
      <c r="N2670" s="6">
        <f t="shared" si="165"/>
        <v>123.28</v>
      </c>
      <c r="O2670" s="6">
        <f t="shared" si="166"/>
        <v>96.824000000000012</v>
      </c>
      <c r="P2670" s="8">
        <f t="shared" si="167"/>
        <v>0.43990113764402283</v>
      </c>
      <c r="Q2670" s="5">
        <f>YEAR(SalesDataTable[[#This Row],[Order Date]])</f>
        <v>2026</v>
      </c>
      <c r="R2670" s="8" t="str">
        <f>"Q"&amp;ROUNDUP(MONTH(SalesDataTable[[#This Row],[Order Date]])/3,0)</f>
        <v>Q4</v>
      </c>
      <c r="S2670" s="9">
        <f>MONTH(SalesDataTable[[#This Row],[Order Date]])</f>
        <v>12</v>
      </c>
      <c r="T2670" s="8" t="str">
        <f>TEXT(SalesDataTable[[#This Row],[Order Date]],"mmm")</f>
        <v>Dec</v>
      </c>
    </row>
    <row r="2671" spans="1:20" ht="15.6">
      <c r="A2671" s="2" t="s">
        <v>2722</v>
      </c>
      <c r="B2671" s="3">
        <v>46382</v>
      </c>
      <c r="C2671" s="4" t="s">
        <v>1</v>
      </c>
      <c r="D2671" s="4" t="s">
        <v>88</v>
      </c>
      <c r="E2671" s="4" t="s">
        <v>3</v>
      </c>
      <c r="F2671" s="4" t="s">
        <v>20</v>
      </c>
      <c r="G2671" s="4" t="s">
        <v>49</v>
      </c>
      <c r="H2671" s="4" t="s">
        <v>50</v>
      </c>
      <c r="I2671" s="9">
        <v>1</v>
      </c>
      <c r="J2671" s="6">
        <v>40.619999999999997</v>
      </c>
      <c r="K2671" s="7">
        <v>0</v>
      </c>
      <c r="L2671" s="6">
        <v>14.62</v>
      </c>
      <c r="M2671" s="6">
        <f t="shared" si="164"/>
        <v>40.619999999999997</v>
      </c>
      <c r="N2671" s="6">
        <f t="shared" si="165"/>
        <v>14.62</v>
      </c>
      <c r="O2671" s="6">
        <f t="shared" si="166"/>
        <v>26</v>
      </c>
      <c r="P2671" s="8">
        <f t="shared" si="167"/>
        <v>0.64007877892663712</v>
      </c>
      <c r="Q2671" s="5">
        <f>YEAR(SalesDataTable[[#This Row],[Order Date]])</f>
        <v>2026</v>
      </c>
      <c r="R2671" s="8" t="str">
        <f>"Q"&amp;ROUNDUP(MONTH(SalesDataTable[[#This Row],[Order Date]])/3,0)</f>
        <v>Q4</v>
      </c>
      <c r="S2671" s="9">
        <f>MONTH(SalesDataTable[[#This Row],[Order Date]])</f>
        <v>12</v>
      </c>
      <c r="T2671" s="8" t="str">
        <f>TEXT(SalesDataTable[[#This Row],[Order Date]],"mmm")</f>
        <v>Dec</v>
      </c>
    </row>
    <row r="2672" spans="1:20" ht="15.6">
      <c r="A2672" s="2" t="s">
        <v>2723</v>
      </c>
      <c r="B2672" s="3">
        <v>46382</v>
      </c>
      <c r="C2672" s="4" t="s">
        <v>27</v>
      </c>
      <c r="D2672" s="4" t="s">
        <v>28</v>
      </c>
      <c r="E2672" s="4" t="s">
        <v>10</v>
      </c>
      <c r="F2672" s="4" t="s">
        <v>20</v>
      </c>
      <c r="G2672" s="4" t="s">
        <v>17</v>
      </c>
      <c r="H2672" s="4" t="s">
        <v>46</v>
      </c>
      <c r="I2672" s="9">
        <v>8</v>
      </c>
      <c r="J2672" s="6">
        <v>45.54</v>
      </c>
      <c r="K2672" s="7">
        <v>0.15</v>
      </c>
      <c r="L2672" s="6">
        <v>18.54</v>
      </c>
      <c r="M2672" s="6">
        <f t="shared" si="164"/>
        <v>309.67199999999997</v>
      </c>
      <c r="N2672" s="6">
        <f t="shared" si="165"/>
        <v>148.32</v>
      </c>
      <c r="O2672" s="6">
        <f t="shared" si="166"/>
        <v>161.35199999999998</v>
      </c>
      <c r="P2672" s="8">
        <f t="shared" si="167"/>
        <v>0.52104161822831896</v>
      </c>
      <c r="Q2672" s="5">
        <f>YEAR(SalesDataTable[[#This Row],[Order Date]])</f>
        <v>2026</v>
      </c>
      <c r="R2672" s="8" t="str">
        <f>"Q"&amp;ROUNDUP(MONTH(SalesDataTable[[#This Row],[Order Date]])/3,0)</f>
        <v>Q4</v>
      </c>
      <c r="S2672" s="9">
        <f>MONTH(SalesDataTable[[#This Row],[Order Date]])</f>
        <v>12</v>
      </c>
      <c r="T2672" s="8" t="str">
        <f>TEXT(SalesDataTable[[#This Row],[Order Date]],"mmm")</f>
        <v>Dec</v>
      </c>
    </row>
    <row r="2673" spans="1:20" ht="15.6">
      <c r="A2673" s="2" t="s">
        <v>2724</v>
      </c>
      <c r="B2673" s="3">
        <v>46382</v>
      </c>
      <c r="C2673" s="4" t="s">
        <v>27</v>
      </c>
      <c r="D2673" s="4" t="s">
        <v>82</v>
      </c>
      <c r="E2673" s="4" t="s">
        <v>10</v>
      </c>
      <c r="F2673" s="4" t="s">
        <v>20</v>
      </c>
      <c r="G2673" s="4" t="s">
        <v>5</v>
      </c>
      <c r="H2673" s="4" t="s">
        <v>29</v>
      </c>
      <c r="I2673" s="9">
        <v>4</v>
      </c>
      <c r="J2673" s="6">
        <v>50.96</v>
      </c>
      <c r="K2673" s="7">
        <v>0.1</v>
      </c>
      <c r="L2673" s="6">
        <v>22.14</v>
      </c>
      <c r="M2673" s="6">
        <f t="shared" si="164"/>
        <v>183.45600000000002</v>
      </c>
      <c r="N2673" s="6">
        <f t="shared" si="165"/>
        <v>88.56</v>
      </c>
      <c r="O2673" s="6">
        <f t="shared" si="166"/>
        <v>94.896000000000015</v>
      </c>
      <c r="P2673" s="8">
        <f t="shared" si="167"/>
        <v>0.51726844583987441</v>
      </c>
      <c r="Q2673" s="5">
        <f>YEAR(SalesDataTable[[#This Row],[Order Date]])</f>
        <v>2026</v>
      </c>
      <c r="R2673" s="8" t="str">
        <f>"Q"&amp;ROUNDUP(MONTH(SalesDataTable[[#This Row],[Order Date]])/3,0)</f>
        <v>Q4</v>
      </c>
      <c r="S2673" s="9">
        <f>MONTH(SalesDataTable[[#This Row],[Order Date]])</f>
        <v>12</v>
      </c>
      <c r="T2673" s="8" t="str">
        <f>TEXT(SalesDataTable[[#This Row],[Order Date]],"mmm")</f>
        <v>Dec</v>
      </c>
    </row>
    <row r="2674" spans="1:20" ht="15.6">
      <c r="A2674" s="2" t="s">
        <v>2725</v>
      </c>
      <c r="B2674" s="3">
        <v>46382</v>
      </c>
      <c r="C2674" s="4" t="s">
        <v>8</v>
      </c>
      <c r="D2674" s="4" t="s">
        <v>9</v>
      </c>
      <c r="E2674" s="4" t="s">
        <v>3</v>
      </c>
      <c r="F2674" s="4" t="s">
        <v>16</v>
      </c>
      <c r="G2674" s="4" t="s">
        <v>5</v>
      </c>
      <c r="H2674" s="4" t="s">
        <v>35</v>
      </c>
      <c r="I2674" s="9">
        <v>4</v>
      </c>
      <c r="J2674" s="6">
        <v>40.19</v>
      </c>
      <c r="K2674" s="7">
        <v>0.15</v>
      </c>
      <c r="L2674" s="6">
        <v>16.55</v>
      </c>
      <c r="M2674" s="6">
        <f t="shared" si="164"/>
        <v>136.64599999999999</v>
      </c>
      <c r="N2674" s="6">
        <f t="shared" si="165"/>
        <v>66.2</v>
      </c>
      <c r="O2674" s="6">
        <f t="shared" si="166"/>
        <v>70.445999999999984</v>
      </c>
      <c r="P2674" s="8">
        <f t="shared" si="167"/>
        <v>0.51553649576277383</v>
      </c>
      <c r="Q2674" s="5">
        <f>YEAR(SalesDataTable[[#This Row],[Order Date]])</f>
        <v>2026</v>
      </c>
      <c r="R2674" s="8" t="str">
        <f>"Q"&amp;ROUNDUP(MONTH(SalesDataTable[[#This Row],[Order Date]])/3,0)</f>
        <v>Q4</v>
      </c>
      <c r="S2674" s="9">
        <f>MONTH(SalesDataTable[[#This Row],[Order Date]])</f>
        <v>12</v>
      </c>
      <c r="T2674" s="8" t="str">
        <f>TEXT(SalesDataTable[[#This Row],[Order Date]],"mmm")</f>
        <v>Dec</v>
      </c>
    </row>
    <row r="2675" spans="1:20" ht="15.6">
      <c r="A2675" s="2" t="s">
        <v>2726</v>
      </c>
      <c r="B2675" s="3">
        <v>46383</v>
      </c>
      <c r="C2675" s="4" t="s">
        <v>8</v>
      </c>
      <c r="D2675" s="4" t="s">
        <v>69</v>
      </c>
      <c r="E2675" s="4" t="s">
        <v>3</v>
      </c>
      <c r="F2675" s="4" t="s">
        <v>16</v>
      </c>
      <c r="G2675" s="4" t="s">
        <v>31</v>
      </c>
      <c r="H2675" s="4" t="s">
        <v>32</v>
      </c>
      <c r="I2675" s="9">
        <v>3</v>
      </c>
      <c r="J2675" s="6">
        <v>333.84</v>
      </c>
      <c r="K2675" s="7">
        <v>0</v>
      </c>
      <c r="L2675" s="6">
        <v>193.05</v>
      </c>
      <c r="M2675" s="6">
        <f t="shared" si="164"/>
        <v>1001.52</v>
      </c>
      <c r="N2675" s="6">
        <f t="shared" si="165"/>
        <v>579.15000000000009</v>
      </c>
      <c r="O2675" s="6">
        <f t="shared" si="166"/>
        <v>422.36999999999989</v>
      </c>
      <c r="P2675" s="8">
        <f t="shared" si="167"/>
        <v>0.42172897196261672</v>
      </c>
      <c r="Q2675" s="5">
        <f>YEAR(SalesDataTable[[#This Row],[Order Date]])</f>
        <v>2026</v>
      </c>
      <c r="R2675" s="8" t="str">
        <f>"Q"&amp;ROUNDUP(MONTH(SalesDataTable[[#This Row],[Order Date]])/3,0)</f>
        <v>Q4</v>
      </c>
      <c r="S2675" s="9">
        <f>MONTH(SalesDataTable[[#This Row],[Order Date]])</f>
        <v>12</v>
      </c>
      <c r="T2675" s="8" t="str">
        <f>TEXT(SalesDataTable[[#This Row],[Order Date]],"mmm")</f>
        <v>Dec</v>
      </c>
    </row>
    <row r="2676" spans="1:20" ht="15.6">
      <c r="A2676" s="2" t="s">
        <v>2727</v>
      </c>
      <c r="B2676" s="3">
        <v>46383</v>
      </c>
      <c r="C2676" s="4" t="s">
        <v>14</v>
      </c>
      <c r="D2676" s="4" t="s">
        <v>126</v>
      </c>
      <c r="E2676" s="4" t="s">
        <v>39</v>
      </c>
      <c r="F2676" s="4" t="s">
        <v>4</v>
      </c>
      <c r="G2676" s="4" t="s">
        <v>31</v>
      </c>
      <c r="H2676" s="4" t="s">
        <v>41</v>
      </c>
      <c r="I2676" s="9">
        <v>2</v>
      </c>
      <c r="J2676" s="6">
        <v>198.94</v>
      </c>
      <c r="K2676" s="7">
        <v>0.15</v>
      </c>
      <c r="L2676" s="6">
        <v>102.32</v>
      </c>
      <c r="M2676" s="6">
        <f t="shared" si="164"/>
        <v>338.19799999999998</v>
      </c>
      <c r="N2676" s="6">
        <f t="shared" si="165"/>
        <v>204.64</v>
      </c>
      <c r="O2676" s="6">
        <f t="shared" si="166"/>
        <v>133.55799999999999</v>
      </c>
      <c r="P2676" s="8">
        <f t="shared" si="167"/>
        <v>0.39491067362905752</v>
      </c>
      <c r="Q2676" s="5">
        <f>YEAR(SalesDataTable[[#This Row],[Order Date]])</f>
        <v>2026</v>
      </c>
      <c r="R2676" s="8" t="str">
        <f>"Q"&amp;ROUNDUP(MONTH(SalesDataTable[[#This Row],[Order Date]])/3,0)</f>
        <v>Q4</v>
      </c>
      <c r="S2676" s="9">
        <f>MONTH(SalesDataTable[[#This Row],[Order Date]])</f>
        <v>12</v>
      </c>
      <c r="T2676" s="8" t="str">
        <f>TEXT(SalesDataTable[[#This Row],[Order Date]],"mmm")</f>
        <v>Dec</v>
      </c>
    </row>
    <row r="2677" spans="1:20" ht="15.6">
      <c r="A2677" s="2" t="s">
        <v>2728</v>
      </c>
      <c r="B2677" s="3">
        <v>46383</v>
      </c>
      <c r="C2677" s="4" t="s">
        <v>14</v>
      </c>
      <c r="D2677" s="4" t="s">
        <v>34</v>
      </c>
      <c r="E2677" s="4" t="s">
        <v>39</v>
      </c>
      <c r="F2677" s="4" t="s">
        <v>16</v>
      </c>
      <c r="G2677" s="4" t="s">
        <v>49</v>
      </c>
      <c r="H2677" s="4" t="s">
        <v>67</v>
      </c>
      <c r="I2677" s="9">
        <v>3</v>
      </c>
      <c r="J2677" s="6">
        <v>35.979999999999997</v>
      </c>
      <c r="K2677" s="7">
        <v>0</v>
      </c>
      <c r="L2677" s="6">
        <v>13.6</v>
      </c>
      <c r="M2677" s="6">
        <f t="shared" si="164"/>
        <v>107.94</v>
      </c>
      <c r="N2677" s="6">
        <f t="shared" si="165"/>
        <v>40.799999999999997</v>
      </c>
      <c r="O2677" s="6">
        <f t="shared" si="166"/>
        <v>67.14</v>
      </c>
      <c r="P2677" s="8">
        <f t="shared" si="167"/>
        <v>0.62201222901612008</v>
      </c>
      <c r="Q2677" s="5">
        <f>YEAR(SalesDataTable[[#This Row],[Order Date]])</f>
        <v>2026</v>
      </c>
      <c r="R2677" s="8" t="str">
        <f>"Q"&amp;ROUNDUP(MONTH(SalesDataTable[[#This Row],[Order Date]])/3,0)</f>
        <v>Q4</v>
      </c>
      <c r="S2677" s="9">
        <f>MONTH(SalesDataTable[[#This Row],[Order Date]])</f>
        <v>12</v>
      </c>
      <c r="T2677" s="8" t="str">
        <f>TEXT(SalesDataTable[[#This Row],[Order Date]],"mmm")</f>
        <v>Dec</v>
      </c>
    </row>
    <row r="2678" spans="1:20" ht="15.6">
      <c r="A2678" s="2" t="s">
        <v>2729</v>
      </c>
      <c r="B2678" s="3">
        <v>46383</v>
      </c>
      <c r="C2678" s="4" t="s">
        <v>8</v>
      </c>
      <c r="D2678" s="4" t="s">
        <v>86</v>
      </c>
      <c r="E2678" s="4" t="s">
        <v>39</v>
      </c>
      <c r="F2678" s="4" t="s">
        <v>16</v>
      </c>
      <c r="G2678" s="4" t="s">
        <v>17</v>
      </c>
      <c r="H2678" s="4" t="s">
        <v>71</v>
      </c>
      <c r="I2678" s="9">
        <v>6</v>
      </c>
      <c r="J2678" s="6">
        <v>133.4</v>
      </c>
      <c r="K2678" s="7">
        <v>0.1</v>
      </c>
      <c r="L2678" s="6">
        <v>66.3</v>
      </c>
      <c r="M2678" s="6">
        <f t="shared" si="164"/>
        <v>720.36000000000013</v>
      </c>
      <c r="N2678" s="6">
        <f t="shared" si="165"/>
        <v>397.79999999999995</v>
      </c>
      <c r="O2678" s="6">
        <f t="shared" si="166"/>
        <v>322.56000000000017</v>
      </c>
      <c r="P2678" s="8">
        <f t="shared" si="167"/>
        <v>0.44777611194402817</v>
      </c>
      <c r="Q2678" s="5">
        <f>YEAR(SalesDataTable[[#This Row],[Order Date]])</f>
        <v>2026</v>
      </c>
      <c r="R2678" s="8" t="str">
        <f>"Q"&amp;ROUNDUP(MONTH(SalesDataTable[[#This Row],[Order Date]])/3,0)</f>
        <v>Q4</v>
      </c>
      <c r="S2678" s="9">
        <f>MONTH(SalesDataTable[[#This Row],[Order Date]])</f>
        <v>12</v>
      </c>
      <c r="T2678" s="8" t="str">
        <f>TEXT(SalesDataTable[[#This Row],[Order Date]],"mmm")</f>
        <v>Dec</v>
      </c>
    </row>
    <row r="2679" spans="1:20" ht="15.6">
      <c r="A2679" s="2" t="s">
        <v>2730</v>
      </c>
      <c r="B2679" s="3">
        <v>46383</v>
      </c>
      <c r="C2679" s="4" t="s">
        <v>27</v>
      </c>
      <c r="D2679" s="4" t="s">
        <v>45</v>
      </c>
      <c r="E2679" s="4" t="s">
        <v>3</v>
      </c>
      <c r="F2679" s="4" t="s">
        <v>4</v>
      </c>
      <c r="G2679" s="4" t="s">
        <v>11</v>
      </c>
      <c r="H2679" s="4" t="s">
        <v>12</v>
      </c>
      <c r="I2679" s="9">
        <v>2</v>
      </c>
      <c r="J2679" s="6">
        <v>93.45</v>
      </c>
      <c r="K2679" s="7">
        <v>0</v>
      </c>
      <c r="L2679" s="6">
        <v>45.75</v>
      </c>
      <c r="M2679" s="6">
        <f t="shared" si="164"/>
        <v>186.9</v>
      </c>
      <c r="N2679" s="6">
        <f t="shared" si="165"/>
        <v>91.5</v>
      </c>
      <c r="O2679" s="6">
        <f t="shared" si="166"/>
        <v>95.4</v>
      </c>
      <c r="P2679" s="8">
        <f t="shared" si="167"/>
        <v>0.5104333868378812</v>
      </c>
      <c r="Q2679" s="5">
        <f>YEAR(SalesDataTable[[#This Row],[Order Date]])</f>
        <v>2026</v>
      </c>
      <c r="R2679" s="8" t="str">
        <f>"Q"&amp;ROUNDUP(MONTH(SalesDataTable[[#This Row],[Order Date]])/3,0)</f>
        <v>Q4</v>
      </c>
      <c r="S2679" s="9">
        <f>MONTH(SalesDataTable[[#This Row],[Order Date]])</f>
        <v>12</v>
      </c>
      <c r="T2679" s="8" t="str">
        <f>TEXT(SalesDataTable[[#This Row],[Order Date]],"mmm")</f>
        <v>Dec</v>
      </c>
    </row>
    <row r="2680" spans="1:20" ht="15.6">
      <c r="A2680" s="2" t="s">
        <v>2731</v>
      </c>
      <c r="B2680" s="3">
        <v>46383</v>
      </c>
      <c r="C2680" s="4" t="s">
        <v>14</v>
      </c>
      <c r="D2680" s="4" t="s">
        <v>34</v>
      </c>
      <c r="E2680" s="4" t="s">
        <v>39</v>
      </c>
      <c r="F2680" s="4" t="s">
        <v>16</v>
      </c>
      <c r="G2680" s="4" t="s">
        <v>49</v>
      </c>
      <c r="H2680" s="4" t="s">
        <v>74</v>
      </c>
      <c r="I2680" s="9">
        <v>1</v>
      </c>
      <c r="J2680" s="6">
        <v>49.79</v>
      </c>
      <c r="K2680" s="7">
        <v>0.2</v>
      </c>
      <c r="L2680" s="6">
        <v>21.87</v>
      </c>
      <c r="M2680" s="6">
        <f t="shared" si="164"/>
        <v>39.832000000000001</v>
      </c>
      <c r="N2680" s="6">
        <f t="shared" si="165"/>
        <v>21.87</v>
      </c>
      <c r="O2680" s="6">
        <f t="shared" si="166"/>
        <v>17.962</v>
      </c>
      <c r="P2680" s="8">
        <f t="shared" si="167"/>
        <v>0.45094396465153641</v>
      </c>
      <c r="Q2680" s="5">
        <f>YEAR(SalesDataTable[[#This Row],[Order Date]])</f>
        <v>2026</v>
      </c>
      <c r="R2680" s="8" t="str">
        <f>"Q"&amp;ROUNDUP(MONTH(SalesDataTable[[#This Row],[Order Date]])/3,0)</f>
        <v>Q4</v>
      </c>
      <c r="S2680" s="9">
        <f>MONTH(SalesDataTable[[#This Row],[Order Date]])</f>
        <v>12</v>
      </c>
      <c r="T2680" s="8" t="str">
        <f>TEXT(SalesDataTable[[#This Row],[Order Date]],"mmm")</f>
        <v>Dec</v>
      </c>
    </row>
    <row r="2681" spans="1:20" ht="15.6">
      <c r="A2681" s="2" t="s">
        <v>2732</v>
      </c>
      <c r="B2681" s="3">
        <v>46383</v>
      </c>
      <c r="C2681" s="4" t="s">
        <v>27</v>
      </c>
      <c r="D2681" s="4" t="s">
        <v>48</v>
      </c>
      <c r="E2681" s="4" t="s">
        <v>39</v>
      </c>
      <c r="F2681" s="4" t="s">
        <v>4</v>
      </c>
      <c r="G2681" s="4" t="s">
        <v>11</v>
      </c>
      <c r="H2681" s="4" t="s">
        <v>79</v>
      </c>
      <c r="I2681" s="9">
        <v>3</v>
      </c>
      <c r="J2681" s="6">
        <v>70.430000000000007</v>
      </c>
      <c r="K2681" s="7">
        <v>0.1</v>
      </c>
      <c r="L2681" s="6">
        <v>32.869999999999997</v>
      </c>
      <c r="M2681" s="6">
        <f t="shared" si="164"/>
        <v>190.16100000000003</v>
      </c>
      <c r="N2681" s="6">
        <f t="shared" si="165"/>
        <v>98.609999999999985</v>
      </c>
      <c r="O2681" s="6">
        <f t="shared" si="166"/>
        <v>91.551000000000045</v>
      </c>
      <c r="P2681" s="8">
        <f t="shared" si="167"/>
        <v>0.48143941186678674</v>
      </c>
      <c r="Q2681" s="5">
        <f>YEAR(SalesDataTable[[#This Row],[Order Date]])</f>
        <v>2026</v>
      </c>
      <c r="R2681" s="8" t="str">
        <f>"Q"&amp;ROUNDUP(MONTH(SalesDataTable[[#This Row],[Order Date]])/3,0)</f>
        <v>Q4</v>
      </c>
      <c r="S2681" s="9">
        <f>MONTH(SalesDataTable[[#This Row],[Order Date]])</f>
        <v>12</v>
      </c>
      <c r="T2681" s="8" t="str">
        <f>TEXT(SalesDataTable[[#This Row],[Order Date]],"mmm")</f>
        <v>Dec</v>
      </c>
    </row>
    <row r="2682" spans="1:20" ht="15.6">
      <c r="A2682" s="2" t="s">
        <v>2733</v>
      </c>
      <c r="B2682" s="3">
        <v>46383</v>
      </c>
      <c r="C2682" s="4" t="s">
        <v>14</v>
      </c>
      <c r="D2682" s="4" t="s">
        <v>15</v>
      </c>
      <c r="E2682" s="4" t="s">
        <v>3</v>
      </c>
      <c r="F2682" s="4" t="s">
        <v>20</v>
      </c>
      <c r="G2682" s="4" t="s">
        <v>31</v>
      </c>
      <c r="H2682" s="4" t="s">
        <v>64</v>
      </c>
      <c r="I2682" s="9">
        <v>2</v>
      </c>
      <c r="J2682" s="6">
        <v>82.04</v>
      </c>
      <c r="K2682" s="7">
        <v>0.1</v>
      </c>
      <c r="L2682" s="6">
        <v>38.880000000000003</v>
      </c>
      <c r="M2682" s="6">
        <f t="shared" si="164"/>
        <v>147.67200000000003</v>
      </c>
      <c r="N2682" s="6">
        <f t="shared" si="165"/>
        <v>77.760000000000005</v>
      </c>
      <c r="O2682" s="6">
        <f t="shared" si="166"/>
        <v>69.91200000000002</v>
      </c>
      <c r="P2682" s="8">
        <f t="shared" si="167"/>
        <v>0.47342759629449055</v>
      </c>
      <c r="Q2682" s="5">
        <f>YEAR(SalesDataTable[[#This Row],[Order Date]])</f>
        <v>2026</v>
      </c>
      <c r="R2682" s="8" t="str">
        <f>"Q"&amp;ROUNDUP(MONTH(SalesDataTable[[#This Row],[Order Date]])/3,0)</f>
        <v>Q4</v>
      </c>
      <c r="S2682" s="9">
        <f>MONTH(SalesDataTable[[#This Row],[Order Date]])</f>
        <v>12</v>
      </c>
      <c r="T2682" s="8" t="str">
        <f>TEXT(SalesDataTable[[#This Row],[Order Date]],"mmm")</f>
        <v>Dec</v>
      </c>
    </row>
    <row r="2683" spans="1:20" ht="15.6">
      <c r="A2683" s="2" t="s">
        <v>2734</v>
      </c>
      <c r="B2683" s="3">
        <v>46383</v>
      </c>
      <c r="C2683" s="4" t="s">
        <v>8</v>
      </c>
      <c r="D2683" s="4" t="s">
        <v>66</v>
      </c>
      <c r="E2683" s="4" t="s">
        <v>39</v>
      </c>
      <c r="F2683" s="4" t="s">
        <v>4</v>
      </c>
      <c r="G2683" s="4" t="s">
        <v>17</v>
      </c>
      <c r="H2683" s="4" t="s">
        <v>18</v>
      </c>
      <c r="I2683" s="9">
        <v>1</v>
      </c>
      <c r="J2683" s="6">
        <v>35.409999999999997</v>
      </c>
      <c r="K2683" s="7">
        <v>0.2</v>
      </c>
      <c r="L2683" s="6">
        <v>13.54</v>
      </c>
      <c r="M2683" s="6">
        <f t="shared" si="164"/>
        <v>28.327999999999999</v>
      </c>
      <c r="N2683" s="6">
        <f t="shared" si="165"/>
        <v>13.54</v>
      </c>
      <c r="O2683" s="6">
        <f t="shared" si="166"/>
        <v>14.788</v>
      </c>
      <c r="P2683" s="8">
        <f t="shared" si="167"/>
        <v>0.5220276757977973</v>
      </c>
      <c r="Q2683" s="5">
        <f>YEAR(SalesDataTable[[#This Row],[Order Date]])</f>
        <v>2026</v>
      </c>
      <c r="R2683" s="8" t="str">
        <f>"Q"&amp;ROUNDUP(MONTH(SalesDataTable[[#This Row],[Order Date]])/3,0)</f>
        <v>Q4</v>
      </c>
      <c r="S2683" s="9">
        <f>MONTH(SalesDataTable[[#This Row],[Order Date]])</f>
        <v>12</v>
      </c>
      <c r="T2683" s="8" t="str">
        <f>TEXT(SalesDataTable[[#This Row],[Order Date]],"mmm")</f>
        <v>Dec</v>
      </c>
    </row>
    <row r="2684" spans="1:20" ht="15.6">
      <c r="A2684" s="2" t="s">
        <v>2735</v>
      </c>
      <c r="B2684" s="3">
        <v>46384</v>
      </c>
      <c r="C2684" s="4" t="s">
        <v>27</v>
      </c>
      <c r="D2684" s="4" t="s">
        <v>45</v>
      </c>
      <c r="E2684" s="4" t="s">
        <v>39</v>
      </c>
      <c r="F2684" s="4" t="s">
        <v>20</v>
      </c>
      <c r="G2684" s="4" t="s">
        <v>5</v>
      </c>
      <c r="H2684" s="4" t="s">
        <v>35</v>
      </c>
      <c r="I2684" s="9">
        <v>1</v>
      </c>
      <c r="J2684" s="6">
        <v>41.06</v>
      </c>
      <c r="K2684" s="7">
        <v>0.1</v>
      </c>
      <c r="L2684" s="6">
        <v>16.23</v>
      </c>
      <c r="M2684" s="6">
        <f t="shared" si="164"/>
        <v>36.954000000000001</v>
      </c>
      <c r="N2684" s="6">
        <f t="shared" si="165"/>
        <v>16.23</v>
      </c>
      <c r="O2684" s="6">
        <f t="shared" si="166"/>
        <v>20.724</v>
      </c>
      <c r="P2684" s="8">
        <f t="shared" si="167"/>
        <v>0.5608053255398604</v>
      </c>
      <c r="Q2684" s="5">
        <f>YEAR(SalesDataTable[[#This Row],[Order Date]])</f>
        <v>2026</v>
      </c>
      <c r="R2684" s="8" t="str">
        <f>"Q"&amp;ROUNDUP(MONTH(SalesDataTable[[#This Row],[Order Date]])/3,0)</f>
        <v>Q4</v>
      </c>
      <c r="S2684" s="9">
        <f>MONTH(SalesDataTable[[#This Row],[Order Date]])</f>
        <v>12</v>
      </c>
      <c r="T2684" s="8" t="str">
        <f>TEXT(SalesDataTable[[#This Row],[Order Date]],"mmm")</f>
        <v>Dec</v>
      </c>
    </row>
    <row r="2685" spans="1:20" ht="15.6">
      <c r="A2685" s="2" t="s">
        <v>2736</v>
      </c>
      <c r="B2685" s="3">
        <v>46384</v>
      </c>
      <c r="C2685" s="4" t="s">
        <v>27</v>
      </c>
      <c r="D2685" s="4" t="s">
        <v>48</v>
      </c>
      <c r="E2685" s="4" t="s">
        <v>10</v>
      </c>
      <c r="F2685" s="4" t="s">
        <v>20</v>
      </c>
      <c r="G2685" s="4" t="s">
        <v>11</v>
      </c>
      <c r="H2685" s="4" t="s">
        <v>12</v>
      </c>
      <c r="I2685" s="9">
        <v>12</v>
      </c>
      <c r="J2685" s="6">
        <v>90.29</v>
      </c>
      <c r="K2685" s="7">
        <v>0.1</v>
      </c>
      <c r="L2685" s="6">
        <v>45.76</v>
      </c>
      <c r="M2685" s="6">
        <f t="shared" si="164"/>
        <v>975.13200000000006</v>
      </c>
      <c r="N2685" s="6">
        <f t="shared" si="165"/>
        <v>549.12</v>
      </c>
      <c r="O2685" s="6">
        <f t="shared" si="166"/>
        <v>426.01200000000006</v>
      </c>
      <c r="P2685" s="8">
        <f t="shared" si="167"/>
        <v>0.43687623829389255</v>
      </c>
      <c r="Q2685" s="5">
        <f>YEAR(SalesDataTable[[#This Row],[Order Date]])</f>
        <v>2026</v>
      </c>
      <c r="R2685" s="8" t="str">
        <f>"Q"&amp;ROUNDUP(MONTH(SalesDataTable[[#This Row],[Order Date]])/3,0)</f>
        <v>Q4</v>
      </c>
      <c r="S2685" s="9">
        <f>MONTH(SalesDataTable[[#This Row],[Order Date]])</f>
        <v>12</v>
      </c>
      <c r="T2685" s="8" t="str">
        <f>TEXT(SalesDataTable[[#This Row],[Order Date]],"mmm")</f>
        <v>Dec</v>
      </c>
    </row>
    <row r="2686" spans="1:20" ht="15.6">
      <c r="A2686" s="2" t="s">
        <v>2737</v>
      </c>
      <c r="B2686" s="3">
        <v>46384</v>
      </c>
      <c r="C2686" s="4" t="s">
        <v>8</v>
      </c>
      <c r="D2686" s="4" t="s">
        <v>69</v>
      </c>
      <c r="E2686" s="4" t="s">
        <v>25</v>
      </c>
      <c r="F2686" s="4" t="s">
        <v>16</v>
      </c>
      <c r="G2686" s="4" t="s">
        <v>5</v>
      </c>
      <c r="H2686" s="4" t="s">
        <v>43</v>
      </c>
      <c r="I2686" s="9">
        <v>1</v>
      </c>
      <c r="J2686" s="6">
        <v>103.13</v>
      </c>
      <c r="K2686" s="7">
        <v>0.15</v>
      </c>
      <c r="L2686" s="6">
        <v>50.06</v>
      </c>
      <c r="M2686" s="6">
        <f t="shared" si="164"/>
        <v>87.660499999999999</v>
      </c>
      <c r="N2686" s="6">
        <f t="shared" si="165"/>
        <v>50.06</v>
      </c>
      <c r="O2686" s="6">
        <f t="shared" si="166"/>
        <v>37.600499999999997</v>
      </c>
      <c r="P2686" s="8">
        <f t="shared" si="167"/>
        <v>0.42893321393329947</v>
      </c>
      <c r="Q2686" s="5">
        <f>YEAR(SalesDataTable[[#This Row],[Order Date]])</f>
        <v>2026</v>
      </c>
      <c r="R2686" s="8" t="str">
        <f>"Q"&amp;ROUNDUP(MONTH(SalesDataTable[[#This Row],[Order Date]])/3,0)</f>
        <v>Q4</v>
      </c>
      <c r="S2686" s="9">
        <f>MONTH(SalesDataTable[[#This Row],[Order Date]])</f>
        <v>12</v>
      </c>
      <c r="T2686" s="8" t="str">
        <f>TEXT(SalesDataTable[[#This Row],[Order Date]],"mmm")</f>
        <v>Dec</v>
      </c>
    </row>
    <row r="2687" spans="1:20" ht="15.6">
      <c r="A2687" s="2" t="s">
        <v>2738</v>
      </c>
      <c r="B2687" s="3">
        <v>46384</v>
      </c>
      <c r="C2687" s="4" t="s">
        <v>27</v>
      </c>
      <c r="D2687" s="4" t="s">
        <v>82</v>
      </c>
      <c r="E2687" s="4" t="s">
        <v>3</v>
      </c>
      <c r="F2687" s="4" t="s">
        <v>4</v>
      </c>
      <c r="G2687" s="4" t="s">
        <v>5</v>
      </c>
      <c r="H2687" s="4" t="s">
        <v>6</v>
      </c>
      <c r="I2687" s="9">
        <v>1</v>
      </c>
      <c r="J2687" s="6">
        <v>81.39</v>
      </c>
      <c r="K2687" s="7">
        <v>0.05</v>
      </c>
      <c r="L2687" s="6">
        <v>43.54</v>
      </c>
      <c r="M2687" s="6">
        <f t="shared" si="164"/>
        <v>77.320499999999996</v>
      </c>
      <c r="N2687" s="6">
        <f t="shared" si="165"/>
        <v>43.54</v>
      </c>
      <c r="O2687" s="6">
        <f t="shared" si="166"/>
        <v>33.780499999999996</v>
      </c>
      <c r="P2687" s="8">
        <f t="shared" si="167"/>
        <v>0.43688931137279247</v>
      </c>
      <c r="Q2687" s="5">
        <f>YEAR(SalesDataTable[[#This Row],[Order Date]])</f>
        <v>2026</v>
      </c>
      <c r="R2687" s="8" t="str">
        <f>"Q"&amp;ROUNDUP(MONTH(SalesDataTable[[#This Row],[Order Date]])/3,0)</f>
        <v>Q4</v>
      </c>
      <c r="S2687" s="9">
        <f>MONTH(SalesDataTable[[#This Row],[Order Date]])</f>
        <v>12</v>
      </c>
      <c r="T2687" s="8" t="str">
        <f>TEXT(SalesDataTable[[#This Row],[Order Date]],"mmm")</f>
        <v>Dec</v>
      </c>
    </row>
    <row r="2688" spans="1:20" ht="15.6">
      <c r="A2688" s="2" t="s">
        <v>2739</v>
      </c>
      <c r="B2688" s="3">
        <v>46384</v>
      </c>
      <c r="C2688" s="4" t="s">
        <v>1</v>
      </c>
      <c r="D2688" s="4" t="s">
        <v>88</v>
      </c>
      <c r="E2688" s="4" t="s">
        <v>39</v>
      </c>
      <c r="F2688" s="4" t="s">
        <v>4</v>
      </c>
      <c r="G2688" s="4" t="s">
        <v>31</v>
      </c>
      <c r="H2688" s="4" t="s">
        <v>32</v>
      </c>
      <c r="I2688" s="9">
        <v>2</v>
      </c>
      <c r="J2688" s="6">
        <v>342.78</v>
      </c>
      <c r="K2688" s="7">
        <v>0</v>
      </c>
      <c r="L2688" s="6">
        <v>197.89</v>
      </c>
      <c r="M2688" s="6">
        <f t="shared" si="164"/>
        <v>685.56</v>
      </c>
      <c r="N2688" s="6">
        <f t="shared" si="165"/>
        <v>395.78</v>
      </c>
      <c r="O2688" s="6">
        <f t="shared" si="166"/>
        <v>289.77999999999997</v>
      </c>
      <c r="P2688" s="8">
        <f t="shared" si="167"/>
        <v>0.4226909387945621</v>
      </c>
      <c r="Q2688" s="5">
        <f>YEAR(SalesDataTable[[#This Row],[Order Date]])</f>
        <v>2026</v>
      </c>
      <c r="R2688" s="8" t="str">
        <f>"Q"&amp;ROUNDUP(MONTH(SalesDataTable[[#This Row],[Order Date]])/3,0)</f>
        <v>Q4</v>
      </c>
      <c r="S2688" s="9">
        <f>MONTH(SalesDataTable[[#This Row],[Order Date]])</f>
        <v>12</v>
      </c>
      <c r="T2688" s="8" t="str">
        <f>TEXT(SalesDataTable[[#This Row],[Order Date]],"mmm")</f>
        <v>Dec</v>
      </c>
    </row>
    <row r="2689" spans="1:20" ht="15.6">
      <c r="A2689" s="2" t="s">
        <v>2740</v>
      </c>
      <c r="B2689" s="3">
        <v>46384</v>
      </c>
      <c r="C2689" s="4" t="s">
        <v>8</v>
      </c>
      <c r="D2689" s="4" t="s">
        <v>86</v>
      </c>
      <c r="E2689" s="4" t="s">
        <v>3</v>
      </c>
      <c r="F2689" s="4" t="s">
        <v>4</v>
      </c>
      <c r="G2689" s="4" t="s">
        <v>11</v>
      </c>
      <c r="H2689" s="4" t="s">
        <v>21</v>
      </c>
      <c r="I2689" s="9">
        <v>1</v>
      </c>
      <c r="J2689" s="6">
        <v>147</v>
      </c>
      <c r="K2689" s="7">
        <v>0.15</v>
      </c>
      <c r="L2689" s="6">
        <v>79.58</v>
      </c>
      <c r="M2689" s="6">
        <f t="shared" si="164"/>
        <v>124.95</v>
      </c>
      <c r="N2689" s="6">
        <f t="shared" si="165"/>
        <v>79.58</v>
      </c>
      <c r="O2689" s="6">
        <f t="shared" si="166"/>
        <v>45.370000000000005</v>
      </c>
      <c r="P2689" s="8">
        <f t="shared" si="167"/>
        <v>0.36310524209683875</v>
      </c>
      <c r="Q2689" s="5">
        <f>YEAR(SalesDataTable[[#This Row],[Order Date]])</f>
        <v>2026</v>
      </c>
      <c r="R2689" s="8" t="str">
        <f>"Q"&amp;ROUNDUP(MONTH(SalesDataTable[[#This Row],[Order Date]])/3,0)</f>
        <v>Q4</v>
      </c>
      <c r="S2689" s="9">
        <f>MONTH(SalesDataTable[[#This Row],[Order Date]])</f>
        <v>12</v>
      </c>
      <c r="T2689" s="8" t="str">
        <f>TEXT(SalesDataTable[[#This Row],[Order Date]],"mmm")</f>
        <v>Dec</v>
      </c>
    </row>
    <row r="2690" spans="1:20" ht="15.6">
      <c r="A2690" s="2" t="s">
        <v>2741</v>
      </c>
      <c r="B2690" s="3">
        <v>46384</v>
      </c>
      <c r="C2690" s="4" t="s">
        <v>1</v>
      </c>
      <c r="D2690" s="4" t="s">
        <v>88</v>
      </c>
      <c r="E2690" s="4" t="s">
        <v>3</v>
      </c>
      <c r="F2690" s="4" t="s">
        <v>16</v>
      </c>
      <c r="G2690" s="4" t="s">
        <v>17</v>
      </c>
      <c r="H2690" s="4" t="s">
        <v>46</v>
      </c>
      <c r="I2690" s="9">
        <v>1</v>
      </c>
      <c r="J2690" s="6">
        <v>45.69</v>
      </c>
      <c r="K2690" s="7">
        <v>0.2</v>
      </c>
      <c r="L2690" s="6">
        <v>18.829999999999998</v>
      </c>
      <c r="M2690" s="6">
        <f t="shared" ref="M2690:M2708" si="168">I2690*J2690*(1-K2690)</f>
        <v>36.552</v>
      </c>
      <c r="N2690" s="6">
        <f t="shared" ref="N2690:N2708" si="169">I2690*L2690</f>
        <v>18.829999999999998</v>
      </c>
      <c r="O2690" s="6">
        <f t="shared" ref="O2690:O2708" si="170">M2690-N2690</f>
        <v>17.722000000000001</v>
      </c>
      <c r="P2690" s="8">
        <f t="shared" ref="P2690:P2708" si="171">IFERROR(O2690/M2690,0)</f>
        <v>0.48484351061501429</v>
      </c>
      <c r="Q2690" s="5">
        <f>YEAR(SalesDataTable[[#This Row],[Order Date]])</f>
        <v>2026</v>
      </c>
      <c r="R2690" s="8" t="str">
        <f>"Q"&amp;ROUNDUP(MONTH(SalesDataTable[[#This Row],[Order Date]])/3,0)</f>
        <v>Q4</v>
      </c>
      <c r="S2690" s="9">
        <f>MONTH(SalesDataTable[[#This Row],[Order Date]])</f>
        <v>12</v>
      </c>
      <c r="T2690" s="8" t="str">
        <f>TEXT(SalesDataTable[[#This Row],[Order Date]],"mmm")</f>
        <v>Dec</v>
      </c>
    </row>
    <row r="2691" spans="1:20" ht="15.6">
      <c r="A2691" s="2" t="s">
        <v>2742</v>
      </c>
      <c r="B2691" s="3">
        <v>46384</v>
      </c>
      <c r="C2691" s="4" t="s">
        <v>8</v>
      </c>
      <c r="D2691" s="4" t="s">
        <v>69</v>
      </c>
      <c r="E2691" s="4" t="s">
        <v>39</v>
      </c>
      <c r="F2691" s="4" t="s">
        <v>4</v>
      </c>
      <c r="G2691" s="4" t="s">
        <v>5</v>
      </c>
      <c r="H2691" s="4" t="s">
        <v>35</v>
      </c>
      <c r="I2691" s="9">
        <v>1</v>
      </c>
      <c r="J2691" s="6">
        <v>39.69</v>
      </c>
      <c r="K2691" s="7">
        <v>0</v>
      </c>
      <c r="L2691" s="6">
        <v>17.09</v>
      </c>
      <c r="M2691" s="6">
        <f t="shared" si="168"/>
        <v>39.69</v>
      </c>
      <c r="N2691" s="6">
        <f t="shared" si="169"/>
        <v>17.09</v>
      </c>
      <c r="O2691" s="6">
        <f t="shared" si="170"/>
        <v>22.599999999999998</v>
      </c>
      <c r="P2691" s="8">
        <f t="shared" si="171"/>
        <v>0.56941295036533135</v>
      </c>
      <c r="Q2691" s="5">
        <f>YEAR(SalesDataTable[[#This Row],[Order Date]])</f>
        <v>2026</v>
      </c>
      <c r="R2691" s="8" t="str">
        <f>"Q"&amp;ROUNDUP(MONTH(SalesDataTable[[#This Row],[Order Date]])/3,0)</f>
        <v>Q4</v>
      </c>
      <c r="S2691" s="9">
        <f>MONTH(SalesDataTable[[#This Row],[Order Date]])</f>
        <v>12</v>
      </c>
      <c r="T2691" s="8" t="str">
        <f>TEXT(SalesDataTable[[#This Row],[Order Date]],"mmm")</f>
        <v>Dec</v>
      </c>
    </row>
    <row r="2692" spans="1:20" ht="15.6">
      <c r="A2692" s="2" t="s">
        <v>2743</v>
      </c>
      <c r="B2692" s="3">
        <v>46384</v>
      </c>
      <c r="C2692" s="4" t="s">
        <v>27</v>
      </c>
      <c r="D2692" s="4" t="s">
        <v>28</v>
      </c>
      <c r="E2692" s="4" t="s">
        <v>3</v>
      </c>
      <c r="F2692" s="4" t="s">
        <v>16</v>
      </c>
      <c r="G2692" s="4" t="s">
        <v>31</v>
      </c>
      <c r="H2692" s="4" t="s">
        <v>90</v>
      </c>
      <c r="I2692" s="9">
        <v>5</v>
      </c>
      <c r="J2692" s="6">
        <v>122.42</v>
      </c>
      <c r="K2692" s="7">
        <v>0</v>
      </c>
      <c r="L2692" s="6">
        <v>60.8</v>
      </c>
      <c r="M2692" s="6">
        <f t="shared" si="168"/>
        <v>612.1</v>
      </c>
      <c r="N2692" s="6">
        <f t="shared" si="169"/>
        <v>304</v>
      </c>
      <c r="O2692" s="6">
        <f t="shared" si="170"/>
        <v>308.10000000000002</v>
      </c>
      <c r="P2692" s="8">
        <f t="shared" si="171"/>
        <v>0.50334912595981052</v>
      </c>
      <c r="Q2692" s="5">
        <f>YEAR(SalesDataTable[[#This Row],[Order Date]])</f>
        <v>2026</v>
      </c>
      <c r="R2692" s="8" t="str">
        <f>"Q"&amp;ROUNDUP(MONTH(SalesDataTable[[#This Row],[Order Date]])/3,0)</f>
        <v>Q4</v>
      </c>
      <c r="S2692" s="9">
        <f>MONTH(SalesDataTable[[#This Row],[Order Date]])</f>
        <v>12</v>
      </c>
      <c r="T2692" s="8" t="str">
        <f>TEXT(SalesDataTable[[#This Row],[Order Date]],"mmm")</f>
        <v>Dec</v>
      </c>
    </row>
    <row r="2693" spans="1:20" ht="15.6">
      <c r="A2693" s="2" t="s">
        <v>2744</v>
      </c>
      <c r="B2693" s="3">
        <v>46384</v>
      </c>
      <c r="C2693" s="4" t="s">
        <v>8</v>
      </c>
      <c r="D2693" s="4" t="s">
        <v>38</v>
      </c>
      <c r="E2693" s="4" t="s">
        <v>25</v>
      </c>
      <c r="F2693" s="4" t="s">
        <v>16</v>
      </c>
      <c r="G2693" s="4" t="s">
        <v>17</v>
      </c>
      <c r="H2693" s="4" t="s">
        <v>18</v>
      </c>
      <c r="I2693" s="9">
        <v>1</v>
      </c>
      <c r="J2693" s="6">
        <v>37.03</v>
      </c>
      <c r="K2693" s="7">
        <v>0.15</v>
      </c>
      <c r="L2693" s="6">
        <v>13.53</v>
      </c>
      <c r="M2693" s="6">
        <f t="shared" si="168"/>
        <v>31.4755</v>
      </c>
      <c r="N2693" s="6">
        <f t="shared" si="169"/>
        <v>13.53</v>
      </c>
      <c r="O2693" s="6">
        <f t="shared" si="170"/>
        <v>17.945500000000003</v>
      </c>
      <c r="P2693" s="8">
        <f t="shared" si="171"/>
        <v>0.57014185636447401</v>
      </c>
      <c r="Q2693" s="5">
        <f>YEAR(SalesDataTable[[#This Row],[Order Date]])</f>
        <v>2026</v>
      </c>
      <c r="R2693" s="8" t="str">
        <f>"Q"&amp;ROUNDUP(MONTH(SalesDataTable[[#This Row],[Order Date]])/3,0)</f>
        <v>Q4</v>
      </c>
      <c r="S2693" s="9">
        <f>MONTH(SalesDataTable[[#This Row],[Order Date]])</f>
        <v>12</v>
      </c>
      <c r="T2693" s="8" t="str">
        <f>TEXT(SalesDataTable[[#This Row],[Order Date]],"mmm")</f>
        <v>Dec</v>
      </c>
    </row>
    <row r="2694" spans="1:20" ht="15.6">
      <c r="A2694" s="2" t="s">
        <v>2745</v>
      </c>
      <c r="B2694" s="3">
        <v>46384</v>
      </c>
      <c r="C2694" s="4" t="s">
        <v>8</v>
      </c>
      <c r="D2694" s="4" t="s">
        <v>86</v>
      </c>
      <c r="E2694" s="4" t="s">
        <v>25</v>
      </c>
      <c r="F2694" s="4" t="s">
        <v>4</v>
      </c>
      <c r="G2694" s="4" t="s">
        <v>11</v>
      </c>
      <c r="H2694" s="4" t="s">
        <v>12</v>
      </c>
      <c r="I2694" s="9">
        <v>1</v>
      </c>
      <c r="J2694" s="6">
        <v>90.99</v>
      </c>
      <c r="K2694" s="7">
        <v>0.05</v>
      </c>
      <c r="L2694" s="6">
        <v>44.78</v>
      </c>
      <c r="M2694" s="6">
        <f t="shared" si="168"/>
        <v>86.440499999999986</v>
      </c>
      <c r="N2694" s="6">
        <f t="shared" si="169"/>
        <v>44.78</v>
      </c>
      <c r="O2694" s="6">
        <f t="shared" si="170"/>
        <v>41.660499999999985</v>
      </c>
      <c r="P2694" s="8">
        <f t="shared" si="171"/>
        <v>0.48195579618350187</v>
      </c>
      <c r="Q2694" s="5">
        <f>YEAR(SalesDataTable[[#This Row],[Order Date]])</f>
        <v>2026</v>
      </c>
      <c r="R2694" s="8" t="str">
        <f>"Q"&amp;ROUNDUP(MONTH(SalesDataTable[[#This Row],[Order Date]])/3,0)</f>
        <v>Q4</v>
      </c>
      <c r="S2694" s="9">
        <f>MONTH(SalesDataTable[[#This Row],[Order Date]])</f>
        <v>12</v>
      </c>
      <c r="T2694" s="8" t="str">
        <f>TEXT(SalesDataTable[[#This Row],[Order Date]],"mmm")</f>
        <v>Dec</v>
      </c>
    </row>
    <row r="2695" spans="1:20" ht="15.6">
      <c r="A2695" s="2" t="s">
        <v>2746</v>
      </c>
      <c r="B2695" s="3">
        <v>46385</v>
      </c>
      <c r="C2695" s="4" t="s">
        <v>8</v>
      </c>
      <c r="D2695" s="4" t="s">
        <v>66</v>
      </c>
      <c r="E2695" s="4" t="s">
        <v>3</v>
      </c>
      <c r="F2695" s="4" t="s">
        <v>4</v>
      </c>
      <c r="G2695" s="4" t="s">
        <v>11</v>
      </c>
      <c r="H2695" s="4" t="s">
        <v>12</v>
      </c>
      <c r="I2695" s="9">
        <v>1</v>
      </c>
      <c r="J2695" s="6">
        <v>90.81</v>
      </c>
      <c r="K2695" s="7">
        <v>0.1</v>
      </c>
      <c r="L2695" s="6">
        <v>46.53</v>
      </c>
      <c r="M2695" s="6">
        <f t="shared" si="168"/>
        <v>81.728999999999999</v>
      </c>
      <c r="N2695" s="6">
        <f t="shared" si="169"/>
        <v>46.53</v>
      </c>
      <c r="O2695" s="6">
        <f t="shared" si="170"/>
        <v>35.198999999999998</v>
      </c>
      <c r="P2695" s="8">
        <f t="shared" si="171"/>
        <v>0.43067944059024332</v>
      </c>
      <c r="Q2695" s="5">
        <f>YEAR(SalesDataTable[[#This Row],[Order Date]])</f>
        <v>2026</v>
      </c>
      <c r="R2695" s="8" t="str">
        <f>"Q"&amp;ROUNDUP(MONTH(SalesDataTable[[#This Row],[Order Date]])/3,0)</f>
        <v>Q4</v>
      </c>
      <c r="S2695" s="9">
        <f>MONTH(SalesDataTable[[#This Row],[Order Date]])</f>
        <v>12</v>
      </c>
      <c r="T2695" s="8" t="str">
        <f>TEXT(SalesDataTable[[#This Row],[Order Date]],"mmm")</f>
        <v>Dec</v>
      </c>
    </row>
    <row r="2696" spans="1:20" ht="15.6">
      <c r="A2696" s="2" t="s">
        <v>2747</v>
      </c>
      <c r="B2696" s="3">
        <v>46385</v>
      </c>
      <c r="C2696" s="4" t="s">
        <v>1</v>
      </c>
      <c r="D2696" s="4" t="s">
        <v>88</v>
      </c>
      <c r="E2696" s="4" t="s">
        <v>25</v>
      </c>
      <c r="F2696" s="4" t="s">
        <v>16</v>
      </c>
      <c r="G2696" s="4" t="s">
        <v>5</v>
      </c>
      <c r="H2696" s="4" t="s">
        <v>35</v>
      </c>
      <c r="I2696" s="9">
        <v>1</v>
      </c>
      <c r="J2696" s="6">
        <v>41.28</v>
      </c>
      <c r="K2696" s="7">
        <v>0.15</v>
      </c>
      <c r="L2696" s="6">
        <v>16.41</v>
      </c>
      <c r="M2696" s="6">
        <f t="shared" si="168"/>
        <v>35.088000000000001</v>
      </c>
      <c r="N2696" s="6">
        <f t="shared" si="169"/>
        <v>16.41</v>
      </c>
      <c r="O2696" s="6">
        <f t="shared" si="170"/>
        <v>18.678000000000001</v>
      </c>
      <c r="P2696" s="8">
        <f t="shared" si="171"/>
        <v>0.53231874145006841</v>
      </c>
      <c r="Q2696" s="5">
        <f>YEAR(SalesDataTable[[#This Row],[Order Date]])</f>
        <v>2026</v>
      </c>
      <c r="R2696" s="8" t="str">
        <f>"Q"&amp;ROUNDUP(MONTH(SalesDataTable[[#This Row],[Order Date]])/3,0)</f>
        <v>Q4</v>
      </c>
      <c r="S2696" s="9">
        <f>MONTH(SalesDataTable[[#This Row],[Order Date]])</f>
        <v>12</v>
      </c>
      <c r="T2696" s="8" t="str">
        <f>TEXT(SalesDataTable[[#This Row],[Order Date]],"mmm")</f>
        <v>Dec</v>
      </c>
    </row>
    <row r="2697" spans="1:20" ht="15.6">
      <c r="A2697" s="2" t="s">
        <v>2748</v>
      </c>
      <c r="B2697" s="3">
        <v>46385</v>
      </c>
      <c r="C2697" s="4" t="s">
        <v>27</v>
      </c>
      <c r="D2697" s="4" t="s">
        <v>82</v>
      </c>
      <c r="E2697" s="4" t="s">
        <v>39</v>
      </c>
      <c r="F2697" s="4" t="s">
        <v>20</v>
      </c>
      <c r="G2697" s="4" t="s">
        <v>17</v>
      </c>
      <c r="H2697" s="4" t="s">
        <v>46</v>
      </c>
      <c r="I2697" s="9">
        <v>1</v>
      </c>
      <c r="J2697" s="6">
        <v>46.07</v>
      </c>
      <c r="K2697" s="7">
        <v>0</v>
      </c>
      <c r="L2697" s="6">
        <v>18.420000000000002</v>
      </c>
      <c r="M2697" s="6">
        <f t="shared" si="168"/>
        <v>46.07</v>
      </c>
      <c r="N2697" s="6">
        <f t="shared" si="169"/>
        <v>18.420000000000002</v>
      </c>
      <c r="O2697" s="6">
        <f t="shared" si="170"/>
        <v>27.65</v>
      </c>
      <c r="P2697" s="8">
        <f t="shared" si="171"/>
        <v>0.60017364879531143</v>
      </c>
      <c r="Q2697" s="5">
        <f>YEAR(SalesDataTable[[#This Row],[Order Date]])</f>
        <v>2026</v>
      </c>
      <c r="R2697" s="8" t="str">
        <f>"Q"&amp;ROUNDUP(MONTH(SalesDataTable[[#This Row],[Order Date]])/3,0)</f>
        <v>Q4</v>
      </c>
      <c r="S2697" s="9">
        <f>MONTH(SalesDataTable[[#This Row],[Order Date]])</f>
        <v>12</v>
      </c>
      <c r="T2697" s="8" t="str">
        <f>TEXT(SalesDataTable[[#This Row],[Order Date]],"mmm")</f>
        <v>Dec</v>
      </c>
    </row>
    <row r="2698" spans="1:20" ht="15.6">
      <c r="A2698" s="2" t="s">
        <v>2749</v>
      </c>
      <c r="B2698" s="3">
        <v>46385</v>
      </c>
      <c r="C2698" s="4" t="s">
        <v>8</v>
      </c>
      <c r="D2698" s="4" t="s">
        <v>69</v>
      </c>
      <c r="E2698" s="4" t="s">
        <v>25</v>
      </c>
      <c r="F2698" s="4" t="s">
        <v>20</v>
      </c>
      <c r="G2698" s="4" t="s">
        <v>11</v>
      </c>
      <c r="H2698" s="4" t="s">
        <v>21</v>
      </c>
      <c r="I2698" s="9">
        <v>1</v>
      </c>
      <c r="J2698" s="6">
        <v>147.29</v>
      </c>
      <c r="K2698" s="7">
        <v>0.1</v>
      </c>
      <c r="L2698" s="6">
        <v>78.2</v>
      </c>
      <c r="M2698" s="6">
        <f t="shared" si="168"/>
        <v>132.56100000000001</v>
      </c>
      <c r="N2698" s="6">
        <f t="shared" si="169"/>
        <v>78.2</v>
      </c>
      <c r="O2698" s="6">
        <f t="shared" si="170"/>
        <v>54.361000000000004</v>
      </c>
      <c r="P2698" s="8">
        <f t="shared" si="171"/>
        <v>0.4100829052285363</v>
      </c>
      <c r="Q2698" s="5">
        <f>YEAR(SalesDataTable[[#This Row],[Order Date]])</f>
        <v>2026</v>
      </c>
      <c r="R2698" s="8" t="str">
        <f>"Q"&amp;ROUNDUP(MONTH(SalesDataTable[[#This Row],[Order Date]])/3,0)</f>
        <v>Q4</v>
      </c>
      <c r="S2698" s="9">
        <f>MONTH(SalesDataTable[[#This Row],[Order Date]])</f>
        <v>12</v>
      </c>
      <c r="T2698" s="8" t="str">
        <f>TEXT(SalesDataTable[[#This Row],[Order Date]],"mmm")</f>
        <v>Dec</v>
      </c>
    </row>
    <row r="2699" spans="1:20" ht="15.6">
      <c r="A2699" s="2" t="s">
        <v>2750</v>
      </c>
      <c r="B2699" s="3">
        <v>46386</v>
      </c>
      <c r="C2699" s="4" t="s">
        <v>27</v>
      </c>
      <c r="D2699" s="4" t="s">
        <v>82</v>
      </c>
      <c r="E2699" s="4" t="s">
        <v>3</v>
      </c>
      <c r="F2699" s="4" t="s">
        <v>16</v>
      </c>
      <c r="G2699" s="4" t="s">
        <v>5</v>
      </c>
      <c r="H2699" s="4" t="s">
        <v>35</v>
      </c>
      <c r="I2699" s="9">
        <v>1</v>
      </c>
      <c r="J2699" s="6">
        <v>40.82</v>
      </c>
      <c r="K2699" s="7">
        <v>0.1</v>
      </c>
      <c r="L2699" s="6">
        <v>17.2</v>
      </c>
      <c r="M2699" s="6">
        <f t="shared" si="168"/>
        <v>36.738</v>
      </c>
      <c r="N2699" s="6">
        <f t="shared" si="169"/>
        <v>17.2</v>
      </c>
      <c r="O2699" s="6">
        <f t="shared" si="170"/>
        <v>19.538</v>
      </c>
      <c r="P2699" s="8">
        <f t="shared" si="171"/>
        <v>0.53181991398551909</v>
      </c>
      <c r="Q2699" s="5">
        <f>YEAR(SalesDataTable[[#This Row],[Order Date]])</f>
        <v>2026</v>
      </c>
      <c r="R2699" s="8" t="str">
        <f>"Q"&amp;ROUNDUP(MONTH(SalesDataTable[[#This Row],[Order Date]])/3,0)</f>
        <v>Q4</v>
      </c>
      <c r="S2699" s="9">
        <f>MONTH(SalesDataTable[[#This Row],[Order Date]])</f>
        <v>12</v>
      </c>
      <c r="T2699" s="8" t="str">
        <f>TEXT(SalesDataTable[[#This Row],[Order Date]],"mmm")</f>
        <v>Dec</v>
      </c>
    </row>
    <row r="2700" spans="1:20" ht="15.6">
      <c r="A2700" s="2" t="s">
        <v>2751</v>
      </c>
      <c r="B2700" s="3">
        <v>46386</v>
      </c>
      <c r="C2700" s="4" t="s">
        <v>27</v>
      </c>
      <c r="D2700" s="4" t="s">
        <v>45</v>
      </c>
      <c r="E2700" s="4" t="s">
        <v>3</v>
      </c>
      <c r="F2700" s="4" t="s">
        <v>16</v>
      </c>
      <c r="G2700" s="4" t="s">
        <v>49</v>
      </c>
      <c r="H2700" s="4" t="s">
        <v>74</v>
      </c>
      <c r="I2700" s="9">
        <v>3</v>
      </c>
      <c r="J2700" s="6">
        <v>50.72</v>
      </c>
      <c r="K2700" s="7">
        <v>0</v>
      </c>
      <c r="L2700" s="6">
        <v>22.3</v>
      </c>
      <c r="M2700" s="6">
        <f t="shared" si="168"/>
        <v>152.16</v>
      </c>
      <c r="N2700" s="6">
        <f t="shared" si="169"/>
        <v>66.900000000000006</v>
      </c>
      <c r="O2700" s="6">
        <f t="shared" si="170"/>
        <v>85.259999999999991</v>
      </c>
      <c r="P2700" s="8">
        <f t="shared" si="171"/>
        <v>0.56033123028391163</v>
      </c>
      <c r="Q2700" s="5">
        <f>YEAR(SalesDataTable[[#This Row],[Order Date]])</f>
        <v>2026</v>
      </c>
      <c r="R2700" s="8" t="str">
        <f>"Q"&amp;ROUNDUP(MONTH(SalesDataTable[[#This Row],[Order Date]])/3,0)</f>
        <v>Q4</v>
      </c>
      <c r="S2700" s="9">
        <f>MONTH(SalesDataTable[[#This Row],[Order Date]])</f>
        <v>12</v>
      </c>
      <c r="T2700" s="8" t="str">
        <f>TEXT(SalesDataTable[[#This Row],[Order Date]],"mmm")</f>
        <v>Dec</v>
      </c>
    </row>
    <row r="2701" spans="1:20" ht="15.6">
      <c r="A2701" s="2" t="s">
        <v>2752</v>
      </c>
      <c r="B2701" s="3">
        <v>46386</v>
      </c>
      <c r="C2701" s="4" t="s">
        <v>8</v>
      </c>
      <c r="D2701" s="4" t="s">
        <v>69</v>
      </c>
      <c r="E2701" s="4" t="s">
        <v>39</v>
      </c>
      <c r="F2701" s="4" t="s">
        <v>20</v>
      </c>
      <c r="G2701" s="4" t="s">
        <v>31</v>
      </c>
      <c r="H2701" s="4" t="s">
        <v>41</v>
      </c>
      <c r="I2701" s="9">
        <v>3</v>
      </c>
      <c r="J2701" s="6">
        <v>194.7</v>
      </c>
      <c r="K2701" s="7">
        <v>0.1</v>
      </c>
      <c r="L2701" s="6">
        <v>102.62</v>
      </c>
      <c r="M2701" s="6">
        <f t="shared" si="168"/>
        <v>525.68999999999994</v>
      </c>
      <c r="N2701" s="6">
        <f t="shared" si="169"/>
        <v>307.86</v>
      </c>
      <c r="O2701" s="6">
        <f t="shared" si="170"/>
        <v>217.82999999999993</v>
      </c>
      <c r="P2701" s="8">
        <f t="shared" si="171"/>
        <v>0.41436968555612613</v>
      </c>
      <c r="Q2701" s="5">
        <f>YEAR(SalesDataTable[[#This Row],[Order Date]])</f>
        <v>2026</v>
      </c>
      <c r="R2701" s="8" t="str">
        <f>"Q"&amp;ROUNDUP(MONTH(SalesDataTable[[#This Row],[Order Date]])/3,0)</f>
        <v>Q4</v>
      </c>
      <c r="S2701" s="9">
        <f>MONTH(SalesDataTable[[#This Row],[Order Date]])</f>
        <v>12</v>
      </c>
      <c r="T2701" s="8" t="str">
        <f>TEXT(SalesDataTable[[#This Row],[Order Date]],"mmm")</f>
        <v>Dec</v>
      </c>
    </row>
    <row r="2702" spans="1:20" ht="15.6">
      <c r="A2702" s="2" t="s">
        <v>2753</v>
      </c>
      <c r="B2702" s="3">
        <v>46386</v>
      </c>
      <c r="C2702" s="4" t="s">
        <v>8</v>
      </c>
      <c r="D2702" s="4" t="s">
        <v>38</v>
      </c>
      <c r="E2702" s="4" t="s">
        <v>25</v>
      </c>
      <c r="F2702" s="4" t="s">
        <v>16</v>
      </c>
      <c r="G2702" s="4" t="s">
        <v>17</v>
      </c>
      <c r="H2702" s="4" t="s">
        <v>18</v>
      </c>
      <c r="I2702" s="9">
        <v>1</v>
      </c>
      <c r="J2702" s="6">
        <v>36.64</v>
      </c>
      <c r="K2702" s="7">
        <v>0.05</v>
      </c>
      <c r="L2702" s="6">
        <v>13.59</v>
      </c>
      <c r="M2702" s="6">
        <f t="shared" si="168"/>
        <v>34.808</v>
      </c>
      <c r="N2702" s="6">
        <f t="shared" si="169"/>
        <v>13.59</v>
      </c>
      <c r="O2702" s="6">
        <f t="shared" si="170"/>
        <v>21.218</v>
      </c>
      <c r="P2702" s="8">
        <f t="shared" si="171"/>
        <v>0.60957251206619167</v>
      </c>
      <c r="Q2702" s="5">
        <f>YEAR(SalesDataTable[[#This Row],[Order Date]])</f>
        <v>2026</v>
      </c>
      <c r="R2702" s="8" t="str">
        <f>"Q"&amp;ROUNDUP(MONTH(SalesDataTable[[#This Row],[Order Date]])/3,0)</f>
        <v>Q4</v>
      </c>
      <c r="S2702" s="9">
        <f>MONTH(SalesDataTable[[#This Row],[Order Date]])</f>
        <v>12</v>
      </c>
      <c r="T2702" s="8" t="str">
        <f>TEXT(SalesDataTable[[#This Row],[Order Date]],"mmm")</f>
        <v>Dec</v>
      </c>
    </row>
    <row r="2703" spans="1:20" ht="15.6">
      <c r="A2703" s="2" t="s">
        <v>2754</v>
      </c>
      <c r="B2703" s="3">
        <v>46386</v>
      </c>
      <c r="C2703" s="4" t="s">
        <v>14</v>
      </c>
      <c r="D2703" s="4" t="s">
        <v>61</v>
      </c>
      <c r="E2703" s="4" t="s">
        <v>39</v>
      </c>
      <c r="F2703" s="4" t="s">
        <v>4</v>
      </c>
      <c r="G2703" s="4" t="s">
        <v>31</v>
      </c>
      <c r="H2703" s="4" t="s">
        <v>41</v>
      </c>
      <c r="I2703" s="9">
        <v>6</v>
      </c>
      <c r="J2703" s="6">
        <v>192.9</v>
      </c>
      <c r="K2703" s="7">
        <v>0.2</v>
      </c>
      <c r="L2703" s="6">
        <v>106.89</v>
      </c>
      <c r="M2703" s="6">
        <f t="shared" si="168"/>
        <v>925.92000000000007</v>
      </c>
      <c r="N2703" s="6">
        <f t="shared" si="169"/>
        <v>641.34</v>
      </c>
      <c r="O2703" s="6">
        <f t="shared" si="170"/>
        <v>284.58000000000004</v>
      </c>
      <c r="P2703" s="8">
        <f t="shared" si="171"/>
        <v>0.30734836702954899</v>
      </c>
      <c r="Q2703" s="5">
        <f>YEAR(SalesDataTable[[#This Row],[Order Date]])</f>
        <v>2026</v>
      </c>
      <c r="R2703" s="8" t="str">
        <f>"Q"&amp;ROUNDUP(MONTH(SalesDataTable[[#This Row],[Order Date]])/3,0)</f>
        <v>Q4</v>
      </c>
      <c r="S2703" s="9">
        <f>MONTH(SalesDataTable[[#This Row],[Order Date]])</f>
        <v>12</v>
      </c>
      <c r="T2703" s="8" t="str">
        <f>TEXT(SalesDataTable[[#This Row],[Order Date]],"mmm")</f>
        <v>Dec</v>
      </c>
    </row>
    <row r="2704" spans="1:20" ht="15.6">
      <c r="A2704" s="2" t="s">
        <v>2755</v>
      </c>
      <c r="B2704" s="3">
        <v>46386</v>
      </c>
      <c r="C2704" s="4" t="s">
        <v>27</v>
      </c>
      <c r="D2704" s="4" t="s">
        <v>45</v>
      </c>
      <c r="E2704" s="4" t="s">
        <v>39</v>
      </c>
      <c r="F2704" s="4" t="s">
        <v>4</v>
      </c>
      <c r="G2704" s="4" t="s">
        <v>11</v>
      </c>
      <c r="H2704" s="4" t="s">
        <v>79</v>
      </c>
      <c r="I2704" s="9">
        <v>2</v>
      </c>
      <c r="J2704" s="6">
        <v>71.56</v>
      </c>
      <c r="K2704" s="7">
        <v>0.1</v>
      </c>
      <c r="L2704" s="6">
        <v>32.99</v>
      </c>
      <c r="M2704" s="6">
        <f t="shared" si="168"/>
        <v>128.80800000000002</v>
      </c>
      <c r="N2704" s="6">
        <f t="shared" si="169"/>
        <v>65.98</v>
      </c>
      <c r="O2704" s="6">
        <f t="shared" si="170"/>
        <v>62.828000000000017</v>
      </c>
      <c r="P2704" s="8">
        <f t="shared" si="171"/>
        <v>0.4877647351096206</v>
      </c>
      <c r="Q2704" s="5">
        <f>YEAR(SalesDataTable[[#This Row],[Order Date]])</f>
        <v>2026</v>
      </c>
      <c r="R2704" s="8" t="str">
        <f>"Q"&amp;ROUNDUP(MONTH(SalesDataTable[[#This Row],[Order Date]])/3,0)</f>
        <v>Q4</v>
      </c>
      <c r="S2704" s="9">
        <f>MONTH(SalesDataTable[[#This Row],[Order Date]])</f>
        <v>12</v>
      </c>
      <c r="T2704" s="8" t="str">
        <f>TEXT(SalesDataTable[[#This Row],[Order Date]],"mmm")</f>
        <v>Dec</v>
      </c>
    </row>
    <row r="2705" spans="1:20" ht="15.6">
      <c r="A2705" s="2" t="s">
        <v>2756</v>
      </c>
      <c r="B2705" s="3">
        <v>46386</v>
      </c>
      <c r="C2705" s="4" t="s">
        <v>27</v>
      </c>
      <c r="D2705" s="4" t="s">
        <v>82</v>
      </c>
      <c r="E2705" s="4" t="s">
        <v>39</v>
      </c>
      <c r="F2705" s="4" t="s">
        <v>16</v>
      </c>
      <c r="G2705" s="4" t="s">
        <v>5</v>
      </c>
      <c r="H2705" s="4" t="s">
        <v>35</v>
      </c>
      <c r="I2705" s="9">
        <v>1</v>
      </c>
      <c r="J2705" s="6">
        <v>40.270000000000003</v>
      </c>
      <c r="K2705" s="7">
        <v>0.1</v>
      </c>
      <c r="L2705" s="6">
        <v>16.63</v>
      </c>
      <c r="M2705" s="6">
        <f t="shared" si="168"/>
        <v>36.243000000000002</v>
      </c>
      <c r="N2705" s="6">
        <f t="shared" si="169"/>
        <v>16.63</v>
      </c>
      <c r="O2705" s="6">
        <f t="shared" si="170"/>
        <v>19.613000000000003</v>
      </c>
      <c r="P2705" s="8">
        <f t="shared" si="171"/>
        <v>0.54115277432883602</v>
      </c>
      <c r="Q2705" s="5">
        <f>YEAR(SalesDataTable[[#This Row],[Order Date]])</f>
        <v>2026</v>
      </c>
      <c r="R2705" s="8" t="str">
        <f>"Q"&amp;ROUNDUP(MONTH(SalesDataTable[[#This Row],[Order Date]])/3,0)</f>
        <v>Q4</v>
      </c>
      <c r="S2705" s="9">
        <f>MONTH(SalesDataTable[[#This Row],[Order Date]])</f>
        <v>12</v>
      </c>
      <c r="T2705" s="8" t="str">
        <f>TEXT(SalesDataTable[[#This Row],[Order Date]],"mmm")</f>
        <v>Dec</v>
      </c>
    </row>
    <row r="2706" spans="1:20" ht="15.6">
      <c r="A2706" s="2" t="s">
        <v>2757</v>
      </c>
      <c r="B2706" s="3">
        <v>46386</v>
      </c>
      <c r="C2706" s="4" t="s">
        <v>27</v>
      </c>
      <c r="D2706" s="4" t="s">
        <v>45</v>
      </c>
      <c r="E2706" s="4" t="s">
        <v>25</v>
      </c>
      <c r="F2706" s="4" t="s">
        <v>20</v>
      </c>
      <c r="G2706" s="4" t="s">
        <v>5</v>
      </c>
      <c r="H2706" s="4" t="s">
        <v>6</v>
      </c>
      <c r="I2706" s="9">
        <v>6</v>
      </c>
      <c r="J2706" s="6">
        <v>81.180000000000007</v>
      </c>
      <c r="K2706" s="7">
        <v>0.05</v>
      </c>
      <c r="L2706" s="6">
        <v>43.3</v>
      </c>
      <c r="M2706" s="6">
        <f t="shared" si="168"/>
        <v>462.726</v>
      </c>
      <c r="N2706" s="6">
        <f t="shared" si="169"/>
        <v>259.79999999999995</v>
      </c>
      <c r="O2706" s="6">
        <f t="shared" si="170"/>
        <v>202.92600000000004</v>
      </c>
      <c r="P2706" s="8">
        <f t="shared" si="171"/>
        <v>0.43854462468069666</v>
      </c>
      <c r="Q2706" s="5">
        <f>YEAR(SalesDataTable[[#This Row],[Order Date]])</f>
        <v>2026</v>
      </c>
      <c r="R2706" s="8" t="str">
        <f>"Q"&amp;ROUNDUP(MONTH(SalesDataTable[[#This Row],[Order Date]])/3,0)</f>
        <v>Q4</v>
      </c>
      <c r="S2706" s="9">
        <f>MONTH(SalesDataTable[[#This Row],[Order Date]])</f>
        <v>12</v>
      </c>
      <c r="T2706" s="8" t="str">
        <f>TEXT(SalesDataTable[[#This Row],[Order Date]],"mmm")</f>
        <v>Dec</v>
      </c>
    </row>
    <row r="2707" spans="1:20" ht="15.6">
      <c r="A2707" s="2" t="s">
        <v>2758</v>
      </c>
      <c r="B2707" s="3">
        <v>46386</v>
      </c>
      <c r="C2707" s="4" t="s">
        <v>8</v>
      </c>
      <c r="D2707" s="4" t="s">
        <v>69</v>
      </c>
      <c r="E2707" s="4" t="s">
        <v>3</v>
      </c>
      <c r="F2707" s="4" t="s">
        <v>16</v>
      </c>
      <c r="G2707" s="4" t="s">
        <v>5</v>
      </c>
      <c r="H2707" s="4" t="s">
        <v>43</v>
      </c>
      <c r="I2707" s="9">
        <v>2</v>
      </c>
      <c r="J2707" s="6">
        <v>101.73</v>
      </c>
      <c r="K2707" s="7">
        <v>0.1</v>
      </c>
      <c r="L2707" s="6">
        <v>49.3</v>
      </c>
      <c r="M2707" s="6">
        <f t="shared" si="168"/>
        <v>183.114</v>
      </c>
      <c r="N2707" s="6">
        <f t="shared" si="169"/>
        <v>98.6</v>
      </c>
      <c r="O2707" s="6">
        <f t="shared" si="170"/>
        <v>84.51400000000001</v>
      </c>
      <c r="P2707" s="8">
        <f t="shared" si="171"/>
        <v>0.46153762137247839</v>
      </c>
      <c r="Q2707" s="5">
        <f>YEAR(SalesDataTable[[#This Row],[Order Date]])</f>
        <v>2026</v>
      </c>
      <c r="R2707" s="8" t="str">
        <f>"Q"&amp;ROUNDUP(MONTH(SalesDataTable[[#This Row],[Order Date]])/3,0)</f>
        <v>Q4</v>
      </c>
      <c r="S2707" s="9">
        <f>MONTH(SalesDataTable[[#This Row],[Order Date]])</f>
        <v>12</v>
      </c>
      <c r="T2707" s="8" t="str">
        <f>TEXT(SalesDataTable[[#This Row],[Order Date]],"mmm")</f>
        <v>Dec</v>
      </c>
    </row>
    <row r="2708" spans="1:20" ht="15.6">
      <c r="A2708" s="2" t="s">
        <v>2759</v>
      </c>
      <c r="B2708" s="3">
        <v>46386</v>
      </c>
      <c r="C2708" s="4" t="s">
        <v>14</v>
      </c>
      <c r="D2708" s="4" t="s">
        <v>61</v>
      </c>
      <c r="E2708" s="4" t="s">
        <v>3</v>
      </c>
      <c r="F2708" s="4" t="s">
        <v>16</v>
      </c>
      <c r="G2708" s="4" t="s">
        <v>5</v>
      </c>
      <c r="H2708" s="4" t="s">
        <v>29</v>
      </c>
      <c r="I2708" s="9">
        <v>5</v>
      </c>
      <c r="J2708" s="6">
        <v>51.78</v>
      </c>
      <c r="K2708" s="7">
        <v>0.15</v>
      </c>
      <c r="L2708" s="6">
        <v>22.37</v>
      </c>
      <c r="M2708" s="6">
        <f t="shared" si="168"/>
        <v>220.06499999999997</v>
      </c>
      <c r="N2708" s="6">
        <f t="shared" si="169"/>
        <v>111.85000000000001</v>
      </c>
      <c r="O2708" s="6">
        <f t="shared" si="170"/>
        <v>108.21499999999996</v>
      </c>
      <c r="P2708" s="8">
        <f t="shared" si="171"/>
        <v>0.49174107650012483</v>
      </c>
      <c r="Q2708" s="5">
        <f>YEAR(SalesDataTable[[#This Row],[Order Date]])</f>
        <v>2026</v>
      </c>
      <c r="R2708" s="8" t="str">
        <f>"Q"&amp;ROUNDUP(MONTH(SalesDataTable[[#This Row],[Order Date]])/3,0)</f>
        <v>Q4</v>
      </c>
      <c r="S2708" s="9">
        <f>MONTH(SalesDataTable[[#This Row],[Order Date]])</f>
        <v>12</v>
      </c>
      <c r="T2708" s="8"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E5689-7E3E-4453-B400-F73A4E14B484}">
  <dimension ref="B2:F64"/>
  <sheetViews>
    <sheetView topLeftCell="A57" zoomScale="115" zoomScaleNormal="115" workbookViewId="0"/>
  </sheetViews>
  <sheetFormatPr defaultColWidth="8.77734375" defaultRowHeight="14.4"/>
  <cols>
    <col min="2" max="2" width="14.44140625" bestFit="1" customWidth="1"/>
    <col min="3" max="3" width="8.6640625" bestFit="1" customWidth="1"/>
    <col min="4" max="4" width="11.109375" bestFit="1" customWidth="1"/>
  </cols>
  <sheetData>
    <row r="2" spans="2:4">
      <c r="B2" t="s">
        <v>2780</v>
      </c>
    </row>
    <row r="3" spans="2:4">
      <c r="B3" s="13">
        <v>645223.1794999995</v>
      </c>
      <c r="D3" s="19">
        <f>GETPIVOTDATA("Revenue",$B$2)</f>
        <v>645223.1794999995</v>
      </c>
    </row>
    <row r="4" spans="2:4">
      <c r="D4" s="19"/>
    </row>
    <row r="5" spans="2:4">
      <c r="B5" t="s">
        <v>2781</v>
      </c>
      <c r="D5" s="19"/>
    </row>
    <row r="6" spans="2:4">
      <c r="B6" s="13">
        <v>296384.2495000005</v>
      </c>
      <c r="D6" s="19">
        <f>GETPIVOTDATA("Gross Profit",$B$5)</f>
        <v>296384.2495000005</v>
      </c>
    </row>
    <row r="8" spans="2:4">
      <c r="B8" t="s">
        <v>2782</v>
      </c>
    </row>
    <row r="9" spans="2:4">
      <c r="B9" s="15">
        <v>6698</v>
      </c>
      <c r="D9" s="19">
        <f>GETPIVOTDATA("Units Sold",$B$8)</f>
        <v>6698</v>
      </c>
    </row>
    <row r="11" spans="2:4">
      <c r="B11" t="s">
        <v>2783</v>
      </c>
    </row>
    <row r="12" spans="2:4">
      <c r="B12" s="13">
        <v>238.35359420022147</v>
      </c>
      <c r="D12" s="20">
        <f>GETPIVOTDATA("Revenue",$B$11)</f>
        <v>238.35359420022147</v>
      </c>
    </row>
    <row r="14" spans="2:4">
      <c r="B14" s="14" t="s">
        <v>2784</v>
      </c>
      <c r="C14" t="s">
        <v>2798</v>
      </c>
      <c r="D14" t="s">
        <v>2799</v>
      </c>
    </row>
    <row r="15" spans="2:4">
      <c r="B15" s="16" t="s">
        <v>2785</v>
      </c>
      <c r="C15" s="17">
        <v>39091.819499999998</v>
      </c>
      <c r="D15" s="17">
        <v>17596.939500000004</v>
      </c>
    </row>
    <row r="16" spans="2:4">
      <c r="B16" s="16" t="s">
        <v>2786</v>
      </c>
      <c r="C16" s="17">
        <v>35647.71699999999</v>
      </c>
      <c r="D16" s="17">
        <v>16561.507000000001</v>
      </c>
    </row>
    <row r="17" spans="2:6">
      <c r="B17" s="16" t="s">
        <v>2787</v>
      </c>
      <c r="C17" s="17">
        <v>44696.898499999996</v>
      </c>
      <c r="D17" s="17">
        <v>21465.038499999991</v>
      </c>
    </row>
    <row r="18" spans="2:6">
      <c r="B18" s="16" t="s">
        <v>2788</v>
      </c>
      <c r="C18" s="17">
        <v>54688.639000000017</v>
      </c>
      <c r="D18" s="17">
        <v>25283.649000000012</v>
      </c>
    </row>
    <row r="19" spans="2:6">
      <c r="B19" s="16" t="s">
        <v>2789</v>
      </c>
      <c r="C19" s="17">
        <v>58235.185000000005</v>
      </c>
      <c r="D19" s="17">
        <v>27301.534999999993</v>
      </c>
    </row>
    <row r="20" spans="2:6">
      <c r="B20" s="16" t="s">
        <v>2790</v>
      </c>
      <c r="C20" s="17">
        <v>69504.337000000014</v>
      </c>
      <c r="D20" s="17">
        <v>31109.926999999985</v>
      </c>
    </row>
    <row r="21" spans="2:6">
      <c r="B21" s="16" t="s">
        <v>2791</v>
      </c>
      <c r="C21" s="17">
        <v>66442.23599999999</v>
      </c>
      <c r="D21" s="17">
        <v>31035.085999999967</v>
      </c>
    </row>
    <row r="22" spans="2:6">
      <c r="B22" s="16" t="s">
        <v>2792</v>
      </c>
      <c r="C22" s="17">
        <v>57609.044499999975</v>
      </c>
      <c r="D22" s="17">
        <v>27126.764499999972</v>
      </c>
    </row>
    <row r="23" spans="2:6">
      <c r="B23" s="16" t="s">
        <v>2793</v>
      </c>
      <c r="C23" s="17">
        <v>53609.278500000037</v>
      </c>
      <c r="D23" s="17">
        <v>25001.058499999999</v>
      </c>
    </row>
    <row r="24" spans="2:6">
      <c r="B24" s="16" t="s">
        <v>2794</v>
      </c>
      <c r="C24" s="17">
        <v>49147.535000000003</v>
      </c>
      <c r="D24" s="17">
        <v>22793.035</v>
      </c>
    </row>
    <row r="25" spans="2:6">
      <c r="B25" s="16" t="s">
        <v>2795</v>
      </c>
      <c r="C25" s="17">
        <v>65523.639499999968</v>
      </c>
      <c r="D25" s="17">
        <v>28666.869500000012</v>
      </c>
    </row>
    <row r="26" spans="2:6">
      <c r="B26" s="16" t="s">
        <v>2796</v>
      </c>
      <c r="C26" s="17">
        <v>51026.850000000006</v>
      </c>
      <c r="D26" s="17">
        <v>22442.840000000007</v>
      </c>
    </row>
    <row r="27" spans="2:6">
      <c r="B27" s="16" t="s">
        <v>2797</v>
      </c>
      <c r="C27" s="17">
        <v>645223.17949999985</v>
      </c>
      <c r="D27" s="17">
        <v>296384.24949999998</v>
      </c>
    </row>
    <row r="29" spans="2:6">
      <c r="B29" s="14" t="s">
        <v>2784</v>
      </c>
      <c r="C29" t="s">
        <v>2780</v>
      </c>
    </row>
    <row r="30" spans="2:6">
      <c r="B30" s="16" t="s">
        <v>2</v>
      </c>
      <c r="C30" s="13">
        <v>46624.590999999986</v>
      </c>
      <c r="E30" t="str">
        <f>B30</f>
        <v>Spain</v>
      </c>
      <c r="F30" s="19">
        <f>C30</f>
        <v>46624.590999999986</v>
      </c>
    </row>
    <row r="31" spans="2:6">
      <c r="B31" s="16" t="s">
        <v>82</v>
      </c>
      <c r="C31" s="13">
        <v>55102.048500000012</v>
      </c>
      <c r="E31" t="str">
        <f t="shared" ref="E31:E46" si="0">B31</f>
        <v>France</v>
      </c>
      <c r="F31" s="19">
        <f t="shared" ref="F31:F46" si="1">C31</f>
        <v>55102.048500000012</v>
      </c>
    </row>
    <row r="32" spans="2:6">
      <c r="B32" s="16" t="s">
        <v>69</v>
      </c>
      <c r="C32" s="13">
        <v>70034.105500000005</v>
      </c>
      <c r="E32" t="str">
        <f t="shared" si="0"/>
        <v>Germany</v>
      </c>
      <c r="F32" s="19">
        <f t="shared" si="1"/>
        <v>70034.105500000005</v>
      </c>
    </row>
    <row r="33" spans="2:6">
      <c r="B33" s="16" t="s">
        <v>88</v>
      </c>
      <c r="C33" s="13">
        <v>50319.473499999986</v>
      </c>
      <c r="E33" t="str">
        <f t="shared" si="0"/>
        <v>Italy</v>
      </c>
      <c r="F33" s="19">
        <f t="shared" si="1"/>
        <v>50319.473499999986</v>
      </c>
    </row>
    <row r="34" spans="2:6">
      <c r="B34" s="16" t="s">
        <v>38</v>
      </c>
      <c r="C34" s="13">
        <v>32754.26549999999</v>
      </c>
      <c r="E34" t="str">
        <f t="shared" si="0"/>
        <v>Austria</v>
      </c>
      <c r="F34" s="19">
        <f t="shared" si="1"/>
        <v>32754.26549999999</v>
      </c>
    </row>
    <row r="35" spans="2:6">
      <c r="B35" s="16" t="s">
        <v>28</v>
      </c>
      <c r="C35" s="13">
        <v>26318.221999999987</v>
      </c>
      <c r="E35" t="str">
        <f t="shared" si="0"/>
        <v>Belgium</v>
      </c>
      <c r="F35" s="19">
        <f t="shared" si="1"/>
        <v>26318.221999999987</v>
      </c>
    </row>
    <row r="36" spans="2:6">
      <c r="B36" s="16" t="s">
        <v>9</v>
      </c>
      <c r="C36" s="13">
        <v>23348.653999999995</v>
      </c>
      <c r="E36" t="str">
        <f t="shared" si="0"/>
        <v>Czechia</v>
      </c>
      <c r="F36" s="19">
        <f t="shared" si="1"/>
        <v>23348.653999999995</v>
      </c>
    </row>
    <row r="37" spans="2:6">
      <c r="B37" s="16" t="s">
        <v>34</v>
      </c>
      <c r="C37" s="13">
        <v>28462.138000000006</v>
      </c>
      <c r="E37" t="str">
        <f t="shared" si="0"/>
        <v>Denmark</v>
      </c>
      <c r="F37" s="19">
        <f t="shared" si="1"/>
        <v>28462.138000000006</v>
      </c>
    </row>
    <row r="38" spans="2:6">
      <c r="B38" s="16" t="s">
        <v>61</v>
      </c>
      <c r="C38" s="13">
        <v>24075.482</v>
      </c>
      <c r="E38" t="str">
        <f t="shared" si="0"/>
        <v>Finland</v>
      </c>
      <c r="F38" s="19">
        <f t="shared" si="1"/>
        <v>24075.482</v>
      </c>
    </row>
    <row r="39" spans="2:6">
      <c r="B39" s="16" t="s">
        <v>24</v>
      </c>
      <c r="C39" s="13">
        <v>16596.517499999994</v>
      </c>
      <c r="E39" t="str">
        <f t="shared" si="0"/>
        <v>Ireland</v>
      </c>
      <c r="F39" s="19">
        <f t="shared" si="1"/>
        <v>16596.517499999994</v>
      </c>
    </row>
    <row r="40" spans="2:6">
      <c r="B40" s="16" t="s">
        <v>45</v>
      </c>
      <c r="C40" s="13">
        <v>42192.776500000007</v>
      </c>
      <c r="E40" t="str">
        <f t="shared" si="0"/>
        <v>Netherlands</v>
      </c>
      <c r="F40" s="19">
        <f t="shared" si="1"/>
        <v>42192.776500000007</v>
      </c>
    </row>
    <row r="41" spans="2:6">
      <c r="B41" s="16" t="s">
        <v>126</v>
      </c>
      <c r="C41" s="13">
        <v>26376.673999999999</v>
      </c>
      <c r="E41" t="str">
        <f t="shared" si="0"/>
        <v>Norway</v>
      </c>
      <c r="F41" s="19">
        <f t="shared" si="1"/>
        <v>26376.673999999999</v>
      </c>
    </row>
    <row r="42" spans="2:6">
      <c r="B42" s="16" t="s">
        <v>86</v>
      </c>
      <c r="C42" s="13">
        <v>40290.002</v>
      </c>
      <c r="E42" t="str">
        <f t="shared" si="0"/>
        <v>Poland</v>
      </c>
      <c r="F42" s="19">
        <f t="shared" si="1"/>
        <v>40290.002</v>
      </c>
    </row>
    <row r="43" spans="2:6">
      <c r="B43" s="16" t="s">
        <v>52</v>
      </c>
      <c r="C43" s="13">
        <v>27591.421000000006</v>
      </c>
      <c r="E43" t="str">
        <f t="shared" si="0"/>
        <v>Portugal</v>
      </c>
      <c r="F43" s="19">
        <f t="shared" si="1"/>
        <v>27591.421000000006</v>
      </c>
    </row>
    <row r="44" spans="2:6">
      <c r="B44" s="16" t="s">
        <v>15</v>
      </c>
      <c r="C44" s="13">
        <v>35977.811999999991</v>
      </c>
      <c r="E44" t="str">
        <f t="shared" si="0"/>
        <v>Sweden</v>
      </c>
      <c r="F44" s="19">
        <f t="shared" si="1"/>
        <v>35977.811999999991</v>
      </c>
    </row>
    <row r="45" spans="2:6">
      <c r="B45" s="16" t="s">
        <v>66</v>
      </c>
      <c r="C45" s="13">
        <v>24731.628500000003</v>
      </c>
      <c r="E45" t="str">
        <f t="shared" si="0"/>
        <v>Switzerland</v>
      </c>
      <c r="F45" s="19">
        <f t="shared" si="1"/>
        <v>24731.628500000003</v>
      </c>
    </row>
    <row r="46" spans="2:6">
      <c r="B46" s="16" t="s">
        <v>48</v>
      </c>
      <c r="C46" s="13">
        <v>74427.368000000002</v>
      </c>
      <c r="E46" t="str">
        <f t="shared" si="0"/>
        <v>United Kingdom</v>
      </c>
      <c r="F46" s="19">
        <f t="shared" si="1"/>
        <v>74427.368000000002</v>
      </c>
    </row>
    <row r="47" spans="2:6">
      <c r="B47" s="16" t="s">
        <v>2797</v>
      </c>
      <c r="C47" s="13">
        <v>645223.17949999997</v>
      </c>
    </row>
    <row r="50" spans="2:3">
      <c r="B50" s="14" t="s">
        <v>2784</v>
      </c>
      <c r="C50" t="s">
        <v>2780</v>
      </c>
    </row>
    <row r="51" spans="2:3">
      <c r="B51" s="16" t="s">
        <v>31</v>
      </c>
      <c r="C51" s="18">
        <v>198505.1335</v>
      </c>
    </row>
    <row r="52" spans="2:3">
      <c r="B52" s="16" t="s">
        <v>11</v>
      </c>
      <c r="C52" s="18">
        <v>179959.14399999997</v>
      </c>
    </row>
    <row r="53" spans="2:3">
      <c r="B53" s="16" t="s">
        <v>17</v>
      </c>
      <c r="C53" s="18">
        <v>123724.48550000004</v>
      </c>
    </row>
    <row r="54" spans="2:3">
      <c r="B54" s="16" t="s">
        <v>5</v>
      </c>
      <c r="C54" s="18">
        <v>87481.988500000065</v>
      </c>
    </row>
    <row r="55" spans="2:3">
      <c r="B55" s="16" t="s">
        <v>49</v>
      </c>
      <c r="C55" s="18">
        <v>55552.427999999942</v>
      </c>
    </row>
    <row r="56" spans="2:3">
      <c r="B56" s="16" t="s">
        <v>2797</v>
      </c>
      <c r="C56" s="18">
        <v>645223.17950000009</v>
      </c>
    </row>
    <row r="58" spans="2:3">
      <c r="B58" s="14" t="s">
        <v>2784</v>
      </c>
      <c r="C58" t="s">
        <v>2782</v>
      </c>
    </row>
    <row r="59" spans="2:3">
      <c r="B59" s="16" t="s">
        <v>21</v>
      </c>
      <c r="C59" s="15">
        <v>449</v>
      </c>
    </row>
    <row r="60" spans="2:3">
      <c r="B60" s="16" t="s">
        <v>53</v>
      </c>
      <c r="C60" s="15">
        <v>447</v>
      </c>
    </row>
    <row r="61" spans="2:3">
      <c r="B61" s="16" t="s">
        <v>90</v>
      </c>
      <c r="C61" s="15">
        <v>433</v>
      </c>
    </row>
    <row r="62" spans="2:3">
      <c r="B62" s="16" t="s">
        <v>12</v>
      </c>
      <c r="C62" s="15">
        <v>396</v>
      </c>
    </row>
    <row r="63" spans="2:3">
      <c r="B63" s="16" t="s">
        <v>29</v>
      </c>
      <c r="C63" s="15">
        <v>392</v>
      </c>
    </row>
    <row r="64" spans="2:3">
      <c r="B64" s="16" t="s">
        <v>2797</v>
      </c>
      <c r="C64" s="15">
        <v>2117</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B7A39-1096-4B8E-B688-0B5AC22C1EEB}">
  <dimension ref="A1:C1"/>
  <sheetViews>
    <sheetView tabSelected="1" zoomScaleNormal="100" workbookViewId="0">
      <selection activeCell="AB23" sqref="AB23"/>
    </sheetView>
  </sheetViews>
  <sheetFormatPr defaultColWidth="8.77734375" defaultRowHeight="14.4"/>
  <cols>
    <col min="1" max="1" width="8.77734375" style="11"/>
    <col min="2" max="2" width="8.77734375" style="11" customWidth="1"/>
    <col min="3" max="3" width="11.6640625" style="11" customWidth="1"/>
    <col min="4" max="16384" width="8.77734375" style="1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pranathi balivada</cp:lastModifiedBy>
  <dcterms:created xsi:type="dcterms:W3CDTF">2026-09-07T01:30:55Z</dcterms:created>
  <dcterms:modified xsi:type="dcterms:W3CDTF">2026-10-13T01:46:27Z</dcterms:modified>
</cp:coreProperties>
</file>