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\Documents\"/>
    </mc:Choice>
  </mc:AlternateContent>
  <xr:revisionPtr revIDLastSave="0" documentId="13_ncr:1_{CE662F50-2570-4062-8707-00C96FCFE474}" xr6:coauthVersionLast="47" xr6:coauthVersionMax="47" xr10:uidLastSave="{00000000-0000-0000-0000-000000000000}"/>
  <bookViews>
    <workbookView xWindow="-108" yWindow="-108" windowWidth="23256" windowHeight="12456" activeTab="3" xr2:uid="{F4A1D14C-D959-4E3D-8B35-2380CCB4F70A}"/>
  </bookViews>
  <sheets>
    <sheet name="Database" sheetId="2" r:id="rId1"/>
    <sheet name="Budget" sheetId="4" r:id="rId2"/>
    <sheet name="Summary" sheetId="5" r:id="rId3"/>
    <sheet name="Dashboard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6" l="1" a="1"/>
  <c r="C4" i="6" s="1"/>
  <c r="C5" i="6" a="1"/>
  <c r="C5" i="6" s="1"/>
  <c r="C6" i="6" a="1"/>
  <c r="C6" i="6" s="1"/>
  <c r="C7" i="6" a="1"/>
  <c r="C7" i="6" s="1"/>
  <c r="C8" i="6" a="1"/>
  <c r="C8" i="6" s="1"/>
  <c r="C9" i="6" a="1"/>
  <c r="C9" i="6" s="1"/>
  <c r="C10" i="6" a="1"/>
  <c r="C10" i="6" s="1"/>
  <c r="C11" i="6" a="1"/>
  <c r="C11" i="6" s="1"/>
  <c r="C12" i="6" a="1"/>
  <c r="C12" i="6" s="1"/>
  <c r="C13" i="6" a="1"/>
  <c r="C13" i="6" s="1"/>
  <c r="C14" i="6" a="1"/>
  <c r="C14" i="6" s="1"/>
  <c r="C3" i="6" a="1"/>
  <c r="C3" i="6" s="1"/>
  <c r="B4" i="6" a="1"/>
  <c r="B4" i="6" s="1"/>
  <c r="B5" i="6" a="1"/>
  <c r="B5" i="6" s="1"/>
  <c r="B6" i="6" a="1"/>
  <c r="B6" i="6" s="1"/>
  <c r="B7" i="6" a="1"/>
  <c r="B7" i="6" s="1"/>
  <c r="B8" i="6" a="1"/>
  <c r="B8" i="6" s="1"/>
  <c r="B9" i="6" a="1"/>
  <c r="B9" i="6" s="1"/>
  <c r="B10" i="6" a="1"/>
  <c r="B10" i="6" s="1"/>
  <c r="B11" i="6" a="1"/>
  <c r="B11" i="6" s="1"/>
  <c r="B12" i="6" a="1"/>
  <c r="B12" i="6" s="1"/>
  <c r="B13" i="6" a="1"/>
  <c r="B13" i="6" s="1"/>
  <c r="B14" i="6" a="1"/>
  <c r="B14" i="6" s="1"/>
  <c r="B3" i="6" a="1"/>
  <c r="B3" i="6" s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" i="5"/>
  <c r="A3" i="6" a="1"/>
  <c r="A3" i="6" s="1"/>
  <c r="A4" i="6" a="1"/>
  <c r="A4" i="6" s="1"/>
  <c r="A5" i="6" a="1"/>
  <c r="A5" i="6" s="1"/>
  <c r="A6" i="6" a="1"/>
  <c r="A6" i="6" s="1"/>
  <c r="A7" i="6" a="1"/>
  <c r="A7" i="6" s="1"/>
  <c r="A8" i="6" a="1"/>
  <c r="A8" i="6" s="1"/>
  <c r="A9" i="6" a="1"/>
  <c r="A9" i="6" s="1"/>
  <c r="A10" i="6" a="1"/>
  <c r="A10" i="6" s="1"/>
  <c r="A11" i="6" a="1"/>
  <c r="A11" i="6" s="1"/>
  <c r="A12" i="6" a="1"/>
  <c r="A12" i="6" s="1"/>
  <c r="A13" i="6" a="1"/>
  <c r="A13" i="6" s="1"/>
  <c r="A14" i="6" a="1"/>
  <c r="A14" i="6" s="1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" i="5"/>
  <c r="L2" i="2" l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2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K46" i="2"/>
  <c r="L46" i="2" s="1"/>
  <c r="K45" i="2"/>
  <c r="L45" i="2" s="1"/>
  <c r="K44" i="2"/>
  <c r="K43" i="2"/>
  <c r="L43" i="2" s="1"/>
  <c r="K42" i="2"/>
  <c r="L42" i="2" s="1"/>
  <c r="K41" i="2"/>
  <c r="L41" i="2" s="1"/>
  <c r="K40" i="2"/>
  <c r="K39" i="2"/>
  <c r="L39" i="2" s="1"/>
  <c r="K38" i="2"/>
  <c r="L38" i="2" s="1"/>
  <c r="K37" i="2"/>
  <c r="L37" i="2" s="1"/>
  <c r="K36" i="2"/>
  <c r="L36" i="2" s="1"/>
  <c r="K35" i="2"/>
  <c r="L35" i="2" s="1"/>
  <c r="K34" i="2"/>
  <c r="L34" i="2" s="1"/>
  <c r="K33" i="2"/>
  <c r="L33" i="2" s="1"/>
  <c r="K32" i="2"/>
  <c r="L32" i="2" s="1"/>
  <c r="K31" i="2"/>
  <c r="L31" i="2" s="1"/>
  <c r="K30" i="2"/>
  <c r="L30" i="2" s="1"/>
  <c r="K29" i="2"/>
  <c r="L29" i="2" s="1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  <c r="L44" i="2" l="1"/>
  <c r="L4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<sst xmlns="http://schemas.openxmlformats.org/spreadsheetml/2006/main" count="201" uniqueCount="69">
  <si>
    <t>Table</t>
  </si>
  <si>
    <t>Customer 1</t>
  </si>
  <si>
    <t>USA</t>
  </si>
  <si>
    <t>Home</t>
  </si>
  <si>
    <t>Headphones</t>
  </si>
  <si>
    <t>Customer 5</t>
  </si>
  <si>
    <t>Spain</t>
  </si>
  <si>
    <t>IT</t>
  </si>
  <si>
    <t>Chair</t>
  </si>
  <si>
    <t>Customer 3</t>
  </si>
  <si>
    <t>Smartphone</t>
  </si>
  <si>
    <t>Customer 6</t>
  </si>
  <si>
    <t>France</t>
  </si>
  <si>
    <t>Furniture Accessories</t>
  </si>
  <si>
    <t>Customer 2</t>
  </si>
  <si>
    <t>Italy</t>
  </si>
  <si>
    <t>Tyres</t>
  </si>
  <si>
    <t>Customer 10</t>
  </si>
  <si>
    <t>Canada</t>
  </si>
  <si>
    <t>Auto</t>
  </si>
  <si>
    <t>Laptop</t>
  </si>
  <si>
    <t>Customer 4</t>
  </si>
  <si>
    <t>UK</t>
  </si>
  <si>
    <t>Shoes</t>
  </si>
  <si>
    <t>Fashion</t>
  </si>
  <si>
    <t>Engine Oil</t>
  </si>
  <si>
    <t>Story Book</t>
  </si>
  <si>
    <t>Customer 9</t>
  </si>
  <si>
    <t>Sweden</t>
  </si>
  <si>
    <t>Kids</t>
  </si>
  <si>
    <t>Jacket</t>
  </si>
  <si>
    <t>Customer 11</t>
  </si>
  <si>
    <t>Germany</t>
  </si>
  <si>
    <t>Customer 7</t>
  </si>
  <si>
    <t>Austria</t>
  </si>
  <si>
    <t>Soundbar</t>
  </si>
  <si>
    <t>Mouse</t>
  </si>
  <si>
    <t>Customer 8</t>
  </si>
  <si>
    <t>Switzerland</t>
  </si>
  <si>
    <t>TV</t>
  </si>
  <si>
    <t>Lamp</t>
  </si>
  <si>
    <t>Pants</t>
  </si>
  <si>
    <t>Wippers</t>
  </si>
  <si>
    <t>Playground</t>
  </si>
  <si>
    <t>Keyboard</t>
  </si>
  <si>
    <t>Jeans</t>
  </si>
  <si>
    <t>Smart Watch</t>
  </si>
  <si>
    <t>Rims</t>
  </si>
  <si>
    <t>Dress</t>
  </si>
  <si>
    <t>Sofa</t>
  </si>
  <si>
    <t>Filters</t>
  </si>
  <si>
    <t>Printer</t>
  </si>
  <si>
    <t>Router</t>
  </si>
  <si>
    <t>Toys</t>
  </si>
  <si>
    <t>Carpet</t>
  </si>
  <si>
    <t>Date</t>
  </si>
  <si>
    <t>Product Description</t>
  </si>
  <si>
    <t>Customer Name</t>
  </si>
  <si>
    <t>Customer Country</t>
  </si>
  <si>
    <t>Quantity</t>
  </si>
  <si>
    <t>Product Category</t>
  </si>
  <si>
    <t>Sales</t>
  </si>
  <si>
    <t>COGS</t>
  </si>
  <si>
    <t>Margin</t>
  </si>
  <si>
    <t>Month</t>
  </si>
  <si>
    <t>Year</t>
  </si>
  <si>
    <t>Date for Chart</t>
  </si>
  <si>
    <t>Budget</t>
  </si>
  <si>
    <t>Sep.19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</si>
</sst>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m\.yy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/>
    <xf numFmtId="3" fontId="2" fillId="2" borderId="0" xfId="0" applyNumberFormat="1" applyFont="1" applyFill="1"/>
    <xf numFmtId="14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17" fontId="1" fillId="0" borderId="0" xfId="0" applyNumberFormat="1" applyFont="1"/>
    <xf numFmtId="17" fontId="0" fillId="0" borderId="0" xfId="0" applyNumberFormat="1"/>
    <xf numFmtId="166" fontId="0" fillId="0" borderId="0" xfId="0" applyNumberFormat="1"/>
    <xf numFmtId="0" fontId="3" fillId="3" borderId="0" xfId="0" applyFont="1" applyFill="1"/>
    <xf numFmtId="0" fontId="3" fillId="4" borderId="0" xfId="0" applyFont="1" applyFill="1"/>
    <xf numFmtId="17" fontId="0" fillId="3" borderId="0" xfId="0" applyNumberFormat="1" applyFill="1"/>
    <xf numFmtId="3" fontId="0" fillId="3" borderId="0" xfId="0" applyNumberFormat="1" applyFill="1"/>
    <xf numFmtId="0" fontId="3" fillId="3" borderId="0" xfId="0" applyFont="1" applyFill="1" applyAlignment="1">
      <alignment horizontal="center"/>
    </xf>
    <xf numFmtId="0" fontId="4" fillId="4" borderId="0" xfId="0" applyFont="1" applyFill="1"/>
    <xf numFmtId="0" fontId="4" fillId="0" borderId="0" xfId="0" applyFont="1"/>
  </cellXfs>
  <cellStyles count="1">
    <cellStyle name="Normal" xfId="0" builtinId="0"/>
  </cellStyles>
  <dxfs count="18">
    <dxf>
      <font>
        <color theme="8"/>
      </font>
    </dxf>
    <dxf>
      <font>
        <color theme="8"/>
      </font>
    </dxf>
    <dxf>
      <font>
        <color theme="0"/>
      </font>
    </dxf>
    <dxf>
      <font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2" formatCode="m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000"/>
              <a:t>Actual</a:t>
            </a:r>
            <a:r>
              <a:rPr lang="en-IN" sz="1000" baseline="0"/>
              <a:t> Sales Vs Budget 24 Month Rolling</a:t>
            </a:r>
          </a:p>
          <a:p>
            <a:pPr>
              <a:defRPr sz="1000"/>
            </a:pPr>
            <a:endParaRPr lang="en-IN" sz="1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Dashboard!$B$2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Dashboard!$A$3:$A$14</c:f>
              <c:numCache>
                <c:formatCode>mmm\-yy</c:formatCode>
                <c:ptCount val="12"/>
                <c:pt idx="0">
                  <c:v>43374</c:v>
                </c:pt>
                <c:pt idx="1">
                  <c:v>43405</c:v>
                </c:pt>
                <c:pt idx="2">
                  <c:v>43435</c:v>
                </c:pt>
                <c:pt idx="3">
                  <c:v>43466</c:v>
                </c:pt>
                <c:pt idx="4">
                  <c:v>43497</c:v>
                </c:pt>
                <c:pt idx="5">
                  <c:v>43525</c:v>
                </c:pt>
                <c:pt idx="6">
                  <c:v>43556</c:v>
                </c:pt>
                <c:pt idx="7">
                  <c:v>43586</c:v>
                </c:pt>
                <c:pt idx="8">
                  <c:v>43617</c:v>
                </c:pt>
                <c:pt idx="9">
                  <c:v>43647</c:v>
                </c:pt>
                <c:pt idx="10">
                  <c:v>43678</c:v>
                </c:pt>
                <c:pt idx="11">
                  <c:v>43709</c:v>
                </c:pt>
              </c:numCache>
            </c:numRef>
          </c:cat>
          <c:val>
            <c:numRef>
              <c:f>Dashboard!$B$3:$B$14</c:f>
              <c:numCache>
                <c:formatCode>#,##0</c:formatCode>
                <c:ptCount val="12"/>
                <c:pt idx="0">
                  <c:v>4800</c:v>
                </c:pt>
                <c:pt idx="1">
                  <c:v>200</c:v>
                </c:pt>
                <c:pt idx="2">
                  <c:v>4150</c:v>
                </c:pt>
                <c:pt idx="3">
                  <c:v>6200</c:v>
                </c:pt>
                <c:pt idx="4">
                  <c:v>5190</c:v>
                </c:pt>
                <c:pt idx="5">
                  <c:v>5150</c:v>
                </c:pt>
                <c:pt idx="6">
                  <c:v>7800</c:v>
                </c:pt>
                <c:pt idx="7">
                  <c:v>11900</c:v>
                </c:pt>
                <c:pt idx="8">
                  <c:v>460</c:v>
                </c:pt>
                <c:pt idx="9">
                  <c:v>9250</c:v>
                </c:pt>
                <c:pt idx="10">
                  <c:v>830</c:v>
                </c:pt>
                <c:pt idx="11">
                  <c:v>12500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2A-424C-B306-E522EF79D186}"/>
            </c:ext>
          </c:extLst>
        </c:ser>
        <c:ser>
          <c:idx val="1"/>
          <c:order val="1"/>
          <c:tx>
            <c:strRef>
              <c:f>Dashboard!$C$2</c:f>
              <c:strCache>
                <c:ptCount val="1"/>
                <c:pt idx="0">
                  <c:v>Budget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Dashboard!$A$3:$A$14</c:f>
              <c:numCache>
                <c:formatCode>mmm\-yy</c:formatCode>
                <c:ptCount val="12"/>
                <c:pt idx="0">
                  <c:v>43374</c:v>
                </c:pt>
                <c:pt idx="1">
                  <c:v>43405</c:v>
                </c:pt>
                <c:pt idx="2">
                  <c:v>43435</c:v>
                </c:pt>
                <c:pt idx="3">
                  <c:v>43466</c:v>
                </c:pt>
                <c:pt idx="4">
                  <c:v>43497</c:v>
                </c:pt>
                <c:pt idx="5">
                  <c:v>43525</c:v>
                </c:pt>
                <c:pt idx="6">
                  <c:v>43556</c:v>
                </c:pt>
                <c:pt idx="7">
                  <c:v>43586</c:v>
                </c:pt>
                <c:pt idx="8">
                  <c:v>43617</c:v>
                </c:pt>
                <c:pt idx="9">
                  <c:v>43647</c:v>
                </c:pt>
                <c:pt idx="10">
                  <c:v>43678</c:v>
                </c:pt>
                <c:pt idx="11">
                  <c:v>43709</c:v>
                </c:pt>
              </c:numCache>
            </c:numRef>
          </c:cat>
          <c:val>
            <c:numRef>
              <c:f>Dashboard!$C$3:$C$14</c:f>
              <c:numCache>
                <c:formatCode>#,##0</c:formatCode>
                <c:ptCount val="12"/>
                <c:pt idx="0">
                  <c:v>4000</c:v>
                </c:pt>
                <c:pt idx="1">
                  <c:v>500</c:v>
                </c:pt>
                <c:pt idx="2">
                  <c:v>4000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7000</c:v>
                </c:pt>
                <c:pt idx="7">
                  <c:v>10000</c:v>
                </c:pt>
                <c:pt idx="8">
                  <c:v>1000</c:v>
                </c:pt>
                <c:pt idx="9">
                  <c:v>10000</c:v>
                </c:pt>
                <c:pt idx="10">
                  <c:v>1000</c:v>
                </c:pt>
                <c:pt idx="11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2A-424C-B306-E522EF79D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5431616"/>
        <c:axId val="1129694624"/>
      </c:lineChart>
      <c:dateAx>
        <c:axId val="112543161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694624"/>
        <c:crosses val="autoZero"/>
        <c:auto val="1"/>
        <c:lblOffset val="100"/>
        <c:baseTimeUnit val="months"/>
      </c:dateAx>
      <c:valAx>
        <c:axId val="1129694624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431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8515043974176721"/>
          <c:y val="0.11168938455183808"/>
          <c:w val="0.23711944777709446"/>
          <c:h val="6.97030900877167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6" fmlaLink="$A$1" horiz="1" max="13" min="1" page="12" val="10"/>
</file>

<file path=xl/ctrlProps/ctrlProp2.xml><?xml version="1.0" encoding="utf-8"?>
<formControlPr xmlns="http://schemas.microsoft.com/office/spreadsheetml/2009/9/main" objectType="CheckBox" checked="Checked" fmlaLink="$B$1" lockText="1"/>
</file>

<file path=xl/ctrlProps/ctrlProp3.xml><?xml version="1.0" encoding="utf-8"?>
<formControlPr xmlns="http://schemas.microsoft.com/office/spreadsheetml/2009/9/main" objectType="CheckBox" checked="Checked" fmlaLink="$C$1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160020</xdr:rowOff>
    </xdr:from>
    <xdr:to>
      <xdr:col>10</xdr:col>
      <xdr:colOff>198120</xdr:colOff>
      <xdr:row>17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A7040A-A55A-340B-2A97-DB5A2C6DA1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121920</xdr:colOff>
          <xdr:row>16</xdr:row>
          <xdr:rowOff>99060</xdr:rowOff>
        </xdr:from>
        <xdr:to>
          <xdr:col>10</xdr:col>
          <xdr:colOff>106680</xdr:colOff>
          <xdr:row>17</xdr:row>
          <xdr:rowOff>68580</xdr:rowOff>
        </xdr:to>
        <xdr:sp macro="" textlink="">
          <xdr:nvSpPr>
            <xdr:cNvPr id="5121" name="Scroll Bar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297180</xdr:colOff>
          <xdr:row>2</xdr:row>
          <xdr:rowOff>83820</xdr:rowOff>
        </xdr:from>
        <xdr:to>
          <xdr:col>9</xdr:col>
          <xdr:colOff>388620</xdr:colOff>
          <xdr:row>3</xdr:row>
          <xdr:rowOff>121920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3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Sales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297180</xdr:colOff>
          <xdr:row>3</xdr:row>
          <xdr:rowOff>144780</xdr:rowOff>
        </xdr:from>
        <xdr:to>
          <xdr:col>9</xdr:col>
          <xdr:colOff>152400</xdr:colOff>
          <xdr:row>5</xdr:row>
          <xdr:rowOff>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3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Budget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BF96D5-9C86-47F6-B508-B219F7C7F899}" name="Table1" displayName="Table1" ref="A1:L46" totalsRowShown="0" headerRowDxfId="17" dataDxfId="16">
  <autoFilter ref="A1:L46" xr:uid="{2ABF96D5-9C86-47F6-B508-B219F7C7F899}"/>
  <tableColumns count="12">
    <tableColumn id="1" xr3:uid="{F86CEF58-94EE-4474-AE71-6045AD64CD95}" name="Date" dataDxfId="15"/>
    <tableColumn id="2" xr3:uid="{E6F771D3-0980-43E6-BC35-4FC17FA75990}" name="Product Description" dataDxfId="14"/>
    <tableColumn id="3" xr3:uid="{C5968CC5-2324-4C92-84A5-0D87EF592121}" name="Customer Name" dataDxfId="13"/>
    <tableColumn id="4" xr3:uid="{EE166B79-5B07-41C6-89E8-3482D4DF443C}" name="Customer Country" dataDxfId="12"/>
    <tableColumn id="5" xr3:uid="{B47373F4-D857-48B4-B3FB-1AD92B9B1CAD}" name="Quantity" dataDxfId="11"/>
    <tableColumn id="6" xr3:uid="{CEBC09A2-D59E-401F-B5EF-67D0EB4571A0}" name="Product Category" dataDxfId="10"/>
    <tableColumn id="7" xr3:uid="{E55D7A9A-0FED-42F5-8630-CAA16CF3AA3B}" name="Sales" dataDxfId="9"/>
    <tableColumn id="8" xr3:uid="{92DF01CC-61F0-4E12-A6E5-1EFCFC2CDF76}" name="COGS" dataDxfId="8"/>
    <tableColumn id="9" xr3:uid="{713691D7-3C94-419F-B463-F4104BC5741D}" name="Margin" dataDxfId="7"/>
    <tableColumn id="10" xr3:uid="{2C368D40-2DC6-41BB-A258-1A8E5DA8933E}" name="Month" dataDxfId="5">
      <calculatedColumnFormula>MONTH(A2)</calculatedColumnFormula>
    </tableColumn>
    <tableColumn id="11" xr3:uid="{EF67AD6F-CD99-4C1A-A4E3-B458BB754E05}" name="Year" dataDxfId="6">
      <calculatedColumnFormula>YEAR(Table1[[#This Row],[Date]])</calculatedColumnFormula>
    </tableColumn>
    <tableColumn id="12" xr3:uid="{70D13323-5561-4E6B-88C4-12A867613F64}" name="Date for Chart" dataDxfId="4">
      <calculatedColumnFormula>DATE(Table1[[#This Row],[Year]],Table1[[#This Row],[Month]],1)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9765B-0208-457B-8ACB-AAC90F0100A4}">
  <dimension ref="A1:L46"/>
  <sheetViews>
    <sheetView topLeftCell="A20" zoomScale="70" zoomScaleNormal="70" workbookViewId="0">
      <selection activeCell="L2" sqref="L2:L46"/>
    </sheetView>
  </sheetViews>
  <sheetFormatPr defaultRowHeight="14.4" x14ac:dyDescent="0.3"/>
  <cols>
    <col min="1" max="1" width="16.77734375" customWidth="1"/>
    <col min="2" max="2" width="29.109375" customWidth="1"/>
    <col min="3" max="3" width="29.6640625" customWidth="1"/>
    <col min="4" max="4" width="23.88671875" customWidth="1"/>
    <col min="5" max="5" width="17.88671875" customWidth="1"/>
    <col min="6" max="6" width="23.33203125" customWidth="1"/>
    <col min="7" max="7" width="12.21875" customWidth="1"/>
    <col min="8" max="8" width="12.88671875" customWidth="1"/>
    <col min="9" max="9" width="13.5546875" customWidth="1"/>
    <col min="10" max="10" width="13.21875" customWidth="1"/>
    <col min="11" max="11" width="13.109375" customWidth="1"/>
    <col min="12" max="12" width="27.88671875" customWidth="1"/>
  </cols>
  <sheetData>
    <row r="1" spans="1:12" ht="18" x14ac:dyDescent="0.35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2" t="s">
        <v>61</v>
      </c>
      <c r="H1" s="1" t="s">
        <v>62</v>
      </c>
      <c r="I1" s="2" t="s">
        <v>63</v>
      </c>
      <c r="J1" s="1" t="s">
        <v>64</v>
      </c>
      <c r="K1" s="1" t="s">
        <v>65</v>
      </c>
      <c r="L1" s="1" t="s">
        <v>66</v>
      </c>
    </row>
    <row r="2" spans="1:12" ht="18" x14ac:dyDescent="0.35">
      <c r="A2" s="3">
        <v>43469</v>
      </c>
      <c r="B2" s="4" t="s">
        <v>0</v>
      </c>
      <c r="C2" s="4" t="s">
        <v>1</v>
      </c>
      <c r="D2" s="4" t="s">
        <v>2</v>
      </c>
      <c r="E2" s="4">
        <v>13</v>
      </c>
      <c r="F2" s="4" t="s">
        <v>3</v>
      </c>
      <c r="G2" s="5">
        <v>2600</v>
      </c>
      <c r="H2" s="4">
        <v>2400</v>
      </c>
      <c r="I2" s="5">
        <v>200</v>
      </c>
      <c r="J2" s="4">
        <f t="shared" ref="J2:J46" si="0">MONTH(A2)</f>
        <v>1</v>
      </c>
      <c r="K2" s="4">
        <f>YEAR(Table1[[#This Row],[Date]])</f>
        <v>2019</v>
      </c>
      <c r="L2" s="6">
        <f>DATE(Table1[[#This Row],[Year]],Table1[[#This Row],[Month]],1)</f>
        <v>43466</v>
      </c>
    </row>
    <row r="3" spans="1:12" ht="18" x14ac:dyDescent="0.35">
      <c r="A3" s="3">
        <v>43472</v>
      </c>
      <c r="B3" s="4" t="s">
        <v>4</v>
      </c>
      <c r="C3" s="4" t="s">
        <v>5</v>
      </c>
      <c r="D3" s="4" t="s">
        <v>6</v>
      </c>
      <c r="E3" s="4">
        <v>15</v>
      </c>
      <c r="F3" s="4" t="s">
        <v>7</v>
      </c>
      <c r="G3" s="5">
        <v>1500</v>
      </c>
      <c r="H3" s="5">
        <v>800</v>
      </c>
      <c r="I3" s="5">
        <v>700</v>
      </c>
      <c r="J3" s="4">
        <f t="shared" si="0"/>
        <v>1</v>
      </c>
      <c r="K3" s="4">
        <f>YEAR(Table1[[#This Row],[Date]])</f>
        <v>2019</v>
      </c>
      <c r="L3" s="6">
        <f>DATE(Table1[[#This Row],[Year]],Table1[[#This Row],[Month]],1)</f>
        <v>43466</v>
      </c>
    </row>
    <row r="4" spans="1:12" ht="18" x14ac:dyDescent="0.35">
      <c r="A4" s="3">
        <v>43120</v>
      </c>
      <c r="B4" s="4" t="s">
        <v>8</v>
      </c>
      <c r="C4" s="4" t="s">
        <v>9</v>
      </c>
      <c r="D4" s="4" t="s">
        <v>2</v>
      </c>
      <c r="E4" s="4">
        <v>31</v>
      </c>
      <c r="F4" s="4" t="s">
        <v>3</v>
      </c>
      <c r="G4" s="5">
        <v>1550</v>
      </c>
      <c r="H4" s="4">
        <v>1000</v>
      </c>
      <c r="I4" s="5">
        <v>550</v>
      </c>
      <c r="J4" s="4">
        <f t="shared" si="0"/>
        <v>1</v>
      </c>
      <c r="K4" s="4">
        <f>YEAR(Table1[[#This Row],[Date]])</f>
        <v>2018</v>
      </c>
      <c r="L4" s="6">
        <f>DATE(Table1[[#This Row],[Year]],Table1[[#This Row],[Month]],1)</f>
        <v>43101</v>
      </c>
    </row>
    <row r="5" spans="1:12" ht="18" x14ac:dyDescent="0.35">
      <c r="A5" s="3">
        <v>43488</v>
      </c>
      <c r="B5" s="4" t="s">
        <v>10</v>
      </c>
      <c r="C5" s="4" t="s">
        <v>11</v>
      </c>
      <c r="D5" s="4" t="s">
        <v>12</v>
      </c>
      <c r="E5" s="4">
        <v>3</v>
      </c>
      <c r="F5" s="4" t="s">
        <v>7</v>
      </c>
      <c r="G5" s="5">
        <v>2100</v>
      </c>
      <c r="H5" s="5">
        <v>1500</v>
      </c>
      <c r="I5" s="5">
        <v>600</v>
      </c>
      <c r="J5" s="4">
        <f t="shared" si="0"/>
        <v>1</v>
      </c>
      <c r="K5" s="4">
        <f>YEAR(Table1[[#This Row],[Date]])</f>
        <v>2019</v>
      </c>
      <c r="L5" s="6">
        <f>DATE(Table1[[#This Row],[Year]],Table1[[#This Row],[Month]],1)</f>
        <v>43466</v>
      </c>
    </row>
    <row r="6" spans="1:12" ht="18" x14ac:dyDescent="0.35">
      <c r="A6" s="3">
        <v>43501</v>
      </c>
      <c r="B6" s="4" t="s">
        <v>13</v>
      </c>
      <c r="C6" s="4" t="s">
        <v>14</v>
      </c>
      <c r="D6" s="4" t="s">
        <v>15</v>
      </c>
      <c r="E6" s="4">
        <v>9</v>
      </c>
      <c r="F6" s="4" t="s">
        <v>3</v>
      </c>
      <c r="G6" s="5">
        <v>90</v>
      </c>
      <c r="H6" s="4">
        <v>75</v>
      </c>
      <c r="I6" s="5">
        <v>15</v>
      </c>
      <c r="J6" s="4">
        <f t="shared" si="0"/>
        <v>2</v>
      </c>
      <c r="K6" s="4">
        <f>YEAR(Table1[[#This Row],[Date]])</f>
        <v>2019</v>
      </c>
      <c r="L6" s="6">
        <f>DATE(Table1[[#This Row],[Year]],Table1[[#This Row],[Month]],1)</f>
        <v>43497</v>
      </c>
    </row>
    <row r="7" spans="1:12" ht="18" x14ac:dyDescent="0.35">
      <c r="A7" s="3">
        <v>43139</v>
      </c>
      <c r="B7" s="4" t="s">
        <v>16</v>
      </c>
      <c r="C7" s="4" t="s">
        <v>17</v>
      </c>
      <c r="D7" s="4" t="s">
        <v>18</v>
      </c>
      <c r="E7" s="4">
        <v>10</v>
      </c>
      <c r="F7" s="4" t="s">
        <v>19</v>
      </c>
      <c r="G7" s="5">
        <v>562</v>
      </c>
      <c r="H7" s="5">
        <v>380</v>
      </c>
      <c r="I7" s="5">
        <v>182</v>
      </c>
      <c r="J7" s="4">
        <f t="shared" si="0"/>
        <v>2</v>
      </c>
      <c r="K7" s="4">
        <f>YEAR(Table1[[#This Row],[Date]])</f>
        <v>2018</v>
      </c>
      <c r="L7" s="6">
        <f>DATE(Table1[[#This Row],[Year]],Table1[[#This Row],[Month]],1)</f>
        <v>43132</v>
      </c>
    </row>
    <row r="8" spans="1:12" ht="18" x14ac:dyDescent="0.35">
      <c r="A8" s="3">
        <v>43517</v>
      </c>
      <c r="B8" s="4" t="s">
        <v>20</v>
      </c>
      <c r="C8" s="4" t="s">
        <v>21</v>
      </c>
      <c r="D8" s="4" t="s">
        <v>22</v>
      </c>
      <c r="E8" s="4">
        <v>5</v>
      </c>
      <c r="F8" s="4" t="s">
        <v>7</v>
      </c>
      <c r="G8" s="5">
        <v>4000</v>
      </c>
      <c r="H8" s="4">
        <v>3500</v>
      </c>
      <c r="I8" s="5">
        <v>500</v>
      </c>
      <c r="J8" s="4">
        <f t="shared" si="0"/>
        <v>2</v>
      </c>
      <c r="K8" s="4">
        <f>YEAR(Table1[[#This Row],[Date]])</f>
        <v>2019</v>
      </c>
      <c r="L8" s="6">
        <f>DATE(Table1[[#This Row],[Year]],Table1[[#This Row],[Month]],1)</f>
        <v>43497</v>
      </c>
    </row>
    <row r="9" spans="1:12" ht="18" x14ac:dyDescent="0.35">
      <c r="A9" s="3">
        <v>43520</v>
      </c>
      <c r="B9" s="4" t="s">
        <v>23</v>
      </c>
      <c r="C9" s="4" t="s">
        <v>11</v>
      </c>
      <c r="D9" s="4" t="s">
        <v>12</v>
      </c>
      <c r="E9" s="4">
        <v>11</v>
      </c>
      <c r="F9" s="4" t="s">
        <v>24</v>
      </c>
      <c r="G9" s="5">
        <v>1100</v>
      </c>
      <c r="H9" s="5">
        <v>796.55172413793105</v>
      </c>
      <c r="I9" s="5">
        <v>303.44827586206895</v>
      </c>
      <c r="J9" s="4">
        <f t="shared" si="0"/>
        <v>2</v>
      </c>
      <c r="K9" s="4">
        <f>YEAR(Table1[[#This Row],[Date]])</f>
        <v>2019</v>
      </c>
      <c r="L9" s="6">
        <f>DATE(Table1[[#This Row],[Year]],Table1[[#This Row],[Month]],1)</f>
        <v>43497</v>
      </c>
    </row>
    <row r="10" spans="1:12" ht="18" x14ac:dyDescent="0.35">
      <c r="A10" s="3">
        <v>43533</v>
      </c>
      <c r="B10" s="4" t="s">
        <v>25</v>
      </c>
      <c r="C10" s="4" t="s">
        <v>5</v>
      </c>
      <c r="D10" s="4" t="s">
        <v>6</v>
      </c>
      <c r="E10" s="4">
        <v>15</v>
      </c>
      <c r="F10" s="4" t="s">
        <v>19</v>
      </c>
      <c r="G10" s="5">
        <v>150</v>
      </c>
      <c r="H10" s="4">
        <v>89</v>
      </c>
      <c r="I10" s="5">
        <v>61</v>
      </c>
      <c r="J10" s="4">
        <f t="shared" si="0"/>
        <v>3</v>
      </c>
      <c r="K10" s="4">
        <f>YEAR(Table1[[#This Row],[Date]])</f>
        <v>2019</v>
      </c>
      <c r="L10" s="6">
        <f>DATE(Table1[[#This Row],[Year]],Table1[[#This Row],[Month]],1)</f>
        <v>43525</v>
      </c>
    </row>
    <row r="11" spans="1:12" ht="18" x14ac:dyDescent="0.35">
      <c r="A11" s="3">
        <v>43170</v>
      </c>
      <c r="B11" s="4" t="s">
        <v>8</v>
      </c>
      <c r="C11" s="4" t="s">
        <v>17</v>
      </c>
      <c r="D11" s="4" t="s">
        <v>18</v>
      </c>
      <c r="E11" s="4">
        <v>8</v>
      </c>
      <c r="F11" s="4" t="s">
        <v>3</v>
      </c>
      <c r="G11" s="5">
        <v>400</v>
      </c>
      <c r="H11" s="5">
        <v>258.06451612903226</v>
      </c>
      <c r="I11" s="5">
        <v>141.93548387096774</v>
      </c>
      <c r="J11" s="4">
        <f t="shared" si="0"/>
        <v>3</v>
      </c>
      <c r="K11" s="4">
        <f>YEAR(Table1[[#This Row],[Date]])</f>
        <v>2018</v>
      </c>
      <c r="L11" s="6">
        <f>DATE(Table1[[#This Row],[Year]],Table1[[#This Row],[Month]],1)</f>
        <v>43160</v>
      </c>
    </row>
    <row r="12" spans="1:12" ht="18" x14ac:dyDescent="0.35">
      <c r="A12" s="3">
        <v>43545</v>
      </c>
      <c r="B12" s="4" t="s">
        <v>26</v>
      </c>
      <c r="C12" s="4" t="s">
        <v>27</v>
      </c>
      <c r="D12" s="4" t="s">
        <v>28</v>
      </c>
      <c r="E12" s="4">
        <v>83</v>
      </c>
      <c r="F12" s="4" t="s">
        <v>29</v>
      </c>
      <c r="G12" s="5">
        <v>4150</v>
      </c>
      <c r="H12" s="5">
        <v>3291.3793103448279</v>
      </c>
      <c r="I12" s="5">
        <v>858.6206896551721</v>
      </c>
      <c r="J12" s="4">
        <f t="shared" si="0"/>
        <v>3</v>
      </c>
      <c r="K12" s="4">
        <f>YEAR(Table1[[#This Row],[Date]])</f>
        <v>2019</v>
      </c>
      <c r="L12" s="6">
        <f>DATE(Table1[[#This Row],[Year]],Table1[[#This Row],[Month]],1)</f>
        <v>43525</v>
      </c>
    </row>
    <row r="13" spans="1:12" ht="18" x14ac:dyDescent="0.35">
      <c r="A13" s="3">
        <v>43549</v>
      </c>
      <c r="B13" s="4" t="s">
        <v>8</v>
      </c>
      <c r="C13" s="4" t="s">
        <v>11</v>
      </c>
      <c r="D13" s="4" t="s">
        <v>12</v>
      </c>
      <c r="E13" s="4">
        <v>11</v>
      </c>
      <c r="F13" s="4" t="s">
        <v>3</v>
      </c>
      <c r="G13" s="5">
        <v>550</v>
      </c>
      <c r="H13" s="4">
        <v>410</v>
      </c>
      <c r="I13" s="5">
        <v>140</v>
      </c>
      <c r="J13" s="4">
        <f t="shared" si="0"/>
        <v>3</v>
      </c>
      <c r="K13" s="4">
        <f>YEAR(Table1[[#This Row],[Date]])</f>
        <v>2019</v>
      </c>
      <c r="L13" s="6">
        <f>DATE(Table1[[#This Row],[Year]],Table1[[#This Row],[Month]],1)</f>
        <v>43525</v>
      </c>
    </row>
    <row r="14" spans="1:12" ht="18" x14ac:dyDescent="0.35">
      <c r="A14" s="3">
        <v>43551</v>
      </c>
      <c r="B14" s="4" t="s">
        <v>30</v>
      </c>
      <c r="C14" s="4" t="s">
        <v>31</v>
      </c>
      <c r="D14" s="4" t="s">
        <v>32</v>
      </c>
      <c r="E14" s="4">
        <v>2</v>
      </c>
      <c r="F14" s="4" t="s">
        <v>24</v>
      </c>
      <c r="G14" s="5">
        <v>300</v>
      </c>
      <c r="H14" s="5">
        <v>219.99999999999997</v>
      </c>
      <c r="I14" s="5">
        <v>80.000000000000028</v>
      </c>
      <c r="J14" s="4">
        <f t="shared" si="0"/>
        <v>3</v>
      </c>
      <c r="K14" s="4">
        <f>YEAR(Table1[[#This Row],[Date]])</f>
        <v>2019</v>
      </c>
      <c r="L14" s="6">
        <f>DATE(Table1[[#This Row],[Year]],Table1[[#This Row],[Month]],1)</f>
        <v>43525</v>
      </c>
    </row>
    <row r="15" spans="1:12" ht="18" x14ac:dyDescent="0.35">
      <c r="A15" s="3">
        <v>43200</v>
      </c>
      <c r="B15" s="4" t="s">
        <v>16</v>
      </c>
      <c r="C15" s="4" t="s">
        <v>33</v>
      </c>
      <c r="D15" s="4" t="s">
        <v>34</v>
      </c>
      <c r="E15" s="4">
        <v>80</v>
      </c>
      <c r="F15" s="4" t="s">
        <v>19</v>
      </c>
      <c r="G15" s="5">
        <v>4500</v>
      </c>
      <c r="H15" s="4">
        <v>3100</v>
      </c>
      <c r="I15" s="5">
        <v>1400</v>
      </c>
      <c r="J15" s="4">
        <f t="shared" si="0"/>
        <v>4</v>
      </c>
      <c r="K15" s="4">
        <f>YEAR(Table1[[#This Row],[Date]])</f>
        <v>2018</v>
      </c>
      <c r="L15" s="6">
        <f>DATE(Table1[[#This Row],[Year]],Table1[[#This Row],[Month]],1)</f>
        <v>43191</v>
      </c>
    </row>
    <row r="16" spans="1:12" ht="18" x14ac:dyDescent="0.35">
      <c r="A16" s="3">
        <v>43567</v>
      </c>
      <c r="B16" s="4" t="s">
        <v>35</v>
      </c>
      <c r="C16" s="4" t="s">
        <v>1</v>
      </c>
      <c r="D16" s="4" t="s">
        <v>2</v>
      </c>
      <c r="E16" s="4">
        <v>10</v>
      </c>
      <c r="F16" s="4" t="s">
        <v>7</v>
      </c>
      <c r="G16" s="5">
        <v>7000</v>
      </c>
      <c r="H16" s="5">
        <v>5000</v>
      </c>
      <c r="I16" s="5">
        <v>2000</v>
      </c>
      <c r="J16" s="4">
        <f t="shared" si="0"/>
        <v>4</v>
      </c>
      <c r="K16" s="4">
        <f>YEAR(Table1[[#This Row],[Date]])</f>
        <v>2019</v>
      </c>
      <c r="L16" s="6">
        <f>DATE(Table1[[#This Row],[Year]],Table1[[#This Row],[Month]],1)</f>
        <v>43556</v>
      </c>
    </row>
    <row r="17" spans="1:12" ht="18" x14ac:dyDescent="0.35">
      <c r="A17" s="3">
        <v>43216</v>
      </c>
      <c r="B17" s="4" t="s">
        <v>36</v>
      </c>
      <c r="C17" s="4" t="s">
        <v>37</v>
      </c>
      <c r="D17" s="4" t="s">
        <v>38</v>
      </c>
      <c r="E17" s="4">
        <v>2</v>
      </c>
      <c r="F17" s="4" t="s">
        <v>7</v>
      </c>
      <c r="G17" s="5">
        <v>1600</v>
      </c>
      <c r="H17" s="4">
        <v>1200</v>
      </c>
      <c r="I17" s="5">
        <v>400</v>
      </c>
      <c r="J17" s="4">
        <f t="shared" si="0"/>
        <v>4</v>
      </c>
      <c r="K17" s="4">
        <f>YEAR(Table1[[#This Row],[Date]])</f>
        <v>2018</v>
      </c>
      <c r="L17" s="6">
        <f>DATE(Table1[[#This Row],[Year]],Table1[[#This Row],[Month]],1)</f>
        <v>43191</v>
      </c>
    </row>
    <row r="18" spans="1:12" ht="18" x14ac:dyDescent="0.35">
      <c r="A18" s="3">
        <v>43583</v>
      </c>
      <c r="B18" s="4" t="s">
        <v>8</v>
      </c>
      <c r="C18" s="4" t="s">
        <v>31</v>
      </c>
      <c r="D18" s="4" t="s">
        <v>32</v>
      </c>
      <c r="E18" s="4">
        <v>16</v>
      </c>
      <c r="F18" s="4" t="s">
        <v>3</v>
      </c>
      <c r="G18" s="5">
        <v>800</v>
      </c>
      <c r="H18" s="5">
        <v>516.12903225806451</v>
      </c>
      <c r="I18" s="5">
        <v>283.87096774193549</v>
      </c>
      <c r="J18" s="4">
        <f t="shared" si="0"/>
        <v>4</v>
      </c>
      <c r="K18" s="4">
        <f>YEAR(Table1[[#This Row],[Date]])</f>
        <v>2019</v>
      </c>
      <c r="L18" s="6">
        <f>DATE(Table1[[#This Row],[Year]],Table1[[#This Row],[Month]],1)</f>
        <v>43556</v>
      </c>
    </row>
    <row r="19" spans="1:12" ht="18" x14ac:dyDescent="0.35">
      <c r="A19" s="3">
        <v>43597</v>
      </c>
      <c r="B19" s="4" t="s">
        <v>39</v>
      </c>
      <c r="C19" s="4" t="s">
        <v>27</v>
      </c>
      <c r="D19" s="4" t="s">
        <v>28</v>
      </c>
      <c r="E19" s="4">
        <v>10</v>
      </c>
      <c r="F19" s="4" t="s">
        <v>7</v>
      </c>
      <c r="G19" s="5">
        <v>7000</v>
      </c>
      <c r="H19" s="4">
        <v>5000</v>
      </c>
      <c r="I19" s="5">
        <v>2000</v>
      </c>
      <c r="J19" s="4">
        <f t="shared" si="0"/>
        <v>5</v>
      </c>
      <c r="K19" s="4">
        <f>YEAR(Table1[[#This Row],[Date]])</f>
        <v>2019</v>
      </c>
      <c r="L19" s="6">
        <f>DATE(Table1[[#This Row],[Year]],Table1[[#This Row],[Month]],1)</f>
        <v>43586</v>
      </c>
    </row>
    <row r="20" spans="1:12" ht="18" x14ac:dyDescent="0.35">
      <c r="A20" s="3">
        <v>43234</v>
      </c>
      <c r="B20" s="4" t="s">
        <v>40</v>
      </c>
      <c r="C20" s="4" t="s">
        <v>14</v>
      </c>
      <c r="D20" s="4" t="s">
        <v>15</v>
      </c>
      <c r="E20" s="4">
        <v>50</v>
      </c>
      <c r="F20" s="4" t="s">
        <v>3</v>
      </c>
      <c r="G20" s="5">
        <v>555</v>
      </c>
      <c r="H20" s="5">
        <v>335</v>
      </c>
      <c r="I20" s="5">
        <v>220</v>
      </c>
      <c r="J20" s="4">
        <f t="shared" si="0"/>
        <v>5</v>
      </c>
      <c r="K20" s="4">
        <f>YEAR(Table1[[#This Row],[Date]])</f>
        <v>2018</v>
      </c>
      <c r="L20" s="6">
        <f>DATE(Table1[[#This Row],[Year]],Table1[[#This Row],[Month]],1)</f>
        <v>43221</v>
      </c>
    </row>
    <row r="21" spans="1:12" ht="18" x14ac:dyDescent="0.35">
      <c r="A21" s="3">
        <v>43613</v>
      </c>
      <c r="B21" s="4" t="s">
        <v>16</v>
      </c>
      <c r="C21" s="4" t="s">
        <v>17</v>
      </c>
      <c r="D21" s="4" t="s">
        <v>18</v>
      </c>
      <c r="E21" s="4">
        <v>16</v>
      </c>
      <c r="F21" s="4" t="s">
        <v>19</v>
      </c>
      <c r="G21" s="5">
        <v>900</v>
      </c>
      <c r="H21" s="4">
        <v>700</v>
      </c>
      <c r="I21" s="5">
        <v>200</v>
      </c>
      <c r="J21" s="4">
        <f t="shared" si="0"/>
        <v>5</v>
      </c>
      <c r="K21" s="4">
        <f>YEAR(Table1[[#This Row],[Date]])</f>
        <v>2019</v>
      </c>
      <c r="L21" s="6">
        <f>DATE(Table1[[#This Row],[Year]],Table1[[#This Row],[Month]],1)</f>
        <v>43586</v>
      </c>
    </row>
    <row r="22" spans="1:12" ht="18" x14ac:dyDescent="0.35">
      <c r="A22" s="3">
        <v>43615</v>
      </c>
      <c r="B22" s="4" t="s">
        <v>20</v>
      </c>
      <c r="C22" s="4" t="s">
        <v>21</v>
      </c>
      <c r="D22" s="4" t="s">
        <v>22</v>
      </c>
      <c r="E22" s="4">
        <v>5</v>
      </c>
      <c r="F22" s="4" t="s">
        <v>7</v>
      </c>
      <c r="G22" s="5">
        <v>4000</v>
      </c>
      <c r="H22" s="5">
        <v>3166.6666666666665</v>
      </c>
      <c r="I22" s="5">
        <v>833.33333333333348</v>
      </c>
      <c r="J22" s="4">
        <f t="shared" si="0"/>
        <v>5</v>
      </c>
      <c r="K22" s="4">
        <f>YEAR(Table1[[#This Row],[Date]])</f>
        <v>2019</v>
      </c>
      <c r="L22" s="6">
        <f>DATE(Table1[[#This Row],[Year]],Table1[[#This Row],[Month]],1)</f>
        <v>43586</v>
      </c>
    </row>
    <row r="23" spans="1:12" ht="18" x14ac:dyDescent="0.35">
      <c r="A23" s="3">
        <v>43264</v>
      </c>
      <c r="B23" s="4" t="s">
        <v>41</v>
      </c>
      <c r="C23" s="4" t="s">
        <v>31</v>
      </c>
      <c r="D23" s="4" t="s">
        <v>32</v>
      </c>
      <c r="E23" s="4">
        <v>29</v>
      </c>
      <c r="F23" s="4" t="s">
        <v>24</v>
      </c>
      <c r="G23" s="5">
        <v>2900</v>
      </c>
      <c r="H23" s="4">
        <v>2100</v>
      </c>
      <c r="I23" s="5">
        <v>800</v>
      </c>
      <c r="J23" s="4">
        <f t="shared" si="0"/>
        <v>6</v>
      </c>
      <c r="K23" s="4">
        <f>YEAR(Table1[[#This Row],[Date]])</f>
        <v>2018</v>
      </c>
      <c r="L23" s="6">
        <f>DATE(Table1[[#This Row],[Year]],Table1[[#This Row],[Month]],1)</f>
        <v>43252</v>
      </c>
    </row>
    <row r="24" spans="1:12" ht="18" x14ac:dyDescent="0.35">
      <c r="A24" s="3">
        <v>43631</v>
      </c>
      <c r="B24" s="4" t="s">
        <v>42</v>
      </c>
      <c r="C24" s="4" t="s">
        <v>5</v>
      </c>
      <c r="D24" s="4" t="s">
        <v>6</v>
      </c>
      <c r="E24" s="4">
        <v>1</v>
      </c>
      <c r="F24" s="4" t="s">
        <v>19</v>
      </c>
      <c r="G24" s="5">
        <v>10</v>
      </c>
      <c r="H24" s="5">
        <v>7</v>
      </c>
      <c r="I24" s="5">
        <v>3</v>
      </c>
      <c r="J24" s="4">
        <f t="shared" si="0"/>
        <v>6</v>
      </c>
      <c r="K24" s="4">
        <f>YEAR(Table1[[#This Row],[Date]])</f>
        <v>2019</v>
      </c>
      <c r="L24" s="6">
        <f>DATE(Table1[[#This Row],[Year]],Table1[[#This Row],[Month]],1)</f>
        <v>43617</v>
      </c>
    </row>
    <row r="25" spans="1:12" ht="18" x14ac:dyDescent="0.35">
      <c r="A25" s="3">
        <v>43645</v>
      </c>
      <c r="B25" s="4" t="s">
        <v>8</v>
      </c>
      <c r="C25" s="4" t="s">
        <v>9</v>
      </c>
      <c r="D25" s="4" t="s">
        <v>2</v>
      </c>
      <c r="E25" s="4">
        <v>9</v>
      </c>
      <c r="F25" s="4" t="s">
        <v>3</v>
      </c>
      <c r="G25" s="5">
        <v>450</v>
      </c>
      <c r="H25" s="4">
        <v>310</v>
      </c>
      <c r="I25" s="5">
        <v>140</v>
      </c>
      <c r="J25" s="4">
        <f t="shared" si="0"/>
        <v>6</v>
      </c>
      <c r="K25" s="4">
        <f>YEAR(Table1[[#This Row],[Date]])</f>
        <v>2019</v>
      </c>
      <c r="L25" s="6">
        <f>DATE(Table1[[#This Row],[Year]],Table1[[#This Row],[Month]],1)</f>
        <v>43617</v>
      </c>
    </row>
    <row r="26" spans="1:12" ht="18" x14ac:dyDescent="0.35">
      <c r="A26" s="3">
        <v>43647</v>
      </c>
      <c r="B26" s="4" t="s">
        <v>8</v>
      </c>
      <c r="C26" s="4" t="s">
        <v>1</v>
      </c>
      <c r="D26" s="4" t="s">
        <v>2</v>
      </c>
      <c r="E26" s="4">
        <v>25</v>
      </c>
      <c r="F26" s="4" t="s">
        <v>3</v>
      </c>
      <c r="G26" s="5">
        <v>1250</v>
      </c>
      <c r="H26" s="5">
        <v>806.45161290322574</v>
      </c>
      <c r="I26" s="5">
        <v>443.54838709677426</v>
      </c>
      <c r="J26" s="4">
        <f t="shared" si="0"/>
        <v>7</v>
      </c>
      <c r="K26" s="4">
        <f>YEAR(Table1[[#This Row],[Date]])</f>
        <v>2019</v>
      </c>
      <c r="L26" s="6">
        <f>DATE(Table1[[#This Row],[Year]],Table1[[#This Row],[Month]],1)</f>
        <v>43647</v>
      </c>
    </row>
    <row r="27" spans="1:12" ht="18" x14ac:dyDescent="0.35">
      <c r="A27" s="3">
        <v>43296</v>
      </c>
      <c r="B27" s="4" t="s">
        <v>30</v>
      </c>
      <c r="C27" s="4" t="s">
        <v>14</v>
      </c>
      <c r="D27" s="4" t="s">
        <v>15</v>
      </c>
      <c r="E27" s="4">
        <v>10</v>
      </c>
      <c r="F27" s="4" t="s">
        <v>24</v>
      </c>
      <c r="G27" s="5">
        <v>1500</v>
      </c>
      <c r="H27" s="4">
        <v>1100</v>
      </c>
      <c r="I27" s="5">
        <v>400</v>
      </c>
      <c r="J27" s="4">
        <f t="shared" si="0"/>
        <v>7</v>
      </c>
      <c r="K27" s="4">
        <f>YEAR(Table1[[#This Row],[Date]])</f>
        <v>2018</v>
      </c>
      <c r="L27" s="6">
        <f>DATE(Table1[[#This Row],[Year]],Table1[[#This Row],[Month]],1)</f>
        <v>43282</v>
      </c>
    </row>
    <row r="28" spans="1:12" ht="18" x14ac:dyDescent="0.35">
      <c r="A28" s="3">
        <v>43663</v>
      </c>
      <c r="B28" s="4" t="s">
        <v>43</v>
      </c>
      <c r="C28" s="4" t="s">
        <v>9</v>
      </c>
      <c r="D28" s="4" t="s">
        <v>2</v>
      </c>
      <c r="E28" s="4">
        <v>5</v>
      </c>
      <c r="F28" s="4" t="s">
        <v>29</v>
      </c>
      <c r="G28" s="5">
        <v>4500</v>
      </c>
      <c r="H28" s="5">
        <v>3210</v>
      </c>
      <c r="I28" s="5">
        <v>1290</v>
      </c>
      <c r="J28" s="4">
        <f t="shared" si="0"/>
        <v>7</v>
      </c>
      <c r="K28" s="4">
        <f>YEAR(Table1[[#This Row],[Date]])</f>
        <v>2019</v>
      </c>
      <c r="L28" s="6">
        <f>DATE(Table1[[#This Row],[Year]],Table1[[#This Row],[Month]],1)</f>
        <v>43647</v>
      </c>
    </row>
    <row r="29" spans="1:12" ht="18" x14ac:dyDescent="0.35">
      <c r="A29" s="3">
        <v>43677</v>
      </c>
      <c r="B29" s="4" t="s">
        <v>44</v>
      </c>
      <c r="C29" s="4" t="s">
        <v>21</v>
      </c>
      <c r="D29" s="4" t="s">
        <v>22</v>
      </c>
      <c r="E29" s="4">
        <v>5</v>
      </c>
      <c r="F29" s="4" t="s">
        <v>7</v>
      </c>
      <c r="G29" s="5">
        <v>3500</v>
      </c>
      <c r="H29" s="4">
        <v>2750</v>
      </c>
      <c r="I29" s="5">
        <v>750</v>
      </c>
      <c r="J29" s="4">
        <f t="shared" si="0"/>
        <v>7</v>
      </c>
      <c r="K29" s="4">
        <f>YEAR(Table1[[#This Row],[Date]])</f>
        <v>2019</v>
      </c>
      <c r="L29" s="6">
        <f>DATE(Table1[[#This Row],[Year]],Table1[[#This Row],[Month]],1)</f>
        <v>43647</v>
      </c>
    </row>
    <row r="30" spans="1:12" ht="18" x14ac:dyDescent="0.35">
      <c r="A30" s="3">
        <v>43314</v>
      </c>
      <c r="B30" s="4" t="s">
        <v>45</v>
      </c>
      <c r="C30" s="4" t="s">
        <v>11</v>
      </c>
      <c r="D30" s="4" t="s">
        <v>12</v>
      </c>
      <c r="E30" s="4">
        <v>50</v>
      </c>
      <c r="F30" s="4" t="s">
        <v>24</v>
      </c>
      <c r="G30" s="5">
        <v>5000</v>
      </c>
      <c r="H30" s="5">
        <v>3865</v>
      </c>
      <c r="I30" s="5">
        <v>1135</v>
      </c>
      <c r="J30" s="4">
        <f t="shared" si="0"/>
        <v>8</v>
      </c>
      <c r="K30" s="4">
        <f>YEAR(Table1[[#This Row],[Date]])</f>
        <v>2018</v>
      </c>
      <c r="L30" s="6">
        <f>DATE(Table1[[#This Row],[Year]],Table1[[#This Row],[Month]],1)</f>
        <v>43313</v>
      </c>
    </row>
    <row r="31" spans="1:12" ht="18" x14ac:dyDescent="0.35">
      <c r="A31" s="3">
        <v>43693</v>
      </c>
      <c r="B31" s="4" t="s">
        <v>46</v>
      </c>
      <c r="C31" s="4" t="s">
        <v>33</v>
      </c>
      <c r="D31" s="4" t="s">
        <v>34</v>
      </c>
      <c r="E31" s="4">
        <v>1</v>
      </c>
      <c r="F31" s="4" t="s">
        <v>7</v>
      </c>
      <c r="G31" s="5">
        <v>800</v>
      </c>
      <c r="H31" s="4">
        <v>670</v>
      </c>
      <c r="I31" s="5">
        <v>130</v>
      </c>
      <c r="J31" s="4">
        <f t="shared" si="0"/>
        <v>8</v>
      </c>
      <c r="K31" s="4">
        <f>YEAR(Table1[[#This Row],[Date]])</f>
        <v>2019</v>
      </c>
      <c r="L31" s="6">
        <f>DATE(Table1[[#This Row],[Year]],Table1[[#This Row],[Month]],1)</f>
        <v>43678</v>
      </c>
    </row>
    <row r="32" spans="1:12" ht="18" x14ac:dyDescent="0.35">
      <c r="A32" s="3">
        <v>43695</v>
      </c>
      <c r="B32" s="4" t="s">
        <v>47</v>
      </c>
      <c r="C32" s="4" t="s">
        <v>1</v>
      </c>
      <c r="D32" s="4" t="s">
        <v>2</v>
      </c>
      <c r="E32" s="4">
        <v>3</v>
      </c>
      <c r="F32" s="4" t="s">
        <v>19</v>
      </c>
      <c r="G32" s="5">
        <v>30</v>
      </c>
      <c r="H32" s="5">
        <v>21</v>
      </c>
      <c r="I32" s="5">
        <v>9</v>
      </c>
      <c r="J32" s="4">
        <f t="shared" si="0"/>
        <v>8</v>
      </c>
      <c r="K32" s="4">
        <f>YEAR(Table1[[#This Row],[Date]])</f>
        <v>2019</v>
      </c>
      <c r="L32" s="6">
        <f>DATE(Table1[[#This Row],[Year]],Table1[[#This Row],[Month]],1)</f>
        <v>43678</v>
      </c>
    </row>
    <row r="33" spans="1:12" ht="18" x14ac:dyDescent="0.35">
      <c r="A33" s="3">
        <v>43709</v>
      </c>
      <c r="B33" s="4" t="s">
        <v>48</v>
      </c>
      <c r="C33" s="4" t="s">
        <v>37</v>
      </c>
      <c r="D33" s="4" t="s">
        <v>38</v>
      </c>
      <c r="E33" s="4">
        <v>25</v>
      </c>
      <c r="F33" s="4" t="s">
        <v>24</v>
      </c>
      <c r="G33" s="5">
        <v>5000</v>
      </c>
      <c r="H33" s="4">
        <v>3200</v>
      </c>
      <c r="I33" s="5">
        <v>1800</v>
      </c>
      <c r="J33" s="4">
        <f t="shared" si="0"/>
        <v>9</v>
      </c>
      <c r="K33" s="4">
        <f>YEAR(Table1[[#This Row],[Date]])</f>
        <v>2019</v>
      </c>
      <c r="L33" s="6">
        <f>DATE(Table1[[#This Row],[Year]],Table1[[#This Row],[Month]],1)</f>
        <v>43709</v>
      </c>
    </row>
    <row r="34" spans="1:12" ht="18" x14ac:dyDescent="0.35">
      <c r="A34" s="3">
        <v>43346</v>
      </c>
      <c r="B34" s="4" t="s">
        <v>49</v>
      </c>
      <c r="C34" s="4" t="s">
        <v>9</v>
      </c>
      <c r="D34" s="4" t="s">
        <v>2</v>
      </c>
      <c r="E34" s="4">
        <v>5</v>
      </c>
      <c r="F34" s="4" t="s">
        <v>3</v>
      </c>
      <c r="G34" s="5">
        <v>510</v>
      </c>
      <c r="H34" s="5">
        <v>420</v>
      </c>
      <c r="I34" s="5">
        <v>80</v>
      </c>
      <c r="J34" s="4">
        <f t="shared" si="0"/>
        <v>9</v>
      </c>
      <c r="K34" s="4">
        <f>YEAR(Table1[[#This Row],[Date]])</f>
        <v>2018</v>
      </c>
      <c r="L34" s="6">
        <f>DATE(Table1[[#This Row],[Year]],Table1[[#This Row],[Month]],1)</f>
        <v>43344</v>
      </c>
    </row>
    <row r="35" spans="1:12" ht="18" x14ac:dyDescent="0.35">
      <c r="A35" s="3">
        <v>43725</v>
      </c>
      <c r="B35" s="4" t="s">
        <v>50</v>
      </c>
      <c r="C35" s="4" t="s">
        <v>27</v>
      </c>
      <c r="D35" s="4" t="s">
        <v>28</v>
      </c>
      <c r="E35" s="4">
        <v>50</v>
      </c>
      <c r="F35" s="4" t="s">
        <v>19</v>
      </c>
      <c r="G35" s="5">
        <v>500</v>
      </c>
      <c r="H35" s="4">
        <v>315</v>
      </c>
      <c r="I35" s="5">
        <v>185</v>
      </c>
      <c r="J35" s="4">
        <f t="shared" si="0"/>
        <v>9</v>
      </c>
      <c r="K35" s="4">
        <f>YEAR(Table1[[#This Row],[Date]])</f>
        <v>2019</v>
      </c>
      <c r="L35" s="6">
        <f>DATE(Table1[[#This Row],[Year]],Table1[[#This Row],[Month]],1)</f>
        <v>43709</v>
      </c>
    </row>
    <row r="36" spans="1:12" ht="18" x14ac:dyDescent="0.35">
      <c r="A36" s="3">
        <v>43727</v>
      </c>
      <c r="B36" s="4" t="s">
        <v>51</v>
      </c>
      <c r="C36" s="4" t="s">
        <v>5</v>
      </c>
      <c r="D36" s="4" t="s">
        <v>6</v>
      </c>
      <c r="E36" s="4">
        <v>9</v>
      </c>
      <c r="F36" s="4" t="s">
        <v>7</v>
      </c>
      <c r="G36" s="5">
        <v>7000</v>
      </c>
      <c r="H36" s="5">
        <v>6200</v>
      </c>
      <c r="I36" s="5">
        <v>800</v>
      </c>
      <c r="J36" s="4">
        <f t="shared" si="0"/>
        <v>9</v>
      </c>
      <c r="K36" s="4">
        <f>YEAR(Table1[[#This Row],[Date]])</f>
        <v>2019</v>
      </c>
      <c r="L36" s="6">
        <f>DATE(Table1[[#This Row],[Year]],Table1[[#This Row],[Month]],1)</f>
        <v>43709</v>
      </c>
    </row>
    <row r="37" spans="1:12" ht="18" x14ac:dyDescent="0.35">
      <c r="A37" s="3">
        <v>43741</v>
      </c>
      <c r="B37" s="4" t="s">
        <v>13</v>
      </c>
      <c r="C37" s="4" t="s">
        <v>5</v>
      </c>
      <c r="D37" s="4" t="s">
        <v>6</v>
      </c>
      <c r="E37" s="4">
        <v>8</v>
      </c>
      <c r="F37" s="4" t="s">
        <v>3</v>
      </c>
      <c r="G37" s="5">
        <v>87</v>
      </c>
      <c r="H37" s="4">
        <v>72</v>
      </c>
      <c r="I37" s="5">
        <v>15</v>
      </c>
      <c r="J37" s="4">
        <f t="shared" si="0"/>
        <v>10</v>
      </c>
      <c r="K37" s="4">
        <f>YEAR(Table1[[#This Row],[Date]])</f>
        <v>2019</v>
      </c>
      <c r="L37" s="6">
        <f>DATE(Table1[[#This Row],[Year]],Table1[[#This Row],[Month]],1)</f>
        <v>43739</v>
      </c>
    </row>
    <row r="38" spans="1:12" ht="18" x14ac:dyDescent="0.35">
      <c r="A38" s="3">
        <v>43378</v>
      </c>
      <c r="B38" s="4" t="s">
        <v>20</v>
      </c>
      <c r="C38" s="4" t="s">
        <v>37</v>
      </c>
      <c r="D38" s="4" t="s">
        <v>38</v>
      </c>
      <c r="E38" s="4">
        <v>6</v>
      </c>
      <c r="F38" s="4" t="s">
        <v>7</v>
      </c>
      <c r="G38" s="5">
        <v>4800</v>
      </c>
      <c r="H38" s="5">
        <v>3700</v>
      </c>
      <c r="I38" s="5">
        <v>1100</v>
      </c>
      <c r="J38" s="4">
        <f t="shared" si="0"/>
        <v>10</v>
      </c>
      <c r="K38" s="4">
        <f>YEAR(Table1[[#This Row],[Date]])</f>
        <v>2018</v>
      </c>
      <c r="L38" s="6">
        <f>DATE(Table1[[#This Row],[Year]],Table1[[#This Row],[Month]],1)</f>
        <v>43374</v>
      </c>
    </row>
    <row r="39" spans="1:12" ht="18" x14ac:dyDescent="0.35">
      <c r="A39" s="3">
        <v>43757</v>
      </c>
      <c r="B39" s="4" t="s">
        <v>10</v>
      </c>
      <c r="C39" s="4" t="s">
        <v>11</v>
      </c>
      <c r="D39" s="4" t="s">
        <v>12</v>
      </c>
      <c r="E39" s="4">
        <v>3</v>
      </c>
      <c r="F39" s="4" t="s">
        <v>7</v>
      </c>
      <c r="G39" s="5">
        <v>2400</v>
      </c>
      <c r="H39" s="4">
        <v>2100</v>
      </c>
      <c r="I39" s="5">
        <v>300</v>
      </c>
      <c r="J39" s="4">
        <f t="shared" si="0"/>
        <v>10</v>
      </c>
      <c r="K39" s="4">
        <f>YEAR(Table1[[#This Row],[Date]])</f>
        <v>2019</v>
      </c>
      <c r="L39" s="6">
        <f>DATE(Table1[[#This Row],[Year]],Table1[[#This Row],[Month]],1)</f>
        <v>43739</v>
      </c>
    </row>
    <row r="40" spans="1:12" ht="18" x14ac:dyDescent="0.35">
      <c r="A40" s="3">
        <v>43773</v>
      </c>
      <c r="B40" s="4" t="s">
        <v>52</v>
      </c>
      <c r="C40" s="4" t="s">
        <v>33</v>
      </c>
      <c r="D40" s="4" t="s">
        <v>34</v>
      </c>
      <c r="E40" s="4">
        <v>5</v>
      </c>
      <c r="F40" s="4" t="s">
        <v>7</v>
      </c>
      <c r="G40" s="5">
        <v>4000</v>
      </c>
      <c r="H40" s="4">
        <v>300</v>
      </c>
      <c r="I40" s="5">
        <v>3700</v>
      </c>
      <c r="J40" s="4">
        <f t="shared" si="0"/>
        <v>11</v>
      </c>
      <c r="K40" s="4">
        <f>YEAR(Table1[[#This Row],[Date]])</f>
        <v>2019</v>
      </c>
      <c r="L40" s="6">
        <f>DATE(Table1[[#This Row],[Year]],Table1[[#This Row],[Month]],1)</f>
        <v>43770</v>
      </c>
    </row>
    <row r="41" spans="1:12" ht="18" x14ac:dyDescent="0.35">
      <c r="A41" s="3">
        <v>43410</v>
      </c>
      <c r="B41" s="4" t="s">
        <v>13</v>
      </c>
      <c r="C41" s="4" t="s">
        <v>5</v>
      </c>
      <c r="D41" s="4" t="s">
        <v>6</v>
      </c>
      <c r="E41" s="4">
        <v>2</v>
      </c>
      <c r="F41" s="4" t="s">
        <v>3</v>
      </c>
      <c r="G41" s="5">
        <v>200</v>
      </c>
      <c r="H41" s="5">
        <v>170</v>
      </c>
      <c r="I41" s="5">
        <v>30</v>
      </c>
      <c r="J41" s="4">
        <f t="shared" si="0"/>
        <v>11</v>
      </c>
      <c r="K41" s="4">
        <f>YEAR(Table1[[#This Row],[Date]])</f>
        <v>2018</v>
      </c>
      <c r="L41" s="6">
        <f>DATE(Table1[[#This Row],[Year]],Table1[[#This Row],[Month]],1)</f>
        <v>43405</v>
      </c>
    </row>
    <row r="42" spans="1:12" ht="18" x14ac:dyDescent="0.35">
      <c r="A42" s="3">
        <v>43789</v>
      </c>
      <c r="B42" s="4" t="s">
        <v>53</v>
      </c>
      <c r="C42" s="4" t="s">
        <v>17</v>
      </c>
      <c r="D42" s="4" t="s">
        <v>18</v>
      </c>
      <c r="E42" s="4">
        <v>29</v>
      </c>
      <c r="F42" s="4" t="s">
        <v>29</v>
      </c>
      <c r="G42" s="5">
        <v>1450</v>
      </c>
      <c r="H42" s="4">
        <v>1150</v>
      </c>
      <c r="I42" s="5">
        <v>300</v>
      </c>
      <c r="J42" s="4">
        <f t="shared" si="0"/>
        <v>11</v>
      </c>
      <c r="K42" s="4">
        <f>YEAR(Table1[[#This Row],[Date]])</f>
        <v>2019</v>
      </c>
      <c r="L42" s="6">
        <f>DATE(Table1[[#This Row],[Year]],Table1[[#This Row],[Month]],1)</f>
        <v>43770</v>
      </c>
    </row>
    <row r="43" spans="1:12" ht="18" x14ac:dyDescent="0.35">
      <c r="A43" s="3">
        <v>43791</v>
      </c>
      <c r="B43" s="4" t="s">
        <v>20</v>
      </c>
      <c r="C43" s="4" t="s">
        <v>1</v>
      </c>
      <c r="D43" s="4" t="s">
        <v>2</v>
      </c>
      <c r="E43" s="4">
        <v>10</v>
      </c>
      <c r="F43" s="4" t="s">
        <v>7</v>
      </c>
      <c r="G43" s="5">
        <v>8000</v>
      </c>
      <c r="H43" s="5">
        <v>6333.333333333333</v>
      </c>
      <c r="I43" s="5">
        <v>1666.666666666667</v>
      </c>
      <c r="J43" s="4">
        <f t="shared" si="0"/>
        <v>11</v>
      </c>
      <c r="K43" s="4">
        <f>YEAR(Table1[[#This Row],[Date]])</f>
        <v>2019</v>
      </c>
      <c r="L43" s="6">
        <f>DATE(Table1[[#This Row],[Year]],Table1[[#This Row],[Month]],1)</f>
        <v>43770</v>
      </c>
    </row>
    <row r="44" spans="1:12" ht="18" x14ac:dyDescent="0.35">
      <c r="A44" s="3">
        <v>43805</v>
      </c>
      <c r="B44" s="4" t="s">
        <v>54</v>
      </c>
      <c r="C44" s="4" t="s">
        <v>31</v>
      </c>
      <c r="D44" s="4" t="s">
        <v>32</v>
      </c>
      <c r="E44" s="4">
        <v>95</v>
      </c>
      <c r="F44" s="4" t="s">
        <v>3</v>
      </c>
      <c r="G44" s="5">
        <v>950</v>
      </c>
      <c r="H44" s="4">
        <v>850</v>
      </c>
      <c r="I44" s="5">
        <v>100</v>
      </c>
      <c r="J44" s="4">
        <f t="shared" si="0"/>
        <v>12</v>
      </c>
      <c r="K44" s="4">
        <f>YEAR(Table1[[#This Row],[Date]])</f>
        <v>2019</v>
      </c>
      <c r="L44" s="6">
        <f>DATE(Table1[[#This Row],[Year]],Table1[[#This Row],[Month]],1)</f>
        <v>43800</v>
      </c>
    </row>
    <row r="45" spans="1:12" ht="18" x14ac:dyDescent="0.35">
      <c r="A45" s="3">
        <v>43807</v>
      </c>
      <c r="B45" s="4" t="s">
        <v>10</v>
      </c>
      <c r="C45" s="4" t="s">
        <v>21</v>
      </c>
      <c r="D45" s="4" t="s">
        <v>22</v>
      </c>
      <c r="E45" s="4">
        <v>10</v>
      </c>
      <c r="F45" s="4" t="s">
        <v>7</v>
      </c>
      <c r="G45" s="5">
        <v>7000</v>
      </c>
      <c r="H45" s="5">
        <v>5000</v>
      </c>
      <c r="I45" s="5">
        <v>2000</v>
      </c>
      <c r="J45" s="4">
        <f t="shared" si="0"/>
        <v>12</v>
      </c>
      <c r="K45" s="4">
        <f>YEAR(Table1[[#This Row],[Date]])</f>
        <v>2019</v>
      </c>
      <c r="L45" s="6">
        <f>DATE(Table1[[#This Row],[Year]],Table1[[#This Row],[Month]],1)</f>
        <v>43800</v>
      </c>
    </row>
    <row r="46" spans="1:12" ht="18" x14ac:dyDescent="0.35">
      <c r="A46" s="3">
        <v>43456</v>
      </c>
      <c r="B46" s="4" t="s">
        <v>53</v>
      </c>
      <c r="C46" s="4" t="s">
        <v>27</v>
      </c>
      <c r="D46" s="4" t="s">
        <v>28</v>
      </c>
      <c r="E46" s="4">
        <v>83</v>
      </c>
      <c r="F46" s="4" t="s">
        <v>29</v>
      </c>
      <c r="G46" s="5">
        <v>4150</v>
      </c>
      <c r="H46" s="4">
        <v>3750</v>
      </c>
      <c r="I46" s="5">
        <v>400</v>
      </c>
      <c r="J46" s="4">
        <f t="shared" si="0"/>
        <v>12</v>
      </c>
      <c r="K46" s="4">
        <f>YEAR(Table1[[#This Row],[Date]])</f>
        <v>2018</v>
      </c>
      <c r="L46" s="6">
        <f>DATE(Table1[[#This Row],[Year]],Table1[[#This Row],[Month]],1)</f>
        <v>43435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1E0E3-C960-4386-BCCE-0601E9E9DF05}">
  <dimension ref="A1:B25"/>
  <sheetViews>
    <sheetView workbookViewId="0">
      <selection sqref="A1:B25"/>
    </sheetView>
  </sheetViews>
  <sheetFormatPr defaultRowHeight="14.4" x14ac:dyDescent="0.3"/>
  <sheetData>
    <row r="1" spans="1:2" x14ac:dyDescent="0.3">
      <c r="A1" t="s">
        <v>64</v>
      </c>
      <c r="B1" t="s">
        <v>67</v>
      </c>
    </row>
    <row r="2" spans="1:2" x14ac:dyDescent="0.3">
      <c r="A2" s="7">
        <v>43466</v>
      </c>
      <c r="B2">
        <v>5000</v>
      </c>
    </row>
    <row r="3" spans="1:2" x14ac:dyDescent="0.3">
      <c r="A3" s="7">
        <v>43101</v>
      </c>
      <c r="B3">
        <v>2000</v>
      </c>
    </row>
    <row r="4" spans="1:2" x14ac:dyDescent="0.3">
      <c r="A4" s="7">
        <v>43497</v>
      </c>
      <c r="B4">
        <v>5000</v>
      </c>
    </row>
    <row r="5" spans="1:2" x14ac:dyDescent="0.3">
      <c r="A5" s="7">
        <v>43132</v>
      </c>
      <c r="B5">
        <v>500</v>
      </c>
    </row>
    <row r="6" spans="1:2" x14ac:dyDescent="0.3">
      <c r="A6" s="7">
        <v>43525</v>
      </c>
      <c r="B6">
        <v>5000</v>
      </c>
    </row>
    <row r="7" spans="1:2" x14ac:dyDescent="0.3">
      <c r="A7" s="7">
        <v>43160</v>
      </c>
      <c r="B7">
        <v>500</v>
      </c>
    </row>
    <row r="8" spans="1:2" x14ac:dyDescent="0.3">
      <c r="A8" s="7">
        <v>43191</v>
      </c>
      <c r="B8">
        <v>5000</v>
      </c>
    </row>
    <row r="9" spans="1:2" x14ac:dyDescent="0.3">
      <c r="A9" s="7">
        <v>43556</v>
      </c>
      <c r="B9">
        <v>7000</v>
      </c>
    </row>
    <row r="10" spans="1:2" x14ac:dyDescent="0.3">
      <c r="A10" s="7">
        <v>43586</v>
      </c>
      <c r="B10">
        <v>10000</v>
      </c>
    </row>
    <row r="11" spans="1:2" x14ac:dyDescent="0.3">
      <c r="A11" s="7">
        <v>43221</v>
      </c>
      <c r="B11">
        <v>1000</v>
      </c>
    </row>
    <row r="12" spans="1:2" x14ac:dyDescent="0.3">
      <c r="A12" s="7">
        <v>43252</v>
      </c>
      <c r="B12">
        <v>2500</v>
      </c>
    </row>
    <row r="13" spans="1:2" x14ac:dyDescent="0.3">
      <c r="A13" s="7">
        <v>43617</v>
      </c>
      <c r="B13">
        <v>1000</v>
      </c>
    </row>
    <row r="14" spans="1:2" x14ac:dyDescent="0.3">
      <c r="A14" s="7">
        <v>43647</v>
      </c>
      <c r="B14">
        <v>10000</v>
      </c>
    </row>
    <row r="15" spans="1:2" x14ac:dyDescent="0.3">
      <c r="A15" s="7">
        <v>43282</v>
      </c>
      <c r="B15">
        <v>1000</v>
      </c>
    </row>
    <row r="16" spans="1:2" x14ac:dyDescent="0.3">
      <c r="A16" s="7">
        <v>43313</v>
      </c>
      <c r="B16">
        <v>4000</v>
      </c>
    </row>
    <row r="17" spans="1:2" x14ac:dyDescent="0.3">
      <c r="A17" s="7">
        <v>43678</v>
      </c>
      <c r="B17">
        <v>1000</v>
      </c>
    </row>
    <row r="18" spans="1:2" x14ac:dyDescent="0.3">
      <c r="A18" s="7">
        <v>43709</v>
      </c>
      <c r="B18">
        <v>10000</v>
      </c>
    </row>
    <row r="19" spans="1:2" x14ac:dyDescent="0.3">
      <c r="A19" s="7">
        <v>43344</v>
      </c>
      <c r="B19">
        <v>500</v>
      </c>
    </row>
    <row r="20" spans="1:2" x14ac:dyDescent="0.3">
      <c r="A20" s="7">
        <v>43739</v>
      </c>
      <c r="B20">
        <v>2000</v>
      </c>
    </row>
    <row r="21" spans="1:2" x14ac:dyDescent="0.3">
      <c r="A21" s="7">
        <v>43374</v>
      </c>
      <c r="B21">
        <v>4000</v>
      </c>
    </row>
    <row r="22" spans="1:2" x14ac:dyDescent="0.3">
      <c r="A22" s="7">
        <v>43770</v>
      </c>
      <c r="B22">
        <v>1000</v>
      </c>
    </row>
    <row r="23" spans="1:2" x14ac:dyDescent="0.3">
      <c r="A23" s="7">
        <v>43405</v>
      </c>
      <c r="B23">
        <v>500</v>
      </c>
    </row>
    <row r="24" spans="1:2" x14ac:dyDescent="0.3">
      <c r="A24" s="7">
        <v>43800</v>
      </c>
      <c r="B24">
        <v>5000</v>
      </c>
    </row>
    <row r="25" spans="1:2" x14ac:dyDescent="0.3">
      <c r="A25" s="7">
        <v>43435</v>
      </c>
      <c r="B25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102BB-2BB6-4513-BFB5-C30670AEB21F}">
  <dimension ref="A1:E27"/>
  <sheetViews>
    <sheetView workbookViewId="0">
      <pane ySplit="1" topLeftCell="A2" activePane="bottomLeft" state="frozen"/>
      <selection pane="bottomLeft" activeCell="B2" sqref="B2:B25"/>
    </sheetView>
  </sheetViews>
  <sheetFormatPr defaultRowHeight="14.4" x14ac:dyDescent="0.3"/>
  <sheetData>
    <row r="1" spans="1:5" x14ac:dyDescent="0.3">
      <c r="A1" s="9" t="s">
        <v>55</v>
      </c>
      <c r="B1" s="9" t="s">
        <v>61</v>
      </c>
      <c r="C1" s="9" t="s">
        <v>67</v>
      </c>
      <c r="E1" s="10"/>
    </row>
    <row r="2" spans="1:5" x14ac:dyDescent="0.3">
      <c r="A2" s="8">
        <v>43101</v>
      </c>
      <c r="B2">
        <f>IF($E$2&gt;A2,SUMIF(Table1[Date for Chart],Summary!A2,Table1[Sales]),NA())</f>
        <v>1550</v>
      </c>
      <c r="C2">
        <f>VLOOKUP(A2,Budget!A:B,2,0)</f>
        <v>2000</v>
      </c>
      <c r="E2" t="s">
        <v>68</v>
      </c>
    </row>
    <row r="3" spans="1:5" x14ac:dyDescent="0.3">
      <c r="A3" s="8">
        <v>43132</v>
      </c>
      <c r="B3">
        <f>IF($E$2&gt;A3,SUMIF(Table1[Date for Chart],Summary!A3,Table1[Sales]),NA())</f>
        <v>562</v>
      </c>
      <c r="C3">
        <f>VLOOKUP(A3,Budget!A:B,2,0)</f>
        <v>500</v>
      </c>
    </row>
    <row r="4" spans="1:5" x14ac:dyDescent="0.3">
      <c r="A4" s="8">
        <v>43160</v>
      </c>
      <c r="B4">
        <f>IF($E$2&gt;A4,SUMIF(Table1[Date for Chart],Summary!A4,Table1[Sales]),NA())</f>
        <v>400</v>
      </c>
      <c r="C4">
        <f>VLOOKUP(A4,Budget!A:B,2,0)</f>
        <v>500</v>
      </c>
    </row>
    <row r="5" spans="1:5" x14ac:dyDescent="0.3">
      <c r="A5" s="8">
        <v>43191</v>
      </c>
      <c r="B5">
        <f>IF($E$2&gt;A5,SUMIF(Table1[Date for Chart],Summary!A5,Table1[Sales]),NA())</f>
        <v>6100</v>
      </c>
      <c r="C5">
        <f>VLOOKUP(A5,Budget!A:B,2,0)</f>
        <v>5000</v>
      </c>
    </row>
    <row r="6" spans="1:5" x14ac:dyDescent="0.3">
      <c r="A6" s="8">
        <v>43221</v>
      </c>
      <c r="B6">
        <f>IF($E$2&gt;A6,SUMIF(Table1[Date for Chart],Summary!A6,Table1[Sales]),NA())</f>
        <v>555</v>
      </c>
      <c r="C6">
        <f>VLOOKUP(A6,Budget!A:B,2,0)</f>
        <v>1000</v>
      </c>
    </row>
    <row r="7" spans="1:5" x14ac:dyDescent="0.3">
      <c r="A7" s="8">
        <v>43252</v>
      </c>
      <c r="B7">
        <f>IF($E$2&gt;A7,SUMIF(Table1[Date for Chart],Summary!A7,Table1[Sales]),NA())</f>
        <v>2900</v>
      </c>
      <c r="C7">
        <f>VLOOKUP(A7,Budget!A:B,2,0)</f>
        <v>2500</v>
      </c>
    </row>
    <row r="8" spans="1:5" x14ac:dyDescent="0.3">
      <c r="A8" s="8">
        <v>43282</v>
      </c>
      <c r="B8">
        <f>IF($E$2&gt;A8,SUMIF(Table1[Date for Chart],Summary!A8,Table1[Sales]),NA())</f>
        <v>1500</v>
      </c>
      <c r="C8">
        <f>VLOOKUP(A8,Budget!A:B,2,0)</f>
        <v>1000</v>
      </c>
    </row>
    <row r="9" spans="1:5" x14ac:dyDescent="0.3">
      <c r="A9" s="8">
        <v>43313</v>
      </c>
      <c r="B9">
        <f>IF($E$2&gt;A9,SUMIF(Table1[Date for Chart],Summary!A9,Table1[Sales]),NA())</f>
        <v>5000</v>
      </c>
      <c r="C9">
        <f>VLOOKUP(A9,Budget!A:B,2,0)</f>
        <v>4000</v>
      </c>
    </row>
    <row r="10" spans="1:5" x14ac:dyDescent="0.3">
      <c r="A10" s="8">
        <v>43344</v>
      </c>
      <c r="B10">
        <f>IF($E$2&gt;A10,SUMIF(Table1[Date for Chart],Summary!A10,Table1[Sales]),NA())</f>
        <v>510</v>
      </c>
      <c r="C10">
        <f>VLOOKUP(A10,Budget!A:B,2,0)</f>
        <v>500</v>
      </c>
    </row>
    <row r="11" spans="1:5" x14ac:dyDescent="0.3">
      <c r="A11" s="8">
        <v>43374</v>
      </c>
      <c r="B11">
        <f>IF($E$2&gt;A11,SUMIF(Table1[Date for Chart],Summary!A11,Table1[Sales]),NA())</f>
        <v>4800</v>
      </c>
      <c r="C11">
        <f>VLOOKUP(A11,Budget!A:B,2,0)</f>
        <v>4000</v>
      </c>
    </row>
    <row r="12" spans="1:5" x14ac:dyDescent="0.3">
      <c r="A12" s="8">
        <v>43405</v>
      </c>
      <c r="B12">
        <f>IF($E$2&gt;A12,SUMIF(Table1[Date for Chart],Summary!A12,Table1[Sales]),NA())</f>
        <v>200</v>
      </c>
      <c r="C12">
        <f>VLOOKUP(A12,Budget!A:B,2,0)</f>
        <v>500</v>
      </c>
    </row>
    <row r="13" spans="1:5" x14ac:dyDescent="0.3">
      <c r="A13" s="8">
        <v>43435</v>
      </c>
      <c r="B13">
        <f>IF($E$2&gt;A13,SUMIF(Table1[Date for Chart],Summary!A13,Table1[Sales]),NA())</f>
        <v>4150</v>
      </c>
      <c r="C13">
        <f>VLOOKUP(A13,Budget!A:B,2,0)</f>
        <v>4000</v>
      </c>
    </row>
    <row r="14" spans="1:5" x14ac:dyDescent="0.3">
      <c r="A14" s="8">
        <v>43466</v>
      </c>
      <c r="B14">
        <f>IF($E$2&gt;A14,SUMIF(Table1[Date for Chart],Summary!A14,Table1[Sales]),NA())</f>
        <v>6200</v>
      </c>
      <c r="C14">
        <f>VLOOKUP(A14,Budget!A:B,2,0)</f>
        <v>5000</v>
      </c>
    </row>
    <row r="15" spans="1:5" x14ac:dyDescent="0.3">
      <c r="A15" s="8">
        <v>43497</v>
      </c>
      <c r="B15">
        <f>IF($E$2&gt;A15,SUMIF(Table1[Date for Chart],Summary!A15,Table1[Sales]),NA())</f>
        <v>5190</v>
      </c>
      <c r="C15">
        <f>VLOOKUP(A15,Budget!A:B,2,0)</f>
        <v>5000</v>
      </c>
    </row>
    <row r="16" spans="1:5" x14ac:dyDescent="0.3">
      <c r="A16" s="8">
        <v>43525</v>
      </c>
      <c r="B16">
        <f>IF($E$2&gt;A16,SUMIF(Table1[Date for Chart],Summary!A16,Table1[Sales]),NA())</f>
        <v>5150</v>
      </c>
      <c r="C16">
        <f>VLOOKUP(A16,Budget!A:B,2,0)</f>
        <v>5000</v>
      </c>
    </row>
    <row r="17" spans="1:3" x14ac:dyDescent="0.3">
      <c r="A17" s="8">
        <v>43556</v>
      </c>
      <c r="B17">
        <f>IF($E$2&gt;A17,SUMIF(Table1[Date for Chart],Summary!A17,Table1[Sales]),NA())</f>
        <v>7800</v>
      </c>
      <c r="C17">
        <f>VLOOKUP(A17,Budget!A:B,2,0)</f>
        <v>7000</v>
      </c>
    </row>
    <row r="18" spans="1:3" x14ac:dyDescent="0.3">
      <c r="A18" s="8">
        <v>43586</v>
      </c>
      <c r="B18">
        <f>IF($E$2&gt;A18,SUMIF(Table1[Date for Chart],Summary!A18,Table1[Sales]),NA())</f>
        <v>11900</v>
      </c>
      <c r="C18">
        <f>VLOOKUP(A18,Budget!A:B,2,0)</f>
        <v>10000</v>
      </c>
    </row>
    <row r="19" spans="1:3" x14ac:dyDescent="0.3">
      <c r="A19" s="8">
        <v>43617</v>
      </c>
      <c r="B19">
        <f>IF($E$2&gt;A19,SUMIF(Table1[Date for Chart],Summary!A19,Table1[Sales]),NA())</f>
        <v>460</v>
      </c>
      <c r="C19">
        <f>VLOOKUP(A19,Budget!A:B,2,0)</f>
        <v>1000</v>
      </c>
    </row>
    <row r="20" spans="1:3" x14ac:dyDescent="0.3">
      <c r="A20" s="8">
        <v>43647</v>
      </c>
      <c r="B20">
        <f>IF($E$2&gt;A20,SUMIF(Table1[Date for Chart],Summary!A20,Table1[Sales]),NA())</f>
        <v>9250</v>
      </c>
      <c r="C20">
        <f>VLOOKUP(A20,Budget!A:B,2,0)</f>
        <v>10000</v>
      </c>
    </row>
    <row r="21" spans="1:3" x14ac:dyDescent="0.3">
      <c r="A21" s="8">
        <v>43678</v>
      </c>
      <c r="B21">
        <f>IF($E$2&gt;A21,SUMIF(Table1[Date for Chart],Summary!A21,Table1[Sales]),NA())</f>
        <v>830</v>
      </c>
      <c r="C21">
        <f>VLOOKUP(A21,Budget!A:B,2,0)</f>
        <v>1000</v>
      </c>
    </row>
    <row r="22" spans="1:3" x14ac:dyDescent="0.3">
      <c r="A22" s="8">
        <v>43709</v>
      </c>
      <c r="B22">
        <f>IF($E$2&gt;A22,SUMIF(Table1[Date for Chart],Summary!A22,Table1[Sales]),NA())</f>
        <v>12500</v>
      </c>
      <c r="C22">
        <f>VLOOKUP(A22,Budget!A:B,2,0)</f>
        <v>10000</v>
      </c>
    </row>
    <row r="23" spans="1:3" x14ac:dyDescent="0.3">
      <c r="A23" s="8">
        <v>43739</v>
      </c>
      <c r="B23">
        <f>IF($E$2&gt;A23,SUMIF(Table1[Date for Chart],Summary!A23,Table1[Sales]),NA())</f>
        <v>2487</v>
      </c>
      <c r="C23">
        <f>VLOOKUP(A23,Budget!A:B,2,0)</f>
        <v>2000</v>
      </c>
    </row>
    <row r="24" spans="1:3" x14ac:dyDescent="0.3">
      <c r="A24" s="8">
        <v>43770</v>
      </c>
      <c r="B24">
        <f>IF($E$2&gt;A24,SUMIF(Table1[Date for Chart],Summary!A24,Table1[Sales]),NA())</f>
        <v>13450</v>
      </c>
      <c r="C24">
        <f>VLOOKUP(A24,Budget!A:B,2,0)</f>
        <v>1000</v>
      </c>
    </row>
    <row r="25" spans="1:3" x14ac:dyDescent="0.3">
      <c r="A25" s="8">
        <v>43800</v>
      </c>
      <c r="B25">
        <f>IF($E$2&gt;A25,SUMIF(Table1[Date for Chart],Summary!A25,Table1[Sales]),NA())</f>
        <v>7950</v>
      </c>
      <c r="C25">
        <f>VLOOKUP(A25,Budget!A:B,2,0)</f>
        <v>5000</v>
      </c>
    </row>
    <row r="26" spans="1:3" x14ac:dyDescent="0.3">
      <c r="A26" s="8"/>
    </row>
    <row r="27" spans="1:3" x14ac:dyDescent="0.3">
      <c r="A27" s="8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7365D-FFBE-4814-B88D-E06264968197}">
  <dimension ref="A1:C18"/>
  <sheetViews>
    <sheetView showGridLines="0" tabSelected="1" workbookViewId="0">
      <selection activeCell="S19" sqref="S18:S19"/>
    </sheetView>
  </sheetViews>
  <sheetFormatPr defaultRowHeight="14.4" x14ac:dyDescent="0.3"/>
  <cols>
    <col min="1" max="1" width="7.109375" customWidth="1"/>
    <col min="2" max="2" width="7" customWidth="1"/>
    <col min="3" max="3" width="7.5546875" customWidth="1"/>
  </cols>
  <sheetData>
    <row r="1" spans="1:3" x14ac:dyDescent="0.3">
      <c r="A1" s="14">
        <v>10</v>
      </c>
      <c r="B1" s="14" t="b">
        <v>1</v>
      </c>
      <c r="C1" s="15" t="b">
        <v>1</v>
      </c>
    </row>
    <row r="2" spans="1:3" x14ac:dyDescent="0.3">
      <c r="A2" s="13" t="s">
        <v>55</v>
      </c>
      <c r="B2" s="13" t="s">
        <v>61</v>
      </c>
      <c r="C2" s="13" t="s">
        <v>67</v>
      </c>
    </row>
    <row r="3" spans="1:3" x14ac:dyDescent="0.3">
      <c r="A3" s="11" cm="1">
        <f t="array" ref="A3">INDEX(Summary!A2:A$25,Dashboard!$A$1)</f>
        <v>43374</v>
      </c>
      <c r="B3" s="12" cm="1">
        <f t="array" ref="B3">IF($B$1,INDEX(Summary!B2:B$25,Dashboard!$A$1),NA())</f>
        <v>4800</v>
      </c>
      <c r="C3" s="12" cm="1">
        <f t="array" ref="C3">IF($C$1,INDEX(Summary!C2:C$25,Dashboard!$A$1),NA())</f>
        <v>4000</v>
      </c>
    </row>
    <row r="4" spans="1:3" x14ac:dyDescent="0.3">
      <c r="A4" s="11" cm="1">
        <f t="array" ref="A4">INDEX(Summary!A3:A$25,Dashboard!$A$1)</f>
        <v>43405</v>
      </c>
      <c r="B4" s="12" cm="1">
        <f t="array" ref="B4">IF($B$1,INDEX(Summary!B3:B$25,Dashboard!$A$1),NA())</f>
        <v>200</v>
      </c>
      <c r="C4" s="12" cm="1">
        <f t="array" ref="C4">IF($C$1,INDEX(Summary!C3:C$25,Dashboard!$A$1),NA())</f>
        <v>500</v>
      </c>
    </row>
    <row r="5" spans="1:3" x14ac:dyDescent="0.3">
      <c r="A5" s="11" cm="1">
        <f t="array" ref="A5">INDEX(Summary!A4:A$25,Dashboard!$A$1)</f>
        <v>43435</v>
      </c>
      <c r="B5" s="12" cm="1">
        <f t="array" ref="B5">IF($B$1,INDEX(Summary!B4:B$25,Dashboard!$A$1),NA())</f>
        <v>4150</v>
      </c>
      <c r="C5" s="12" cm="1">
        <f t="array" ref="C5">IF($C$1,INDEX(Summary!C4:C$25,Dashboard!$A$1),NA())</f>
        <v>4000</v>
      </c>
    </row>
    <row r="6" spans="1:3" x14ac:dyDescent="0.3">
      <c r="A6" s="11" cm="1">
        <f t="array" ref="A6">INDEX(Summary!A5:A$25,Dashboard!$A$1)</f>
        <v>43466</v>
      </c>
      <c r="B6" s="12" cm="1">
        <f t="array" ref="B6">IF($B$1,INDEX(Summary!B5:B$25,Dashboard!$A$1),NA())</f>
        <v>6200</v>
      </c>
      <c r="C6" s="12" cm="1">
        <f t="array" ref="C6">IF($C$1,INDEX(Summary!C5:C$25,Dashboard!$A$1),NA())</f>
        <v>5000</v>
      </c>
    </row>
    <row r="7" spans="1:3" x14ac:dyDescent="0.3">
      <c r="A7" s="11" cm="1">
        <f t="array" ref="A7">INDEX(Summary!A6:A$25,Dashboard!$A$1)</f>
        <v>43497</v>
      </c>
      <c r="B7" s="12" cm="1">
        <f t="array" ref="B7">IF($B$1,INDEX(Summary!B6:B$25,Dashboard!$A$1),NA())</f>
        <v>5190</v>
      </c>
      <c r="C7" s="12" cm="1">
        <f t="array" ref="C7">IF($C$1,INDEX(Summary!C6:C$25,Dashboard!$A$1),NA())</f>
        <v>5000</v>
      </c>
    </row>
    <row r="8" spans="1:3" x14ac:dyDescent="0.3">
      <c r="A8" s="11" cm="1">
        <f t="array" ref="A8">INDEX(Summary!A7:A$25,Dashboard!$A$1)</f>
        <v>43525</v>
      </c>
      <c r="B8" s="12" cm="1">
        <f t="array" ref="B8">IF($B$1,INDEX(Summary!B7:B$25,Dashboard!$A$1),NA())</f>
        <v>5150</v>
      </c>
      <c r="C8" s="12" cm="1">
        <f t="array" ref="C8">IF($C$1,INDEX(Summary!C7:C$25,Dashboard!$A$1),NA())</f>
        <v>5000</v>
      </c>
    </row>
    <row r="9" spans="1:3" x14ac:dyDescent="0.3">
      <c r="A9" s="11" cm="1">
        <f t="array" ref="A9">INDEX(Summary!A8:A$25,Dashboard!$A$1)</f>
        <v>43556</v>
      </c>
      <c r="B9" s="12" cm="1">
        <f t="array" ref="B9">IF($B$1,INDEX(Summary!B8:B$25,Dashboard!$A$1),NA())</f>
        <v>7800</v>
      </c>
      <c r="C9" s="12" cm="1">
        <f t="array" ref="C9">IF($C$1,INDEX(Summary!C8:C$25,Dashboard!$A$1),NA())</f>
        <v>7000</v>
      </c>
    </row>
    <row r="10" spans="1:3" x14ac:dyDescent="0.3">
      <c r="A10" s="11" cm="1">
        <f t="array" ref="A10">INDEX(Summary!A9:A$25,Dashboard!$A$1)</f>
        <v>43586</v>
      </c>
      <c r="B10" s="12" cm="1">
        <f t="array" ref="B10">IF($B$1,INDEX(Summary!B9:B$25,Dashboard!$A$1),NA())</f>
        <v>11900</v>
      </c>
      <c r="C10" s="12" cm="1">
        <f t="array" ref="C10">IF($C$1,INDEX(Summary!C9:C$25,Dashboard!$A$1),NA())</f>
        <v>10000</v>
      </c>
    </row>
    <row r="11" spans="1:3" x14ac:dyDescent="0.3">
      <c r="A11" s="11" cm="1">
        <f t="array" ref="A11">INDEX(Summary!A10:A$25,Dashboard!$A$1)</f>
        <v>43617</v>
      </c>
      <c r="B11" s="12" cm="1">
        <f t="array" ref="B11">IF($B$1,INDEX(Summary!B10:B$25,Dashboard!$A$1),NA())</f>
        <v>460</v>
      </c>
      <c r="C11" s="12" cm="1">
        <f t="array" ref="C11">IF($C$1,INDEX(Summary!C10:C$25,Dashboard!$A$1),NA())</f>
        <v>1000</v>
      </c>
    </row>
    <row r="12" spans="1:3" x14ac:dyDescent="0.3">
      <c r="A12" s="11" cm="1">
        <f t="array" ref="A12">INDEX(Summary!A11:A$25,Dashboard!$A$1)</f>
        <v>43647</v>
      </c>
      <c r="B12" s="12" cm="1">
        <f t="array" ref="B12">IF($B$1,INDEX(Summary!B11:B$25,Dashboard!$A$1),NA())</f>
        <v>9250</v>
      </c>
      <c r="C12" s="12" cm="1">
        <f t="array" ref="C12">IF($C$1,INDEX(Summary!C11:C$25,Dashboard!$A$1),NA())</f>
        <v>10000</v>
      </c>
    </row>
    <row r="13" spans="1:3" x14ac:dyDescent="0.3">
      <c r="A13" s="11" cm="1">
        <f t="array" ref="A13">INDEX(Summary!A12:A$25,Dashboard!$A$1)</f>
        <v>43678</v>
      </c>
      <c r="B13" s="12" cm="1">
        <f t="array" ref="B13">IF($B$1,INDEX(Summary!B12:B$25,Dashboard!$A$1),NA())</f>
        <v>830</v>
      </c>
      <c r="C13" s="12" cm="1">
        <f t="array" ref="C13">IF($C$1,INDEX(Summary!C12:C$25,Dashboard!$A$1),NA())</f>
        <v>1000</v>
      </c>
    </row>
    <row r="14" spans="1:3" x14ac:dyDescent="0.3">
      <c r="A14" s="11" cm="1">
        <f t="array" ref="A14">INDEX(Summary!A13:A$25,Dashboard!$A$1)</f>
        <v>43709</v>
      </c>
      <c r="B14" s="12" cm="1">
        <f t="array" ref="B14">IF($B$1,INDEX(Summary!B13:B$25,Dashboard!$A$1),NA())</f>
        <v>12500</v>
      </c>
      <c r="C14" s="12" cm="1">
        <f t="array" ref="C14">IF($C$1,INDEX(Summary!C13:C$25,Dashboard!$A$1),NA())</f>
        <v>10000</v>
      </c>
    </row>
    <row r="15" spans="1:3" x14ac:dyDescent="0.3">
      <c r="A15" s="7"/>
    </row>
    <row r="16" spans="1:3" x14ac:dyDescent="0.3">
      <c r="A16" s="7"/>
    </row>
    <row r="17" spans="1:1" x14ac:dyDescent="0.3">
      <c r="A17" s="7"/>
    </row>
    <row r="18" spans="1:1" x14ac:dyDescent="0.3">
      <c r="A18" s="7"/>
    </row>
  </sheetData>
  <conditionalFormatting sqref="B3:B14">
    <cfRule type="expression" dxfId="1" priority="4">
      <formula>ISERROR(B3)</formula>
    </cfRule>
  </conditionalFormatting>
  <conditionalFormatting sqref="C3:C14">
    <cfRule type="expression" dxfId="0" priority="1">
      <formula>ISERROR(C3)</formula>
    </cfRule>
  </conditionalFormatting>
  <pageMargins left="0.7" right="0.7" top="0.75" bottom="0.75" header="0.3" footer="0.3"/>
  <pageSetup orientation="portrait" r:id="rId1"/>
  <ignoredErrors>
    <ignoredError sqref="A4:A14" formulaRange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Scroll Bar 1">
              <controlPr defaultSize="0" autoPict="0">
                <anchor moveWithCells="1">
                  <from>
                    <xdr:col>0</xdr:col>
                    <xdr:colOff>121920</xdr:colOff>
                    <xdr:row>16</xdr:row>
                    <xdr:rowOff>99060</xdr:rowOff>
                  </from>
                  <to>
                    <xdr:col>10</xdr:col>
                    <xdr:colOff>106680</xdr:colOff>
                    <xdr:row>17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autoFill="0" autoLine="0" autoPict="0">
                <anchor moveWithCells="1">
                  <from>
                    <xdr:col>8</xdr:col>
                    <xdr:colOff>297180</xdr:colOff>
                    <xdr:row>2</xdr:row>
                    <xdr:rowOff>83820</xdr:rowOff>
                  </from>
                  <to>
                    <xdr:col>9</xdr:col>
                    <xdr:colOff>388620</xdr:colOff>
                    <xdr:row>3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6" name="Check Box 9">
              <controlPr defaultSize="0" autoFill="0" autoLine="0" autoPict="0">
                <anchor moveWithCells="1">
                  <from>
                    <xdr:col>8</xdr:col>
                    <xdr:colOff>297180</xdr:colOff>
                    <xdr:row>3</xdr:row>
                    <xdr:rowOff>144780</xdr:rowOff>
                  </from>
                  <to>
                    <xdr:col>9</xdr:col>
                    <xdr:colOff>152400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</vt:lpstr>
      <vt:lpstr>Budget</vt:lpstr>
      <vt:lpstr>Summary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2023-08-22T14:07:53Z</dcterms:created>
  <dcterms:modified xsi:type="dcterms:W3CDTF">2023-08-22T16:36:54Z</dcterms:modified>
</cp:coreProperties>
</file>