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nav\Documents\"/>
    </mc:Choice>
  </mc:AlternateContent>
  <xr:revisionPtr revIDLastSave="0" documentId="8_{A8D97251-5F0D-4CE6-AE3E-C38E0132CE3D}" xr6:coauthVersionLast="47" xr6:coauthVersionMax="47" xr10:uidLastSave="{00000000-0000-0000-0000-000000000000}"/>
  <bookViews>
    <workbookView xWindow="-108" yWindow="-108" windowWidth="23256" windowHeight="12456" activeTab="2" xr2:uid="{D572ABCA-913C-4B80-9B67-89AAFCC44F63}"/>
  </bookViews>
  <sheets>
    <sheet name="DataBase" sheetId="1" r:id="rId1"/>
    <sheet name="Pivot Table" sheetId="2" r:id="rId2"/>
    <sheet name="Refresh" sheetId="7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<sst xmlns="http://schemas.openxmlformats.org/spreadsheetml/2006/main" count="298" uniqueCount="121">
  <si>
    <t>Invoice nr</t>
  </si>
  <si>
    <t>Date</t>
  </si>
  <si>
    <t>Product Description</t>
  </si>
  <si>
    <t>Customer Name</t>
  </si>
  <si>
    <t>Customer Country</t>
  </si>
  <si>
    <t>Quantity</t>
  </si>
  <si>
    <t>Product Category</t>
  </si>
  <si>
    <t>Sales</t>
  </si>
  <si>
    <t>COGS</t>
  </si>
  <si>
    <t>Margin</t>
  </si>
  <si>
    <t>Month</t>
  </si>
  <si>
    <t>Year</t>
  </si>
  <si>
    <t>INV12341</t>
  </si>
  <si>
    <t>Table</t>
  </si>
  <si>
    <t>Customer 1</t>
  </si>
  <si>
    <t>USA</t>
  </si>
  <si>
    <t>Home</t>
  </si>
  <si>
    <t>INV12364</t>
  </si>
  <si>
    <t>Headphones</t>
  </si>
  <si>
    <t>Customer 5</t>
  </si>
  <si>
    <t>Spain</t>
  </si>
  <si>
    <t>IT</t>
  </si>
  <si>
    <t>INV12342</t>
  </si>
  <si>
    <t>Chair</t>
  </si>
  <si>
    <t>Customer 3</t>
  </si>
  <si>
    <t>INV12365</t>
  </si>
  <si>
    <t>Smartphone</t>
  </si>
  <si>
    <t>Customer 6</t>
  </si>
  <si>
    <t>France</t>
  </si>
  <si>
    <t>INV12343</t>
  </si>
  <si>
    <t>Furniture Accessories</t>
  </si>
  <si>
    <t>Customer 2</t>
  </si>
  <si>
    <t>Italy</t>
  </si>
  <si>
    <t>INV12366</t>
  </si>
  <si>
    <t>Tyres</t>
  </si>
  <si>
    <t>Customer 10</t>
  </si>
  <si>
    <t>Canada</t>
  </si>
  <si>
    <t>Auto</t>
  </si>
  <si>
    <t>INV12344</t>
  </si>
  <si>
    <t>Laptop</t>
  </si>
  <si>
    <t>Customer 4</t>
  </si>
  <si>
    <t>UK</t>
  </si>
  <si>
    <t>INV12367</t>
  </si>
  <si>
    <t>Shoes</t>
  </si>
  <si>
    <t>Fashion</t>
  </si>
  <si>
    <t>INV12345</t>
  </si>
  <si>
    <t>Engine Oil</t>
  </si>
  <si>
    <t>INV12368</t>
  </si>
  <si>
    <t>INV12382</t>
  </si>
  <si>
    <t>Story Book</t>
  </si>
  <si>
    <t>Customer 9</t>
  </si>
  <si>
    <t>Sweden</t>
  </si>
  <si>
    <t>Kids</t>
  </si>
  <si>
    <t>INV12346</t>
  </si>
  <si>
    <t>INV12369</t>
  </si>
  <si>
    <t>Jacket</t>
  </si>
  <si>
    <t>Customer 11</t>
  </si>
  <si>
    <t>Germany</t>
  </si>
  <si>
    <t>INV12347</t>
  </si>
  <si>
    <t>Customer 7</t>
  </si>
  <si>
    <t>Austria</t>
  </si>
  <si>
    <t>INV12370</t>
  </si>
  <si>
    <t>Soundbar</t>
  </si>
  <si>
    <t>INV12348</t>
  </si>
  <si>
    <t>Mouse</t>
  </si>
  <si>
    <t>Customer 8</t>
  </si>
  <si>
    <t>Switzerland</t>
  </si>
  <si>
    <t>INV12371</t>
  </si>
  <si>
    <t>INV12349</t>
  </si>
  <si>
    <t>TV</t>
  </si>
  <si>
    <t>INV12372</t>
  </si>
  <si>
    <t>Lamp</t>
  </si>
  <si>
    <t>INV12350</t>
  </si>
  <si>
    <t>INV12373</t>
  </si>
  <si>
    <t>INV12351</t>
  </si>
  <si>
    <t>Pants</t>
  </si>
  <si>
    <t>INV12374</t>
  </si>
  <si>
    <t>Wippers</t>
  </si>
  <si>
    <t>INV12352</t>
  </si>
  <si>
    <t>INV12375</t>
  </si>
  <si>
    <t>INV12353</t>
  </si>
  <si>
    <t>INV12376</t>
  </si>
  <si>
    <t>Playground</t>
  </si>
  <si>
    <t>INV12354</t>
  </si>
  <si>
    <t>Keyboard</t>
  </si>
  <si>
    <t>INV12377</t>
  </si>
  <si>
    <t>Jeans</t>
  </si>
  <si>
    <t>INV12355</t>
  </si>
  <si>
    <t>Smart Watch</t>
  </si>
  <si>
    <t>INV12378</t>
  </si>
  <si>
    <t>Rims</t>
  </si>
  <si>
    <t>INV12356</t>
  </si>
  <si>
    <t>Dress</t>
  </si>
  <si>
    <t>INV12379</t>
  </si>
  <si>
    <t>Sofa</t>
  </si>
  <si>
    <t>INV12357</t>
  </si>
  <si>
    <t>Filters</t>
  </si>
  <si>
    <t>INV12380</t>
  </si>
  <si>
    <t>Printer</t>
  </si>
  <si>
    <t>INV12358</t>
  </si>
  <si>
    <t>INV12381</t>
  </si>
  <si>
    <t>INV12359</t>
  </si>
  <si>
    <t>INV12360</t>
  </si>
  <si>
    <t>Router</t>
  </si>
  <si>
    <t>INV12383</t>
  </si>
  <si>
    <t>INV12361</t>
  </si>
  <si>
    <t>Toys</t>
  </si>
  <si>
    <t>INV12384</t>
  </si>
  <si>
    <t>INV12362</t>
  </si>
  <si>
    <t>Carpet</t>
  </si>
  <si>
    <t>INV12385</t>
  </si>
  <si>
    <t>INV12363</t>
  </si>
  <si>
    <t>Row Labels</t>
  </si>
  <si>
    <t>Grand Total</t>
  </si>
  <si>
    <t>Sum of Margin</t>
  </si>
  <si>
    <t>Column Labels</t>
  </si>
  <si>
    <t>Total Sum of Margin</t>
  </si>
  <si>
    <t>Total Sum of Margin2</t>
  </si>
  <si>
    <t>Sum of Margin2</t>
  </si>
  <si>
    <t>(All)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</si>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</sst>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53340</xdr:rowOff>
    </xdr:from>
    <xdr:to>
      <xdr:col>3</xdr:col>
      <xdr:colOff>190500</xdr:colOff>
      <xdr:row>5</xdr:row>
      <xdr:rowOff>7620</xdr:rowOff>
    </xdr:to>
    <xdr:sp macro="[0]!RefreshButton" textlink="">
      <xdr:nvSpPr>
        <xdr:cNvPr id="2" name="Isosceles Triangle 1">
          <a:extLst>
            <a:ext uri="{FF2B5EF4-FFF2-40B4-BE49-F238E27FC236}">
              <a16:creationId xmlns:a16="http://schemas.microsoft.com/office/drawing/2014/main" id="{B3C5C383-FEE6-A681-2ADF-60FD9098A238}"/>
            </a:ext>
          </a:extLst>
        </xdr:cNvPr>
        <xdr:cNvSpPr/>
      </xdr:nvSpPr>
      <xdr:spPr>
        <a:xfrm rot="16200000">
          <a:off x="2407920" y="426720"/>
          <a:ext cx="502920" cy="48768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5162.770597453702" createdVersion="8" refreshedVersion="8" minRefreshableVersion="3" recordCount="45" xr:uid="{927A702C-F6E4-4811-9CFB-61CF8602275D}">
  <cacheSource type="worksheet">
    <worksheetSource ref="A1:L46" sheet="DataBase"/>
  </cacheSource>
  <cacheFields count="12">
    <cacheField name="Invoice nr" numFmtId="0">
      <sharedItems/>
    </cacheField>
    <cacheField name="Date" numFmtId="14">
      <sharedItems containsSemiMixedTypes="0" containsNonDate="0" containsDate="1" containsString="0" minDate="2018-01-20T00:00:00" maxDate="2019-12-09T00:00:00"/>
    </cacheField>
    <cacheField name="Product Description" numFmtId="0">
      <sharedItems count="29">
        <s v="Table"/>
        <s v="Headphones"/>
        <s v="Chair"/>
        <s v="Smartphone"/>
        <s v="Furniture Accessories"/>
        <s v="Tyres"/>
        <s v="Laptop"/>
        <s v="Shoes"/>
        <s v="Engine Oil"/>
        <s v="Story Book"/>
        <s v="Jacket"/>
        <s v="Soundbar"/>
        <s v="Mouse"/>
        <s v="TV"/>
        <s v="Lamp"/>
        <s v="Pants"/>
        <s v="Wippers"/>
        <s v="Playground"/>
        <s v="Keyboard"/>
        <s v="Jeans"/>
        <s v="Smart Watch"/>
        <s v="Rims"/>
        <s v="Dress"/>
        <s v="Sofa"/>
        <s v="Filters"/>
        <s v="Printer"/>
        <s v="Router"/>
        <s v="Toys"/>
        <s v="Carpet"/>
      </sharedItems>
    </cacheField>
    <cacheField name="Customer Name" numFmtId="0">
      <sharedItems/>
    </cacheField>
    <cacheField name="Customer Country" numFmtId="0">
      <sharedItems count="10">
        <s v="USA"/>
        <s v="Spain"/>
        <s v="France"/>
        <s v="Italy"/>
        <s v="Canada"/>
        <s v="UK"/>
        <s v="Sweden"/>
        <s v="Germany"/>
        <s v="Austria"/>
        <s v="Switzerland"/>
      </sharedItems>
    </cacheField>
    <cacheField name="Quantity" numFmtId="0">
      <sharedItems containsSemiMixedTypes="0" containsString="0" containsNumber="1" containsInteger="1" minValue="1" maxValue="95"/>
    </cacheField>
    <cacheField name="Product Category" numFmtId="0">
      <sharedItems count="5">
        <s v="Home"/>
        <s v="IT"/>
        <s v="Auto"/>
        <s v="Fashion"/>
        <s v="Kids"/>
      </sharedItems>
    </cacheField>
    <cacheField name="Sales" numFmtId="0">
      <sharedItems containsSemiMixedTypes="0" containsString="0" containsNumber="1" containsInteger="1" minValue="10" maxValue="700000"/>
    </cacheField>
    <cacheField name="COGS" numFmtId="3">
      <sharedItems containsSemiMixedTypes="0" containsString="0" containsNumber="1" minValue="7" maxValue="6333.333333333333"/>
    </cacheField>
    <cacheField name="Margin" numFmtId="3">
      <sharedItems containsSemiMixedTypes="0" containsString="0" containsNumber="1" minValue="3" maxValue="37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INV12341"/>
    <d v="2019-01-04T00:00:00"/>
    <x v="0"/>
    <s v="Customer 1"/>
    <x v="0"/>
    <n v="13"/>
    <x v="0"/>
    <n v="2600"/>
    <n v="2400"/>
    <n v="200"/>
    <n v="1"/>
    <x v="0"/>
  </r>
  <r>
    <s v="INV12364"/>
    <d v="2019-01-07T00:00:00"/>
    <x v="1"/>
    <s v="Customer 5"/>
    <x v="1"/>
    <n v="15"/>
    <x v="1"/>
    <n v="1500"/>
    <n v="800"/>
    <n v="700"/>
    <n v="1"/>
    <x v="0"/>
  </r>
  <r>
    <s v="INV12342"/>
    <d v="2018-01-20T00:00:00"/>
    <x v="2"/>
    <s v="Customer 3"/>
    <x v="0"/>
    <n v="31"/>
    <x v="0"/>
    <n v="1550"/>
    <n v="1000"/>
    <n v="550"/>
    <n v="1"/>
    <x v="1"/>
  </r>
  <r>
    <s v="INV12365"/>
    <d v="2019-01-23T00:00:00"/>
    <x v="3"/>
    <s v="Customer 6"/>
    <x v="2"/>
    <n v="3"/>
    <x v="1"/>
    <n v="57000"/>
    <n v="1500"/>
    <n v="600"/>
    <n v="1"/>
    <x v="0"/>
  </r>
  <r>
    <s v="INV12343"/>
    <d v="2019-02-05T00:00:00"/>
    <x v="4"/>
    <s v="Customer 2"/>
    <x v="3"/>
    <n v="9"/>
    <x v="0"/>
    <n v="90"/>
    <n v="75"/>
    <n v="15"/>
    <n v="2"/>
    <x v="0"/>
  </r>
  <r>
    <s v="INV12366"/>
    <d v="2018-02-08T00:00:00"/>
    <x v="5"/>
    <s v="Customer 10"/>
    <x v="4"/>
    <n v="10"/>
    <x v="2"/>
    <n v="562"/>
    <n v="380"/>
    <n v="182"/>
    <n v="2"/>
    <x v="1"/>
  </r>
  <r>
    <s v="INV12344"/>
    <d v="2019-02-21T00:00:00"/>
    <x v="6"/>
    <s v="Customer 4"/>
    <x v="5"/>
    <n v="5"/>
    <x v="1"/>
    <n v="50000"/>
    <n v="3500"/>
    <n v="500"/>
    <n v="2"/>
    <x v="0"/>
  </r>
  <r>
    <s v="INV12367"/>
    <d v="2019-02-24T00:00:00"/>
    <x v="7"/>
    <s v="Customer 6"/>
    <x v="2"/>
    <n v="11"/>
    <x v="3"/>
    <n v="1100"/>
    <n v="796.55172413793105"/>
    <n v="303.44827586206895"/>
    <n v="2"/>
    <x v="0"/>
  </r>
  <r>
    <s v="INV12345"/>
    <d v="2019-03-09T00:00:00"/>
    <x v="8"/>
    <s v="Customer 5"/>
    <x v="1"/>
    <n v="15"/>
    <x v="2"/>
    <n v="150"/>
    <n v="89"/>
    <n v="61"/>
    <n v="3"/>
    <x v="0"/>
  </r>
  <r>
    <s v="INV12368"/>
    <d v="2018-03-11T00:00:00"/>
    <x v="2"/>
    <s v="Customer 10"/>
    <x v="4"/>
    <n v="8"/>
    <x v="0"/>
    <n v="400"/>
    <n v="258.06451612903226"/>
    <n v="141.93548387096774"/>
    <n v="3"/>
    <x v="1"/>
  </r>
  <r>
    <s v="INV12382"/>
    <d v="2019-03-21T00:00:00"/>
    <x v="9"/>
    <s v="Customer 9"/>
    <x v="6"/>
    <n v="83"/>
    <x v="4"/>
    <n v="500000"/>
    <n v="3291.3793103448279"/>
    <n v="858.6206896551721"/>
    <n v="3"/>
    <x v="0"/>
  </r>
  <r>
    <s v="INV12346"/>
    <d v="2019-03-25T00:00:00"/>
    <x v="2"/>
    <s v="Customer 6"/>
    <x v="2"/>
    <n v="11"/>
    <x v="0"/>
    <n v="550"/>
    <n v="410"/>
    <n v="140"/>
    <n v="3"/>
    <x v="0"/>
  </r>
  <r>
    <s v="INV12369"/>
    <d v="2019-03-27T00:00:00"/>
    <x v="10"/>
    <s v="Customer 11"/>
    <x v="7"/>
    <n v="2"/>
    <x v="3"/>
    <n v="300"/>
    <n v="219.99999999999997"/>
    <n v="80.000000000000028"/>
    <n v="3"/>
    <x v="0"/>
  </r>
  <r>
    <s v="INV12347"/>
    <d v="2018-04-10T00:00:00"/>
    <x v="5"/>
    <s v="Customer 7"/>
    <x v="8"/>
    <n v="80"/>
    <x v="2"/>
    <n v="4500"/>
    <n v="3100"/>
    <n v="1400"/>
    <n v="4"/>
    <x v="1"/>
  </r>
  <r>
    <s v="INV12370"/>
    <d v="2019-04-12T00:00:00"/>
    <x v="11"/>
    <s v="Customer 1"/>
    <x v="0"/>
    <n v="10"/>
    <x v="1"/>
    <n v="7000"/>
    <n v="5000"/>
    <n v="2000"/>
    <n v="4"/>
    <x v="0"/>
  </r>
  <r>
    <s v="INV12348"/>
    <d v="2018-04-26T00:00:00"/>
    <x v="12"/>
    <s v="Customer 8"/>
    <x v="9"/>
    <n v="2"/>
    <x v="1"/>
    <n v="1600"/>
    <n v="1200"/>
    <n v="400"/>
    <n v="4"/>
    <x v="1"/>
  </r>
  <r>
    <s v="INV12371"/>
    <d v="2019-04-28T00:00:00"/>
    <x v="2"/>
    <s v="Customer 11"/>
    <x v="7"/>
    <n v="16"/>
    <x v="0"/>
    <n v="800"/>
    <n v="516.12903225806451"/>
    <n v="283.87096774193549"/>
    <n v="4"/>
    <x v="0"/>
  </r>
  <r>
    <s v="INV12349"/>
    <d v="2019-05-12T00:00:00"/>
    <x v="13"/>
    <s v="Customer 9"/>
    <x v="6"/>
    <n v="10"/>
    <x v="1"/>
    <n v="7000"/>
    <n v="5000"/>
    <n v="2000"/>
    <n v="5"/>
    <x v="0"/>
  </r>
  <r>
    <s v="INV12372"/>
    <d v="2018-05-14T00:00:00"/>
    <x v="14"/>
    <s v="Customer 2"/>
    <x v="3"/>
    <n v="50"/>
    <x v="0"/>
    <n v="555"/>
    <n v="335"/>
    <n v="220"/>
    <n v="5"/>
    <x v="1"/>
  </r>
  <r>
    <s v="INV12350"/>
    <d v="2019-05-28T00:00:00"/>
    <x v="5"/>
    <s v="Customer 10"/>
    <x v="4"/>
    <n v="16"/>
    <x v="2"/>
    <n v="900"/>
    <n v="700"/>
    <n v="200"/>
    <n v="5"/>
    <x v="0"/>
  </r>
  <r>
    <s v="INV12373"/>
    <d v="2019-05-30T00:00:00"/>
    <x v="6"/>
    <s v="Customer 4"/>
    <x v="5"/>
    <n v="5"/>
    <x v="1"/>
    <n v="4000"/>
    <n v="3166.6666666666665"/>
    <n v="833.33333333333348"/>
    <n v="5"/>
    <x v="0"/>
  </r>
  <r>
    <s v="INV12351"/>
    <d v="2018-06-13T00:00:00"/>
    <x v="15"/>
    <s v="Customer 11"/>
    <x v="7"/>
    <n v="29"/>
    <x v="3"/>
    <n v="2900"/>
    <n v="2100"/>
    <n v="800"/>
    <n v="6"/>
    <x v="1"/>
  </r>
  <r>
    <s v="INV12374"/>
    <d v="2019-06-15T00:00:00"/>
    <x v="16"/>
    <s v="Customer 5"/>
    <x v="1"/>
    <n v="1"/>
    <x v="2"/>
    <n v="10"/>
    <n v="7"/>
    <n v="3"/>
    <n v="6"/>
    <x v="0"/>
  </r>
  <r>
    <s v="INV12352"/>
    <d v="2019-06-29T00:00:00"/>
    <x v="2"/>
    <s v="Customer 3"/>
    <x v="0"/>
    <n v="9"/>
    <x v="0"/>
    <n v="450"/>
    <n v="310"/>
    <n v="140"/>
    <n v="6"/>
    <x v="0"/>
  </r>
  <r>
    <s v="INV12375"/>
    <d v="2019-07-01T00:00:00"/>
    <x v="2"/>
    <s v="Customer 1"/>
    <x v="0"/>
    <n v="25"/>
    <x v="0"/>
    <n v="1250"/>
    <n v="806.45161290322574"/>
    <n v="443.54838709677426"/>
    <n v="7"/>
    <x v="0"/>
  </r>
  <r>
    <s v="INV12353"/>
    <d v="2018-07-15T00:00:00"/>
    <x v="10"/>
    <s v="Customer 2"/>
    <x v="3"/>
    <n v="10"/>
    <x v="3"/>
    <n v="1500"/>
    <n v="1100"/>
    <n v="400"/>
    <n v="7"/>
    <x v="1"/>
  </r>
  <r>
    <s v="INV12376"/>
    <d v="2019-07-17T00:00:00"/>
    <x v="17"/>
    <s v="Customer 3"/>
    <x v="0"/>
    <n v="5"/>
    <x v="4"/>
    <n v="4500"/>
    <n v="3210"/>
    <n v="1290"/>
    <n v="7"/>
    <x v="0"/>
  </r>
  <r>
    <s v="INV12354"/>
    <d v="2019-07-31T00:00:00"/>
    <x v="18"/>
    <s v="Customer 4"/>
    <x v="5"/>
    <n v="5"/>
    <x v="1"/>
    <n v="3500"/>
    <n v="2750"/>
    <n v="750"/>
    <n v="7"/>
    <x v="0"/>
  </r>
  <r>
    <s v="INV12377"/>
    <d v="2018-08-02T00:00:00"/>
    <x v="19"/>
    <s v="Customer 6"/>
    <x v="2"/>
    <n v="50"/>
    <x v="3"/>
    <n v="5000"/>
    <n v="3865"/>
    <n v="1135"/>
    <n v="8"/>
    <x v="1"/>
  </r>
  <r>
    <s v="INV12355"/>
    <d v="2019-08-16T00:00:00"/>
    <x v="20"/>
    <s v="Customer 7"/>
    <x v="8"/>
    <n v="1"/>
    <x v="1"/>
    <n v="800"/>
    <n v="670"/>
    <n v="130"/>
    <n v="8"/>
    <x v="0"/>
  </r>
  <r>
    <s v="INV12378"/>
    <d v="2019-08-18T00:00:00"/>
    <x v="21"/>
    <s v="Customer 1"/>
    <x v="0"/>
    <n v="3"/>
    <x v="2"/>
    <n v="30"/>
    <n v="21"/>
    <n v="9"/>
    <n v="8"/>
    <x v="0"/>
  </r>
  <r>
    <s v="INV12356"/>
    <d v="2019-09-01T00:00:00"/>
    <x v="22"/>
    <s v="Customer 8"/>
    <x v="9"/>
    <n v="25"/>
    <x v="3"/>
    <n v="5000"/>
    <n v="3200"/>
    <n v="1800"/>
    <n v="9"/>
    <x v="0"/>
  </r>
  <r>
    <s v="INV12379"/>
    <d v="2018-09-03T00:00:00"/>
    <x v="23"/>
    <s v="Customer 3"/>
    <x v="0"/>
    <n v="5"/>
    <x v="0"/>
    <n v="510"/>
    <n v="420"/>
    <n v="80"/>
    <n v="9"/>
    <x v="1"/>
  </r>
  <r>
    <s v="INV12357"/>
    <d v="2019-09-17T00:00:00"/>
    <x v="24"/>
    <s v="Customer 9"/>
    <x v="6"/>
    <n v="50"/>
    <x v="2"/>
    <n v="500"/>
    <n v="315"/>
    <n v="185"/>
    <n v="9"/>
    <x v="0"/>
  </r>
  <r>
    <s v="INV12380"/>
    <d v="2019-09-19T00:00:00"/>
    <x v="25"/>
    <s v="Customer 5"/>
    <x v="1"/>
    <n v="9"/>
    <x v="1"/>
    <n v="60000"/>
    <n v="6200"/>
    <n v="800"/>
    <n v="9"/>
    <x v="0"/>
  </r>
  <r>
    <s v="INV12358"/>
    <d v="2019-10-03T00:00:00"/>
    <x v="4"/>
    <s v="Customer 5"/>
    <x v="1"/>
    <n v="8"/>
    <x v="0"/>
    <n v="87"/>
    <n v="72"/>
    <n v="15"/>
    <n v="10"/>
    <x v="0"/>
  </r>
  <r>
    <s v="INV12381"/>
    <d v="2018-10-05T00:00:00"/>
    <x v="6"/>
    <s v="Customer 8"/>
    <x v="9"/>
    <n v="6"/>
    <x v="1"/>
    <n v="4800"/>
    <n v="3700"/>
    <n v="1100"/>
    <n v="10"/>
    <x v="1"/>
  </r>
  <r>
    <s v="INV12359"/>
    <d v="2019-10-19T00:00:00"/>
    <x v="3"/>
    <s v="Customer 6"/>
    <x v="2"/>
    <n v="3"/>
    <x v="1"/>
    <n v="2400"/>
    <n v="2100"/>
    <n v="300"/>
    <n v="10"/>
    <x v="0"/>
  </r>
  <r>
    <s v="INV12360"/>
    <d v="2019-11-04T00:00:00"/>
    <x v="26"/>
    <s v="Customer 7"/>
    <x v="8"/>
    <n v="5"/>
    <x v="1"/>
    <n v="4000"/>
    <n v="300"/>
    <n v="3700"/>
    <n v="11"/>
    <x v="0"/>
  </r>
  <r>
    <s v="INV12383"/>
    <d v="2018-11-06T00:00:00"/>
    <x v="4"/>
    <s v="Customer 5"/>
    <x v="1"/>
    <n v="2"/>
    <x v="0"/>
    <n v="200"/>
    <n v="170"/>
    <n v="30"/>
    <n v="11"/>
    <x v="1"/>
  </r>
  <r>
    <s v="INV12361"/>
    <d v="2019-11-20T00:00:00"/>
    <x v="27"/>
    <s v="Customer 10"/>
    <x v="4"/>
    <n v="29"/>
    <x v="4"/>
    <n v="700000"/>
    <n v="1150"/>
    <n v="300"/>
    <n v="11"/>
    <x v="0"/>
  </r>
  <r>
    <s v="INV12384"/>
    <d v="2019-11-22T00:00:00"/>
    <x v="6"/>
    <s v="Customer 1"/>
    <x v="0"/>
    <n v="10"/>
    <x v="1"/>
    <n v="8000"/>
    <n v="6333.333333333333"/>
    <n v="1666.666666666667"/>
    <n v="11"/>
    <x v="0"/>
  </r>
  <r>
    <s v="INV12362"/>
    <d v="2019-12-06T00:00:00"/>
    <x v="28"/>
    <s v="Customer 11"/>
    <x v="7"/>
    <n v="95"/>
    <x v="0"/>
    <n v="950"/>
    <n v="850"/>
    <n v="100"/>
    <n v="12"/>
    <x v="0"/>
  </r>
  <r>
    <s v="INV12385"/>
    <d v="2019-12-08T00:00:00"/>
    <x v="3"/>
    <s v="Customer 4"/>
    <x v="5"/>
    <n v="10"/>
    <x v="1"/>
    <n v="7000"/>
    <n v="5000"/>
    <n v="2000"/>
    <n v="12"/>
    <x v="0"/>
  </r>
  <r>
    <s v="INV12363"/>
    <d v="2018-12-22T00:00:00"/>
    <x v="27"/>
    <s v="Customer 9"/>
    <x v="6"/>
    <n v="83"/>
    <x v="4"/>
    <n v="4150"/>
    <n v="3750"/>
    <n v="400"/>
    <n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2E77E-CFBE-416D-A685-7B4B22302C97}" name="PivotTable1" cacheId="30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>
  <location ref="A3:G35" firstHeaderRow="1" firstDataRow="3" firstDataCol="1" rowPageCount="1" colPageCount="1"/>
  <pivotFields count="12">
    <pivotField showAll="0"/>
    <pivotField numFmtId="14" showAll="0"/>
    <pivotField axis="axisRow" showAll="0">
      <items count="30">
        <item x="28"/>
        <item x="2"/>
        <item x="22"/>
        <item x="8"/>
        <item x="24"/>
        <item x="4"/>
        <item x="1"/>
        <item x="10"/>
        <item x="19"/>
        <item x="18"/>
        <item x="14"/>
        <item x="6"/>
        <item x="12"/>
        <item x="15"/>
        <item x="17"/>
        <item x="25"/>
        <item x="21"/>
        <item x="26"/>
        <item x="7"/>
        <item x="20"/>
        <item x="3"/>
        <item x="23"/>
        <item x="11"/>
        <item x="9"/>
        <item x="0"/>
        <item x="27"/>
        <item x="13"/>
        <item x="5"/>
        <item x="16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4"/>
        <item x="0"/>
        <item x="2"/>
        <item t="default"/>
      </items>
    </pivotField>
    <pivotField showAll="0"/>
    <pivotField numFmtId="3" showAll="0"/>
    <pivotField dataField="1" numFmtId="3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1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6" hier="-1"/>
  </pageFields>
  <dataFields count="2">
    <dataField name="Sum of Margin" fld="9" baseField="0" baseItem="0"/>
    <dataField name="Sum of Margin2" fld="9" showDataAs="percentDiff" baseField="11" baseItem="1048828" numFmtId="10"/>
  </dataFields>
  <formats count="6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6" count="1">
            <x v="3"/>
          </reference>
        </references>
      </pivotArea>
    </format>
    <format dxfId="3">
      <pivotArea collapsedLevelsAreSubtotals="1" fieldPosition="0">
        <references count="1">
          <reference field="6" count="1">
            <x v="2"/>
          </reference>
        </references>
      </pivotArea>
    </format>
    <format dxfId="2">
      <pivotArea collapsedLevelsAreSubtotals="1" fieldPosition="0">
        <references count="1">
          <reference field="6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2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11" count="1" selected="0">
            <x v="1"/>
          </reference>
        </references>
      </pivotArea>
    </format>
  </formats>
  <conditionalFormats count="8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11" count="1" selected="0">
              <x v="0"/>
            </reference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11" count="0" selected="0"/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2" count="1">
              <x v="5"/>
            </reference>
            <reference field="11" count="1" selected="0">
              <x v="1"/>
            </reference>
          </references>
        </pivotArea>
      </pivotAreas>
    </conditionalFormat>
    <conditionalFormat scope="field" type="all" priority="4">
      <pivotAreas count="1">
        <pivotArea outline="0" collapsedLevelsAreSubtotals="1" fieldPosition="0">
          <references count="3">
            <reference field="4294967294" count="1" selected="0">
              <x v="1"/>
            </reference>
            <reference field="2" count="0" selected="0"/>
            <reference field="11" count="0" selected="0"/>
          </references>
        </pivotArea>
      </pivotAreas>
    </conditionalFormat>
    <conditionalFormat scope="field" type="all" priority="5">
      <pivotAreas count="1">
        <pivotArea outline="0" collapsedLevelsAreSubtotals="1" fieldPosition="0">
          <references count="3">
            <reference field="4294967294" count="1" selected="0">
              <x v="1"/>
            </reference>
            <reference field="2" count="0" selected="0"/>
            <reference field="11" count="0" selected="0"/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2" count="1">
              <x v="7"/>
            </reference>
            <reference field="11" count="1" selected="0">
              <x v="1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2" count="1">
              <x v="5"/>
            </reference>
            <reference field="11" count="1" selected="0">
              <x v="1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2" count="1">
              <x v="1"/>
            </reference>
            <reference field="11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D8D9F-7858-459E-A9FE-D7ACE1761361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4" firstHeaderRow="1" firstDataRow="1" firstDataCol="1"/>
  <pivotFields count="12">
    <pivotField showAll="0"/>
    <pivotField numFmtId="14" showAll="0"/>
    <pivotField showAll="0"/>
    <pivotField showAll="0"/>
    <pivotField axis="axisRow" showAll="0">
      <items count="11">
        <item x="8"/>
        <item x="4"/>
        <item x="2"/>
        <item x="7"/>
        <item x="3"/>
        <item x="1"/>
        <item x="6"/>
        <item x="9"/>
        <item x="5"/>
        <item x="0"/>
        <item t="default"/>
      </items>
    </pivotField>
    <pivotField showAll="0"/>
    <pivotField showAll="0"/>
    <pivotField dataField="1" showAll="0"/>
    <pivotField numFmtId="3" showAll="0"/>
    <pivotField numFmtId="3"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F08E5-CBD5-4A01-9FED-C2A614ECF2A9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numFmtId="3" showAll="0"/>
    <pivotField numFmtId="3"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1FE9-43F9-4BB5-A8FA-CFB7F61F7670}">
  <sheetPr codeName="Sheet1"/>
  <dimension ref="A1:L46"/>
  <sheetViews>
    <sheetView workbookViewId="0">
      <selection activeCell="H1" sqref="H1:H1048576"/>
    </sheetView>
  </sheetViews>
  <sheetFormatPr defaultRowHeight="14.4" x14ac:dyDescent="0.3"/>
  <cols>
    <col min="1" max="1" width="15" customWidth="1"/>
    <col min="2" max="2" width="11.5546875" customWidth="1"/>
    <col min="3" max="3" width="19.44140625" customWidth="1"/>
    <col min="4" max="4" width="20.88671875" customWidth="1"/>
    <col min="5" max="5" width="20.44140625" customWidth="1"/>
    <col min="6" max="6" width="14.5546875" customWidth="1"/>
    <col min="7" max="7" width="17.21875" customWidth="1"/>
    <col min="8" max="8" width="14.77734375" customWidth="1"/>
  </cols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s="4">
        <v>43469</v>
      </c>
      <c r="C2" t="s">
        <v>13</v>
      </c>
      <c r="D2" t="s">
        <v>14</v>
      </c>
      <c r="E2" t="s">
        <v>15</v>
      </c>
      <c r="F2">
        <v>13</v>
      </c>
      <c r="G2" t="s">
        <v>16</v>
      </c>
      <c r="H2">
        <v>2600</v>
      </c>
      <c r="I2" s="5">
        <v>2400</v>
      </c>
      <c r="J2" s="5">
        <v>200</v>
      </c>
      <c r="K2">
        <f>MONTH(B2)</f>
        <v>1</v>
      </c>
      <c r="L2">
        <f>YEAR(B2)</f>
        <v>2019</v>
      </c>
    </row>
    <row r="3" spans="1:12" x14ac:dyDescent="0.3">
      <c r="A3" t="s">
        <v>17</v>
      </c>
      <c r="B3" s="4">
        <v>43472</v>
      </c>
      <c r="C3" t="s">
        <v>18</v>
      </c>
      <c r="D3" t="s">
        <v>19</v>
      </c>
      <c r="E3" t="s">
        <v>20</v>
      </c>
      <c r="F3">
        <v>15</v>
      </c>
      <c r="G3" t="s">
        <v>21</v>
      </c>
      <c r="H3">
        <v>1500</v>
      </c>
      <c r="I3" s="5">
        <v>800</v>
      </c>
      <c r="J3" s="5">
        <v>700</v>
      </c>
      <c r="K3">
        <f t="shared" ref="K3:K46" si="0">MONTH(B3)</f>
        <v>1</v>
      </c>
      <c r="L3">
        <f t="shared" ref="L3:L46" si="1">YEAR(B3)</f>
        <v>2019</v>
      </c>
    </row>
    <row r="4" spans="1:12" x14ac:dyDescent="0.3">
      <c r="A4" t="s">
        <v>22</v>
      </c>
      <c r="B4" s="4">
        <v>43120</v>
      </c>
      <c r="C4" t="s">
        <v>23</v>
      </c>
      <c r="D4" t="s">
        <v>24</v>
      </c>
      <c r="E4" t="s">
        <v>15</v>
      </c>
      <c r="F4">
        <v>31</v>
      </c>
      <c r="G4" t="s">
        <v>16</v>
      </c>
      <c r="H4">
        <v>1550</v>
      </c>
      <c r="I4" s="5">
        <v>1000</v>
      </c>
      <c r="J4" s="5">
        <v>550</v>
      </c>
      <c r="K4">
        <f t="shared" si="0"/>
        <v>1</v>
      </c>
      <c r="L4">
        <f t="shared" si="1"/>
        <v>2018</v>
      </c>
    </row>
    <row r="5" spans="1:12" x14ac:dyDescent="0.3">
      <c r="A5" t="s">
        <v>25</v>
      </c>
      <c r="B5" s="4">
        <v>43488</v>
      </c>
      <c r="C5" t="s">
        <v>26</v>
      </c>
      <c r="D5" t="s">
        <v>27</v>
      </c>
      <c r="E5" t="s">
        <v>28</v>
      </c>
      <c r="F5">
        <v>3</v>
      </c>
      <c r="G5" t="s">
        <v>21</v>
      </c>
      <c r="H5">
        <v>57000</v>
      </c>
      <c r="I5" s="5">
        <v>1500</v>
      </c>
      <c r="J5" s="5">
        <v>600</v>
      </c>
      <c r="K5">
        <f t="shared" si="0"/>
        <v>1</v>
      </c>
      <c r="L5">
        <f t="shared" si="1"/>
        <v>2019</v>
      </c>
    </row>
    <row r="6" spans="1:12" x14ac:dyDescent="0.3">
      <c r="A6" t="s">
        <v>29</v>
      </c>
      <c r="B6" s="4">
        <v>43501</v>
      </c>
      <c r="C6" t="s">
        <v>30</v>
      </c>
      <c r="D6" t="s">
        <v>31</v>
      </c>
      <c r="E6" t="s">
        <v>32</v>
      </c>
      <c r="F6">
        <v>9</v>
      </c>
      <c r="G6" t="s">
        <v>16</v>
      </c>
      <c r="H6">
        <v>90</v>
      </c>
      <c r="I6" s="5">
        <v>75</v>
      </c>
      <c r="J6" s="5">
        <v>15</v>
      </c>
      <c r="K6">
        <f t="shared" si="0"/>
        <v>2</v>
      </c>
      <c r="L6">
        <f t="shared" si="1"/>
        <v>2019</v>
      </c>
    </row>
    <row r="7" spans="1:12" x14ac:dyDescent="0.3">
      <c r="A7" t="s">
        <v>33</v>
      </c>
      <c r="B7" s="4">
        <v>43139</v>
      </c>
      <c r="C7" t="s">
        <v>34</v>
      </c>
      <c r="D7" t="s">
        <v>35</v>
      </c>
      <c r="E7" t="s">
        <v>36</v>
      </c>
      <c r="F7">
        <v>10</v>
      </c>
      <c r="G7" t="s">
        <v>37</v>
      </c>
      <c r="H7">
        <v>562</v>
      </c>
      <c r="I7" s="5">
        <v>380</v>
      </c>
      <c r="J7" s="5">
        <v>182</v>
      </c>
      <c r="K7">
        <f t="shared" si="0"/>
        <v>2</v>
      </c>
      <c r="L7">
        <f t="shared" si="1"/>
        <v>2018</v>
      </c>
    </row>
    <row r="8" spans="1:12" x14ac:dyDescent="0.3">
      <c r="A8" t="s">
        <v>38</v>
      </c>
      <c r="B8" s="4">
        <v>43517</v>
      </c>
      <c r="C8" t="s">
        <v>39</v>
      </c>
      <c r="D8" t="s">
        <v>40</v>
      </c>
      <c r="E8" t="s">
        <v>41</v>
      </c>
      <c r="F8">
        <v>5</v>
      </c>
      <c r="G8" t="s">
        <v>21</v>
      </c>
      <c r="H8">
        <v>50000</v>
      </c>
      <c r="I8" s="5">
        <v>3500</v>
      </c>
      <c r="J8" s="5">
        <v>500</v>
      </c>
      <c r="K8">
        <f t="shared" si="0"/>
        <v>2</v>
      </c>
      <c r="L8">
        <f t="shared" si="1"/>
        <v>2019</v>
      </c>
    </row>
    <row r="9" spans="1:12" x14ac:dyDescent="0.3">
      <c r="A9" t="s">
        <v>42</v>
      </c>
      <c r="B9" s="4">
        <v>43520</v>
      </c>
      <c r="C9" t="s">
        <v>43</v>
      </c>
      <c r="D9" t="s">
        <v>27</v>
      </c>
      <c r="E9" t="s">
        <v>28</v>
      </c>
      <c r="F9">
        <v>11</v>
      </c>
      <c r="G9" t="s">
        <v>44</v>
      </c>
      <c r="H9">
        <v>1100</v>
      </c>
      <c r="I9" s="5">
        <v>796.55172413793105</v>
      </c>
      <c r="J9" s="5">
        <v>303.44827586206895</v>
      </c>
      <c r="K9">
        <f t="shared" si="0"/>
        <v>2</v>
      </c>
      <c r="L9">
        <f t="shared" si="1"/>
        <v>2019</v>
      </c>
    </row>
    <row r="10" spans="1:12" x14ac:dyDescent="0.3">
      <c r="A10" t="s">
        <v>45</v>
      </c>
      <c r="B10" s="4">
        <v>43533</v>
      </c>
      <c r="C10" t="s">
        <v>46</v>
      </c>
      <c r="D10" t="s">
        <v>19</v>
      </c>
      <c r="E10" t="s">
        <v>20</v>
      </c>
      <c r="F10">
        <v>15</v>
      </c>
      <c r="G10" t="s">
        <v>37</v>
      </c>
      <c r="H10">
        <v>150</v>
      </c>
      <c r="I10" s="5">
        <v>89</v>
      </c>
      <c r="J10" s="5">
        <v>61</v>
      </c>
      <c r="K10">
        <f t="shared" si="0"/>
        <v>3</v>
      </c>
      <c r="L10">
        <f t="shared" si="1"/>
        <v>2019</v>
      </c>
    </row>
    <row r="11" spans="1:12" x14ac:dyDescent="0.3">
      <c r="A11" t="s">
        <v>47</v>
      </c>
      <c r="B11" s="4">
        <v>43170</v>
      </c>
      <c r="C11" t="s">
        <v>23</v>
      </c>
      <c r="D11" t="s">
        <v>35</v>
      </c>
      <c r="E11" t="s">
        <v>36</v>
      </c>
      <c r="F11">
        <v>8</v>
      </c>
      <c r="G11" t="s">
        <v>16</v>
      </c>
      <c r="H11">
        <v>400</v>
      </c>
      <c r="I11" s="5">
        <v>258.06451612903226</v>
      </c>
      <c r="J11" s="5">
        <v>141.93548387096774</v>
      </c>
      <c r="K11">
        <f t="shared" si="0"/>
        <v>3</v>
      </c>
      <c r="L11">
        <f t="shared" si="1"/>
        <v>2018</v>
      </c>
    </row>
    <row r="12" spans="1:12" x14ac:dyDescent="0.3">
      <c r="A12" t="s">
        <v>48</v>
      </c>
      <c r="B12" s="4">
        <v>43545</v>
      </c>
      <c r="C12" t="s">
        <v>49</v>
      </c>
      <c r="D12" t="s">
        <v>50</v>
      </c>
      <c r="E12" t="s">
        <v>51</v>
      </c>
      <c r="F12">
        <v>83</v>
      </c>
      <c r="G12" t="s">
        <v>52</v>
      </c>
      <c r="H12">
        <v>500000</v>
      </c>
      <c r="I12" s="5">
        <v>3291.3793103448279</v>
      </c>
      <c r="J12" s="5">
        <v>858.6206896551721</v>
      </c>
      <c r="K12">
        <f t="shared" si="0"/>
        <v>3</v>
      </c>
      <c r="L12">
        <f t="shared" si="1"/>
        <v>2019</v>
      </c>
    </row>
    <row r="13" spans="1:12" x14ac:dyDescent="0.3">
      <c r="A13" t="s">
        <v>53</v>
      </c>
      <c r="B13" s="4">
        <v>43549</v>
      </c>
      <c r="C13" t="s">
        <v>23</v>
      </c>
      <c r="D13" t="s">
        <v>27</v>
      </c>
      <c r="E13" t="s">
        <v>28</v>
      </c>
      <c r="F13">
        <v>11</v>
      </c>
      <c r="G13" t="s">
        <v>16</v>
      </c>
      <c r="H13">
        <v>550</v>
      </c>
      <c r="I13" s="5">
        <v>410</v>
      </c>
      <c r="J13" s="5">
        <v>140</v>
      </c>
      <c r="K13">
        <f t="shared" si="0"/>
        <v>3</v>
      </c>
      <c r="L13">
        <f t="shared" si="1"/>
        <v>2019</v>
      </c>
    </row>
    <row r="14" spans="1:12" x14ac:dyDescent="0.3">
      <c r="A14" t="s">
        <v>54</v>
      </c>
      <c r="B14" s="4">
        <v>43551</v>
      </c>
      <c r="C14" t="s">
        <v>55</v>
      </c>
      <c r="D14" t="s">
        <v>56</v>
      </c>
      <c r="E14" t="s">
        <v>57</v>
      </c>
      <c r="F14">
        <v>2</v>
      </c>
      <c r="G14" t="s">
        <v>44</v>
      </c>
      <c r="H14">
        <v>300</v>
      </c>
      <c r="I14" s="5">
        <v>219.99999999999997</v>
      </c>
      <c r="J14" s="5">
        <v>80.000000000000028</v>
      </c>
      <c r="K14">
        <f t="shared" si="0"/>
        <v>3</v>
      </c>
      <c r="L14">
        <f t="shared" si="1"/>
        <v>2019</v>
      </c>
    </row>
    <row r="15" spans="1:12" x14ac:dyDescent="0.3">
      <c r="A15" t="s">
        <v>58</v>
      </c>
      <c r="B15" s="4">
        <v>43200</v>
      </c>
      <c r="C15" t="s">
        <v>34</v>
      </c>
      <c r="D15" t="s">
        <v>59</v>
      </c>
      <c r="E15" t="s">
        <v>60</v>
      </c>
      <c r="F15">
        <v>80</v>
      </c>
      <c r="G15" t="s">
        <v>37</v>
      </c>
      <c r="H15">
        <v>4500</v>
      </c>
      <c r="I15" s="5">
        <v>3100</v>
      </c>
      <c r="J15" s="5">
        <v>1400</v>
      </c>
      <c r="K15">
        <f t="shared" si="0"/>
        <v>4</v>
      </c>
      <c r="L15">
        <f t="shared" si="1"/>
        <v>2018</v>
      </c>
    </row>
    <row r="16" spans="1:12" x14ac:dyDescent="0.3">
      <c r="A16" t="s">
        <v>61</v>
      </c>
      <c r="B16" s="4">
        <v>43567</v>
      </c>
      <c r="C16" t="s">
        <v>62</v>
      </c>
      <c r="D16" t="s">
        <v>14</v>
      </c>
      <c r="E16" t="s">
        <v>15</v>
      </c>
      <c r="F16">
        <v>10</v>
      </c>
      <c r="G16" t="s">
        <v>21</v>
      </c>
      <c r="H16">
        <v>7000</v>
      </c>
      <c r="I16" s="5">
        <v>5000</v>
      </c>
      <c r="J16" s="5">
        <v>2000</v>
      </c>
      <c r="K16">
        <f t="shared" si="0"/>
        <v>4</v>
      </c>
      <c r="L16">
        <f t="shared" si="1"/>
        <v>2019</v>
      </c>
    </row>
    <row r="17" spans="1:12" x14ac:dyDescent="0.3">
      <c r="A17" t="s">
        <v>63</v>
      </c>
      <c r="B17" s="4">
        <v>43216</v>
      </c>
      <c r="C17" t="s">
        <v>64</v>
      </c>
      <c r="D17" t="s">
        <v>65</v>
      </c>
      <c r="E17" t="s">
        <v>66</v>
      </c>
      <c r="F17">
        <v>2</v>
      </c>
      <c r="G17" t="s">
        <v>21</v>
      </c>
      <c r="H17">
        <v>1600</v>
      </c>
      <c r="I17" s="5">
        <v>1200</v>
      </c>
      <c r="J17" s="5">
        <v>400</v>
      </c>
      <c r="K17">
        <f t="shared" si="0"/>
        <v>4</v>
      </c>
      <c r="L17">
        <f t="shared" si="1"/>
        <v>2018</v>
      </c>
    </row>
    <row r="18" spans="1:12" x14ac:dyDescent="0.3">
      <c r="A18" t="s">
        <v>67</v>
      </c>
      <c r="B18" s="4">
        <v>43583</v>
      </c>
      <c r="C18" t="s">
        <v>23</v>
      </c>
      <c r="D18" t="s">
        <v>56</v>
      </c>
      <c r="E18" t="s">
        <v>57</v>
      </c>
      <c r="F18">
        <v>16</v>
      </c>
      <c r="G18" t="s">
        <v>16</v>
      </c>
      <c r="H18">
        <v>800</v>
      </c>
      <c r="I18" s="5">
        <v>516.12903225806451</v>
      </c>
      <c r="J18" s="5">
        <v>283.87096774193549</v>
      </c>
      <c r="K18">
        <f t="shared" si="0"/>
        <v>4</v>
      </c>
      <c r="L18">
        <f t="shared" si="1"/>
        <v>2019</v>
      </c>
    </row>
    <row r="19" spans="1:12" x14ac:dyDescent="0.3">
      <c r="A19" t="s">
        <v>68</v>
      </c>
      <c r="B19" s="4">
        <v>43597</v>
      </c>
      <c r="C19" t="s">
        <v>69</v>
      </c>
      <c r="D19" t="s">
        <v>50</v>
      </c>
      <c r="E19" t="s">
        <v>51</v>
      </c>
      <c r="F19">
        <v>10</v>
      </c>
      <c r="G19" t="s">
        <v>21</v>
      </c>
      <c r="H19">
        <v>7000</v>
      </c>
      <c r="I19" s="5">
        <v>5000</v>
      </c>
      <c r="J19" s="5">
        <v>2000</v>
      </c>
      <c r="K19">
        <f t="shared" si="0"/>
        <v>5</v>
      </c>
      <c r="L19">
        <f t="shared" si="1"/>
        <v>2019</v>
      </c>
    </row>
    <row r="20" spans="1:12" x14ac:dyDescent="0.3">
      <c r="A20" t="s">
        <v>70</v>
      </c>
      <c r="B20" s="4">
        <v>43234</v>
      </c>
      <c r="C20" t="s">
        <v>71</v>
      </c>
      <c r="D20" t="s">
        <v>31</v>
      </c>
      <c r="E20" t="s">
        <v>32</v>
      </c>
      <c r="F20">
        <v>50</v>
      </c>
      <c r="G20" t="s">
        <v>16</v>
      </c>
      <c r="H20">
        <v>555</v>
      </c>
      <c r="I20" s="5">
        <v>335</v>
      </c>
      <c r="J20" s="5">
        <v>220</v>
      </c>
      <c r="K20">
        <f t="shared" si="0"/>
        <v>5</v>
      </c>
      <c r="L20">
        <f t="shared" si="1"/>
        <v>2018</v>
      </c>
    </row>
    <row r="21" spans="1:12" x14ac:dyDescent="0.3">
      <c r="A21" t="s">
        <v>72</v>
      </c>
      <c r="B21" s="4">
        <v>43613</v>
      </c>
      <c r="C21" t="s">
        <v>34</v>
      </c>
      <c r="D21" t="s">
        <v>35</v>
      </c>
      <c r="E21" t="s">
        <v>36</v>
      </c>
      <c r="F21">
        <v>16</v>
      </c>
      <c r="G21" t="s">
        <v>37</v>
      </c>
      <c r="H21">
        <v>900</v>
      </c>
      <c r="I21" s="5">
        <v>700</v>
      </c>
      <c r="J21" s="5">
        <v>200</v>
      </c>
      <c r="K21">
        <f t="shared" si="0"/>
        <v>5</v>
      </c>
      <c r="L21">
        <f t="shared" si="1"/>
        <v>2019</v>
      </c>
    </row>
    <row r="22" spans="1:12" x14ac:dyDescent="0.3">
      <c r="A22" t="s">
        <v>73</v>
      </c>
      <c r="B22" s="4">
        <v>43615</v>
      </c>
      <c r="C22" t="s">
        <v>39</v>
      </c>
      <c r="D22" t="s">
        <v>40</v>
      </c>
      <c r="E22" t="s">
        <v>41</v>
      </c>
      <c r="F22">
        <v>5</v>
      </c>
      <c r="G22" t="s">
        <v>21</v>
      </c>
      <c r="H22">
        <v>4000</v>
      </c>
      <c r="I22" s="5">
        <v>3166.6666666666665</v>
      </c>
      <c r="J22" s="5">
        <v>833.33333333333348</v>
      </c>
      <c r="K22">
        <f t="shared" si="0"/>
        <v>5</v>
      </c>
      <c r="L22">
        <f t="shared" si="1"/>
        <v>2019</v>
      </c>
    </row>
    <row r="23" spans="1:12" x14ac:dyDescent="0.3">
      <c r="A23" t="s">
        <v>74</v>
      </c>
      <c r="B23" s="4">
        <v>43264</v>
      </c>
      <c r="C23" t="s">
        <v>75</v>
      </c>
      <c r="D23" t="s">
        <v>56</v>
      </c>
      <c r="E23" t="s">
        <v>57</v>
      </c>
      <c r="F23">
        <v>29</v>
      </c>
      <c r="G23" t="s">
        <v>44</v>
      </c>
      <c r="H23">
        <v>2900</v>
      </c>
      <c r="I23" s="5">
        <v>2100</v>
      </c>
      <c r="J23" s="5">
        <v>800</v>
      </c>
      <c r="K23">
        <f t="shared" si="0"/>
        <v>6</v>
      </c>
      <c r="L23">
        <f t="shared" si="1"/>
        <v>2018</v>
      </c>
    </row>
    <row r="24" spans="1:12" x14ac:dyDescent="0.3">
      <c r="A24" t="s">
        <v>76</v>
      </c>
      <c r="B24" s="4">
        <v>43631</v>
      </c>
      <c r="C24" t="s">
        <v>77</v>
      </c>
      <c r="D24" t="s">
        <v>19</v>
      </c>
      <c r="E24" t="s">
        <v>20</v>
      </c>
      <c r="F24">
        <v>1</v>
      </c>
      <c r="G24" t="s">
        <v>37</v>
      </c>
      <c r="H24">
        <v>10</v>
      </c>
      <c r="I24" s="5">
        <v>7</v>
      </c>
      <c r="J24" s="5">
        <v>3</v>
      </c>
      <c r="K24">
        <f t="shared" si="0"/>
        <v>6</v>
      </c>
      <c r="L24">
        <f t="shared" si="1"/>
        <v>2019</v>
      </c>
    </row>
    <row r="25" spans="1:12" x14ac:dyDescent="0.3">
      <c r="A25" t="s">
        <v>78</v>
      </c>
      <c r="B25" s="4">
        <v>43645</v>
      </c>
      <c r="C25" t="s">
        <v>23</v>
      </c>
      <c r="D25" t="s">
        <v>24</v>
      </c>
      <c r="E25" t="s">
        <v>15</v>
      </c>
      <c r="F25">
        <v>9</v>
      </c>
      <c r="G25" t="s">
        <v>16</v>
      </c>
      <c r="H25">
        <v>450</v>
      </c>
      <c r="I25" s="5">
        <v>310</v>
      </c>
      <c r="J25" s="5">
        <v>140</v>
      </c>
      <c r="K25">
        <f t="shared" si="0"/>
        <v>6</v>
      </c>
      <c r="L25">
        <f t="shared" si="1"/>
        <v>2019</v>
      </c>
    </row>
    <row r="26" spans="1:12" x14ac:dyDescent="0.3">
      <c r="A26" t="s">
        <v>79</v>
      </c>
      <c r="B26" s="4">
        <v>43647</v>
      </c>
      <c r="C26" t="s">
        <v>23</v>
      </c>
      <c r="D26" t="s">
        <v>14</v>
      </c>
      <c r="E26" t="s">
        <v>15</v>
      </c>
      <c r="F26">
        <v>25</v>
      </c>
      <c r="G26" t="s">
        <v>16</v>
      </c>
      <c r="H26">
        <v>1250</v>
      </c>
      <c r="I26" s="5">
        <v>806.45161290322574</v>
      </c>
      <c r="J26" s="5">
        <v>443.54838709677426</v>
      </c>
      <c r="K26">
        <f t="shared" si="0"/>
        <v>7</v>
      </c>
      <c r="L26">
        <f t="shared" si="1"/>
        <v>2019</v>
      </c>
    </row>
    <row r="27" spans="1:12" x14ac:dyDescent="0.3">
      <c r="A27" t="s">
        <v>80</v>
      </c>
      <c r="B27" s="4">
        <v>43296</v>
      </c>
      <c r="C27" t="s">
        <v>55</v>
      </c>
      <c r="D27" t="s">
        <v>31</v>
      </c>
      <c r="E27" t="s">
        <v>32</v>
      </c>
      <c r="F27">
        <v>10</v>
      </c>
      <c r="G27" t="s">
        <v>44</v>
      </c>
      <c r="H27">
        <v>1500</v>
      </c>
      <c r="I27" s="5">
        <v>1100</v>
      </c>
      <c r="J27" s="5">
        <v>400</v>
      </c>
      <c r="K27">
        <f t="shared" si="0"/>
        <v>7</v>
      </c>
      <c r="L27">
        <f t="shared" si="1"/>
        <v>2018</v>
      </c>
    </row>
    <row r="28" spans="1:12" x14ac:dyDescent="0.3">
      <c r="A28" t="s">
        <v>81</v>
      </c>
      <c r="B28" s="4">
        <v>43663</v>
      </c>
      <c r="C28" t="s">
        <v>82</v>
      </c>
      <c r="D28" t="s">
        <v>24</v>
      </c>
      <c r="E28" t="s">
        <v>15</v>
      </c>
      <c r="F28">
        <v>5</v>
      </c>
      <c r="G28" t="s">
        <v>52</v>
      </c>
      <c r="H28">
        <v>4500</v>
      </c>
      <c r="I28" s="5">
        <v>3210</v>
      </c>
      <c r="J28" s="5">
        <v>1290</v>
      </c>
      <c r="K28">
        <f t="shared" si="0"/>
        <v>7</v>
      </c>
      <c r="L28">
        <f t="shared" si="1"/>
        <v>2019</v>
      </c>
    </row>
    <row r="29" spans="1:12" x14ac:dyDescent="0.3">
      <c r="A29" t="s">
        <v>83</v>
      </c>
      <c r="B29" s="4">
        <v>43677</v>
      </c>
      <c r="C29" t="s">
        <v>84</v>
      </c>
      <c r="D29" t="s">
        <v>40</v>
      </c>
      <c r="E29" t="s">
        <v>41</v>
      </c>
      <c r="F29">
        <v>5</v>
      </c>
      <c r="G29" t="s">
        <v>21</v>
      </c>
      <c r="H29">
        <v>3500</v>
      </c>
      <c r="I29" s="5">
        <v>2750</v>
      </c>
      <c r="J29" s="5">
        <v>750</v>
      </c>
      <c r="K29">
        <f t="shared" si="0"/>
        <v>7</v>
      </c>
      <c r="L29">
        <f t="shared" si="1"/>
        <v>2019</v>
      </c>
    </row>
    <row r="30" spans="1:12" x14ac:dyDescent="0.3">
      <c r="A30" t="s">
        <v>85</v>
      </c>
      <c r="B30" s="4">
        <v>43314</v>
      </c>
      <c r="C30" t="s">
        <v>86</v>
      </c>
      <c r="D30" t="s">
        <v>27</v>
      </c>
      <c r="E30" t="s">
        <v>28</v>
      </c>
      <c r="F30">
        <v>50</v>
      </c>
      <c r="G30" t="s">
        <v>44</v>
      </c>
      <c r="H30">
        <v>5000</v>
      </c>
      <c r="I30" s="5">
        <v>3865</v>
      </c>
      <c r="J30" s="5">
        <v>1135</v>
      </c>
      <c r="K30">
        <f t="shared" si="0"/>
        <v>8</v>
      </c>
      <c r="L30">
        <f t="shared" si="1"/>
        <v>2018</v>
      </c>
    </row>
    <row r="31" spans="1:12" x14ac:dyDescent="0.3">
      <c r="A31" t="s">
        <v>87</v>
      </c>
      <c r="B31" s="4">
        <v>43693</v>
      </c>
      <c r="C31" t="s">
        <v>88</v>
      </c>
      <c r="D31" t="s">
        <v>59</v>
      </c>
      <c r="E31" t="s">
        <v>60</v>
      </c>
      <c r="F31">
        <v>1</v>
      </c>
      <c r="G31" t="s">
        <v>21</v>
      </c>
      <c r="H31">
        <v>800</v>
      </c>
      <c r="I31" s="5">
        <v>670</v>
      </c>
      <c r="J31" s="5">
        <v>130</v>
      </c>
      <c r="K31">
        <f t="shared" si="0"/>
        <v>8</v>
      </c>
      <c r="L31">
        <f t="shared" si="1"/>
        <v>2019</v>
      </c>
    </row>
    <row r="32" spans="1:12" x14ac:dyDescent="0.3">
      <c r="A32" t="s">
        <v>89</v>
      </c>
      <c r="B32" s="4">
        <v>43695</v>
      </c>
      <c r="C32" t="s">
        <v>90</v>
      </c>
      <c r="D32" t="s">
        <v>14</v>
      </c>
      <c r="E32" t="s">
        <v>15</v>
      </c>
      <c r="F32">
        <v>3</v>
      </c>
      <c r="G32" t="s">
        <v>37</v>
      </c>
      <c r="H32">
        <v>30</v>
      </c>
      <c r="I32" s="5">
        <v>21</v>
      </c>
      <c r="J32" s="5">
        <v>9</v>
      </c>
      <c r="K32">
        <f t="shared" si="0"/>
        <v>8</v>
      </c>
      <c r="L32">
        <f t="shared" si="1"/>
        <v>2019</v>
      </c>
    </row>
    <row r="33" spans="1:12" x14ac:dyDescent="0.3">
      <c r="A33" t="s">
        <v>91</v>
      </c>
      <c r="B33" s="4">
        <v>43709</v>
      </c>
      <c r="C33" t="s">
        <v>92</v>
      </c>
      <c r="D33" t="s">
        <v>65</v>
      </c>
      <c r="E33" t="s">
        <v>66</v>
      </c>
      <c r="F33">
        <v>25</v>
      </c>
      <c r="G33" t="s">
        <v>44</v>
      </c>
      <c r="H33">
        <v>5000</v>
      </c>
      <c r="I33" s="5">
        <v>3200</v>
      </c>
      <c r="J33" s="5">
        <v>1800</v>
      </c>
      <c r="K33">
        <f t="shared" si="0"/>
        <v>9</v>
      </c>
      <c r="L33">
        <f t="shared" si="1"/>
        <v>2019</v>
      </c>
    </row>
    <row r="34" spans="1:12" x14ac:dyDescent="0.3">
      <c r="A34" t="s">
        <v>93</v>
      </c>
      <c r="B34" s="4">
        <v>43346</v>
      </c>
      <c r="C34" t="s">
        <v>94</v>
      </c>
      <c r="D34" t="s">
        <v>24</v>
      </c>
      <c r="E34" t="s">
        <v>15</v>
      </c>
      <c r="F34">
        <v>5</v>
      </c>
      <c r="G34" t="s">
        <v>16</v>
      </c>
      <c r="H34">
        <v>510</v>
      </c>
      <c r="I34" s="5">
        <v>420</v>
      </c>
      <c r="J34" s="5">
        <v>80</v>
      </c>
      <c r="K34">
        <f t="shared" si="0"/>
        <v>9</v>
      </c>
      <c r="L34">
        <f t="shared" si="1"/>
        <v>2018</v>
      </c>
    </row>
    <row r="35" spans="1:12" x14ac:dyDescent="0.3">
      <c r="A35" t="s">
        <v>95</v>
      </c>
      <c r="B35" s="4">
        <v>43725</v>
      </c>
      <c r="C35" t="s">
        <v>96</v>
      </c>
      <c r="D35" t="s">
        <v>50</v>
      </c>
      <c r="E35" t="s">
        <v>51</v>
      </c>
      <c r="F35">
        <v>50</v>
      </c>
      <c r="G35" t="s">
        <v>37</v>
      </c>
      <c r="H35">
        <v>500</v>
      </c>
      <c r="I35" s="5">
        <v>315</v>
      </c>
      <c r="J35" s="5">
        <v>185</v>
      </c>
      <c r="K35">
        <f t="shared" si="0"/>
        <v>9</v>
      </c>
      <c r="L35">
        <f t="shared" si="1"/>
        <v>2019</v>
      </c>
    </row>
    <row r="36" spans="1:12" x14ac:dyDescent="0.3">
      <c r="A36" t="s">
        <v>97</v>
      </c>
      <c r="B36" s="4">
        <v>43727</v>
      </c>
      <c r="C36" t="s">
        <v>98</v>
      </c>
      <c r="D36" t="s">
        <v>19</v>
      </c>
      <c r="E36" t="s">
        <v>20</v>
      </c>
      <c r="F36">
        <v>9</v>
      </c>
      <c r="G36" t="s">
        <v>21</v>
      </c>
      <c r="H36">
        <v>60000</v>
      </c>
      <c r="I36" s="5">
        <v>6200</v>
      </c>
      <c r="J36" s="5">
        <v>800</v>
      </c>
      <c r="K36">
        <f t="shared" si="0"/>
        <v>9</v>
      </c>
      <c r="L36">
        <f t="shared" si="1"/>
        <v>2019</v>
      </c>
    </row>
    <row r="37" spans="1:12" x14ac:dyDescent="0.3">
      <c r="A37" t="s">
        <v>99</v>
      </c>
      <c r="B37" s="4">
        <v>43741</v>
      </c>
      <c r="C37" t="s">
        <v>30</v>
      </c>
      <c r="D37" t="s">
        <v>19</v>
      </c>
      <c r="E37" t="s">
        <v>20</v>
      </c>
      <c r="F37">
        <v>8</v>
      </c>
      <c r="G37" t="s">
        <v>16</v>
      </c>
      <c r="H37">
        <v>87</v>
      </c>
      <c r="I37" s="5">
        <v>72</v>
      </c>
      <c r="J37" s="5">
        <v>15</v>
      </c>
      <c r="K37">
        <f t="shared" si="0"/>
        <v>10</v>
      </c>
      <c r="L37">
        <f t="shared" si="1"/>
        <v>2019</v>
      </c>
    </row>
    <row r="38" spans="1:12" x14ac:dyDescent="0.3">
      <c r="A38" t="s">
        <v>100</v>
      </c>
      <c r="B38" s="4">
        <v>43378</v>
      </c>
      <c r="C38" t="s">
        <v>39</v>
      </c>
      <c r="D38" t="s">
        <v>65</v>
      </c>
      <c r="E38" t="s">
        <v>66</v>
      </c>
      <c r="F38">
        <v>6</v>
      </c>
      <c r="G38" t="s">
        <v>21</v>
      </c>
      <c r="H38">
        <v>4800</v>
      </c>
      <c r="I38" s="5">
        <v>3700</v>
      </c>
      <c r="J38" s="5">
        <v>1100</v>
      </c>
      <c r="K38">
        <f t="shared" si="0"/>
        <v>10</v>
      </c>
      <c r="L38">
        <f t="shared" si="1"/>
        <v>2018</v>
      </c>
    </row>
    <row r="39" spans="1:12" x14ac:dyDescent="0.3">
      <c r="A39" t="s">
        <v>101</v>
      </c>
      <c r="B39" s="4">
        <v>43757</v>
      </c>
      <c r="C39" t="s">
        <v>26</v>
      </c>
      <c r="D39" t="s">
        <v>27</v>
      </c>
      <c r="E39" t="s">
        <v>28</v>
      </c>
      <c r="F39">
        <v>3</v>
      </c>
      <c r="G39" t="s">
        <v>21</v>
      </c>
      <c r="H39">
        <v>2400</v>
      </c>
      <c r="I39" s="5">
        <v>2100</v>
      </c>
      <c r="J39" s="5">
        <v>300</v>
      </c>
      <c r="K39">
        <f t="shared" si="0"/>
        <v>10</v>
      </c>
      <c r="L39">
        <f t="shared" si="1"/>
        <v>2019</v>
      </c>
    </row>
    <row r="40" spans="1:12" x14ac:dyDescent="0.3">
      <c r="A40" t="s">
        <v>102</v>
      </c>
      <c r="B40" s="4">
        <v>43773</v>
      </c>
      <c r="C40" t="s">
        <v>103</v>
      </c>
      <c r="D40" t="s">
        <v>59</v>
      </c>
      <c r="E40" t="s">
        <v>60</v>
      </c>
      <c r="F40">
        <v>5</v>
      </c>
      <c r="G40" t="s">
        <v>21</v>
      </c>
      <c r="H40">
        <v>4000</v>
      </c>
      <c r="I40" s="5">
        <v>300</v>
      </c>
      <c r="J40" s="5">
        <v>3700</v>
      </c>
      <c r="K40">
        <f t="shared" si="0"/>
        <v>11</v>
      </c>
      <c r="L40">
        <f t="shared" si="1"/>
        <v>2019</v>
      </c>
    </row>
    <row r="41" spans="1:12" x14ac:dyDescent="0.3">
      <c r="A41" t="s">
        <v>104</v>
      </c>
      <c r="B41" s="4">
        <v>43410</v>
      </c>
      <c r="C41" t="s">
        <v>30</v>
      </c>
      <c r="D41" t="s">
        <v>19</v>
      </c>
      <c r="E41" t="s">
        <v>20</v>
      </c>
      <c r="F41">
        <v>2</v>
      </c>
      <c r="G41" t="s">
        <v>16</v>
      </c>
      <c r="H41">
        <v>200</v>
      </c>
      <c r="I41" s="5">
        <v>170</v>
      </c>
      <c r="J41" s="5">
        <v>30</v>
      </c>
      <c r="K41">
        <f t="shared" si="0"/>
        <v>11</v>
      </c>
      <c r="L41">
        <f t="shared" si="1"/>
        <v>2018</v>
      </c>
    </row>
    <row r="42" spans="1:12" x14ac:dyDescent="0.3">
      <c r="A42" t="s">
        <v>105</v>
      </c>
      <c r="B42" s="4">
        <v>43789</v>
      </c>
      <c r="C42" t="s">
        <v>106</v>
      </c>
      <c r="D42" t="s">
        <v>35</v>
      </c>
      <c r="E42" t="s">
        <v>36</v>
      </c>
      <c r="F42">
        <v>29</v>
      </c>
      <c r="G42" t="s">
        <v>52</v>
      </c>
      <c r="H42">
        <v>700000</v>
      </c>
      <c r="I42" s="5">
        <v>1150</v>
      </c>
      <c r="J42" s="5">
        <v>300</v>
      </c>
      <c r="K42">
        <f t="shared" si="0"/>
        <v>11</v>
      </c>
      <c r="L42">
        <f t="shared" si="1"/>
        <v>2019</v>
      </c>
    </row>
    <row r="43" spans="1:12" x14ac:dyDescent="0.3">
      <c r="A43" t="s">
        <v>107</v>
      </c>
      <c r="B43" s="4">
        <v>43791</v>
      </c>
      <c r="C43" t="s">
        <v>39</v>
      </c>
      <c r="D43" t="s">
        <v>14</v>
      </c>
      <c r="E43" t="s">
        <v>15</v>
      </c>
      <c r="F43">
        <v>10</v>
      </c>
      <c r="G43" t="s">
        <v>21</v>
      </c>
      <c r="H43">
        <v>8000</v>
      </c>
      <c r="I43" s="5">
        <v>6333.333333333333</v>
      </c>
      <c r="J43" s="5">
        <v>1666.666666666667</v>
      </c>
      <c r="K43">
        <f t="shared" si="0"/>
        <v>11</v>
      </c>
      <c r="L43">
        <f t="shared" si="1"/>
        <v>2019</v>
      </c>
    </row>
    <row r="44" spans="1:12" x14ac:dyDescent="0.3">
      <c r="A44" t="s">
        <v>108</v>
      </c>
      <c r="B44" s="4">
        <v>43805</v>
      </c>
      <c r="C44" t="s">
        <v>109</v>
      </c>
      <c r="D44" t="s">
        <v>56</v>
      </c>
      <c r="E44" t="s">
        <v>57</v>
      </c>
      <c r="F44">
        <v>95</v>
      </c>
      <c r="G44" t="s">
        <v>16</v>
      </c>
      <c r="H44">
        <v>950</v>
      </c>
      <c r="I44" s="5">
        <v>850</v>
      </c>
      <c r="J44" s="5">
        <v>100</v>
      </c>
      <c r="K44">
        <f t="shared" si="0"/>
        <v>12</v>
      </c>
      <c r="L44">
        <f t="shared" si="1"/>
        <v>2019</v>
      </c>
    </row>
    <row r="45" spans="1:12" x14ac:dyDescent="0.3">
      <c r="A45" t="s">
        <v>110</v>
      </c>
      <c r="B45" s="4">
        <v>43807</v>
      </c>
      <c r="C45" t="s">
        <v>26</v>
      </c>
      <c r="D45" t="s">
        <v>40</v>
      </c>
      <c r="E45" t="s">
        <v>41</v>
      </c>
      <c r="F45">
        <v>10</v>
      </c>
      <c r="G45" t="s">
        <v>21</v>
      </c>
      <c r="H45">
        <v>7000</v>
      </c>
      <c r="I45" s="5">
        <v>5000</v>
      </c>
      <c r="J45" s="5">
        <v>2000</v>
      </c>
      <c r="K45">
        <f t="shared" si="0"/>
        <v>12</v>
      </c>
      <c r="L45">
        <f t="shared" si="1"/>
        <v>2019</v>
      </c>
    </row>
    <row r="46" spans="1:12" x14ac:dyDescent="0.3">
      <c r="A46" t="s">
        <v>111</v>
      </c>
      <c r="B46" s="4">
        <v>43456</v>
      </c>
      <c r="C46" t="s">
        <v>106</v>
      </c>
      <c r="D46" t="s">
        <v>50</v>
      </c>
      <c r="E46" t="s">
        <v>51</v>
      </c>
      <c r="F46">
        <v>83</v>
      </c>
      <c r="G46" t="s">
        <v>52</v>
      </c>
      <c r="H46">
        <v>4150</v>
      </c>
      <c r="I46" s="5">
        <v>3750</v>
      </c>
      <c r="J46" s="5">
        <v>400</v>
      </c>
      <c r="K46">
        <f t="shared" si="0"/>
        <v>12</v>
      </c>
      <c r="L46">
        <f t="shared" si="1"/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043-4299-4A2F-AC3E-30A63A49CE32}">
  <sheetPr codeName="Sheet2"/>
  <dimension ref="A1:G35"/>
  <sheetViews>
    <sheetView showGridLines="0" topLeftCell="A4" zoomScale="85" zoomScaleNormal="85" workbookViewId="0">
      <selection activeCell="M19" sqref="M19"/>
    </sheetView>
  </sheetViews>
  <sheetFormatPr defaultRowHeight="14.4" x14ac:dyDescent="0.3"/>
  <cols>
    <col min="1" max="1" width="19.33203125" bestFit="1" customWidth="1"/>
    <col min="2" max="2" width="16.44140625" bestFit="1" customWidth="1"/>
    <col min="3" max="3" width="14.5546875" hidden="1" customWidth="1"/>
    <col min="4" max="4" width="14.21875" bestFit="1" customWidth="1"/>
    <col min="5" max="5" width="15.21875" bestFit="1" customWidth="1"/>
    <col min="6" max="6" width="18.33203125" hidden="1" customWidth="1"/>
    <col min="7" max="7" width="19.33203125" hidden="1" customWidth="1"/>
  </cols>
  <sheetData>
    <row r="1" spans="1:7" x14ac:dyDescent="0.3">
      <c r="A1" s="6" t="s">
        <v>6</v>
      </c>
      <c r="B1" t="s">
        <v>119</v>
      </c>
    </row>
    <row r="3" spans="1:7" x14ac:dyDescent="0.3">
      <c r="B3" s="6" t="s">
        <v>115</v>
      </c>
    </row>
    <row r="4" spans="1:7" x14ac:dyDescent="0.3">
      <c r="B4">
        <v>2018</v>
      </c>
      <c r="D4">
        <v>2019</v>
      </c>
      <c r="F4" t="s">
        <v>116</v>
      </c>
      <c r="G4" t="s">
        <v>117</v>
      </c>
    </row>
    <row r="5" spans="1:7" x14ac:dyDescent="0.3">
      <c r="A5" s="6" t="s">
        <v>112</v>
      </c>
      <c r="B5" t="s">
        <v>114</v>
      </c>
      <c r="C5" t="s">
        <v>118</v>
      </c>
      <c r="D5" t="s">
        <v>114</v>
      </c>
      <c r="E5" t="s">
        <v>118</v>
      </c>
    </row>
    <row r="6" spans="1:7" x14ac:dyDescent="0.3">
      <c r="A6" s="7" t="s">
        <v>109</v>
      </c>
      <c r="B6" s="10"/>
      <c r="C6" s="9"/>
      <c r="D6" s="8">
        <v>100</v>
      </c>
      <c r="E6" s="9"/>
      <c r="F6" s="10">
        <v>100</v>
      </c>
      <c r="G6" s="9"/>
    </row>
    <row r="7" spans="1:7" x14ac:dyDescent="0.3">
      <c r="A7" s="7" t="s">
        <v>23</v>
      </c>
      <c r="B7" s="10">
        <v>691.9354838709678</v>
      </c>
      <c r="C7" s="9"/>
      <c r="D7" s="8">
        <v>1007.4193548387098</v>
      </c>
      <c r="E7" s="9">
        <v>0.4559440559440559</v>
      </c>
      <c r="F7" s="10">
        <v>1699.3548387096776</v>
      </c>
      <c r="G7" s="9"/>
    </row>
    <row r="8" spans="1:7" x14ac:dyDescent="0.3">
      <c r="A8" s="7" t="s">
        <v>92</v>
      </c>
      <c r="B8" s="10"/>
      <c r="C8" s="9"/>
      <c r="D8" s="8">
        <v>1800</v>
      </c>
      <c r="E8" s="9"/>
      <c r="F8" s="10">
        <v>1800</v>
      </c>
      <c r="G8" s="9"/>
    </row>
    <row r="9" spans="1:7" x14ac:dyDescent="0.3">
      <c r="A9" s="7" t="s">
        <v>46</v>
      </c>
      <c r="B9" s="10"/>
      <c r="C9" s="9"/>
      <c r="D9" s="8">
        <v>61</v>
      </c>
      <c r="E9" s="9"/>
      <c r="F9" s="10">
        <v>61</v>
      </c>
      <c r="G9" s="9"/>
    </row>
    <row r="10" spans="1:7" x14ac:dyDescent="0.3">
      <c r="A10" s="7" t="s">
        <v>96</v>
      </c>
      <c r="B10" s="10"/>
      <c r="C10" s="9"/>
      <c r="D10" s="8">
        <v>185</v>
      </c>
      <c r="E10" s="9"/>
      <c r="F10" s="10">
        <v>185</v>
      </c>
      <c r="G10" s="9"/>
    </row>
    <row r="11" spans="1:7" x14ac:dyDescent="0.3">
      <c r="A11" s="7" t="s">
        <v>30</v>
      </c>
      <c r="B11" s="10">
        <v>30</v>
      </c>
      <c r="C11" s="9"/>
      <c r="D11" s="8">
        <v>30</v>
      </c>
      <c r="E11" s="9">
        <v>0</v>
      </c>
      <c r="F11" s="10">
        <v>60</v>
      </c>
      <c r="G11" s="9"/>
    </row>
    <row r="12" spans="1:7" x14ac:dyDescent="0.3">
      <c r="A12" s="7" t="s">
        <v>18</v>
      </c>
      <c r="B12" s="10"/>
      <c r="C12" s="9"/>
      <c r="D12" s="8">
        <v>700</v>
      </c>
      <c r="E12" s="9"/>
      <c r="F12" s="10">
        <v>700</v>
      </c>
      <c r="G12" s="9"/>
    </row>
    <row r="13" spans="1:7" x14ac:dyDescent="0.3">
      <c r="A13" s="7" t="s">
        <v>55</v>
      </c>
      <c r="B13" s="10">
        <v>400</v>
      </c>
      <c r="C13" s="9"/>
      <c r="D13" s="8">
        <v>80.000000000000028</v>
      </c>
      <c r="E13" s="9">
        <v>-0.8</v>
      </c>
      <c r="F13" s="10">
        <v>480</v>
      </c>
      <c r="G13" s="9"/>
    </row>
    <row r="14" spans="1:7" x14ac:dyDescent="0.3">
      <c r="A14" s="7" t="s">
        <v>86</v>
      </c>
      <c r="B14" s="10">
        <v>1135</v>
      </c>
      <c r="C14" s="9"/>
      <c r="D14" s="8"/>
      <c r="E14" s="9"/>
      <c r="F14" s="10">
        <v>1135</v>
      </c>
      <c r="G14" s="9"/>
    </row>
    <row r="15" spans="1:7" x14ac:dyDescent="0.3">
      <c r="A15" s="7" t="s">
        <v>84</v>
      </c>
      <c r="B15" s="10"/>
      <c r="C15" s="9"/>
      <c r="D15" s="8">
        <v>750</v>
      </c>
      <c r="E15" s="9"/>
      <c r="F15" s="10">
        <v>750</v>
      </c>
      <c r="G15" s="9"/>
    </row>
    <row r="16" spans="1:7" x14ac:dyDescent="0.3">
      <c r="A16" s="7" t="s">
        <v>71</v>
      </c>
      <c r="B16" s="10">
        <v>220</v>
      </c>
      <c r="C16" s="9"/>
      <c r="D16" s="8"/>
      <c r="E16" s="9"/>
      <c r="F16" s="10">
        <v>220</v>
      </c>
      <c r="G16" s="9"/>
    </row>
    <row r="17" spans="1:7" x14ac:dyDescent="0.3">
      <c r="A17" s="7" t="s">
        <v>39</v>
      </c>
      <c r="B17" s="10">
        <v>1100</v>
      </c>
      <c r="C17" s="9"/>
      <c r="D17" s="8">
        <v>3000.0000000000005</v>
      </c>
      <c r="E17" s="9">
        <v>1.7272727272727277</v>
      </c>
      <c r="F17" s="10">
        <v>4100</v>
      </c>
      <c r="G17" s="9"/>
    </row>
    <row r="18" spans="1:7" x14ac:dyDescent="0.3">
      <c r="A18" s="7" t="s">
        <v>64</v>
      </c>
      <c r="B18" s="10">
        <v>400</v>
      </c>
      <c r="C18" s="9"/>
      <c r="D18" s="8"/>
      <c r="E18" s="9"/>
      <c r="F18" s="10">
        <v>400</v>
      </c>
      <c r="G18" s="9"/>
    </row>
    <row r="19" spans="1:7" x14ac:dyDescent="0.3">
      <c r="A19" s="7" t="s">
        <v>75</v>
      </c>
      <c r="B19" s="10">
        <v>800</v>
      </c>
      <c r="C19" s="9"/>
      <c r="D19" s="8"/>
      <c r="E19" s="9"/>
      <c r="F19" s="10">
        <v>800</v>
      </c>
      <c r="G19" s="9"/>
    </row>
    <row r="20" spans="1:7" x14ac:dyDescent="0.3">
      <c r="A20" s="7" t="s">
        <v>82</v>
      </c>
      <c r="B20" s="10"/>
      <c r="C20" s="9"/>
      <c r="D20" s="8">
        <v>1290</v>
      </c>
      <c r="E20" s="9"/>
      <c r="F20" s="10">
        <v>1290</v>
      </c>
      <c r="G20" s="9"/>
    </row>
    <row r="21" spans="1:7" x14ac:dyDescent="0.3">
      <c r="A21" s="7" t="s">
        <v>98</v>
      </c>
      <c r="B21" s="10"/>
      <c r="C21" s="9"/>
      <c r="D21" s="8">
        <v>800</v>
      </c>
      <c r="E21" s="9"/>
      <c r="F21" s="10">
        <v>800</v>
      </c>
      <c r="G21" s="9"/>
    </row>
    <row r="22" spans="1:7" x14ac:dyDescent="0.3">
      <c r="A22" s="7" t="s">
        <v>90</v>
      </c>
      <c r="B22" s="10"/>
      <c r="C22" s="9"/>
      <c r="D22" s="8">
        <v>9</v>
      </c>
      <c r="E22" s="9"/>
      <c r="F22" s="10">
        <v>9</v>
      </c>
      <c r="G22" s="9"/>
    </row>
    <row r="23" spans="1:7" x14ac:dyDescent="0.3">
      <c r="A23" s="7" t="s">
        <v>103</v>
      </c>
      <c r="B23" s="10"/>
      <c r="C23" s="9"/>
      <c r="D23" s="8">
        <v>3700</v>
      </c>
      <c r="E23" s="9"/>
      <c r="F23" s="10">
        <v>3700</v>
      </c>
      <c r="G23" s="9"/>
    </row>
    <row r="24" spans="1:7" x14ac:dyDescent="0.3">
      <c r="A24" s="7" t="s">
        <v>43</v>
      </c>
      <c r="B24" s="10"/>
      <c r="C24" s="9"/>
      <c r="D24" s="8">
        <v>303.44827586206895</v>
      </c>
      <c r="E24" s="9"/>
      <c r="F24" s="10">
        <v>303.44827586206895</v>
      </c>
      <c r="G24" s="9"/>
    </row>
    <row r="25" spans="1:7" x14ac:dyDescent="0.3">
      <c r="A25" s="7" t="s">
        <v>88</v>
      </c>
      <c r="B25" s="10"/>
      <c r="C25" s="9"/>
      <c r="D25" s="8">
        <v>130</v>
      </c>
      <c r="E25" s="9"/>
      <c r="F25" s="10">
        <v>130</v>
      </c>
      <c r="G25" s="9"/>
    </row>
    <row r="26" spans="1:7" x14ac:dyDescent="0.3">
      <c r="A26" s="7" t="s">
        <v>26</v>
      </c>
      <c r="B26" s="10"/>
      <c r="C26" s="9"/>
      <c r="D26" s="8">
        <v>2900</v>
      </c>
      <c r="E26" s="9"/>
      <c r="F26" s="10">
        <v>2900</v>
      </c>
      <c r="G26" s="9"/>
    </row>
    <row r="27" spans="1:7" x14ac:dyDescent="0.3">
      <c r="A27" s="7" t="s">
        <v>94</v>
      </c>
      <c r="B27" s="10">
        <v>80</v>
      </c>
      <c r="C27" s="9"/>
      <c r="D27" s="8"/>
      <c r="E27" s="9"/>
      <c r="F27" s="10">
        <v>80</v>
      </c>
      <c r="G27" s="9"/>
    </row>
    <row r="28" spans="1:7" x14ac:dyDescent="0.3">
      <c r="A28" s="7" t="s">
        <v>62</v>
      </c>
      <c r="B28" s="10"/>
      <c r="C28" s="9"/>
      <c r="D28" s="8">
        <v>2000</v>
      </c>
      <c r="E28" s="9"/>
      <c r="F28" s="10">
        <v>2000</v>
      </c>
      <c r="G28" s="9"/>
    </row>
    <row r="29" spans="1:7" x14ac:dyDescent="0.3">
      <c r="A29" s="7" t="s">
        <v>49</v>
      </c>
      <c r="B29" s="10"/>
      <c r="C29" s="9"/>
      <c r="D29" s="8">
        <v>858.6206896551721</v>
      </c>
      <c r="E29" s="9"/>
      <c r="F29" s="10">
        <v>858.6206896551721</v>
      </c>
      <c r="G29" s="9"/>
    </row>
    <row r="30" spans="1:7" x14ac:dyDescent="0.3">
      <c r="A30" s="7" t="s">
        <v>13</v>
      </c>
      <c r="B30" s="10"/>
      <c r="C30" s="9"/>
      <c r="D30" s="8">
        <v>200</v>
      </c>
      <c r="E30" s="9"/>
      <c r="F30" s="10">
        <v>200</v>
      </c>
      <c r="G30" s="9"/>
    </row>
    <row r="31" spans="1:7" x14ac:dyDescent="0.3">
      <c r="A31" s="7" t="s">
        <v>106</v>
      </c>
      <c r="B31" s="10">
        <v>400</v>
      </c>
      <c r="C31" s="9"/>
      <c r="D31" s="8">
        <v>300</v>
      </c>
      <c r="E31" s="9">
        <v>-0.25</v>
      </c>
      <c r="F31" s="10">
        <v>700</v>
      </c>
      <c r="G31" s="9"/>
    </row>
    <row r="32" spans="1:7" x14ac:dyDescent="0.3">
      <c r="A32" s="7" t="s">
        <v>69</v>
      </c>
      <c r="B32" s="10"/>
      <c r="C32" s="9"/>
      <c r="D32" s="8">
        <v>2000</v>
      </c>
      <c r="E32" s="9"/>
      <c r="F32" s="10">
        <v>2000</v>
      </c>
      <c r="G32" s="9"/>
    </row>
    <row r="33" spans="1:7" x14ac:dyDescent="0.3">
      <c r="A33" s="7" t="s">
        <v>34</v>
      </c>
      <c r="B33" s="10">
        <v>1582</v>
      </c>
      <c r="C33" s="9"/>
      <c r="D33" s="8">
        <v>200</v>
      </c>
      <c r="E33" s="9">
        <v>-0.87357774968394442</v>
      </c>
      <c r="F33" s="10">
        <v>1782</v>
      </c>
      <c r="G33" s="9"/>
    </row>
    <row r="34" spans="1:7" x14ac:dyDescent="0.3">
      <c r="A34" s="7" t="s">
        <v>77</v>
      </c>
      <c r="B34" s="10"/>
      <c r="C34" s="9"/>
      <c r="D34" s="10">
        <v>3</v>
      </c>
      <c r="E34" s="9"/>
      <c r="F34" s="10">
        <v>3</v>
      </c>
      <c r="G34" s="9"/>
    </row>
    <row r="35" spans="1:7" x14ac:dyDescent="0.3">
      <c r="A35" s="7" t="s">
        <v>113</v>
      </c>
      <c r="B35" s="8">
        <v>6838.9354838709678</v>
      </c>
      <c r="C35" s="9"/>
      <c r="D35" s="8">
        <v>22407.488320355951</v>
      </c>
      <c r="E35" s="9">
        <v>2.2764585034033522</v>
      </c>
      <c r="F35" s="8">
        <v>29246.423804226921</v>
      </c>
      <c r="G35" s="9"/>
    </row>
  </sheetData>
  <conditionalFormatting pivot="1" sqref="E7">
    <cfRule type="top10" dxfId="13" priority="8" rank="3"/>
  </conditionalFormatting>
  <conditionalFormatting pivot="1" sqref="E11">
    <cfRule type="top10" dxfId="12" priority="7" rank="3"/>
  </conditionalFormatting>
  <conditionalFormatting pivot="1" sqref="E13">
    <cfRule type="top10" dxfId="11" priority="6" rank="3"/>
  </conditionalFormatting>
  <conditionalFormatting pivot="1" sqref="C6:C34 E6:E34">
    <cfRule type="top10" dxfId="10" priority="5" rank="3"/>
  </conditionalFormatting>
  <conditionalFormatting pivot="1" sqref="C6:C34 E6:E34">
    <cfRule type="top10" dxfId="9" priority="4" bottom="1" rank="3"/>
  </conditionalFormatting>
  <conditionalFormatting pivot="1" sqref="E11">
    <cfRule type="top10" dxfId="8" priority="3" rank="3"/>
  </conditionalFormatting>
  <conditionalFormatting pivot="1" sqref="B6:B34 D6:D34">
    <cfRule type="top10" dxfId="7" priority="2" rank="3"/>
  </conditionalFormatting>
  <conditionalFormatting pivot="1" sqref="B7">
    <cfRule type="top10" dxfId="6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DE49-B82D-4E7E-AFDF-5C5C5A1A338B}">
  <sheetPr codeName="Sheet3"/>
  <dimension ref="A3:F14"/>
  <sheetViews>
    <sheetView tabSelected="1"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1.6640625" bestFit="1" customWidth="1"/>
    <col min="5" max="5" width="12.5546875" bestFit="1" customWidth="1"/>
    <col min="6" max="6" width="11.6640625" bestFit="1" customWidth="1"/>
  </cols>
  <sheetData>
    <row r="3" spans="1:6" x14ac:dyDescent="0.3">
      <c r="A3" s="6" t="s">
        <v>112</v>
      </c>
      <c r="B3" t="s">
        <v>120</v>
      </c>
      <c r="E3" s="6" t="s">
        <v>112</v>
      </c>
      <c r="F3" t="s">
        <v>120</v>
      </c>
    </row>
    <row r="4" spans="1:6" x14ac:dyDescent="0.3">
      <c r="A4" s="7" t="s">
        <v>21</v>
      </c>
      <c r="B4" s="10">
        <v>218600</v>
      </c>
      <c r="E4" s="7" t="s">
        <v>60</v>
      </c>
      <c r="F4" s="10">
        <v>9300</v>
      </c>
    </row>
    <row r="5" spans="1:6" x14ac:dyDescent="0.3">
      <c r="A5" s="7" t="s">
        <v>44</v>
      </c>
      <c r="B5" s="10">
        <v>15800</v>
      </c>
      <c r="E5" s="7" t="s">
        <v>36</v>
      </c>
      <c r="F5" s="10">
        <v>701862</v>
      </c>
    </row>
    <row r="6" spans="1:6" x14ac:dyDescent="0.3">
      <c r="A6" s="7" t="s">
        <v>52</v>
      </c>
      <c r="B6" s="10">
        <v>1208650</v>
      </c>
      <c r="E6" s="7" t="s">
        <v>28</v>
      </c>
      <c r="F6" s="10">
        <v>66050</v>
      </c>
    </row>
    <row r="7" spans="1:6" x14ac:dyDescent="0.3">
      <c r="A7" s="7" t="s">
        <v>16</v>
      </c>
      <c r="B7" s="10">
        <v>9992</v>
      </c>
      <c r="E7" s="7" t="s">
        <v>57</v>
      </c>
      <c r="F7" s="10">
        <v>4950</v>
      </c>
    </row>
    <row r="8" spans="1:6" x14ac:dyDescent="0.3">
      <c r="A8" s="7" t="s">
        <v>37</v>
      </c>
      <c r="B8" s="10">
        <v>6652</v>
      </c>
      <c r="E8" s="7" t="s">
        <v>32</v>
      </c>
      <c r="F8" s="10">
        <v>2145</v>
      </c>
    </row>
    <row r="9" spans="1:6" x14ac:dyDescent="0.3">
      <c r="A9" s="7" t="s">
        <v>113</v>
      </c>
      <c r="B9" s="10">
        <v>1459694</v>
      </c>
      <c r="E9" s="7" t="s">
        <v>20</v>
      </c>
      <c r="F9" s="10">
        <v>61947</v>
      </c>
    </row>
    <row r="10" spans="1:6" x14ac:dyDescent="0.3">
      <c r="E10" s="7" t="s">
        <v>51</v>
      </c>
      <c r="F10" s="10">
        <v>511650</v>
      </c>
    </row>
    <row r="11" spans="1:6" x14ac:dyDescent="0.3">
      <c r="E11" s="7" t="s">
        <v>66</v>
      </c>
      <c r="F11" s="10">
        <v>11400</v>
      </c>
    </row>
    <row r="12" spans="1:6" x14ac:dyDescent="0.3">
      <c r="E12" s="7" t="s">
        <v>41</v>
      </c>
      <c r="F12" s="10">
        <v>64500</v>
      </c>
    </row>
    <row r="13" spans="1:6" x14ac:dyDescent="0.3">
      <c r="E13" s="7" t="s">
        <v>15</v>
      </c>
      <c r="F13" s="10">
        <v>25890</v>
      </c>
    </row>
    <row r="14" spans="1:6" x14ac:dyDescent="0.3">
      <c r="E14" s="7" t="s">
        <v>113</v>
      </c>
      <c r="F14" s="10">
        <v>1459694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Pivot Table</vt:lpstr>
      <vt:lpstr>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</cp:lastModifiedBy>
  <dcterms:created xsi:type="dcterms:W3CDTF">2023-08-24T12:04:09Z</dcterms:created>
  <dcterms:modified xsi:type="dcterms:W3CDTF">2023-08-24T13:00:39Z</dcterms:modified>
</cp:coreProperties>
</file>