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mutte\Dropbox\EconPriv_Dropbox\Title_I\"/>
    </mc:Choice>
  </mc:AlternateContent>
  <bookViews>
    <workbookView xWindow="0" yWindow="0" windowWidth="23040" windowHeight="10596" activeTab="1"/>
  </bookViews>
  <sheets>
    <sheet name="ELSI Expor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B57" i="2"/>
  <c r="B56" i="2"/>
  <c r="B55" i="2"/>
  <c r="D5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A53" i="2"/>
  <c r="B53" i="2"/>
  <c r="C53" i="2"/>
  <c r="E53" i="2" s="1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B1" i="2"/>
  <c r="C1" i="2"/>
  <c r="A1" i="2"/>
</calcChain>
</file>

<file path=xl/sharedStrings.xml><?xml version="1.0" encoding="utf-8"?>
<sst xmlns="http://schemas.openxmlformats.org/spreadsheetml/2006/main" count="69" uniqueCount="69">
  <si>
    <t>ELSI Export</t>
  </si>
  <si>
    <t>National Center for Education Statistics - http://nces.ed.gov/ccd/elsi/</t>
  </si>
  <si>
    <t>This is a State based table with the following filters applied: State(s) (All Years): All 50 + DC</t>
  </si>
  <si>
    <t>State Name</t>
  </si>
  <si>
    <t>Average Daily Attendance (ADA) [State Finance] 2013-14</t>
  </si>
  <si>
    <t>Net Current Expenditures (NCE13) per Attendance for Title I (ADA) [State Finance] 2013-14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</si>
  <si>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</si>
  <si>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</si>
  <si>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</si>
  <si>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</si>
  <si>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</si>
  <si>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</si>
  <si>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</si>
  <si>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</si>
  <si>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</si>
  <si>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</si>
  <si>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</si>
  <si>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</si>
  <si>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</si>
  <si>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</si>
  <si>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</si>
  <si>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</si>
  <si>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</si>
  <si>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</si>
  <si>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</si>
  <si>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</si>
  <si>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</si>
  <si>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</si>
  <si>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</si>
  <si>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</si>
  <si>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</si>
  <si>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</si>
  <si>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</si>
  <si>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</si>
  <si>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</si>
  <si>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</si>
  <si>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</si>
  <si>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</si>
  <si>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</si>
  <si>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</si>
  <si>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</si>
  <si>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</si>
  <si>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</si>
  <si>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</si>
  <si>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</si>
  <si>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</si>
  <si>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</si>
  <si>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</si>
  <si>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</si>
  <si>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</si>
  <si>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</si>
  <si>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</si>
  <si>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</si>
  <si>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</si>
  <si>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</si>
  <si>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</si>
  <si>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</si>
  <si>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Totals:</t>
  </si>
  <si>
    <t>n/a</t>
  </si>
  <si>
    <t>Data Source: U.S. Department of Education, National Center for Education Statistics, Common Core of Data (CCD), "National Public Education Financial Survey (State Fiscal)", 2013-14 (FY 2014) v.1a; "State Nonfiscal Public Elementary/Secondary Education Survey Directory Data", 2014-15 v.1a.</t>
  </si>
  <si>
    <t>† indicates that the data are not applicable.</t>
  </si>
  <si>
    <t>– indicates that the data are missing.</t>
  </si>
  <si>
    <t>‡ indicates that the data do not meet NCES data quality standards.</t>
  </si>
  <si>
    <t>US Avg SPPE</t>
  </si>
  <si>
    <t>Total Net Expenditure</t>
  </si>
  <si>
    <t>lowest SPE</t>
  </si>
  <si>
    <t>highest SPPE</t>
  </si>
  <si>
    <t>SPPE</t>
  </si>
  <si>
    <t>SPPE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</si>
</sst>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"/>
  </numFmts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3" fontId="1" fillId="0" borderId="2" xfId="0" applyNumberFormat="1" applyFont="1" applyBorder="1"/>
    <xf numFmtId="164" fontId="1" fillId="0" borderId="2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/>
  </sheetViews>
  <sheetFormatPr defaultRowHeight="14.4"/>
  <sheetData>
    <row r="1" spans="1:3">
      <c r="A1" t="s">
        <v>0</v>
      </c>
    </row>
    <row r="3" spans="1:3">
      <c r="A3" t="s">
        <v>1</v>
      </c>
    </row>
    <row r="5" spans="1:3">
      <c r="A5" t="s">
        <v>2</v>
      </c>
    </row>
    <row r="7" spans="1:3">
      <c r="A7" s="1" t="s">
        <v>3</v>
      </c>
      <c r="B7" s="1" t="s">
        <v>4</v>
      </c>
      <c r="C7" s="1" t="s">
        <v>5</v>
      </c>
    </row>
    <row r="8" spans="1:3">
      <c r="A8" t="s">
        <v>6</v>
      </c>
      <c r="B8">
        <v>706566</v>
      </c>
      <c r="C8">
        <v>8767</v>
      </c>
    </row>
    <row r="9" spans="1:3">
      <c r="A9" t="s">
        <v>7</v>
      </c>
      <c r="B9">
        <v>119381</v>
      </c>
      <c r="C9">
        <v>19699</v>
      </c>
    </row>
    <row r="10" spans="1:3">
      <c r="A10" t="s">
        <v>8</v>
      </c>
      <c r="B10">
        <v>987171</v>
      </c>
      <c r="C10">
        <v>7783</v>
      </c>
    </row>
    <row r="11" spans="1:3">
      <c r="A11" t="s">
        <v>9</v>
      </c>
      <c r="B11">
        <v>449815</v>
      </c>
      <c r="C11">
        <v>9946</v>
      </c>
    </row>
    <row r="12" spans="1:3">
      <c r="A12" t="s">
        <v>10</v>
      </c>
      <c r="B12">
        <v>6048363</v>
      </c>
      <c r="C12">
        <v>9740</v>
      </c>
    </row>
    <row r="13" spans="1:3">
      <c r="A13" t="s">
        <v>11</v>
      </c>
      <c r="B13">
        <v>798520</v>
      </c>
      <c r="C13">
        <v>9286</v>
      </c>
    </row>
    <row r="14" spans="1:3">
      <c r="A14" t="s">
        <v>12</v>
      </c>
      <c r="B14">
        <v>528163</v>
      </c>
      <c r="C14">
        <v>18652</v>
      </c>
    </row>
    <row r="15" spans="1:3">
      <c r="A15" t="s">
        <v>13</v>
      </c>
      <c r="B15">
        <v>127887</v>
      </c>
      <c r="C15">
        <v>13739</v>
      </c>
    </row>
    <row r="16" spans="1:3">
      <c r="A16" t="s">
        <v>14</v>
      </c>
      <c r="B16">
        <v>74998</v>
      </c>
      <c r="C16">
        <v>20758</v>
      </c>
    </row>
    <row r="17" spans="1:3">
      <c r="A17" t="s">
        <v>15</v>
      </c>
      <c r="B17">
        <v>2607281</v>
      </c>
      <c r="C17">
        <v>8677</v>
      </c>
    </row>
    <row r="18" spans="1:3">
      <c r="A18" t="s">
        <v>16</v>
      </c>
      <c r="B18">
        <v>1670887</v>
      </c>
      <c r="C18">
        <v>8955</v>
      </c>
    </row>
    <row r="19" spans="1:3">
      <c r="A19" t="s">
        <v>17</v>
      </c>
      <c r="B19">
        <v>175246</v>
      </c>
      <c r="C19">
        <v>12769</v>
      </c>
    </row>
    <row r="20" spans="1:3">
      <c r="A20" t="s">
        <v>18</v>
      </c>
      <c r="B20">
        <v>270279</v>
      </c>
      <c r="C20">
        <v>6872</v>
      </c>
    </row>
    <row r="21" spans="1:3">
      <c r="A21" t="s">
        <v>19</v>
      </c>
      <c r="B21">
        <v>1858766</v>
      </c>
      <c r="C21">
        <v>14093</v>
      </c>
    </row>
    <row r="22" spans="1:3">
      <c r="A22" t="s">
        <v>20</v>
      </c>
      <c r="B22">
        <v>976479</v>
      </c>
      <c r="C22">
        <v>9492</v>
      </c>
    </row>
    <row r="23" spans="1:3">
      <c r="A23" t="s">
        <v>21</v>
      </c>
      <c r="B23">
        <v>471430</v>
      </c>
      <c r="C23">
        <v>10873</v>
      </c>
    </row>
    <row r="24" spans="1:3">
      <c r="A24" t="s">
        <v>22</v>
      </c>
      <c r="B24">
        <v>454681</v>
      </c>
      <c r="C24">
        <v>10635</v>
      </c>
    </row>
    <row r="25" spans="1:3">
      <c r="A25" t="s">
        <v>23</v>
      </c>
      <c r="B25">
        <v>622088</v>
      </c>
      <c r="C25">
        <v>9740</v>
      </c>
    </row>
    <row r="26" spans="1:3">
      <c r="A26" t="s">
        <v>24</v>
      </c>
      <c r="B26">
        <v>676421</v>
      </c>
      <c r="C26">
        <v>10886</v>
      </c>
    </row>
    <row r="27" spans="1:3">
      <c r="A27" t="s">
        <v>25</v>
      </c>
      <c r="B27">
        <v>163539</v>
      </c>
      <c r="C27">
        <v>14360</v>
      </c>
    </row>
    <row r="28" spans="1:3">
      <c r="A28" t="s">
        <v>26</v>
      </c>
      <c r="B28">
        <v>815029</v>
      </c>
      <c r="C28">
        <v>14744</v>
      </c>
    </row>
    <row r="29" spans="1:3">
      <c r="A29" t="s">
        <v>27</v>
      </c>
      <c r="B29">
        <v>912102</v>
      </c>
      <c r="C29">
        <v>16162</v>
      </c>
    </row>
    <row r="30" spans="1:3">
      <c r="A30" t="s">
        <v>28</v>
      </c>
      <c r="B30">
        <v>1412373</v>
      </c>
      <c r="C30">
        <v>11151</v>
      </c>
    </row>
    <row r="31" spans="1:3">
      <c r="A31" t="s">
        <v>29</v>
      </c>
      <c r="B31">
        <v>800941</v>
      </c>
      <c r="C31">
        <v>11522</v>
      </c>
    </row>
    <row r="32" spans="1:3">
      <c r="A32" t="s">
        <v>30</v>
      </c>
      <c r="B32">
        <v>456100</v>
      </c>
      <c r="C32">
        <v>8217</v>
      </c>
    </row>
    <row r="33" spans="1:3">
      <c r="A33" t="s">
        <v>31</v>
      </c>
      <c r="B33">
        <v>847838</v>
      </c>
      <c r="C33">
        <v>10099</v>
      </c>
    </row>
    <row r="34" spans="1:3">
      <c r="A34" t="s">
        <v>32</v>
      </c>
      <c r="B34">
        <v>133187</v>
      </c>
      <c r="C34">
        <v>10987</v>
      </c>
    </row>
    <row r="35" spans="1:3">
      <c r="A35" t="s">
        <v>33</v>
      </c>
      <c r="B35">
        <v>292297</v>
      </c>
      <c r="C35">
        <v>11720</v>
      </c>
    </row>
    <row r="36" spans="1:3">
      <c r="A36" t="s">
        <v>34</v>
      </c>
      <c r="B36">
        <v>428067</v>
      </c>
      <c r="C36">
        <v>8379</v>
      </c>
    </row>
    <row r="37" spans="1:3">
      <c r="A37" t="s">
        <v>35</v>
      </c>
      <c r="B37">
        <v>181193</v>
      </c>
      <c r="C37">
        <v>14560</v>
      </c>
    </row>
    <row r="38" spans="1:3">
      <c r="A38" t="s">
        <v>36</v>
      </c>
      <c r="B38">
        <v>1334583</v>
      </c>
      <c r="C38">
        <v>18632</v>
      </c>
    </row>
    <row r="39" spans="1:3">
      <c r="A39" t="s">
        <v>37</v>
      </c>
      <c r="B39">
        <v>334150</v>
      </c>
      <c r="C39">
        <v>9042</v>
      </c>
    </row>
    <row r="40" spans="1:3">
      <c r="A40" t="s">
        <v>38</v>
      </c>
      <c r="B40">
        <v>2498180</v>
      </c>
      <c r="C40">
        <v>21504</v>
      </c>
    </row>
    <row r="41" spans="1:3">
      <c r="A41" t="s">
        <v>39</v>
      </c>
      <c r="B41">
        <v>1417740</v>
      </c>
      <c r="C41">
        <v>8391</v>
      </c>
    </row>
    <row r="42" spans="1:3">
      <c r="A42" t="s">
        <v>40</v>
      </c>
      <c r="B42">
        <v>99380</v>
      </c>
      <c r="C42">
        <v>11595</v>
      </c>
    </row>
    <row r="43" spans="1:3">
      <c r="A43" t="s">
        <v>41</v>
      </c>
      <c r="B43">
        <v>1583866</v>
      </c>
      <c r="C43">
        <v>11650</v>
      </c>
    </row>
    <row r="44" spans="1:3">
      <c r="A44" t="s">
        <v>42</v>
      </c>
      <c r="B44">
        <v>639376</v>
      </c>
      <c r="C44">
        <v>7852</v>
      </c>
    </row>
    <row r="45" spans="1:3">
      <c r="A45" t="s">
        <v>43</v>
      </c>
      <c r="B45">
        <v>525879</v>
      </c>
      <c r="C45">
        <v>10154</v>
      </c>
    </row>
    <row r="46" spans="1:3">
      <c r="A46" t="s">
        <v>44</v>
      </c>
      <c r="B46">
        <v>1640755</v>
      </c>
      <c r="C46">
        <v>14193</v>
      </c>
    </row>
    <row r="47" spans="1:3">
      <c r="A47" t="s">
        <v>45</v>
      </c>
      <c r="B47">
        <v>130705</v>
      </c>
      <c r="C47">
        <v>16056</v>
      </c>
    </row>
    <row r="48" spans="1:3">
      <c r="A48" t="s">
        <v>46</v>
      </c>
      <c r="B48">
        <v>688327</v>
      </c>
      <c r="C48">
        <v>9747</v>
      </c>
    </row>
    <row r="49" spans="1:3">
      <c r="A49" t="s">
        <v>47</v>
      </c>
      <c r="B49">
        <v>123988</v>
      </c>
      <c r="C49">
        <v>8847</v>
      </c>
    </row>
    <row r="50" spans="1:3">
      <c r="A50" t="s">
        <v>48</v>
      </c>
      <c r="B50">
        <v>912575</v>
      </c>
      <c r="C50">
        <v>8628</v>
      </c>
    </row>
    <row r="51" spans="1:3">
      <c r="A51" t="s">
        <v>49</v>
      </c>
      <c r="B51">
        <v>4780788</v>
      </c>
      <c r="C51">
        <v>8765</v>
      </c>
    </row>
    <row r="52" spans="1:3">
      <c r="A52" t="s">
        <v>50</v>
      </c>
      <c r="B52">
        <v>572091</v>
      </c>
      <c r="C52">
        <v>6630</v>
      </c>
    </row>
    <row r="53" spans="1:3">
      <c r="A53" t="s">
        <v>51</v>
      </c>
      <c r="B53">
        <v>84187</v>
      </c>
      <c r="C53">
        <v>18209</v>
      </c>
    </row>
    <row r="54" spans="1:3">
      <c r="A54" t="s">
        <v>52</v>
      </c>
      <c r="B54">
        <v>1191090</v>
      </c>
      <c r="C54">
        <v>11313</v>
      </c>
    </row>
    <row r="55" spans="1:3">
      <c r="A55" t="s">
        <v>53</v>
      </c>
      <c r="B55">
        <v>974361</v>
      </c>
      <c r="C55">
        <v>10644</v>
      </c>
    </row>
    <row r="56" spans="1:3">
      <c r="A56" t="s">
        <v>54</v>
      </c>
      <c r="B56">
        <v>270744</v>
      </c>
      <c r="C56">
        <v>11374</v>
      </c>
    </row>
    <row r="57" spans="1:3">
      <c r="A57" t="s">
        <v>55</v>
      </c>
      <c r="B57">
        <v>829249</v>
      </c>
      <c r="C57">
        <v>11407</v>
      </c>
    </row>
    <row r="58" spans="1:3">
      <c r="A58" t="s">
        <v>56</v>
      </c>
      <c r="B58">
        <v>85439</v>
      </c>
      <c r="C58">
        <v>16597</v>
      </c>
    </row>
    <row r="59" spans="1:3">
      <c r="A59" s="2" t="s">
        <v>57</v>
      </c>
      <c r="B59" s="3">
        <v>46784541</v>
      </c>
      <c r="C59" s="4" t="s">
        <v>58</v>
      </c>
    </row>
    <row r="61" spans="1:3">
      <c r="A61" t="s">
        <v>59</v>
      </c>
    </row>
    <row r="63" spans="1:3">
      <c r="A63" t="s">
        <v>60</v>
      </c>
    </row>
    <row r="64" spans="1:3">
      <c r="A64" t="s">
        <v>61</v>
      </c>
    </row>
    <row r="65" spans="1:1">
      <c r="A65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E1" sqref="E1"/>
    </sheetView>
  </sheetViews>
  <sheetFormatPr defaultRowHeight="14.4"/>
  <cols>
    <col min="4" max="4" width="12" bestFit="1" customWidth="1"/>
    <col min="5" max="5" width="32.6640625" customWidth="1"/>
  </cols>
  <sheetData>
    <row r="1" spans="1:6">
      <c r="A1" t="str">
        <f>'ELSI Export'!A7</f>
        <v>State Name</v>
      </c>
      <c r="B1" t="str">
        <f>'ELSI Export'!B7</f>
        <v>Average Daily Attendance (ADA) [State Finance] 2013-14</v>
      </c>
      <c r="C1" t="str">
        <f>'ELSI Export'!C7</f>
        <v>Net Current Expenditures (NCE13) per Attendance for Title I (ADA) [State Finance] 2013-14</v>
      </c>
      <c r="D1" s="5" t="s">
        <v>64</v>
      </c>
      <c r="E1" s="5" t="s">
        <v>68</v>
      </c>
      <c r="F1" s="5" t="s">
        <v>67</v>
      </c>
    </row>
    <row r="2" spans="1:6">
      <c r="A2" t="str">
        <f>'ELSI Export'!A8</f>
        <v>ALABAMA</v>
      </c>
      <c r="B2">
        <f>'ELSI Export'!B8</f>
        <v>706566</v>
      </c>
      <c r="C2">
        <f>'ELSI Export'!C8</f>
        <v>8767</v>
      </c>
      <c r="D2">
        <f>C2*B2</f>
        <v>6194464122</v>
      </c>
      <c r="E2">
        <f>IF(INT(0.4*C2)&lt;$B$56,$B$56,IF(INT(0.4*C2)&gt;$B$57,$B$57,INT(0.4*C2)))</f>
        <v>3609.92</v>
      </c>
    </row>
    <row r="3" spans="1:6">
      <c r="A3" t="str">
        <f>'ELSI Export'!A9</f>
        <v>ALASKA</v>
      </c>
      <c r="B3">
        <f>'ELSI Export'!B9</f>
        <v>119381</v>
      </c>
      <c r="C3">
        <f>'ELSI Export'!C9</f>
        <v>19699</v>
      </c>
      <c r="D3">
        <f t="shared" ref="D3:D53" si="0">C3*B3</f>
        <v>2351686319</v>
      </c>
      <c r="E3">
        <f t="shared" ref="E3:E52" si="1">IF(INT(0.4*C3)&lt;$B$56,$B$56,IF(INT(0.4*C3)&gt;$B$57,$B$57,INT(0.4*C3)))</f>
        <v>5414.88</v>
      </c>
    </row>
    <row r="4" spans="1:6">
      <c r="A4" t="str">
        <f>'ELSI Export'!A10</f>
        <v>ARIZONA</v>
      </c>
      <c r="B4">
        <f>'ELSI Export'!B10</f>
        <v>987171</v>
      </c>
      <c r="C4">
        <f>'ELSI Export'!C10</f>
        <v>7783</v>
      </c>
      <c r="D4">
        <f t="shared" si="0"/>
        <v>7683151893</v>
      </c>
      <c r="E4">
        <f t="shared" si="1"/>
        <v>3609.92</v>
      </c>
    </row>
    <row r="5" spans="1:6">
      <c r="A5" t="str">
        <f>'ELSI Export'!A11</f>
        <v>ARKANSAS</v>
      </c>
      <c r="B5">
        <f>'ELSI Export'!B11</f>
        <v>449815</v>
      </c>
      <c r="C5">
        <f>'ELSI Export'!C11</f>
        <v>9946</v>
      </c>
      <c r="D5">
        <f t="shared" si="0"/>
        <v>4473859990</v>
      </c>
      <c r="E5">
        <f t="shared" si="1"/>
        <v>3978</v>
      </c>
    </row>
    <row r="6" spans="1:6">
      <c r="A6" t="str">
        <f>'ELSI Export'!A12</f>
        <v>CALIFORNIA</v>
      </c>
      <c r="B6">
        <f>'ELSI Export'!B12</f>
        <v>6048363</v>
      </c>
      <c r="C6">
        <f>'ELSI Export'!C12</f>
        <v>9740</v>
      </c>
      <c r="D6">
        <f t="shared" si="0"/>
        <v>58911055620</v>
      </c>
      <c r="E6">
        <f t="shared" si="1"/>
        <v>3896</v>
      </c>
    </row>
    <row r="7" spans="1:6">
      <c r="A7" t="str">
        <f>'ELSI Export'!A13</f>
        <v>COLORADO</v>
      </c>
      <c r="B7">
        <f>'ELSI Export'!B13</f>
        <v>798520</v>
      </c>
      <c r="C7">
        <f>'ELSI Export'!C13</f>
        <v>9286</v>
      </c>
      <c r="D7">
        <f t="shared" si="0"/>
        <v>7415056720</v>
      </c>
      <c r="E7">
        <f t="shared" si="1"/>
        <v>3714</v>
      </c>
    </row>
    <row r="8" spans="1:6">
      <c r="A8" t="str">
        <f>'ELSI Export'!A14</f>
        <v>CONNECTICUT</v>
      </c>
      <c r="B8">
        <f>'ELSI Export'!B14</f>
        <v>528163</v>
      </c>
      <c r="C8">
        <f>'ELSI Export'!C14</f>
        <v>18652</v>
      </c>
      <c r="D8">
        <f t="shared" si="0"/>
        <v>9851296276</v>
      </c>
      <c r="E8">
        <f t="shared" si="1"/>
        <v>5414.88</v>
      </c>
    </row>
    <row r="9" spans="1:6">
      <c r="A9" t="str">
        <f>'ELSI Export'!A15</f>
        <v>DELAWARE</v>
      </c>
      <c r="B9">
        <f>'ELSI Export'!B15</f>
        <v>127887</v>
      </c>
      <c r="C9">
        <f>'ELSI Export'!C15</f>
        <v>13739</v>
      </c>
      <c r="D9">
        <f t="shared" si="0"/>
        <v>1757039493</v>
      </c>
      <c r="E9">
        <f t="shared" si="1"/>
        <v>5414.88</v>
      </c>
    </row>
    <row r="10" spans="1:6">
      <c r="A10" t="str">
        <f>'ELSI Export'!A16</f>
        <v>DISTRICT OF COLUMBIA</v>
      </c>
      <c r="B10">
        <f>'ELSI Export'!B16</f>
        <v>74998</v>
      </c>
      <c r="C10">
        <f>'ELSI Export'!C16</f>
        <v>20758</v>
      </c>
      <c r="D10">
        <f t="shared" si="0"/>
        <v>1556808484</v>
      </c>
      <c r="E10">
        <f t="shared" si="1"/>
        <v>5414.88</v>
      </c>
    </row>
    <row r="11" spans="1:6">
      <c r="A11" t="str">
        <f>'ELSI Export'!A17</f>
        <v>FLORIDA</v>
      </c>
      <c r="B11">
        <f>'ELSI Export'!B17</f>
        <v>2607281</v>
      </c>
      <c r="C11">
        <f>'ELSI Export'!C17</f>
        <v>8677</v>
      </c>
      <c r="D11">
        <f t="shared" si="0"/>
        <v>22623377237</v>
      </c>
      <c r="E11">
        <f t="shared" si="1"/>
        <v>3609.92</v>
      </c>
    </row>
    <row r="12" spans="1:6">
      <c r="A12" t="str">
        <f>'ELSI Export'!A18</f>
        <v>GEORGIA</v>
      </c>
      <c r="B12">
        <f>'ELSI Export'!B18</f>
        <v>1670887</v>
      </c>
      <c r="C12">
        <f>'ELSI Export'!C18</f>
        <v>8955</v>
      </c>
      <c r="D12">
        <f t="shared" si="0"/>
        <v>14962793085</v>
      </c>
      <c r="E12">
        <f t="shared" si="1"/>
        <v>3609.92</v>
      </c>
    </row>
    <row r="13" spans="1:6">
      <c r="A13" t="str">
        <f>'ELSI Export'!A19</f>
        <v>HAWAII</v>
      </c>
      <c r="B13">
        <f>'ELSI Export'!B19</f>
        <v>175246</v>
      </c>
      <c r="C13">
        <f>'ELSI Export'!C19</f>
        <v>12769</v>
      </c>
      <c r="D13">
        <f t="shared" si="0"/>
        <v>2237716174</v>
      </c>
      <c r="E13">
        <f t="shared" si="1"/>
        <v>5107</v>
      </c>
    </row>
    <row r="14" spans="1:6">
      <c r="A14" t="str">
        <f>'ELSI Export'!A20</f>
        <v>IDAHO</v>
      </c>
      <c r="B14">
        <f>'ELSI Export'!B20</f>
        <v>270279</v>
      </c>
      <c r="C14">
        <f>'ELSI Export'!C20</f>
        <v>6872</v>
      </c>
      <c r="D14">
        <f t="shared" si="0"/>
        <v>1857357288</v>
      </c>
      <c r="E14">
        <f t="shared" si="1"/>
        <v>3609.92</v>
      </c>
    </row>
    <row r="15" spans="1:6">
      <c r="A15" t="str">
        <f>'ELSI Export'!A21</f>
        <v>ILLINOIS</v>
      </c>
      <c r="B15">
        <f>'ELSI Export'!B21</f>
        <v>1858766</v>
      </c>
      <c r="C15">
        <f>'ELSI Export'!C21</f>
        <v>14093</v>
      </c>
      <c r="D15">
        <f t="shared" si="0"/>
        <v>26195589238</v>
      </c>
      <c r="E15">
        <f t="shared" si="1"/>
        <v>5414.88</v>
      </c>
    </row>
    <row r="16" spans="1:6">
      <c r="A16" t="str">
        <f>'ELSI Export'!A22</f>
        <v>INDIANA</v>
      </c>
      <c r="B16">
        <f>'ELSI Export'!B22</f>
        <v>976479</v>
      </c>
      <c r="C16">
        <f>'ELSI Export'!C22</f>
        <v>9492</v>
      </c>
      <c r="D16">
        <f t="shared" si="0"/>
        <v>9268738668</v>
      </c>
      <c r="E16">
        <f t="shared" si="1"/>
        <v>3796</v>
      </c>
    </row>
    <row r="17" spans="1:5">
      <c r="A17" t="str">
        <f>'ELSI Export'!A23</f>
        <v>IOWA</v>
      </c>
      <c r="B17">
        <f>'ELSI Export'!B23</f>
        <v>471430</v>
      </c>
      <c r="C17">
        <f>'ELSI Export'!C23</f>
        <v>10873</v>
      </c>
      <c r="D17">
        <f t="shared" si="0"/>
        <v>5125858390</v>
      </c>
      <c r="E17">
        <f t="shared" si="1"/>
        <v>4349</v>
      </c>
    </row>
    <row r="18" spans="1:5">
      <c r="A18" t="str">
        <f>'ELSI Export'!A24</f>
        <v>KANSAS</v>
      </c>
      <c r="B18">
        <f>'ELSI Export'!B24</f>
        <v>454681</v>
      </c>
      <c r="C18">
        <f>'ELSI Export'!C24</f>
        <v>10635</v>
      </c>
      <c r="D18">
        <f t="shared" si="0"/>
        <v>4835532435</v>
      </c>
      <c r="E18">
        <f t="shared" si="1"/>
        <v>4254</v>
      </c>
    </row>
    <row r="19" spans="1:5">
      <c r="A19" t="str">
        <f>'ELSI Export'!A25</f>
        <v>KENTUCKY</v>
      </c>
      <c r="B19">
        <f>'ELSI Export'!B25</f>
        <v>622088</v>
      </c>
      <c r="C19">
        <f>'ELSI Export'!C25</f>
        <v>9740</v>
      </c>
      <c r="D19">
        <f t="shared" si="0"/>
        <v>6059137120</v>
      </c>
      <c r="E19">
        <f t="shared" si="1"/>
        <v>3896</v>
      </c>
    </row>
    <row r="20" spans="1:5">
      <c r="A20" t="str">
        <f>'ELSI Export'!A26</f>
        <v>LOUISIANA</v>
      </c>
      <c r="B20">
        <f>'ELSI Export'!B26</f>
        <v>676421</v>
      </c>
      <c r="C20">
        <f>'ELSI Export'!C26</f>
        <v>10886</v>
      </c>
      <c r="D20">
        <f t="shared" si="0"/>
        <v>7363519006</v>
      </c>
      <c r="E20">
        <f t="shared" si="1"/>
        <v>4354</v>
      </c>
    </row>
    <row r="21" spans="1:5">
      <c r="A21" t="str">
        <f>'ELSI Export'!A27</f>
        <v>MAINE</v>
      </c>
      <c r="B21">
        <f>'ELSI Export'!B27</f>
        <v>163539</v>
      </c>
      <c r="C21">
        <f>'ELSI Export'!C27</f>
        <v>14360</v>
      </c>
      <c r="D21">
        <f t="shared" si="0"/>
        <v>2348420040</v>
      </c>
      <c r="E21">
        <f t="shared" si="1"/>
        <v>5414.88</v>
      </c>
    </row>
    <row r="22" spans="1:5">
      <c r="A22" t="str">
        <f>'ELSI Export'!A28</f>
        <v>MARYLAND</v>
      </c>
      <c r="B22">
        <f>'ELSI Export'!B28</f>
        <v>815029</v>
      </c>
      <c r="C22">
        <f>'ELSI Export'!C28</f>
        <v>14744</v>
      </c>
      <c r="D22">
        <f t="shared" si="0"/>
        <v>12016787576</v>
      </c>
      <c r="E22">
        <f t="shared" si="1"/>
        <v>5414.88</v>
      </c>
    </row>
    <row r="23" spans="1:5">
      <c r="A23" t="str">
        <f>'ELSI Export'!A29</f>
        <v>MASSACHUSETTS</v>
      </c>
      <c r="B23">
        <f>'ELSI Export'!B29</f>
        <v>912102</v>
      </c>
      <c r="C23">
        <f>'ELSI Export'!C29</f>
        <v>16162</v>
      </c>
      <c r="D23">
        <f t="shared" si="0"/>
        <v>14741392524</v>
      </c>
      <c r="E23">
        <f t="shared" si="1"/>
        <v>5414.88</v>
      </c>
    </row>
    <row r="24" spans="1:5">
      <c r="A24" t="str">
        <f>'ELSI Export'!A30</f>
        <v>MICHIGAN</v>
      </c>
      <c r="B24">
        <f>'ELSI Export'!B30</f>
        <v>1412373</v>
      </c>
      <c r="C24">
        <f>'ELSI Export'!C30</f>
        <v>11151</v>
      </c>
      <c r="D24">
        <f t="shared" si="0"/>
        <v>15749371323</v>
      </c>
      <c r="E24">
        <f t="shared" si="1"/>
        <v>4460</v>
      </c>
    </row>
    <row r="25" spans="1:5">
      <c r="A25" t="str">
        <f>'ELSI Export'!A31</f>
        <v>MINNESOTA</v>
      </c>
      <c r="B25">
        <f>'ELSI Export'!B31</f>
        <v>800941</v>
      </c>
      <c r="C25">
        <f>'ELSI Export'!C31</f>
        <v>11522</v>
      </c>
      <c r="D25">
        <f t="shared" si="0"/>
        <v>9228442202</v>
      </c>
      <c r="E25">
        <f t="shared" si="1"/>
        <v>4608</v>
      </c>
    </row>
    <row r="26" spans="1:5">
      <c r="A26" t="str">
        <f>'ELSI Export'!A32</f>
        <v>MISSISSIPPI</v>
      </c>
      <c r="B26">
        <f>'ELSI Export'!B32</f>
        <v>456100</v>
      </c>
      <c r="C26">
        <f>'ELSI Export'!C32</f>
        <v>8217</v>
      </c>
      <c r="D26">
        <f t="shared" si="0"/>
        <v>3747773700</v>
      </c>
      <c r="E26">
        <f t="shared" si="1"/>
        <v>3609.92</v>
      </c>
    </row>
    <row r="27" spans="1:5">
      <c r="A27" t="str">
        <f>'ELSI Export'!A33</f>
        <v>MISSOURI</v>
      </c>
      <c r="B27">
        <f>'ELSI Export'!B33</f>
        <v>847838</v>
      </c>
      <c r="C27">
        <f>'ELSI Export'!C33</f>
        <v>10099</v>
      </c>
      <c r="D27">
        <f t="shared" si="0"/>
        <v>8562315962</v>
      </c>
      <c r="E27">
        <f t="shared" si="1"/>
        <v>4039</v>
      </c>
    </row>
    <row r="28" spans="1:5">
      <c r="A28" t="str">
        <f>'ELSI Export'!A34</f>
        <v>MONTANA</v>
      </c>
      <c r="B28">
        <f>'ELSI Export'!B34</f>
        <v>133187</v>
      </c>
      <c r="C28">
        <f>'ELSI Export'!C34</f>
        <v>10987</v>
      </c>
      <c r="D28">
        <f t="shared" si="0"/>
        <v>1463325569</v>
      </c>
      <c r="E28">
        <f t="shared" si="1"/>
        <v>4394</v>
      </c>
    </row>
    <row r="29" spans="1:5">
      <c r="A29" t="str">
        <f>'ELSI Export'!A35</f>
        <v>NEBRASKA</v>
      </c>
      <c r="B29">
        <f>'ELSI Export'!B35</f>
        <v>292297</v>
      </c>
      <c r="C29">
        <f>'ELSI Export'!C35</f>
        <v>11720</v>
      </c>
      <c r="D29">
        <f t="shared" si="0"/>
        <v>3425720840</v>
      </c>
      <c r="E29">
        <f t="shared" si="1"/>
        <v>4688</v>
      </c>
    </row>
    <row r="30" spans="1:5">
      <c r="A30" t="str">
        <f>'ELSI Export'!A36</f>
        <v>NEVADA</v>
      </c>
      <c r="B30">
        <f>'ELSI Export'!B36</f>
        <v>428067</v>
      </c>
      <c r="C30">
        <f>'ELSI Export'!C36</f>
        <v>8379</v>
      </c>
      <c r="D30">
        <f t="shared" si="0"/>
        <v>3586773393</v>
      </c>
      <c r="E30">
        <f t="shared" si="1"/>
        <v>3609.92</v>
      </c>
    </row>
    <row r="31" spans="1:5">
      <c r="A31" t="str">
        <f>'ELSI Export'!A37</f>
        <v>NEW HAMPSHIRE</v>
      </c>
      <c r="B31">
        <f>'ELSI Export'!B37</f>
        <v>181193</v>
      </c>
      <c r="C31">
        <f>'ELSI Export'!C37</f>
        <v>14560</v>
      </c>
      <c r="D31">
        <f t="shared" si="0"/>
        <v>2638170080</v>
      </c>
      <c r="E31">
        <f t="shared" si="1"/>
        <v>5414.88</v>
      </c>
    </row>
    <row r="32" spans="1:5">
      <c r="A32" t="str">
        <f>'ELSI Export'!A38</f>
        <v>NEW JERSEY</v>
      </c>
      <c r="B32">
        <f>'ELSI Export'!B38</f>
        <v>1334583</v>
      </c>
      <c r="C32">
        <f>'ELSI Export'!C38</f>
        <v>18632</v>
      </c>
      <c r="D32">
        <f t="shared" si="0"/>
        <v>24865950456</v>
      </c>
      <c r="E32">
        <f t="shared" si="1"/>
        <v>5414.88</v>
      </c>
    </row>
    <row r="33" spans="1:5">
      <c r="A33" t="str">
        <f>'ELSI Export'!A39</f>
        <v>NEW MEXICO</v>
      </c>
      <c r="B33">
        <f>'ELSI Export'!B39</f>
        <v>334150</v>
      </c>
      <c r="C33">
        <f>'ELSI Export'!C39</f>
        <v>9042</v>
      </c>
      <c r="D33">
        <f t="shared" si="0"/>
        <v>3021384300</v>
      </c>
      <c r="E33">
        <f t="shared" si="1"/>
        <v>3616</v>
      </c>
    </row>
    <row r="34" spans="1:5">
      <c r="A34" t="str">
        <f>'ELSI Export'!A40</f>
        <v>NEW YORK</v>
      </c>
      <c r="B34">
        <f>'ELSI Export'!B40</f>
        <v>2498180</v>
      </c>
      <c r="C34">
        <f>'ELSI Export'!C40</f>
        <v>21504</v>
      </c>
      <c r="D34">
        <f t="shared" si="0"/>
        <v>53720862720</v>
      </c>
      <c r="E34">
        <f t="shared" si="1"/>
        <v>5414.88</v>
      </c>
    </row>
    <row r="35" spans="1:5">
      <c r="A35" t="str">
        <f>'ELSI Export'!A41</f>
        <v>NORTH CAROLINA</v>
      </c>
      <c r="B35">
        <f>'ELSI Export'!B41</f>
        <v>1417740</v>
      </c>
      <c r="C35">
        <f>'ELSI Export'!C41</f>
        <v>8391</v>
      </c>
      <c r="D35">
        <f t="shared" si="0"/>
        <v>11896256340</v>
      </c>
      <c r="E35">
        <f t="shared" si="1"/>
        <v>3609.92</v>
      </c>
    </row>
    <row r="36" spans="1:5">
      <c r="A36" t="str">
        <f>'ELSI Export'!A42</f>
        <v>NORTH DAKOTA</v>
      </c>
      <c r="B36">
        <f>'ELSI Export'!B42</f>
        <v>99380</v>
      </c>
      <c r="C36">
        <f>'ELSI Export'!C42</f>
        <v>11595</v>
      </c>
      <c r="D36">
        <f t="shared" si="0"/>
        <v>1152311100</v>
      </c>
      <c r="E36">
        <f t="shared" si="1"/>
        <v>4638</v>
      </c>
    </row>
    <row r="37" spans="1:5">
      <c r="A37" t="str">
        <f>'ELSI Export'!A43</f>
        <v>OHIO</v>
      </c>
      <c r="B37">
        <f>'ELSI Export'!B43</f>
        <v>1583866</v>
      </c>
      <c r="C37">
        <f>'ELSI Export'!C43</f>
        <v>11650</v>
      </c>
      <c r="D37">
        <f t="shared" si="0"/>
        <v>18452038900</v>
      </c>
      <c r="E37">
        <f t="shared" si="1"/>
        <v>4660</v>
      </c>
    </row>
    <row r="38" spans="1:5">
      <c r="A38" t="str">
        <f>'ELSI Export'!A44</f>
        <v>OKLAHOMA</v>
      </c>
      <c r="B38">
        <f>'ELSI Export'!B44</f>
        <v>639376</v>
      </c>
      <c r="C38">
        <f>'ELSI Export'!C44</f>
        <v>7852</v>
      </c>
      <c r="D38">
        <f t="shared" si="0"/>
        <v>5020380352</v>
      </c>
      <c r="E38">
        <f t="shared" si="1"/>
        <v>3609.92</v>
      </c>
    </row>
    <row r="39" spans="1:5">
      <c r="A39" t="str">
        <f>'ELSI Export'!A45</f>
        <v>OREGON</v>
      </c>
      <c r="B39">
        <f>'ELSI Export'!B45</f>
        <v>525879</v>
      </c>
      <c r="C39">
        <f>'ELSI Export'!C45</f>
        <v>10154</v>
      </c>
      <c r="D39">
        <f t="shared" si="0"/>
        <v>5339775366</v>
      </c>
      <c r="E39">
        <f t="shared" si="1"/>
        <v>4061</v>
      </c>
    </row>
    <row r="40" spans="1:5">
      <c r="A40" t="str">
        <f>'ELSI Export'!A46</f>
        <v>PENNSYLVANIA</v>
      </c>
      <c r="B40">
        <f>'ELSI Export'!B46</f>
        <v>1640755</v>
      </c>
      <c r="C40">
        <f>'ELSI Export'!C46</f>
        <v>14193</v>
      </c>
      <c r="D40">
        <f t="shared" si="0"/>
        <v>23287235715</v>
      </c>
      <c r="E40">
        <f t="shared" si="1"/>
        <v>5414.88</v>
      </c>
    </row>
    <row r="41" spans="1:5">
      <c r="A41" t="str">
        <f>'ELSI Export'!A47</f>
        <v>RHODE ISLAND</v>
      </c>
      <c r="B41">
        <f>'ELSI Export'!B47</f>
        <v>130705</v>
      </c>
      <c r="C41">
        <f>'ELSI Export'!C47</f>
        <v>16056</v>
      </c>
      <c r="D41">
        <f t="shared" si="0"/>
        <v>2098599480</v>
      </c>
      <c r="E41">
        <f t="shared" si="1"/>
        <v>5414.88</v>
      </c>
    </row>
    <row r="42" spans="1:5">
      <c r="A42" t="str">
        <f>'ELSI Export'!A48</f>
        <v>SOUTH CAROLINA</v>
      </c>
      <c r="B42">
        <f>'ELSI Export'!B48</f>
        <v>688327</v>
      </c>
      <c r="C42">
        <f>'ELSI Export'!C48</f>
        <v>9747</v>
      </c>
      <c r="D42">
        <f t="shared" si="0"/>
        <v>6709123269</v>
      </c>
      <c r="E42">
        <f t="shared" si="1"/>
        <v>3898</v>
      </c>
    </row>
    <row r="43" spans="1:5">
      <c r="A43" t="str">
        <f>'ELSI Export'!A49</f>
        <v>SOUTH DAKOTA</v>
      </c>
      <c r="B43">
        <f>'ELSI Export'!B49</f>
        <v>123988</v>
      </c>
      <c r="C43">
        <f>'ELSI Export'!C49</f>
        <v>8847</v>
      </c>
      <c r="D43">
        <f t="shared" si="0"/>
        <v>1096921836</v>
      </c>
      <c r="E43">
        <f t="shared" si="1"/>
        <v>3609.92</v>
      </c>
    </row>
    <row r="44" spans="1:5">
      <c r="A44" t="str">
        <f>'ELSI Export'!A50</f>
        <v>TENNESSEE</v>
      </c>
      <c r="B44">
        <f>'ELSI Export'!B50</f>
        <v>912575</v>
      </c>
      <c r="C44">
        <f>'ELSI Export'!C50</f>
        <v>8628</v>
      </c>
      <c r="D44">
        <f t="shared" si="0"/>
        <v>7873697100</v>
      </c>
      <c r="E44">
        <f t="shared" si="1"/>
        <v>3609.92</v>
      </c>
    </row>
    <row r="45" spans="1:5">
      <c r="A45" t="str">
        <f>'ELSI Export'!A51</f>
        <v>TEXAS</v>
      </c>
      <c r="B45">
        <f>'ELSI Export'!B51</f>
        <v>4780788</v>
      </c>
      <c r="C45">
        <f>'ELSI Export'!C51</f>
        <v>8765</v>
      </c>
      <c r="D45">
        <f t="shared" si="0"/>
        <v>41903606820</v>
      </c>
      <c r="E45">
        <f t="shared" si="1"/>
        <v>3609.92</v>
      </c>
    </row>
    <row r="46" spans="1:5">
      <c r="A46" t="str">
        <f>'ELSI Export'!A52</f>
        <v>UTAH</v>
      </c>
      <c r="B46">
        <f>'ELSI Export'!B52</f>
        <v>572091</v>
      </c>
      <c r="C46">
        <f>'ELSI Export'!C52</f>
        <v>6630</v>
      </c>
      <c r="D46">
        <f t="shared" si="0"/>
        <v>3792963330</v>
      </c>
      <c r="E46">
        <f t="shared" si="1"/>
        <v>3609.92</v>
      </c>
    </row>
    <row r="47" spans="1:5">
      <c r="A47" t="str">
        <f>'ELSI Export'!A53</f>
        <v>VERMONT</v>
      </c>
      <c r="B47">
        <f>'ELSI Export'!B53</f>
        <v>84187</v>
      </c>
      <c r="C47">
        <f>'ELSI Export'!C53</f>
        <v>18209</v>
      </c>
      <c r="D47">
        <f t="shared" si="0"/>
        <v>1532961083</v>
      </c>
      <c r="E47">
        <f t="shared" si="1"/>
        <v>5414.88</v>
      </c>
    </row>
    <row r="48" spans="1:5">
      <c r="A48" t="str">
        <f>'ELSI Export'!A54</f>
        <v>VIRGINIA</v>
      </c>
      <c r="B48">
        <f>'ELSI Export'!B54</f>
        <v>1191090</v>
      </c>
      <c r="C48">
        <f>'ELSI Export'!C54</f>
        <v>11313</v>
      </c>
      <c r="D48">
        <f t="shared" si="0"/>
        <v>13474801170</v>
      </c>
      <c r="E48">
        <f t="shared" si="1"/>
        <v>4525</v>
      </c>
    </row>
    <row r="49" spans="1:5">
      <c r="A49" t="str">
        <f>'ELSI Export'!A55</f>
        <v>WASHINGTON</v>
      </c>
      <c r="B49">
        <f>'ELSI Export'!B55</f>
        <v>974361</v>
      </c>
      <c r="C49">
        <f>'ELSI Export'!C55</f>
        <v>10644</v>
      </c>
      <c r="D49">
        <f t="shared" si="0"/>
        <v>10371098484</v>
      </c>
      <c r="E49">
        <f t="shared" si="1"/>
        <v>4257</v>
      </c>
    </row>
    <row r="50" spans="1:5">
      <c r="A50" t="str">
        <f>'ELSI Export'!A56</f>
        <v>WEST VIRGINIA</v>
      </c>
      <c r="B50">
        <f>'ELSI Export'!B56</f>
        <v>270744</v>
      </c>
      <c r="C50">
        <f>'ELSI Export'!C56</f>
        <v>11374</v>
      </c>
      <c r="D50">
        <f t="shared" si="0"/>
        <v>3079442256</v>
      </c>
      <c r="E50">
        <f t="shared" si="1"/>
        <v>4549</v>
      </c>
    </row>
    <row r="51" spans="1:5">
      <c r="A51" t="str">
        <f>'ELSI Export'!A57</f>
        <v>WISCONSIN</v>
      </c>
      <c r="B51">
        <f>'ELSI Export'!B57</f>
        <v>829249</v>
      </c>
      <c r="C51">
        <f>'ELSI Export'!C57</f>
        <v>11407</v>
      </c>
      <c r="D51">
        <f t="shared" si="0"/>
        <v>9459243343</v>
      </c>
      <c r="E51">
        <f t="shared" si="1"/>
        <v>4562</v>
      </c>
    </row>
    <row r="52" spans="1:5">
      <c r="A52" t="str">
        <f>'ELSI Export'!A58</f>
        <v>WYOMING</v>
      </c>
      <c r="B52">
        <f>'ELSI Export'!B58</f>
        <v>85439</v>
      </c>
      <c r="C52">
        <f>'ELSI Export'!C58</f>
        <v>16597</v>
      </c>
      <c r="D52">
        <f t="shared" si="0"/>
        <v>1418031083</v>
      </c>
      <c r="E52">
        <f t="shared" si="1"/>
        <v>5414.88</v>
      </c>
    </row>
    <row r="53" spans="1:5">
      <c r="A53" t="str">
        <f>'ELSI Export'!A59</f>
        <v>Totals:</v>
      </c>
      <c r="B53">
        <f>'ELSI Export'!B59</f>
        <v>46784541</v>
      </c>
      <c r="C53" t="str">
        <f>'ELSI Export'!C59</f>
        <v>n/a</v>
      </c>
      <c r="D53">
        <f>SUM(D2:D52)</f>
        <v>527799215270</v>
      </c>
      <c r="E53" t="e">
        <f t="shared" ref="E3:E53" si="2">INT(0.4*C53)</f>
        <v>#VALUE!</v>
      </c>
    </row>
    <row r="55" spans="1:5">
      <c r="A55" s="5" t="s">
        <v>63</v>
      </c>
      <c r="B55">
        <f>INT(D53/B53)</f>
        <v>11281</v>
      </c>
    </row>
    <row r="56" spans="1:5">
      <c r="A56" s="5" t="s">
        <v>65</v>
      </c>
      <c r="B56">
        <f>ROUND(0.32*B55,2)</f>
        <v>3609.92</v>
      </c>
    </row>
    <row r="57" spans="1:5">
      <c r="A57" s="5" t="s">
        <v>66</v>
      </c>
      <c r="B57">
        <f>ROUND(0.48*B55,2)</f>
        <v>5414.88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ELSI Export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Schmutte</dc:creator>
  <cp:lastModifiedBy>Windows User</cp:lastModifiedBy>
  <dcterms:created xsi:type="dcterms:W3CDTF">2018-02-20T18:13:30Z</dcterms:created>
  <dcterms:modified xsi:type="dcterms:W3CDTF">2018-02-20T18:37:59Z</dcterms:modified>
</cp:coreProperties>
</file>