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d4ec51963ea2f6f9/Desktop/start tech/"/>
    </mc:Choice>
  </mc:AlternateContent>
  <xr:revisionPtr revIDLastSave="0" documentId="8_{6C94D0FA-9693-4CDA-8CF5-87E2681F195A}" xr6:coauthVersionLast="47" xr6:coauthVersionMax="47" xr10:uidLastSave="{00000000-0000-0000-0000-000000000000}"/>
  <bookViews>
    <workbookView xWindow="-110" yWindow="-110" windowWidth="19420" windowHeight="11500" firstSheet="2" activeTab="5" xr2:uid="{00000000-000D-0000-FFFF-FFFF00000000}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  <sheet name="Finance dashboard" sheetId="6" r:id="rId6"/>
  </sheets>
  <definedNames>
    <definedName name="_xlnm._FilterDatabase" localSheetId="3" hidden="1">'Cost analysis Pie chart'!$B$5:$C$5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 s="1"/>
  <c r="C17" i="1"/>
  <c r="C16" i="1"/>
</calcChain>
</file>

<file path=xl/sharedStrings.xml><?xml version="1.0" encoding="utf-8"?>
<sst xmlns="http://schemas.openxmlformats.org/spreadsheetml/2006/main" count="41" uniqueCount="31">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</sst>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4" x14ac:knownFonts="1">
    <font>
      <sz val="11"/>
      <color theme="1"/>
      <name val="Calibri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 and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E-49BA-8A64-381716E5FFDD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2E-49BA-8A64-381716E5F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1977535"/>
        <c:axId val="1181979615"/>
      </c:lineChart>
      <c:catAx>
        <c:axId val="118197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979615"/>
        <c:crosses val="autoZero"/>
        <c:auto val="1"/>
        <c:lblAlgn val="ctr"/>
        <c:lblOffset val="100"/>
        <c:noMultiLvlLbl val="0"/>
      </c:catAx>
      <c:valAx>
        <c:axId val="118197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97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'Revenue column chart'!$C$5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4E-4464-B765-E5F08717C739}"/>
            </c:ext>
          </c:extLst>
        </c:ser>
        <c:ser>
          <c:idx val="1"/>
          <c:order val="1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4E-4464-B765-E5F08717C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8947199"/>
        <c:axId val="828947615"/>
      </c:barChart>
      <c:catAx>
        <c:axId val="828947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947615"/>
        <c:crosses val="autoZero"/>
        <c:auto val="1"/>
        <c:lblAlgn val="ctr"/>
        <c:lblOffset val="100"/>
        <c:noMultiLvlLbl val="0"/>
      </c:catAx>
      <c:valAx>
        <c:axId val="82894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94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 Breakup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53A-462F-9231-4208135B0C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853A-462F-9231-4208135B0C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53A-462F-9231-4208135B0C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853A-462F-9231-4208135B0C2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53A-462F-9231-4208135B0C2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EFE5CDF6-BE68-4553-9430-ED4918C79F56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53A-462F-9231-4208135B0C2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AAAB7AE-A7E7-4C07-8B5C-A0C444DFF7B4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53A-462F-9231-4208135B0C2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E727F8D-C899-4D42-9C60-D4E493E0F218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53A-462F-9231-4208135B0C2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C377382-5971-458F-8396-60391B9AA3AA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53A-462F-9231-4208135B0C2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2D38FCC-6495-443F-A966-A62897799AD6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53A-462F-9231-4208135B0C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'Cost analysis Pie chart'!$C$6:$C$10</c15:f>
                <c15:dlblRangeCache>
                  <c:ptCount val="5"/>
                  <c:pt idx="0">
                    <c:v> 11,88,535 </c:v>
                  </c:pt>
                  <c:pt idx="1">
                    <c:v> 3,90,371 </c:v>
                  </c:pt>
                  <c:pt idx="2">
                    <c:v> 3,23,870 </c:v>
                  </c:pt>
                  <c:pt idx="3">
                    <c:v> 80,847 </c:v>
                  </c:pt>
                  <c:pt idx="4">
                    <c:v> 1,80,115 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53A-462F-9231-4208135B0C2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Target vs expenditure</a:t>
            </a:r>
          </a:p>
        </c:rich>
      </c:tx>
      <c:layout>
        <c:manualLayout>
          <c:xMode val="edge"/>
          <c:yMode val="edge"/>
          <c:x val="0.3539374453193351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charts'!$B$7</c:f>
              <c:strCache>
                <c:ptCount val="1"/>
                <c:pt idx="0">
                  <c:v>Advertising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charts'!$C$6:$E$6</c:f>
              <c:strCache>
                <c:ptCount val="3"/>
                <c:pt idx="0">
                  <c:v>Target</c:v>
                </c:pt>
                <c:pt idx="1">
                  <c:v>YTD</c:v>
                </c:pt>
                <c:pt idx="2">
                  <c:v>Achieved</c:v>
                </c:pt>
              </c:strCache>
            </c:strRef>
          </c:cat>
          <c:val>
            <c:numRef>
              <c:f>'Target Bar charts'!$C$7:$E$7</c:f>
              <c:numCache>
                <c:formatCode>General</c:formatCode>
                <c:ptCount val="3"/>
                <c:pt idx="0">
                  <c:v>300000</c:v>
                </c:pt>
                <c:pt idx="1">
                  <c:v>210000</c:v>
                </c:pt>
                <c:pt idx="2" formatCode="0%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50-4469-911D-B582D90A83E2}"/>
            </c:ext>
          </c:extLst>
        </c:ser>
        <c:ser>
          <c:idx val="1"/>
          <c:order val="1"/>
          <c:tx>
            <c:strRef>
              <c:f>'Target Bar charts'!$B$8</c:f>
              <c:strCache>
                <c:ptCount val="1"/>
                <c:pt idx="0">
                  <c:v>Payroll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charts'!$C$6:$E$6</c:f>
              <c:strCache>
                <c:ptCount val="3"/>
                <c:pt idx="0">
                  <c:v>Target</c:v>
                </c:pt>
                <c:pt idx="1">
                  <c:v>YTD</c:v>
                </c:pt>
                <c:pt idx="2">
                  <c:v>Achieved</c:v>
                </c:pt>
              </c:strCache>
            </c:strRef>
          </c:cat>
          <c:val>
            <c:numRef>
              <c:f>'Target Bar charts'!$C$8:$E$8</c:f>
              <c:numCache>
                <c:formatCode>General</c:formatCode>
                <c:ptCount val="3"/>
                <c:pt idx="0">
                  <c:v>270000</c:v>
                </c:pt>
                <c:pt idx="1">
                  <c:v>165000</c:v>
                </c:pt>
                <c:pt idx="2" formatCode="0%">
                  <c:v>0.61111111111111116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50-4469-911D-B582D90A8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2121471"/>
        <c:axId val="1322119391"/>
      </c:barChart>
      <c:catAx>
        <c:axId val="132212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119391"/>
        <c:crosses val="autoZero"/>
        <c:auto val="1"/>
        <c:lblAlgn val="ctr"/>
        <c:lblOffset val="100"/>
        <c:noMultiLvlLbl val="0"/>
      </c:catAx>
      <c:valAx>
        <c:axId val="132211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12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 and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83-4BEA-9884-E51C6465EF13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83-4BEA-9884-E51C6465E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1977535"/>
        <c:axId val="1181979615"/>
      </c:lineChart>
      <c:catAx>
        <c:axId val="118197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979615"/>
        <c:crosses val="autoZero"/>
        <c:auto val="1"/>
        <c:lblAlgn val="ctr"/>
        <c:lblOffset val="100"/>
        <c:noMultiLvlLbl val="0"/>
      </c:catAx>
      <c:valAx>
        <c:axId val="118197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97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'Revenue column chart'!$C$5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8-4289-95B9-CEA03E7F6839}"/>
            </c:ext>
          </c:extLst>
        </c:ser>
        <c:ser>
          <c:idx val="1"/>
          <c:order val="1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28-4289-95B9-CEA03E7F6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8947199"/>
        <c:axId val="828947615"/>
      </c:barChart>
      <c:catAx>
        <c:axId val="828947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947615"/>
        <c:crosses val="autoZero"/>
        <c:auto val="1"/>
        <c:lblAlgn val="ctr"/>
        <c:lblOffset val="100"/>
        <c:noMultiLvlLbl val="0"/>
      </c:catAx>
      <c:valAx>
        <c:axId val="82894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94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 Breakup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F07-4AA6-9F04-6CF40C0F1D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F07-4AA6-9F04-6CF40C0F1D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F07-4AA6-9F04-6CF40C0F1D0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F07-4AA6-9F04-6CF40C0F1D0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AF07-4AA6-9F04-6CF40C0F1D0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781539EA-BCBE-4C5A-942E-DC38F0C986B1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F07-4AA6-9F04-6CF40C0F1D0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79D8EA1-6D53-4E34-A72B-A7C27C3A40BB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F07-4AA6-9F04-6CF40C0F1D0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EF10430-84A9-413D-80CA-BFCACB92B1C1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F07-4AA6-9F04-6CF40C0F1D0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D72BCF3-4A27-479D-8CD1-654A8CFF8383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F07-4AA6-9F04-6CF40C0F1D0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4C54630-F484-4F91-A2F8-E05F6EFA4A4A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F07-4AA6-9F04-6CF40C0F1D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'Cost analysis Pie chart'!$C$6:$C$10</c15:f>
                <c15:dlblRangeCache>
                  <c:ptCount val="5"/>
                  <c:pt idx="0">
                    <c:v> 11,88,535 </c:v>
                  </c:pt>
                  <c:pt idx="1">
                    <c:v> 3,90,371 </c:v>
                  </c:pt>
                  <c:pt idx="2">
                    <c:v> 3,23,870 </c:v>
                  </c:pt>
                  <c:pt idx="3">
                    <c:v> 80,847 </c:v>
                  </c:pt>
                  <c:pt idx="4">
                    <c:v> 1,80,115 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AF07-4AA6-9F04-6CF40C0F1D0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Target vs expenditure</a:t>
            </a:r>
          </a:p>
        </c:rich>
      </c:tx>
      <c:layout>
        <c:manualLayout>
          <c:xMode val="edge"/>
          <c:yMode val="edge"/>
          <c:x val="0.3539374453193351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charts'!$B$7</c:f>
              <c:strCache>
                <c:ptCount val="1"/>
                <c:pt idx="0">
                  <c:v>Advertising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charts'!$C$6:$E$6</c:f>
              <c:strCache>
                <c:ptCount val="3"/>
                <c:pt idx="0">
                  <c:v>Target</c:v>
                </c:pt>
                <c:pt idx="1">
                  <c:v>YTD</c:v>
                </c:pt>
                <c:pt idx="2">
                  <c:v>Achieved</c:v>
                </c:pt>
              </c:strCache>
            </c:strRef>
          </c:cat>
          <c:val>
            <c:numRef>
              <c:f>'Target Bar charts'!$C$7:$E$7</c:f>
              <c:numCache>
                <c:formatCode>General</c:formatCode>
                <c:ptCount val="3"/>
                <c:pt idx="0">
                  <c:v>300000</c:v>
                </c:pt>
                <c:pt idx="1">
                  <c:v>210000</c:v>
                </c:pt>
                <c:pt idx="2" formatCode="0%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0-4E83-A2FB-4756D6D67F9C}"/>
            </c:ext>
          </c:extLst>
        </c:ser>
        <c:ser>
          <c:idx val="1"/>
          <c:order val="1"/>
          <c:tx>
            <c:strRef>
              <c:f>'Target Bar charts'!$B$8</c:f>
              <c:strCache>
                <c:ptCount val="1"/>
                <c:pt idx="0">
                  <c:v>Payroll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charts'!$C$6:$E$6</c:f>
              <c:strCache>
                <c:ptCount val="3"/>
                <c:pt idx="0">
                  <c:v>Target</c:v>
                </c:pt>
                <c:pt idx="1">
                  <c:v>YTD</c:v>
                </c:pt>
                <c:pt idx="2">
                  <c:v>Achieved</c:v>
                </c:pt>
              </c:strCache>
            </c:strRef>
          </c:cat>
          <c:val>
            <c:numRef>
              <c:f>'Target Bar charts'!$C$8:$E$8</c:f>
              <c:numCache>
                <c:formatCode>General</c:formatCode>
                <c:ptCount val="3"/>
                <c:pt idx="0">
                  <c:v>270000</c:v>
                </c:pt>
                <c:pt idx="1">
                  <c:v>165000</c:v>
                </c:pt>
                <c:pt idx="2" formatCode="0%">
                  <c:v>0.61111111111111116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C0-4E83-A2FB-4756D6D67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2121471"/>
        <c:axId val="1322119391"/>
      </c:barChart>
      <c:catAx>
        <c:axId val="132212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119391"/>
        <c:crosses val="autoZero"/>
        <c:auto val="1"/>
        <c:lblAlgn val="ctr"/>
        <c:lblOffset val="100"/>
        <c:noMultiLvlLbl val="0"/>
      </c:catAx>
      <c:valAx>
        <c:axId val="132211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12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2</xdr:row>
      <xdr:rowOff>34925</xdr:rowOff>
    </xdr:from>
    <xdr:to>
      <xdr:col>12</xdr:col>
      <xdr:colOff>9525</xdr:colOff>
      <xdr:row>16</xdr:row>
      <xdr:rowOff>111125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4DFC58-A159-D1BD-2BEA-B55AE24B83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225425</xdr:colOff>
      <xdr:row>1</xdr:row>
      <xdr:rowOff>168275</xdr:rowOff>
    </xdr:from>
    <xdr:to>
      <xdr:col>12</xdr:col>
      <xdr:colOff>530225</xdr:colOff>
      <xdr:row>16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1750E3-4CA7-8BEE-6B9F-DB97F04FE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606425</xdr:colOff>
      <xdr:row>3</xdr:row>
      <xdr:rowOff>123825</xdr:rowOff>
    </xdr:from>
    <xdr:to>
      <xdr:col>11</xdr:col>
      <xdr:colOff>301625</xdr:colOff>
      <xdr:row>18</xdr:row>
      <xdr:rowOff>79375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9ADF99-8E98-0275-5EDC-CD55E4E2A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549275</xdr:colOff>
      <xdr:row>2</xdr:row>
      <xdr:rowOff>73025</xdr:rowOff>
    </xdr:from>
    <xdr:to>
      <xdr:col>14</xdr:col>
      <xdr:colOff>244475</xdr:colOff>
      <xdr:row>16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F0F0E8-0941-644F-9FB1-21F7467C1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0</xdr:row>
      <xdr:rowOff>177800</xdr:rowOff>
    </xdr:from>
    <xdr:to>
      <xdr:col>7</xdr:col>
      <xdr:colOff>469900</xdr:colOff>
      <xdr:row>15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247B50-9CAB-4EB6-93F6-871425A98C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228600</xdr:colOff>
      <xdr:row>0</xdr:row>
      <xdr:rowOff>139700</xdr:rowOff>
    </xdr:from>
    <xdr:to>
      <xdr:col>15</xdr:col>
      <xdr:colOff>533400</xdr:colOff>
      <xdr:row>15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A54266-6F46-4622-B193-78F8862832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133350</xdr:colOff>
      <xdr:row>17</xdr:row>
      <xdr:rowOff>88900</xdr:rowOff>
    </xdr:from>
    <xdr:to>
      <xdr:col>7</xdr:col>
      <xdr:colOff>438150</xdr:colOff>
      <xdr:row>32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4F9EFF-3EB5-43A4-A6B8-0EC8E2176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222250</xdr:colOff>
      <xdr:row>17</xdr:row>
      <xdr:rowOff>44450</xdr:rowOff>
    </xdr:from>
    <xdr:to>
      <xdr:col>15</xdr:col>
      <xdr:colOff>527050</xdr:colOff>
      <xdr:row>32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0A659A-4E1C-4AAF-93C3-3EB77AA179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00"/>
  <sheetViews>
    <sheetView showGridLines="0" workbookViewId="0"/>
  </sheetViews>
  <sheetFormatPr defaultColWidth="14.453125" defaultRowHeight="15" customHeight="1" x14ac:dyDescent="0.35"/>
  <cols>
    <col min="1" max="1" width="8.7265625" customWidth="1"/>
    <col min="2" max="2" width="26.08984375" customWidth="1"/>
    <col min="3" max="3" width="12.26953125" customWidth="1"/>
    <col min="4" max="26" width="8.7265625" customWidth="1"/>
  </cols>
  <sheetData>
    <row r="3" spans="2:3" ht="18.5" x14ac:dyDescent="0.45">
      <c r="B3" s="1" t="s">
        <v>0</v>
      </c>
    </row>
    <row r="5" spans="2:3" ht="14.5" x14ac:dyDescent="0.35">
      <c r="B5" s="2" t="s">
        <v>1</v>
      </c>
      <c r="C5" s="3">
        <v>2439535.25</v>
      </c>
    </row>
    <row r="6" spans="2:3" ht="14.5" x14ac:dyDescent="0.35">
      <c r="B6" s="4" t="s">
        <v>2</v>
      </c>
      <c r="C6" s="5">
        <v>1188534.6000000001</v>
      </c>
    </row>
    <row r="7" spans="2:3" ht="14.5" x14ac:dyDescent="0.35">
      <c r="B7" s="6" t="s">
        <v>3</v>
      </c>
      <c r="C7" s="5">
        <v>951000.65</v>
      </c>
    </row>
    <row r="8" spans="2:3" ht="14.5" x14ac:dyDescent="0.35">
      <c r="B8" s="7" t="s">
        <v>4</v>
      </c>
      <c r="C8" s="5"/>
    </row>
    <row r="9" spans="2:3" ht="14.5" x14ac:dyDescent="0.35">
      <c r="B9" s="8" t="s">
        <v>5</v>
      </c>
      <c r="C9" s="5">
        <v>390371.02500000002</v>
      </c>
    </row>
    <row r="10" spans="2:3" ht="14.5" x14ac:dyDescent="0.35">
      <c r="B10" s="8" t="s">
        <v>6</v>
      </c>
      <c r="C10" s="5">
        <v>55000</v>
      </c>
    </row>
    <row r="11" spans="2:3" ht="14.5" x14ac:dyDescent="0.35">
      <c r="B11" s="8" t="s">
        <v>7</v>
      </c>
      <c r="C11" s="5">
        <v>80847.349999999991</v>
      </c>
    </row>
    <row r="12" spans="2:3" ht="14.5" x14ac:dyDescent="0.35">
      <c r="B12" s="8" t="s">
        <v>8</v>
      </c>
      <c r="C12" s="5">
        <v>45000</v>
      </c>
    </row>
    <row r="13" spans="2:3" ht="14.5" x14ac:dyDescent="0.35">
      <c r="B13" s="8" t="s">
        <v>9</v>
      </c>
      <c r="C13" s="5">
        <v>323869.92499999999</v>
      </c>
    </row>
    <row r="14" spans="2:3" ht="14.5" x14ac:dyDescent="0.35">
      <c r="B14" s="8" t="s">
        <v>10</v>
      </c>
      <c r="C14" s="5">
        <v>68865.399999999994</v>
      </c>
    </row>
    <row r="15" spans="2:3" ht="14.5" x14ac:dyDescent="0.35">
      <c r="B15" s="6" t="s">
        <v>11</v>
      </c>
      <c r="C15" s="5">
        <v>287046.95</v>
      </c>
    </row>
    <row r="16" spans="2:3" ht="14.5" x14ac:dyDescent="0.35">
      <c r="B16" s="9" t="s">
        <v>12</v>
      </c>
      <c r="C16" s="5">
        <f>0.25*C15</f>
        <v>71761.737500000003</v>
      </c>
    </row>
    <row r="17" spans="2:3" ht="14.5" x14ac:dyDescent="0.35">
      <c r="B17" s="10" t="s">
        <v>13</v>
      </c>
      <c r="C17" s="11">
        <f>C15-C16</f>
        <v>215285.21250000002</v>
      </c>
    </row>
    <row r="21" spans="2:3" ht="15.75" customHeight="1" x14ac:dyDescent="0.35"/>
    <row r="22" spans="2:3" ht="15.75" customHeight="1" x14ac:dyDescent="0.35"/>
    <row r="23" spans="2:3" ht="15.75" customHeight="1" x14ac:dyDescent="0.35"/>
    <row r="24" spans="2:3" ht="15.75" customHeight="1" x14ac:dyDescent="0.35"/>
    <row r="25" spans="2:3" ht="15.75" customHeight="1" x14ac:dyDescent="0.35"/>
    <row r="26" spans="2:3" ht="15.75" customHeight="1" x14ac:dyDescent="0.35"/>
    <row r="27" spans="2:3" ht="15.75" customHeight="1" x14ac:dyDescent="0.35"/>
    <row r="28" spans="2:3" ht="15.75" customHeight="1" x14ac:dyDescent="0.35"/>
    <row r="29" spans="2:3" ht="15.75" customHeight="1" x14ac:dyDescent="0.35"/>
    <row r="30" spans="2:3" ht="15.75" customHeight="1" x14ac:dyDescent="0.35"/>
    <row r="31" spans="2:3" ht="15.75" customHeight="1" x14ac:dyDescent="0.35"/>
    <row r="32" spans="2:3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000"/>
  <sheetViews>
    <sheetView showGridLines="0" workbookViewId="0">
      <selection activeCell="N11" sqref="N11"/>
    </sheetView>
  </sheetViews>
  <sheetFormatPr defaultColWidth="14.453125" defaultRowHeight="15" customHeight="1" x14ac:dyDescent="0.35"/>
  <cols>
    <col min="1" max="1" width="8.7265625" customWidth="1"/>
    <col min="2" max="2" width="10.54296875" customWidth="1"/>
    <col min="3" max="3" width="14" customWidth="1"/>
    <col min="4" max="4" width="16.453125" customWidth="1"/>
    <col min="5" max="26" width="8.7265625" customWidth="1"/>
  </cols>
  <sheetData>
    <row r="3" spans="2:4" ht="18.5" x14ac:dyDescent="0.45">
      <c r="B3" s="1" t="s">
        <v>14</v>
      </c>
    </row>
    <row r="5" spans="2:4" ht="14.5" x14ac:dyDescent="0.35">
      <c r="B5" s="12"/>
      <c r="C5" s="13" t="s">
        <v>15</v>
      </c>
      <c r="D5" s="14" t="s">
        <v>16</v>
      </c>
    </row>
    <row r="6" spans="2:4" ht="14.5" x14ac:dyDescent="0.35">
      <c r="B6" s="4">
        <v>2015</v>
      </c>
      <c r="C6" s="15">
        <v>155075.59355813666</v>
      </c>
      <c r="D6" s="16">
        <v>0.08</v>
      </c>
    </row>
    <row r="7" spans="2:4" ht="14.5" x14ac:dyDescent="0.35">
      <c r="B7" s="4">
        <v>2016</v>
      </c>
      <c r="C7" s="15">
        <v>193189.15111382809</v>
      </c>
      <c r="D7" s="16">
        <v>0.09</v>
      </c>
    </row>
    <row r="8" spans="2:4" ht="14.5" x14ac:dyDescent="0.35">
      <c r="B8" s="4">
        <v>2017</v>
      </c>
      <c r="C8" s="15">
        <v>182970.15906718749</v>
      </c>
      <c r="D8" s="16">
        <v>0.11</v>
      </c>
    </row>
    <row r="9" spans="2:4" ht="14.5" x14ac:dyDescent="0.35">
      <c r="B9" s="4">
        <v>2018</v>
      </c>
      <c r="C9" s="15">
        <v>202514.90428125</v>
      </c>
      <c r="D9" s="16">
        <v>0.115</v>
      </c>
    </row>
    <row r="10" spans="2:4" ht="14.5" x14ac:dyDescent="0.35">
      <c r="B10" s="4">
        <v>2019</v>
      </c>
      <c r="C10" s="15">
        <v>182098.951875</v>
      </c>
      <c r="D10" s="16">
        <v>0.11</v>
      </c>
    </row>
    <row r="11" spans="2:4" ht="14.5" x14ac:dyDescent="0.35">
      <c r="B11" s="17">
        <v>2020</v>
      </c>
      <c r="C11" s="18">
        <v>215285.21250000002</v>
      </c>
      <c r="D11" s="19">
        <v>0.09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000"/>
  <sheetViews>
    <sheetView showGridLines="0" workbookViewId="0">
      <selection activeCell="H23" sqref="H23"/>
    </sheetView>
  </sheetViews>
  <sheetFormatPr defaultColWidth="14.453125" defaultRowHeight="15" customHeight="1" x14ac:dyDescent="0.35"/>
  <cols>
    <col min="1" max="2" width="8.7265625" customWidth="1"/>
    <col min="3" max="3" width="12.54296875" customWidth="1"/>
    <col min="4" max="4" width="11" customWidth="1"/>
    <col min="5" max="26" width="8.7265625" customWidth="1"/>
  </cols>
  <sheetData>
    <row r="3" spans="2:4" ht="18.5" x14ac:dyDescent="0.45">
      <c r="B3" s="1" t="s">
        <v>17</v>
      </c>
    </row>
    <row r="5" spans="2:4" ht="14.5" x14ac:dyDescent="0.35">
      <c r="C5" s="20" t="s">
        <v>18</v>
      </c>
      <c r="D5" s="21" t="s">
        <v>19</v>
      </c>
    </row>
    <row r="6" spans="2:4" ht="14.5" x14ac:dyDescent="0.35">
      <c r="C6" s="4">
        <v>2016</v>
      </c>
      <c r="D6" s="22">
        <v>1653633.8787718401</v>
      </c>
    </row>
    <row r="7" spans="2:4" ht="14.5" x14ac:dyDescent="0.35">
      <c r="C7" s="4">
        <v>2017</v>
      </c>
      <c r="D7" s="22">
        <v>1986831.8247520002</v>
      </c>
    </row>
    <row r="8" spans="2:4" ht="14.5" x14ac:dyDescent="0.35">
      <c r="C8" s="4">
        <v>2018</v>
      </c>
      <c r="D8" s="22">
        <v>1997534.6356000002</v>
      </c>
    </row>
    <row r="9" spans="2:4" ht="14.5" x14ac:dyDescent="0.35">
      <c r="C9" s="4">
        <v>2019</v>
      </c>
      <c r="D9" s="22">
        <v>2187475.4300000002</v>
      </c>
    </row>
    <row r="10" spans="2:4" ht="14.5" x14ac:dyDescent="0.35">
      <c r="C10" s="4">
        <v>2020</v>
      </c>
      <c r="D10" s="22">
        <v>2439535.25</v>
      </c>
    </row>
    <row r="11" spans="2:4" ht="14.5" x14ac:dyDescent="0.35">
      <c r="B11" s="23" t="s">
        <v>20</v>
      </c>
      <c r="C11" s="24">
        <v>2021</v>
      </c>
      <c r="D11" s="25">
        <v>2584736.1081360602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1000"/>
  <sheetViews>
    <sheetView showGridLines="0" workbookViewId="0">
      <selection activeCell="M18" sqref="M18"/>
    </sheetView>
  </sheetViews>
  <sheetFormatPr defaultColWidth="14.453125" defaultRowHeight="15" customHeight="1" x14ac:dyDescent="0.35"/>
  <cols>
    <col min="1" max="1" width="8.7265625" customWidth="1"/>
    <col min="2" max="2" width="21.08984375" customWidth="1"/>
    <col min="3" max="3" width="12.26953125" customWidth="1"/>
    <col min="4" max="26" width="8.7265625" customWidth="1"/>
  </cols>
  <sheetData>
    <row r="3" spans="2:3" ht="18.5" x14ac:dyDescent="0.45">
      <c r="B3" s="1" t="s">
        <v>21</v>
      </c>
    </row>
    <row r="5" spans="2:3" ht="14.5" x14ac:dyDescent="0.35">
      <c r="B5" s="26" t="s">
        <v>22</v>
      </c>
      <c r="C5" s="27" t="s">
        <v>23</v>
      </c>
    </row>
    <row r="6" spans="2:3" ht="14.5" x14ac:dyDescent="0.35">
      <c r="B6" s="28" t="s">
        <v>24</v>
      </c>
      <c r="C6" s="29">
        <v>1188534.6000000001</v>
      </c>
    </row>
    <row r="7" spans="2:3" ht="14.5" x14ac:dyDescent="0.35">
      <c r="B7" s="30" t="s">
        <v>5</v>
      </c>
      <c r="C7" s="29">
        <v>390371.02500000002</v>
      </c>
    </row>
    <row r="8" spans="2:3" ht="14.5" x14ac:dyDescent="0.35">
      <c r="B8" s="30" t="s">
        <v>9</v>
      </c>
      <c r="C8" s="29">
        <v>323869.92499999999</v>
      </c>
    </row>
    <row r="9" spans="2:3" ht="14.5" x14ac:dyDescent="0.35">
      <c r="B9" s="30" t="s">
        <v>7</v>
      </c>
      <c r="C9" s="29">
        <v>80847.349999999991</v>
      </c>
    </row>
    <row r="10" spans="2:3" ht="14.5" x14ac:dyDescent="0.35">
      <c r="B10" s="31" t="s">
        <v>8</v>
      </c>
      <c r="C10" s="32">
        <f>SUM(C15:C18)</f>
        <v>180115.4</v>
      </c>
    </row>
    <row r="13" spans="2:3" ht="14.5" x14ac:dyDescent="0.35">
      <c r="B13" s="33" t="s">
        <v>25</v>
      </c>
    </row>
    <row r="15" spans="2:3" ht="14.5" x14ac:dyDescent="0.35">
      <c r="B15" s="34" t="s">
        <v>10</v>
      </c>
      <c r="C15" s="35">
        <v>68865.399999999994</v>
      </c>
    </row>
    <row r="16" spans="2:3" ht="14.5" x14ac:dyDescent="0.35">
      <c r="B16" s="30" t="s">
        <v>6</v>
      </c>
      <c r="C16" s="29">
        <v>55000</v>
      </c>
    </row>
    <row r="17" spans="2:3" ht="14.5" x14ac:dyDescent="0.35">
      <c r="B17" s="30" t="s">
        <v>8</v>
      </c>
      <c r="C17" s="29">
        <v>45000</v>
      </c>
    </row>
    <row r="18" spans="2:3" ht="14.5" x14ac:dyDescent="0.35">
      <c r="B18" s="31" t="s">
        <v>12</v>
      </c>
      <c r="C18" s="32">
        <f>0.25*C17</f>
        <v>11250</v>
      </c>
    </row>
    <row r="21" spans="2:3" ht="15.75" customHeight="1" x14ac:dyDescent="0.35"/>
    <row r="22" spans="2:3" ht="15.75" customHeight="1" x14ac:dyDescent="0.35"/>
    <row r="23" spans="2:3" ht="15.75" customHeight="1" x14ac:dyDescent="0.35"/>
    <row r="24" spans="2:3" ht="15.75" customHeight="1" x14ac:dyDescent="0.35"/>
    <row r="25" spans="2:3" ht="15.75" customHeight="1" x14ac:dyDescent="0.35"/>
    <row r="26" spans="2:3" ht="15.75" customHeight="1" x14ac:dyDescent="0.35"/>
    <row r="27" spans="2:3" ht="15.75" customHeight="1" x14ac:dyDescent="0.35"/>
    <row r="28" spans="2:3" ht="15.75" customHeight="1" x14ac:dyDescent="0.35"/>
    <row r="29" spans="2:3" ht="15.75" customHeight="1" x14ac:dyDescent="0.35"/>
    <row r="30" spans="2:3" ht="15.75" customHeight="1" x14ac:dyDescent="0.35"/>
    <row r="31" spans="2:3" ht="15.75" customHeight="1" x14ac:dyDescent="0.35"/>
    <row r="32" spans="2:3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autoFilter ref="B5:C5" xr:uid="{00000000-0009-0000-0000-000003000000}">
    <sortState xmlns:xlrd2="http://schemas.microsoft.com/office/spreadsheetml/2017/richdata2"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E1000"/>
  <sheetViews>
    <sheetView showGridLines="0" workbookViewId="0">
      <selection activeCell="F4" sqref="F4"/>
    </sheetView>
  </sheetViews>
  <sheetFormatPr defaultColWidth="14.453125" defaultRowHeight="15" customHeight="1" x14ac:dyDescent="0.35"/>
  <cols>
    <col min="1" max="1" width="8.7265625" customWidth="1"/>
    <col min="2" max="2" width="18" customWidth="1"/>
    <col min="3" max="26" width="8.7265625" customWidth="1"/>
  </cols>
  <sheetData>
    <row r="4" spans="2:5" ht="18.5" x14ac:dyDescent="0.45">
      <c r="B4" s="1" t="s">
        <v>26</v>
      </c>
    </row>
    <row r="6" spans="2:5" ht="14.5" x14ac:dyDescent="0.35">
      <c r="B6" s="36" t="s">
        <v>27</v>
      </c>
      <c r="C6" s="37" t="s">
        <v>28</v>
      </c>
      <c r="D6" s="37" t="s">
        <v>29</v>
      </c>
      <c r="E6" s="38" t="s">
        <v>30</v>
      </c>
    </row>
    <row r="7" spans="2:5" ht="14.5" x14ac:dyDescent="0.35">
      <c r="B7" s="4" t="s">
        <v>5</v>
      </c>
      <c r="C7" s="39">
        <v>300000</v>
      </c>
      <c r="D7" s="39">
        <v>210000</v>
      </c>
      <c r="E7" s="16">
        <f t="shared" ref="E7:E8" si="0">D7/C7</f>
        <v>0.7</v>
      </c>
    </row>
    <row r="8" spans="2:5" ht="14.5" x14ac:dyDescent="0.35">
      <c r="B8" s="17" t="s">
        <v>9</v>
      </c>
      <c r="C8" s="40">
        <v>270000</v>
      </c>
      <c r="D8" s="40">
        <v>165000</v>
      </c>
      <c r="E8" s="19">
        <f t="shared" si="0"/>
        <v>0.61111111111111116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D9C6F-8BFF-42D6-83BF-2AD4146E3F70}">
  <dimension ref="A1"/>
  <sheetViews>
    <sheetView tabSelected="1" zoomScale="70" zoomScaleNormal="70" workbookViewId="0">
      <selection activeCell="Q14" sqref="Q14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 &amp; L</vt:lpstr>
      <vt:lpstr>Net profit Line Chart</vt:lpstr>
      <vt:lpstr>Revenue column chart</vt:lpstr>
      <vt:lpstr>Cost analysis Pie chart</vt:lpstr>
      <vt:lpstr>Target Bar charts</vt:lpstr>
      <vt:lpstr>Finance 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Pranavi K</cp:lastModifiedBy>
  <dcterms:created xsi:type="dcterms:W3CDTF">2020-08-28T11:25:48Z</dcterms:created>
  <dcterms:modified xsi:type="dcterms:W3CDTF">2022-06-01T14:40:55Z</dcterms:modified>
</cp:coreProperties>
</file>