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tAvgAbatementDifficulty" sheetId="1" r:id="rId4"/>
    <sheet state="visible" name="TechnologicalDiffusionIndicator" sheetId="2" r:id="rId5"/>
    <sheet state="visible" name="RegimeType" sheetId="3" r:id="rId6"/>
    <sheet state="visible" name="Cap" sheetId="4" r:id="rId7"/>
    <sheet state="visible" name="Volumes" sheetId="5" r:id="rId8"/>
    <sheet state="visible" name="Allocation" sheetId="6" r:id="rId9"/>
    <sheet state="visible" name="Beijing_VolumeData" sheetId="7" r:id="rId10"/>
    <sheet state="visible" name="OtherCarbonTaxes" sheetId="8" r:id="rId11"/>
    <sheet state="visible" name="ClimateIndicator" sheetId="9" r:id="rId12"/>
    <sheet state="visible" name="RecessionIndicator" sheetId="10" r:id="rId13"/>
    <sheet state="visible" name="InflationComputation" sheetId="11" r:id="rId14"/>
  </sheets>
  <definedNames/>
  <calcPr/>
</workbook>
</file>

<file path=xl/sharedStrings.xml><?xml version="1.0" encoding="utf-8"?>
<sst xmlns="http://schemas.openxmlformats.org/spreadsheetml/2006/main" count="3267" uniqueCount="1598">
  <si>
    <t>Dictionary on the complexity of abatement by sector</t>
  </si>
  <si>
    <t>Sectors</t>
  </si>
  <si>
    <t>Difficulty Score</t>
  </si>
  <si>
    <t>Fugitive Emissions</t>
  </si>
  <si>
    <t>Agriculture</t>
  </si>
  <si>
    <t>Maritime</t>
  </si>
  <si>
    <t>Industry</t>
  </si>
  <si>
    <t>Transport</t>
  </si>
  <si>
    <t>Power</t>
  </si>
  <si>
    <t>Waste</t>
  </si>
  <si>
    <t>Buildings</t>
  </si>
  <si>
    <t>Domestic Aviation</t>
  </si>
  <si>
    <t>Computing Weighted Average Abatement Difficulty</t>
  </si>
  <si>
    <t>RGGI</t>
  </si>
  <si>
    <t>CA</t>
  </si>
  <si>
    <t>Korea (pre-2021)</t>
  </si>
  <si>
    <t>Korea (2021 onwards)</t>
  </si>
  <si>
    <t>EU</t>
  </si>
  <si>
    <t>Beijing (pre-2020)</t>
  </si>
  <si>
    <t>Beijing (2020 onwards)</t>
  </si>
  <si>
    <t>Shanghai</t>
  </si>
  <si>
    <t>Average</t>
  </si>
  <si>
    <t>Cumulative VCM market surplus by sector (Issuance minus retirement) tCO2e</t>
  </si>
  <si>
    <t>2 largest segments: Energy and Nature based</t>
  </si>
  <si>
    <t>Month</t>
  </si>
  <si>
    <t>Energy</t>
  </si>
  <si>
    <t>Nature Based</t>
  </si>
  <si>
    <t>Energy + Nature-based</t>
  </si>
  <si>
    <t>Regime map</t>
  </si>
  <si>
    <t>Region / Territory</t>
  </si>
  <si>
    <t>Incumbent</t>
  </si>
  <si>
    <t>Party</t>
  </si>
  <si>
    <t>Score</t>
  </si>
  <si>
    <t>Connecticut</t>
  </si>
  <si>
    <t>Dannel Malloy</t>
  </si>
  <si>
    <t>Democrat</t>
  </si>
  <si>
    <t>Ned Lamont
(from Jan 9, 2019)</t>
  </si>
  <si>
    <t>Ned Lamont</t>
  </si>
  <si>
    <t>Delaware</t>
  </si>
  <si>
    <t>Jack Markell</t>
  </si>
  <si>
    <t>John Carney
(from Jan 16, 2017)</t>
  </si>
  <si>
    <t>John Carney</t>
  </si>
  <si>
    <t>Maine</t>
  </si>
  <si>
    <t>Paul LePage</t>
  </si>
  <si>
    <t>Republican</t>
  </si>
  <si>
    <t>Janet Mills
(from Jan 1, 2019)</t>
  </si>
  <si>
    <t>Janet Mills</t>
  </si>
  <si>
    <t>Maryland</t>
  </si>
  <si>
    <t>Lawrence J. Hogan, Jr</t>
  </si>
  <si>
    <t>Wes Moore
(from January 18, 2023)</t>
  </si>
  <si>
    <t>Massachusetts</t>
  </si>
  <si>
    <t>Charlie Baker</t>
  </si>
  <si>
    <t>Maura Healey
(from Jan 5, 2023)</t>
  </si>
  <si>
    <t>New Hampshire</t>
  </si>
  <si>
    <t>Chuck Morse
Chris Sununu
(from Jan 5, 2017)</t>
  </si>
  <si>
    <t>0
0</t>
  </si>
  <si>
    <t>Chris Sununu</t>
  </si>
  <si>
    <t>New Jersey</t>
  </si>
  <si>
    <t>Chris Christie</t>
  </si>
  <si>
    <t>Phil Murphy
(from Jan 15, 2018)</t>
  </si>
  <si>
    <t>Phil Murphy</t>
  </si>
  <si>
    <t>New York</t>
  </si>
  <si>
    <t>Andrew Cuomo</t>
  </si>
  <si>
    <t>Kathy Hochul
(from Aug 23, 2021)</t>
  </si>
  <si>
    <t>Kathy Hochul</t>
  </si>
  <si>
    <t>Rhode Island</t>
  </si>
  <si>
    <t>Gina Raimondo</t>
  </si>
  <si>
    <t>Daniel McKee
(from Mar 2, 2021)</t>
  </si>
  <si>
    <t>Daniel McKee</t>
  </si>
  <si>
    <t>Vermont</t>
  </si>
  <si>
    <t>Peter Shumlin
Phil Scott
(from Jan 4, 2017)</t>
  </si>
  <si>
    <t>Democrat
Republican</t>
  </si>
  <si>
    <t>1
0</t>
  </si>
  <si>
    <t>Phil Scott</t>
  </si>
  <si>
    <t>California</t>
  </si>
  <si>
    <t>Edmund G. Brown Jr.</t>
  </si>
  <si>
    <t>Gavin Newsom
(from Jan 7, 2019)</t>
  </si>
  <si>
    <t>Gavin Newsom</t>
  </si>
  <si>
    <t>KR</t>
  </si>
  <si>
    <t>Korea</t>
  </si>
  <si>
    <t>Lee Nak-yon
(from May 31, 2017)</t>
  </si>
  <si>
    <t>Democratic</t>
  </si>
  <si>
    <t>Lee Nak-yon</t>
  </si>
  <si>
    <t>Chung Sye-kyun
(from 14 Jan 2020)</t>
  </si>
  <si>
    <t>Hong Nam-ki
(from Apr 16, 2021)
Kim Boo-kyum
(from May 14, 2021)</t>
  </si>
  <si>
    <t>Independent
Democratic</t>
  </si>
  <si>
    <t>0.5
0.75</t>
  </si>
  <si>
    <t>Choo Kyung-ho
(from May 12, 2022)
Han Duck-soo
(from May 21, 2022)</t>
  </si>
  <si>
    <t>People Power
Independent</t>
  </si>
  <si>
    <t>0
0.5</t>
  </si>
  <si>
    <t>Han Duck-soo</t>
  </si>
  <si>
    <t>Independent</t>
  </si>
  <si>
    <t>France</t>
  </si>
  <si>
    <t>Francois Hollande
Emmanuel Macron
(from 14 May 2017)</t>
  </si>
  <si>
    <t>Socialist
Renaissance</t>
  </si>
  <si>
    <t>1
0.5</t>
  </si>
  <si>
    <t>Emmanuel Macron</t>
  </si>
  <si>
    <t>Renaissance</t>
  </si>
  <si>
    <t>Germany</t>
  </si>
  <si>
    <t>Angela Merkel</t>
  </si>
  <si>
    <t>Christian Democratic Union (CDU)</t>
  </si>
  <si>
    <t>Angela Merkel
Olaf Scholz
(from Dec 8, 2021)</t>
  </si>
  <si>
    <t>Christian Democratic Union (CDU)
Social Democratic Party (SPD)</t>
  </si>
  <si>
    <t>0.4
0.75</t>
  </si>
  <si>
    <t>Olaf Scholz</t>
  </si>
  <si>
    <t>Social Democratic Party (SPD)</t>
  </si>
  <si>
    <t>Poland</t>
  </si>
  <si>
    <t>Andrzej Duda</t>
  </si>
  <si>
    <t>Law and Justice</t>
  </si>
  <si>
    <t>EU Parliament (Strasbourg)</t>
  </si>
  <si>
    <t>Martin Schulz
Antonio Tajani
(from 17 Jan 2017)</t>
  </si>
  <si>
    <t>Socialists &amp; Democrats
European People's Party</t>
  </si>
  <si>
    <t>0.75
0.25</t>
  </si>
  <si>
    <t>Antonio Tajani</t>
  </si>
  <si>
    <t>European People's Party</t>
  </si>
  <si>
    <t>Antonio Tajani
David Sassoll
(from July 3, 2019)</t>
  </si>
  <si>
    <t>European People's Party
Socialists &amp; Democrats</t>
  </si>
  <si>
    <t>0.25
0.75</t>
  </si>
  <si>
    <t>David Sassoll</t>
  </si>
  <si>
    <t>Socialists &amp; Democrats</t>
  </si>
  <si>
    <t>Roberta Metsola
(from July 3, 2019)</t>
  </si>
  <si>
    <t>Roberta Metsola</t>
  </si>
  <si>
    <t>EU Commission (Luxembourg)</t>
  </si>
  <si>
    <t>Jean Claude Juncker</t>
  </si>
  <si>
    <t>Jean Claude Juncker
Ursula von der Leyen
(from July 3, 2019)</t>
  </si>
  <si>
    <t>Ursula von der Leyen</t>
  </si>
  <si>
    <t>EU Council (Brussels)</t>
  </si>
  <si>
    <t>Donald Tusk</t>
  </si>
  <si>
    <t>Donald Tusk
Charles Michel
(from July 3, 2019)</t>
  </si>
  <si>
    <t>Alliance of Liberals and Democrats for Europe</t>
  </si>
  <si>
    <t>0.25
0.5</t>
  </si>
  <si>
    <t>European People's Party
Charles Michel</t>
  </si>
  <si>
    <t>Charles Michel</t>
  </si>
  <si>
    <t>Turkey</t>
  </si>
  <si>
    <t>Recep Tayyip Erdogan</t>
  </si>
  <si>
    <t>AK Party</t>
  </si>
  <si>
    <t>Netherlands</t>
  </si>
  <si>
    <t>Mark Rutte</t>
  </si>
  <si>
    <t xml:space="preserve">People's Party for
Freedom and Democracy (VVD) </t>
  </si>
  <si>
    <t>CN</t>
  </si>
  <si>
    <t>China</t>
  </si>
  <si>
    <t>Xi Jinping</t>
  </si>
  <si>
    <t>CCP</t>
  </si>
  <si>
    <t>RGGI Cap</t>
  </si>
  <si>
    <t>Year</t>
  </si>
  <si>
    <t>Control Period</t>
  </si>
  <si>
    <t>Cap</t>
  </si>
  <si>
    <t>First Period Interim Adjustment for Banked Allowances</t>
  </si>
  <si>
    <t>Second Period Interim Adjustment for Banked Allowances</t>
  </si>
  <si>
    <t>Third Period Interim Adjustment for Banked Allowances</t>
  </si>
  <si>
    <t>Adjusted Cap</t>
  </si>
  <si>
    <t>First</t>
  </si>
  <si>
    <t>Second</t>
  </si>
  <si>
    <t>Third</t>
  </si>
  <si>
    <t>Fourth</t>
  </si>
  <si>
    <t>Fifth</t>
  </si>
  <si>
    <t>CA Sectoral Cap Reduction</t>
  </si>
  <si>
    <t>Sectoral Cap</t>
  </si>
  <si>
    <t>Petroleum Refineries and Hydrogen Production</t>
  </si>
  <si>
    <t>Crude Petroleum and Natural Gas Extraction</t>
  </si>
  <si>
    <t xml:space="preserve">Cement, Gypsum, Lime and Clay Product Manufacturing </t>
  </si>
  <si>
    <t>Fruit and Vegetable Canning</t>
  </si>
  <si>
    <t>Glass Manufacturing</t>
  </si>
  <si>
    <t>Paper Manufacturing</t>
  </si>
  <si>
    <t>Other Food Manufacturing</t>
  </si>
  <si>
    <t>Dairy Product Manufacturing</t>
  </si>
  <si>
    <t>Iron, Steel, and Aluminum Processing</t>
  </si>
  <si>
    <t>Chemical, Biological, and Pharmecutical Manufacturing</t>
  </si>
  <si>
    <t>Miscellaneous</t>
  </si>
  <si>
    <t>Total Industrial and Legacy Contract Allocation</t>
  </si>
  <si>
    <t>Industrial and Legacy Contract Allocation</t>
  </si>
  <si>
    <t>Natural Gas Supplier Allocation</t>
  </si>
  <si>
    <t>Universities and Public Service Facilities</t>
  </si>
  <si>
    <t>Waste-to-Energy Facilities and Liquefied Natural Gas Suppliers</t>
  </si>
  <si>
    <t>Facilities with Limited Exemption of Emissions from the Production of Qualified Thermal Output</t>
  </si>
  <si>
    <t>Public Wholesale Water Agencies</t>
  </si>
  <si>
    <t>Electrical Distribution Utility Allowance</t>
  </si>
  <si>
    <t>Total Allowances</t>
  </si>
  <si>
    <t>Number of facilities / Entities</t>
  </si>
  <si>
    <t>Korea ETS Cap Reduction</t>
  </si>
  <si>
    <t>Phase</t>
  </si>
  <si>
    <t>Cap (MtCO2e)</t>
  </si>
  <si>
    <t>Reserve allowances
(for market stabilization)</t>
  </si>
  <si>
    <t>Comments</t>
  </si>
  <si>
    <t>Phase 1</t>
  </si>
  <si>
    <t>Of the 1686.5 MtCO2e, 89.4 MtCO2e was held in reserve for early action and new entrants.</t>
  </si>
  <si>
    <t>Phase 2</t>
  </si>
  <si>
    <t>134 million for new entrants and other purposes
5 million for the market makers</t>
  </si>
  <si>
    <t>Phase 3</t>
  </si>
  <si>
    <t>20 million for market makers</t>
  </si>
  <si>
    <t>Beijing and Shanghai Cap</t>
  </si>
  <si>
    <t>Beijing Cap</t>
  </si>
  <si>
    <t>MtCO2e</t>
  </si>
  <si>
    <t>Shanghai Cap</t>
  </si>
  <si>
    <t>RGGI Volume Estimation and Attribution for 2023</t>
  </si>
  <si>
    <t>Linear model fitting</t>
  </si>
  <si>
    <t>Physical Delivery</t>
  </si>
  <si>
    <t>Futures Contract</t>
  </si>
  <si>
    <t>Total Volume</t>
  </si>
  <si>
    <t>Q1</t>
  </si>
  <si>
    <t>Q2</t>
  </si>
  <si>
    <t>Q3</t>
  </si>
  <si>
    <t>Q4</t>
  </si>
  <si>
    <t>California total traded volume attribution to quarterly level for 2017-2019, based on 2023 quarterly ratios</t>
  </si>
  <si>
    <t>Quarter</t>
  </si>
  <si>
    <t>% Ratio</t>
  </si>
  <si>
    <t>Simplified Ratio</t>
  </si>
  <si>
    <t>Total</t>
  </si>
  <si>
    <r>
      <rPr>
        <b/>
        <color rgb="FFFF0000"/>
      </rPr>
      <t>Beijing Actual Volumes from Beijing ETS (</t>
    </r>
    <r>
      <rPr>
        <b/>
        <color rgb="FF1155CC"/>
        <u/>
      </rPr>
      <t>bjets</t>
    </r>
    <r>
      <rPr>
        <b/>
        <color rgb="FFFF0000"/>
      </rPr>
      <t>)</t>
    </r>
  </si>
  <si>
    <t>SUM of Volume</t>
  </si>
  <si>
    <t>BEA?</t>
  </si>
  <si>
    <t>No</t>
  </si>
  <si>
    <t>Yes</t>
  </si>
  <si>
    <t>Grand Total</t>
  </si>
  <si>
    <t>Korea ETS Traded Volume Forecasting for 2023 at 3% growth</t>
  </si>
  <si>
    <t>EU: Pivoting Free and Auctioned allowances from EUTL</t>
  </si>
  <si>
    <t>SUM of value</t>
  </si>
  <si>
    <t>ETS information</t>
  </si>
  <si>
    <t>year</t>
  </si>
  <si>
    <t>1.1 Freely allocated allowances</t>
  </si>
  <si>
    <t>1.3 Allowances auctioned or sold (EUAs and EUAAs)</t>
  </si>
  <si>
    <t>Calculating Korea Auctioned Share</t>
  </si>
  <si>
    <t>Free</t>
  </si>
  <si>
    <t>Auct</t>
  </si>
  <si>
    <t>Auct share</t>
  </si>
  <si>
    <t>Date</t>
  </si>
  <si>
    <t>Volume</t>
  </si>
  <si>
    <t>Avg. Price</t>
  </si>
  <si>
    <t>Turnover CNY</t>
  </si>
  <si>
    <t>Pivot of BEA Volumes</t>
  </si>
  <si>
    <t>575,000.00(BEA)</t>
  </si>
  <si>
    <t>2,028,800.00(BEA)</t>
  </si>
  <si>
    <t>95,000.00(CCER)</t>
  </si>
  <si>
    <t>503,878.30(BEA)</t>
  </si>
  <si>
    <t>9,266.00(CCER)</t>
  </si>
  <si>
    <t>388,640.00(CCER)</t>
  </si>
  <si>
    <t>53,274.00(CCER)</t>
  </si>
  <si>
    <t>60,500.00(BEA)</t>
  </si>
  <si>
    <t>78.00(CCER)</t>
  </si>
  <si>
    <t>41,400.00(CCER)</t>
  </si>
  <si>
    <t>840.00(CCER)</t>
  </si>
  <si>
    <t>15,200.00(CCER)</t>
  </si>
  <si>
    <t>1,301,055.00(BEA)</t>
  </si>
  <si>
    <t>5,600.00(CCER)</t>
  </si>
  <si>
    <t>3,666.00(CCER)</t>
  </si>
  <si>
    <t>172.00(CCER)</t>
  </si>
  <si>
    <t>65,046.00(BEA)</t>
  </si>
  <si>
    <t>118,810.00(BEA)</t>
  </si>
  <si>
    <t>692,617.60(BEA)</t>
  </si>
  <si>
    <t>17,271.00(BEA)</t>
  </si>
  <si>
    <t>864.00(CCER)</t>
  </si>
  <si>
    <t>5,500.00(BEA)</t>
  </si>
  <si>
    <t>380,800.00(BEA)</t>
  </si>
  <si>
    <t>11,900.00(BEA)</t>
  </si>
  <si>
    <t>115,000.00(BEA)</t>
  </si>
  <si>
    <t>11,800.00(BEA)</t>
  </si>
  <si>
    <t>654,000.00(BEA)</t>
  </si>
  <si>
    <t>1,112,500.00(BEA)</t>
  </si>
  <si>
    <t>1,035,000.00(CCER)</t>
  </si>
  <si>
    <t>8,799.00(BEA)</t>
  </si>
  <si>
    <t>347,648.00(BEA)</t>
  </si>
  <si>
    <t>9,360.00(CCER)</t>
  </si>
  <si>
    <t>36,000.00(CCER)</t>
  </si>
  <si>
    <t>1,276.00(BEA)</t>
  </si>
  <si>
    <t>144.00(CCER)</t>
  </si>
  <si>
    <t>1,598,385.00(BEA)</t>
  </si>
  <si>
    <t>85,600.00(BEA)</t>
  </si>
  <si>
    <t>20,400.00(BEA)</t>
  </si>
  <si>
    <t>470,560.00(BEA)</t>
  </si>
  <si>
    <t>950.00(BEA)</t>
  </si>
  <si>
    <t>7,236,599.90(CCER)</t>
  </si>
  <si>
    <t>4,950.00(CCER)</t>
  </si>
  <si>
    <t>689,335.00(BEA)</t>
  </si>
  <si>
    <t>110,000.00(BEA)</t>
  </si>
  <si>
    <t>89,925.00(BEA)</t>
  </si>
  <si>
    <t>1,100.00(BEA)</t>
  </si>
  <si>
    <t>7,000.00(CCER)</t>
  </si>
  <si>
    <t>167,531.00(CCER)</t>
  </si>
  <si>
    <t>150,000.00(BEA)</t>
  </si>
  <si>
    <t>856,752.00(CCER)</t>
  </si>
  <si>
    <t>198,379.80(CCER)</t>
  </si>
  <si>
    <t>3,254,532.00(BEA)</t>
  </si>
  <si>
    <t>65.00(CCER)</t>
  </si>
  <si>
    <t>7,500.00(CCER)</t>
  </si>
  <si>
    <t>8,000.00(CCER)</t>
  </si>
  <si>
    <t>333,848.00(BEA)</t>
  </si>
  <si>
    <t>2,854,282.00(BEA)</t>
  </si>
  <si>
    <t>727,236.00(BEA)</t>
  </si>
  <si>
    <t>524,273.00(BEA)</t>
  </si>
  <si>
    <t>2,816,021.00(BEA)</t>
  </si>
  <si>
    <t>2,550.00(CCER)</t>
  </si>
  <si>
    <t>27,778.00(CCER)</t>
  </si>
  <si>
    <t>5,547,088.80(BEA)</t>
  </si>
  <si>
    <t>39,835.00(CCER)</t>
  </si>
  <si>
    <t>8,481,754.30(BEA)</t>
  </si>
  <si>
    <t>242,858.00(BEA-P2022)</t>
  </si>
  <si>
    <t>2,112,776.40(BEA)</t>
  </si>
  <si>
    <t>488,000.00(BEA-P2022)</t>
  </si>
  <si>
    <t>1,754,871.00(BEA)</t>
  </si>
  <si>
    <t>2,374,979.00(CCER)</t>
  </si>
  <si>
    <t>57,000.00(BEA-P2022)</t>
  </si>
  <si>
    <t>1,313,001.00(BEA)</t>
  </si>
  <si>
    <t>2,569,250.00(BEA-P2022)</t>
  </si>
  <si>
    <t>2,969,907.50(BEA)</t>
  </si>
  <si>
    <t>1,385,798.00(CCER)</t>
  </si>
  <si>
    <t>13,540,996.00(BEA-P2022)</t>
  </si>
  <si>
    <t>1,388,300.00(BEA)</t>
  </si>
  <si>
    <t>575,907.00(BEA)</t>
  </si>
  <si>
    <t>2,366,653.00(BEA-P2022)</t>
  </si>
  <si>
    <t>2,153,485.00(BEA)</t>
  </si>
  <si>
    <t>571,374.00(BEA-P2022)</t>
  </si>
  <si>
    <t>2,871,537.60(BEA)</t>
  </si>
  <si>
    <t>266,120.00(CCER)</t>
  </si>
  <si>
    <t>2,971,165.40(BEA)</t>
  </si>
  <si>
    <t>633,470.50(BEA)</t>
  </si>
  <si>
    <t>8,010.00(CCER)</t>
  </si>
  <si>
    <t>75.00(CCER)</t>
  </si>
  <si>
    <t>177,000.00(BEA-P2022)</t>
  </si>
  <si>
    <t>1,519,818.80(BEA)</t>
  </si>
  <si>
    <t>469,851.00(BEA-P2022)</t>
  </si>
  <si>
    <t>5,544,855.00(BEA)</t>
  </si>
  <si>
    <t>17,209.50(CCER)</t>
  </si>
  <si>
    <t>1,593,337.00(BEA-P2022)</t>
  </si>
  <si>
    <t>3,527,172.00(BEA)</t>
  </si>
  <si>
    <t>508,914.40(CCER)</t>
  </si>
  <si>
    <t>604,044.00(BEA-P2022)</t>
  </si>
  <si>
    <t>756,375.00(BEA)</t>
  </si>
  <si>
    <t>67,290.00(CCER)</t>
  </si>
  <si>
    <t>3,497,415.00(BEA)</t>
  </si>
  <si>
    <t>6,513,302.36(CCER)</t>
  </si>
  <si>
    <t>2,559,082.00(BEA)</t>
  </si>
  <si>
    <t>206,160.00(CCER)</t>
  </si>
  <si>
    <t>1,983,437.60(BEA)</t>
  </si>
  <si>
    <t>130,583.00(CCER)</t>
  </si>
  <si>
    <t>57,500.00(BEA-P2022)</t>
  </si>
  <si>
    <t>1,739,108.00(BEA)</t>
  </si>
  <si>
    <t>79,642.50(PCER)</t>
  </si>
  <si>
    <t>84,000.00(BEA-P2022)</t>
  </si>
  <si>
    <t>381,825.00(BEA)</t>
  </si>
  <si>
    <t>2,571,938.80(BEA)</t>
  </si>
  <si>
    <t>108,532.00(CCER)</t>
  </si>
  <si>
    <t>39,050.00(PCER)</t>
  </si>
  <si>
    <t>14,868.00(BEA-P2022)</t>
  </si>
  <si>
    <t>1,206,908.00(BEA)</t>
  </si>
  <si>
    <t>8,584,436.30(CCER)</t>
  </si>
  <si>
    <t>29,400.00(PCER)</t>
  </si>
  <si>
    <t>3,788,144.90(BEA)</t>
  </si>
  <si>
    <t>1,046,243.80(BEA)</t>
  </si>
  <si>
    <t>80,766.00(BEA-P2022)</t>
  </si>
  <si>
    <t>890,552.00(BEA)</t>
  </si>
  <si>
    <t>427,900.00(CCER)</t>
  </si>
  <si>
    <t>16,974.00(BEA)</t>
  </si>
  <si>
    <t>2,761,657.80(BEA)</t>
  </si>
  <si>
    <t>542,358.00(CCER)</t>
  </si>
  <si>
    <t>1,019,760.30(CCER)</t>
  </si>
  <si>
    <t>1,528,761.00(BEA)</t>
  </si>
  <si>
    <t>359,382.00(CCER)</t>
  </si>
  <si>
    <t>700,663.80(BEA)</t>
  </si>
  <si>
    <t>12,480.00(CCER)</t>
  </si>
  <si>
    <t>615,110.00(BEA)</t>
  </si>
  <si>
    <t>16,280.00(CCER)</t>
  </si>
  <si>
    <t>734,376.00(BEA)</t>
  </si>
  <si>
    <t>258,788.00(BEA)</t>
  </si>
  <si>
    <t>12,058.10(CCER)</t>
  </si>
  <si>
    <t>1,488,369.00(BEA)</t>
  </si>
  <si>
    <t>409,600.00(BEA)</t>
  </si>
  <si>
    <t>664,000.00(CCER)</t>
  </si>
  <si>
    <t>1,190,400.00(BEA)</t>
  </si>
  <si>
    <t>1,444,000.00(CCER)</t>
  </si>
  <si>
    <t>123,200.00(CCER)</t>
  </si>
  <si>
    <t>2,198,478.00(BEA)</t>
  </si>
  <si>
    <t>105,000.00(PCER)</t>
  </si>
  <si>
    <t>96,346.00(CCER)</t>
  </si>
  <si>
    <t>294,000.00(BEA)</t>
  </si>
  <si>
    <t>32,085.00(CCER)</t>
  </si>
  <si>
    <t>603,280.00(BEA)</t>
  </si>
  <si>
    <t>240,000.00(CCER)</t>
  </si>
  <si>
    <t>46,000.00(BEA-P2022)</t>
  </si>
  <si>
    <t>198,280.00(CCER)</t>
  </si>
  <si>
    <t>62,400.00(BEA)</t>
  </si>
  <si>
    <t>800.00(CCER)</t>
  </si>
  <si>
    <t>119,200.00(CCER)</t>
  </si>
  <si>
    <t>762,000.00(BEA)</t>
  </si>
  <si>
    <t>150,000.00(CCER)</t>
  </si>
  <si>
    <t>236,960.00(CCER)</t>
  </si>
  <si>
    <t>99,214.00(CCER)</t>
  </si>
  <si>
    <t>480,000.00(CCER)</t>
  </si>
  <si>
    <t>504,000.00(PCER)</t>
  </si>
  <si>
    <t>311,395.00(PCER)</t>
  </si>
  <si>
    <t>1,444,640.00(CCER)</t>
  </si>
  <si>
    <t>1,080,950.00(BEA)</t>
  </si>
  <si>
    <t>11,500.00(BEA-P2022)</t>
  </si>
  <si>
    <t>56,400.00(PCER)</t>
  </si>
  <si>
    <t>32,080.00(CCER)</t>
  </si>
  <si>
    <t>480,000.00(BEA)</t>
  </si>
  <si>
    <t>280,289.00(BEA)</t>
  </si>
  <si>
    <t>21,000.00(PCER)</t>
  </si>
  <si>
    <t>125,132.00(CCER)</t>
  </si>
  <si>
    <t>1,498,184.00(BEA)</t>
  </si>
  <si>
    <t>8,948.90(FCER)</t>
  </si>
  <si>
    <t>507,082.00(BEA)</t>
  </si>
  <si>
    <t>4,000.00(CCER)</t>
  </si>
  <si>
    <t>730,600.00(BEA)</t>
  </si>
  <si>
    <t>101,600.00(BEA)</t>
  </si>
  <si>
    <t>685,800.00(BEA)</t>
  </si>
  <si>
    <t>34,250.00(FCER)</t>
  </si>
  <si>
    <t>208,500.00(BEA)</t>
  </si>
  <si>
    <t>900,000.00(CCER)</t>
  </si>
  <si>
    <t>1,106,050.00(BEA)</t>
  </si>
  <si>
    <t>87,203.00(PCER)</t>
  </si>
  <si>
    <t>103.80(PCER)</t>
  </si>
  <si>
    <t>121.00(BEA)</t>
  </si>
  <si>
    <t>1,008,899.10(BEA)</t>
  </si>
  <si>
    <t>101,463.60(CCER)</t>
  </si>
  <si>
    <t>436,852.00(BEA)</t>
  </si>
  <si>
    <t>1,760.00(CCER)</t>
  </si>
  <si>
    <t>1,339,866.00(BEA)</t>
  </si>
  <si>
    <t>696,154.40(BEA)</t>
  </si>
  <si>
    <t>865,800.00(BEA)</t>
  </si>
  <si>
    <t>174,330.00(BEA)</t>
  </si>
  <si>
    <t>6,250.00(BEA)</t>
  </si>
  <si>
    <t>5,330.00(BEA)</t>
  </si>
  <si>
    <t>1,158,500.00(BEA)</t>
  </si>
  <si>
    <t>1,754,514.30(BEA)</t>
  </si>
  <si>
    <t>64,000.00(CCER)</t>
  </si>
  <si>
    <t>295,200.00(BEA)</t>
  </si>
  <si>
    <t>599,400.00(BEA)</t>
  </si>
  <si>
    <t>312,000.00(CCER)</t>
  </si>
  <si>
    <t>47.00(CCER)</t>
  </si>
  <si>
    <t>36,720.20(CCER)</t>
  </si>
  <si>
    <t>1,800.00(CCER)</t>
  </si>
  <si>
    <t>160.00(CCER)</t>
  </si>
  <si>
    <t>45,430.00(PCER)</t>
  </si>
  <si>
    <t>4,400.00(CCER)</t>
  </si>
  <si>
    <t>10,900.00(PCER)</t>
  </si>
  <si>
    <t>5,661.00(BEA)</t>
  </si>
  <si>
    <t>32,760.00(PCER)</t>
  </si>
  <si>
    <t>318,550.00(BEA)</t>
  </si>
  <si>
    <t>1,580.00(PCER)</t>
  </si>
  <si>
    <t>2,180.00(CCER)</t>
  </si>
  <si>
    <t>9,020.00(BEA)</t>
  </si>
  <si>
    <t>2,004.00(PCER)</t>
  </si>
  <si>
    <t>2,346.00(BEA)</t>
  </si>
  <si>
    <t>2,800.00(PCER)</t>
  </si>
  <si>
    <t>418,218.00(BEA)</t>
  </si>
  <si>
    <t>400,179.60(BEA)</t>
  </si>
  <si>
    <t>1,900.00(CCER）</t>
  </si>
  <si>
    <t>2,220.00(BEA)</t>
  </si>
  <si>
    <t>855.00(CCER)</t>
  </si>
  <si>
    <t>1,900.00(CCER)</t>
  </si>
  <si>
    <t>4,450.00(BEA)</t>
  </si>
  <si>
    <t>32,648.00(BEA)</t>
  </si>
  <si>
    <t>496,398.00(BEA)</t>
  </si>
  <si>
    <t>3,710.00(BEA)</t>
  </si>
  <si>
    <t>927.00(BEA)</t>
  </si>
  <si>
    <t>166,932.60(BEA)</t>
  </si>
  <si>
    <t>535,560.00(BEA)</t>
  </si>
  <si>
    <t>2,160.00(BEA)</t>
  </si>
  <si>
    <t>1,800.00(BEA)</t>
  </si>
  <si>
    <t>5,520.00(BEA)</t>
  </si>
  <si>
    <t>147,660.00(BEA)</t>
  </si>
  <si>
    <t>6,120.00(CCER)</t>
  </si>
  <si>
    <t>643,100.00(BEA)</t>
  </si>
  <si>
    <t>553.00(BEA)</t>
  </si>
  <si>
    <t>2,766.00(BEA)</t>
  </si>
  <si>
    <t>3,840.00(BEA)</t>
  </si>
  <si>
    <t>388,928.00(BEA)</t>
  </si>
  <si>
    <t>800.00(BEA)</t>
  </si>
  <si>
    <t>1,000.00(BEA)</t>
  </si>
  <si>
    <t>125.00(BEA)</t>
  </si>
  <si>
    <t>294,934.00(BEA)</t>
  </si>
  <si>
    <t>86,867.00(BEA)</t>
  </si>
  <si>
    <t>1,662,425.00(BEA)</t>
  </si>
  <si>
    <t>2,028,802.80(BEA)</t>
  </si>
  <si>
    <t>558,550.00(BEA)</t>
  </si>
  <si>
    <t>1,078,265.20(BEA)</t>
  </si>
  <si>
    <t>2,250,669.90(BEA)</t>
  </si>
  <si>
    <t>14,325,596.00(BEA)</t>
  </si>
  <si>
    <t>2,644,839.20(BEA)</t>
  </si>
  <si>
    <t>3,895,977.20(BEA)</t>
  </si>
  <si>
    <t>5,631,206.80(BEA)</t>
  </si>
  <si>
    <t>3,286,734.70(BEA)</t>
  </si>
  <si>
    <t>4,069,748.50(BEA)</t>
  </si>
  <si>
    <t>2,278,520.40(BEA)</t>
  </si>
  <si>
    <t>3,005,273.50(BEA)</t>
  </si>
  <si>
    <t>2,440,380.30(BEA)</t>
  </si>
  <si>
    <t>3,095,621.00(BEA)</t>
  </si>
  <si>
    <t>2,756,386.00(BEA)</t>
  </si>
  <si>
    <t>29,380.00(CCER)</t>
  </si>
  <si>
    <t>3,723,182.00(BEA)</t>
  </si>
  <si>
    <t>1,159,920.00(BEA)</t>
  </si>
  <si>
    <t>568,128.00(BEA)</t>
  </si>
  <si>
    <t>4,784.00(CCER)</t>
  </si>
  <si>
    <t>2,171,209.10(BEA)</t>
  </si>
  <si>
    <t>1,304,039.50(BEA)</t>
  </si>
  <si>
    <t>1,799.431.00(BEA)</t>
  </si>
  <si>
    <t>1,056.00(CCER)</t>
  </si>
  <si>
    <t>25,887,339.40(BEA)</t>
  </si>
  <si>
    <t>1,670,038.00(BEA)</t>
  </si>
  <si>
    <t>1,188,628.00(BEA)</t>
  </si>
  <si>
    <t>880.00(CCER)</t>
  </si>
  <si>
    <t>168,187.50(BEA)</t>
  </si>
  <si>
    <t>4,929,182.60(BEA)</t>
  </si>
  <si>
    <t>700.00(CCER)</t>
  </si>
  <si>
    <t>1,078,259.00(BEA)</t>
  </si>
  <si>
    <t>2,070,200.00(CCER)</t>
  </si>
  <si>
    <t>3,111,475.80(BEA)</t>
  </si>
  <si>
    <t>349,520.00(CCER)</t>
  </si>
  <si>
    <t>2,816,901.50(BEA)</t>
  </si>
  <si>
    <t>170.00(CCER)</t>
  </si>
  <si>
    <t>4,289,123.00(BEA)</t>
  </si>
  <si>
    <t>256,120.00(CCER)</t>
  </si>
  <si>
    <t>5,622,366.30(BEA)</t>
  </si>
  <si>
    <t>105,512.00(CCER)</t>
  </si>
  <si>
    <t>2,268,871.00(BEA)</t>
  </si>
  <si>
    <t>2,896,689.50(BEA)</t>
  </si>
  <si>
    <t>5,394,097.00(BEA)</t>
  </si>
  <si>
    <t>3,797,464.70(BEA)</t>
  </si>
  <si>
    <t>5,984,910.00(CCER)</t>
  </si>
  <si>
    <t>2,235,685.80(BEA)</t>
  </si>
  <si>
    <t>3,325,756.20(BEA)</t>
  </si>
  <si>
    <t>126,984.00(CCER)</t>
  </si>
  <si>
    <t>18,501.00(CCER)</t>
  </si>
  <si>
    <t>1,908,697.50(BEA)</t>
  </si>
  <si>
    <t>81,494.00(CCER)</t>
  </si>
  <si>
    <t>628,532.40(BEA)</t>
  </si>
  <si>
    <t>711,828.00(BEA)</t>
  </si>
  <si>
    <t>1,350.00(CCER)</t>
  </si>
  <si>
    <t>947,875.00(BEA)</t>
  </si>
  <si>
    <t>870,881.20(BEA)</t>
  </si>
  <si>
    <t>900.00(CCER)</t>
  </si>
  <si>
    <t>226.50(BEA)</t>
  </si>
  <si>
    <t>703,298.50(BEA)</t>
  </si>
  <si>
    <t>272,000.00(CCER)</t>
  </si>
  <si>
    <t>519,591.30(BEA)</t>
  </si>
  <si>
    <t>2,899,212.40(BEA)</t>
  </si>
  <si>
    <t>680,472.00(BEA)</t>
  </si>
  <si>
    <t>577,500.00(BEA)</t>
  </si>
  <si>
    <t>697,333.20(BEA)</t>
  </si>
  <si>
    <t>970,500.00(CCER)</t>
  </si>
  <si>
    <t>390,435.00(BEA)</t>
  </si>
  <si>
    <t>46.80(CCER)</t>
  </si>
  <si>
    <t>10,521.40(BEA)</t>
  </si>
  <si>
    <t>236,400.00(CCER)</t>
  </si>
  <si>
    <t>601,509.00(BEA)</t>
  </si>
  <si>
    <t>425.00(CCER)</t>
  </si>
  <si>
    <t>5,750.00(BEA)</t>
  </si>
  <si>
    <t>5,150.00(BEA)</t>
  </si>
  <si>
    <t>4,290.00(BEA)</t>
  </si>
  <si>
    <t>465,000.00(CCER)</t>
  </si>
  <si>
    <t>143,000.00(BEA)</t>
  </si>
  <si>
    <t>8,930.00(BEA)</t>
  </si>
  <si>
    <t>99,398.40(BEA)</t>
  </si>
  <si>
    <t>729,000.00(CCER)</t>
  </si>
  <si>
    <t>279,000.00(BEA)</t>
  </si>
  <si>
    <t>69,570.00(BEA)</t>
  </si>
  <si>
    <t>56,400.00(BEA)</t>
  </si>
  <si>
    <t>372.00(BEA)</t>
  </si>
  <si>
    <t>121,941.00(CCER)</t>
  </si>
  <si>
    <t>33,257.00(BEA)</t>
  </si>
  <si>
    <t>465,000.00(BEA)</t>
  </si>
  <si>
    <t>80.90(CCER)</t>
  </si>
  <si>
    <t>2,678,382.60(BEA)</t>
  </si>
  <si>
    <t>67.40(CCER)</t>
  </si>
  <si>
    <t>138,900.00(BEA)</t>
  </si>
  <si>
    <t>56.20(CCER)</t>
  </si>
  <si>
    <t>667,010.00(BEA)</t>
  </si>
  <si>
    <t>142,088.00(BEA)</t>
  </si>
  <si>
    <t>2,654,850.00(BEA)</t>
  </si>
  <si>
    <t>371,780.00(BEA)</t>
  </si>
  <si>
    <t>85,000.00(BEA)</t>
  </si>
  <si>
    <t>89,000.00(BEA)</t>
  </si>
  <si>
    <t>833,930.00(BEA)</t>
  </si>
  <si>
    <t>1,915,715.00(BEA)</t>
  </si>
  <si>
    <t>451,000.00(BEA)</t>
  </si>
  <si>
    <t>796,900.00(BEA)</t>
  </si>
  <si>
    <t>396,000.00(BEA)</t>
  </si>
  <si>
    <t>15,600.00(CCER)</t>
  </si>
  <si>
    <t>352,000.00(BEA)</t>
  </si>
  <si>
    <t>154.00(BEA)</t>
  </si>
  <si>
    <t>440,240.50(BEA)</t>
  </si>
  <si>
    <t>760.00(BEA)</t>
  </si>
  <si>
    <t>87,000.00(BEA)</t>
  </si>
  <si>
    <t>440,000.00(BEA)</t>
  </si>
  <si>
    <t>43,500.00(BEA)</t>
  </si>
  <si>
    <t>43,000.00(BEA)</t>
  </si>
  <si>
    <t>177,000.00(BEA)</t>
  </si>
  <si>
    <t>42,750.00(BEA)</t>
  </si>
  <si>
    <t>468,500.00(BEA)</t>
  </si>
  <si>
    <t>193,915.20(BEA)</t>
  </si>
  <si>
    <t>950,464.00(BEA)</t>
  </si>
  <si>
    <t>403000.00(BEA)</t>
  </si>
  <si>
    <t>1,132,024.00(BEA)</t>
  </si>
  <si>
    <t>65.80(CCER)</t>
  </si>
  <si>
    <t>76,000.00(BEA)</t>
  </si>
  <si>
    <t>365,025.00(BEA)</t>
  </si>
  <si>
    <t>43,262.00(CCER)</t>
  </si>
  <si>
    <t>117,363.00(BEA)</t>
  </si>
  <si>
    <t>3,540,000.00(BEA)</t>
  </si>
  <si>
    <t>7,181,545.00(BEA)</t>
  </si>
  <si>
    <t>670,000.00(BEA)</t>
  </si>
  <si>
    <t>355,200.00(BEA)</t>
  </si>
  <si>
    <t>2,738.00(BEA)</t>
  </si>
  <si>
    <t>868,736.80(BEA)</t>
  </si>
  <si>
    <t>74,000.00(BEA)</t>
  </si>
  <si>
    <t>379,693.00(BEA)</t>
  </si>
  <si>
    <t>989,215.80(BEA)</t>
  </si>
  <si>
    <t>8,385.00(CCER)</t>
  </si>
  <si>
    <t>249,360.00(BEA)</t>
  </si>
  <si>
    <t>182,500.00（BEA）</t>
  </si>
  <si>
    <t>32,000.00（BEA）</t>
  </si>
  <si>
    <t>27,500.00(BEA)</t>
  </si>
  <si>
    <t>49,500.00（BEA）</t>
  </si>
  <si>
    <t>217,376.00(BEA)</t>
  </si>
  <si>
    <t>132,000.00(BEA)</t>
  </si>
  <si>
    <t>979,495.00(BEA)</t>
  </si>
  <si>
    <t>228.00(CCER)</t>
  </si>
  <si>
    <t>2,750.00(BEA)</t>
  </si>
  <si>
    <t>6,200.00(BEA)</t>
  </si>
  <si>
    <t>6,600.00(BEA)</t>
  </si>
  <si>
    <t>59.70(BEA)</t>
  </si>
  <si>
    <t>7,460,000.00(BEA)</t>
  </si>
  <si>
    <t>694,710.00（BEA）</t>
  </si>
  <si>
    <t>1,176,000.00(CCER)</t>
  </si>
  <si>
    <t>177,390.00(BEA)</t>
  </si>
  <si>
    <t>3,265.00(BEA)</t>
  </si>
  <si>
    <t>54.40(BEA)</t>
  </si>
  <si>
    <t>102,144（PCER）</t>
  </si>
  <si>
    <t>122,332(BEA)</t>
  </si>
  <si>
    <t>60.50（BEA）</t>
  </si>
  <si>
    <t>2,372,392.60(CCER)</t>
  </si>
  <si>
    <t>50.40（BEA）</t>
  </si>
  <si>
    <t>2,160,708.30(CCER)</t>
  </si>
  <si>
    <t>42.00（BEA）</t>
  </si>
  <si>
    <t>13,363,548.50(CCER)</t>
  </si>
  <si>
    <t>17,636,636.50(CCER)</t>
  </si>
  <si>
    <t>25,503,165.40(CCER)</t>
  </si>
  <si>
    <t>24,585,416.70(CCER)</t>
  </si>
  <si>
    <t>10,243,680.80(CCER)</t>
  </si>
  <si>
    <t>13,477,147.80(CCER)</t>
  </si>
  <si>
    <t>272,839.00(BEA)</t>
  </si>
  <si>
    <t>10,567,513.80(CCER)</t>
  </si>
  <si>
    <t>207,000.00（BEA）</t>
  </si>
  <si>
    <t>199,223.00(CCER)</t>
  </si>
  <si>
    <t>35.00(CCER)</t>
  </si>
  <si>
    <t>13,132,800.00 (CCER)</t>
  </si>
  <si>
    <t>294,576.00(CCER)</t>
  </si>
  <si>
    <t>16,299,292.70 (CCER)</t>
  </si>
  <si>
    <t>701,388.00(CCER)</t>
  </si>
  <si>
    <t>3,485,013.30(CCER)</t>
  </si>
  <si>
    <t>3,842,116.50（CCER）</t>
  </si>
  <si>
    <t>10,404,625.50（CCER）</t>
  </si>
  <si>
    <t>195,718.50(BEA)</t>
  </si>
  <si>
    <t>4,691,314.00(CCER)</t>
  </si>
  <si>
    <t>22,542（CCER）</t>
  </si>
  <si>
    <t>132,665(BEA)</t>
  </si>
  <si>
    <t>39.00(CCER)</t>
  </si>
  <si>
    <t>1,565,440.00(CCER）</t>
  </si>
  <si>
    <t>291,980.80(BEA)</t>
  </si>
  <si>
    <t>322,967.70 (BEA)</t>
  </si>
  <si>
    <t>4,040.00（BEA）</t>
  </si>
  <si>
    <t>5,050.00（BEA）</t>
  </si>
  <si>
    <t>410,000.00(CCER)</t>
  </si>
  <si>
    <t>1,560,000.00 （CCER）</t>
  </si>
  <si>
    <t>6,310,000.00 （BEA）</t>
  </si>
  <si>
    <t>3,900,000,00（CCER）</t>
  </si>
  <si>
    <t>538,887.00（BEA）</t>
  </si>
  <si>
    <t>42,900,000.00（CCER）</t>
  </si>
  <si>
    <t>4,104.00（BEA）</t>
  </si>
  <si>
    <t>6,060.10（BEA）</t>
  </si>
  <si>
    <t>300,661.70（BEA）</t>
  </si>
  <si>
    <t>724,743.10（BEA）</t>
  </si>
  <si>
    <t>2,702.00（BEA）</t>
  </si>
  <si>
    <t>9,367.00(CCER)</t>
  </si>
  <si>
    <t>5,886.40(BEA）</t>
  </si>
  <si>
    <t>30,720.00(CCER)</t>
  </si>
  <si>
    <t>72.00(BEA）</t>
  </si>
  <si>
    <t>6,000.00(BEA）</t>
  </si>
  <si>
    <t>74.90(BEA）</t>
  </si>
  <si>
    <t>19.00(CCER)</t>
  </si>
  <si>
    <t>259,399.70(BEA)</t>
  </si>
  <si>
    <t>14.60(CCER)</t>
  </si>
  <si>
    <t>443,212.70(BEA)</t>
  </si>
  <si>
    <t>4,852,344.40(BEA)</t>
  </si>
  <si>
    <t>3,604,759.60(BEA)</t>
  </si>
  <si>
    <t>8,398,107.50(BEA)</t>
  </si>
  <si>
    <t>10,884,429.50(BEA)</t>
  </si>
  <si>
    <t>7,986,552.50(BEA)</t>
  </si>
  <si>
    <t>12,064,679.90(BEA)</t>
  </si>
  <si>
    <t>16,392,844.70(BEA)</t>
  </si>
  <si>
    <t>7,763,400.10(BEA)</t>
  </si>
  <si>
    <t>2,043,497.40(BEA)</t>
  </si>
  <si>
    <t>3,673,043.80(BEA)</t>
  </si>
  <si>
    <t>1,740,365.00(BEA)</t>
  </si>
  <si>
    <t>1,146,589.90(BEA)</t>
  </si>
  <si>
    <t>1,652,154.60(BEA)</t>
  </si>
  <si>
    <t>120,101.00(BEA)</t>
  </si>
  <si>
    <t>617,235.00(BEA)</t>
  </si>
  <si>
    <t>1,452,871.80(BEA)</t>
  </si>
  <si>
    <t>5,483,648.80(BEA)</t>
  </si>
  <si>
    <t>1,434,981.00(BEA)</t>
  </si>
  <si>
    <t>1,377,967.20(BEA)</t>
  </si>
  <si>
    <t>255,712.00(BEA)</t>
  </si>
  <si>
    <t>11,288.00(CCER)</t>
  </si>
  <si>
    <t>830,175.30(BEA)</t>
  </si>
  <si>
    <t>2,104,153.90(BEA)</t>
  </si>
  <si>
    <t>264,678.00(BEA)</t>
  </si>
  <si>
    <t>79,930.00(BEA)</t>
  </si>
  <si>
    <t>155,905.00(CCER)</t>
  </si>
  <si>
    <t>32,790.00(BEA)</t>
  </si>
  <si>
    <t>18,500.00(CCER)</t>
  </si>
  <si>
    <t>7,000.00(BEA)</t>
  </si>
  <si>
    <t>127,240.00(CCER)</t>
  </si>
  <si>
    <t>983,733.30(BEA）</t>
  </si>
  <si>
    <t>427,500.00(CCER）</t>
  </si>
  <si>
    <t>165,000.00(BEA）</t>
  </si>
  <si>
    <t>297,360.00(CCER)</t>
  </si>
  <si>
    <t>1,493,125.90(BEA)</t>
  </si>
  <si>
    <t>175,000.00(CCER)</t>
  </si>
  <si>
    <t>17,358.00(BEA）</t>
  </si>
  <si>
    <t>330,000.00(BEA)</t>
  </si>
  <si>
    <t>14,000.00(CCER)</t>
  </si>
  <si>
    <t>693,001.80(BEA)</t>
  </si>
  <si>
    <t>79,960.00(BEA）</t>
  </si>
  <si>
    <t>63,940.00(CCER)</t>
  </si>
  <si>
    <t>1,286,344.00(BEA）</t>
  </si>
  <si>
    <t>6,230.00(BEA）</t>
  </si>
  <si>
    <t>610,938.90(BEA）</t>
  </si>
  <si>
    <t>599,940.00(BEA）</t>
  </si>
  <si>
    <t>770,000.00(BEA)</t>
  </si>
  <si>
    <t>6600.00(BEA)</t>
  </si>
  <si>
    <t>949,697.60(BEA）</t>
  </si>
  <si>
    <t>2,741,945.80(BEA）</t>
  </si>
  <si>
    <t>889,446.40(BEA）</t>
  </si>
  <si>
    <t>70,408.00(BEA）</t>
  </si>
  <si>
    <t>62,500.00(CCER)</t>
  </si>
  <si>
    <t>2,110,788.90(BEA）</t>
  </si>
  <si>
    <t>650.00(CCER)</t>
  </si>
  <si>
    <t>1,319,868.00(BEA）</t>
  </si>
  <si>
    <t>51,261.60(CCER)</t>
  </si>
  <si>
    <t>625,695.60(BEA）</t>
  </si>
  <si>
    <t>100.60(BEA）</t>
  </si>
  <si>
    <t>319,657.80(BEA）</t>
  </si>
  <si>
    <t>125,760.00(BEA）</t>
  </si>
  <si>
    <t>114,400.00(林业碳汇)</t>
  </si>
  <si>
    <t>981,500.00(BEA）</t>
  </si>
  <si>
    <t>50,000.00（CCER）</t>
  </si>
  <si>
    <t>177,550.00(BEA)</t>
  </si>
  <si>
    <t>13,450.00(BEA)</t>
  </si>
  <si>
    <t>1,148,512.20(BEA)</t>
  </si>
  <si>
    <t>284.00(BEA)</t>
  </si>
  <si>
    <t>520467.2(BEA)</t>
  </si>
  <si>
    <t>308,000.00(BEA)</t>
  </si>
  <si>
    <t>28,140.00(BEA)</t>
  </si>
  <si>
    <t>52.00(CCER)</t>
  </si>
  <si>
    <t>767,270.00(BEA)</t>
  </si>
  <si>
    <t>595.40(CCER)</t>
  </si>
  <si>
    <t>4550.00(BEA)</t>
  </si>
  <si>
    <t>77,300.00(BEA)</t>
  </si>
  <si>
    <t>494,512.00(BEA)</t>
  </si>
  <si>
    <t>7,900.00(BEA)</t>
  </si>
  <si>
    <t>212,700.00(BEA）</t>
  </si>
  <si>
    <t>87,500.00(BEA)</t>
  </si>
  <si>
    <t>933,300.00(BEA)</t>
  </si>
  <si>
    <t>470,820.00(BEA)</t>
  </si>
  <si>
    <t>84,344.00(BEA)</t>
  </si>
  <si>
    <t>41,000.00(BEA)</t>
  </si>
  <si>
    <t>80.00（BEA）</t>
  </si>
  <si>
    <t>81,360.00(BEA)</t>
  </si>
  <si>
    <t>844,913.70(BEA)</t>
  </si>
  <si>
    <t>464,932.00(BEA)</t>
  </si>
  <si>
    <t>571,149.60(BEA)</t>
  </si>
  <si>
    <t>252,730.00(BEA)</t>
  </si>
  <si>
    <t>52,520.00(BEA)</t>
  </si>
  <si>
    <t>90,252.00(BEA)</t>
  </si>
  <si>
    <t>141,047.40(BEA)</t>
  </si>
  <si>
    <t>6,164.40(BEA)</t>
  </si>
  <si>
    <t>247,100.00（BEA)</t>
  </si>
  <si>
    <t>3,240.00(BEA)</t>
  </si>
  <si>
    <t>1,350.00(BEA)</t>
  </si>
  <si>
    <t>426,720.00(BEA)</t>
  </si>
  <si>
    <t>197,010.00(BEA)</t>
  </si>
  <si>
    <t>149,022.00(BEA)</t>
  </si>
  <si>
    <t>31,250.00(BEA)</t>
  </si>
  <si>
    <t>32,160.00(BEA)</t>
  </si>
  <si>
    <t>1,500.00(BEA)</t>
  </si>
  <si>
    <t>180,000.00(BEA)</t>
  </si>
  <si>
    <t>57,450.00(BEA)</t>
  </si>
  <si>
    <t>84,000.00(BEA)</t>
  </si>
  <si>
    <t>90,000.00(BEA)</t>
  </si>
  <si>
    <t>187.50(BEA)</t>
  </si>
  <si>
    <t>209,932.80(BEA)</t>
  </si>
  <si>
    <t>79,810.50(BEA)</t>
  </si>
  <si>
    <t>79,112.00(BEA)</t>
  </si>
  <si>
    <t>195.00(BEA)</t>
  </si>
  <si>
    <t>519,315.40(BEA)</t>
  </si>
  <si>
    <t>468.00(BEA)</t>
  </si>
  <si>
    <t>324,722.00(BEA)</t>
  </si>
  <si>
    <t>512,431.30（BEA）</t>
  </si>
  <si>
    <t>398,656.80(BEA)</t>
  </si>
  <si>
    <t>111,756.40(BEA)</t>
  </si>
  <si>
    <t>1253.70(BEA)</t>
  </si>
  <si>
    <t>40,000.00(BEA)</t>
  </si>
  <si>
    <t>75,000.00(BEA)</t>
  </si>
  <si>
    <t>195,132.00(BEA)</t>
  </si>
  <si>
    <t>289,000.00（BEA）</t>
  </si>
  <si>
    <t>336,763.50(BEA)</t>
  </si>
  <si>
    <t>1146189.80(BEA)</t>
  </si>
  <si>
    <t>75,857.60（BEA）</t>
  </si>
  <si>
    <t>257,275.00(BEA)</t>
  </si>
  <si>
    <t>11,012.00(BEA)</t>
  </si>
  <si>
    <t>9,000.00(BEA)</t>
  </si>
  <si>
    <t>75,000(BEA)</t>
  </si>
  <si>
    <t>493,413.20（BEA）</t>
  </si>
  <si>
    <t>874,155.70(BEA)</t>
  </si>
  <si>
    <t>711,000.00(BEA)</t>
  </si>
  <si>
    <t>143,600.00(BEA)</t>
  </si>
  <si>
    <t>276,900.00(BEA)</t>
  </si>
  <si>
    <t>9,324.00(BEA)</t>
  </si>
  <si>
    <t>19,110.00（CCER）</t>
  </si>
  <si>
    <t>7,400.00（BEA）</t>
  </si>
  <si>
    <t>180.00(CCER)</t>
  </si>
  <si>
    <t>496,254.00(BEA)</t>
  </si>
  <si>
    <t>140.00(CCER)</t>
  </si>
  <si>
    <t>438,652.50(BEA）</t>
  </si>
  <si>
    <t>1,635,885.80（BEA）</t>
  </si>
  <si>
    <t>5,450.00（CCER）</t>
  </si>
  <si>
    <t>5,215,821.00（BEA）</t>
  </si>
  <si>
    <t>7,750.00（CCER）</t>
  </si>
  <si>
    <t>3,651,081.50（BEA）</t>
  </si>
  <si>
    <t>3,449,420.10（BEA）</t>
  </si>
  <si>
    <t>856,020.00（BEA）</t>
  </si>
  <si>
    <t>3,761,609.70(BEA)</t>
  </si>
  <si>
    <t>3,357,996.00 (BEA)</t>
  </si>
  <si>
    <t>6,803,332.00(BEA)</t>
  </si>
  <si>
    <t>783,752.80(BEA)</t>
  </si>
  <si>
    <t>910,479.00(BEA)</t>
  </si>
  <si>
    <t>805,863.20（BEA）</t>
  </si>
  <si>
    <t>836,706.00（BEA）</t>
  </si>
  <si>
    <t>1,307,494.00（BEA）</t>
  </si>
  <si>
    <t>1,230,501.00（BEA）</t>
  </si>
  <si>
    <t>69,390.00（林业碳汇）</t>
  </si>
  <si>
    <t>2,823,786.80（BEA）</t>
  </si>
  <si>
    <t>1,066,457.60（BEA）</t>
  </si>
  <si>
    <t>906,952.00（BEA）</t>
  </si>
  <si>
    <t>1,791,681.70（BEA）</t>
  </si>
  <si>
    <t>2,288,197.20（BEA）</t>
  </si>
  <si>
    <t>1,189,115.70（BEA）</t>
  </si>
  <si>
    <t>857,646.60(BEA))</t>
  </si>
  <si>
    <t>86,499.40(CCER))</t>
  </si>
  <si>
    <t>760,360.70(BEA)</t>
  </si>
  <si>
    <t>430,413.40(CCER))</t>
  </si>
  <si>
    <t>2,544,637.60(BEA))</t>
  </si>
  <si>
    <t>286.00(CCER)</t>
  </si>
  <si>
    <t>2,571,451.00(BEA)</t>
  </si>
  <si>
    <t>1,699,495.70(BEA))</t>
  </si>
  <si>
    <t>994,200.40(BEA)</t>
  </si>
  <si>
    <t>3,924,971.20（BEA）</t>
  </si>
  <si>
    <t>834,292.00（BEA）</t>
  </si>
  <si>
    <t>388,444.00（BEA）</t>
  </si>
  <si>
    <t>50,000（CCER）</t>
  </si>
  <si>
    <t>48,376.00（BEA）</t>
  </si>
  <si>
    <t>1,332,544.00（BEA）</t>
  </si>
  <si>
    <t>1,088,157.00（BEA）</t>
  </si>
  <si>
    <t>9,108.80（BEA）</t>
  </si>
  <si>
    <t>76,200.00（BEA）</t>
  </si>
  <si>
    <t>165,100.00（BEA）</t>
  </si>
  <si>
    <t>57,500.00（CCER）</t>
  </si>
  <si>
    <t>351,379.00（BEA）</t>
  </si>
  <si>
    <t>36,835.80（CCER）</t>
  </si>
  <si>
    <t>524,156.80（BEA）</t>
  </si>
  <si>
    <t>522,565.00（BEA）</t>
  </si>
  <si>
    <t>55,746.00（林业碳汇）</t>
  </si>
  <si>
    <t>359,702.00（BEA）</t>
  </si>
  <si>
    <t>12,680.00（CCER）</t>
  </si>
  <si>
    <t>34,870.00（林业碳汇）</t>
  </si>
  <si>
    <t>592,750.60（BEA）</t>
  </si>
  <si>
    <t>275.00（林业碳汇）</t>
  </si>
  <si>
    <t>110,920.00（林业碳汇）</t>
  </si>
  <si>
    <t>1,120,848.00（BEA）</t>
  </si>
  <si>
    <t>533,798.80（BEA）</t>
  </si>
  <si>
    <t>15,600.00（林业碳汇）</t>
  </si>
  <si>
    <t>534,525.00（BEA）</t>
  </si>
  <si>
    <t>1,998,520.60（BEA）</t>
  </si>
  <si>
    <t>1,036,326.40（林业碳汇）</t>
  </si>
  <si>
    <t>1,036,326.40（BEA）</t>
  </si>
  <si>
    <t>8,990.00（BEA）</t>
  </si>
  <si>
    <t>507,617.00（BEA）</t>
  </si>
  <si>
    <t>1,149,182.00（BEA）</t>
  </si>
  <si>
    <t>51,276.00(BEA)</t>
  </si>
  <si>
    <t>9,870.00(CCER)</t>
  </si>
  <si>
    <t>27,636.00(BEA)</t>
  </si>
  <si>
    <t>738,271.60（BEA）</t>
  </si>
  <si>
    <t>52,800.00（PCER）</t>
  </si>
  <si>
    <t>18,300.00（林业碳汇）</t>
  </si>
  <si>
    <t>550.00（PCER）</t>
  </si>
  <si>
    <t>8,910.00（CCER）</t>
  </si>
  <si>
    <t>509,377.20（BEA）</t>
  </si>
  <si>
    <t>168.00（CCER）</t>
  </si>
  <si>
    <t>141,601.20（BEA）</t>
  </si>
  <si>
    <t>116,845.30(CCER)</t>
  </si>
  <si>
    <t>200.00(CCER)</t>
  </si>
  <si>
    <t>715,222.50(BEA)</t>
  </si>
  <si>
    <t>20,000.00(CCER）</t>
  </si>
  <si>
    <t>597,050.00(BEA)</t>
  </si>
  <si>
    <t>44,000.00(林业碳汇)</t>
  </si>
  <si>
    <t>1,847,100.00(BEA)</t>
  </si>
  <si>
    <t>9,400.00(BEA)</t>
  </si>
  <si>
    <t>1,054,400.00 （BEA）</t>
  </si>
  <si>
    <t>9,400.00（BEA）</t>
  </si>
  <si>
    <t>57,669.50（BEA）</t>
  </si>
  <si>
    <t>262,677.40（BEA）</t>
  </si>
  <si>
    <t>19,040.00 (BEA)</t>
  </si>
  <si>
    <t>28,252.80（CCER）</t>
  </si>
  <si>
    <t>62,645.00（林业碳汇）</t>
  </si>
  <si>
    <t>74,596.80（BEA）</t>
  </si>
  <si>
    <t>143.00（CCER）</t>
  </si>
  <si>
    <t>366,749.70（BEA）</t>
  </si>
  <si>
    <t>24,892.00（BEA）</t>
  </si>
  <si>
    <t>761,451.00（BEA）</t>
  </si>
  <si>
    <t>370,776.00（BEA）</t>
  </si>
  <si>
    <t>486,450.00(BEA)</t>
  </si>
  <si>
    <t>1,563,231.00（BEA）</t>
  </si>
  <si>
    <t>6,600.00(CCER)</t>
  </si>
  <si>
    <t>1,084,508.00（BEA）</t>
  </si>
  <si>
    <t>9,350.00（BEA）</t>
  </si>
  <si>
    <t>32,505.00（林业碳汇）</t>
  </si>
  <si>
    <t>781,332.20（BEA）</t>
  </si>
  <si>
    <t>976,382.20（BEA）</t>
  </si>
  <si>
    <t>4,840.00（CCER）</t>
  </si>
  <si>
    <t>154,800.00（BEA）</t>
  </si>
  <si>
    <t>287,664.00（BEA）</t>
  </si>
  <si>
    <t>133,274.40（BEA）</t>
  </si>
  <si>
    <t>9,300.00（BEA）</t>
  </si>
  <si>
    <t>520,630.00（BEA）</t>
  </si>
  <si>
    <t>24,000.00(CCER)</t>
  </si>
  <si>
    <t>2,915.00(林业碳汇)</t>
  </si>
  <si>
    <t>1,422,000.00(BEA)</t>
  </si>
  <si>
    <t>17.30(CCER)</t>
  </si>
  <si>
    <t>12,368.40(BEA)</t>
  </si>
  <si>
    <t>349,692.00（BEA）</t>
  </si>
  <si>
    <t>18,020.00（BEA）</t>
  </si>
  <si>
    <t>2,517.50（林业碳汇）</t>
  </si>
  <si>
    <t>80,000.00（BEA）</t>
  </si>
  <si>
    <t>71,250.00（PCER）</t>
  </si>
  <si>
    <t>42,834.10（BEA）</t>
  </si>
  <si>
    <t>1,060,001.50（BEA）</t>
  </si>
  <si>
    <t>79,650.00（PCER）</t>
  </si>
  <si>
    <t>92,435.00（CCER）</t>
  </si>
  <si>
    <t>8,046.00（BEA）</t>
  </si>
  <si>
    <t>950.00（CCER）</t>
  </si>
  <si>
    <t>146.00（CCER）</t>
  </si>
  <si>
    <t>20,605.20(BEA)</t>
  </si>
  <si>
    <t>172,324.60(BEA)</t>
  </si>
  <si>
    <t>20,628.30（BEA）</t>
  </si>
  <si>
    <t>27,353.70（BEA）</t>
  </si>
  <si>
    <t>81,240.00（林业碳汇）</t>
  </si>
  <si>
    <t>28,515.20(CCER)</t>
  </si>
  <si>
    <t>9,592.00(BEA)</t>
  </si>
  <si>
    <t>347,916.00(BEA)</t>
  </si>
  <si>
    <t>200,000.00（CCER）</t>
  </si>
  <si>
    <t>600,000.00（林业碳汇）</t>
  </si>
  <si>
    <t>172.00(林业碳汇)</t>
  </si>
  <si>
    <t>15,720.00(BEA)</t>
  </si>
  <si>
    <t>143.50（林业碳汇）</t>
  </si>
  <si>
    <t>119.50(林业碳汇)</t>
  </si>
  <si>
    <t>99.50（林业碳汇）</t>
  </si>
  <si>
    <t>9,565.20（BEA）</t>
  </si>
  <si>
    <t>83.00（林业碳汇）</t>
  </si>
  <si>
    <t>6,146.30（BEA）</t>
  </si>
  <si>
    <t>69.00（林业碳汇）</t>
  </si>
  <si>
    <t>9,200.80(BEA)</t>
  </si>
  <si>
    <t>1,230.00(CCER)</t>
  </si>
  <si>
    <t>65,156.00（CCER）</t>
  </si>
  <si>
    <t>25,664.00（CCER）</t>
  </si>
  <si>
    <t>11,597.60（BEA）</t>
  </si>
  <si>
    <t>40,750.00（CCER）</t>
  </si>
  <si>
    <t>9,103.50（BEA）</t>
  </si>
  <si>
    <t>8,630.00（BEA）</t>
  </si>
  <si>
    <t>19,855.10(BEA)</t>
  </si>
  <si>
    <t>478,500.00（BEA）</t>
  </si>
  <si>
    <t>17,548.00（BEA）</t>
  </si>
  <si>
    <t>398,180.00(BEA)</t>
  </si>
  <si>
    <t>585,695.00（BEA）</t>
  </si>
  <si>
    <t>40,897.50(BEA)</t>
  </si>
  <si>
    <t>50,640.00（BEA）</t>
  </si>
  <si>
    <t>81,000.00(BEA)</t>
  </si>
  <si>
    <t>84.50(BEA)</t>
  </si>
  <si>
    <t>29,575.00(BEA)</t>
  </si>
  <si>
    <t>24,030.00（BEA）</t>
  </si>
  <si>
    <t>30,480.00（BEA）</t>
  </si>
  <si>
    <t>35,600.00（BEA）</t>
  </si>
  <si>
    <t>71,680.00(BEA)</t>
  </si>
  <si>
    <t>68700.00(BEA)</t>
  </si>
  <si>
    <t>65,475.00(BEA)</t>
  </si>
  <si>
    <t>351,238.00（BEA）</t>
  </si>
  <si>
    <t>448,070.00（BEA）</t>
  </si>
  <si>
    <t>6,160.00（BEA）</t>
  </si>
  <si>
    <t>6,384.00（BEA）</t>
  </si>
  <si>
    <t>497,510.00（BEA）</t>
  </si>
  <si>
    <t>257,902.00（BEA）</t>
  </si>
  <si>
    <t>1,734,000.00（BEA）</t>
  </si>
  <si>
    <t>60.00（BEA）</t>
  </si>
  <si>
    <t>687,957.00（BEA）</t>
  </si>
  <si>
    <t>1,094,789.50（BEA）</t>
  </si>
  <si>
    <t>58,800.00（BEA）</t>
  </si>
  <si>
    <t>685,000.00(BEA)</t>
  </si>
  <si>
    <t>33,000.00(BEA)</t>
  </si>
  <si>
    <t>182,876.90（BEA）</t>
  </si>
  <si>
    <t>1,447,898.00（BEA）</t>
  </si>
  <si>
    <t>1,286,537.00（BEA）</t>
  </si>
  <si>
    <t>1,180,542.50（BEA）</t>
  </si>
  <si>
    <t>759,202.00(BEA)</t>
  </si>
  <si>
    <t>16,940.00(BEA)</t>
  </si>
  <si>
    <t>28,560.00(BEA)</t>
  </si>
  <si>
    <t>8,400.00(BEA)</t>
  </si>
  <si>
    <t>76.00(BEA)</t>
  </si>
  <si>
    <t>325.60(BEA)</t>
  </si>
  <si>
    <t>283,812.00（BEA）</t>
  </si>
  <si>
    <t>278,510.00（BEA）</t>
  </si>
  <si>
    <t>425,732.00（BEA）</t>
  </si>
  <si>
    <t>23,009.00（BEA）</t>
  </si>
  <si>
    <t>378,240.00(BEA)</t>
  </si>
  <si>
    <t>1,329,897.00（BEA）</t>
  </si>
  <si>
    <t>1,238,952.00（BEA）</t>
  </si>
  <si>
    <t>419,572.00(BEA)</t>
  </si>
  <si>
    <t>484,047.00（BEA）</t>
  </si>
  <si>
    <t>457,843.00（BEA）</t>
  </si>
  <si>
    <t>1,278,345.00（BEA）</t>
  </si>
  <si>
    <t>5,696,190.00(BEA)</t>
  </si>
  <si>
    <t>1,759,712.40(BEA)</t>
  </si>
  <si>
    <t>2,777,214.80(BEA)</t>
  </si>
  <si>
    <t>449,777.60(BEA）</t>
  </si>
  <si>
    <t>4,670,939.20(BEA)</t>
  </si>
  <si>
    <t>18,770.00(BEA)</t>
  </si>
  <si>
    <t>585,822.00(BEA)</t>
  </si>
  <si>
    <t>1,031,340.40(BEA)</t>
  </si>
  <si>
    <t>6,589.70(BEA)</t>
  </si>
  <si>
    <t>3,565.00(林业碳汇)</t>
  </si>
  <si>
    <t>988,483.80(BEA)</t>
  </si>
  <si>
    <t>5,996,851.20(BEA)</t>
  </si>
  <si>
    <t>11,977,090.20(BEA)</t>
  </si>
  <si>
    <t>10,177,588.30(BEA)</t>
  </si>
  <si>
    <t>6,901,925.90(BEA)</t>
  </si>
  <si>
    <t>9,007,843.30(BEA)</t>
  </si>
  <si>
    <t>2,029,430.00(BEA)</t>
  </si>
  <si>
    <t>4,268,982.60(BEA)</t>
  </si>
  <si>
    <t>8,060,338.60(BEA)</t>
  </si>
  <si>
    <t>8,288,819.40(BEA)</t>
  </si>
  <si>
    <t>4,978,245.50(BEA)</t>
  </si>
  <si>
    <t>7,625,626.60(BEA)</t>
  </si>
  <si>
    <t>18,494.00(CCER)</t>
  </si>
  <si>
    <t>6,348,443.40(BEA)</t>
  </si>
  <si>
    <t>4,255,582.20(BEA)</t>
  </si>
  <si>
    <t>2,335,785.50(BEA)</t>
  </si>
  <si>
    <t>1,981,326.40(BEA)</t>
  </si>
  <si>
    <t>890,826.50(BEA)</t>
  </si>
  <si>
    <t>2,302,174.00(BEA)</t>
  </si>
  <si>
    <t>36,972.50(CCER)</t>
  </si>
  <si>
    <t>3,853,169.40(BEA)</t>
  </si>
  <si>
    <t>24,700.00(CCER)</t>
  </si>
  <si>
    <t>2,844,150.00(BEA)</t>
  </si>
  <si>
    <t>18,286.00(CCER)</t>
  </si>
  <si>
    <t>7,381,772.40(BEA)</t>
  </si>
  <si>
    <t>1,999,291.40(BEA)</t>
  </si>
  <si>
    <t>13,830.00(CCER)</t>
  </si>
  <si>
    <t>2,103,194.50(BEA)</t>
  </si>
  <si>
    <t>17,480.00(BEA)</t>
  </si>
  <si>
    <t>3,384,986.80(BEA)</t>
  </si>
  <si>
    <t>83,254.70(CCER)</t>
  </si>
  <si>
    <t>657,946.00(BEA)</t>
  </si>
  <si>
    <t>1,522.20(CCER)</t>
  </si>
  <si>
    <t>2,819,969.60(BEA)</t>
  </si>
  <si>
    <t>3,146,963.40(BEA)</t>
  </si>
  <si>
    <t>3,228,260.20(BEA)</t>
  </si>
  <si>
    <t>2,691,742.60(BEA)</t>
  </si>
  <si>
    <t>3,297,917.80(BEA)</t>
  </si>
  <si>
    <t>812,446.60(BEA)</t>
  </si>
  <si>
    <t>2,121.00(林业碳汇)</t>
  </si>
  <si>
    <t>3,211,864.00(BEA)</t>
  </si>
  <si>
    <t>29,340.00(PCER)</t>
  </si>
  <si>
    <t>6,846.00(CCER)</t>
  </si>
  <si>
    <t>5,594,578.50(BEA)</t>
  </si>
  <si>
    <t>2,159,388.50(BEA)</t>
  </si>
  <si>
    <t>15,000.00(CCER)</t>
  </si>
  <si>
    <t>1,207,635.00(BEA)</t>
  </si>
  <si>
    <t>1,766,863.70(BEA)</t>
  </si>
  <si>
    <t>122.00(CCER)</t>
  </si>
  <si>
    <t>1,146,019.80(BEA)</t>
  </si>
  <si>
    <t>94.00(CCER)</t>
  </si>
  <si>
    <t>4,766,212.80(BEA)</t>
  </si>
  <si>
    <t>14,840.00(CCER)</t>
  </si>
  <si>
    <t>950,856.50(BEA)</t>
  </si>
  <si>
    <t>10,688.70(BEA)</t>
  </si>
  <si>
    <t>4,048,343.20(BEA)</t>
  </si>
  <si>
    <t>1,899,865.40(BEA)</t>
  </si>
  <si>
    <t>1,399,160.60(BEA)</t>
  </si>
  <si>
    <t>4,211,759.10(BEA)</t>
  </si>
  <si>
    <t>1,012,680.00(BEA)</t>
  </si>
  <si>
    <t>1,359,574.70(BEA)</t>
  </si>
  <si>
    <t>4,852.80(CCER)</t>
  </si>
  <si>
    <t>20,753.60(BEA)</t>
  </si>
  <si>
    <t>1,009,912.00(BEA)</t>
  </si>
  <si>
    <t>2,427,019.80(BEA)</t>
  </si>
  <si>
    <t>6,078,594.60(BEA)</t>
  </si>
  <si>
    <t>2,407,248.80（BEA）</t>
  </si>
  <si>
    <t>1,884,744.50 (BEA)</t>
  </si>
  <si>
    <t>605,728.20(BEA)</t>
  </si>
  <si>
    <t>12,513.60（CCER）</t>
  </si>
  <si>
    <t>17,400.00(BEA)</t>
  </si>
  <si>
    <t>26,200.00 (BEA)</t>
  </si>
  <si>
    <t>975,628.50（BEA）</t>
  </si>
  <si>
    <t>16,380.00(BEA)</t>
  </si>
  <si>
    <t>806,160.40（BEA）</t>
  </si>
  <si>
    <t>185,000.00（CCER）</t>
  </si>
  <si>
    <t>120,013.90（BEA）</t>
  </si>
  <si>
    <t>15,600(BEA)</t>
  </si>
  <si>
    <t>3,154,850.30(BEA)</t>
  </si>
  <si>
    <t>85,254.80（BEA）</t>
  </si>
  <si>
    <t>434,745.40(BEA)</t>
  </si>
  <si>
    <t>65.90(BEA)</t>
  </si>
  <si>
    <t>105,732.00(BEA)</t>
  </si>
  <si>
    <t>2,417,010.00(BEA)</t>
  </si>
  <si>
    <t>3,796,070.80(BEA)</t>
  </si>
  <si>
    <t>59977.50(BEA)</t>
  </si>
  <si>
    <t>1901584.00(BEA)</t>
  </si>
  <si>
    <t>2,543,033.00（BEA）</t>
  </si>
  <si>
    <t>3,625.00（CCER）</t>
  </si>
  <si>
    <t>2,143,752.00（BEA）</t>
  </si>
  <si>
    <t>601,217.40（BEA）</t>
  </si>
  <si>
    <t>773.50（CCER）</t>
  </si>
  <si>
    <t>340,962.60（BEA）</t>
  </si>
  <si>
    <t>15,420.00（BEA）</t>
  </si>
  <si>
    <t>13,861.80 (BEA)</t>
  </si>
  <si>
    <t>605,758.50 (BEA)</t>
  </si>
  <si>
    <t>1,071,407.50(BEA)</t>
  </si>
  <si>
    <t>148,904.00（BEA）</t>
  </si>
  <si>
    <t>1,868,818.00(BEA)</t>
  </si>
  <si>
    <t>360,160.00(BEA)</t>
  </si>
  <si>
    <t>7,800.00（CCER）</t>
  </si>
  <si>
    <t>1,976,808.00（BEA）</t>
  </si>
  <si>
    <t>17.40（CCER）</t>
  </si>
  <si>
    <t>1,084,482.90（BEA）</t>
  </si>
  <si>
    <t>1,198,268.00（BEA）</t>
  </si>
  <si>
    <t>919,815.40（BEA）</t>
  </si>
  <si>
    <t>2,880,287.20（BEA）</t>
  </si>
  <si>
    <t>31,008.50(CCER)</t>
  </si>
  <si>
    <t>254.70(CCER)</t>
  </si>
  <si>
    <t>161,076.20（BEA）</t>
  </si>
  <si>
    <t>879,635.10（BEA）</t>
  </si>
  <si>
    <t>1,340.00（BEA）</t>
  </si>
  <si>
    <t>7,300.00(BEA)</t>
  </si>
  <si>
    <t>232,829.40(BEA)</t>
  </si>
  <si>
    <t>164,575.00(BEA)</t>
  </si>
  <si>
    <t>238,504.00(BEA)</t>
  </si>
  <si>
    <t>136.20(BEA)</t>
  </si>
  <si>
    <t>135.00（BEA）</t>
  </si>
  <si>
    <t>679.40（BEA）</t>
  </si>
  <si>
    <t>536.00（BEA）</t>
  </si>
  <si>
    <t>3,420.00（BEA）</t>
  </si>
  <si>
    <t>6,650.00（BEA）</t>
  </si>
  <si>
    <t>6,500.00（BEA）</t>
  </si>
  <si>
    <t>9,550.00（BEA）</t>
  </si>
  <si>
    <t>8,650.00（BEA）</t>
  </si>
  <si>
    <t>606.50（BEA）</t>
  </si>
  <si>
    <t>71,244.80(BEA)</t>
  </si>
  <si>
    <t>1,058,750.00(BEA)</t>
  </si>
  <si>
    <t>444,000.00（BEA）</t>
  </si>
  <si>
    <t>30,050.00（BEA）</t>
  </si>
  <si>
    <t>75,100.00 (BEA）</t>
  </si>
  <si>
    <t>58,078.00 (BEA)</t>
  </si>
  <si>
    <t>29,731.20 (BEA)</t>
  </si>
  <si>
    <t>386,834.00（BEA）</t>
  </si>
  <si>
    <t>261,950.00（BEA）</t>
  </si>
  <si>
    <t>2,680.00（BEA）</t>
  </si>
  <si>
    <t>5,000.00（BEA）</t>
  </si>
  <si>
    <t>10,920.00（BEA）</t>
  </si>
  <si>
    <t>1,200,120.00（BEA）</t>
  </si>
  <si>
    <t>1,199,930.00（BEA）</t>
  </si>
  <si>
    <t>66,753.00（林业碳汇）</t>
  </si>
  <si>
    <t>25,200.00（BEA）</t>
  </si>
  <si>
    <t>2,790.00（林业碳汇）</t>
  </si>
  <si>
    <t>105,000.00（BEA）</t>
  </si>
  <si>
    <t>2,320.00（林业碳汇）</t>
  </si>
  <si>
    <t>77,915.90（BEA）</t>
  </si>
  <si>
    <t>122,525.00（林业碳汇）</t>
  </si>
  <si>
    <t>50,100.00（BEA）</t>
  </si>
  <si>
    <t>20,570.00（林业碳汇）</t>
  </si>
  <si>
    <t>478,106.00（BEA）</t>
  </si>
  <si>
    <t>681,020.00（BEA）</t>
  </si>
  <si>
    <t>267,742.50（BEA）</t>
  </si>
  <si>
    <t>410,035.00（BEA）</t>
  </si>
  <si>
    <t>853,187.60(BEA)</t>
  </si>
  <si>
    <t>93,644.40（BEA）</t>
  </si>
  <si>
    <t>322,724.70（BEA）</t>
  </si>
  <si>
    <t>192,654.60（BEA）</t>
  </si>
  <si>
    <t>20,405.00(BEA)</t>
  </si>
  <si>
    <t>11,540.00（BEA）</t>
  </si>
  <si>
    <t>726,012.00（BEA）</t>
  </si>
  <si>
    <t>376,277.00（BEA）</t>
  </si>
  <si>
    <t>24,366.80（BEA）</t>
  </si>
  <si>
    <t>41,151.60（BEA）</t>
  </si>
  <si>
    <t>69,960.20（BEA）</t>
  </si>
  <si>
    <t>18,370.80（BEA）</t>
  </si>
  <si>
    <t>20,567.40（BEA）</t>
  </si>
  <si>
    <t>9,639.60（BEA）</t>
  </si>
  <si>
    <t>376.00（BEA）</t>
  </si>
  <si>
    <t>23,550.00（BEA）</t>
  </si>
  <si>
    <t>2,174,400.00(BEA)</t>
  </si>
  <si>
    <t>5,116,179.60（BEA）</t>
  </si>
  <si>
    <t>1,335,768.60（BEA）</t>
  </si>
  <si>
    <t>2,429,199.20（BEA）</t>
  </si>
  <si>
    <t>25,100.00（BEA）</t>
  </si>
  <si>
    <t>30,600.00(BEA)</t>
  </si>
  <si>
    <t>684,082.00(BEA)</t>
  </si>
  <si>
    <t>14,656.00(BEA)</t>
  </si>
  <si>
    <t>111,200.00（BEA）</t>
  </si>
  <si>
    <t>162,050.00(BEA)</t>
  </si>
  <si>
    <t>385,961.40（BEA）</t>
  </si>
  <si>
    <t>786,356.20（BEA）</t>
  </si>
  <si>
    <t>624,417.60（BEA）</t>
  </si>
  <si>
    <t>3,351,254.30（BEA）</t>
  </si>
  <si>
    <t>161,171.00（BEA）</t>
  </si>
  <si>
    <t>500,085.50（BEA）</t>
  </si>
  <si>
    <t>41.00（BEA）</t>
  </si>
  <si>
    <t>768.00(BEA)</t>
  </si>
  <si>
    <t>632,000.00（BEA）</t>
  </si>
  <si>
    <t>299,632.50（BEA）</t>
  </si>
  <si>
    <t>143,741.50（BEA）</t>
  </si>
  <si>
    <t>282.40（BEA）</t>
  </si>
  <si>
    <t>494,937.00(BEA)</t>
  </si>
  <si>
    <t>1,217,111.00（BEA）</t>
  </si>
  <si>
    <t>1,571,557.80（BEA）</t>
  </si>
  <si>
    <t>1,384,408.80（BEA）</t>
  </si>
  <si>
    <t>7,090.00（BEA）</t>
  </si>
  <si>
    <t>1,352,407.70（BEA）</t>
  </si>
  <si>
    <t>1,020.00（林业碳汇）</t>
  </si>
  <si>
    <t>1,351,561.90（BEA）</t>
  </si>
  <si>
    <t>1,189,117.70（BEA）</t>
  </si>
  <si>
    <t>2,156,335.60（BEA）</t>
  </si>
  <si>
    <t>3,840.00（林业碳汇）</t>
  </si>
  <si>
    <t>8,798,173.60（BEA）</t>
  </si>
  <si>
    <t>4,383,030.70（BEA）</t>
  </si>
  <si>
    <t>12,800.00(林业碳汇)</t>
  </si>
  <si>
    <t>329,650.00(CCER)</t>
  </si>
  <si>
    <t>8,306,199.50(BEA)</t>
  </si>
  <si>
    <t>14,340.00（CCER）</t>
  </si>
  <si>
    <t>9,551,334.80（BEA）</t>
  </si>
  <si>
    <t>3,314,731.30（BEA）</t>
  </si>
  <si>
    <t>9,039,020.60（BEA）</t>
  </si>
  <si>
    <t>37,600.00（CCER）</t>
  </si>
  <si>
    <t>4,624,449.60（BEA）</t>
  </si>
  <si>
    <t>5,224.50（林业碳汇）</t>
  </si>
  <si>
    <t>53,123.10（CCER）</t>
  </si>
  <si>
    <t>3,561,575.10（BEA）</t>
  </si>
  <si>
    <t>30,500.00（CCER）</t>
  </si>
  <si>
    <t>8,122,948.80（BEA）</t>
  </si>
  <si>
    <t>4,257,032.90（BEA）</t>
  </si>
  <si>
    <t>3,184,691.00（BEA）</t>
  </si>
  <si>
    <t>3,780.00（CCER）</t>
  </si>
  <si>
    <t>5,175.00（林业碳汇）</t>
  </si>
  <si>
    <t>1,770,136.60（BEA）</t>
  </si>
  <si>
    <t>2,904,278.80（BEA）</t>
  </si>
  <si>
    <t>10,139.70（CCER）</t>
  </si>
  <si>
    <t>4,680,326.80（BEA）</t>
  </si>
  <si>
    <t>2,100.00（CCER）</t>
  </si>
  <si>
    <t>1,851,312.00（BEA）</t>
  </si>
  <si>
    <t>556,283.40(BEA)</t>
  </si>
  <si>
    <t>2,315.60（CCER）</t>
  </si>
  <si>
    <t>763,306.10（BEA）</t>
  </si>
  <si>
    <t>223,189.00（BEA）</t>
  </si>
  <si>
    <t>2,983,984.80（BEA）</t>
  </si>
  <si>
    <t>83.00（CCER）</t>
  </si>
  <si>
    <t>1,167,762.50（BEA）</t>
  </si>
  <si>
    <t>64,680.90（CCER）</t>
  </si>
  <si>
    <t>451,116.80（BEA）</t>
  </si>
  <si>
    <t>7,018.00（CCER）</t>
  </si>
  <si>
    <t>908,494.20（BEA）</t>
  </si>
  <si>
    <t>4,147,889.60（BEA）</t>
  </si>
  <si>
    <t>98.00（CCER）</t>
  </si>
  <si>
    <t>1,015,221.20（BEA）</t>
  </si>
  <si>
    <t>140.00（CCER）</t>
  </si>
  <si>
    <t>5,001,638.80（BEA）</t>
  </si>
  <si>
    <t>2,460,095.20（BEA）</t>
  </si>
  <si>
    <t>5,480.50（林业碳汇）</t>
  </si>
  <si>
    <t>28,000.00（CCER）</t>
  </si>
  <si>
    <t>4,751,587.20（BEA）</t>
  </si>
  <si>
    <t>925,865.60（BEA）</t>
  </si>
  <si>
    <t>109.20（CCER）</t>
  </si>
  <si>
    <t>30,250.00（林业碳汇）</t>
  </si>
  <si>
    <t>1,326,961.40（BEA）</t>
  </si>
  <si>
    <t>1,978,185.70（BEA）</t>
  </si>
  <si>
    <t>6,339,281.30（BEA）</t>
  </si>
  <si>
    <t>14,000.00（CCER）</t>
  </si>
  <si>
    <t>8,989.20（BEA）</t>
  </si>
  <si>
    <t>234.00（CCER）</t>
  </si>
  <si>
    <t>958,343.20（BEA）</t>
  </si>
  <si>
    <t>18.00（CCER）</t>
  </si>
  <si>
    <t>639,825.00（BEA）</t>
  </si>
  <si>
    <t>69.00（CCER）</t>
  </si>
  <si>
    <t>1,675,867.80（BEA）</t>
  </si>
  <si>
    <t>6,040.00（林业碳汇）</t>
  </si>
  <si>
    <t>5,,114.50（CCER）</t>
  </si>
  <si>
    <t>1,988,611.90（BEA）</t>
  </si>
  <si>
    <t>1,884,870.00（BEA）</t>
  </si>
  <si>
    <t>2,108,437.90（BEA）</t>
  </si>
  <si>
    <t>85,211.00（BEA）</t>
  </si>
  <si>
    <t>543,600.00（BEA）</t>
  </si>
  <si>
    <t>724,600.00（BEA）</t>
  </si>
  <si>
    <t>1,356,877.80（BEA）</t>
  </si>
  <si>
    <t>854,700.00（BEA）</t>
  </si>
  <si>
    <t>1,972,268.50（BEA）</t>
  </si>
  <si>
    <t>2,001,902.30（BEA）</t>
  </si>
  <si>
    <t>29,,800.00（BEA）</t>
  </si>
  <si>
    <t>11,840.00（BEA）</t>
  </si>
  <si>
    <t>513,829.30（BEA）</t>
  </si>
  <si>
    <t>656,740.00（BEA）</t>
  </si>
  <si>
    <t>14,625.00（CCER）</t>
  </si>
  <si>
    <t>1,773,100.80（BEA）</t>
  </si>
  <si>
    <t>2,404,677.80（BEA）</t>
  </si>
  <si>
    <t>340.00（CCER）</t>
  </si>
  <si>
    <t>2,589,200.00（BEA）</t>
  </si>
  <si>
    <t>1,782,841.60（BEA）</t>
  </si>
  <si>
    <t>18,095.00（BEA）</t>
  </si>
  <si>
    <t>354,509.40（BEA）</t>
  </si>
  <si>
    <t>1,059,583.80（BEA）</t>
  </si>
  <si>
    <t>521,820.00（BEA）</t>
  </si>
  <si>
    <t>867,259.00(BEA)</t>
  </si>
  <si>
    <t>836,448.80（BEA）</t>
  </si>
  <si>
    <t>1,164.00（BEA）</t>
  </si>
  <si>
    <t>255,514.80（BEA）</t>
  </si>
  <si>
    <t>114,800.00 (BEA)</t>
  </si>
  <si>
    <t>453,834.00 (BEA)</t>
  </si>
  <si>
    <t>1,410,500.00(BEA)</t>
  </si>
  <si>
    <t>115,489.20(BEA）</t>
  </si>
  <si>
    <t>294,600.00（BEA）</t>
  </si>
  <si>
    <t>360,400.00（BEA）</t>
  </si>
  <si>
    <t>37,480.00（BEA）</t>
  </si>
  <si>
    <t>3,024.30（BEA）</t>
  </si>
  <si>
    <t>2,164.90（BEA）</t>
  </si>
  <si>
    <t>2,490.40（BEA）</t>
  </si>
  <si>
    <t>481,500.00(BEA)</t>
  </si>
  <si>
    <t>1,854.60（BEA）</t>
  </si>
  <si>
    <t>86,240.00（BEA）</t>
  </si>
  <si>
    <t>459,603.20(BEA)</t>
  </si>
  <si>
    <t>56.00（BEA）</t>
  </si>
  <si>
    <t>5,414.40(BEA)</t>
  </si>
  <si>
    <t>8,120.00(BEA)</t>
  </si>
  <si>
    <t>6,600.00（BEA）</t>
  </si>
  <si>
    <t>1,293,960.00（BEA）</t>
  </si>
  <si>
    <t>9,920.00（BEA）</t>
  </si>
  <si>
    <t>24,780.00(BEA)</t>
  </si>
  <si>
    <t>148,548.00(BEA)</t>
  </si>
  <si>
    <t>58,534.00(BEA)</t>
  </si>
  <si>
    <t>43,200.00(BEA)</t>
  </si>
  <si>
    <t>810.00(BEA)</t>
  </si>
  <si>
    <t>525,160.00(BEA)</t>
  </si>
  <si>
    <t>10,900.00（BEA）</t>
  </si>
  <si>
    <t>10,300.00（BEA）</t>
  </si>
  <si>
    <t>9,740.00（BEA）</t>
  </si>
  <si>
    <t>40,600.00（BEA）</t>
  </si>
  <si>
    <t>374,810.00（BEA）</t>
  </si>
  <si>
    <t>22,609.30（BEA）</t>
  </si>
  <si>
    <t>4,910.00（BEA）</t>
  </si>
  <si>
    <t>122.70（BEA）</t>
  </si>
  <si>
    <t>114,800.00（CCER）</t>
  </si>
  <si>
    <t>141,331.20（BEA）</t>
  </si>
  <si>
    <t>5,304.00（BEA）</t>
  </si>
  <si>
    <t>22,122.10(CCER)</t>
  </si>
  <si>
    <t>102.00(BEA)</t>
  </si>
  <si>
    <t>27,400.00（CCER）</t>
  </si>
  <si>
    <t>2,300.00（CCER）</t>
  </si>
  <si>
    <t>9917.60（BEA）</t>
  </si>
  <si>
    <t>3,940.00（CCER）</t>
  </si>
  <si>
    <t>147.00（BEA）</t>
  </si>
  <si>
    <t>154,719.20（BEA）</t>
  </si>
  <si>
    <t>2330.00（CCER）</t>
  </si>
  <si>
    <t>92.40（BEA）</t>
  </si>
  <si>
    <t>70.074.00（BEA）</t>
  </si>
  <si>
    <t>1,376,300.00(BEA)</t>
  </si>
  <si>
    <t>1,518,182.10(BEA)</t>
  </si>
  <si>
    <t>101.20(BEA)</t>
  </si>
  <si>
    <t>106,809.10（BEA）</t>
  </si>
  <si>
    <t>364,623.60(BEA)</t>
  </si>
  <si>
    <t>1,040.00（CCER）</t>
  </si>
  <si>
    <t>70,841.40(BEA)</t>
  </si>
  <si>
    <t>69,354.80（BEA）</t>
  </si>
  <si>
    <t>326,784.10(BEA)</t>
  </si>
  <si>
    <t>153,545.20（BEA）</t>
  </si>
  <si>
    <t>516,529.80（BEA）</t>
  </si>
  <si>
    <t>427,092.50（BEA）</t>
  </si>
  <si>
    <t>448,850.00(CCER)</t>
  </si>
  <si>
    <t>69,618.60(BEA)</t>
  </si>
  <si>
    <t>19,529.00（林业碳汇）</t>
  </si>
  <si>
    <t>168,343.60（BEA）</t>
  </si>
  <si>
    <t>400.00（林业碳汇）</t>
  </si>
  <si>
    <t>474,955.70(BEA)</t>
  </si>
  <si>
    <t>1,000,361.60（BEA）</t>
  </si>
  <si>
    <t>317,966.40(BEA)</t>
  </si>
  <si>
    <t>2,963,821.90(BEA)</t>
  </si>
  <si>
    <t>2,468,332.80(BEA)</t>
  </si>
  <si>
    <t>6,264,216.10(BEA)</t>
  </si>
  <si>
    <t>4,123,161.60(BEA)</t>
  </si>
  <si>
    <t>1,068,128.50(BEA)</t>
  </si>
  <si>
    <t>1,161,251.40（BEA）</t>
  </si>
  <si>
    <t>6,021,921.60(BEA)</t>
  </si>
  <si>
    <t>5,784,845.60(BEA)</t>
  </si>
  <si>
    <t>5,068.00（CCER）</t>
  </si>
  <si>
    <t>4,605,394.10（BEA）</t>
  </si>
  <si>
    <t>4,335.00（CCER）</t>
  </si>
  <si>
    <t>7,238,609.60(BEA)</t>
  </si>
  <si>
    <t>8,252.20（CCER）</t>
  </si>
  <si>
    <t>13,475.00(林业碳汇)</t>
  </si>
  <si>
    <t>3,393,862.20(BEA)</t>
  </si>
  <si>
    <t>64,800.00（CCER）</t>
  </si>
  <si>
    <t>3,752,861.50(BEA)</t>
  </si>
  <si>
    <t>1,370,933.60（BEA）</t>
  </si>
  <si>
    <t>167,356.80（CCER）</t>
  </si>
  <si>
    <t>4,952,504.20(BEA)</t>
  </si>
  <si>
    <t>36,277.50（CCER）</t>
  </si>
  <si>
    <t>22,560.00（林业碳汇）</t>
  </si>
  <si>
    <t>5,230,709.00（BEA）</t>
  </si>
  <si>
    <t>30,706.00（CCER）</t>
  </si>
  <si>
    <t>6,461,513.90（BEA）</t>
  </si>
  <si>
    <t>416,081.00（CCER）</t>
  </si>
  <si>
    <t>1,908,760.00（BEA）</t>
  </si>
  <si>
    <t>35,604.00(CCER)</t>
  </si>
  <si>
    <t>2,061,306.00(BEA)</t>
  </si>
  <si>
    <t>840,765.60(BEA)</t>
  </si>
  <si>
    <t>2,061,493.50（BEA）</t>
  </si>
  <si>
    <t>453,503.60(BEA)</t>
  </si>
  <si>
    <t>508,584.20（BEA）</t>
  </si>
  <si>
    <t>8,077.20（CCER）</t>
  </si>
  <si>
    <t>1,843,214.40（BEA）</t>
  </si>
  <si>
    <t>595,600.00（BEA）</t>
  </si>
  <si>
    <t>656,771.00(BEA)</t>
  </si>
  <si>
    <t>1,033,767.20(BEA)</t>
  </si>
  <si>
    <t>138,858.00(BEA)</t>
  </si>
  <si>
    <t>104,640.00(BEA)</t>
  </si>
  <si>
    <t>18,424.00(CCER)</t>
  </si>
  <si>
    <t>872,187.70(BEA)</t>
  </si>
  <si>
    <t>1,300.00(CCER)</t>
  </si>
  <si>
    <t>568,971.60(BEA)</t>
  </si>
  <si>
    <t>360,839.60(BEA)</t>
  </si>
  <si>
    <t>583,200.00(BEA)</t>
  </si>
  <si>
    <t>1,066,955.20（BEA）</t>
  </si>
  <si>
    <t>1,930,531.70（BEA）</t>
  </si>
  <si>
    <t>5,528,479.20(BEA)</t>
  </si>
  <si>
    <t>1,367,117.90(BEA)</t>
  </si>
  <si>
    <t>639,500.00（BEA）</t>
  </si>
  <si>
    <t>1,234,691.60(BEA)</t>
  </si>
  <si>
    <t>500.00(CCER)</t>
  </si>
  <si>
    <t>1,687,407.50(BEA)</t>
  </si>
  <si>
    <t>677,350.00(BEA)</t>
  </si>
  <si>
    <t>814,651.90(BEA)</t>
  </si>
  <si>
    <t>63,903.00(BEA)</t>
  </si>
  <si>
    <t>240,490.00(BEA)</t>
  </si>
  <si>
    <t>1,909,940.00（BEA）</t>
  </si>
  <si>
    <t>1,792,593.00(BEA)</t>
  </si>
  <si>
    <t>1,239,866.50(BEA)</t>
  </si>
  <si>
    <t>11,991.60(BEA)</t>
  </si>
  <si>
    <t>160,550.00（BEA）</t>
  </si>
  <si>
    <t>954,094.00（BEA）</t>
  </si>
  <si>
    <t>58,350.00（BEA）</t>
  </si>
  <si>
    <t>213,790.00（BEA）</t>
  </si>
  <si>
    <t>1,115,375.20（BEA）</t>
  </si>
  <si>
    <t>99,260.00(BEA)</t>
  </si>
  <si>
    <t>2,093,752.40（BEA）</t>
  </si>
  <si>
    <t>8,000.00（CCER）</t>
  </si>
  <si>
    <t>164,700.00（BEA）</t>
  </si>
  <si>
    <t>4,774.80（BEA）</t>
  </si>
  <si>
    <t>3,411.20(BEA)</t>
  </si>
  <si>
    <t>4,523.60(BEA)</t>
  </si>
  <si>
    <t>191,760.00（BEA）</t>
  </si>
  <si>
    <t>127,400.00(BEA)</t>
  </si>
  <si>
    <t>387,957.00（BEA）</t>
  </si>
  <si>
    <t>2,981.20(BEA)</t>
  </si>
  <si>
    <t>941,400.00（BEA）</t>
  </si>
  <si>
    <t>4,288.60（BEA）</t>
  </si>
  <si>
    <t>443,556.40(BEA)</t>
  </si>
  <si>
    <t>110.00(BEA)</t>
  </si>
  <si>
    <t>569.00(BEA)</t>
  </si>
  <si>
    <t>3,438.70(BEA)</t>
  </si>
  <si>
    <t>2,984.40(BEA)</t>
  </si>
  <si>
    <t>2,928.80（BEA）</t>
  </si>
  <si>
    <t>2,464.00（BEA）</t>
  </si>
  <si>
    <t>3,588.00（BEA）</t>
  </si>
  <si>
    <t>3,276.80(BEA)</t>
  </si>
  <si>
    <t>5,256.00(BEA)</t>
  </si>
  <si>
    <t>4,998.00(BEA)</t>
  </si>
  <si>
    <t>156,100.00(BEA)</t>
  </si>
  <si>
    <t>13,208.00(BEA)</t>
  </si>
  <si>
    <t>467,500.00(BEA)</t>
  </si>
  <si>
    <t>779,120.00(BEA)</t>
  </si>
  <si>
    <t>291,227.60(BEA)</t>
  </si>
  <si>
    <t>758,000.00（BEA）</t>
  </si>
  <si>
    <t>270,666.00（BEA）</t>
  </si>
  <si>
    <t>59,400.00（BEA）</t>
  </si>
  <si>
    <t>297.00(BEA)</t>
  </si>
  <si>
    <t>303.00(BEA)</t>
  </si>
  <si>
    <t>1422,742.00(BEA)</t>
  </si>
  <si>
    <t>133,077.20(BEA)</t>
  </si>
  <si>
    <t>470,416.00(BEA)</t>
  </si>
  <si>
    <t>Projecting EU Environmental Taxes for 2023</t>
  </si>
  <si>
    <t>linear model fit</t>
  </si>
  <si>
    <t>Taxes (m EUR)</t>
  </si>
  <si>
    <t>EUR/USD</t>
  </si>
  <si>
    <t>Taxes (USD)</t>
  </si>
  <si>
    <t>Korea: Projecting Transport, Energy and Environmental Taxes for 2023</t>
  </si>
  <si>
    <t>Taxes (KRW tr)</t>
  </si>
  <si>
    <t>Taxes (KRW m)</t>
  </si>
  <si>
    <t>USD/KRW</t>
  </si>
  <si>
    <t>Taxes (USD m)</t>
  </si>
  <si>
    <t>EU-ETS: Projecting Economic Loss from Extreme Weather Events for 2023</t>
  </si>
  <si>
    <t>Economic Losses (mUSD)</t>
  </si>
  <si>
    <t>Korea: Projecting Extreme Weather Days for Korea (HDD and CDD)</t>
  </si>
  <si>
    <t>HDD</t>
  </si>
  <si>
    <t>CDD</t>
  </si>
  <si>
    <t>RGGI_GDP</t>
  </si>
  <si>
    <t>CA_GDP</t>
  </si>
  <si>
    <t>Korea_GDP</t>
  </si>
  <si>
    <t>EU_GDP</t>
  </si>
  <si>
    <t>CN_GDP</t>
  </si>
  <si>
    <t>Q</t>
  </si>
  <si>
    <t>GDP</t>
  </si>
  <si>
    <t>Delta</t>
  </si>
  <si>
    <t>Recession Indicator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</si>
  <si>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</si>
  <si>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</si>
  <si>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</si>
  <si>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</si>
  <si>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</si>
  <si>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</si>
  <si>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</si>
  <si>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</si>
  <si>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</si>
  <si>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</si>
  <si>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</si>
  <si>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</si>
  <si>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</si>
  <si>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</si>
  <si>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</si>
  <si>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</si>
  <si>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</si>
  <si>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</si>
  <si>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</si>
  <si>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</si>
  <si>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</si>
  <si>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</si>
  <si>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</si>
  <si>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</si>
  <si>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</si>
  <si>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</si>
  <si>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</si>
  <si>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</si>
  <si>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RGGI Inflation Computation</t>
  </si>
  <si>
    <t>https://apps.bea.gov/itable/?ReqID=70&amp;step=1&amp;_gl=1*nzm32m*_ga*MTYzNzg1MjA0NS4xNzEzMTc4Njg0*_ga_J4698JNNFT*MTcxMzE4NzE3MS4yLjEuMTcxMzE4NzU4NC41NC4wLjA.#eyJhcHBpZCI6NzAsInN0ZXBzIjpbMSwyOSwyNSwzMSwyNiwyNywzMF0sImRhdGEiOltbIlRhYmxlSWQiLCI1MzIiXSxbIk1ham9yX0FyZWEiLCIwIl0sWyJTdGF0ZSIsWyIwIl1dLFsiQXJlYSIsWyIwNjAwMCIsIjA5MDAwIiwiMTAwMDAiLCIyMzAwMCIsIjI0MDAwIiwiMjUwMDAiLCIzMzAwMCIsIjM0MDAwIiwiMzYwMDAiLCI0NDAwMCIsIjUwMDAwIl1dLFsiU3RhdGlzdGljIixbIjEiLCIzIl1dLFsiVW5pdF9vZl9tZWFzdXJlIiwiTGV2ZWxzIl0sWyJZZWFyIixbIjIwMjMiLCIyMDIyIiwiMjAyMSIsIjIwMjAiLCIyMDE5IiwiMjAxOCJdXSxbIlllYXJCZWdpbiIsIi0xIl0sWyJZZWFyX0VuZCIsIi0xIl1dfQ==</t>
  </si>
  <si>
    <t>Real v Nominal GDP</t>
  </si>
  <si>
    <t>USA Facts and FRED</t>
  </si>
  <si>
    <t>BEA</t>
  </si>
  <si>
    <t>GeoFips</t>
  </si>
  <si>
    <t>GeoName</t>
  </si>
  <si>
    <t>LineCode</t>
  </si>
  <si>
    <t>Description</t>
  </si>
  <si>
    <t>2016:Q4</t>
  </si>
  <si>
    <t>2017:Q1</t>
  </si>
  <si>
    <t>2017:Q2</t>
  </si>
  <si>
    <t>2017:Q3</t>
  </si>
  <si>
    <t>2017:Q4</t>
  </si>
  <si>
    <t>2018:Q1</t>
  </si>
  <si>
    <t>2018:Q2</t>
  </si>
  <si>
    <t>2018:Q3</t>
  </si>
  <si>
    <t>2018:Q4</t>
  </si>
  <si>
    <t>2019:Q1</t>
  </si>
  <si>
    <t>2019:Q2</t>
  </si>
  <si>
    <t>2019:Q3</t>
  </si>
  <si>
    <t>2019:Q4</t>
  </si>
  <si>
    <t>2020:Q1</t>
  </si>
  <si>
    <t>2020:Q2</t>
  </si>
  <si>
    <t>2020:Q3</t>
  </si>
  <si>
    <t>2020:Q4</t>
  </si>
  <si>
    <t>2021:Q1</t>
  </si>
  <si>
    <t>2021:Q2</t>
  </si>
  <si>
    <t>2021:Q3</t>
  </si>
  <si>
    <t>2021:Q4</t>
  </si>
  <si>
    <t>2022:Q1</t>
  </si>
  <si>
    <t>2022:Q2</t>
  </si>
  <si>
    <t>2022:Q3</t>
  </si>
  <si>
    <t>2022:Q4</t>
  </si>
  <si>
    <t>2023:Q1</t>
  </si>
  <si>
    <t>2023:Q2</t>
  </si>
  <si>
    <t>2023:Q3</t>
  </si>
  <si>
    <t>2023:Q4</t>
  </si>
  <si>
    <t>Real GDP (millions of chained 2017 dollars) 1</t>
  </si>
  <si>
    <t>Current-dollar GDP (millions of current dollars)</t>
  </si>
  <si>
    <t>GDP Deflator</t>
  </si>
  <si>
    <t>Inflation rate</t>
  </si>
  <si>
    <t>https://www.marca.com/en/lifestyle/us-news/personal-finance/2022/11/01/63618eb8268e3ebb788b45e5.html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</si>
</sst>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yyyy"/>
    <numFmt numFmtId="165" formatCode="yyyy-mm-dd"/>
  </numFmts>
  <fonts count="32">
    <font>
      <sz val="10.0"/>
      <color rgb="FF000000"/>
      <name val="Arial"/>
      <scheme val="minor"/>
    </font>
    <font>
      <b/>
      <color rgb="FFFF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FF0000"/>
      <name val="Arial"/>
    </font>
    <font>
      <b/>
      <i/>
      <color theme="1"/>
      <name val="Arial"/>
    </font>
    <font>
      <b/>
      <sz val="8.0"/>
      <color theme="1"/>
      <name val="Arial"/>
    </font>
    <font>
      <b/>
      <sz val="8.0"/>
      <color rgb="FFFFFFFF"/>
      <name val="Arial"/>
    </font>
    <font>
      <sz val="8.0"/>
      <color theme="1"/>
      <name val="Arial"/>
    </font>
    <font>
      <sz val="8.0"/>
      <color rgb="FF000000"/>
      <name val="&quot;Arial&quot;"/>
    </font>
    <font>
      <sz val="9.0"/>
      <color theme="1"/>
      <name val="Arial"/>
    </font>
    <font>
      <i/>
      <sz val="9.0"/>
      <color theme="1"/>
      <name val="Arial"/>
    </font>
    <font>
      <i/>
      <color theme="1"/>
      <name val="Arial"/>
      <scheme val="minor"/>
    </font>
    <font>
      <b/>
      <color rgb="FF000000"/>
      <name val="Arial"/>
    </font>
    <font>
      <b/>
      <sz val="9.0"/>
      <color theme="1"/>
      <name val="Arial"/>
    </font>
    <font>
      <sz val="9.0"/>
      <color theme="1"/>
      <name val="Calibri"/>
    </font>
    <font>
      <b/>
      <u/>
      <color rgb="FFFF0000"/>
    </font>
    <font>
      <i/>
      <color theme="1"/>
      <name val="Arial"/>
    </font>
    <font>
      <color rgb="FFFFFFFF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theme="1"/>
      <name val="Arial"/>
    </font>
    <font>
      <b/>
      <sz val="9.0"/>
      <color theme="1"/>
      <name val="Arial"/>
      <scheme val="minor"/>
    </font>
    <font>
      <b/>
      <sz val="9.0"/>
      <color theme="1"/>
      <name val="Calibri"/>
    </font>
    <font>
      <b/>
      <sz val="8.0"/>
      <color theme="1"/>
      <name val="Calibri"/>
    </font>
    <font>
      <sz val="8.0"/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34A853"/>
        <bgColor rgb="FF34A85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DFE4EC"/>
        <bgColor rgb="FFDFE4EC"/>
      </patternFill>
    </fill>
    <fill>
      <patternFill patternType="solid">
        <fgColor rgb="FF8093B3"/>
        <bgColor rgb="FF8093B3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bottom style="thick">
        <color rgb="FF8093B3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" fillId="2" fontId="2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5" fillId="3" fontId="5" numFmtId="0" xfId="0" applyAlignment="1" applyBorder="1" applyFill="1" applyFont="1">
      <alignment horizontal="center" readingOrder="0"/>
    </xf>
    <xf borderId="2" fillId="0" fontId="6" numFmtId="0" xfId="0" applyBorder="1" applyFont="1"/>
    <xf borderId="1" fillId="3" fontId="4" numFmtId="2" xfId="0" applyAlignment="1" applyBorder="1" applyFont="1" applyNumberFormat="1">
      <alignment horizontal="center" vertical="center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4" fontId="9" numFmtId="0" xfId="0" applyAlignment="1" applyFill="1" applyFont="1">
      <alignment horizontal="center"/>
    </xf>
    <xf borderId="0" fillId="5" fontId="9" numFmtId="0" xfId="0" applyAlignment="1" applyFill="1" applyFont="1">
      <alignment horizontal="center"/>
    </xf>
    <xf borderId="0" fillId="6" fontId="10" numFmtId="0" xfId="0" applyAlignment="1" applyFill="1" applyFon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11" numFmtId="2" xfId="0" applyAlignment="1" applyFont="1" applyNumberFormat="1">
      <alignment horizontal="center"/>
    </xf>
    <xf borderId="6" fillId="0" fontId="1" numFmtId="0" xfId="0" applyAlignment="1" applyBorder="1" applyFont="1">
      <alignment readingOrder="0"/>
    </xf>
    <xf borderId="6" fillId="0" fontId="4" numFmtId="0" xfId="0" applyBorder="1" applyFont="1"/>
    <xf borderId="7" fillId="7" fontId="9" numFmtId="0" xfId="0" applyAlignment="1" applyBorder="1" applyFill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7" fillId="7" fontId="9" numFmtId="0" xfId="0" applyAlignment="1" applyBorder="1" applyFont="1">
      <alignment horizontal="center" readingOrder="0" shrinkToFit="0" vertical="center" wrapText="1"/>
    </xf>
    <xf borderId="6" fillId="8" fontId="9" numFmtId="0" xfId="0" applyAlignment="1" applyBorder="1" applyFill="1" applyFont="1">
      <alignment horizontal="center" readingOrder="0" shrinkToFit="0" vertical="center" wrapText="1"/>
    </xf>
    <xf borderId="6" fillId="8" fontId="9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11" fillId="0" fontId="6" numFmtId="0" xfId="0" applyBorder="1" applyFont="1"/>
    <xf borderId="12" fillId="0" fontId="6" numFmtId="0" xfId="0" applyBorder="1" applyFont="1"/>
    <xf borderId="6" fillId="3" fontId="9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6" fillId="8" fontId="11" numFmtId="0" xfId="0" applyAlignment="1" applyBorder="1" applyFont="1">
      <alignment horizontal="center" vertical="center"/>
    </xf>
    <xf borderId="6" fillId="8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vertical="center"/>
    </xf>
    <xf borderId="6" fillId="0" fontId="11" numFmtId="3" xfId="0" applyAlignment="1" applyBorder="1" applyFont="1" applyNumberForma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3" numFmtId="3" xfId="0" applyAlignment="1" applyBorder="1" applyFont="1" applyNumberFormat="1">
      <alignment horizontal="center" vertical="center"/>
    </xf>
    <xf borderId="6" fillId="2" fontId="11" numFmtId="0" xfId="0" applyAlignment="1" applyBorder="1" applyFont="1">
      <alignment horizontal="center" vertical="center"/>
    </xf>
    <xf borderId="6" fillId="2" fontId="11" numFmtId="3" xfId="0" applyAlignment="1" applyBorder="1" applyFont="1" applyNumberFormat="1">
      <alignment horizontal="center" vertical="center"/>
    </xf>
    <xf borderId="6" fillId="9" fontId="11" numFmtId="3" xfId="0" applyAlignment="1" applyBorder="1" applyFill="1" applyFont="1" applyNumberFormat="1">
      <alignment horizontal="center" vertical="center"/>
    </xf>
    <xf borderId="6" fillId="8" fontId="2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6" fillId="0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vertical="center"/>
    </xf>
    <xf borderId="6" fillId="2" fontId="3" numFmtId="1" xfId="0" applyAlignment="1" applyBorder="1" applyFont="1" applyNumberFormat="1">
      <alignment horizontal="center" vertical="center"/>
    </xf>
    <xf borderId="0" fillId="0" fontId="15" numFmtId="0" xfId="0" applyAlignment="1" applyFont="1">
      <alignment readingOrder="0"/>
    </xf>
    <xf borderId="0" fillId="0" fontId="16" numFmtId="0" xfId="0" applyAlignment="1" applyFont="1">
      <alignment shrinkToFit="0" vertical="bottom" wrapText="0"/>
    </xf>
    <xf borderId="0" fillId="0" fontId="16" numFmtId="0" xfId="0" applyAlignment="1" applyFont="1">
      <alignment readingOrder="0" shrinkToFit="0" vertical="bottom" wrapText="0"/>
    </xf>
    <xf borderId="6" fillId="8" fontId="2" numFmtId="0" xfId="0" applyAlignment="1" applyBorder="1" applyFont="1">
      <alignment vertical="bottom"/>
    </xf>
    <xf borderId="6" fillId="8" fontId="2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2" fontId="3" numFmtId="1" xfId="0" applyAlignment="1" applyBorder="1" applyFont="1" applyNumberFormat="1">
      <alignment horizontal="center" vertical="bottom"/>
    </xf>
    <xf borderId="0" fillId="0" fontId="7" numFmtId="0" xfId="0" applyAlignment="1" applyFont="1">
      <alignment readingOrder="0" shrinkToFit="0" vertical="bottom" wrapText="0"/>
    </xf>
    <xf borderId="6" fillId="8" fontId="2" numFmtId="0" xfId="0" applyAlignment="1" applyBorder="1" applyFont="1">
      <alignment horizontal="center" readingOrder="0" vertical="center"/>
    </xf>
    <xf borderId="6" fillId="8" fontId="17" numFmtId="0" xfId="0" applyAlignment="1" applyBorder="1" applyFont="1">
      <alignment horizontal="center" vertical="center"/>
    </xf>
    <xf borderId="6" fillId="8" fontId="2" numFmtId="3" xfId="0" applyAlignment="1" applyBorder="1" applyFont="1" applyNumberFormat="1">
      <alignment horizontal="center" readingOrder="0" vertical="center"/>
    </xf>
    <xf borderId="6" fillId="0" fontId="18" numFmtId="3" xfId="0" applyAlignment="1" applyBorder="1" applyFont="1" applyNumberFormat="1">
      <alignment horizontal="center" readingOrder="0" vertical="center"/>
    </xf>
    <xf borderId="6" fillId="0" fontId="18" numFmtId="3" xfId="0" applyAlignment="1" applyBorder="1" applyFont="1" applyNumberFormat="1">
      <alignment horizontal="center" vertical="center"/>
    </xf>
    <xf borderId="6" fillId="0" fontId="13" numFmtId="9" xfId="0" applyAlignment="1" applyBorder="1" applyFont="1" applyNumberFormat="1">
      <alignment horizontal="center" vertical="center"/>
    </xf>
    <xf borderId="6" fillId="0" fontId="13" numFmtId="3" xfId="0" applyAlignment="1" applyBorder="1" applyFont="1" applyNumberFormat="1">
      <alignment horizontal="center" vertical="center"/>
    </xf>
    <xf borderId="6" fillId="8" fontId="13" numFmtId="0" xfId="0" applyAlignment="1" applyBorder="1" applyFont="1">
      <alignment horizontal="center" readingOrder="0" vertical="center"/>
    </xf>
    <xf borderId="6" fillId="8" fontId="13" numFmtId="3" xfId="0" applyAlignment="1" applyBorder="1" applyFont="1" applyNumberFormat="1">
      <alignment horizontal="center" vertical="center"/>
    </xf>
    <xf borderId="6" fillId="8" fontId="3" numFmtId="3" xfId="0" applyAlignment="1" applyBorder="1" applyFont="1" applyNumberFormat="1">
      <alignment horizontal="center" vertical="center"/>
    </xf>
    <xf borderId="6" fillId="8" fontId="3" numFmtId="0" xfId="0" applyAlignment="1" applyBorder="1" applyFont="1">
      <alignment horizontal="center" vertical="center"/>
    </xf>
    <xf borderId="6" fillId="8" fontId="17" numFmtId="3" xfId="0" applyAlignment="1" applyBorder="1" applyFont="1" applyNumberFormat="1">
      <alignment horizontal="center" vertical="center"/>
    </xf>
    <xf borderId="0" fillId="0" fontId="19" numFmtId="0" xfId="0" applyAlignment="1" applyFont="1">
      <alignment readingOrder="0"/>
    </xf>
    <xf borderId="6" fillId="10" fontId="20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vertical="center"/>
    </xf>
    <xf borderId="6" fillId="11" fontId="21" numFmtId="0" xfId="0" applyAlignment="1" applyBorder="1" applyFill="1" applyFont="1">
      <alignment horizontal="center" vertical="center"/>
    </xf>
    <xf borderId="6" fillId="12" fontId="3" numFmtId="0" xfId="0" applyAlignment="1" applyBorder="1" applyFill="1" applyFont="1">
      <alignment horizontal="center" vertical="center"/>
    </xf>
    <xf borderId="6" fillId="13" fontId="3" numFmtId="3" xfId="0" applyAlignment="1" applyBorder="1" applyFill="1" applyFont="1" applyNumberFormat="1">
      <alignment horizontal="center" vertical="center"/>
    </xf>
    <xf borderId="6" fillId="10" fontId="2" numFmtId="0" xfId="0" applyAlignment="1" applyBorder="1" applyFont="1">
      <alignment horizontal="center" vertical="center"/>
    </xf>
    <xf borderId="6" fillId="10" fontId="2" numFmtId="3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  <xf borderId="6" fillId="7" fontId="2" numFmtId="0" xfId="0" applyAlignment="1" applyBorder="1" applyFont="1">
      <alignment horizontal="center" vertical="center"/>
    </xf>
    <xf borderId="6" fillId="2" fontId="3" numFmtId="3" xfId="0" applyAlignment="1" applyBorder="1" applyFont="1" applyNumberFormat="1">
      <alignment horizontal="center" vertical="center"/>
    </xf>
    <xf borderId="0" fillId="0" fontId="3" numFmtId="10" xfId="0" applyAlignment="1" applyFont="1" applyNumberFormat="1">
      <alignment horizontal="right" vertical="bottom"/>
    </xf>
    <xf borderId="0" fillId="0" fontId="3" numFmtId="9" xfId="0" applyAlignment="1" applyFont="1" applyNumberFormat="1">
      <alignment horizontal="right" vertical="bottom"/>
    </xf>
    <xf borderId="0" fillId="10" fontId="20" numFmtId="0" xfId="0" applyAlignment="1" applyFont="1">
      <alignment horizontal="center"/>
    </xf>
    <xf borderId="0" fillId="10" fontId="3" numFmtId="0" xfId="0" applyFont="1"/>
    <xf borderId="13" fillId="10" fontId="20" numFmtId="0" xfId="0" applyAlignment="1" applyBorder="1" applyFont="1">
      <alignment horizontal="center"/>
    </xf>
    <xf borderId="13" fillId="11" fontId="21" numFmtId="0" xfId="0" applyAlignment="1" applyBorder="1" applyFont="1">
      <alignment horizontal="center"/>
    </xf>
    <xf borderId="14" fillId="12" fontId="3" numFmtId="0" xfId="0" applyAlignment="1" applyBorder="1" applyFont="1">
      <alignment horizontal="center"/>
    </xf>
    <xf borderId="0" fillId="13" fontId="3" numFmtId="3" xfId="0" applyAlignment="1" applyFont="1" applyNumberFormat="1">
      <alignment horizontal="center"/>
    </xf>
    <xf borderId="15" fillId="12" fontId="3" numFmtId="0" xfId="0" applyAlignment="1" applyBorder="1" applyFont="1">
      <alignment horizontal="center"/>
    </xf>
    <xf borderId="16" fillId="13" fontId="3" numFmtId="3" xfId="0" applyAlignment="1" applyBorder="1" applyFont="1" applyNumberFormat="1">
      <alignment horizontal="center"/>
    </xf>
    <xf borderId="16" fillId="13" fontId="3" numFmtId="3" xfId="0" applyBorder="1" applyFont="1" applyNumberFormat="1"/>
    <xf borderId="0" fillId="10" fontId="2" numFmtId="0" xfId="0" applyAlignment="1" applyFont="1">
      <alignment horizontal="center"/>
    </xf>
    <xf borderId="0" fillId="10" fontId="2" numFmtId="3" xfId="0" applyAlignment="1" applyFont="1" applyNumberFormat="1">
      <alignment horizontal="center"/>
    </xf>
    <xf borderId="6" fillId="7" fontId="22" numFmtId="0" xfId="0" applyAlignment="1" applyBorder="1" applyFont="1">
      <alignment horizontal="center" vertical="center"/>
    </xf>
    <xf borderId="6" fillId="7" fontId="22" numFmtId="0" xfId="0" applyAlignment="1" applyBorder="1" applyFont="1">
      <alignment horizontal="center" readingOrder="0" vertical="center"/>
    </xf>
    <xf borderId="6" fillId="0" fontId="23" numFmtId="3" xfId="0" applyAlignment="1" applyBorder="1" applyFont="1" applyNumberFormat="1">
      <alignment horizontal="center" vertical="center"/>
    </xf>
    <xf borderId="6" fillId="0" fontId="24" numFmtId="10" xfId="0" applyAlignment="1" applyBorder="1" applyFont="1" applyNumberFormat="1">
      <alignment horizontal="center" vertical="center"/>
    </xf>
    <xf borderId="0" fillId="8" fontId="2" numFmtId="0" xfId="0" applyAlignment="1" applyFon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10" fontId="20" numFmtId="0" xfId="0" applyAlignment="1" applyFont="1">
      <alignment vertical="bottom"/>
    </xf>
    <xf borderId="0" fillId="10" fontId="3" numFmtId="0" xfId="0" applyAlignment="1" applyFont="1">
      <alignment vertical="bottom"/>
    </xf>
    <xf borderId="13" fillId="10" fontId="20" numFmtId="0" xfId="0" applyAlignment="1" applyBorder="1" applyFont="1">
      <alignment vertical="bottom"/>
    </xf>
    <xf borderId="13" fillId="11" fontId="21" numFmtId="0" xfId="0" applyAlignment="1" applyBorder="1" applyFont="1">
      <alignment vertical="bottom"/>
    </xf>
    <xf borderId="14" fillId="12" fontId="3" numFmtId="0" xfId="0" applyAlignment="1" applyBorder="1" applyFont="1">
      <alignment horizontal="right" vertical="bottom"/>
    </xf>
    <xf borderId="0" fillId="13" fontId="3" numFmtId="0" xfId="0" applyAlignment="1" applyFont="1">
      <alignment horizontal="right" vertical="bottom"/>
    </xf>
    <xf borderId="0" fillId="13" fontId="3" numFmtId="3" xfId="0" applyAlignment="1" applyFont="1" applyNumberFormat="1">
      <alignment horizontal="right" vertical="bottom"/>
    </xf>
    <xf borderId="15" fillId="12" fontId="3" numFmtId="0" xfId="0" applyAlignment="1" applyBorder="1" applyFont="1">
      <alignment horizontal="right" vertical="bottom"/>
    </xf>
    <xf borderId="16" fillId="13" fontId="3" numFmtId="0" xfId="0" applyAlignment="1" applyBorder="1" applyFont="1">
      <alignment horizontal="right" vertical="bottom"/>
    </xf>
    <xf borderId="16" fillId="13" fontId="3" numFmtId="3" xfId="0" applyAlignment="1" applyBorder="1" applyFont="1" applyNumberFormat="1">
      <alignment horizontal="right" vertical="bottom"/>
    </xf>
    <xf borderId="0" fillId="10" fontId="2" numFmtId="0" xfId="0" applyAlignment="1" applyFont="1">
      <alignment vertical="bottom"/>
    </xf>
    <xf borderId="0" fillId="10" fontId="2" numFmtId="0" xfId="0" applyAlignment="1" applyFont="1">
      <alignment horizontal="right" vertical="bottom"/>
    </xf>
    <xf borderId="0" fillId="10" fontId="2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center" vertical="center"/>
    </xf>
    <xf borderId="0" fillId="0" fontId="4" numFmtId="0" xfId="0" applyAlignment="1" applyFont="1">
      <alignment readingOrder="0"/>
    </xf>
    <xf borderId="6" fillId="8" fontId="25" numFmtId="0" xfId="0" applyAlignment="1" applyBorder="1" applyFont="1">
      <alignment horizontal="center" readingOrder="0" vertical="center"/>
    </xf>
    <xf borderId="6" fillId="0" fontId="13" numFmtId="4" xfId="0" applyAlignment="1" applyBorder="1" applyFont="1" applyNumberFormat="1">
      <alignment horizontal="center" vertical="center"/>
    </xf>
    <xf borderId="6" fillId="2" fontId="13" numFmtId="3" xfId="0" applyAlignment="1" applyBorder="1" applyFont="1" applyNumberFormat="1">
      <alignment horizontal="center" vertical="center"/>
    </xf>
    <xf borderId="6" fillId="0" fontId="4" numFmtId="3" xfId="0" applyAlignment="1" applyBorder="1" applyFont="1" applyNumberFormat="1">
      <alignment horizontal="center" readingOrder="0" vertical="center"/>
    </xf>
    <xf borderId="6" fillId="2" fontId="3" numFmtId="2" xfId="0" applyAlignment="1" applyBorder="1" applyFont="1" applyNumberFormat="1">
      <alignment horizontal="center" vertical="center"/>
    </xf>
    <xf borderId="6" fillId="2" fontId="4" numFmtId="3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right" vertical="bottom"/>
    </xf>
    <xf borderId="6" fillId="2" fontId="3" numFmtId="0" xfId="0" applyAlignment="1" applyBorder="1" applyFont="1">
      <alignment horizontal="right" vertical="bottom"/>
    </xf>
    <xf borderId="6" fillId="8" fontId="26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readingOrder="0" vertical="center"/>
    </xf>
    <xf borderId="6" fillId="0" fontId="18" numFmtId="0" xfId="0" applyAlignment="1" applyBorder="1" applyFont="1">
      <alignment horizontal="center" vertical="center"/>
    </xf>
    <xf borderId="6" fillId="2" fontId="18" numFmtId="1" xfId="0" applyAlignment="1" applyBorder="1" applyFont="1" applyNumberFormat="1">
      <alignment horizontal="center" vertical="center"/>
    </xf>
    <xf borderId="6" fillId="2" fontId="18" numFmtId="0" xfId="0" applyAlignment="1" applyBorder="1" applyFont="1">
      <alignment horizontal="center" vertical="center"/>
    </xf>
    <xf borderId="6" fillId="2" fontId="18" numFmtId="3" xfId="0" applyAlignment="1" applyBorder="1" applyFont="1" applyNumberFormat="1">
      <alignment horizontal="center" vertical="center"/>
    </xf>
    <xf borderId="1" fillId="8" fontId="27" numFmtId="0" xfId="0" applyAlignment="1" applyBorder="1" applyFont="1">
      <alignment horizontal="center" vertical="center"/>
    </xf>
    <xf borderId="1" fillId="8" fontId="27" numFmtId="0" xfId="0" applyAlignment="1" applyBorder="1" applyFont="1">
      <alignment horizontal="center" readingOrder="0" shrinkToFit="0" vertical="center" wrapText="1"/>
    </xf>
    <xf borderId="1" fillId="7" fontId="27" numFmtId="0" xfId="0" applyAlignment="1" applyBorder="1" applyFont="1">
      <alignment horizontal="center" vertical="center"/>
    </xf>
    <xf borderId="1" fillId="3" fontId="27" numFmtId="0" xfId="0" applyAlignment="1" applyBorder="1" applyFont="1">
      <alignment horizontal="center" readingOrder="0" vertical="center"/>
    </xf>
    <xf borderId="1" fillId="8" fontId="27" numFmtId="0" xfId="0" applyAlignment="1" applyBorder="1" applyFont="1">
      <alignment horizontal="center" shrinkToFit="0" vertical="center" wrapText="1"/>
    </xf>
    <xf borderId="1" fillId="2" fontId="28" numFmtId="165" xfId="0" applyAlignment="1" applyBorder="1" applyFont="1" applyNumberFormat="1">
      <alignment horizontal="center" vertical="center"/>
    </xf>
    <xf borderId="1" fillId="0" fontId="28" numFmtId="3" xfId="0" applyAlignment="1" applyBorder="1" applyFont="1" applyNumberFormat="1">
      <alignment horizontal="center" vertical="center"/>
    </xf>
    <xf borderId="1" fillId="0" fontId="11" numFmtId="3" xfId="0" applyAlignment="1" applyBorder="1" applyFont="1" applyNumberFormat="1">
      <alignment horizontal="center" vertical="center"/>
    </xf>
    <xf borderId="1" fillId="0" fontId="28" numFmtId="165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0" fillId="0" fontId="29" numFmtId="0" xfId="0" applyAlignment="1" applyFont="1">
      <alignment shrinkToFit="0" vertical="bottom" wrapText="1"/>
    </xf>
    <xf borderId="0" fillId="0" fontId="16" numFmtId="0" xfId="0" applyAlignment="1" applyFont="1">
      <alignment readingOrder="0" vertical="bottom"/>
    </xf>
    <xf borderId="17" fillId="8" fontId="2" numFmtId="0" xfId="0" applyAlignment="1" applyBorder="1" applyFont="1">
      <alignment horizontal="center" vertical="center"/>
    </xf>
    <xf borderId="17" fillId="14" fontId="2" numFmtId="0" xfId="0" applyAlignment="1" applyBorder="1" applyFill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0" fontId="30" numFmtId="0" xfId="0" applyAlignment="1" applyBorder="1" applyFont="1">
      <alignment horizontal="center" vertical="center"/>
    </xf>
    <xf borderId="17" fillId="7" fontId="3" numFmtId="4" xfId="0" applyAlignment="1" applyBorder="1" applyFont="1" applyNumberFormat="1">
      <alignment horizontal="center" vertical="center"/>
    </xf>
    <xf borderId="17" fillId="0" fontId="3" numFmtId="4" xfId="0" applyAlignment="1" applyBorder="1" applyFont="1" applyNumberFormat="1">
      <alignment horizontal="center" vertical="center"/>
    </xf>
    <xf borderId="17" fillId="15" fontId="21" numFmtId="0" xfId="0" applyAlignment="1" applyBorder="1" applyFill="1" applyFont="1">
      <alignment horizontal="center" vertical="center"/>
    </xf>
    <xf borderId="17" fillId="0" fontId="3" numFmtId="10" xfId="0" applyAlignment="1" applyBorder="1" applyFont="1" applyNumberFormat="1">
      <alignment horizontal="center" vertical="center"/>
    </xf>
    <xf borderId="0" fillId="0" fontId="3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 and Adjusted Cap RGGI (2009-2023)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Cap!$B$2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Cap!$A$3:$A$17</c:f>
            </c:strRef>
          </c:cat>
          <c:val>
            <c:numRef>
              <c:f>Cap!$B$3:$B$17</c:f>
              <c:numCache/>
            </c:numRef>
          </c:val>
        </c:ser>
        <c:ser>
          <c:idx val="5"/>
          <c:order val="5"/>
          <c:tx>
            <c:strRef>
              <c:f>Cap!$G$2</c:f>
            </c:strRef>
          </c:tx>
          <c:cat>
            <c:strRef>
              <c:f>Cap!$A$3:$A$17</c:f>
            </c:strRef>
          </c:cat>
          <c:val>
            <c:numRef>
              <c:f>Cap!$G$3:$G$17</c:f>
              <c:numCache/>
            </c:numRef>
          </c:val>
        </c:ser>
        <c:axId val="1169601506"/>
        <c:axId val="1495250360"/>
      </c:bar3DChart>
      <c:catAx>
        <c:axId val="1169601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250360"/>
      </c:catAx>
      <c:valAx>
        <c:axId val="1495250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01506"/>
      </c:valAx>
      <c:bar3DChart>
        <c:barDir val="col"/>
        <c:grouping val="stacked"/>
        <c:ser>
          <c:idx val="1"/>
          <c:order val="1"/>
          <c:tx>
            <c:strRef>
              <c:f>Cap!$C$2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Cap!$A$3:$A$17</c:f>
            </c:strRef>
          </c:cat>
          <c:val>
            <c:numRef>
              <c:f>Cap!$C$3:$C$17</c:f>
              <c:numCache/>
            </c:numRef>
          </c:val>
        </c:ser>
        <c:ser>
          <c:idx val="2"/>
          <c:order val="2"/>
          <c:tx>
            <c:strRef>
              <c:f>Cap!$D$2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cat>
            <c:strRef>
              <c:f>Cap!$A$3:$A$17</c:f>
            </c:strRef>
          </c:cat>
          <c:val>
            <c:numRef>
              <c:f>Cap!$D$3:$D$17</c:f>
              <c:numCache/>
            </c:numRef>
          </c:val>
        </c:ser>
        <c:ser>
          <c:idx val="3"/>
          <c:order val="3"/>
          <c:tx>
            <c:strRef>
              <c:f>Cap!$E$2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Cap!$A$3:$A$17</c:f>
            </c:strRef>
          </c:cat>
          <c:val>
            <c:numRef>
              <c:f>Cap!$E$3:$E$17</c:f>
              <c:numCache/>
            </c:numRef>
          </c:val>
        </c:ser>
        <c:ser>
          <c:idx val="4"/>
          <c:order val="4"/>
          <c:tx>
            <c:strRef>
              <c:f>Cap!$F$2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dLbls>
            <c:numFmt formatCode="##0.0E+0" sourceLinked="0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Cap!$A$3:$A$17</c:f>
            </c:strRef>
          </c:cat>
          <c:val>
            <c:numRef>
              <c:f>Cap!$F$3:$F$17</c:f>
              <c:numCache/>
            </c:numRef>
          </c:val>
        </c:ser>
        <c:axId val="670556921"/>
        <c:axId val="2018784711"/>
      </c:bar3DChart>
      <c:catAx>
        <c:axId val="670556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84711"/>
      </c:catAx>
      <c:valAx>
        <c:axId val="201878471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56921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EU Environmental Taxes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OtherCarbonTaxes!$A$4:$A$9</c:f>
            </c:strRef>
          </c:cat>
          <c:val>
            <c:numRef>
              <c:f>OtherCarbonTaxes!$B$4:$B$9</c:f>
              <c:numCache/>
            </c:numRef>
          </c:val>
        </c:ser>
        <c:axId val="1068595544"/>
        <c:axId val="1558370368"/>
      </c:barChart>
      <c:catAx>
        <c:axId val="106859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370368"/>
      </c:catAx>
      <c:valAx>
        <c:axId val="1558370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 EUR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595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Transport, Energy and Environmental Taxes for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OtherCarbonTaxes!$A$21:$A$27</c:f>
            </c:strRef>
          </c:cat>
          <c:val>
            <c:numRef>
              <c:f>OtherCarbonTaxes!$B$21:$B$27</c:f>
              <c:numCache/>
            </c:numRef>
          </c:val>
        </c:ser>
        <c:axId val="478567980"/>
        <c:axId val="1882356545"/>
      </c:barChart>
      <c:catAx>
        <c:axId val="47856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356545"/>
      </c:catAx>
      <c:valAx>
        <c:axId val="1882356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Taxes (KRW tr)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56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ClimateIndicator!$B$3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ClimateIndicator!$A$4:$A$5</c:f>
            </c:strRef>
          </c:cat>
          <c:val>
            <c:numRef>
              <c:f>ClimateIndicator!$B$4:$B$5</c:f>
              <c:numCache/>
            </c:numRef>
          </c:val>
        </c:ser>
        <c:axId val="563467232"/>
        <c:axId val="386602967"/>
      </c:barChart>
      <c:catAx>
        <c:axId val="5634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602967"/>
      </c:catAx>
      <c:valAx>
        <c:axId val="386602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467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HDD Forecast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ClimateIndicator!$B$19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ClimateIndicator!$A$20:$A$23</c:f>
            </c:strRef>
          </c:cat>
          <c:val>
            <c:numRef>
              <c:f>ClimateIndicator!$B$20:$B$23</c:f>
              <c:numCache/>
            </c:numRef>
          </c:val>
        </c:ser>
        <c:axId val="388647450"/>
        <c:axId val="1812391553"/>
      </c:barChart>
      <c:catAx>
        <c:axId val="3886474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391553"/>
      </c:catAx>
      <c:valAx>
        <c:axId val="1812391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6474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CDD Forecast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ClimateIndicator!$A$19:$A$23</c:f>
            </c:strRef>
          </c:cat>
          <c:val>
            <c:numRef>
              <c:f>ClimateIndicator!$C$19:$C$23</c:f>
              <c:numCache/>
            </c:numRef>
          </c:val>
        </c:ser>
        <c:axId val="722222530"/>
        <c:axId val="1542301315"/>
      </c:barChart>
      <c:catAx>
        <c:axId val="722222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2301315"/>
      </c:catAx>
      <c:valAx>
        <c:axId val="1542301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222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Industrial Sectoral Caps (California ETS)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Cap!$A$22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Cap!$B$22:$M$22</c:f>
              <c:numCache/>
            </c:numRef>
          </c:val>
        </c:ser>
        <c:ser>
          <c:idx val="1"/>
          <c:order val="1"/>
          <c:tx>
            <c:strRef>
              <c:f>Cap!$A$23</c:f>
            </c:strRef>
          </c:tx>
          <c:spPr>
            <a:solidFill>
              <a:srgbClr val="783F04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Cap!$B$23:$M$23</c:f>
              <c:numCache/>
            </c:numRef>
          </c:val>
        </c:ser>
        <c:ser>
          <c:idx val="2"/>
          <c:order val="2"/>
          <c:tx>
            <c:strRef>
              <c:f>Cap!$A$24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Cap!$B$24:$M$24</c:f>
              <c:numCache/>
            </c:numRef>
          </c:val>
        </c:ser>
        <c:ser>
          <c:idx val="3"/>
          <c:order val="3"/>
          <c:tx>
            <c:strRef>
              <c:f>Cap!$A$25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Cap!$B$25:$M$25</c:f>
              <c:numCache/>
            </c:numRef>
          </c:val>
        </c:ser>
        <c:ser>
          <c:idx val="4"/>
          <c:order val="4"/>
          <c:tx>
            <c:strRef>
              <c:f>Cap!$A$26</c:f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Cap!$B$26:$M$26</c:f>
              <c:numCache/>
            </c:numRef>
          </c:val>
        </c:ser>
        <c:ser>
          <c:idx val="5"/>
          <c:order val="5"/>
          <c:tx>
            <c:strRef>
              <c:f>Cap!$A$27</c:f>
            </c:strRef>
          </c:tx>
          <c:spPr>
            <a:solidFill>
              <a:srgbClr val="EAD1DC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Cap!$B$27:$M$27</c:f>
              <c:numCache/>
            </c:numRef>
          </c:val>
        </c:ser>
        <c:ser>
          <c:idx val="6"/>
          <c:order val="6"/>
          <c:tx>
            <c:strRef>
              <c:f>Cap!$A$28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Cap!$B$28:$M$28</c:f>
              <c:numCache/>
            </c:numRef>
          </c:val>
        </c:ser>
        <c:ser>
          <c:idx val="7"/>
          <c:order val="7"/>
          <c:tx>
            <c:strRef>
              <c:f>Cap!$A$29</c:f>
            </c:strRef>
          </c:tx>
          <c:spPr>
            <a:solidFill>
              <a:srgbClr val="EFEFEF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Cap!$B$29:$M$29</c:f>
              <c:numCache/>
            </c:numRef>
          </c:val>
        </c:ser>
        <c:ser>
          <c:idx val="8"/>
          <c:order val="8"/>
          <c:tx>
            <c:strRef>
              <c:f>Cap!$A$30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Cap!$B$30:$M$30</c:f>
              <c:numCache/>
            </c:numRef>
          </c:val>
        </c:ser>
        <c:ser>
          <c:idx val="9"/>
          <c:order val="9"/>
          <c:tx>
            <c:strRef>
              <c:f>Cap!$A$31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Cap!$B$31:$M$31</c:f>
              <c:numCache/>
            </c:numRef>
          </c:val>
        </c:ser>
        <c:ser>
          <c:idx val="10"/>
          <c:order val="10"/>
          <c:tx>
            <c:strRef>
              <c:f>Cap!$A$32</c:f>
            </c:strRef>
          </c:tx>
          <c:spPr>
            <a:solidFill>
              <a:srgbClr val="D9D2E9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Cap!$B$32:$M$32</c:f>
              <c:numCache/>
            </c:numRef>
          </c:val>
        </c:ser>
        <c:overlap val="100"/>
        <c:axId val="1554574841"/>
        <c:axId val="508301892"/>
      </c:barChart>
      <c:catAx>
        <c:axId val="155457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01892"/>
      </c:catAx>
      <c:valAx>
        <c:axId val="508301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Allowances (MTCO2e)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574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Allowance Allocation (California ETS)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Cap!$A$34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Cap!$B$34:$M$34</c:f>
              <c:numCache/>
            </c:numRef>
          </c:val>
        </c:ser>
        <c:ser>
          <c:idx val="1"/>
          <c:order val="1"/>
          <c:tx>
            <c:strRef>
              <c:f>Cap!$A$35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Cap!$B$35:$M$35</c:f>
              <c:numCache/>
            </c:numRef>
          </c:val>
        </c:ser>
        <c:ser>
          <c:idx val="2"/>
          <c:order val="2"/>
          <c:tx>
            <c:strRef>
              <c:f>Cap!$A$36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Cap!$B$36:$M$36</c:f>
              <c:numCache/>
            </c:numRef>
          </c:val>
        </c:ser>
        <c:ser>
          <c:idx val="3"/>
          <c:order val="3"/>
          <c:tx>
            <c:strRef>
              <c:f>Cap!$A$37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Cap!$B$37:$M$37</c:f>
              <c:numCache/>
            </c:numRef>
          </c:val>
        </c:ser>
        <c:ser>
          <c:idx val="4"/>
          <c:order val="4"/>
          <c:tx>
            <c:strRef>
              <c:f>Cap!$A$38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Cap!$B$38:$M$38</c:f>
              <c:numCache/>
            </c:numRef>
          </c:val>
        </c:ser>
        <c:ser>
          <c:idx val="5"/>
          <c:order val="5"/>
          <c:tx>
            <c:strRef>
              <c:f>Cap!$A$39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Cap!$B$39:$M$39</c:f>
              <c:numCache/>
            </c:numRef>
          </c:val>
        </c:ser>
        <c:ser>
          <c:idx val="6"/>
          <c:order val="6"/>
          <c:tx>
            <c:strRef>
              <c:f>Cap!$A$40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Cap!$B$21:$M$21</c:f>
            </c:strRef>
          </c:cat>
          <c:val>
            <c:numRef>
              <c:f>Cap!$B$40:$M$40</c:f>
              <c:numCache/>
            </c:numRef>
          </c:val>
        </c:ser>
        <c:overlap val="100"/>
        <c:axId val="843528569"/>
        <c:axId val="1502787384"/>
      </c:barChart>
      <c:catAx>
        <c:axId val="843528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787384"/>
      </c:catAx>
      <c:valAx>
        <c:axId val="1502787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Allowances (MTCO2e)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528569"/>
      </c:valAx>
      <c:barChart>
        <c:barDir val="col"/>
        <c:grouping val="stacked"/>
        <c:ser>
          <c:idx val="7"/>
          <c:order val="7"/>
          <c:tx>
            <c:strRef>
              <c:f>Cap!$A$42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 sz="10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Cap!$B$21:$M$21</c:f>
            </c:strRef>
          </c:cat>
          <c:val>
            <c:numRef>
              <c:f>Cap!$B$42:$M$42</c:f>
              <c:numCache/>
            </c:numRef>
          </c:val>
        </c:ser>
        <c:overlap val="100"/>
        <c:axId val="1648882828"/>
        <c:axId val="460603667"/>
      </c:barChart>
      <c:catAx>
        <c:axId val="16488828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603667"/>
      </c:catAx>
      <c:valAx>
        <c:axId val="46060366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regulated entities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88282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Cap (MtCO2e) vs.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Cap!$C$82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Cap!$B$83:$B$93</c:f>
            </c:strRef>
          </c:cat>
          <c:val>
            <c:numRef>
              <c:f>Cap!$C$83:$C$93</c:f>
              <c:numCache/>
            </c:numRef>
          </c:val>
        </c:ser>
        <c:axId val="1605157923"/>
        <c:axId val="348686234"/>
      </c:barChart>
      <c:catAx>
        <c:axId val="160515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686234"/>
      </c:catAx>
      <c:valAx>
        <c:axId val="348686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Cap (MtCO2e)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15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Reserve allowances
(for market stabilization) vs. Phase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Cap!$D$82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Cap!$A$83:$A$93</c:f>
            </c:strRef>
          </c:cat>
          <c:val>
            <c:numRef>
              <c:f>Cap!$D$83:$D$93</c:f>
              <c:numCache/>
            </c:numRef>
          </c:val>
        </c:ser>
        <c:axId val="23802883"/>
        <c:axId val="1605357848"/>
      </c:barChart>
      <c:catAx>
        <c:axId val="23802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357848"/>
      </c:catAx>
      <c:valAx>
        <c:axId val="160535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Reserve allowances MtCO2e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02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Beijing ETS (Cap)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Cap!$E$116</c:f>
            </c:strRef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Cap!$D$117:$D$119</c:f>
            </c:strRef>
          </c:cat>
          <c:val>
            <c:numRef>
              <c:f>Cap!$E$117:$E$119</c:f>
              <c:numCache/>
            </c:numRef>
          </c:val>
        </c:ser>
        <c:axId val="215143969"/>
        <c:axId val="2002781274"/>
      </c:barChart>
      <c:catAx>
        <c:axId val="215143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781274"/>
      </c:catAx>
      <c:valAx>
        <c:axId val="2002781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143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Shanghai ETS (Cap)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Cap!$E$132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Cap!$D$133:$D$139</c:f>
            </c:strRef>
          </c:cat>
          <c:val>
            <c:numRef>
              <c:f>Cap!$E$133:$E$139</c:f>
              <c:numCache/>
            </c:numRef>
          </c:val>
        </c:ser>
        <c:axId val="395646127"/>
        <c:axId val="1408021289"/>
      </c:barChart>
      <c:catAx>
        <c:axId val="39564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021289"/>
      </c:catAx>
      <c:valAx>
        <c:axId val="1408021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MtCO2e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646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Q4 - Futures Contract (linear fit)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Volumes!$G$5:$G$11</c:f>
            </c:strRef>
          </c:cat>
          <c:val>
            <c:numRef>
              <c:f>Volumes!$K$4:$K$10</c:f>
              <c:numCache/>
            </c:numRef>
          </c:val>
        </c:ser>
        <c:axId val="1860444477"/>
        <c:axId val="2130764024"/>
      </c:barChart>
      <c:catAx>
        <c:axId val="1860444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764024"/>
      </c:catAx>
      <c:valAx>
        <c:axId val="2130764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Volumes (million tCO2e)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444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Q4 - Physical Contract (linear fit)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Volumes!$A$5:$A$11</c:f>
            </c:strRef>
          </c:cat>
          <c:val>
            <c:numRef>
              <c:f>Volumes!$E$4:$E$10</c:f>
              <c:numCache/>
            </c:numRef>
          </c:val>
        </c:ser>
        <c:axId val="104605513"/>
        <c:axId val="1529182084"/>
      </c:barChart>
      <c:catAx>
        <c:axId val="104605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182084"/>
      </c:catAx>
      <c:valAx>
        <c:axId val="1529182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Volumes (million tCO2e)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05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2</xdr:row>
      <xdr:rowOff>114300</xdr:rowOff>
    </xdr:from>
    <xdr:ext cx="9734550" cy="3295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428625</xdr:colOff>
      <xdr:row>19</xdr:row>
      <xdr:rowOff>95250</xdr:rowOff>
    </xdr:from>
    <xdr:ext cx="9734550" cy="3190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333375</xdr:colOff>
      <xdr:row>1</xdr:row>
      <xdr:rowOff>85725</xdr:rowOff>
    </xdr:from>
    <xdr:ext cx="70199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104775</xdr:colOff>
      <xdr:row>42</xdr:row>
      <xdr:rowOff>171450</xdr:rowOff>
    </xdr:from>
    <xdr:ext cx="92392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104775</xdr:colOff>
      <xdr:row>61</xdr:row>
      <xdr:rowOff>57150</xdr:rowOff>
    </xdr:from>
    <xdr:ext cx="92392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104775</xdr:colOff>
      <xdr:row>93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1390650</xdr:colOff>
      <xdr:row>93</xdr:row>
      <xdr:rowOff>133350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104775</xdr:colOff>
      <xdr:row>113</xdr:row>
      <xdr:rowOff>190500</xdr:rowOff>
    </xdr:from>
    <xdr:ext cx="5715000" cy="30003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104775</xdr:colOff>
      <xdr:row>129</xdr:row>
      <xdr:rowOff>152400</xdr:rowOff>
    </xdr:from>
    <xdr:ext cx="5715000" cy="3000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11</xdr:row>
      <xdr:rowOff>114300</xdr:rowOff>
    </xdr:from>
    <xdr:ext cx="4591050" cy="2619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114300</xdr:rowOff>
    </xdr:from>
    <xdr:ext cx="4591050" cy="26193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0</xdr:row>
      <xdr:rowOff>133350</xdr:rowOff>
    </xdr:from>
    <xdr:ext cx="5715000" cy="30003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180975</xdr:colOff>
      <xdr:row>18</xdr:row>
      <xdr:rowOff>66675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2</xdr:row>
      <xdr:rowOff>9525</xdr:rowOff>
    </xdr:from>
    <xdr:ext cx="4038600" cy="2495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85725</xdr:colOff>
      <xdr:row>26</xdr:row>
      <xdr:rowOff>85725</xdr:rowOff>
    </xdr:from>
    <xdr:ext cx="4724400" cy="2924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609600</xdr:colOff>
      <xdr:row>26</xdr:row>
      <xdr:rowOff>85725</xdr:rowOff>
    </xdr:from>
    <xdr:ext cx="4724400" cy="29241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apps.bea.gov/itable/index.html?appid=70&amp;stepnum=40&amp;Major_Area=3&amp;State=44000&amp;Area=XX&amp;TableId=532&amp;Statistic=1&amp;Year=2023,2022,2021,2020,2019,2018&amp;YearBegin=-1&amp;Year_End=-1&amp;Unit_Of_Measure=Levels&amp;Rank=0&amp;Drill=1&amp;nRange=5" TargetMode="External"/><Relationship Id="rId22" Type="http://schemas.openxmlformats.org/officeDocument/2006/relationships/hyperlink" Target="https://apps.bea.gov/itable/index.html?appid=70&amp;stepnum=40&amp;Major_Area=3&amp;State=50000&amp;Area=XX&amp;TableId=532&amp;Statistic=1&amp;Year=2023,2022,2021,2020,2019,2018&amp;YearBegin=-1&amp;Year_End=-1&amp;Unit_Of_Measure=Levels&amp;Rank=0&amp;Drill=1&amp;nRange=5" TargetMode="External"/><Relationship Id="rId21" Type="http://schemas.openxmlformats.org/officeDocument/2006/relationships/hyperlink" Target="https://apps.bea.gov/itable/index.html?appid=70&amp;stepnum=40&amp;Major_Area=3&amp;State=44000&amp;Area=XX&amp;TableId=532&amp;Statistic=3&amp;Year=2023,2022,2021,2020,2019,2018&amp;YearBegin=-1&amp;Year_End=-1&amp;Unit_Of_Measure=Levels&amp;Rank=0&amp;Drill=1&amp;nRange=5" TargetMode="External"/><Relationship Id="rId24" Type="http://schemas.openxmlformats.org/officeDocument/2006/relationships/hyperlink" Target="https://www.marca.com/en/lifestyle/us-news/personal-finance/2022/11/01/63618eb8268e3ebb788b45e5.html" TargetMode="External"/><Relationship Id="rId23" Type="http://schemas.openxmlformats.org/officeDocument/2006/relationships/hyperlink" Target="https://apps.bea.gov/itable/index.html?appid=70&amp;stepnum=40&amp;Major_Area=3&amp;State=50000&amp;Area=XX&amp;TableId=532&amp;Statistic=3&amp;Year=2023,2022,2021,2020,2019,2018&amp;YearBegin=-1&amp;Year_End=-1&amp;Unit_Of_Measure=Levels&amp;Rank=0&amp;Drill=1&amp;nRange=5" TargetMode="External"/><Relationship Id="rId1" Type="http://schemas.openxmlformats.org/officeDocument/2006/relationships/hyperlink" Target="https://apps.bea.gov/itable/?ReqID=70&amp;step=1&amp;_gl=1*nzm32m*_ga*MTYzNzg1MjA0NS4xNzEzMTc4Njg0*_ga_J4698JNNFT*MTcxMzE4NzE3MS4yLjEuMTcxMzE4NzU4NC41NC4wLjA." TargetMode="External"/><Relationship Id="rId2" Type="http://schemas.openxmlformats.org/officeDocument/2006/relationships/hyperlink" Target="https://apps.bea.gov/itable/index.html?appid=70&amp;stepnum=40&amp;Major_Area=3&amp;State=06000&amp;Area=XX&amp;TableId=532&amp;Statistic=1&amp;Year=2023,2022,2021,2020,2019,2018&amp;YearBegin=-1&amp;Year_End=-1&amp;Unit_Of_Measure=Levels&amp;Rank=0&amp;Drill=1&amp;nRange=5" TargetMode="External"/><Relationship Id="rId3" Type="http://schemas.openxmlformats.org/officeDocument/2006/relationships/hyperlink" Target="https://apps.bea.gov/itable/index.html?appid=70&amp;stepnum=40&amp;Major_Area=3&amp;State=06000&amp;Area=XX&amp;TableId=532&amp;Statistic=3&amp;Year=2023,2022,2021,2020,2019,2018&amp;YearBegin=-1&amp;Year_End=-1&amp;Unit_Of_Measure=Levels&amp;Rank=0&amp;Drill=1&amp;nRange=5" TargetMode="External"/><Relationship Id="rId4" Type="http://schemas.openxmlformats.org/officeDocument/2006/relationships/hyperlink" Target="https://apps.bea.gov/itable/index.html?appid=70&amp;stepnum=40&amp;Major_Area=3&amp;State=09000&amp;Area=XX&amp;TableId=532&amp;Statistic=1&amp;Year=2023,2022,2021,2020,2019,2018&amp;YearBegin=-1&amp;Year_End=-1&amp;Unit_Of_Measure=Levels&amp;Rank=0&amp;Drill=1&amp;nRange=5" TargetMode="External"/><Relationship Id="rId9" Type="http://schemas.openxmlformats.org/officeDocument/2006/relationships/hyperlink" Target="https://apps.bea.gov/itable/index.html?appid=70&amp;stepnum=40&amp;Major_Area=3&amp;State=23000&amp;Area=XX&amp;TableId=532&amp;Statistic=3&amp;Year=2023,2022,2021,2020,2019,2018&amp;YearBegin=-1&amp;Year_End=-1&amp;Unit_Of_Measure=Levels&amp;Rank=0&amp;Drill=1&amp;nRange=5" TargetMode="External"/><Relationship Id="rId25" Type="http://schemas.openxmlformats.org/officeDocument/2006/relationships/drawing" Target="../drawings/drawing11.xml"/><Relationship Id="rId5" Type="http://schemas.openxmlformats.org/officeDocument/2006/relationships/hyperlink" Target="https://apps.bea.gov/itable/index.html?appid=70&amp;stepnum=40&amp;Major_Area=3&amp;State=09000&amp;Area=XX&amp;TableId=532&amp;Statistic=3&amp;Year=2023,2022,2021,2020,2019,2018&amp;YearBegin=-1&amp;Year_End=-1&amp;Unit_Of_Measure=Levels&amp;Rank=0&amp;Drill=1&amp;nRange=5" TargetMode="External"/><Relationship Id="rId6" Type="http://schemas.openxmlformats.org/officeDocument/2006/relationships/hyperlink" Target="https://apps.bea.gov/itable/index.html?appid=70&amp;stepnum=40&amp;Major_Area=3&amp;State=10000&amp;Area=XX&amp;TableId=532&amp;Statistic=1&amp;Year=2023,2022,2021,2020,2019,2018&amp;YearBegin=-1&amp;Year_End=-1&amp;Unit_Of_Measure=Levels&amp;Rank=0&amp;Drill=1&amp;nRange=5" TargetMode="External"/><Relationship Id="rId7" Type="http://schemas.openxmlformats.org/officeDocument/2006/relationships/hyperlink" Target="https://apps.bea.gov/itable/index.html?appid=70&amp;stepnum=40&amp;Major_Area=3&amp;State=10000&amp;Area=XX&amp;TableId=532&amp;Statistic=3&amp;Year=2023,2022,2021,2020,2019,2018&amp;YearBegin=-1&amp;Year_End=-1&amp;Unit_Of_Measure=Levels&amp;Rank=0&amp;Drill=1&amp;nRange=5" TargetMode="External"/><Relationship Id="rId8" Type="http://schemas.openxmlformats.org/officeDocument/2006/relationships/hyperlink" Target="https://apps.bea.gov/itable/index.html?appid=70&amp;stepnum=40&amp;Major_Area=3&amp;State=23000&amp;Area=XX&amp;TableId=532&amp;Statistic=1&amp;Year=2023,2022,2021,2020,2019,2018&amp;YearBegin=-1&amp;Year_End=-1&amp;Unit_Of_Measure=Levels&amp;Rank=0&amp;Drill=1&amp;nRange=5" TargetMode="External"/><Relationship Id="rId11" Type="http://schemas.openxmlformats.org/officeDocument/2006/relationships/hyperlink" Target="https://apps.bea.gov/itable/index.html?appid=70&amp;stepnum=40&amp;Major_Area=3&amp;State=24000&amp;Area=XX&amp;TableId=532&amp;Statistic=3&amp;Year=2023,2022,2021,2020,2019,2018&amp;YearBegin=-1&amp;Year_End=-1&amp;Unit_Of_Measure=Levels&amp;Rank=0&amp;Drill=1&amp;nRange=5" TargetMode="External"/><Relationship Id="rId10" Type="http://schemas.openxmlformats.org/officeDocument/2006/relationships/hyperlink" Target="https://apps.bea.gov/itable/index.html?appid=70&amp;stepnum=40&amp;Major_Area=3&amp;State=24000&amp;Area=XX&amp;TableId=532&amp;Statistic=1&amp;Year=2023,2022,2021,2020,2019,2018&amp;YearBegin=-1&amp;Year_End=-1&amp;Unit_Of_Measure=Levels&amp;Rank=0&amp;Drill=1&amp;nRange=5" TargetMode="External"/><Relationship Id="rId13" Type="http://schemas.openxmlformats.org/officeDocument/2006/relationships/hyperlink" Target="https://apps.bea.gov/itable/index.html?appid=70&amp;stepnum=40&amp;Major_Area=3&amp;State=25000&amp;Area=XX&amp;TableId=532&amp;Statistic=3&amp;Year=2023,2022,2021,2020,2019,2018&amp;YearBegin=-1&amp;Year_End=-1&amp;Unit_Of_Measure=Levels&amp;Rank=0&amp;Drill=1&amp;nRange=5" TargetMode="External"/><Relationship Id="rId12" Type="http://schemas.openxmlformats.org/officeDocument/2006/relationships/hyperlink" Target="https://apps.bea.gov/itable/index.html?appid=70&amp;stepnum=40&amp;Major_Area=3&amp;State=25000&amp;Area=XX&amp;TableId=532&amp;Statistic=1&amp;Year=2023,2022,2021,2020,2019,2018&amp;YearBegin=-1&amp;Year_End=-1&amp;Unit_Of_Measure=Levels&amp;Rank=0&amp;Drill=1&amp;nRange=5" TargetMode="External"/><Relationship Id="rId15" Type="http://schemas.openxmlformats.org/officeDocument/2006/relationships/hyperlink" Target="https://apps.bea.gov/itable/index.html?appid=70&amp;stepnum=40&amp;Major_Area=3&amp;State=33000&amp;Area=XX&amp;TableId=532&amp;Statistic=3&amp;Year=2023,2022,2021,2020,2019,2018&amp;YearBegin=-1&amp;Year_End=-1&amp;Unit_Of_Measure=Levels&amp;Rank=0&amp;Drill=1&amp;nRange=5" TargetMode="External"/><Relationship Id="rId14" Type="http://schemas.openxmlformats.org/officeDocument/2006/relationships/hyperlink" Target="https://apps.bea.gov/itable/index.html?appid=70&amp;stepnum=40&amp;Major_Area=3&amp;State=33000&amp;Area=XX&amp;TableId=532&amp;Statistic=1&amp;Year=2023,2022,2021,2020,2019,2018&amp;YearBegin=-1&amp;Year_End=-1&amp;Unit_Of_Measure=Levels&amp;Rank=0&amp;Drill=1&amp;nRange=5" TargetMode="External"/><Relationship Id="rId17" Type="http://schemas.openxmlformats.org/officeDocument/2006/relationships/hyperlink" Target="https://apps.bea.gov/itable/index.html?appid=70&amp;stepnum=40&amp;Major_Area=3&amp;State=34000&amp;Area=XX&amp;TableId=532&amp;Statistic=3&amp;Year=2023,2022,2021,2020,2019,2018&amp;YearBegin=-1&amp;Year_End=-1&amp;Unit_Of_Measure=Levels&amp;Rank=0&amp;Drill=1&amp;nRange=5" TargetMode="External"/><Relationship Id="rId16" Type="http://schemas.openxmlformats.org/officeDocument/2006/relationships/hyperlink" Target="https://apps.bea.gov/itable/index.html?appid=70&amp;stepnum=40&amp;Major_Area=3&amp;State=34000&amp;Area=XX&amp;TableId=532&amp;Statistic=1&amp;Year=2023,2022,2021,2020,2019,2018&amp;YearBegin=-1&amp;Year_End=-1&amp;Unit_Of_Measure=Levels&amp;Rank=0&amp;Drill=1&amp;nRange=5" TargetMode="External"/><Relationship Id="rId19" Type="http://schemas.openxmlformats.org/officeDocument/2006/relationships/hyperlink" Target="https://apps.bea.gov/itable/index.html?appid=70&amp;stepnum=40&amp;Major_Area=3&amp;State=36000&amp;Area=XX&amp;TableId=532&amp;Statistic=3&amp;Year=2023,2022,2021,2020,2019,2018&amp;YearBegin=-1&amp;Year_End=-1&amp;Unit_Of_Measure=Levels&amp;Rank=0&amp;Drill=1&amp;nRange=5" TargetMode="External"/><Relationship Id="rId18" Type="http://schemas.openxmlformats.org/officeDocument/2006/relationships/hyperlink" Target="https://apps.bea.gov/itable/index.html?appid=70&amp;stepnum=40&amp;Major_Area=3&amp;State=36000&amp;Area=XX&amp;TableId=532&amp;Statistic=1&amp;Year=2023,2022,2021,2020,2019,2018&amp;YearBegin=-1&amp;Year_End=-1&amp;Unit_Of_Measure=Levels&amp;Rank=0&amp;Drill=1&amp;nRange=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jets.com.cn/article/jyxx/?90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2" width="15.88"/>
    <col customWidth="1" min="5" max="5" width="17.13"/>
    <col customWidth="1" min="6" max="6" width="21.38"/>
    <col customWidth="1" min="8" max="8" width="18.0"/>
    <col customWidth="1" min="9" max="9" width="21.38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4" t="s">
        <v>3</v>
      </c>
      <c r="B3" s="5">
        <v>9.0</v>
      </c>
    </row>
    <row r="4">
      <c r="A4" s="4" t="s">
        <v>4</v>
      </c>
      <c r="B4" s="5">
        <v>8.0</v>
      </c>
    </row>
    <row r="5">
      <c r="A5" s="4" t="s">
        <v>5</v>
      </c>
      <c r="B5" s="5">
        <v>7.0</v>
      </c>
    </row>
    <row r="6">
      <c r="A6" s="4" t="s">
        <v>6</v>
      </c>
      <c r="B6" s="5">
        <v>6.0</v>
      </c>
    </row>
    <row r="7">
      <c r="A7" s="4" t="s">
        <v>7</v>
      </c>
      <c r="B7" s="5">
        <v>5.0</v>
      </c>
    </row>
    <row r="8">
      <c r="A8" s="4" t="s">
        <v>8</v>
      </c>
      <c r="B8" s="5">
        <v>4.0</v>
      </c>
    </row>
    <row r="9">
      <c r="A9" s="4" t="s">
        <v>9</v>
      </c>
      <c r="B9" s="5">
        <v>3.0</v>
      </c>
    </row>
    <row r="10">
      <c r="A10" s="4" t="s">
        <v>10</v>
      </c>
      <c r="B10" s="5">
        <v>2.0</v>
      </c>
    </row>
    <row r="11">
      <c r="A11" s="4" t="s">
        <v>11</v>
      </c>
      <c r="B11" s="5">
        <v>1.0</v>
      </c>
    </row>
    <row r="13">
      <c r="A13" s="1" t="s">
        <v>12</v>
      </c>
    </row>
    <row r="14">
      <c r="A14" s="2" t="s">
        <v>1</v>
      </c>
      <c r="B14" s="3" t="s">
        <v>2</v>
      </c>
      <c r="C14" s="6" t="s">
        <v>13</v>
      </c>
      <c r="D14" s="6" t="s">
        <v>14</v>
      </c>
      <c r="E14" s="6" t="s">
        <v>15</v>
      </c>
      <c r="F14" s="6" t="s">
        <v>16</v>
      </c>
      <c r="G14" s="6" t="s">
        <v>17</v>
      </c>
      <c r="H14" s="6" t="s">
        <v>18</v>
      </c>
      <c r="I14" s="6" t="s">
        <v>19</v>
      </c>
      <c r="J14" s="6" t="s">
        <v>20</v>
      </c>
    </row>
    <row r="15">
      <c r="A15" s="4" t="s">
        <v>3</v>
      </c>
      <c r="B15" s="5">
        <v>9.0</v>
      </c>
      <c r="C15" s="7"/>
      <c r="D15" s="7"/>
      <c r="E15" s="7"/>
      <c r="F15" s="7"/>
      <c r="G15" s="7"/>
      <c r="H15" s="7"/>
      <c r="I15" s="7"/>
      <c r="J15" s="7"/>
    </row>
    <row r="16">
      <c r="A16" s="4" t="s">
        <v>4</v>
      </c>
      <c r="B16" s="5">
        <v>8.0</v>
      </c>
      <c r="C16" s="7"/>
      <c r="D16" s="7"/>
      <c r="E16" s="7"/>
      <c r="F16" s="7"/>
      <c r="G16" s="7"/>
      <c r="H16" s="7"/>
      <c r="I16" s="7"/>
      <c r="J16" s="7"/>
    </row>
    <row r="17">
      <c r="A17" s="4" t="s">
        <v>5</v>
      </c>
      <c r="B17" s="5">
        <v>7.0</v>
      </c>
      <c r="C17" s="7"/>
      <c r="D17" s="7"/>
      <c r="E17" s="8"/>
      <c r="F17" s="8">
        <v>7.0</v>
      </c>
      <c r="G17" s="8">
        <v>7.0</v>
      </c>
      <c r="H17" s="7"/>
      <c r="I17" s="7"/>
      <c r="J17" s="8">
        <v>7.0</v>
      </c>
    </row>
    <row r="18">
      <c r="A18" s="4" t="s">
        <v>6</v>
      </c>
      <c r="B18" s="5">
        <v>6.0</v>
      </c>
      <c r="C18" s="7"/>
      <c r="D18" s="5">
        <v>6.0</v>
      </c>
      <c r="E18" s="5">
        <v>6.0</v>
      </c>
      <c r="F18" s="5">
        <v>6.0</v>
      </c>
      <c r="G18" s="8">
        <v>6.0</v>
      </c>
      <c r="H18" s="5">
        <v>6.0</v>
      </c>
      <c r="I18" s="5">
        <v>6.0</v>
      </c>
      <c r="J18" s="5">
        <v>6.0</v>
      </c>
    </row>
    <row r="19">
      <c r="A19" s="4" t="s">
        <v>7</v>
      </c>
      <c r="B19" s="5">
        <v>5.0</v>
      </c>
      <c r="C19" s="7"/>
      <c r="D19" s="5">
        <v>5.0</v>
      </c>
      <c r="E19" s="5">
        <v>5.0</v>
      </c>
      <c r="F19" s="5">
        <v>5.0</v>
      </c>
      <c r="G19" s="7"/>
      <c r="H19" s="5">
        <v>5.0</v>
      </c>
      <c r="I19" s="5">
        <v>5.0</v>
      </c>
      <c r="J19" s="5">
        <v>5.0</v>
      </c>
    </row>
    <row r="20">
      <c r="A20" s="4" t="s">
        <v>8</v>
      </c>
      <c r="B20" s="5">
        <v>4.0</v>
      </c>
      <c r="C20" s="8">
        <v>4.0</v>
      </c>
      <c r="D20" s="8">
        <v>4.0</v>
      </c>
      <c r="E20" s="8">
        <v>4.0</v>
      </c>
      <c r="F20" s="8">
        <v>4.0</v>
      </c>
      <c r="G20" s="8">
        <v>4.0</v>
      </c>
      <c r="H20" s="8">
        <v>4.0</v>
      </c>
      <c r="I20" s="8"/>
      <c r="J20" s="8">
        <v>4.0</v>
      </c>
    </row>
    <row r="21">
      <c r="A21" s="4" t="s">
        <v>9</v>
      </c>
      <c r="B21" s="5">
        <v>3.0</v>
      </c>
      <c r="C21" s="7"/>
      <c r="D21" s="7"/>
      <c r="E21" s="8">
        <v>3.0</v>
      </c>
      <c r="F21" s="8">
        <v>3.0</v>
      </c>
      <c r="G21" s="7"/>
      <c r="H21" s="7"/>
      <c r="I21" s="7"/>
      <c r="J21" s="7"/>
    </row>
    <row r="22">
      <c r="A22" s="4" t="s">
        <v>10</v>
      </c>
      <c r="B22" s="5">
        <v>2.0</v>
      </c>
      <c r="C22" s="7"/>
      <c r="D22" s="5">
        <v>2.0</v>
      </c>
      <c r="E22" s="8">
        <v>2.0</v>
      </c>
      <c r="F22" s="8">
        <v>2.0</v>
      </c>
      <c r="G22" s="7"/>
      <c r="H22" s="5">
        <v>2.0</v>
      </c>
      <c r="I22" s="5">
        <v>2.0</v>
      </c>
      <c r="J22" s="5">
        <v>2.0</v>
      </c>
    </row>
    <row r="23">
      <c r="A23" s="4" t="s">
        <v>11</v>
      </c>
      <c r="B23" s="5">
        <v>1.0</v>
      </c>
      <c r="C23" s="7"/>
      <c r="D23" s="7"/>
      <c r="E23" s="8">
        <v>1.0</v>
      </c>
      <c r="F23" s="8">
        <v>1.0</v>
      </c>
      <c r="G23" s="8">
        <v>1.0</v>
      </c>
      <c r="H23" s="7"/>
      <c r="I23" s="7"/>
      <c r="J23" s="8">
        <v>1.0</v>
      </c>
    </row>
    <row r="24">
      <c r="A24" s="9" t="s">
        <v>21</v>
      </c>
      <c r="B24" s="10"/>
      <c r="C24" s="11">
        <f t="shared" ref="C24:J24" si="1">AVERAGE(C15:C23)</f>
        <v>4</v>
      </c>
      <c r="D24" s="11">
        <f t="shared" si="1"/>
        <v>4.25</v>
      </c>
      <c r="E24" s="11">
        <f t="shared" si="1"/>
        <v>3.5</v>
      </c>
      <c r="F24" s="11">
        <f t="shared" si="1"/>
        <v>4</v>
      </c>
      <c r="G24" s="11">
        <f t="shared" si="1"/>
        <v>4.5</v>
      </c>
      <c r="H24" s="11">
        <f t="shared" si="1"/>
        <v>4.25</v>
      </c>
      <c r="I24" s="11">
        <f t="shared" si="1"/>
        <v>4.333333333</v>
      </c>
      <c r="J24" s="11">
        <f t="shared" si="1"/>
        <v>4.166666667</v>
      </c>
    </row>
  </sheetData>
  <mergeCells count="1">
    <mergeCell ref="A24:B2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2"/>
      <c r="B1" s="133">
        <v>2.0</v>
      </c>
      <c r="C1" s="133">
        <v>3.0</v>
      </c>
      <c r="D1" s="133">
        <v>4.0</v>
      </c>
      <c r="E1" s="133">
        <v>5.0</v>
      </c>
      <c r="F1" s="133">
        <v>6.0</v>
      </c>
      <c r="H1" s="134"/>
      <c r="I1" s="134"/>
      <c r="J1" s="135">
        <v>2.0</v>
      </c>
      <c r="K1" s="134"/>
      <c r="L1" s="134"/>
      <c r="M1" s="134"/>
    </row>
    <row r="2">
      <c r="A2" s="132" t="s">
        <v>225</v>
      </c>
      <c r="B2" s="136" t="s">
        <v>1518</v>
      </c>
      <c r="C2" s="133" t="s">
        <v>1519</v>
      </c>
      <c r="D2" s="133" t="s">
        <v>1520</v>
      </c>
      <c r="E2" s="133" t="s">
        <v>1521</v>
      </c>
      <c r="F2" s="133" t="s">
        <v>1522</v>
      </c>
      <c r="H2" s="134" t="s">
        <v>225</v>
      </c>
      <c r="I2" s="134" t="s">
        <v>1523</v>
      </c>
      <c r="J2" s="134" t="s">
        <v>1524</v>
      </c>
      <c r="K2" s="134" t="s">
        <v>1525</v>
      </c>
      <c r="L2" s="134" t="s">
        <v>1526</v>
      </c>
      <c r="M2" s="134" t="s">
        <v>1526</v>
      </c>
    </row>
    <row r="3">
      <c r="A3" s="137">
        <v>42736.0</v>
      </c>
      <c r="B3" s="138">
        <v>3.6440393E12</v>
      </c>
      <c r="C3" s="139">
        <v>2.6493998E12</v>
      </c>
      <c r="D3" s="138">
        <v>3.11821992E11</v>
      </c>
      <c r="E3" s="138">
        <v>3.380234544E12</v>
      </c>
      <c r="F3" s="138">
        <v>1.231049133398E13</v>
      </c>
      <c r="H3" s="140">
        <v>42736.0</v>
      </c>
      <c r="I3" s="141" t="s">
        <v>1527</v>
      </c>
      <c r="J3" s="138">
        <f t="shared" ref="J3:J30" si="1">VLOOKUP(H3,A:F,$J$1,FALSE)</f>
        <v>3644039300000</v>
      </c>
      <c r="K3" s="141"/>
      <c r="L3" s="142" t="b">
        <v>0</v>
      </c>
      <c r="M3" s="141">
        <f t="shared" ref="M3:M30" si="2">IF(L3,1,0)</f>
        <v>0</v>
      </c>
    </row>
    <row r="4">
      <c r="A4" s="137">
        <v>42737.0</v>
      </c>
      <c r="B4" s="138">
        <v>3.6440393E12</v>
      </c>
      <c r="C4" s="139">
        <v>2.6493998E12</v>
      </c>
      <c r="D4" s="138">
        <v>3.11821992E11</v>
      </c>
      <c r="E4" s="138">
        <v>3.380234544E12</v>
      </c>
      <c r="F4" s="138">
        <v>1.231049133398E13</v>
      </c>
      <c r="H4" s="140">
        <v>42826.0</v>
      </c>
      <c r="I4" s="141" t="s">
        <v>1528</v>
      </c>
      <c r="J4" s="138">
        <f t="shared" si="1"/>
        <v>3656411300000</v>
      </c>
      <c r="K4" s="138">
        <f t="shared" ref="K4:K30" si="3">(J4-J3)</f>
        <v>12372000000</v>
      </c>
      <c r="L4" s="142" t="b">
        <v>0</v>
      </c>
      <c r="M4" s="141">
        <f t="shared" si="2"/>
        <v>0</v>
      </c>
    </row>
    <row r="5">
      <c r="A5" s="137">
        <v>42738.0</v>
      </c>
      <c r="B5" s="138">
        <v>3.6440393E12</v>
      </c>
      <c r="C5" s="139">
        <v>2.6493998E12</v>
      </c>
      <c r="D5" s="138">
        <v>3.11821992E11</v>
      </c>
      <c r="E5" s="138">
        <v>3.380234544E12</v>
      </c>
      <c r="F5" s="138">
        <v>1.231049133398E13</v>
      </c>
      <c r="H5" s="140">
        <v>42917.0</v>
      </c>
      <c r="I5" s="141" t="s">
        <v>1529</v>
      </c>
      <c r="J5" s="138">
        <f t="shared" si="1"/>
        <v>3708375100000</v>
      </c>
      <c r="K5" s="138">
        <f t="shared" si="3"/>
        <v>51963800000</v>
      </c>
      <c r="L5" s="142" t="b">
        <v>0</v>
      </c>
      <c r="M5" s="141">
        <f t="shared" si="2"/>
        <v>0</v>
      </c>
    </row>
    <row r="6">
      <c r="A6" s="137">
        <v>42739.0</v>
      </c>
      <c r="B6" s="138">
        <v>3.6440393E12</v>
      </c>
      <c r="C6" s="139">
        <v>2.6493998E12</v>
      </c>
      <c r="D6" s="138">
        <v>3.11821992E11</v>
      </c>
      <c r="E6" s="138">
        <v>3.380234544E12</v>
      </c>
      <c r="F6" s="138">
        <v>1.231049133398E13</v>
      </c>
      <c r="H6" s="140">
        <v>43009.0</v>
      </c>
      <c r="I6" s="141" t="s">
        <v>1530</v>
      </c>
      <c r="J6" s="138">
        <f t="shared" si="1"/>
        <v>3770380500000</v>
      </c>
      <c r="K6" s="138">
        <f t="shared" si="3"/>
        <v>62005400000</v>
      </c>
      <c r="L6" s="142" t="b">
        <f t="shared" ref="L6:L30" si="4">AND(K4&lt;0,K5&lt;0,K6&lt;0)</f>
        <v>0</v>
      </c>
      <c r="M6" s="141">
        <f t="shared" si="2"/>
        <v>0</v>
      </c>
    </row>
    <row r="7">
      <c r="A7" s="137">
        <v>42740.0</v>
      </c>
      <c r="B7" s="138">
        <v>3.6440393E12</v>
      </c>
      <c r="C7" s="139">
        <v>2.6493998E12</v>
      </c>
      <c r="D7" s="138">
        <v>3.11821992E11</v>
      </c>
      <c r="E7" s="138">
        <v>3.380234544E12</v>
      </c>
      <c r="F7" s="138">
        <v>1.231049133398E13</v>
      </c>
      <c r="H7" s="140">
        <v>43101.0</v>
      </c>
      <c r="I7" s="141" t="s">
        <v>1531</v>
      </c>
      <c r="J7" s="138">
        <f t="shared" si="1"/>
        <v>3811533500000</v>
      </c>
      <c r="K7" s="138">
        <f t="shared" si="3"/>
        <v>41153000000</v>
      </c>
      <c r="L7" s="142" t="b">
        <f t="shared" si="4"/>
        <v>0</v>
      </c>
      <c r="M7" s="141">
        <f t="shared" si="2"/>
        <v>0</v>
      </c>
    </row>
    <row r="8">
      <c r="A8" s="137">
        <v>42741.0</v>
      </c>
      <c r="B8" s="138">
        <v>3.6440393E12</v>
      </c>
      <c r="C8" s="139">
        <v>2.6493998E12</v>
      </c>
      <c r="D8" s="138">
        <v>3.11821992E11</v>
      </c>
      <c r="E8" s="138">
        <v>3.380234544E12</v>
      </c>
      <c r="F8" s="138">
        <v>1.231049133398E13</v>
      </c>
      <c r="H8" s="140">
        <v>43191.0</v>
      </c>
      <c r="I8" s="141" t="s">
        <v>1532</v>
      </c>
      <c r="J8" s="138">
        <f t="shared" si="1"/>
        <v>3870872400000</v>
      </c>
      <c r="K8" s="138">
        <f t="shared" si="3"/>
        <v>59338900000</v>
      </c>
      <c r="L8" s="142" t="b">
        <f t="shared" si="4"/>
        <v>0</v>
      </c>
      <c r="M8" s="141">
        <f t="shared" si="2"/>
        <v>0</v>
      </c>
    </row>
    <row r="9">
      <c r="A9" s="137">
        <v>42742.0</v>
      </c>
      <c r="B9" s="138">
        <v>3.6440393E12</v>
      </c>
      <c r="C9" s="139">
        <v>2.6493998E12</v>
      </c>
      <c r="D9" s="138">
        <v>3.11821992E11</v>
      </c>
      <c r="E9" s="138">
        <v>3.380234544E12</v>
      </c>
      <c r="F9" s="138">
        <v>1.231049133398E13</v>
      </c>
      <c r="H9" s="140">
        <v>43282.0</v>
      </c>
      <c r="I9" s="141" t="s">
        <v>1533</v>
      </c>
      <c r="J9" s="138">
        <f t="shared" si="1"/>
        <v>3911332300000</v>
      </c>
      <c r="K9" s="138">
        <f t="shared" si="3"/>
        <v>40459900000</v>
      </c>
      <c r="L9" s="142" t="b">
        <f t="shared" si="4"/>
        <v>0</v>
      </c>
      <c r="M9" s="141">
        <f t="shared" si="2"/>
        <v>0</v>
      </c>
    </row>
    <row r="10">
      <c r="A10" s="137">
        <v>42743.0</v>
      </c>
      <c r="B10" s="138">
        <v>3.6440393E12</v>
      </c>
      <c r="C10" s="139">
        <v>2.6493998E12</v>
      </c>
      <c r="D10" s="138">
        <v>3.11821992E11</v>
      </c>
      <c r="E10" s="138">
        <v>3.380234544E12</v>
      </c>
      <c r="F10" s="138">
        <v>1.231049133398E13</v>
      </c>
      <c r="H10" s="140">
        <v>43374.0</v>
      </c>
      <c r="I10" s="141" t="s">
        <v>1534</v>
      </c>
      <c r="J10" s="138">
        <f t="shared" si="1"/>
        <v>3923983000000</v>
      </c>
      <c r="K10" s="138">
        <f t="shared" si="3"/>
        <v>12650700000</v>
      </c>
      <c r="L10" s="142" t="b">
        <f t="shared" si="4"/>
        <v>0</v>
      </c>
      <c r="M10" s="141">
        <f t="shared" si="2"/>
        <v>0</v>
      </c>
    </row>
    <row r="11">
      <c r="A11" s="137">
        <v>42744.0</v>
      </c>
      <c r="B11" s="138">
        <v>3.6440393E12</v>
      </c>
      <c r="C11" s="139">
        <v>2.6493998E12</v>
      </c>
      <c r="D11" s="138">
        <v>3.11821992E11</v>
      </c>
      <c r="E11" s="138">
        <v>3.380234544E12</v>
      </c>
      <c r="F11" s="138">
        <v>1.231049133398E13</v>
      </c>
      <c r="H11" s="140">
        <v>43466.0</v>
      </c>
      <c r="I11" s="141" t="s">
        <v>1535</v>
      </c>
      <c r="J11" s="138">
        <f t="shared" si="1"/>
        <v>3985552000000</v>
      </c>
      <c r="K11" s="138">
        <f t="shared" si="3"/>
        <v>61569000000</v>
      </c>
      <c r="L11" s="142" t="b">
        <f t="shared" si="4"/>
        <v>0</v>
      </c>
      <c r="M11" s="141">
        <f t="shared" si="2"/>
        <v>0</v>
      </c>
    </row>
    <row r="12">
      <c r="A12" s="137">
        <v>42745.0</v>
      </c>
      <c r="B12" s="138">
        <v>3.6440393E12</v>
      </c>
      <c r="C12" s="139">
        <v>2.6493998E12</v>
      </c>
      <c r="D12" s="138">
        <v>3.11821992E11</v>
      </c>
      <c r="E12" s="138">
        <v>3.380234544E12</v>
      </c>
      <c r="F12" s="138">
        <v>1.231049133398E13</v>
      </c>
      <c r="H12" s="140">
        <v>43556.0</v>
      </c>
      <c r="I12" s="141" t="s">
        <v>1536</v>
      </c>
      <c r="J12" s="138">
        <f t="shared" si="1"/>
        <v>4046230000000</v>
      </c>
      <c r="K12" s="138">
        <f t="shared" si="3"/>
        <v>60678000000</v>
      </c>
      <c r="L12" s="142" t="b">
        <f t="shared" si="4"/>
        <v>0</v>
      </c>
      <c r="M12" s="141">
        <f t="shared" si="2"/>
        <v>0</v>
      </c>
    </row>
    <row r="13">
      <c r="A13" s="137">
        <v>42746.0</v>
      </c>
      <c r="B13" s="138">
        <v>3.6440393E12</v>
      </c>
      <c r="C13" s="139">
        <v>2.6493998E12</v>
      </c>
      <c r="D13" s="138">
        <v>3.11821992E11</v>
      </c>
      <c r="E13" s="138">
        <v>3.380234544E12</v>
      </c>
      <c r="F13" s="138">
        <v>1.231049133398E13</v>
      </c>
      <c r="H13" s="140">
        <v>43647.0</v>
      </c>
      <c r="I13" s="141" t="s">
        <v>1537</v>
      </c>
      <c r="J13" s="138">
        <f t="shared" si="1"/>
        <v>4080866700000</v>
      </c>
      <c r="K13" s="138">
        <f t="shared" si="3"/>
        <v>34636700000</v>
      </c>
      <c r="L13" s="142" t="b">
        <f t="shared" si="4"/>
        <v>0</v>
      </c>
      <c r="M13" s="141">
        <f t="shared" si="2"/>
        <v>0</v>
      </c>
    </row>
    <row r="14">
      <c r="A14" s="137">
        <v>42747.0</v>
      </c>
      <c r="B14" s="138">
        <v>3.6440393E12</v>
      </c>
      <c r="C14" s="139">
        <v>2.6493998E12</v>
      </c>
      <c r="D14" s="138">
        <v>3.11821992E11</v>
      </c>
      <c r="E14" s="138">
        <v>3.380234544E12</v>
      </c>
      <c r="F14" s="138">
        <v>1.231049133398E13</v>
      </c>
      <c r="H14" s="140">
        <v>43739.0</v>
      </c>
      <c r="I14" s="141" t="s">
        <v>1538</v>
      </c>
      <c r="J14" s="138">
        <f t="shared" si="1"/>
        <v>4099655200000</v>
      </c>
      <c r="K14" s="138">
        <f t="shared" si="3"/>
        <v>18788500000</v>
      </c>
      <c r="L14" s="142" t="b">
        <f t="shared" si="4"/>
        <v>0</v>
      </c>
      <c r="M14" s="141">
        <f t="shared" si="2"/>
        <v>0</v>
      </c>
    </row>
    <row r="15">
      <c r="A15" s="137">
        <v>42748.0</v>
      </c>
      <c r="B15" s="138">
        <v>3.6440393E12</v>
      </c>
      <c r="C15" s="139">
        <v>2.6493998E12</v>
      </c>
      <c r="D15" s="138">
        <v>3.11821992E11</v>
      </c>
      <c r="E15" s="138">
        <v>3.380234544E12</v>
      </c>
      <c r="F15" s="138">
        <v>1.231049133398E13</v>
      </c>
      <c r="H15" s="140">
        <v>43831.0</v>
      </c>
      <c r="I15" s="141" t="s">
        <v>1539</v>
      </c>
      <c r="J15" s="138">
        <f t="shared" si="1"/>
        <v>4080567800000</v>
      </c>
      <c r="K15" s="138">
        <f t="shared" si="3"/>
        <v>-19087400000</v>
      </c>
      <c r="L15" s="142" t="b">
        <f t="shared" si="4"/>
        <v>0</v>
      </c>
      <c r="M15" s="141">
        <f t="shared" si="2"/>
        <v>0</v>
      </c>
    </row>
    <row r="16">
      <c r="A16" s="137">
        <v>42749.0</v>
      </c>
      <c r="B16" s="138">
        <v>3.6440393E12</v>
      </c>
      <c r="C16" s="139">
        <v>2.6493998E12</v>
      </c>
      <c r="D16" s="138">
        <v>3.11821992E11</v>
      </c>
      <c r="E16" s="138">
        <v>3.380234544E12</v>
      </c>
      <c r="F16" s="138">
        <v>1.231049133398E13</v>
      </c>
      <c r="H16" s="140">
        <v>43922.0</v>
      </c>
      <c r="I16" s="141" t="s">
        <v>1540</v>
      </c>
      <c r="J16" s="138">
        <f t="shared" si="1"/>
        <v>3706463300000</v>
      </c>
      <c r="K16" s="138">
        <f t="shared" si="3"/>
        <v>-374104500000</v>
      </c>
      <c r="L16" s="142" t="b">
        <f t="shared" si="4"/>
        <v>0</v>
      </c>
      <c r="M16" s="141">
        <f t="shared" si="2"/>
        <v>0</v>
      </c>
    </row>
    <row r="17">
      <c r="A17" s="137">
        <v>42750.0</v>
      </c>
      <c r="B17" s="138">
        <v>3.6440393E12</v>
      </c>
      <c r="C17" s="139">
        <v>2.6493998E12</v>
      </c>
      <c r="D17" s="138">
        <v>3.11821992E11</v>
      </c>
      <c r="E17" s="138">
        <v>3.380234544E12</v>
      </c>
      <c r="F17" s="138">
        <v>1.231049133398E13</v>
      </c>
      <c r="H17" s="140">
        <v>44013.0</v>
      </c>
      <c r="I17" s="141" t="s">
        <v>1541</v>
      </c>
      <c r="J17" s="138">
        <f t="shared" si="1"/>
        <v>4002680500000</v>
      </c>
      <c r="K17" s="138">
        <f t="shared" si="3"/>
        <v>296217200000</v>
      </c>
      <c r="L17" s="142" t="b">
        <f t="shared" si="4"/>
        <v>0</v>
      </c>
      <c r="M17" s="141">
        <f t="shared" si="2"/>
        <v>0</v>
      </c>
    </row>
    <row r="18">
      <c r="A18" s="137">
        <v>42751.0</v>
      </c>
      <c r="B18" s="138">
        <v>3.6440393E12</v>
      </c>
      <c r="C18" s="139">
        <v>2.6493998E12</v>
      </c>
      <c r="D18" s="138">
        <v>3.11821992E11</v>
      </c>
      <c r="E18" s="138">
        <v>3.380234544E12</v>
      </c>
      <c r="F18" s="138">
        <v>1.231049133398E13</v>
      </c>
      <c r="H18" s="140">
        <v>44105.0</v>
      </c>
      <c r="I18" s="141" t="s">
        <v>1542</v>
      </c>
      <c r="J18" s="138">
        <f t="shared" si="1"/>
        <v>4061811000000</v>
      </c>
      <c r="K18" s="138">
        <f t="shared" si="3"/>
        <v>59130500000</v>
      </c>
      <c r="L18" s="142" t="b">
        <f t="shared" si="4"/>
        <v>0</v>
      </c>
      <c r="M18" s="141">
        <f t="shared" si="2"/>
        <v>0</v>
      </c>
    </row>
    <row r="19">
      <c r="A19" s="137">
        <v>42752.0</v>
      </c>
      <c r="B19" s="138">
        <v>3.6440393E12</v>
      </c>
      <c r="C19" s="139">
        <v>2.6493998E12</v>
      </c>
      <c r="D19" s="138">
        <v>3.11821992E11</v>
      </c>
      <c r="E19" s="138">
        <v>3.380234544E12</v>
      </c>
      <c r="F19" s="138">
        <v>1.231049133398E13</v>
      </c>
      <c r="H19" s="140">
        <v>44197.0</v>
      </c>
      <c r="I19" s="141" t="s">
        <v>1543</v>
      </c>
      <c r="J19" s="138">
        <f t="shared" si="1"/>
        <v>4172314400000</v>
      </c>
      <c r="K19" s="138">
        <f t="shared" si="3"/>
        <v>110503400000</v>
      </c>
      <c r="L19" s="142" t="b">
        <f t="shared" si="4"/>
        <v>0</v>
      </c>
      <c r="M19" s="141">
        <f t="shared" si="2"/>
        <v>0</v>
      </c>
    </row>
    <row r="20">
      <c r="A20" s="137">
        <v>42753.0</v>
      </c>
      <c r="B20" s="138">
        <v>3.6440393E12</v>
      </c>
      <c r="C20" s="139">
        <v>2.6493998E12</v>
      </c>
      <c r="D20" s="138">
        <v>3.11821992E11</v>
      </c>
      <c r="E20" s="138">
        <v>3.380234544E12</v>
      </c>
      <c r="F20" s="138">
        <v>1.231049133398E13</v>
      </c>
      <c r="H20" s="140">
        <v>44287.0</v>
      </c>
      <c r="I20" s="141" t="s">
        <v>1544</v>
      </c>
      <c r="J20" s="138">
        <f t="shared" si="1"/>
        <v>4278360400000</v>
      </c>
      <c r="K20" s="138">
        <f t="shared" si="3"/>
        <v>106046000000</v>
      </c>
      <c r="L20" s="142" t="b">
        <f t="shared" si="4"/>
        <v>0</v>
      </c>
      <c r="M20" s="141">
        <f t="shared" si="2"/>
        <v>0</v>
      </c>
    </row>
    <row r="21">
      <c r="A21" s="137">
        <v>42754.0</v>
      </c>
      <c r="B21" s="138">
        <v>3.6440393E12</v>
      </c>
      <c r="C21" s="139">
        <v>2.6493998E12</v>
      </c>
      <c r="D21" s="138">
        <v>3.11821992E11</v>
      </c>
      <c r="E21" s="138">
        <v>3.380234544E12</v>
      </c>
      <c r="F21" s="138">
        <v>1.231049133398E13</v>
      </c>
      <c r="H21" s="140">
        <v>44378.0</v>
      </c>
      <c r="I21" s="141" t="s">
        <v>1545</v>
      </c>
      <c r="J21" s="138">
        <f t="shared" si="1"/>
        <v>4373950400000</v>
      </c>
      <c r="K21" s="138">
        <f t="shared" si="3"/>
        <v>95590000000</v>
      </c>
      <c r="L21" s="142" t="b">
        <f t="shared" si="4"/>
        <v>0</v>
      </c>
      <c r="M21" s="141">
        <f t="shared" si="2"/>
        <v>0</v>
      </c>
    </row>
    <row r="22">
      <c r="A22" s="137">
        <v>42755.0</v>
      </c>
      <c r="B22" s="138">
        <v>3.6440393E12</v>
      </c>
      <c r="C22" s="139">
        <v>2.6493998E12</v>
      </c>
      <c r="D22" s="138">
        <v>3.11821992E11</v>
      </c>
      <c r="E22" s="138">
        <v>3.380234544E12</v>
      </c>
      <c r="F22" s="138">
        <v>1.231049133398E13</v>
      </c>
      <c r="H22" s="140">
        <v>44470.0</v>
      </c>
      <c r="I22" s="141" t="s">
        <v>1546</v>
      </c>
      <c r="J22" s="138">
        <f t="shared" si="1"/>
        <v>4506773600000</v>
      </c>
      <c r="K22" s="138">
        <f t="shared" si="3"/>
        <v>132823200000</v>
      </c>
      <c r="L22" s="142" t="b">
        <f t="shared" si="4"/>
        <v>0</v>
      </c>
      <c r="M22" s="141">
        <f t="shared" si="2"/>
        <v>0</v>
      </c>
    </row>
    <row r="23">
      <c r="A23" s="137">
        <v>42756.0</v>
      </c>
      <c r="B23" s="138">
        <v>3.6440393E12</v>
      </c>
      <c r="C23" s="139">
        <v>2.6493998E12</v>
      </c>
      <c r="D23" s="138">
        <v>3.11821992E11</v>
      </c>
      <c r="E23" s="138">
        <v>3.380234544E12</v>
      </c>
      <c r="F23" s="138">
        <v>1.231049133398E13</v>
      </c>
      <c r="H23" s="140">
        <v>44562.0</v>
      </c>
      <c r="I23" s="141" t="s">
        <v>1547</v>
      </c>
      <c r="J23" s="138">
        <f t="shared" si="1"/>
        <v>4565712000000</v>
      </c>
      <c r="K23" s="138">
        <f t="shared" si="3"/>
        <v>58938400000</v>
      </c>
      <c r="L23" s="142" t="b">
        <f t="shared" si="4"/>
        <v>0</v>
      </c>
      <c r="M23" s="141">
        <f t="shared" si="2"/>
        <v>0</v>
      </c>
    </row>
    <row r="24">
      <c r="A24" s="137">
        <v>42757.0</v>
      </c>
      <c r="B24" s="138">
        <v>3.6440393E12</v>
      </c>
      <c r="C24" s="139">
        <v>2.6493998E12</v>
      </c>
      <c r="D24" s="138">
        <v>3.11821992E11</v>
      </c>
      <c r="E24" s="138">
        <v>3.380234544E12</v>
      </c>
      <c r="F24" s="138">
        <v>1.231049133398E13</v>
      </c>
      <c r="H24" s="140">
        <v>44652.0</v>
      </c>
      <c r="I24" s="141" t="s">
        <v>1548</v>
      </c>
      <c r="J24" s="138">
        <f t="shared" si="1"/>
        <v>4620598200000</v>
      </c>
      <c r="K24" s="138">
        <f t="shared" si="3"/>
        <v>54886200000</v>
      </c>
      <c r="L24" s="142" t="b">
        <f t="shared" si="4"/>
        <v>0</v>
      </c>
      <c r="M24" s="141">
        <f t="shared" si="2"/>
        <v>0</v>
      </c>
    </row>
    <row r="25">
      <c r="A25" s="137">
        <v>42758.0</v>
      </c>
      <c r="B25" s="138">
        <v>3.6440393E12</v>
      </c>
      <c r="C25" s="139">
        <v>2.6493998E12</v>
      </c>
      <c r="D25" s="138">
        <v>3.11821992E11</v>
      </c>
      <c r="E25" s="138">
        <v>3.380234544E12</v>
      </c>
      <c r="F25" s="138">
        <v>1.231049133398E13</v>
      </c>
      <c r="H25" s="140">
        <v>44743.0</v>
      </c>
      <c r="I25" s="141" t="s">
        <v>1549</v>
      </c>
      <c r="J25" s="138">
        <f t="shared" si="1"/>
        <v>4707359900000</v>
      </c>
      <c r="K25" s="138">
        <f t="shared" si="3"/>
        <v>86761700000</v>
      </c>
      <c r="L25" s="142" t="b">
        <f t="shared" si="4"/>
        <v>0</v>
      </c>
      <c r="M25" s="141">
        <f t="shared" si="2"/>
        <v>0</v>
      </c>
    </row>
    <row r="26">
      <c r="A26" s="137">
        <v>42759.0</v>
      </c>
      <c r="B26" s="138">
        <v>3.6440393E12</v>
      </c>
      <c r="C26" s="139">
        <v>2.6493998E12</v>
      </c>
      <c r="D26" s="138">
        <v>3.11821992E11</v>
      </c>
      <c r="E26" s="138">
        <v>3.380234544E12</v>
      </c>
      <c r="F26" s="138">
        <v>1.231049133398E13</v>
      </c>
      <c r="H26" s="140">
        <v>44835.0</v>
      </c>
      <c r="I26" s="141" t="s">
        <v>1550</v>
      </c>
      <c r="J26" s="138">
        <f t="shared" si="1"/>
        <v>4780254600000</v>
      </c>
      <c r="K26" s="138">
        <f t="shared" si="3"/>
        <v>72894700000</v>
      </c>
      <c r="L26" s="142" t="b">
        <f t="shared" si="4"/>
        <v>0</v>
      </c>
      <c r="M26" s="141">
        <f t="shared" si="2"/>
        <v>0</v>
      </c>
    </row>
    <row r="27">
      <c r="A27" s="137">
        <v>42760.0</v>
      </c>
      <c r="B27" s="138">
        <v>3.6440393E12</v>
      </c>
      <c r="C27" s="139">
        <v>2.6493998E12</v>
      </c>
      <c r="D27" s="138">
        <v>3.11821992E11</v>
      </c>
      <c r="E27" s="138">
        <v>3.380234544E12</v>
      </c>
      <c r="F27" s="138">
        <v>1.231049133398E13</v>
      </c>
      <c r="H27" s="140">
        <v>44927.0</v>
      </c>
      <c r="I27" s="141" t="s">
        <v>1551</v>
      </c>
      <c r="J27" s="138">
        <f t="shared" si="1"/>
        <v>4861880700000</v>
      </c>
      <c r="K27" s="138">
        <f t="shared" si="3"/>
        <v>81626100000</v>
      </c>
      <c r="L27" s="142" t="b">
        <f t="shared" si="4"/>
        <v>0</v>
      </c>
      <c r="M27" s="141">
        <f t="shared" si="2"/>
        <v>0</v>
      </c>
    </row>
    <row r="28">
      <c r="A28" s="137">
        <v>42761.0</v>
      </c>
      <c r="B28" s="138">
        <v>3.6440393E12</v>
      </c>
      <c r="C28" s="139">
        <v>2.6493998E12</v>
      </c>
      <c r="D28" s="138">
        <v>3.11821992E11</v>
      </c>
      <c r="E28" s="138">
        <v>3.380234544E12</v>
      </c>
      <c r="F28" s="138">
        <v>1.231049133398E13</v>
      </c>
      <c r="H28" s="140">
        <v>45017.0</v>
      </c>
      <c r="I28" s="141" t="s">
        <v>1552</v>
      </c>
      <c r="J28" s="138">
        <f t="shared" si="1"/>
        <v>4908151800000</v>
      </c>
      <c r="K28" s="138">
        <f t="shared" si="3"/>
        <v>46271100000</v>
      </c>
      <c r="L28" s="142" t="b">
        <f t="shared" si="4"/>
        <v>0</v>
      </c>
      <c r="M28" s="141">
        <f t="shared" si="2"/>
        <v>0</v>
      </c>
    </row>
    <row r="29">
      <c r="A29" s="137">
        <v>42762.0</v>
      </c>
      <c r="B29" s="138">
        <v>3.6440393E12</v>
      </c>
      <c r="C29" s="139">
        <v>2.6493998E12</v>
      </c>
      <c r="D29" s="138">
        <v>3.11821992E11</v>
      </c>
      <c r="E29" s="138">
        <v>3.380234544E12</v>
      </c>
      <c r="F29" s="138">
        <v>1.231049133398E13</v>
      </c>
      <c r="H29" s="140">
        <v>45108.0</v>
      </c>
      <c r="I29" s="141" t="s">
        <v>1553</v>
      </c>
      <c r="J29" s="138">
        <f t="shared" si="1"/>
        <v>4995339600000</v>
      </c>
      <c r="K29" s="138">
        <f t="shared" si="3"/>
        <v>87187800000</v>
      </c>
      <c r="L29" s="142" t="b">
        <f t="shared" si="4"/>
        <v>0</v>
      </c>
      <c r="M29" s="141">
        <f t="shared" si="2"/>
        <v>0</v>
      </c>
    </row>
    <row r="30">
      <c r="A30" s="137">
        <v>42763.0</v>
      </c>
      <c r="B30" s="138">
        <v>3.6440393E12</v>
      </c>
      <c r="C30" s="139">
        <v>2.6493998E12</v>
      </c>
      <c r="D30" s="138">
        <v>3.11821992E11</v>
      </c>
      <c r="E30" s="138">
        <v>3.380234544E12</v>
      </c>
      <c r="F30" s="138">
        <v>1.231049133398E13</v>
      </c>
      <c r="H30" s="140">
        <v>45200.0</v>
      </c>
      <c r="I30" s="141" t="s">
        <v>1554</v>
      </c>
      <c r="J30" s="138">
        <f t="shared" si="1"/>
        <v>5051101700000</v>
      </c>
      <c r="K30" s="138">
        <f t="shared" si="3"/>
        <v>55762100000</v>
      </c>
      <c r="L30" s="142" t="b">
        <f t="shared" si="4"/>
        <v>0</v>
      </c>
      <c r="M30" s="141">
        <f t="shared" si="2"/>
        <v>0</v>
      </c>
    </row>
    <row r="31">
      <c r="A31" s="137">
        <v>42764.0</v>
      </c>
      <c r="B31" s="138">
        <v>3.6440393E12</v>
      </c>
      <c r="C31" s="139">
        <v>2.6493998E12</v>
      </c>
      <c r="D31" s="138">
        <v>3.11821992E11</v>
      </c>
      <c r="E31" s="138">
        <v>3.380234544E12</v>
      </c>
      <c r="F31" s="138">
        <v>1.231049133398E13</v>
      </c>
    </row>
    <row r="32">
      <c r="A32" s="137">
        <v>42765.0</v>
      </c>
      <c r="B32" s="138">
        <v>3.6440393E12</v>
      </c>
      <c r="C32" s="139">
        <v>2.6493998E12</v>
      </c>
      <c r="D32" s="138">
        <v>3.11821992E11</v>
      </c>
      <c r="E32" s="138">
        <v>3.380234544E12</v>
      </c>
      <c r="F32" s="138">
        <v>1.231049133398E13</v>
      </c>
    </row>
    <row r="33">
      <c r="A33" s="137">
        <v>42766.0</v>
      </c>
      <c r="B33" s="138">
        <v>3.6440393E12</v>
      </c>
      <c r="C33" s="139">
        <v>2.6493998E12</v>
      </c>
      <c r="D33" s="138">
        <v>3.11821992E11</v>
      </c>
      <c r="E33" s="138">
        <v>3.380234544E12</v>
      </c>
      <c r="F33" s="138">
        <v>1.231049133398E13</v>
      </c>
    </row>
    <row r="34">
      <c r="A34" s="137">
        <v>42767.0</v>
      </c>
      <c r="B34" s="138">
        <v>3.6440393E12</v>
      </c>
      <c r="C34" s="139">
        <v>2.6493998E12</v>
      </c>
      <c r="D34" s="138">
        <v>3.11821992E11</v>
      </c>
      <c r="E34" s="138">
        <v>3.380234544E12</v>
      </c>
      <c r="F34" s="138">
        <v>1.231049133398E13</v>
      </c>
    </row>
    <row r="35">
      <c r="A35" s="137">
        <v>42768.0</v>
      </c>
      <c r="B35" s="138">
        <v>3.6440393E12</v>
      </c>
      <c r="C35" s="139">
        <v>2.6493998E12</v>
      </c>
      <c r="D35" s="138">
        <v>3.11821992E11</v>
      </c>
      <c r="E35" s="138">
        <v>3.380234544E12</v>
      </c>
      <c r="F35" s="138">
        <v>1.231049133398E13</v>
      </c>
    </row>
    <row r="36">
      <c r="A36" s="137">
        <v>42769.0</v>
      </c>
      <c r="B36" s="138">
        <v>3.6440393E12</v>
      </c>
      <c r="C36" s="139">
        <v>2.6493998E12</v>
      </c>
      <c r="D36" s="138">
        <v>3.11821992E11</v>
      </c>
      <c r="E36" s="138">
        <v>3.380234544E12</v>
      </c>
      <c r="F36" s="138">
        <v>1.231049133398E13</v>
      </c>
    </row>
    <row r="37">
      <c r="A37" s="137">
        <v>42770.0</v>
      </c>
      <c r="B37" s="138">
        <v>3.6440393E12</v>
      </c>
      <c r="C37" s="139">
        <v>2.6493998E12</v>
      </c>
      <c r="D37" s="138">
        <v>3.11821992E11</v>
      </c>
      <c r="E37" s="138">
        <v>3.380234544E12</v>
      </c>
      <c r="F37" s="138">
        <v>1.231049133398E13</v>
      </c>
    </row>
    <row r="38">
      <c r="A38" s="137">
        <v>42771.0</v>
      </c>
      <c r="B38" s="138">
        <v>3.6440393E12</v>
      </c>
      <c r="C38" s="139">
        <v>2.6493998E12</v>
      </c>
      <c r="D38" s="138">
        <v>3.11821992E11</v>
      </c>
      <c r="E38" s="138">
        <v>3.380234544E12</v>
      </c>
      <c r="F38" s="138">
        <v>1.231049133398E13</v>
      </c>
    </row>
    <row r="39">
      <c r="A39" s="137">
        <v>42772.0</v>
      </c>
      <c r="B39" s="138">
        <v>3.6440393E12</v>
      </c>
      <c r="C39" s="139">
        <v>2.6493998E12</v>
      </c>
      <c r="D39" s="138">
        <v>3.11821992E11</v>
      </c>
      <c r="E39" s="138">
        <v>3.380234544E12</v>
      </c>
      <c r="F39" s="138">
        <v>1.231049133398E13</v>
      </c>
    </row>
    <row r="40">
      <c r="A40" s="137">
        <v>42773.0</v>
      </c>
      <c r="B40" s="138">
        <v>3.6440393E12</v>
      </c>
      <c r="C40" s="139">
        <v>2.6493998E12</v>
      </c>
      <c r="D40" s="138">
        <v>3.11821992E11</v>
      </c>
      <c r="E40" s="138">
        <v>3.380234544E12</v>
      </c>
      <c r="F40" s="138">
        <v>1.231049133398E13</v>
      </c>
    </row>
    <row r="41">
      <c r="A41" s="137">
        <v>42774.0</v>
      </c>
      <c r="B41" s="138">
        <v>3.6440393E12</v>
      </c>
      <c r="C41" s="139">
        <v>2.6493998E12</v>
      </c>
      <c r="D41" s="138">
        <v>3.11821992E11</v>
      </c>
      <c r="E41" s="138">
        <v>3.380234544E12</v>
      </c>
      <c r="F41" s="138">
        <v>1.231049133398E13</v>
      </c>
    </row>
    <row r="42">
      <c r="A42" s="137">
        <v>42775.0</v>
      </c>
      <c r="B42" s="138">
        <v>3.6440393E12</v>
      </c>
      <c r="C42" s="139">
        <v>2.6493998E12</v>
      </c>
      <c r="D42" s="138">
        <v>3.11821992E11</v>
      </c>
      <c r="E42" s="138">
        <v>3.380234544E12</v>
      </c>
      <c r="F42" s="138">
        <v>1.231049133398E13</v>
      </c>
    </row>
    <row r="43">
      <c r="A43" s="137">
        <v>42776.0</v>
      </c>
      <c r="B43" s="138">
        <v>3.6440393E12</v>
      </c>
      <c r="C43" s="139">
        <v>2.6493998E12</v>
      </c>
      <c r="D43" s="138">
        <v>3.11821992E11</v>
      </c>
      <c r="E43" s="138">
        <v>3.380234544E12</v>
      </c>
      <c r="F43" s="138">
        <v>1.231049133398E13</v>
      </c>
    </row>
    <row r="44">
      <c r="A44" s="137">
        <v>42777.0</v>
      </c>
      <c r="B44" s="138">
        <v>3.6440393E12</v>
      </c>
      <c r="C44" s="139">
        <v>2.6493998E12</v>
      </c>
      <c r="D44" s="138">
        <v>3.11821992E11</v>
      </c>
      <c r="E44" s="138">
        <v>3.380234544E12</v>
      </c>
      <c r="F44" s="138">
        <v>1.231049133398E13</v>
      </c>
    </row>
    <row r="45">
      <c r="A45" s="137">
        <v>42778.0</v>
      </c>
      <c r="B45" s="138">
        <v>3.6440393E12</v>
      </c>
      <c r="C45" s="139">
        <v>2.6493998E12</v>
      </c>
      <c r="D45" s="138">
        <v>3.11821992E11</v>
      </c>
      <c r="E45" s="138">
        <v>3.380234544E12</v>
      </c>
      <c r="F45" s="138">
        <v>1.231049133398E13</v>
      </c>
    </row>
    <row r="46">
      <c r="A46" s="137">
        <v>42779.0</v>
      </c>
      <c r="B46" s="138">
        <v>3.6440393E12</v>
      </c>
      <c r="C46" s="139">
        <v>2.6493998E12</v>
      </c>
      <c r="D46" s="138">
        <v>3.11821992E11</v>
      </c>
      <c r="E46" s="138">
        <v>3.380234544E12</v>
      </c>
      <c r="F46" s="138">
        <v>1.231049133398E13</v>
      </c>
    </row>
    <row r="47">
      <c r="A47" s="137">
        <v>42780.0</v>
      </c>
      <c r="B47" s="138">
        <v>3.6440393E12</v>
      </c>
      <c r="C47" s="139">
        <v>2.6493998E12</v>
      </c>
      <c r="D47" s="138">
        <v>3.11821992E11</v>
      </c>
      <c r="E47" s="138">
        <v>3.380234544E12</v>
      </c>
      <c r="F47" s="138">
        <v>1.231049133398E13</v>
      </c>
    </row>
    <row r="48">
      <c r="A48" s="137">
        <v>42781.0</v>
      </c>
      <c r="B48" s="138">
        <v>3.6440393E12</v>
      </c>
      <c r="C48" s="139">
        <v>2.6493998E12</v>
      </c>
      <c r="D48" s="138">
        <v>3.11821992E11</v>
      </c>
      <c r="E48" s="138">
        <v>3.380234544E12</v>
      </c>
      <c r="F48" s="138">
        <v>1.231049133398E13</v>
      </c>
    </row>
    <row r="49">
      <c r="A49" s="137">
        <v>42782.0</v>
      </c>
      <c r="B49" s="138">
        <v>3.6440393E12</v>
      </c>
      <c r="C49" s="139">
        <v>2.6493998E12</v>
      </c>
      <c r="D49" s="138">
        <v>3.11821992E11</v>
      </c>
      <c r="E49" s="138">
        <v>3.380234544E12</v>
      </c>
      <c r="F49" s="138">
        <v>1.231049133398E13</v>
      </c>
    </row>
    <row r="50">
      <c r="A50" s="137">
        <v>42783.0</v>
      </c>
      <c r="B50" s="138">
        <v>3.6440393E12</v>
      </c>
      <c r="C50" s="139">
        <v>2.6493998E12</v>
      </c>
      <c r="D50" s="138">
        <v>3.11821992E11</v>
      </c>
      <c r="E50" s="138">
        <v>3.380234544E12</v>
      </c>
      <c r="F50" s="138">
        <v>1.231049133398E13</v>
      </c>
    </row>
    <row r="51">
      <c r="A51" s="137">
        <v>42784.0</v>
      </c>
      <c r="B51" s="138">
        <v>3.6440393E12</v>
      </c>
      <c r="C51" s="139">
        <v>2.6493998E12</v>
      </c>
      <c r="D51" s="138">
        <v>3.11821992E11</v>
      </c>
      <c r="E51" s="138">
        <v>3.380234544E12</v>
      </c>
      <c r="F51" s="138">
        <v>1.231049133398E13</v>
      </c>
    </row>
    <row r="52">
      <c r="A52" s="137">
        <v>42785.0</v>
      </c>
      <c r="B52" s="138">
        <v>3.6440393E12</v>
      </c>
      <c r="C52" s="139">
        <v>2.6493998E12</v>
      </c>
      <c r="D52" s="138">
        <v>3.11821992E11</v>
      </c>
      <c r="E52" s="138">
        <v>3.380234544E12</v>
      </c>
      <c r="F52" s="138">
        <v>1.231049133398E13</v>
      </c>
    </row>
    <row r="53">
      <c r="A53" s="137">
        <v>42786.0</v>
      </c>
      <c r="B53" s="138">
        <v>3.6440393E12</v>
      </c>
      <c r="C53" s="139">
        <v>2.6493998E12</v>
      </c>
      <c r="D53" s="138">
        <v>3.11821992E11</v>
      </c>
      <c r="E53" s="138">
        <v>3.380234544E12</v>
      </c>
      <c r="F53" s="138">
        <v>1.231049133398E13</v>
      </c>
    </row>
    <row r="54">
      <c r="A54" s="137">
        <v>42787.0</v>
      </c>
      <c r="B54" s="138">
        <v>3.6440393E12</v>
      </c>
      <c r="C54" s="139">
        <v>2.6493998E12</v>
      </c>
      <c r="D54" s="138">
        <v>3.11821992E11</v>
      </c>
      <c r="E54" s="138">
        <v>3.380234544E12</v>
      </c>
      <c r="F54" s="138">
        <v>1.231049133398E13</v>
      </c>
    </row>
    <row r="55">
      <c r="A55" s="137">
        <v>42788.0</v>
      </c>
      <c r="B55" s="138">
        <v>3.6440393E12</v>
      </c>
      <c r="C55" s="139">
        <v>2.6493998E12</v>
      </c>
      <c r="D55" s="138">
        <v>3.11821992E11</v>
      </c>
      <c r="E55" s="138">
        <v>3.380234544E12</v>
      </c>
      <c r="F55" s="138">
        <v>1.231049133398E13</v>
      </c>
    </row>
    <row r="56">
      <c r="A56" s="137">
        <v>42789.0</v>
      </c>
      <c r="B56" s="138">
        <v>3.6440393E12</v>
      </c>
      <c r="C56" s="139">
        <v>2.6493998E12</v>
      </c>
      <c r="D56" s="138">
        <v>3.11821992E11</v>
      </c>
      <c r="E56" s="138">
        <v>3.380234544E12</v>
      </c>
      <c r="F56" s="138">
        <v>1.231049133398E13</v>
      </c>
    </row>
    <row r="57">
      <c r="A57" s="137">
        <v>42790.0</v>
      </c>
      <c r="B57" s="138">
        <v>3.6440393E12</v>
      </c>
      <c r="C57" s="139">
        <v>2.6493998E12</v>
      </c>
      <c r="D57" s="138">
        <v>3.11821992E11</v>
      </c>
      <c r="E57" s="138">
        <v>3.380234544E12</v>
      </c>
      <c r="F57" s="138">
        <v>1.231049133398E13</v>
      </c>
    </row>
    <row r="58">
      <c r="A58" s="137">
        <v>42791.0</v>
      </c>
      <c r="B58" s="138">
        <v>3.6440393E12</v>
      </c>
      <c r="C58" s="139">
        <v>2.6493998E12</v>
      </c>
      <c r="D58" s="138">
        <v>3.11821992E11</v>
      </c>
      <c r="E58" s="138">
        <v>3.380234544E12</v>
      </c>
      <c r="F58" s="138">
        <v>1.231049133398E13</v>
      </c>
    </row>
    <row r="59">
      <c r="A59" s="137">
        <v>42792.0</v>
      </c>
      <c r="B59" s="138">
        <v>3.6440393E12</v>
      </c>
      <c r="C59" s="139">
        <v>2.6493998E12</v>
      </c>
      <c r="D59" s="138">
        <v>3.11821992E11</v>
      </c>
      <c r="E59" s="138">
        <v>3.380234544E12</v>
      </c>
      <c r="F59" s="138">
        <v>1.231049133398E13</v>
      </c>
    </row>
    <row r="60">
      <c r="A60" s="137">
        <v>42793.0</v>
      </c>
      <c r="B60" s="138">
        <v>3.6440393E12</v>
      </c>
      <c r="C60" s="139">
        <v>2.6493998E12</v>
      </c>
      <c r="D60" s="138">
        <v>3.11821992E11</v>
      </c>
      <c r="E60" s="138">
        <v>3.380234544E12</v>
      </c>
      <c r="F60" s="138">
        <v>1.231049133398E13</v>
      </c>
    </row>
    <row r="61">
      <c r="A61" s="137">
        <v>42794.0</v>
      </c>
      <c r="B61" s="138">
        <v>3.6440393E12</v>
      </c>
      <c r="C61" s="139">
        <v>2.6493998E12</v>
      </c>
      <c r="D61" s="138">
        <v>3.11821992E11</v>
      </c>
      <c r="E61" s="138">
        <v>3.380234544E12</v>
      </c>
      <c r="F61" s="138">
        <v>1.231049133398E13</v>
      </c>
    </row>
    <row r="62">
      <c r="A62" s="137">
        <v>42795.0</v>
      </c>
      <c r="B62" s="138">
        <v>3.6440393E12</v>
      </c>
      <c r="C62" s="139">
        <v>2.6493998E12</v>
      </c>
      <c r="D62" s="138">
        <v>3.11821992E11</v>
      </c>
      <c r="E62" s="138">
        <v>3.380234544E12</v>
      </c>
      <c r="F62" s="138">
        <v>1.231049133398E13</v>
      </c>
    </row>
    <row r="63">
      <c r="A63" s="137">
        <v>42796.0</v>
      </c>
      <c r="B63" s="138">
        <v>3.6440393E12</v>
      </c>
      <c r="C63" s="139">
        <v>2.6493998E12</v>
      </c>
      <c r="D63" s="138">
        <v>3.11821992E11</v>
      </c>
      <c r="E63" s="138">
        <v>3.380234544E12</v>
      </c>
      <c r="F63" s="138">
        <v>1.231049133398E13</v>
      </c>
    </row>
    <row r="64">
      <c r="A64" s="137">
        <v>42797.0</v>
      </c>
      <c r="B64" s="138">
        <v>3.6440393E12</v>
      </c>
      <c r="C64" s="139">
        <v>2.6493998E12</v>
      </c>
      <c r="D64" s="138">
        <v>3.11821992E11</v>
      </c>
      <c r="E64" s="138">
        <v>3.380234544E12</v>
      </c>
      <c r="F64" s="138">
        <v>1.231049133398E13</v>
      </c>
    </row>
    <row r="65">
      <c r="A65" s="137">
        <v>42798.0</v>
      </c>
      <c r="B65" s="138">
        <v>3.6440393E12</v>
      </c>
      <c r="C65" s="139">
        <v>2.6493998E12</v>
      </c>
      <c r="D65" s="138">
        <v>3.11821992E11</v>
      </c>
      <c r="E65" s="138">
        <v>3.380234544E12</v>
      </c>
      <c r="F65" s="138">
        <v>1.231049133398E13</v>
      </c>
    </row>
    <row r="66">
      <c r="A66" s="137">
        <v>42799.0</v>
      </c>
      <c r="B66" s="138">
        <v>3.6440393E12</v>
      </c>
      <c r="C66" s="139">
        <v>2.6493998E12</v>
      </c>
      <c r="D66" s="138">
        <v>3.11821992E11</v>
      </c>
      <c r="E66" s="138">
        <v>3.380234544E12</v>
      </c>
      <c r="F66" s="138">
        <v>1.231049133398E13</v>
      </c>
    </row>
    <row r="67">
      <c r="A67" s="137">
        <v>42800.0</v>
      </c>
      <c r="B67" s="138">
        <v>3.6440393E12</v>
      </c>
      <c r="C67" s="139">
        <v>2.6493998E12</v>
      </c>
      <c r="D67" s="138">
        <v>3.11821992E11</v>
      </c>
      <c r="E67" s="138">
        <v>3.380234544E12</v>
      </c>
      <c r="F67" s="138">
        <v>1.231049133398E13</v>
      </c>
    </row>
    <row r="68">
      <c r="A68" s="137">
        <v>42801.0</v>
      </c>
      <c r="B68" s="138">
        <v>3.6440393E12</v>
      </c>
      <c r="C68" s="139">
        <v>2.6493998E12</v>
      </c>
      <c r="D68" s="138">
        <v>3.11821992E11</v>
      </c>
      <c r="E68" s="138">
        <v>3.380234544E12</v>
      </c>
      <c r="F68" s="138">
        <v>1.231049133398E13</v>
      </c>
    </row>
    <row r="69">
      <c r="A69" s="137">
        <v>42802.0</v>
      </c>
      <c r="B69" s="138">
        <v>3.6440393E12</v>
      </c>
      <c r="C69" s="139">
        <v>2.6493998E12</v>
      </c>
      <c r="D69" s="138">
        <v>3.11821992E11</v>
      </c>
      <c r="E69" s="138">
        <v>3.380234544E12</v>
      </c>
      <c r="F69" s="138">
        <v>1.231049133398E13</v>
      </c>
    </row>
    <row r="70">
      <c r="A70" s="137">
        <v>42803.0</v>
      </c>
      <c r="B70" s="138">
        <v>3.6440393E12</v>
      </c>
      <c r="C70" s="139">
        <v>2.6493998E12</v>
      </c>
      <c r="D70" s="138">
        <v>3.11821992E11</v>
      </c>
      <c r="E70" s="138">
        <v>3.380234544E12</v>
      </c>
      <c r="F70" s="138">
        <v>1.231049133398E13</v>
      </c>
    </row>
    <row r="71">
      <c r="A71" s="137">
        <v>42804.0</v>
      </c>
      <c r="B71" s="138">
        <v>3.6440393E12</v>
      </c>
      <c r="C71" s="139">
        <v>2.6493998E12</v>
      </c>
      <c r="D71" s="138">
        <v>3.11821992E11</v>
      </c>
      <c r="E71" s="138">
        <v>3.380234544E12</v>
      </c>
      <c r="F71" s="138">
        <v>1.231049133398E13</v>
      </c>
    </row>
    <row r="72">
      <c r="A72" s="137">
        <v>42805.0</v>
      </c>
      <c r="B72" s="138">
        <v>3.6440393E12</v>
      </c>
      <c r="C72" s="139">
        <v>2.6493998E12</v>
      </c>
      <c r="D72" s="138">
        <v>3.11821992E11</v>
      </c>
      <c r="E72" s="138">
        <v>3.380234544E12</v>
      </c>
      <c r="F72" s="138">
        <v>1.231049133398E13</v>
      </c>
    </row>
    <row r="73">
      <c r="A73" s="137">
        <v>42806.0</v>
      </c>
      <c r="B73" s="138">
        <v>3.6440393E12</v>
      </c>
      <c r="C73" s="139">
        <v>2.6493998E12</v>
      </c>
      <c r="D73" s="138">
        <v>3.11821992E11</v>
      </c>
      <c r="E73" s="138">
        <v>3.380234544E12</v>
      </c>
      <c r="F73" s="138">
        <v>1.231049133398E13</v>
      </c>
    </row>
    <row r="74">
      <c r="A74" s="137">
        <v>42807.0</v>
      </c>
      <c r="B74" s="138">
        <v>3.6440393E12</v>
      </c>
      <c r="C74" s="139">
        <v>2.6493998E12</v>
      </c>
      <c r="D74" s="138">
        <v>3.11821992E11</v>
      </c>
      <c r="E74" s="138">
        <v>3.380234544E12</v>
      </c>
      <c r="F74" s="138">
        <v>1.231049133398E13</v>
      </c>
    </row>
    <row r="75">
      <c r="A75" s="137">
        <v>42808.0</v>
      </c>
      <c r="B75" s="138">
        <v>3.6440393E12</v>
      </c>
      <c r="C75" s="139">
        <v>2.6493998E12</v>
      </c>
      <c r="D75" s="138">
        <v>3.11821992E11</v>
      </c>
      <c r="E75" s="138">
        <v>3.380234544E12</v>
      </c>
      <c r="F75" s="138">
        <v>1.231049133398E13</v>
      </c>
    </row>
    <row r="76">
      <c r="A76" s="137">
        <v>42809.0</v>
      </c>
      <c r="B76" s="138">
        <v>3.6440393E12</v>
      </c>
      <c r="C76" s="139">
        <v>2.6493998E12</v>
      </c>
      <c r="D76" s="138">
        <v>3.11821992E11</v>
      </c>
      <c r="E76" s="138">
        <v>3.380234544E12</v>
      </c>
      <c r="F76" s="138">
        <v>1.231049133398E13</v>
      </c>
    </row>
    <row r="77">
      <c r="A77" s="137">
        <v>42810.0</v>
      </c>
      <c r="B77" s="138">
        <v>3.6440393E12</v>
      </c>
      <c r="C77" s="139">
        <v>2.6493998E12</v>
      </c>
      <c r="D77" s="138">
        <v>3.11821992E11</v>
      </c>
      <c r="E77" s="138">
        <v>3.380234544E12</v>
      </c>
      <c r="F77" s="138">
        <v>1.231049133398E13</v>
      </c>
    </row>
    <row r="78">
      <c r="A78" s="137">
        <v>42811.0</v>
      </c>
      <c r="B78" s="138">
        <v>3.6440393E12</v>
      </c>
      <c r="C78" s="139">
        <v>2.6493998E12</v>
      </c>
      <c r="D78" s="138">
        <v>3.11821992E11</v>
      </c>
      <c r="E78" s="138">
        <v>3.380234544E12</v>
      </c>
      <c r="F78" s="138">
        <v>1.231049133398E13</v>
      </c>
    </row>
    <row r="79">
      <c r="A79" s="137">
        <v>42812.0</v>
      </c>
      <c r="B79" s="138">
        <v>3.6440393E12</v>
      </c>
      <c r="C79" s="139">
        <v>2.6493998E12</v>
      </c>
      <c r="D79" s="138">
        <v>3.11821992E11</v>
      </c>
      <c r="E79" s="138">
        <v>3.380234544E12</v>
      </c>
      <c r="F79" s="138">
        <v>1.231049133398E13</v>
      </c>
    </row>
    <row r="80">
      <c r="A80" s="137">
        <v>42813.0</v>
      </c>
      <c r="B80" s="138">
        <v>3.6440393E12</v>
      </c>
      <c r="C80" s="139">
        <v>2.6493998E12</v>
      </c>
      <c r="D80" s="138">
        <v>3.11821992E11</v>
      </c>
      <c r="E80" s="138">
        <v>3.380234544E12</v>
      </c>
      <c r="F80" s="138">
        <v>1.231049133398E13</v>
      </c>
    </row>
    <row r="81">
      <c r="A81" s="137">
        <v>42814.0</v>
      </c>
      <c r="B81" s="138">
        <v>3.6440393E12</v>
      </c>
      <c r="C81" s="139">
        <v>2.6493998E12</v>
      </c>
      <c r="D81" s="138">
        <v>3.11821992E11</v>
      </c>
      <c r="E81" s="138">
        <v>3.380234544E12</v>
      </c>
      <c r="F81" s="138">
        <v>1.231049133398E13</v>
      </c>
    </row>
    <row r="82">
      <c r="A82" s="137">
        <v>42815.0</v>
      </c>
      <c r="B82" s="138">
        <v>3.6440393E12</v>
      </c>
      <c r="C82" s="139">
        <v>2.6493998E12</v>
      </c>
      <c r="D82" s="138">
        <v>3.11821992E11</v>
      </c>
      <c r="E82" s="138">
        <v>3.380234544E12</v>
      </c>
      <c r="F82" s="138">
        <v>1.231049133398E13</v>
      </c>
    </row>
    <row r="83">
      <c r="A83" s="137">
        <v>42816.0</v>
      </c>
      <c r="B83" s="138">
        <v>3.6440393E12</v>
      </c>
      <c r="C83" s="139">
        <v>2.6493998E12</v>
      </c>
      <c r="D83" s="138">
        <v>3.11821992E11</v>
      </c>
      <c r="E83" s="138">
        <v>3.380234544E12</v>
      </c>
      <c r="F83" s="138">
        <v>1.231049133398E13</v>
      </c>
    </row>
    <row r="84">
      <c r="A84" s="137">
        <v>42817.0</v>
      </c>
      <c r="B84" s="138">
        <v>3.6440393E12</v>
      </c>
      <c r="C84" s="139">
        <v>2.6493998E12</v>
      </c>
      <c r="D84" s="138">
        <v>3.11821992E11</v>
      </c>
      <c r="E84" s="138">
        <v>3.380234544E12</v>
      </c>
      <c r="F84" s="138">
        <v>1.231049133398E13</v>
      </c>
    </row>
    <row r="85">
      <c r="A85" s="137">
        <v>42818.0</v>
      </c>
      <c r="B85" s="138">
        <v>3.6440393E12</v>
      </c>
      <c r="C85" s="139">
        <v>2.6493998E12</v>
      </c>
      <c r="D85" s="138">
        <v>3.11821992E11</v>
      </c>
      <c r="E85" s="138">
        <v>3.380234544E12</v>
      </c>
      <c r="F85" s="138">
        <v>1.231049133398E13</v>
      </c>
    </row>
    <row r="86">
      <c r="A86" s="137">
        <v>42819.0</v>
      </c>
      <c r="B86" s="138">
        <v>3.6440393E12</v>
      </c>
      <c r="C86" s="139">
        <v>2.6493998E12</v>
      </c>
      <c r="D86" s="138">
        <v>3.11821992E11</v>
      </c>
      <c r="E86" s="138">
        <v>3.380234544E12</v>
      </c>
      <c r="F86" s="138">
        <v>1.231049133398E13</v>
      </c>
    </row>
    <row r="87">
      <c r="A87" s="137">
        <v>42820.0</v>
      </c>
      <c r="B87" s="138">
        <v>3.6440393E12</v>
      </c>
      <c r="C87" s="139">
        <v>2.6493998E12</v>
      </c>
      <c r="D87" s="138">
        <v>3.11821992E11</v>
      </c>
      <c r="E87" s="138">
        <v>3.380234544E12</v>
      </c>
      <c r="F87" s="138">
        <v>1.231049133398E13</v>
      </c>
    </row>
    <row r="88">
      <c r="A88" s="137">
        <v>42821.0</v>
      </c>
      <c r="B88" s="138">
        <v>3.6440393E12</v>
      </c>
      <c r="C88" s="139">
        <v>2.6493998E12</v>
      </c>
      <c r="D88" s="138">
        <v>3.11821992E11</v>
      </c>
      <c r="E88" s="138">
        <v>3.380234544E12</v>
      </c>
      <c r="F88" s="138">
        <v>1.231049133398E13</v>
      </c>
    </row>
    <row r="89">
      <c r="A89" s="137">
        <v>42822.0</v>
      </c>
      <c r="B89" s="138">
        <v>3.6440393E12</v>
      </c>
      <c r="C89" s="139">
        <v>2.6493998E12</v>
      </c>
      <c r="D89" s="138">
        <v>3.11821992E11</v>
      </c>
      <c r="E89" s="138">
        <v>3.380234544E12</v>
      </c>
      <c r="F89" s="138">
        <v>1.231049133398E13</v>
      </c>
    </row>
    <row r="90">
      <c r="A90" s="137">
        <v>42823.0</v>
      </c>
      <c r="B90" s="138">
        <v>3.6440393E12</v>
      </c>
      <c r="C90" s="139">
        <v>2.6493998E12</v>
      </c>
      <c r="D90" s="138">
        <v>3.11821992E11</v>
      </c>
      <c r="E90" s="138">
        <v>3.380234544E12</v>
      </c>
      <c r="F90" s="138">
        <v>1.231049133398E13</v>
      </c>
    </row>
    <row r="91">
      <c r="A91" s="137">
        <v>42824.0</v>
      </c>
      <c r="B91" s="138">
        <v>3.6440393E12</v>
      </c>
      <c r="C91" s="139">
        <v>2.6493998E12</v>
      </c>
      <c r="D91" s="138">
        <v>3.11821992E11</v>
      </c>
      <c r="E91" s="138">
        <v>3.380234544E12</v>
      </c>
      <c r="F91" s="138">
        <v>1.231049133398E13</v>
      </c>
    </row>
    <row r="92">
      <c r="A92" s="137">
        <v>42825.0</v>
      </c>
      <c r="B92" s="138">
        <v>3.6440393E12</v>
      </c>
      <c r="C92" s="139">
        <v>2.6493998E12</v>
      </c>
      <c r="D92" s="138">
        <v>3.11821992E11</v>
      </c>
      <c r="E92" s="138">
        <v>3.380234544E12</v>
      </c>
      <c r="F92" s="138">
        <v>1.231049133398E13</v>
      </c>
    </row>
    <row r="93">
      <c r="A93" s="137">
        <v>42826.0</v>
      </c>
      <c r="B93" s="138">
        <v>3.6564113E12</v>
      </c>
      <c r="C93" s="139">
        <v>2.6973303E12</v>
      </c>
      <c r="D93" s="138">
        <v>3.2704322400000006E11</v>
      </c>
      <c r="E93" s="138">
        <v>3.509635932E12</v>
      </c>
      <c r="F93" s="138">
        <v>1.231049133398E13</v>
      </c>
    </row>
    <row r="94">
      <c r="A94" s="137">
        <v>42827.0</v>
      </c>
      <c r="B94" s="138">
        <v>3.6564113E12</v>
      </c>
      <c r="C94" s="139">
        <v>2.6973303E12</v>
      </c>
      <c r="D94" s="138">
        <v>3.2704322400000006E11</v>
      </c>
      <c r="E94" s="138">
        <v>3.509635932E12</v>
      </c>
      <c r="F94" s="138">
        <v>1.231049133398E13</v>
      </c>
    </row>
    <row r="95">
      <c r="A95" s="137">
        <v>42828.0</v>
      </c>
      <c r="B95" s="138">
        <v>3.6564113E12</v>
      </c>
      <c r="C95" s="139">
        <v>2.6973303E12</v>
      </c>
      <c r="D95" s="138">
        <v>3.2704322400000006E11</v>
      </c>
      <c r="E95" s="138">
        <v>3.509635932E12</v>
      </c>
      <c r="F95" s="138">
        <v>1.231049133398E13</v>
      </c>
    </row>
    <row r="96">
      <c r="A96" s="137">
        <v>42829.0</v>
      </c>
      <c r="B96" s="138">
        <v>3.6564113E12</v>
      </c>
      <c r="C96" s="139">
        <v>2.6973303E12</v>
      </c>
      <c r="D96" s="138">
        <v>3.2704322400000006E11</v>
      </c>
      <c r="E96" s="138">
        <v>3.509635932E12</v>
      </c>
      <c r="F96" s="138">
        <v>1.231049133398E13</v>
      </c>
    </row>
    <row r="97">
      <c r="A97" s="137">
        <v>42830.0</v>
      </c>
      <c r="B97" s="138">
        <v>3.6564113E12</v>
      </c>
      <c r="C97" s="139">
        <v>2.6973303E12</v>
      </c>
      <c r="D97" s="138">
        <v>3.2704322400000006E11</v>
      </c>
      <c r="E97" s="138">
        <v>3.509635932E12</v>
      </c>
      <c r="F97" s="138">
        <v>1.231049133398E13</v>
      </c>
    </row>
    <row r="98">
      <c r="A98" s="137">
        <v>42831.0</v>
      </c>
      <c r="B98" s="138">
        <v>3.6564113E12</v>
      </c>
      <c r="C98" s="139">
        <v>2.6973303E12</v>
      </c>
      <c r="D98" s="138">
        <v>3.2704322400000006E11</v>
      </c>
      <c r="E98" s="138">
        <v>3.509635932E12</v>
      </c>
      <c r="F98" s="138">
        <v>1.231049133398E13</v>
      </c>
    </row>
    <row r="99">
      <c r="A99" s="137">
        <v>42832.0</v>
      </c>
      <c r="B99" s="138">
        <v>3.6564113E12</v>
      </c>
      <c r="C99" s="139">
        <v>2.6973303E12</v>
      </c>
      <c r="D99" s="138">
        <v>3.2704322400000006E11</v>
      </c>
      <c r="E99" s="138">
        <v>3.509635932E12</v>
      </c>
      <c r="F99" s="138">
        <v>1.231049133398E13</v>
      </c>
    </row>
    <row r="100">
      <c r="A100" s="137">
        <v>42833.0</v>
      </c>
      <c r="B100" s="138">
        <v>3.6564113E12</v>
      </c>
      <c r="C100" s="139">
        <v>2.6973303E12</v>
      </c>
      <c r="D100" s="138">
        <v>3.2704322400000006E11</v>
      </c>
      <c r="E100" s="138">
        <v>3.509635932E12</v>
      </c>
      <c r="F100" s="138">
        <v>1.231049133398E13</v>
      </c>
    </row>
    <row r="101">
      <c r="A101" s="137">
        <v>42834.0</v>
      </c>
      <c r="B101" s="138">
        <v>3.6564113E12</v>
      </c>
      <c r="C101" s="139">
        <v>2.6973303E12</v>
      </c>
      <c r="D101" s="138">
        <v>3.2704322400000006E11</v>
      </c>
      <c r="E101" s="138">
        <v>3.509635932E12</v>
      </c>
      <c r="F101" s="138">
        <v>1.231049133398E13</v>
      </c>
    </row>
    <row r="102">
      <c r="A102" s="137">
        <v>42835.0</v>
      </c>
      <c r="B102" s="138">
        <v>3.6564113E12</v>
      </c>
      <c r="C102" s="139">
        <v>2.6973303E12</v>
      </c>
      <c r="D102" s="138">
        <v>3.2704322400000006E11</v>
      </c>
      <c r="E102" s="138">
        <v>3.509635932E12</v>
      </c>
      <c r="F102" s="138">
        <v>1.231049133398E13</v>
      </c>
    </row>
    <row r="103">
      <c r="A103" s="137">
        <v>42836.0</v>
      </c>
      <c r="B103" s="138">
        <v>3.6564113E12</v>
      </c>
      <c r="C103" s="139">
        <v>2.6973303E12</v>
      </c>
      <c r="D103" s="138">
        <v>3.2704322400000006E11</v>
      </c>
      <c r="E103" s="138">
        <v>3.509635932E12</v>
      </c>
      <c r="F103" s="138">
        <v>1.231049133398E13</v>
      </c>
    </row>
    <row r="104">
      <c r="A104" s="137">
        <v>42837.0</v>
      </c>
      <c r="B104" s="138">
        <v>3.6564113E12</v>
      </c>
      <c r="C104" s="139">
        <v>2.6973303E12</v>
      </c>
      <c r="D104" s="138">
        <v>3.2704322400000006E11</v>
      </c>
      <c r="E104" s="138">
        <v>3.509635932E12</v>
      </c>
      <c r="F104" s="138">
        <v>1.231049133398E13</v>
      </c>
    </row>
    <row r="105">
      <c r="A105" s="137">
        <v>42838.0</v>
      </c>
      <c r="B105" s="138">
        <v>3.6564113E12</v>
      </c>
      <c r="C105" s="139">
        <v>2.6973303E12</v>
      </c>
      <c r="D105" s="138">
        <v>3.2704322400000006E11</v>
      </c>
      <c r="E105" s="138">
        <v>3.509635932E12</v>
      </c>
      <c r="F105" s="138">
        <v>1.231049133398E13</v>
      </c>
    </row>
    <row r="106">
      <c r="A106" s="137">
        <v>42839.0</v>
      </c>
      <c r="B106" s="138">
        <v>3.6564113E12</v>
      </c>
      <c r="C106" s="139">
        <v>2.6973303E12</v>
      </c>
      <c r="D106" s="138">
        <v>3.2704322400000006E11</v>
      </c>
      <c r="E106" s="138">
        <v>3.509635932E12</v>
      </c>
      <c r="F106" s="138">
        <v>1.231049133398E13</v>
      </c>
    </row>
    <row r="107">
      <c r="A107" s="137">
        <v>42840.0</v>
      </c>
      <c r="B107" s="138">
        <v>3.6564113E12</v>
      </c>
      <c r="C107" s="139">
        <v>2.6973303E12</v>
      </c>
      <c r="D107" s="138">
        <v>3.2704322400000006E11</v>
      </c>
      <c r="E107" s="138">
        <v>3.509635932E12</v>
      </c>
      <c r="F107" s="138">
        <v>1.231049133398E13</v>
      </c>
    </row>
    <row r="108">
      <c r="A108" s="137">
        <v>42841.0</v>
      </c>
      <c r="B108" s="138">
        <v>3.6564113E12</v>
      </c>
      <c r="C108" s="139">
        <v>2.6973303E12</v>
      </c>
      <c r="D108" s="138">
        <v>3.2704322400000006E11</v>
      </c>
      <c r="E108" s="138">
        <v>3.509635932E12</v>
      </c>
      <c r="F108" s="138">
        <v>1.231049133398E13</v>
      </c>
    </row>
    <row r="109">
      <c r="A109" s="137">
        <v>42842.0</v>
      </c>
      <c r="B109" s="138">
        <v>3.6564113E12</v>
      </c>
      <c r="C109" s="139">
        <v>2.6973303E12</v>
      </c>
      <c r="D109" s="138">
        <v>3.2704322400000006E11</v>
      </c>
      <c r="E109" s="138">
        <v>3.509635932E12</v>
      </c>
      <c r="F109" s="138">
        <v>1.231049133398E13</v>
      </c>
    </row>
    <row r="110">
      <c r="A110" s="137">
        <v>42843.0</v>
      </c>
      <c r="B110" s="138">
        <v>3.6564113E12</v>
      </c>
      <c r="C110" s="139">
        <v>2.6973303E12</v>
      </c>
      <c r="D110" s="138">
        <v>3.2704322400000006E11</v>
      </c>
      <c r="E110" s="138">
        <v>3.509635932E12</v>
      </c>
      <c r="F110" s="138">
        <v>1.231049133398E13</v>
      </c>
    </row>
    <row r="111">
      <c r="A111" s="137">
        <v>42844.0</v>
      </c>
      <c r="B111" s="138">
        <v>3.6564113E12</v>
      </c>
      <c r="C111" s="139">
        <v>2.6973303E12</v>
      </c>
      <c r="D111" s="138">
        <v>3.2704322400000006E11</v>
      </c>
      <c r="E111" s="138">
        <v>3.509635932E12</v>
      </c>
      <c r="F111" s="138">
        <v>1.231049133398E13</v>
      </c>
    </row>
    <row r="112">
      <c r="A112" s="137">
        <v>42845.0</v>
      </c>
      <c r="B112" s="138">
        <v>3.6564113E12</v>
      </c>
      <c r="C112" s="139">
        <v>2.6973303E12</v>
      </c>
      <c r="D112" s="138">
        <v>3.2704322400000006E11</v>
      </c>
      <c r="E112" s="138">
        <v>3.509635932E12</v>
      </c>
      <c r="F112" s="138">
        <v>1.231049133398E13</v>
      </c>
    </row>
    <row r="113">
      <c r="A113" s="137">
        <v>42846.0</v>
      </c>
      <c r="B113" s="138">
        <v>3.6564113E12</v>
      </c>
      <c r="C113" s="139">
        <v>2.6973303E12</v>
      </c>
      <c r="D113" s="138">
        <v>3.2704322400000006E11</v>
      </c>
      <c r="E113" s="138">
        <v>3.509635932E12</v>
      </c>
      <c r="F113" s="138">
        <v>1.231049133398E13</v>
      </c>
    </row>
    <row r="114">
      <c r="A114" s="137">
        <v>42847.0</v>
      </c>
      <c r="B114" s="138">
        <v>3.6564113E12</v>
      </c>
      <c r="C114" s="139">
        <v>2.6973303E12</v>
      </c>
      <c r="D114" s="138">
        <v>3.2704322400000006E11</v>
      </c>
      <c r="E114" s="138">
        <v>3.509635932E12</v>
      </c>
      <c r="F114" s="138">
        <v>1.231049133398E13</v>
      </c>
    </row>
    <row r="115">
      <c r="A115" s="137">
        <v>42848.0</v>
      </c>
      <c r="B115" s="138">
        <v>3.6564113E12</v>
      </c>
      <c r="C115" s="139">
        <v>2.6973303E12</v>
      </c>
      <c r="D115" s="138">
        <v>3.2704322400000006E11</v>
      </c>
      <c r="E115" s="138">
        <v>3.509635932E12</v>
      </c>
      <c r="F115" s="138">
        <v>1.231049133398E13</v>
      </c>
    </row>
    <row r="116">
      <c r="A116" s="137">
        <v>42849.0</v>
      </c>
      <c r="B116" s="138">
        <v>3.6564113E12</v>
      </c>
      <c r="C116" s="139">
        <v>2.6973303E12</v>
      </c>
      <c r="D116" s="138">
        <v>3.2704322400000006E11</v>
      </c>
      <c r="E116" s="138">
        <v>3.509635932E12</v>
      </c>
      <c r="F116" s="138">
        <v>1.231049133398E13</v>
      </c>
    </row>
    <row r="117">
      <c r="A117" s="137">
        <v>42850.0</v>
      </c>
      <c r="B117" s="138">
        <v>3.6564113E12</v>
      </c>
      <c r="C117" s="139">
        <v>2.6973303E12</v>
      </c>
      <c r="D117" s="138">
        <v>3.2704322400000006E11</v>
      </c>
      <c r="E117" s="138">
        <v>3.509635932E12</v>
      </c>
      <c r="F117" s="138">
        <v>1.231049133398E13</v>
      </c>
    </row>
    <row r="118">
      <c r="A118" s="137">
        <v>42851.0</v>
      </c>
      <c r="B118" s="138">
        <v>3.6564113E12</v>
      </c>
      <c r="C118" s="139">
        <v>2.6973303E12</v>
      </c>
      <c r="D118" s="138">
        <v>3.2704322400000006E11</v>
      </c>
      <c r="E118" s="138">
        <v>3.509635932E12</v>
      </c>
      <c r="F118" s="138">
        <v>1.231049133398E13</v>
      </c>
    </row>
    <row r="119">
      <c r="A119" s="137">
        <v>42852.0</v>
      </c>
      <c r="B119" s="138">
        <v>3.6564113E12</v>
      </c>
      <c r="C119" s="139">
        <v>2.6973303E12</v>
      </c>
      <c r="D119" s="138">
        <v>3.2704322400000006E11</v>
      </c>
      <c r="E119" s="138">
        <v>3.509635932E12</v>
      </c>
      <c r="F119" s="138">
        <v>1.231049133398E13</v>
      </c>
    </row>
    <row r="120">
      <c r="A120" s="137">
        <v>42853.0</v>
      </c>
      <c r="B120" s="138">
        <v>3.6564113E12</v>
      </c>
      <c r="C120" s="139">
        <v>2.6973303E12</v>
      </c>
      <c r="D120" s="138">
        <v>3.2704322400000006E11</v>
      </c>
      <c r="E120" s="138">
        <v>3.509635932E12</v>
      </c>
      <c r="F120" s="138">
        <v>1.231049133398E13</v>
      </c>
    </row>
    <row r="121">
      <c r="A121" s="137">
        <v>42854.0</v>
      </c>
      <c r="B121" s="138">
        <v>3.6564113E12</v>
      </c>
      <c r="C121" s="139">
        <v>2.6973303E12</v>
      </c>
      <c r="D121" s="138">
        <v>3.2704322400000006E11</v>
      </c>
      <c r="E121" s="138">
        <v>3.509635932E12</v>
      </c>
      <c r="F121" s="138">
        <v>1.231049133398E13</v>
      </c>
    </row>
    <row r="122">
      <c r="A122" s="137">
        <v>42855.0</v>
      </c>
      <c r="B122" s="138">
        <v>3.6564113E12</v>
      </c>
      <c r="C122" s="139">
        <v>2.6973303E12</v>
      </c>
      <c r="D122" s="138">
        <v>3.2704322400000006E11</v>
      </c>
      <c r="E122" s="138">
        <v>3.509635932E12</v>
      </c>
      <c r="F122" s="138">
        <v>1.231049133398E13</v>
      </c>
    </row>
    <row r="123">
      <c r="A123" s="137">
        <v>42856.0</v>
      </c>
      <c r="B123" s="138">
        <v>3.6564113E12</v>
      </c>
      <c r="C123" s="139">
        <v>2.6973303E12</v>
      </c>
      <c r="D123" s="138">
        <v>3.2704322400000006E11</v>
      </c>
      <c r="E123" s="138">
        <v>3.509635932E12</v>
      </c>
      <c r="F123" s="138">
        <v>1.231049133398E13</v>
      </c>
    </row>
    <row r="124">
      <c r="A124" s="137">
        <v>42857.0</v>
      </c>
      <c r="B124" s="138">
        <v>3.6564113E12</v>
      </c>
      <c r="C124" s="139">
        <v>2.6973303E12</v>
      </c>
      <c r="D124" s="138">
        <v>3.2704322400000006E11</v>
      </c>
      <c r="E124" s="138">
        <v>3.509635932E12</v>
      </c>
      <c r="F124" s="138">
        <v>1.231049133398E13</v>
      </c>
    </row>
    <row r="125">
      <c r="A125" s="137">
        <v>42858.0</v>
      </c>
      <c r="B125" s="138">
        <v>3.6564113E12</v>
      </c>
      <c r="C125" s="139">
        <v>2.6973303E12</v>
      </c>
      <c r="D125" s="138">
        <v>3.2704322400000006E11</v>
      </c>
      <c r="E125" s="138">
        <v>3.509635932E12</v>
      </c>
      <c r="F125" s="138">
        <v>1.231049133398E13</v>
      </c>
    </row>
    <row r="126">
      <c r="A126" s="137">
        <v>42859.0</v>
      </c>
      <c r="B126" s="138">
        <v>3.6564113E12</v>
      </c>
      <c r="C126" s="139">
        <v>2.6973303E12</v>
      </c>
      <c r="D126" s="138">
        <v>3.2704322400000006E11</v>
      </c>
      <c r="E126" s="138">
        <v>3.509635932E12</v>
      </c>
      <c r="F126" s="138">
        <v>1.231049133398E13</v>
      </c>
    </row>
    <row r="127">
      <c r="A127" s="137">
        <v>42860.0</v>
      </c>
      <c r="B127" s="138">
        <v>3.6564113E12</v>
      </c>
      <c r="C127" s="139">
        <v>2.6973303E12</v>
      </c>
      <c r="D127" s="138">
        <v>3.2704322400000006E11</v>
      </c>
      <c r="E127" s="138">
        <v>3.509635932E12</v>
      </c>
      <c r="F127" s="138">
        <v>1.231049133398E13</v>
      </c>
    </row>
    <row r="128">
      <c r="A128" s="137">
        <v>42861.0</v>
      </c>
      <c r="B128" s="138">
        <v>3.6564113E12</v>
      </c>
      <c r="C128" s="139">
        <v>2.6973303E12</v>
      </c>
      <c r="D128" s="138">
        <v>3.2704322400000006E11</v>
      </c>
      <c r="E128" s="138">
        <v>3.509635932E12</v>
      </c>
      <c r="F128" s="138">
        <v>1.231049133398E13</v>
      </c>
    </row>
    <row r="129">
      <c r="A129" s="137">
        <v>42862.0</v>
      </c>
      <c r="B129" s="138">
        <v>3.6564113E12</v>
      </c>
      <c r="C129" s="139">
        <v>2.6973303E12</v>
      </c>
      <c r="D129" s="138">
        <v>3.2704322400000006E11</v>
      </c>
      <c r="E129" s="138">
        <v>3.509635932E12</v>
      </c>
      <c r="F129" s="138">
        <v>1.231049133398E13</v>
      </c>
    </row>
    <row r="130">
      <c r="A130" s="137">
        <v>42863.0</v>
      </c>
      <c r="B130" s="138">
        <v>3.6564113E12</v>
      </c>
      <c r="C130" s="139">
        <v>2.6973303E12</v>
      </c>
      <c r="D130" s="138">
        <v>3.2704322400000006E11</v>
      </c>
      <c r="E130" s="138">
        <v>3.509635932E12</v>
      </c>
      <c r="F130" s="138">
        <v>1.231049133398E13</v>
      </c>
    </row>
    <row r="131">
      <c r="A131" s="137">
        <v>42864.0</v>
      </c>
      <c r="B131" s="138">
        <v>3.6564113E12</v>
      </c>
      <c r="C131" s="139">
        <v>2.6973303E12</v>
      </c>
      <c r="D131" s="138">
        <v>3.2704322400000006E11</v>
      </c>
      <c r="E131" s="138">
        <v>3.509635932E12</v>
      </c>
      <c r="F131" s="138">
        <v>1.231049133398E13</v>
      </c>
    </row>
    <row r="132">
      <c r="A132" s="137">
        <v>42865.0</v>
      </c>
      <c r="B132" s="138">
        <v>3.6564113E12</v>
      </c>
      <c r="C132" s="139">
        <v>2.6973303E12</v>
      </c>
      <c r="D132" s="138">
        <v>3.2704322400000006E11</v>
      </c>
      <c r="E132" s="138">
        <v>3.509635932E12</v>
      </c>
      <c r="F132" s="138">
        <v>1.231049133398E13</v>
      </c>
    </row>
    <row r="133">
      <c r="A133" s="137">
        <v>42866.0</v>
      </c>
      <c r="B133" s="138">
        <v>3.6564113E12</v>
      </c>
      <c r="C133" s="139">
        <v>2.6973303E12</v>
      </c>
      <c r="D133" s="138">
        <v>3.2704322400000006E11</v>
      </c>
      <c r="E133" s="138">
        <v>3.509635932E12</v>
      </c>
      <c r="F133" s="138">
        <v>1.231049133398E13</v>
      </c>
    </row>
    <row r="134">
      <c r="A134" s="137">
        <v>42867.0</v>
      </c>
      <c r="B134" s="138">
        <v>3.6564113E12</v>
      </c>
      <c r="C134" s="139">
        <v>2.6973303E12</v>
      </c>
      <c r="D134" s="138">
        <v>3.2704322400000006E11</v>
      </c>
      <c r="E134" s="138">
        <v>3.509635932E12</v>
      </c>
      <c r="F134" s="138">
        <v>1.231049133398E13</v>
      </c>
    </row>
    <row r="135">
      <c r="A135" s="137">
        <v>42868.0</v>
      </c>
      <c r="B135" s="138">
        <v>3.6564113E12</v>
      </c>
      <c r="C135" s="139">
        <v>2.6973303E12</v>
      </c>
      <c r="D135" s="138">
        <v>3.2704322400000006E11</v>
      </c>
      <c r="E135" s="138">
        <v>3.509635932E12</v>
      </c>
      <c r="F135" s="138">
        <v>1.231049133398E13</v>
      </c>
    </row>
    <row r="136">
      <c r="A136" s="137">
        <v>42869.0</v>
      </c>
      <c r="B136" s="138">
        <v>3.6564113E12</v>
      </c>
      <c r="C136" s="139">
        <v>2.6973303E12</v>
      </c>
      <c r="D136" s="138">
        <v>3.2704322400000006E11</v>
      </c>
      <c r="E136" s="138">
        <v>3.509635932E12</v>
      </c>
      <c r="F136" s="138">
        <v>1.231049133398E13</v>
      </c>
    </row>
    <row r="137">
      <c r="A137" s="137">
        <v>42870.0</v>
      </c>
      <c r="B137" s="138">
        <v>3.6564113E12</v>
      </c>
      <c r="C137" s="139">
        <v>2.6973303E12</v>
      </c>
      <c r="D137" s="138">
        <v>3.2704322400000006E11</v>
      </c>
      <c r="E137" s="138">
        <v>3.509635932E12</v>
      </c>
      <c r="F137" s="138">
        <v>1.231049133398E13</v>
      </c>
    </row>
    <row r="138">
      <c r="A138" s="137">
        <v>42871.0</v>
      </c>
      <c r="B138" s="138">
        <v>3.6564113E12</v>
      </c>
      <c r="C138" s="139">
        <v>2.6973303E12</v>
      </c>
      <c r="D138" s="138">
        <v>3.2704322400000006E11</v>
      </c>
      <c r="E138" s="138">
        <v>3.509635932E12</v>
      </c>
      <c r="F138" s="138">
        <v>1.231049133398E13</v>
      </c>
    </row>
    <row r="139">
      <c r="A139" s="137">
        <v>42872.0</v>
      </c>
      <c r="B139" s="138">
        <v>3.6564113E12</v>
      </c>
      <c r="C139" s="139">
        <v>2.6973303E12</v>
      </c>
      <c r="D139" s="138">
        <v>3.2704322400000006E11</v>
      </c>
      <c r="E139" s="138">
        <v>3.509635932E12</v>
      </c>
      <c r="F139" s="138">
        <v>1.231049133398E13</v>
      </c>
    </row>
    <row r="140">
      <c r="A140" s="137">
        <v>42873.0</v>
      </c>
      <c r="B140" s="138">
        <v>3.6564113E12</v>
      </c>
      <c r="C140" s="139">
        <v>2.6973303E12</v>
      </c>
      <c r="D140" s="138">
        <v>3.2704322400000006E11</v>
      </c>
      <c r="E140" s="138">
        <v>3.509635932E12</v>
      </c>
      <c r="F140" s="138">
        <v>1.231049133398E13</v>
      </c>
    </row>
    <row r="141">
      <c r="A141" s="137">
        <v>42874.0</v>
      </c>
      <c r="B141" s="138">
        <v>3.6564113E12</v>
      </c>
      <c r="C141" s="139">
        <v>2.6973303E12</v>
      </c>
      <c r="D141" s="138">
        <v>3.2704322400000006E11</v>
      </c>
      <c r="E141" s="138">
        <v>3.509635932E12</v>
      </c>
      <c r="F141" s="138">
        <v>1.231049133398E13</v>
      </c>
    </row>
    <row r="142">
      <c r="A142" s="137">
        <v>42875.0</v>
      </c>
      <c r="B142" s="138">
        <v>3.6564113E12</v>
      </c>
      <c r="C142" s="139">
        <v>2.6973303E12</v>
      </c>
      <c r="D142" s="138">
        <v>3.2704322400000006E11</v>
      </c>
      <c r="E142" s="138">
        <v>3.509635932E12</v>
      </c>
      <c r="F142" s="138">
        <v>1.231049133398E13</v>
      </c>
    </row>
    <row r="143">
      <c r="A143" s="137">
        <v>42876.0</v>
      </c>
      <c r="B143" s="138">
        <v>3.6564113E12</v>
      </c>
      <c r="C143" s="139">
        <v>2.6973303E12</v>
      </c>
      <c r="D143" s="138">
        <v>3.2704322400000006E11</v>
      </c>
      <c r="E143" s="138">
        <v>3.509635932E12</v>
      </c>
      <c r="F143" s="138">
        <v>1.231049133398E13</v>
      </c>
    </row>
    <row r="144">
      <c r="A144" s="137">
        <v>42877.0</v>
      </c>
      <c r="B144" s="138">
        <v>3.6564113E12</v>
      </c>
      <c r="C144" s="139">
        <v>2.6973303E12</v>
      </c>
      <c r="D144" s="138">
        <v>3.2704322400000006E11</v>
      </c>
      <c r="E144" s="138">
        <v>3.509635932E12</v>
      </c>
      <c r="F144" s="138">
        <v>1.231049133398E13</v>
      </c>
    </row>
    <row r="145">
      <c r="A145" s="137">
        <v>42878.0</v>
      </c>
      <c r="B145" s="138">
        <v>3.6564113E12</v>
      </c>
      <c r="C145" s="139">
        <v>2.6973303E12</v>
      </c>
      <c r="D145" s="138">
        <v>3.2704322400000006E11</v>
      </c>
      <c r="E145" s="138">
        <v>3.509635932E12</v>
      </c>
      <c r="F145" s="138">
        <v>1.231049133398E13</v>
      </c>
    </row>
    <row r="146">
      <c r="A146" s="137">
        <v>42879.0</v>
      </c>
      <c r="B146" s="138">
        <v>3.6564113E12</v>
      </c>
      <c r="C146" s="139">
        <v>2.6973303E12</v>
      </c>
      <c r="D146" s="138">
        <v>3.2704322400000006E11</v>
      </c>
      <c r="E146" s="138">
        <v>3.509635932E12</v>
      </c>
      <c r="F146" s="138">
        <v>1.231049133398E13</v>
      </c>
    </row>
    <row r="147">
      <c r="A147" s="137">
        <v>42880.0</v>
      </c>
      <c r="B147" s="138">
        <v>3.6564113E12</v>
      </c>
      <c r="C147" s="139">
        <v>2.6973303E12</v>
      </c>
      <c r="D147" s="138">
        <v>3.2704322400000006E11</v>
      </c>
      <c r="E147" s="138">
        <v>3.509635932E12</v>
      </c>
      <c r="F147" s="138">
        <v>1.231049133398E13</v>
      </c>
    </row>
    <row r="148">
      <c r="A148" s="137">
        <v>42881.0</v>
      </c>
      <c r="B148" s="138">
        <v>3.6564113E12</v>
      </c>
      <c r="C148" s="139">
        <v>2.6973303E12</v>
      </c>
      <c r="D148" s="138">
        <v>3.2704322400000006E11</v>
      </c>
      <c r="E148" s="138">
        <v>3.509635932E12</v>
      </c>
      <c r="F148" s="138">
        <v>1.231049133398E13</v>
      </c>
    </row>
    <row r="149">
      <c r="A149" s="137">
        <v>42882.0</v>
      </c>
      <c r="B149" s="138">
        <v>3.6564113E12</v>
      </c>
      <c r="C149" s="139">
        <v>2.6973303E12</v>
      </c>
      <c r="D149" s="138">
        <v>3.2704322400000006E11</v>
      </c>
      <c r="E149" s="138">
        <v>3.509635932E12</v>
      </c>
      <c r="F149" s="138">
        <v>1.231049133398E13</v>
      </c>
    </row>
    <row r="150">
      <c r="A150" s="137">
        <v>42883.0</v>
      </c>
      <c r="B150" s="138">
        <v>3.6564113E12</v>
      </c>
      <c r="C150" s="139">
        <v>2.6973303E12</v>
      </c>
      <c r="D150" s="138">
        <v>3.2704322400000006E11</v>
      </c>
      <c r="E150" s="138">
        <v>3.509635932E12</v>
      </c>
      <c r="F150" s="138">
        <v>1.231049133398E13</v>
      </c>
    </row>
    <row r="151">
      <c r="A151" s="137">
        <v>42884.0</v>
      </c>
      <c r="B151" s="138">
        <v>3.6564113E12</v>
      </c>
      <c r="C151" s="139">
        <v>2.6973303E12</v>
      </c>
      <c r="D151" s="138">
        <v>3.2704322400000006E11</v>
      </c>
      <c r="E151" s="138">
        <v>3.509635932E12</v>
      </c>
      <c r="F151" s="138">
        <v>1.231049133398E13</v>
      </c>
    </row>
    <row r="152">
      <c r="A152" s="137">
        <v>42885.0</v>
      </c>
      <c r="B152" s="138">
        <v>3.6564113E12</v>
      </c>
      <c r="C152" s="139">
        <v>2.6973303E12</v>
      </c>
      <c r="D152" s="138">
        <v>3.2704322400000006E11</v>
      </c>
      <c r="E152" s="138">
        <v>3.509635932E12</v>
      </c>
      <c r="F152" s="138">
        <v>1.231049133398E13</v>
      </c>
    </row>
    <row r="153">
      <c r="A153" s="137">
        <v>42886.0</v>
      </c>
      <c r="B153" s="138">
        <v>3.6564113E12</v>
      </c>
      <c r="C153" s="139">
        <v>2.6973303E12</v>
      </c>
      <c r="D153" s="138">
        <v>3.2704322400000006E11</v>
      </c>
      <c r="E153" s="138">
        <v>3.509635932E12</v>
      </c>
      <c r="F153" s="138">
        <v>1.231049133398E13</v>
      </c>
    </row>
    <row r="154">
      <c r="A154" s="137">
        <v>42887.0</v>
      </c>
      <c r="B154" s="138">
        <v>3.6564113E12</v>
      </c>
      <c r="C154" s="139">
        <v>2.6973303E12</v>
      </c>
      <c r="D154" s="138">
        <v>3.2704322400000006E11</v>
      </c>
      <c r="E154" s="138">
        <v>3.509635932E12</v>
      </c>
      <c r="F154" s="138">
        <v>1.231049133398E13</v>
      </c>
    </row>
    <row r="155">
      <c r="A155" s="137">
        <v>42888.0</v>
      </c>
      <c r="B155" s="138">
        <v>3.6564113E12</v>
      </c>
      <c r="C155" s="139">
        <v>2.6973303E12</v>
      </c>
      <c r="D155" s="138">
        <v>3.2704322400000006E11</v>
      </c>
      <c r="E155" s="138">
        <v>3.509635932E12</v>
      </c>
      <c r="F155" s="138">
        <v>1.231049133398E13</v>
      </c>
    </row>
    <row r="156">
      <c r="A156" s="137">
        <v>42889.0</v>
      </c>
      <c r="B156" s="138">
        <v>3.6564113E12</v>
      </c>
      <c r="C156" s="139">
        <v>2.6973303E12</v>
      </c>
      <c r="D156" s="138">
        <v>3.2704322400000006E11</v>
      </c>
      <c r="E156" s="138">
        <v>3.509635932E12</v>
      </c>
      <c r="F156" s="138">
        <v>1.231049133398E13</v>
      </c>
    </row>
    <row r="157">
      <c r="A157" s="137">
        <v>42890.0</v>
      </c>
      <c r="B157" s="138">
        <v>3.6564113E12</v>
      </c>
      <c r="C157" s="139">
        <v>2.6973303E12</v>
      </c>
      <c r="D157" s="138">
        <v>3.2704322400000006E11</v>
      </c>
      <c r="E157" s="138">
        <v>3.509635932E12</v>
      </c>
      <c r="F157" s="138">
        <v>1.231049133398E13</v>
      </c>
    </row>
    <row r="158">
      <c r="A158" s="137">
        <v>42891.0</v>
      </c>
      <c r="B158" s="138">
        <v>3.6564113E12</v>
      </c>
      <c r="C158" s="139">
        <v>2.6973303E12</v>
      </c>
      <c r="D158" s="138">
        <v>3.2704322400000006E11</v>
      </c>
      <c r="E158" s="138">
        <v>3.509635932E12</v>
      </c>
      <c r="F158" s="138">
        <v>1.231049133398E13</v>
      </c>
    </row>
    <row r="159">
      <c r="A159" s="137">
        <v>42892.0</v>
      </c>
      <c r="B159" s="138">
        <v>3.6564113E12</v>
      </c>
      <c r="C159" s="139">
        <v>2.6973303E12</v>
      </c>
      <c r="D159" s="138">
        <v>3.2704322400000006E11</v>
      </c>
      <c r="E159" s="138">
        <v>3.509635932E12</v>
      </c>
      <c r="F159" s="138">
        <v>1.231049133398E13</v>
      </c>
    </row>
    <row r="160">
      <c r="A160" s="137">
        <v>42893.0</v>
      </c>
      <c r="B160" s="138">
        <v>3.6564113E12</v>
      </c>
      <c r="C160" s="139">
        <v>2.6973303E12</v>
      </c>
      <c r="D160" s="138">
        <v>3.2704322400000006E11</v>
      </c>
      <c r="E160" s="138">
        <v>3.509635932E12</v>
      </c>
      <c r="F160" s="138">
        <v>1.231049133398E13</v>
      </c>
    </row>
    <row r="161">
      <c r="A161" s="137">
        <v>42894.0</v>
      </c>
      <c r="B161" s="138">
        <v>3.6564113E12</v>
      </c>
      <c r="C161" s="139">
        <v>2.6973303E12</v>
      </c>
      <c r="D161" s="138">
        <v>3.2704322400000006E11</v>
      </c>
      <c r="E161" s="138">
        <v>3.509635932E12</v>
      </c>
      <c r="F161" s="138">
        <v>1.231049133398E13</v>
      </c>
    </row>
    <row r="162">
      <c r="A162" s="137">
        <v>42895.0</v>
      </c>
      <c r="B162" s="138">
        <v>3.6564113E12</v>
      </c>
      <c r="C162" s="139">
        <v>2.6973303E12</v>
      </c>
      <c r="D162" s="138">
        <v>3.2704322400000006E11</v>
      </c>
      <c r="E162" s="138">
        <v>3.509635932E12</v>
      </c>
      <c r="F162" s="138">
        <v>1.231049133398E13</v>
      </c>
    </row>
    <row r="163">
      <c r="A163" s="137">
        <v>42896.0</v>
      </c>
      <c r="B163" s="138">
        <v>3.6564113E12</v>
      </c>
      <c r="C163" s="139">
        <v>2.6973303E12</v>
      </c>
      <c r="D163" s="138">
        <v>3.2704322400000006E11</v>
      </c>
      <c r="E163" s="138">
        <v>3.509635932E12</v>
      </c>
      <c r="F163" s="138">
        <v>1.231049133398E13</v>
      </c>
    </row>
    <row r="164">
      <c r="A164" s="137">
        <v>42897.0</v>
      </c>
      <c r="B164" s="138">
        <v>3.6564113E12</v>
      </c>
      <c r="C164" s="139">
        <v>2.6973303E12</v>
      </c>
      <c r="D164" s="138">
        <v>3.2704322400000006E11</v>
      </c>
      <c r="E164" s="138">
        <v>3.509635932E12</v>
      </c>
      <c r="F164" s="138">
        <v>1.231049133398E13</v>
      </c>
    </row>
    <row r="165">
      <c r="A165" s="137">
        <v>42898.0</v>
      </c>
      <c r="B165" s="138">
        <v>3.6564113E12</v>
      </c>
      <c r="C165" s="139">
        <v>2.6973303E12</v>
      </c>
      <c r="D165" s="138">
        <v>3.2704322400000006E11</v>
      </c>
      <c r="E165" s="138">
        <v>3.509635932E12</v>
      </c>
      <c r="F165" s="138">
        <v>1.231049133398E13</v>
      </c>
    </row>
    <row r="166">
      <c r="A166" s="137">
        <v>42899.0</v>
      </c>
      <c r="B166" s="138">
        <v>3.6564113E12</v>
      </c>
      <c r="C166" s="139">
        <v>2.6973303E12</v>
      </c>
      <c r="D166" s="138">
        <v>3.2704322400000006E11</v>
      </c>
      <c r="E166" s="138">
        <v>3.509635932E12</v>
      </c>
      <c r="F166" s="138">
        <v>1.231049133398E13</v>
      </c>
    </row>
    <row r="167">
      <c r="A167" s="137">
        <v>42900.0</v>
      </c>
      <c r="B167" s="138">
        <v>3.6564113E12</v>
      </c>
      <c r="C167" s="139">
        <v>2.6973303E12</v>
      </c>
      <c r="D167" s="138">
        <v>3.2704322400000006E11</v>
      </c>
      <c r="E167" s="138">
        <v>3.509635932E12</v>
      </c>
      <c r="F167" s="138">
        <v>1.231049133398E13</v>
      </c>
    </row>
    <row r="168">
      <c r="A168" s="137">
        <v>42901.0</v>
      </c>
      <c r="B168" s="138">
        <v>3.6564113E12</v>
      </c>
      <c r="C168" s="139">
        <v>2.6973303E12</v>
      </c>
      <c r="D168" s="138">
        <v>3.2704322400000006E11</v>
      </c>
      <c r="E168" s="138">
        <v>3.509635932E12</v>
      </c>
      <c r="F168" s="138">
        <v>1.231049133398E13</v>
      </c>
    </row>
    <row r="169">
      <c r="A169" s="137">
        <v>42902.0</v>
      </c>
      <c r="B169" s="138">
        <v>3.6564113E12</v>
      </c>
      <c r="C169" s="139">
        <v>2.6973303E12</v>
      </c>
      <c r="D169" s="138">
        <v>3.2704322400000006E11</v>
      </c>
      <c r="E169" s="138">
        <v>3.509635932E12</v>
      </c>
      <c r="F169" s="138">
        <v>1.231049133398E13</v>
      </c>
    </row>
    <row r="170">
      <c r="A170" s="137">
        <v>42903.0</v>
      </c>
      <c r="B170" s="138">
        <v>3.6564113E12</v>
      </c>
      <c r="C170" s="139">
        <v>2.6973303E12</v>
      </c>
      <c r="D170" s="138">
        <v>3.2704322400000006E11</v>
      </c>
      <c r="E170" s="138">
        <v>3.509635932E12</v>
      </c>
      <c r="F170" s="138">
        <v>1.231049133398E13</v>
      </c>
    </row>
    <row r="171">
      <c r="A171" s="137">
        <v>42904.0</v>
      </c>
      <c r="B171" s="138">
        <v>3.6564113E12</v>
      </c>
      <c r="C171" s="139">
        <v>2.6973303E12</v>
      </c>
      <c r="D171" s="138">
        <v>3.2704322400000006E11</v>
      </c>
      <c r="E171" s="138">
        <v>3.509635932E12</v>
      </c>
      <c r="F171" s="138">
        <v>1.231049133398E13</v>
      </c>
    </row>
    <row r="172">
      <c r="A172" s="137">
        <v>42905.0</v>
      </c>
      <c r="B172" s="138">
        <v>3.6564113E12</v>
      </c>
      <c r="C172" s="139">
        <v>2.6973303E12</v>
      </c>
      <c r="D172" s="138">
        <v>3.2704322400000006E11</v>
      </c>
      <c r="E172" s="138">
        <v>3.509635932E12</v>
      </c>
      <c r="F172" s="138">
        <v>1.231049133398E13</v>
      </c>
    </row>
    <row r="173">
      <c r="A173" s="137">
        <v>42906.0</v>
      </c>
      <c r="B173" s="138">
        <v>3.6564113E12</v>
      </c>
      <c r="C173" s="139">
        <v>2.6973303E12</v>
      </c>
      <c r="D173" s="138">
        <v>3.2704322400000006E11</v>
      </c>
      <c r="E173" s="138">
        <v>3.509635932E12</v>
      </c>
      <c r="F173" s="138">
        <v>1.231049133398E13</v>
      </c>
    </row>
    <row r="174">
      <c r="A174" s="137">
        <v>42907.0</v>
      </c>
      <c r="B174" s="138">
        <v>3.6564113E12</v>
      </c>
      <c r="C174" s="139">
        <v>2.6973303E12</v>
      </c>
      <c r="D174" s="138">
        <v>3.2704322400000006E11</v>
      </c>
      <c r="E174" s="138">
        <v>3.509635932E12</v>
      </c>
      <c r="F174" s="138">
        <v>1.231049133398E13</v>
      </c>
    </row>
    <row r="175">
      <c r="A175" s="137">
        <v>42908.0</v>
      </c>
      <c r="B175" s="138">
        <v>3.6564113E12</v>
      </c>
      <c r="C175" s="139">
        <v>2.6973303E12</v>
      </c>
      <c r="D175" s="138">
        <v>3.2704322400000006E11</v>
      </c>
      <c r="E175" s="138">
        <v>3.509635932E12</v>
      </c>
      <c r="F175" s="138">
        <v>1.231049133398E13</v>
      </c>
    </row>
    <row r="176">
      <c r="A176" s="137">
        <v>42909.0</v>
      </c>
      <c r="B176" s="138">
        <v>3.6564113E12</v>
      </c>
      <c r="C176" s="139">
        <v>2.6973303E12</v>
      </c>
      <c r="D176" s="138">
        <v>3.2704322400000006E11</v>
      </c>
      <c r="E176" s="138">
        <v>3.509635932E12</v>
      </c>
      <c r="F176" s="138">
        <v>1.231049133398E13</v>
      </c>
    </row>
    <row r="177">
      <c r="A177" s="137">
        <v>42910.0</v>
      </c>
      <c r="B177" s="138">
        <v>3.6564113E12</v>
      </c>
      <c r="C177" s="139">
        <v>2.6973303E12</v>
      </c>
      <c r="D177" s="138">
        <v>3.2704322400000006E11</v>
      </c>
      <c r="E177" s="138">
        <v>3.509635932E12</v>
      </c>
      <c r="F177" s="138">
        <v>1.231049133398E13</v>
      </c>
    </row>
    <row r="178">
      <c r="A178" s="137">
        <v>42911.0</v>
      </c>
      <c r="B178" s="138">
        <v>3.6564113E12</v>
      </c>
      <c r="C178" s="139">
        <v>2.6973303E12</v>
      </c>
      <c r="D178" s="138">
        <v>3.2704322400000006E11</v>
      </c>
      <c r="E178" s="138">
        <v>3.509635932E12</v>
      </c>
      <c r="F178" s="138">
        <v>1.231049133398E13</v>
      </c>
    </row>
    <row r="179">
      <c r="A179" s="137">
        <v>42912.0</v>
      </c>
      <c r="B179" s="138">
        <v>3.6564113E12</v>
      </c>
      <c r="C179" s="139">
        <v>2.6973303E12</v>
      </c>
      <c r="D179" s="138">
        <v>3.2704322400000006E11</v>
      </c>
      <c r="E179" s="138">
        <v>3.509635932E12</v>
      </c>
      <c r="F179" s="138">
        <v>1.231049133398E13</v>
      </c>
    </row>
    <row r="180">
      <c r="A180" s="137">
        <v>42913.0</v>
      </c>
      <c r="B180" s="138">
        <v>3.6564113E12</v>
      </c>
      <c r="C180" s="139">
        <v>2.6973303E12</v>
      </c>
      <c r="D180" s="138">
        <v>3.2704322400000006E11</v>
      </c>
      <c r="E180" s="138">
        <v>3.509635932E12</v>
      </c>
      <c r="F180" s="138">
        <v>1.231049133398E13</v>
      </c>
    </row>
    <row r="181">
      <c r="A181" s="137">
        <v>42914.0</v>
      </c>
      <c r="B181" s="138">
        <v>3.6564113E12</v>
      </c>
      <c r="C181" s="139">
        <v>2.6973303E12</v>
      </c>
      <c r="D181" s="138">
        <v>3.2704322400000006E11</v>
      </c>
      <c r="E181" s="138">
        <v>3.509635932E12</v>
      </c>
      <c r="F181" s="138">
        <v>1.231049133398E13</v>
      </c>
    </row>
    <row r="182">
      <c r="A182" s="137">
        <v>42915.0</v>
      </c>
      <c r="B182" s="138">
        <v>3.6564113E12</v>
      </c>
      <c r="C182" s="139">
        <v>2.6973303E12</v>
      </c>
      <c r="D182" s="138">
        <v>3.2704322400000006E11</v>
      </c>
      <c r="E182" s="138">
        <v>3.509635932E12</v>
      </c>
      <c r="F182" s="138">
        <v>1.231049133398E13</v>
      </c>
    </row>
    <row r="183">
      <c r="A183" s="137">
        <v>42916.0</v>
      </c>
      <c r="B183" s="138">
        <v>3.6564113E12</v>
      </c>
      <c r="C183" s="139">
        <v>2.6973303E12</v>
      </c>
      <c r="D183" s="138">
        <v>3.2704322400000006E11</v>
      </c>
      <c r="E183" s="138">
        <v>3.509635932E12</v>
      </c>
      <c r="F183" s="138">
        <v>1.231049133398E13</v>
      </c>
    </row>
    <row r="184">
      <c r="A184" s="137">
        <v>42917.0</v>
      </c>
      <c r="B184" s="138">
        <v>3.7083751E12</v>
      </c>
      <c r="C184" s="139">
        <v>2.7540336E12</v>
      </c>
      <c r="D184" s="138">
        <v>3.4086780000000006E11</v>
      </c>
      <c r="E184" s="138">
        <v>3.528228024E12</v>
      </c>
      <c r="F184" s="138">
        <v>1.231049133398E13</v>
      </c>
    </row>
    <row r="185">
      <c r="A185" s="137">
        <v>42918.0</v>
      </c>
      <c r="B185" s="138">
        <v>3.7083751E12</v>
      </c>
      <c r="C185" s="139">
        <v>2.7540336E12</v>
      </c>
      <c r="D185" s="138">
        <v>3.4086780000000006E11</v>
      </c>
      <c r="E185" s="138">
        <v>3.528228024E12</v>
      </c>
      <c r="F185" s="138">
        <v>1.231049133398E13</v>
      </c>
    </row>
    <row r="186">
      <c r="A186" s="137">
        <v>42919.0</v>
      </c>
      <c r="B186" s="138">
        <v>3.7083751E12</v>
      </c>
      <c r="C186" s="139">
        <v>2.7540336E12</v>
      </c>
      <c r="D186" s="138">
        <v>3.4086780000000006E11</v>
      </c>
      <c r="E186" s="138">
        <v>3.528228024E12</v>
      </c>
      <c r="F186" s="138">
        <v>1.231049133398E13</v>
      </c>
    </row>
    <row r="187">
      <c r="A187" s="137">
        <v>42920.0</v>
      </c>
      <c r="B187" s="138">
        <v>3.7083751E12</v>
      </c>
      <c r="C187" s="139">
        <v>2.7540336E12</v>
      </c>
      <c r="D187" s="138">
        <v>3.4086780000000006E11</v>
      </c>
      <c r="E187" s="138">
        <v>3.528228024E12</v>
      </c>
      <c r="F187" s="138">
        <v>1.231049133398E13</v>
      </c>
    </row>
    <row r="188">
      <c r="A188" s="137">
        <v>42921.0</v>
      </c>
      <c r="B188" s="138">
        <v>3.7083751E12</v>
      </c>
      <c r="C188" s="139">
        <v>2.7540336E12</v>
      </c>
      <c r="D188" s="138">
        <v>3.4086780000000006E11</v>
      </c>
      <c r="E188" s="138">
        <v>3.528228024E12</v>
      </c>
      <c r="F188" s="138">
        <v>1.231049133398E13</v>
      </c>
    </row>
    <row r="189">
      <c r="A189" s="137">
        <v>42922.0</v>
      </c>
      <c r="B189" s="138">
        <v>3.7083751E12</v>
      </c>
      <c r="C189" s="139">
        <v>2.7540336E12</v>
      </c>
      <c r="D189" s="138">
        <v>3.4086780000000006E11</v>
      </c>
      <c r="E189" s="138">
        <v>3.528228024E12</v>
      </c>
      <c r="F189" s="138">
        <v>1.231049133398E13</v>
      </c>
    </row>
    <row r="190">
      <c r="A190" s="137">
        <v>42923.0</v>
      </c>
      <c r="B190" s="138">
        <v>3.7083751E12</v>
      </c>
      <c r="C190" s="139">
        <v>2.7540336E12</v>
      </c>
      <c r="D190" s="138">
        <v>3.4086780000000006E11</v>
      </c>
      <c r="E190" s="138">
        <v>3.528228024E12</v>
      </c>
      <c r="F190" s="138">
        <v>1.231049133398E13</v>
      </c>
    </row>
    <row r="191">
      <c r="A191" s="137">
        <v>42924.0</v>
      </c>
      <c r="B191" s="138">
        <v>3.7083751E12</v>
      </c>
      <c r="C191" s="139">
        <v>2.7540336E12</v>
      </c>
      <c r="D191" s="138">
        <v>3.4086780000000006E11</v>
      </c>
      <c r="E191" s="138">
        <v>3.528228024E12</v>
      </c>
      <c r="F191" s="138">
        <v>1.231049133398E13</v>
      </c>
    </row>
    <row r="192">
      <c r="A192" s="137">
        <v>42925.0</v>
      </c>
      <c r="B192" s="138">
        <v>3.7083751E12</v>
      </c>
      <c r="C192" s="139">
        <v>2.7540336E12</v>
      </c>
      <c r="D192" s="138">
        <v>3.4086780000000006E11</v>
      </c>
      <c r="E192" s="138">
        <v>3.528228024E12</v>
      </c>
      <c r="F192" s="138">
        <v>1.231049133398E13</v>
      </c>
    </row>
    <row r="193">
      <c r="A193" s="137">
        <v>42926.0</v>
      </c>
      <c r="B193" s="138">
        <v>3.7083751E12</v>
      </c>
      <c r="C193" s="139">
        <v>2.7540336E12</v>
      </c>
      <c r="D193" s="138">
        <v>3.4086780000000006E11</v>
      </c>
      <c r="E193" s="138">
        <v>3.528228024E12</v>
      </c>
      <c r="F193" s="138">
        <v>1.231049133398E13</v>
      </c>
    </row>
    <row r="194">
      <c r="A194" s="137">
        <v>42927.0</v>
      </c>
      <c r="B194" s="138">
        <v>3.7083751E12</v>
      </c>
      <c r="C194" s="139">
        <v>2.7540336E12</v>
      </c>
      <c r="D194" s="138">
        <v>3.4086780000000006E11</v>
      </c>
      <c r="E194" s="138">
        <v>3.528228024E12</v>
      </c>
      <c r="F194" s="138">
        <v>1.231049133398E13</v>
      </c>
    </row>
    <row r="195">
      <c r="A195" s="137">
        <v>42928.0</v>
      </c>
      <c r="B195" s="138">
        <v>3.7083751E12</v>
      </c>
      <c r="C195" s="139">
        <v>2.7540336E12</v>
      </c>
      <c r="D195" s="138">
        <v>3.4086780000000006E11</v>
      </c>
      <c r="E195" s="138">
        <v>3.528228024E12</v>
      </c>
      <c r="F195" s="138">
        <v>1.231049133398E13</v>
      </c>
    </row>
    <row r="196">
      <c r="A196" s="137">
        <v>42929.0</v>
      </c>
      <c r="B196" s="138">
        <v>3.7083751E12</v>
      </c>
      <c r="C196" s="139">
        <v>2.7540336E12</v>
      </c>
      <c r="D196" s="138">
        <v>3.4086780000000006E11</v>
      </c>
      <c r="E196" s="138">
        <v>3.528228024E12</v>
      </c>
      <c r="F196" s="138">
        <v>1.231049133398E13</v>
      </c>
    </row>
    <row r="197">
      <c r="A197" s="137">
        <v>42930.0</v>
      </c>
      <c r="B197" s="138">
        <v>3.7083751E12</v>
      </c>
      <c r="C197" s="139">
        <v>2.7540336E12</v>
      </c>
      <c r="D197" s="138">
        <v>3.4086780000000006E11</v>
      </c>
      <c r="E197" s="138">
        <v>3.528228024E12</v>
      </c>
      <c r="F197" s="138">
        <v>1.231049133398E13</v>
      </c>
    </row>
    <row r="198">
      <c r="A198" s="137">
        <v>42931.0</v>
      </c>
      <c r="B198" s="138">
        <v>3.7083751E12</v>
      </c>
      <c r="C198" s="139">
        <v>2.7540336E12</v>
      </c>
      <c r="D198" s="138">
        <v>3.4086780000000006E11</v>
      </c>
      <c r="E198" s="138">
        <v>3.528228024E12</v>
      </c>
      <c r="F198" s="138">
        <v>1.231049133398E13</v>
      </c>
    </row>
    <row r="199">
      <c r="A199" s="137">
        <v>42932.0</v>
      </c>
      <c r="B199" s="138">
        <v>3.7083751E12</v>
      </c>
      <c r="C199" s="139">
        <v>2.7540336E12</v>
      </c>
      <c r="D199" s="138">
        <v>3.4086780000000006E11</v>
      </c>
      <c r="E199" s="138">
        <v>3.528228024E12</v>
      </c>
      <c r="F199" s="138">
        <v>1.231049133398E13</v>
      </c>
    </row>
    <row r="200">
      <c r="A200" s="137">
        <v>42933.0</v>
      </c>
      <c r="B200" s="138">
        <v>3.7083751E12</v>
      </c>
      <c r="C200" s="139">
        <v>2.7540336E12</v>
      </c>
      <c r="D200" s="138">
        <v>3.4086780000000006E11</v>
      </c>
      <c r="E200" s="138">
        <v>3.528228024E12</v>
      </c>
      <c r="F200" s="138">
        <v>1.231049133398E13</v>
      </c>
    </row>
    <row r="201">
      <c r="A201" s="137">
        <v>42934.0</v>
      </c>
      <c r="B201" s="138">
        <v>3.7083751E12</v>
      </c>
      <c r="C201" s="139">
        <v>2.7540336E12</v>
      </c>
      <c r="D201" s="138">
        <v>3.4086780000000006E11</v>
      </c>
      <c r="E201" s="138">
        <v>3.528228024E12</v>
      </c>
      <c r="F201" s="138">
        <v>1.231049133398E13</v>
      </c>
    </row>
    <row r="202">
      <c r="A202" s="137">
        <v>42935.0</v>
      </c>
      <c r="B202" s="138">
        <v>3.7083751E12</v>
      </c>
      <c r="C202" s="139">
        <v>2.7540336E12</v>
      </c>
      <c r="D202" s="138">
        <v>3.4086780000000006E11</v>
      </c>
      <c r="E202" s="138">
        <v>3.528228024E12</v>
      </c>
      <c r="F202" s="138">
        <v>1.231049133398E13</v>
      </c>
    </row>
    <row r="203">
      <c r="A203" s="137">
        <v>42936.0</v>
      </c>
      <c r="B203" s="138">
        <v>3.7083751E12</v>
      </c>
      <c r="C203" s="139">
        <v>2.7540336E12</v>
      </c>
      <c r="D203" s="138">
        <v>3.4086780000000006E11</v>
      </c>
      <c r="E203" s="138">
        <v>3.528228024E12</v>
      </c>
      <c r="F203" s="138">
        <v>1.231049133398E13</v>
      </c>
    </row>
    <row r="204">
      <c r="A204" s="137">
        <v>42937.0</v>
      </c>
      <c r="B204" s="138">
        <v>3.7083751E12</v>
      </c>
      <c r="C204" s="139">
        <v>2.7540336E12</v>
      </c>
      <c r="D204" s="138">
        <v>3.4086780000000006E11</v>
      </c>
      <c r="E204" s="138">
        <v>3.528228024E12</v>
      </c>
      <c r="F204" s="138">
        <v>1.231049133398E13</v>
      </c>
    </row>
    <row r="205">
      <c r="A205" s="137">
        <v>42938.0</v>
      </c>
      <c r="B205" s="138">
        <v>3.7083751E12</v>
      </c>
      <c r="C205" s="139">
        <v>2.7540336E12</v>
      </c>
      <c r="D205" s="138">
        <v>3.4086780000000006E11</v>
      </c>
      <c r="E205" s="138">
        <v>3.528228024E12</v>
      </c>
      <c r="F205" s="138">
        <v>1.231049133398E13</v>
      </c>
    </row>
    <row r="206">
      <c r="A206" s="137">
        <v>42939.0</v>
      </c>
      <c r="B206" s="138">
        <v>3.7083751E12</v>
      </c>
      <c r="C206" s="139">
        <v>2.7540336E12</v>
      </c>
      <c r="D206" s="138">
        <v>3.4086780000000006E11</v>
      </c>
      <c r="E206" s="138">
        <v>3.528228024E12</v>
      </c>
      <c r="F206" s="138">
        <v>1.231049133398E13</v>
      </c>
    </row>
    <row r="207">
      <c r="A207" s="137">
        <v>42940.0</v>
      </c>
      <c r="B207" s="138">
        <v>3.7083751E12</v>
      </c>
      <c r="C207" s="139">
        <v>2.7540336E12</v>
      </c>
      <c r="D207" s="138">
        <v>3.4086780000000006E11</v>
      </c>
      <c r="E207" s="138">
        <v>3.528228024E12</v>
      </c>
      <c r="F207" s="138">
        <v>1.231049133398E13</v>
      </c>
    </row>
    <row r="208">
      <c r="A208" s="137">
        <v>42941.0</v>
      </c>
      <c r="B208" s="138">
        <v>3.7083751E12</v>
      </c>
      <c r="C208" s="139">
        <v>2.7540336E12</v>
      </c>
      <c r="D208" s="138">
        <v>3.4086780000000006E11</v>
      </c>
      <c r="E208" s="138">
        <v>3.528228024E12</v>
      </c>
      <c r="F208" s="138">
        <v>1.231049133398E13</v>
      </c>
    </row>
    <row r="209">
      <c r="A209" s="137">
        <v>42942.0</v>
      </c>
      <c r="B209" s="138">
        <v>3.7083751E12</v>
      </c>
      <c r="C209" s="139">
        <v>2.7540336E12</v>
      </c>
      <c r="D209" s="138">
        <v>3.4086780000000006E11</v>
      </c>
      <c r="E209" s="138">
        <v>3.528228024E12</v>
      </c>
      <c r="F209" s="138">
        <v>1.231049133398E13</v>
      </c>
    </row>
    <row r="210">
      <c r="A210" s="137">
        <v>42943.0</v>
      </c>
      <c r="B210" s="138">
        <v>3.7083751E12</v>
      </c>
      <c r="C210" s="139">
        <v>2.7540336E12</v>
      </c>
      <c r="D210" s="138">
        <v>3.4086780000000006E11</v>
      </c>
      <c r="E210" s="138">
        <v>3.528228024E12</v>
      </c>
      <c r="F210" s="138">
        <v>1.231049133398E13</v>
      </c>
    </row>
    <row r="211">
      <c r="A211" s="137">
        <v>42944.0</v>
      </c>
      <c r="B211" s="138">
        <v>3.7083751E12</v>
      </c>
      <c r="C211" s="139">
        <v>2.7540336E12</v>
      </c>
      <c r="D211" s="138">
        <v>3.4086780000000006E11</v>
      </c>
      <c r="E211" s="138">
        <v>3.528228024E12</v>
      </c>
      <c r="F211" s="138">
        <v>1.231049133398E13</v>
      </c>
    </row>
    <row r="212">
      <c r="A212" s="137">
        <v>42945.0</v>
      </c>
      <c r="B212" s="138">
        <v>3.7083751E12</v>
      </c>
      <c r="C212" s="139">
        <v>2.7540336E12</v>
      </c>
      <c r="D212" s="138">
        <v>3.4086780000000006E11</v>
      </c>
      <c r="E212" s="138">
        <v>3.528228024E12</v>
      </c>
      <c r="F212" s="138">
        <v>1.231049133398E13</v>
      </c>
    </row>
    <row r="213">
      <c r="A213" s="137">
        <v>42946.0</v>
      </c>
      <c r="B213" s="138">
        <v>3.7083751E12</v>
      </c>
      <c r="C213" s="139">
        <v>2.7540336E12</v>
      </c>
      <c r="D213" s="138">
        <v>3.4086780000000006E11</v>
      </c>
      <c r="E213" s="138">
        <v>3.528228024E12</v>
      </c>
      <c r="F213" s="138">
        <v>1.231049133398E13</v>
      </c>
    </row>
    <row r="214">
      <c r="A214" s="137">
        <v>42947.0</v>
      </c>
      <c r="B214" s="138">
        <v>3.7083751E12</v>
      </c>
      <c r="C214" s="139">
        <v>2.7540336E12</v>
      </c>
      <c r="D214" s="138">
        <v>3.4086780000000006E11</v>
      </c>
      <c r="E214" s="138">
        <v>3.528228024E12</v>
      </c>
      <c r="F214" s="138">
        <v>1.231049133398E13</v>
      </c>
    </row>
    <row r="215">
      <c r="A215" s="137">
        <v>42948.0</v>
      </c>
      <c r="B215" s="138">
        <v>3.7083751E12</v>
      </c>
      <c r="C215" s="139">
        <v>2.7540336E12</v>
      </c>
      <c r="D215" s="138">
        <v>3.4086780000000006E11</v>
      </c>
      <c r="E215" s="138">
        <v>3.528228024E12</v>
      </c>
      <c r="F215" s="138">
        <v>1.231049133398E13</v>
      </c>
    </row>
    <row r="216">
      <c r="A216" s="137">
        <v>42949.0</v>
      </c>
      <c r="B216" s="138">
        <v>3.7083751E12</v>
      </c>
      <c r="C216" s="139">
        <v>2.7540336E12</v>
      </c>
      <c r="D216" s="138">
        <v>3.4086780000000006E11</v>
      </c>
      <c r="E216" s="138">
        <v>3.528228024E12</v>
      </c>
      <c r="F216" s="138">
        <v>1.231049133398E13</v>
      </c>
    </row>
    <row r="217">
      <c r="A217" s="137">
        <v>42950.0</v>
      </c>
      <c r="B217" s="138">
        <v>3.7083751E12</v>
      </c>
      <c r="C217" s="139">
        <v>2.7540336E12</v>
      </c>
      <c r="D217" s="138">
        <v>3.4086780000000006E11</v>
      </c>
      <c r="E217" s="138">
        <v>3.528228024E12</v>
      </c>
      <c r="F217" s="138">
        <v>1.231049133398E13</v>
      </c>
    </row>
    <row r="218">
      <c r="A218" s="137">
        <v>42951.0</v>
      </c>
      <c r="B218" s="138">
        <v>3.7083751E12</v>
      </c>
      <c r="C218" s="139">
        <v>2.7540336E12</v>
      </c>
      <c r="D218" s="138">
        <v>3.4086780000000006E11</v>
      </c>
      <c r="E218" s="138">
        <v>3.528228024E12</v>
      </c>
      <c r="F218" s="138">
        <v>1.231049133398E13</v>
      </c>
    </row>
    <row r="219">
      <c r="A219" s="137">
        <v>42952.0</v>
      </c>
      <c r="B219" s="138">
        <v>3.7083751E12</v>
      </c>
      <c r="C219" s="139">
        <v>2.7540336E12</v>
      </c>
      <c r="D219" s="138">
        <v>3.4086780000000006E11</v>
      </c>
      <c r="E219" s="138">
        <v>3.528228024E12</v>
      </c>
      <c r="F219" s="138">
        <v>1.231049133398E13</v>
      </c>
    </row>
    <row r="220">
      <c r="A220" s="137">
        <v>42953.0</v>
      </c>
      <c r="B220" s="138">
        <v>3.7083751E12</v>
      </c>
      <c r="C220" s="139">
        <v>2.7540336E12</v>
      </c>
      <c r="D220" s="138">
        <v>3.4086780000000006E11</v>
      </c>
      <c r="E220" s="138">
        <v>3.528228024E12</v>
      </c>
      <c r="F220" s="138">
        <v>1.231049133398E13</v>
      </c>
    </row>
    <row r="221">
      <c r="A221" s="137">
        <v>42954.0</v>
      </c>
      <c r="B221" s="138">
        <v>3.7083751E12</v>
      </c>
      <c r="C221" s="139">
        <v>2.7540336E12</v>
      </c>
      <c r="D221" s="138">
        <v>3.4086780000000006E11</v>
      </c>
      <c r="E221" s="138">
        <v>3.528228024E12</v>
      </c>
      <c r="F221" s="138">
        <v>1.231049133398E13</v>
      </c>
    </row>
    <row r="222">
      <c r="A222" s="137">
        <v>42955.0</v>
      </c>
      <c r="B222" s="138">
        <v>3.7083751E12</v>
      </c>
      <c r="C222" s="139">
        <v>2.7540336E12</v>
      </c>
      <c r="D222" s="138">
        <v>3.4086780000000006E11</v>
      </c>
      <c r="E222" s="138">
        <v>3.528228024E12</v>
      </c>
      <c r="F222" s="138">
        <v>1.231049133398E13</v>
      </c>
    </row>
    <row r="223">
      <c r="A223" s="137">
        <v>42956.0</v>
      </c>
      <c r="B223" s="138">
        <v>3.7083751E12</v>
      </c>
      <c r="C223" s="139">
        <v>2.7540336E12</v>
      </c>
      <c r="D223" s="138">
        <v>3.4086780000000006E11</v>
      </c>
      <c r="E223" s="138">
        <v>3.528228024E12</v>
      </c>
      <c r="F223" s="138">
        <v>1.231049133398E13</v>
      </c>
    </row>
    <row r="224">
      <c r="A224" s="137">
        <v>42957.0</v>
      </c>
      <c r="B224" s="138">
        <v>3.7083751E12</v>
      </c>
      <c r="C224" s="139">
        <v>2.7540336E12</v>
      </c>
      <c r="D224" s="138">
        <v>3.4086780000000006E11</v>
      </c>
      <c r="E224" s="138">
        <v>3.528228024E12</v>
      </c>
      <c r="F224" s="138">
        <v>1.231049133398E13</v>
      </c>
    </row>
    <row r="225">
      <c r="A225" s="137">
        <v>42958.0</v>
      </c>
      <c r="B225" s="138">
        <v>3.7083751E12</v>
      </c>
      <c r="C225" s="139">
        <v>2.7540336E12</v>
      </c>
      <c r="D225" s="138">
        <v>3.4086780000000006E11</v>
      </c>
      <c r="E225" s="138">
        <v>3.528228024E12</v>
      </c>
      <c r="F225" s="138">
        <v>1.231049133398E13</v>
      </c>
    </row>
    <row r="226">
      <c r="A226" s="137">
        <v>42959.0</v>
      </c>
      <c r="B226" s="138">
        <v>3.7083751E12</v>
      </c>
      <c r="C226" s="139">
        <v>2.7540336E12</v>
      </c>
      <c r="D226" s="138">
        <v>3.4086780000000006E11</v>
      </c>
      <c r="E226" s="138">
        <v>3.528228024E12</v>
      </c>
      <c r="F226" s="138">
        <v>1.231049133398E13</v>
      </c>
    </row>
    <row r="227">
      <c r="A227" s="137">
        <v>42960.0</v>
      </c>
      <c r="B227" s="138">
        <v>3.7083751E12</v>
      </c>
      <c r="C227" s="139">
        <v>2.7540336E12</v>
      </c>
      <c r="D227" s="138">
        <v>3.4086780000000006E11</v>
      </c>
      <c r="E227" s="138">
        <v>3.528228024E12</v>
      </c>
      <c r="F227" s="138">
        <v>1.231049133398E13</v>
      </c>
    </row>
    <row r="228">
      <c r="A228" s="137">
        <v>42961.0</v>
      </c>
      <c r="B228" s="138">
        <v>3.7083751E12</v>
      </c>
      <c r="C228" s="139">
        <v>2.7540336E12</v>
      </c>
      <c r="D228" s="138">
        <v>3.4086780000000006E11</v>
      </c>
      <c r="E228" s="138">
        <v>3.528228024E12</v>
      </c>
      <c r="F228" s="138">
        <v>1.231049133398E13</v>
      </c>
    </row>
    <row r="229">
      <c r="A229" s="137">
        <v>42962.0</v>
      </c>
      <c r="B229" s="138">
        <v>3.7083751E12</v>
      </c>
      <c r="C229" s="139">
        <v>2.7540336E12</v>
      </c>
      <c r="D229" s="138">
        <v>3.4086780000000006E11</v>
      </c>
      <c r="E229" s="138">
        <v>3.528228024E12</v>
      </c>
      <c r="F229" s="138">
        <v>1.231049133398E13</v>
      </c>
    </row>
    <row r="230">
      <c r="A230" s="137">
        <v>42963.0</v>
      </c>
      <c r="B230" s="138">
        <v>3.7083751E12</v>
      </c>
      <c r="C230" s="139">
        <v>2.7540336E12</v>
      </c>
      <c r="D230" s="138">
        <v>3.4086780000000006E11</v>
      </c>
      <c r="E230" s="138">
        <v>3.528228024E12</v>
      </c>
      <c r="F230" s="138">
        <v>1.231049133398E13</v>
      </c>
    </row>
    <row r="231">
      <c r="A231" s="137">
        <v>42964.0</v>
      </c>
      <c r="B231" s="138">
        <v>3.7083751E12</v>
      </c>
      <c r="C231" s="139">
        <v>2.7540336E12</v>
      </c>
      <c r="D231" s="138">
        <v>3.4086780000000006E11</v>
      </c>
      <c r="E231" s="138">
        <v>3.528228024E12</v>
      </c>
      <c r="F231" s="138">
        <v>1.231049133398E13</v>
      </c>
    </row>
    <row r="232">
      <c r="A232" s="137">
        <v>42965.0</v>
      </c>
      <c r="B232" s="138">
        <v>3.7083751E12</v>
      </c>
      <c r="C232" s="139">
        <v>2.7540336E12</v>
      </c>
      <c r="D232" s="138">
        <v>3.4086780000000006E11</v>
      </c>
      <c r="E232" s="138">
        <v>3.528228024E12</v>
      </c>
      <c r="F232" s="138">
        <v>1.231049133398E13</v>
      </c>
    </row>
    <row r="233">
      <c r="A233" s="137">
        <v>42966.0</v>
      </c>
      <c r="B233" s="138">
        <v>3.7083751E12</v>
      </c>
      <c r="C233" s="139">
        <v>2.7540336E12</v>
      </c>
      <c r="D233" s="138">
        <v>3.4086780000000006E11</v>
      </c>
      <c r="E233" s="138">
        <v>3.528228024E12</v>
      </c>
      <c r="F233" s="138">
        <v>1.231049133398E13</v>
      </c>
    </row>
    <row r="234">
      <c r="A234" s="137">
        <v>42967.0</v>
      </c>
      <c r="B234" s="138">
        <v>3.7083751E12</v>
      </c>
      <c r="C234" s="139">
        <v>2.7540336E12</v>
      </c>
      <c r="D234" s="138">
        <v>3.4086780000000006E11</v>
      </c>
      <c r="E234" s="138">
        <v>3.528228024E12</v>
      </c>
      <c r="F234" s="138">
        <v>1.231049133398E13</v>
      </c>
    </row>
    <row r="235">
      <c r="A235" s="137">
        <v>42968.0</v>
      </c>
      <c r="B235" s="138">
        <v>3.7083751E12</v>
      </c>
      <c r="C235" s="139">
        <v>2.7540336E12</v>
      </c>
      <c r="D235" s="138">
        <v>3.4086780000000006E11</v>
      </c>
      <c r="E235" s="138">
        <v>3.528228024E12</v>
      </c>
      <c r="F235" s="138">
        <v>1.231049133398E13</v>
      </c>
    </row>
    <row r="236">
      <c r="A236" s="137">
        <v>42969.0</v>
      </c>
      <c r="B236" s="138">
        <v>3.7083751E12</v>
      </c>
      <c r="C236" s="139">
        <v>2.7540336E12</v>
      </c>
      <c r="D236" s="138">
        <v>3.4086780000000006E11</v>
      </c>
      <c r="E236" s="138">
        <v>3.528228024E12</v>
      </c>
      <c r="F236" s="138">
        <v>1.231049133398E13</v>
      </c>
    </row>
    <row r="237">
      <c r="A237" s="137">
        <v>42970.0</v>
      </c>
      <c r="B237" s="138">
        <v>3.7083751E12</v>
      </c>
      <c r="C237" s="139">
        <v>2.7540336E12</v>
      </c>
      <c r="D237" s="138">
        <v>3.4086780000000006E11</v>
      </c>
      <c r="E237" s="138">
        <v>3.528228024E12</v>
      </c>
      <c r="F237" s="138">
        <v>1.231049133398E13</v>
      </c>
    </row>
    <row r="238">
      <c r="A238" s="137">
        <v>42971.0</v>
      </c>
      <c r="B238" s="138">
        <v>3.7083751E12</v>
      </c>
      <c r="C238" s="139">
        <v>2.7540336E12</v>
      </c>
      <c r="D238" s="138">
        <v>3.4086780000000006E11</v>
      </c>
      <c r="E238" s="138">
        <v>3.528228024E12</v>
      </c>
      <c r="F238" s="138">
        <v>1.231049133398E13</v>
      </c>
    </row>
    <row r="239">
      <c r="A239" s="137">
        <v>42972.0</v>
      </c>
      <c r="B239" s="138">
        <v>3.7083751E12</v>
      </c>
      <c r="C239" s="139">
        <v>2.7540336E12</v>
      </c>
      <c r="D239" s="138">
        <v>3.4086780000000006E11</v>
      </c>
      <c r="E239" s="138">
        <v>3.528228024E12</v>
      </c>
      <c r="F239" s="138">
        <v>1.231049133398E13</v>
      </c>
    </row>
    <row r="240">
      <c r="A240" s="137">
        <v>42973.0</v>
      </c>
      <c r="B240" s="138">
        <v>3.7083751E12</v>
      </c>
      <c r="C240" s="139">
        <v>2.7540336E12</v>
      </c>
      <c r="D240" s="138">
        <v>3.4086780000000006E11</v>
      </c>
      <c r="E240" s="138">
        <v>3.528228024E12</v>
      </c>
      <c r="F240" s="138">
        <v>1.231049133398E13</v>
      </c>
    </row>
    <row r="241">
      <c r="A241" s="137">
        <v>42974.0</v>
      </c>
      <c r="B241" s="138">
        <v>3.7083751E12</v>
      </c>
      <c r="C241" s="139">
        <v>2.7540336E12</v>
      </c>
      <c r="D241" s="138">
        <v>3.4086780000000006E11</v>
      </c>
      <c r="E241" s="138">
        <v>3.528228024E12</v>
      </c>
      <c r="F241" s="138">
        <v>1.231049133398E13</v>
      </c>
    </row>
    <row r="242">
      <c r="A242" s="137">
        <v>42975.0</v>
      </c>
      <c r="B242" s="138">
        <v>3.7083751E12</v>
      </c>
      <c r="C242" s="139">
        <v>2.7540336E12</v>
      </c>
      <c r="D242" s="138">
        <v>3.4086780000000006E11</v>
      </c>
      <c r="E242" s="138">
        <v>3.528228024E12</v>
      </c>
      <c r="F242" s="138">
        <v>1.231049133398E13</v>
      </c>
    </row>
    <row r="243">
      <c r="A243" s="137">
        <v>42976.0</v>
      </c>
      <c r="B243" s="138">
        <v>3.7083751E12</v>
      </c>
      <c r="C243" s="139">
        <v>2.7540336E12</v>
      </c>
      <c r="D243" s="138">
        <v>3.4086780000000006E11</v>
      </c>
      <c r="E243" s="138">
        <v>3.528228024E12</v>
      </c>
      <c r="F243" s="138">
        <v>1.231049133398E13</v>
      </c>
    </row>
    <row r="244">
      <c r="A244" s="137">
        <v>42977.0</v>
      </c>
      <c r="B244" s="138">
        <v>3.7083751E12</v>
      </c>
      <c r="C244" s="139">
        <v>2.7540336E12</v>
      </c>
      <c r="D244" s="138">
        <v>3.4086780000000006E11</v>
      </c>
      <c r="E244" s="138">
        <v>3.528228024E12</v>
      </c>
      <c r="F244" s="138">
        <v>1.231049133398E13</v>
      </c>
    </row>
    <row r="245">
      <c r="A245" s="137">
        <v>42978.0</v>
      </c>
      <c r="B245" s="138">
        <v>3.7083751E12</v>
      </c>
      <c r="C245" s="139">
        <v>2.7540336E12</v>
      </c>
      <c r="D245" s="138">
        <v>3.4086780000000006E11</v>
      </c>
      <c r="E245" s="138">
        <v>3.528228024E12</v>
      </c>
      <c r="F245" s="138">
        <v>1.231049133398E13</v>
      </c>
    </row>
    <row r="246">
      <c r="A246" s="137">
        <v>42979.0</v>
      </c>
      <c r="B246" s="138">
        <v>3.7083751E12</v>
      </c>
      <c r="C246" s="139">
        <v>2.7540336E12</v>
      </c>
      <c r="D246" s="138">
        <v>3.4086780000000006E11</v>
      </c>
      <c r="E246" s="138">
        <v>3.528228024E12</v>
      </c>
      <c r="F246" s="138">
        <v>1.231049133398E13</v>
      </c>
    </row>
    <row r="247">
      <c r="A247" s="137">
        <v>42980.0</v>
      </c>
      <c r="B247" s="138">
        <v>3.7083751E12</v>
      </c>
      <c r="C247" s="139">
        <v>2.7540336E12</v>
      </c>
      <c r="D247" s="138">
        <v>3.4086780000000006E11</v>
      </c>
      <c r="E247" s="138">
        <v>3.528228024E12</v>
      </c>
      <c r="F247" s="138">
        <v>1.231049133398E13</v>
      </c>
    </row>
    <row r="248">
      <c r="A248" s="137">
        <v>42981.0</v>
      </c>
      <c r="B248" s="138">
        <v>3.7083751E12</v>
      </c>
      <c r="C248" s="139">
        <v>2.7540336E12</v>
      </c>
      <c r="D248" s="138">
        <v>3.4086780000000006E11</v>
      </c>
      <c r="E248" s="138">
        <v>3.528228024E12</v>
      </c>
      <c r="F248" s="138">
        <v>1.231049133398E13</v>
      </c>
    </row>
    <row r="249">
      <c r="A249" s="137">
        <v>42982.0</v>
      </c>
      <c r="B249" s="138">
        <v>3.7083751E12</v>
      </c>
      <c r="C249" s="139">
        <v>2.7540336E12</v>
      </c>
      <c r="D249" s="138">
        <v>3.4086780000000006E11</v>
      </c>
      <c r="E249" s="138">
        <v>3.528228024E12</v>
      </c>
      <c r="F249" s="138">
        <v>1.231049133398E13</v>
      </c>
    </row>
    <row r="250">
      <c r="A250" s="137">
        <v>42983.0</v>
      </c>
      <c r="B250" s="138">
        <v>3.7083751E12</v>
      </c>
      <c r="C250" s="139">
        <v>2.7540336E12</v>
      </c>
      <c r="D250" s="138">
        <v>3.4086780000000006E11</v>
      </c>
      <c r="E250" s="138">
        <v>3.528228024E12</v>
      </c>
      <c r="F250" s="138">
        <v>1.231049133398E13</v>
      </c>
    </row>
    <row r="251">
      <c r="A251" s="137">
        <v>42984.0</v>
      </c>
      <c r="B251" s="138">
        <v>3.7083751E12</v>
      </c>
      <c r="C251" s="139">
        <v>2.7540336E12</v>
      </c>
      <c r="D251" s="138">
        <v>3.4086780000000006E11</v>
      </c>
      <c r="E251" s="138">
        <v>3.528228024E12</v>
      </c>
      <c r="F251" s="138">
        <v>1.231049133398E13</v>
      </c>
    </row>
    <row r="252">
      <c r="A252" s="137">
        <v>42985.0</v>
      </c>
      <c r="B252" s="138">
        <v>3.7083751E12</v>
      </c>
      <c r="C252" s="139">
        <v>2.7540336E12</v>
      </c>
      <c r="D252" s="138">
        <v>3.4086780000000006E11</v>
      </c>
      <c r="E252" s="138">
        <v>3.528228024E12</v>
      </c>
      <c r="F252" s="138">
        <v>1.231049133398E13</v>
      </c>
    </row>
    <row r="253">
      <c r="A253" s="137">
        <v>42986.0</v>
      </c>
      <c r="B253" s="138">
        <v>3.7083751E12</v>
      </c>
      <c r="C253" s="139">
        <v>2.7540336E12</v>
      </c>
      <c r="D253" s="138">
        <v>3.4086780000000006E11</v>
      </c>
      <c r="E253" s="138">
        <v>3.528228024E12</v>
      </c>
      <c r="F253" s="138">
        <v>1.231049133398E13</v>
      </c>
    </row>
    <row r="254">
      <c r="A254" s="137">
        <v>42987.0</v>
      </c>
      <c r="B254" s="138">
        <v>3.7083751E12</v>
      </c>
      <c r="C254" s="139">
        <v>2.7540336E12</v>
      </c>
      <c r="D254" s="138">
        <v>3.4086780000000006E11</v>
      </c>
      <c r="E254" s="138">
        <v>3.528228024E12</v>
      </c>
      <c r="F254" s="138">
        <v>1.231049133398E13</v>
      </c>
    </row>
    <row r="255">
      <c r="A255" s="137">
        <v>42988.0</v>
      </c>
      <c r="B255" s="138">
        <v>3.7083751E12</v>
      </c>
      <c r="C255" s="139">
        <v>2.7540336E12</v>
      </c>
      <c r="D255" s="138">
        <v>3.4086780000000006E11</v>
      </c>
      <c r="E255" s="138">
        <v>3.528228024E12</v>
      </c>
      <c r="F255" s="138">
        <v>1.231049133398E13</v>
      </c>
    </row>
    <row r="256">
      <c r="A256" s="137">
        <v>42989.0</v>
      </c>
      <c r="B256" s="138">
        <v>3.7083751E12</v>
      </c>
      <c r="C256" s="139">
        <v>2.7540336E12</v>
      </c>
      <c r="D256" s="138">
        <v>3.4086780000000006E11</v>
      </c>
      <c r="E256" s="138">
        <v>3.528228024E12</v>
      </c>
      <c r="F256" s="138">
        <v>1.231049133398E13</v>
      </c>
    </row>
    <row r="257">
      <c r="A257" s="137">
        <v>42990.0</v>
      </c>
      <c r="B257" s="138">
        <v>3.7083751E12</v>
      </c>
      <c r="C257" s="139">
        <v>2.7540336E12</v>
      </c>
      <c r="D257" s="138">
        <v>3.4086780000000006E11</v>
      </c>
      <c r="E257" s="138">
        <v>3.528228024E12</v>
      </c>
      <c r="F257" s="138">
        <v>1.231049133398E13</v>
      </c>
    </row>
    <row r="258">
      <c r="A258" s="137">
        <v>42991.0</v>
      </c>
      <c r="B258" s="138">
        <v>3.7083751E12</v>
      </c>
      <c r="C258" s="139">
        <v>2.7540336E12</v>
      </c>
      <c r="D258" s="138">
        <v>3.4086780000000006E11</v>
      </c>
      <c r="E258" s="138">
        <v>3.528228024E12</v>
      </c>
      <c r="F258" s="138">
        <v>1.231049133398E13</v>
      </c>
    </row>
    <row r="259">
      <c r="A259" s="137">
        <v>42992.0</v>
      </c>
      <c r="B259" s="138">
        <v>3.7083751E12</v>
      </c>
      <c r="C259" s="139">
        <v>2.7540336E12</v>
      </c>
      <c r="D259" s="138">
        <v>3.4086780000000006E11</v>
      </c>
      <c r="E259" s="138">
        <v>3.528228024E12</v>
      </c>
      <c r="F259" s="138">
        <v>1.231049133398E13</v>
      </c>
    </row>
    <row r="260">
      <c r="A260" s="137">
        <v>42993.0</v>
      </c>
      <c r="B260" s="138">
        <v>3.7083751E12</v>
      </c>
      <c r="C260" s="139">
        <v>2.7540336E12</v>
      </c>
      <c r="D260" s="138">
        <v>3.4086780000000006E11</v>
      </c>
      <c r="E260" s="138">
        <v>3.528228024E12</v>
      </c>
      <c r="F260" s="138">
        <v>1.231049133398E13</v>
      </c>
    </row>
    <row r="261">
      <c r="A261" s="137">
        <v>42994.0</v>
      </c>
      <c r="B261" s="138">
        <v>3.7083751E12</v>
      </c>
      <c r="C261" s="139">
        <v>2.7540336E12</v>
      </c>
      <c r="D261" s="138">
        <v>3.4086780000000006E11</v>
      </c>
      <c r="E261" s="138">
        <v>3.528228024E12</v>
      </c>
      <c r="F261" s="138">
        <v>1.231049133398E13</v>
      </c>
    </row>
    <row r="262">
      <c r="A262" s="137">
        <v>42995.0</v>
      </c>
      <c r="B262" s="138">
        <v>3.7083751E12</v>
      </c>
      <c r="C262" s="139">
        <v>2.7540336E12</v>
      </c>
      <c r="D262" s="138">
        <v>3.4086780000000006E11</v>
      </c>
      <c r="E262" s="138">
        <v>3.528228024E12</v>
      </c>
      <c r="F262" s="138">
        <v>1.231049133398E13</v>
      </c>
    </row>
    <row r="263">
      <c r="A263" s="137">
        <v>42996.0</v>
      </c>
      <c r="B263" s="138">
        <v>3.7083751E12</v>
      </c>
      <c r="C263" s="139">
        <v>2.7540336E12</v>
      </c>
      <c r="D263" s="138">
        <v>3.4086780000000006E11</v>
      </c>
      <c r="E263" s="138">
        <v>3.528228024E12</v>
      </c>
      <c r="F263" s="138">
        <v>1.231049133398E13</v>
      </c>
    </row>
    <row r="264">
      <c r="A264" s="137">
        <v>42997.0</v>
      </c>
      <c r="B264" s="138">
        <v>3.7083751E12</v>
      </c>
      <c r="C264" s="139">
        <v>2.7540336E12</v>
      </c>
      <c r="D264" s="138">
        <v>3.4086780000000006E11</v>
      </c>
      <c r="E264" s="138">
        <v>3.528228024E12</v>
      </c>
      <c r="F264" s="138">
        <v>1.231049133398E13</v>
      </c>
    </row>
    <row r="265">
      <c r="A265" s="137">
        <v>42998.0</v>
      </c>
      <c r="B265" s="138">
        <v>3.7083751E12</v>
      </c>
      <c r="C265" s="139">
        <v>2.7540336E12</v>
      </c>
      <c r="D265" s="138">
        <v>3.4086780000000006E11</v>
      </c>
      <c r="E265" s="138">
        <v>3.528228024E12</v>
      </c>
      <c r="F265" s="138">
        <v>1.231049133398E13</v>
      </c>
    </row>
    <row r="266">
      <c r="A266" s="137">
        <v>42999.0</v>
      </c>
      <c r="B266" s="138">
        <v>3.7083751E12</v>
      </c>
      <c r="C266" s="139">
        <v>2.7540336E12</v>
      </c>
      <c r="D266" s="138">
        <v>3.4086780000000006E11</v>
      </c>
      <c r="E266" s="138">
        <v>3.528228024E12</v>
      </c>
      <c r="F266" s="138">
        <v>1.231049133398E13</v>
      </c>
    </row>
    <row r="267">
      <c r="A267" s="137">
        <v>43000.0</v>
      </c>
      <c r="B267" s="138">
        <v>3.7083751E12</v>
      </c>
      <c r="C267" s="139">
        <v>2.7540336E12</v>
      </c>
      <c r="D267" s="138">
        <v>3.4086780000000006E11</v>
      </c>
      <c r="E267" s="138">
        <v>3.528228024E12</v>
      </c>
      <c r="F267" s="138">
        <v>1.231049133398E13</v>
      </c>
    </row>
    <row r="268">
      <c r="A268" s="137">
        <v>43001.0</v>
      </c>
      <c r="B268" s="138">
        <v>3.7083751E12</v>
      </c>
      <c r="C268" s="139">
        <v>2.7540336E12</v>
      </c>
      <c r="D268" s="138">
        <v>3.4086780000000006E11</v>
      </c>
      <c r="E268" s="138">
        <v>3.528228024E12</v>
      </c>
      <c r="F268" s="138">
        <v>1.231049133398E13</v>
      </c>
    </row>
    <row r="269">
      <c r="A269" s="137">
        <v>43002.0</v>
      </c>
      <c r="B269" s="138">
        <v>3.7083751E12</v>
      </c>
      <c r="C269" s="139">
        <v>2.7540336E12</v>
      </c>
      <c r="D269" s="138">
        <v>3.4086780000000006E11</v>
      </c>
      <c r="E269" s="138">
        <v>3.528228024E12</v>
      </c>
      <c r="F269" s="138">
        <v>1.231049133398E13</v>
      </c>
    </row>
    <row r="270">
      <c r="A270" s="137">
        <v>43003.0</v>
      </c>
      <c r="B270" s="138">
        <v>3.7083751E12</v>
      </c>
      <c r="C270" s="139">
        <v>2.7540336E12</v>
      </c>
      <c r="D270" s="138">
        <v>3.4086780000000006E11</v>
      </c>
      <c r="E270" s="138">
        <v>3.528228024E12</v>
      </c>
      <c r="F270" s="138">
        <v>1.231049133398E13</v>
      </c>
    </row>
    <row r="271">
      <c r="A271" s="137">
        <v>43004.0</v>
      </c>
      <c r="B271" s="138">
        <v>3.7083751E12</v>
      </c>
      <c r="C271" s="139">
        <v>2.7540336E12</v>
      </c>
      <c r="D271" s="138">
        <v>3.4086780000000006E11</v>
      </c>
      <c r="E271" s="138">
        <v>3.528228024E12</v>
      </c>
      <c r="F271" s="138">
        <v>1.231049133398E13</v>
      </c>
    </row>
    <row r="272">
      <c r="A272" s="137">
        <v>43005.0</v>
      </c>
      <c r="B272" s="138">
        <v>3.7083751E12</v>
      </c>
      <c r="C272" s="139">
        <v>2.7540336E12</v>
      </c>
      <c r="D272" s="138">
        <v>3.4086780000000006E11</v>
      </c>
      <c r="E272" s="138">
        <v>3.528228024E12</v>
      </c>
      <c r="F272" s="138">
        <v>1.231049133398E13</v>
      </c>
    </row>
    <row r="273">
      <c r="A273" s="137">
        <v>43006.0</v>
      </c>
      <c r="B273" s="138">
        <v>3.7083751E12</v>
      </c>
      <c r="C273" s="139">
        <v>2.7540336E12</v>
      </c>
      <c r="D273" s="138">
        <v>3.4086780000000006E11</v>
      </c>
      <c r="E273" s="138">
        <v>3.528228024E12</v>
      </c>
      <c r="F273" s="138">
        <v>1.231049133398E13</v>
      </c>
    </row>
    <row r="274">
      <c r="A274" s="137">
        <v>43007.0</v>
      </c>
      <c r="B274" s="138">
        <v>3.7083751E12</v>
      </c>
      <c r="C274" s="139">
        <v>2.7540336E12</v>
      </c>
      <c r="D274" s="138">
        <v>3.4086780000000006E11</v>
      </c>
      <c r="E274" s="138">
        <v>3.528228024E12</v>
      </c>
      <c r="F274" s="138">
        <v>1.231049133398E13</v>
      </c>
    </row>
    <row r="275">
      <c r="A275" s="137">
        <v>43008.0</v>
      </c>
      <c r="B275" s="138">
        <v>3.7083751E12</v>
      </c>
      <c r="C275" s="139">
        <v>2.7540336E12</v>
      </c>
      <c r="D275" s="138">
        <v>3.4086780000000006E11</v>
      </c>
      <c r="E275" s="138">
        <v>3.528228024E12</v>
      </c>
      <c r="F275" s="138">
        <v>1.231049133398E13</v>
      </c>
    </row>
    <row r="276">
      <c r="A276" s="137">
        <v>43009.0</v>
      </c>
      <c r="B276" s="138">
        <v>3.7703805E12</v>
      </c>
      <c r="C276" s="139">
        <v>2.8142086E12</v>
      </c>
      <c r="D276" s="138">
        <v>3.41969688E11</v>
      </c>
      <c r="E276" s="138">
        <v>3.7036353600000005E12</v>
      </c>
      <c r="F276" s="138">
        <v>1.231049133398E13</v>
      </c>
    </row>
    <row r="277">
      <c r="A277" s="137">
        <v>43010.0</v>
      </c>
      <c r="B277" s="138">
        <v>3.7703805E12</v>
      </c>
      <c r="C277" s="139">
        <v>2.8142086E12</v>
      </c>
      <c r="D277" s="138">
        <v>3.41969688E11</v>
      </c>
      <c r="E277" s="138">
        <v>3.7036353600000005E12</v>
      </c>
      <c r="F277" s="138">
        <v>1.231049133398E13</v>
      </c>
    </row>
    <row r="278">
      <c r="A278" s="137">
        <v>43011.0</v>
      </c>
      <c r="B278" s="138">
        <v>3.7703805E12</v>
      </c>
      <c r="C278" s="139">
        <v>2.8142086E12</v>
      </c>
      <c r="D278" s="138">
        <v>3.41969688E11</v>
      </c>
      <c r="E278" s="138">
        <v>3.7036353600000005E12</v>
      </c>
      <c r="F278" s="138">
        <v>1.231049133398E13</v>
      </c>
    </row>
    <row r="279">
      <c r="A279" s="137">
        <v>43012.0</v>
      </c>
      <c r="B279" s="138">
        <v>3.7703805E12</v>
      </c>
      <c r="C279" s="139">
        <v>2.8142086E12</v>
      </c>
      <c r="D279" s="138">
        <v>3.41969688E11</v>
      </c>
      <c r="E279" s="138">
        <v>3.7036353600000005E12</v>
      </c>
      <c r="F279" s="138">
        <v>1.231049133398E13</v>
      </c>
    </row>
    <row r="280">
      <c r="A280" s="137">
        <v>43013.0</v>
      </c>
      <c r="B280" s="138">
        <v>3.7703805E12</v>
      </c>
      <c r="C280" s="139">
        <v>2.8142086E12</v>
      </c>
      <c r="D280" s="138">
        <v>3.41969688E11</v>
      </c>
      <c r="E280" s="138">
        <v>3.7036353600000005E12</v>
      </c>
      <c r="F280" s="138">
        <v>1.231049133398E13</v>
      </c>
    </row>
    <row r="281">
      <c r="A281" s="137">
        <v>43014.0</v>
      </c>
      <c r="B281" s="138">
        <v>3.7703805E12</v>
      </c>
      <c r="C281" s="139">
        <v>2.8142086E12</v>
      </c>
      <c r="D281" s="138">
        <v>3.41969688E11</v>
      </c>
      <c r="E281" s="138">
        <v>3.7036353600000005E12</v>
      </c>
      <c r="F281" s="138">
        <v>1.231049133398E13</v>
      </c>
    </row>
    <row r="282">
      <c r="A282" s="137">
        <v>43015.0</v>
      </c>
      <c r="B282" s="138">
        <v>3.7703805E12</v>
      </c>
      <c r="C282" s="139">
        <v>2.8142086E12</v>
      </c>
      <c r="D282" s="138">
        <v>3.41969688E11</v>
      </c>
      <c r="E282" s="138">
        <v>3.7036353600000005E12</v>
      </c>
      <c r="F282" s="138">
        <v>1.231049133398E13</v>
      </c>
    </row>
    <row r="283">
      <c r="A283" s="137">
        <v>43016.0</v>
      </c>
      <c r="B283" s="138">
        <v>3.7703805E12</v>
      </c>
      <c r="C283" s="139">
        <v>2.8142086E12</v>
      </c>
      <c r="D283" s="138">
        <v>3.41969688E11</v>
      </c>
      <c r="E283" s="138">
        <v>3.7036353600000005E12</v>
      </c>
      <c r="F283" s="138">
        <v>1.231049133398E13</v>
      </c>
    </row>
    <row r="284">
      <c r="A284" s="137">
        <v>43017.0</v>
      </c>
      <c r="B284" s="138">
        <v>3.7703805E12</v>
      </c>
      <c r="C284" s="139">
        <v>2.8142086E12</v>
      </c>
      <c r="D284" s="138">
        <v>3.41969688E11</v>
      </c>
      <c r="E284" s="138">
        <v>3.7036353600000005E12</v>
      </c>
      <c r="F284" s="138">
        <v>1.231049133398E13</v>
      </c>
    </row>
    <row r="285">
      <c r="A285" s="137">
        <v>43018.0</v>
      </c>
      <c r="B285" s="138">
        <v>3.7703805E12</v>
      </c>
      <c r="C285" s="139">
        <v>2.8142086E12</v>
      </c>
      <c r="D285" s="138">
        <v>3.41969688E11</v>
      </c>
      <c r="E285" s="138">
        <v>3.7036353600000005E12</v>
      </c>
      <c r="F285" s="138">
        <v>1.231049133398E13</v>
      </c>
    </row>
    <row r="286">
      <c r="A286" s="137">
        <v>43019.0</v>
      </c>
      <c r="B286" s="138">
        <v>3.7703805E12</v>
      </c>
      <c r="C286" s="139">
        <v>2.8142086E12</v>
      </c>
      <c r="D286" s="138">
        <v>3.41969688E11</v>
      </c>
      <c r="E286" s="138">
        <v>3.7036353600000005E12</v>
      </c>
      <c r="F286" s="138">
        <v>1.231049133398E13</v>
      </c>
    </row>
    <row r="287">
      <c r="A287" s="137">
        <v>43020.0</v>
      </c>
      <c r="B287" s="138">
        <v>3.7703805E12</v>
      </c>
      <c r="C287" s="139">
        <v>2.8142086E12</v>
      </c>
      <c r="D287" s="138">
        <v>3.41969688E11</v>
      </c>
      <c r="E287" s="138">
        <v>3.7036353600000005E12</v>
      </c>
      <c r="F287" s="138">
        <v>1.231049133398E13</v>
      </c>
    </row>
    <row r="288">
      <c r="A288" s="137">
        <v>43021.0</v>
      </c>
      <c r="B288" s="138">
        <v>3.7703805E12</v>
      </c>
      <c r="C288" s="139">
        <v>2.8142086E12</v>
      </c>
      <c r="D288" s="138">
        <v>3.41969688E11</v>
      </c>
      <c r="E288" s="138">
        <v>3.7036353600000005E12</v>
      </c>
      <c r="F288" s="138">
        <v>1.231049133398E13</v>
      </c>
    </row>
    <row r="289">
      <c r="A289" s="137">
        <v>43022.0</v>
      </c>
      <c r="B289" s="138">
        <v>3.7703805E12</v>
      </c>
      <c r="C289" s="139">
        <v>2.8142086E12</v>
      </c>
      <c r="D289" s="138">
        <v>3.41969688E11</v>
      </c>
      <c r="E289" s="138">
        <v>3.7036353600000005E12</v>
      </c>
      <c r="F289" s="138">
        <v>1.231049133398E13</v>
      </c>
    </row>
    <row r="290">
      <c r="A290" s="137">
        <v>43023.0</v>
      </c>
      <c r="B290" s="138">
        <v>3.7703805E12</v>
      </c>
      <c r="C290" s="139">
        <v>2.8142086E12</v>
      </c>
      <c r="D290" s="138">
        <v>3.41969688E11</v>
      </c>
      <c r="E290" s="138">
        <v>3.7036353600000005E12</v>
      </c>
      <c r="F290" s="138">
        <v>1.231049133398E13</v>
      </c>
    </row>
    <row r="291">
      <c r="A291" s="137">
        <v>43024.0</v>
      </c>
      <c r="B291" s="138">
        <v>3.7703805E12</v>
      </c>
      <c r="C291" s="139">
        <v>2.8142086E12</v>
      </c>
      <c r="D291" s="138">
        <v>3.41969688E11</v>
      </c>
      <c r="E291" s="138">
        <v>3.7036353600000005E12</v>
      </c>
      <c r="F291" s="138">
        <v>1.231049133398E13</v>
      </c>
    </row>
    <row r="292">
      <c r="A292" s="137">
        <v>43025.0</v>
      </c>
      <c r="B292" s="138">
        <v>3.7703805E12</v>
      </c>
      <c r="C292" s="139">
        <v>2.8142086E12</v>
      </c>
      <c r="D292" s="138">
        <v>3.41969688E11</v>
      </c>
      <c r="E292" s="138">
        <v>3.7036353600000005E12</v>
      </c>
      <c r="F292" s="138">
        <v>1.231049133398E13</v>
      </c>
    </row>
    <row r="293">
      <c r="A293" s="137">
        <v>43026.0</v>
      </c>
      <c r="B293" s="138">
        <v>3.7703805E12</v>
      </c>
      <c r="C293" s="139">
        <v>2.8142086E12</v>
      </c>
      <c r="D293" s="138">
        <v>3.41969688E11</v>
      </c>
      <c r="E293" s="138">
        <v>3.7036353600000005E12</v>
      </c>
      <c r="F293" s="138">
        <v>1.231049133398E13</v>
      </c>
    </row>
    <row r="294">
      <c r="A294" s="137">
        <v>43027.0</v>
      </c>
      <c r="B294" s="138">
        <v>3.7703805E12</v>
      </c>
      <c r="C294" s="139">
        <v>2.8142086E12</v>
      </c>
      <c r="D294" s="138">
        <v>3.41969688E11</v>
      </c>
      <c r="E294" s="138">
        <v>3.7036353600000005E12</v>
      </c>
      <c r="F294" s="138">
        <v>1.231049133398E13</v>
      </c>
    </row>
    <row r="295">
      <c r="A295" s="137">
        <v>43028.0</v>
      </c>
      <c r="B295" s="138">
        <v>3.7703805E12</v>
      </c>
      <c r="C295" s="139">
        <v>2.8142086E12</v>
      </c>
      <c r="D295" s="138">
        <v>3.41969688E11</v>
      </c>
      <c r="E295" s="138">
        <v>3.7036353600000005E12</v>
      </c>
      <c r="F295" s="138">
        <v>1.231049133398E13</v>
      </c>
    </row>
    <row r="296">
      <c r="A296" s="137">
        <v>43029.0</v>
      </c>
      <c r="B296" s="138">
        <v>3.7703805E12</v>
      </c>
      <c r="C296" s="139">
        <v>2.8142086E12</v>
      </c>
      <c r="D296" s="138">
        <v>3.41969688E11</v>
      </c>
      <c r="E296" s="138">
        <v>3.7036353600000005E12</v>
      </c>
      <c r="F296" s="138">
        <v>1.231049133398E13</v>
      </c>
    </row>
    <row r="297">
      <c r="A297" s="137">
        <v>43030.0</v>
      </c>
      <c r="B297" s="138">
        <v>3.7703805E12</v>
      </c>
      <c r="C297" s="139">
        <v>2.8142086E12</v>
      </c>
      <c r="D297" s="138">
        <v>3.41969688E11</v>
      </c>
      <c r="E297" s="138">
        <v>3.7036353600000005E12</v>
      </c>
      <c r="F297" s="138">
        <v>1.231049133398E13</v>
      </c>
    </row>
    <row r="298">
      <c r="A298" s="137">
        <v>43031.0</v>
      </c>
      <c r="B298" s="138">
        <v>3.7703805E12</v>
      </c>
      <c r="C298" s="139">
        <v>2.8142086E12</v>
      </c>
      <c r="D298" s="138">
        <v>3.41969688E11</v>
      </c>
      <c r="E298" s="138">
        <v>3.7036353600000005E12</v>
      </c>
      <c r="F298" s="138">
        <v>1.231049133398E13</v>
      </c>
    </row>
    <row r="299">
      <c r="A299" s="137">
        <v>43032.0</v>
      </c>
      <c r="B299" s="138">
        <v>3.7703805E12</v>
      </c>
      <c r="C299" s="139">
        <v>2.8142086E12</v>
      </c>
      <c r="D299" s="138">
        <v>3.41969688E11</v>
      </c>
      <c r="E299" s="138">
        <v>3.7036353600000005E12</v>
      </c>
      <c r="F299" s="138">
        <v>1.231049133398E13</v>
      </c>
    </row>
    <row r="300">
      <c r="A300" s="137">
        <v>43033.0</v>
      </c>
      <c r="B300" s="138">
        <v>3.7703805E12</v>
      </c>
      <c r="C300" s="139">
        <v>2.8142086E12</v>
      </c>
      <c r="D300" s="138">
        <v>3.41969688E11</v>
      </c>
      <c r="E300" s="138">
        <v>3.7036353600000005E12</v>
      </c>
      <c r="F300" s="138">
        <v>1.231049133398E13</v>
      </c>
    </row>
    <row r="301">
      <c r="A301" s="137">
        <v>43034.0</v>
      </c>
      <c r="B301" s="138">
        <v>3.7703805E12</v>
      </c>
      <c r="C301" s="139">
        <v>2.8142086E12</v>
      </c>
      <c r="D301" s="138">
        <v>3.41969688E11</v>
      </c>
      <c r="E301" s="138">
        <v>3.7036353600000005E12</v>
      </c>
      <c r="F301" s="138">
        <v>1.231049133398E13</v>
      </c>
    </row>
    <row r="302">
      <c r="A302" s="137">
        <v>43035.0</v>
      </c>
      <c r="B302" s="138">
        <v>3.7703805E12</v>
      </c>
      <c r="C302" s="139">
        <v>2.8142086E12</v>
      </c>
      <c r="D302" s="138">
        <v>3.41969688E11</v>
      </c>
      <c r="E302" s="138">
        <v>3.7036353600000005E12</v>
      </c>
      <c r="F302" s="138">
        <v>1.231049133398E13</v>
      </c>
    </row>
    <row r="303">
      <c r="A303" s="137">
        <v>43036.0</v>
      </c>
      <c r="B303" s="138">
        <v>3.7703805E12</v>
      </c>
      <c r="C303" s="139">
        <v>2.8142086E12</v>
      </c>
      <c r="D303" s="138">
        <v>3.41969688E11</v>
      </c>
      <c r="E303" s="138">
        <v>3.7036353600000005E12</v>
      </c>
      <c r="F303" s="138">
        <v>1.231049133398E13</v>
      </c>
    </row>
    <row r="304">
      <c r="A304" s="137">
        <v>43037.0</v>
      </c>
      <c r="B304" s="138">
        <v>3.7703805E12</v>
      </c>
      <c r="C304" s="139">
        <v>2.8142086E12</v>
      </c>
      <c r="D304" s="138">
        <v>3.41969688E11</v>
      </c>
      <c r="E304" s="138">
        <v>3.7036353600000005E12</v>
      </c>
      <c r="F304" s="138">
        <v>1.231049133398E13</v>
      </c>
    </row>
    <row r="305">
      <c r="A305" s="137">
        <v>43038.0</v>
      </c>
      <c r="B305" s="138">
        <v>3.7703805E12</v>
      </c>
      <c r="C305" s="139">
        <v>2.8142086E12</v>
      </c>
      <c r="D305" s="138">
        <v>3.41969688E11</v>
      </c>
      <c r="E305" s="138">
        <v>3.7036353600000005E12</v>
      </c>
      <c r="F305" s="138">
        <v>1.231049133398E13</v>
      </c>
    </row>
    <row r="306">
      <c r="A306" s="137">
        <v>43039.0</v>
      </c>
      <c r="B306" s="138">
        <v>3.7703805E12</v>
      </c>
      <c r="C306" s="139">
        <v>2.8142086E12</v>
      </c>
      <c r="D306" s="138">
        <v>3.41969688E11</v>
      </c>
      <c r="E306" s="138">
        <v>3.7036353600000005E12</v>
      </c>
      <c r="F306" s="138">
        <v>1.231049133398E13</v>
      </c>
    </row>
    <row r="307">
      <c r="A307" s="137">
        <v>43040.0</v>
      </c>
      <c r="B307" s="138">
        <v>3.7703805E12</v>
      </c>
      <c r="C307" s="139">
        <v>2.8142086E12</v>
      </c>
      <c r="D307" s="138">
        <v>3.41969688E11</v>
      </c>
      <c r="E307" s="138">
        <v>3.7036353600000005E12</v>
      </c>
      <c r="F307" s="138">
        <v>1.231049133398E13</v>
      </c>
    </row>
    <row r="308">
      <c r="A308" s="137">
        <v>43041.0</v>
      </c>
      <c r="B308" s="138">
        <v>3.7703805E12</v>
      </c>
      <c r="C308" s="139">
        <v>2.8142086E12</v>
      </c>
      <c r="D308" s="138">
        <v>3.41969688E11</v>
      </c>
      <c r="E308" s="138">
        <v>3.7036353600000005E12</v>
      </c>
      <c r="F308" s="138">
        <v>1.231049133398E13</v>
      </c>
    </row>
    <row r="309">
      <c r="A309" s="137">
        <v>43042.0</v>
      </c>
      <c r="B309" s="138">
        <v>3.7703805E12</v>
      </c>
      <c r="C309" s="139">
        <v>2.8142086E12</v>
      </c>
      <c r="D309" s="138">
        <v>3.41969688E11</v>
      </c>
      <c r="E309" s="138">
        <v>3.7036353600000005E12</v>
      </c>
      <c r="F309" s="138">
        <v>1.231049133398E13</v>
      </c>
    </row>
    <row r="310">
      <c r="A310" s="137">
        <v>43043.0</v>
      </c>
      <c r="B310" s="138">
        <v>3.7703805E12</v>
      </c>
      <c r="C310" s="139">
        <v>2.8142086E12</v>
      </c>
      <c r="D310" s="138">
        <v>3.41969688E11</v>
      </c>
      <c r="E310" s="138">
        <v>3.7036353600000005E12</v>
      </c>
      <c r="F310" s="138">
        <v>1.231049133398E13</v>
      </c>
    </row>
    <row r="311">
      <c r="A311" s="137">
        <v>43044.0</v>
      </c>
      <c r="B311" s="138">
        <v>3.7703805E12</v>
      </c>
      <c r="C311" s="139">
        <v>2.8142086E12</v>
      </c>
      <c r="D311" s="138">
        <v>3.41969688E11</v>
      </c>
      <c r="E311" s="138">
        <v>3.7036353600000005E12</v>
      </c>
      <c r="F311" s="138">
        <v>1.231049133398E13</v>
      </c>
    </row>
    <row r="312">
      <c r="A312" s="137">
        <v>43045.0</v>
      </c>
      <c r="B312" s="138">
        <v>3.7703805E12</v>
      </c>
      <c r="C312" s="139">
        <v>2.8142086E12</v>
      </c>
      <c r="D312" s="138">
        <v>3.41969688E11</v>
      </c>
      <c r="E312" s="138">
        <v>3.7036353600000005E12</v>
      </c>
      <c r="F312" s="138">
        <v>1.231049133398E13</v>
      </c>
    </row>
    <row r="313">
      <c r="A313" s="137">
        <v>43046.0</v>
      </c>
      <c r="B313" s="138">
        <v>3.7703805E12</v>
      </c>
      <c r="C313" s="139">
        <v>2.8142086E12</v>
      </c>
      <c r="D313" s="138">
        <v>3.41969688E11</v>
      </c>
      <c r="E313" s="138">
        <v>3.7036353600000005E12</v>
      </c>
      <c r="F313" s="138">
        <v>1.231049133398E13</v>
      </c>
    </row>
    <row r="314">
      <c r="A314" s="137">
        <v>43047.0</v>
      </c>
      <c r="B314" s="138">
        <v>3.7703805E12</v>
      </c>
      <c r="C314" s="139">
        <v>2.8142086E12</v>
      </c>
      <c r="D314" s="138">
        <v>3.41969688E11</v>
      </c>
      <c r="E314" s="138">
        <v>3.7036353600000005E12</v>
      </c>
      <c r="F314" s="138">
        <v>1.231049133398E13</v>
      </c>
    </row>
    <row r="315">
      <c r="A315" s="137">
        <v>43048.0</v>
      </c>
      <c r="B315" s="138">
        <v>3.7703805E12</v>
      </c>
      <c r="C315" s="139">
        <v>2.8142086E12</v>
      </c>
      <c r="D315" s="138">
        <v>3.41969688E11</v>
      </c>
      <c r="E315" s="138">
        <v>3.7036353600000005E12</v>
      </c>
      <c r="F315" s="138">
        <v>1.231049133398E13</v>
      </c>
    </row>
    <row r="316">
      <c r="A316" s="137">
        <v>43049.0</v>
      </c>
      <c r="B316" s="138">
        <v>3.7703805E12</v>
      </c>
      <c r="C316" s="139">
        <v>2.8142086E12</v>
      </c>
      <c r="D316" s="138">
        <v>3.41969688E11</v>
      </c>
      <c r="E316" s="138">
        <v>3.7036353600000005E12</v>
      </c>
      <c r="F316" s="138">
        <v>1.231049133398E13</v>
      </c>
    </row>
    <row r="317">
      <c r="A317" s="137">
        <v>43050.0</v>
      </c>
      <c r="B317" s="138">
        <v>3.7703805E12</v>
      </c>
      <c r="C317" s="139">
        <v>2.8142086E12</v>
      </c>
      <c r="D317" s="138">
        <v>3.41969688E11</v>
      </c>
      <c r="E317" s="138">
        <v>3.7036353600000005E12</v>
      </c>
      <c r="F317" s="138">
        <v>1.231049133398E13</v>
      </c>
    </row>
    <row r="318">
      <c r="A318" s="137">
        <v>43051.0</v>
      </c>
      <c r="B318" s="138">
        <v>3.7703805E12</v>
      </c>
      <c r="C318" s="139">
        <v>2.8142086E12</v>
      </c>
      <c r="D318" s="138">
        <v>3.41969688E11</v>
      </c>
      <c r="E318" s="138">
        <v>3.7036353600000005E12</v>
      </c>
      <c r="F318" s="138">
        <v>1.231049133398E13</v>
      </c>
    </row>
    <row r="319">
      <c r="A319" s="137">
        <v>43052.0</v>
      </c>
      <c r="B319" s="138">
        <v>3.7703805E12</v>
      </c>
      <c r="C319" s="139">
        <v>2.8142086E12</v>
      </c>
      <c r="D319" s="138">
        <v>3.41969688E11</v>
      </c>
      <c r="E319" s="138">
        <v>3.7036353600000005E12</v>
      </c>
      <c r="F319" s="138">
        <v>1.231049133398E13</v>
      </c>
    </row>
    <row r="320">
      <c r="A320" s="137">
        <v>43053.0</v>
      </c>
      <c r="B320" s="138">
        <v>3.7703805E12</v>
      </c>
      <c r="C320" s="139">
        <v>2.8142086E12</v>
      </c>
      <c r="D320" s="138">
        <v>3.41969688E11</v>
      </c>
      <c r="E320" s="138">
        <v>3.7036353600000005E12</v>
      </c>
      <c r="F320" s="138">
        <v>1.231049133398E13</v>
      </c>
    </row>
    <row r="321">
      <c r="A321" s="137">
        <v>43054.0</v>
      </c>
      <c r="B321" s="138">
        <v>3.7703805E12</v>
      </c>
      <c r="C321" s="139">
        <v>2.8142086E12</v>
      </c>
      <c r="D321" s="138">
        <v>3.41969688E11</v>
      </c>
      <c r="E321" s="138">
        <v>3.7036353600000005E12</v>
      </c>
      <c r="F321" s="138">
        <v>1.231049133398E13</v>
      </c>
    </row>
    <row r="322">
      <c r="A322" s="137">
        <v>43055.0</v>
      </c>
      <c r="B322" s="138">
        <v>3.7703805E12</v>
      </c>
      <c r="C322" s="139">
        <v>2.8142086E12</v>
      </c>
      <c r="D322" s="138">
        <v>3.41969688E11</v>
      </c>
      <c r="E322" s="138">
        <v>3.7036353600000005E12</v>
      </c>
      <c r="F322" s="138">
        <v>1.231049133398E13</v>
      </c>
    </row>
    <row r="323">
      <c r="A323" s="137">
        <v>43056.0</v>
      </c>
      <c r="B323" s="138">
        <v>3.7703805E12</v>
      </c>
      <c r="C323" s="139">
        <v>2.8142086E12</v>
      </c>
      <c r="D323" s="138">
        <v>3.41969688E11</v>
      </c>
      <c r="E323" s="138">
        <v>3.7036353600000005E12</v>
      </c>
      <c r="F323" s="138">
        <v>1.231049133398E13</v>
      </c>
    </row>
    <row r="324">
      <c r="A324" s="137">
        <v>43057.0</v>
      </c>
      <c r="B324" s="138">
        <v>3.7703805E12</v>
      </c>
      <c r="C324" s="139">
        <v>2.8142086E12</v>
      </c>
      <c r="D324" s="138">
        <v>3.41969688E11</v>
      </c>
      <c r="E324" s="138">
        <v>3.7036353600000005E12</v>
      </c>
      <c r="F324" s="138">
        <v>1.231049133398E13</v>
      </c>
    </row>
    <row r="325">
      <c r="A325" s="137">
        <v>43058.0</v>
      </c>
      <c r="B325" s="138">
        <v>3.7703805E12</v>
      </c>
      <c r="C325" s="139">
        <v>2.8142086E12</v>
      </c>
      <c r="D325" s="138">
        <v>3.41969688E11</v>
      </c>
      <c r="E325" s="138">
        <v>3.7036353600000005E12</v>
      </c>
      <c r="F325" s="138">
        <v>1.231049133398E13</v>
      </c>
    </row>
    <row r="326">
      <c r="A326" s="137">
        <v>43059.0</v>
      </c>
      <c r="B326" s="138">
        <v>3.7703805E12</v>
      </c>
      <c r="C326" s="139">
        <v>2.8142086E12</v>
      </c>
      <c r="D326" s="138">
        <v>3.41969688E11</v>
      </c>
      <c r="E326" s="138">
        <v>3.7036353600000005E12</v>
      </c>
      <c r="F326" s="138">
        <v>1.231049133398E13</v>
      </c>
    </row>
    <row r="327">
      <c r="A327" s="137">
        <v>43060.0</v>
      </c>
      <c r="B327" s="138">
        <v>3.7703805E12</v>
      </c>
      <c r="C327" s="139">
        <v>2.8142086E12</v>
      </c>
      <c r="D327" s="138">
        <v>3.41969688E11</v>
      </c>
      <c r="E327" s="138">
        <v>3.7036353600000005E12</v>
      </c>
      <c r="F327" s="138">
        <v>1.231049133398E13</v>
      </c>
    </row>
    <row r="328">
      <c r="A328" s="137">
        <v>43061.0</v>
      </c>
      <c r="B328" s="138">
        <v>3.7703805E12</v>
      </c>
      <c r="C328" s="139">
        <v>2.8142086E12</v>
      </c>
      <c r="D328" s="138">
        <v>3.41969688E11</v>
      </c>
      <c r="E328" s="138">
        <v>3.7036353600000005E12</v>
      </c>
      <c r="F328" s="138">
        <v>1.231049133398E13</v>
      </c>
    </row>
    <row r="329">
      <c r="A329" s="137">
        <v>43062.0</v>
      </c>
      <c r="B329" s="138">
        <v>3.7703805E12</v>
      </c>
      <c r="C329" s="139">
        <v>2.8142086E12</v>
      </c>
      <c r="D329" s="138">
        <v>3.41969688E11</v>
      </c>
      <c r="E329" s="138">
        <v>3.7036353600000005E12</v>
      </c>
      <c r="F329" s="138">
        <v>1.231049133398E13</v>
      </c>
    </row>
    <row r="330">
      <c r="A330" s="137">
        <v>43063.0</v>
      </c>
      <c r="B330" s="138">
        <v>3.7703805E12</v>
      </c>
      <c r="C330" s="139">
        <v>2.8142086E12</v>
      </c>
      <c r="D330" s="138">
        <v>3.41969688E11</v>
      </c>
      <c r="E330" s="138">
        <v>3.7036353600000005E12</v>
      </c>
      <c r="F330" s="138">
        <v>1.231049133398E13</v>
      </c>
    </row>
    <row r="331">
      <c r="A331" s="137">
        <v>43064.0</v>
      </c>
      <c r="B331" s="138">
        <v>3.7703805E12</v>
      </c>
      <c r="C331" s="139">
        <v>2.8142086E12</v>
      </c>
      <c r="D331" s="138">
        <v>3.41969688E11</v>
      </c>
      <c r="E331" s="138">
        <v>3.7036353600000005E12</v>
      </c>
      <c r="F331" s="138">
        <v>1.231049133398E13</v>
      </c>
    </row>
    <row r="332">
      <c r="A332" s="137">
        <v>43065.0</v>
      </c>
      <c r="B332" s="138">
        <v>3.7703805E12</v>
      </c>
      <c r="C332" s="139">
        <v>2.8142086E12</v>
      </c>
      <c r="D332" s="138">
        <v>3.41969688E11</v>
      </c>
      <c r="E332" s="138">
        <v>3.7036353600000005E12</v>
      </c>
      <c r="F332" s="138">
        <v>1.231049133398E13</v>
      </c>
    </row>
    <row r="333">
      <c r="A333" s="137">
        <v>43066.0</v>
      </c>
      <c r="B333" s="138">
        <v>3.7703805E12</v>
      </c>
      <c r="C333" s="139">
        <v>2.8142086E12</v>
      </c>
      <c r="D333" s="138">
        <v>3.41969688E11</v>
      </c>
      <c r="E333" s="138">
        <v>3.7036353600000005E12</v>
      </c>
      <c r="F333" s="138">
        <v>1.231049133398E13</v>
      </c>
    </row>
    <row r="334">
      <c r="A334" s="137">
        <v>43067.0</v>
      </c>
      <c r="B334" s="138">
        <v>3.7703805E12</v>
      </c>
      <c r="C334" s="139">
        <v>2.8142086E12</v>
      </c>
      <c r="D334" s="138">
        <v>3.41969688E11</v>
      </c>
      <c r="E334" s="138">
        <v>3.7036353600000005E12</v>
      </c>
      <c r="F334" s="138">
        <v>1.231049133398E13</v>
      </c>
    </row>
    <row r="335">
      <c r="A335" s="137">
        <v>43068.0</v>
      </c>
      <c r="B335" s="138">
        <v>3.7703805E12</v>
      </c>
      <c r="C335" s="139">
        <v>2.8142086E12</v>
      </c>
      <c r="D335" s="138">
        <v>3.41969688E11</v>
      </c>
      <c r="E335" s="138">
        <v>3.7036353600000005E12</v>
      </c>
      <c r="F335" s="138">
        <v>1.231049133398E13</v>
      </c>
    </row>
    <row r="336">
      <c r="A336" s="137">
        <v>43069.0</v>
      </c>
      <c r="B336" s="138">
        <v>3.7703805E12</v>
      </c>
      <c r="C336" s="139">
        <v>2.8142086E12</v>
      </c>
      <c r="D336" s="138">
        <v>3.41969688E11</v>
      </c>
      <c r="E336" s="138">
        <v>3.7036353600000005E12</v>
      </c>
      <c r="F336" s="138">
        <v>1.231049133398E13</v>
      </c>
    </row>
    <row r="337">
      <c r="A337" s="137">
        <v>43070.0</v>
      </c>
      <c r="B337" s="138">
        <v>3.7703805E12</v>
      </c>
      <c r="C337" s="139">
        <v>2.8142086E12</v>
      </c>
      <c r="D337" s="138">
        <v>3.41969688E11</v>
      </c>
      <c r="E337" s="138">
        <v>3.7036353600000005E12</v>
      </c>
      <c r="F337" s="138">
        <v>1.231049133398E13</v>
      </c>
    </row>
    <row r="338">
      <c r="A338" s="137">
        <v>43071.0</v>
      </c>
      <c r="B338" s="138">
        <v>3.7703805E12</v>
      </c>
      <c r="C338" s="139">
        <v>2.8142086E12</v>
      </c>
      <c r="D338" s="138">
        <v>3.41969688E11</v>
      </c>
      <c r="E338" s="138">
        <v>3.7036353600000005E12</v>
      </c>
      <c r="F338" s="138">
        <v>1.231049133398E13</v>
      </c>
    </row>
    <row r="339">
      <c r="A339" s="137">
        <v>43072.0</v>
      </c>
      <c r="B339" s="138">
        <v>3.7703805E12</v>
      </c>
      <c r="C339" s="139">
        <v>2.8142086E12</v>
      </c>
      <c r="D339" s="138">
        <v>3.41969688E11</v>
      </c>
      <c r="E339" s="138">
        <v>3.7036353600000005E12</v>
      </c>
      <c r="F339" s="138">
        <v>1.231049133398E13</v>
      </c>
    </row>
    <row r="340">
      <c r="A340" s="137">
        <v>43073.0</v>
      </c>
      <c r="B340" s="138">
        <v>3.7703805E12</v>
      </c>
      <c r="C340" s="139">
        <v>2.8142086E12</v>
      </c>
      <c r="D340" s="138">
        <v>3.41969688E11</v>
      </c>
      <c r="E340" s="138">
        <v>3.7036353600000005E12</v>
      </c>
      <c r="F340" s="138">
        <v>1.231049133398E13</v>
      </c>
    </row>
    <row r="341">
      <c r="A341" s="137">
        <v>43074.0</v>
      </c>
      <c r="B341" s="138">
        <v>3.7703805E12</v>
      </c>
      <c r="C341" s="139">
        <v>2.8142086E12</v>
      </c>
      <c r="D341" s="138">
        <v>3.41969688E11</v>
      </c>
      <c r="E341" s="138">
        <v>3.7036353600000005E12</v>
      </c>
      <c r="F341" s="138">
        <v>1.231049133398E13</v>
      </c>
    </row>
    <row r="342">
      <c r="A342" s="137">
        <v>43075.0</v>
      </c>
      <c r="B342" s="138">
        <v>3.7703805E12</v>
      </c>
      <c r="C342" s="139">
        <v>2.8142086E12</v>
      </c>
      <c r="D342" s="138">
        <v>3.41969688E11</v>
      </c>
      <c r="E342" s="138">
        <v>3.7036353600000005E12</v>
      </c>
      <c r="F342" s="138">
        <v>1.231049133398E13</v>
      </c>
    </row>
    <row r="343">
      <c r="A343" s="137">
        <v>43076.0</v>
      </c>
      <c r="B343" s="138">
        <v>3.7703805E12</v>
      </c>
      <c r="C343" s="139">
        <v>2.8142086E12</v>
      </c>
      <c r="D343" s="138">
        <v>3.41969688E11</v>
      </c>
      <c r="E343" s="138">
        <v>3.7036353600000005E12</v>
      </c>
      <c r="F343" s="138">
        <v>1.231049133398E13</v>
      </c>
    </row>
    <row r="344">
      <c r="A344" s="137">
        <v>43077.0</v>
      </c>
      <c r="B344" s="138">
        <v>3.7703805E12</v>
      </c>
      <c r="C344" s="139">
        <v>2.8142086E12</v>
      </c>
      <c r="D344" s="138">
        <v>3.41969688E11</v>
      </c>
      <c r="E344" s="138">
        <v>3.7036353600000005E12</v>
      </c>
      <c r="F344" s="138">
        <v>1.231049133398E13</v>
      </c>
    </row>
    <row r="345">
      <c r="A345" s="137">
        <v>43078.0</v>
      </c>
      <c r="B345" s="138">
        <v>3.7703805E12</v>
      </c>
      <c r="C345" s="139">
        <v>2.8142086E12</v>
      </c>
      <c r="D345" s="138">
        <v>3.41969688E11</v>
      </c>
      <c r="E345" s="138">
        <v>3.7036353600000005E12</v>
      </c>
      <c r="F345" s="138">
        <v>1.231049133398E13</v>
      </c>
    </row>
    <row r="346">
      <c r="A346" s="137">
        <v>43079.0</v>
      </c>
      <c r="B346" s="138">
        <v>3.7703805E12</v>
      </c>
      <c r="C346" s="139">
        <v>2.8142086E12</v>
      </c>
      <c r="D346" s="138">
        <v>3.41969688E11</v>
      </c>
      <c r="E346" s="138">
        <v>3.7036353600000005E12</v>
      </c>
      <c r="F346" s="138">
        <v>1.231049133398E13</v>
      </c>
    </row>
    <row r="347">
      <c r="A347" s="137">
        <v>43080.0</v>
      </c>
      <c r="B347" s="138">
        <v>3.7703805E12</v>
      </c>
      <c r="C347" s="139">
        <v>2.8142086E12</v>
      </c>
      <c r="D347" s="138">
        <v>3.41969688E11</v>
      </c>
      <c r="E347" s="138">
        <v>3.7036353600000005E12</v>
      </c>
      <c r="F347" s="138">
        <v>1.231049133398E13</v>
      </c>
    </row>
    <row r="348">
      <c r="A348" s="137">
        <v>43081.0</v>
      </c>
      <c r="B348" s="138">
        <v>3.7703805E12</v>
      </c>
      <c r="C348" s="139">
        <v>2.8142086E12</v>
      </c>
      <c r="D348" s="138">
        <v>3.41969688E11</v>
      </c>
      <c r="E348" s="138">
        <v>3.7036353600000005E12</v>
      </c>
      <c r="F348" s="138">
        <v>1.231049133398E13</v>
      </c>
    </row>
    <row r="349">
      <c r="A349" s="137">
        <v>43082.0</v>
      </c>
      <c r="B349" s="138">
        <v>3.7703805E12</v>
      </c>
      <c r="C349" s="139">
        <v>2.8142086E12</v>
      </c>
      <c r="D349" s="138">
        <v>3.41969688E11</v>
      </c>
      <c r="E349" s="138">
        <v>3.7036353600000005E12</v>
      </c>
      <c r="F349" s="138">
        <v>1.231049133398E13</v>
      </c>
    </row>
    <row r="350">
      <c r="A350" s="137">
        <v>43083.0</v>
      </c>
      <c r="B350" s="138">
        <v>3.7703805E12</v>
      </c>
      <c r="C350" s="139">
        <v>2.8142086E12</v>
      </c>
      <c r="D350" s="138">
        <v>3.41969688E11</v>
      </c>
      <c r="E350" s="138">
        <v>3.7036353600000005E12</v>
      </c>
      <c r="F350" s="138">
        <v>1.231049133398E13</v>
      </c>
    </row>
    <row r="351">
      <c r="A351" s="137">
        <v>43084.0</v>
      </c>
      <c r="B351" s="138">
        <v>3.7703805E12</v>
      </c>
      <c r="C351" s="139">
        <v>2.8142086E12</v>
      </c>
      <c r="D351" s="138">
        <v>3.41969688E11</v>
      </c>
      <c r="E351" s="138">
        <v>3.7036353600000005E12</v>
      </c>
      <c r="F351" s="138">
        <v>1.231049133398E13</v>
      </c>
    </row>
    <row r="352">
      <c r="A352" s="137">
        <v>43085.0</v>
      </c>
      <c r="B352" s="138">
        <v>3.7703805E12</v>
      </c>
      <c r="C352" s="139">
        <v>2.8142086E12</v>
      </c>
      <c r="D352" s="138">
        <v>3.41969688E11</v>
      </c>
      <c r="E352" s="138">
        <v>3.7036353600000005E12</v>
      </c>
      <c r="F352" s="138">
        <v>1.231049133398E13</v>
      </c>
    </row>
    <row r="353">
      <c r="A353" s="137">
        <v>43086.0</v>
      </c>
      <c r="B353" s="138">
        <v>3.7703805E12</v>
      </c>
      <c r="C353" s="139">
        <v>2.8142086E12</v>
      </c>
      <c r="D353" s="138">
        <v>3.41969688E11</v>
      </c>
      <c r="E353" s="138">
        <v>3.7036353600000005E12</v>
      </c>
      <c r="F353" s="138">
        <v>1.231049133398E13</v>
      </c>
    </row>
    <row r="354">
      <c r="A354" s="137">
        <v>43087.0</v>
      </c>
      <c r="B354" s="138">
        <v>3.7703805E12</v>
      </c>
      <c r="C354" s="139">
        <v>2.8142086E12</v>
      </c>
      <c r="D354" s="138">
        <v>3.41969688E11</v>
      </c>
      <c r="E354" s="138">
        <v>3.7036353600000005E12</v>
      </c>
      <c r="F354" s="138">
        <v>1.231049133398E13</v>
      </c>
    </row>
    <row r="355">
      <c r="A355" s="137">
        <v>43088.0</v>
      </c>
      <c r="B355" s="138">
        <v>3.7703805E12</v>
      </c>
      <c r="C355" s="139">
        <v>2.8142086E12</v>
      </c>
      <c r="D355" s="138">
        <v>3.41969688E11</v>
      </c>
      <c r="E355" s="138">
        <v>3.7036353600000005E12</v>
      </c>
      <c r="F355" s="138">
        <v>1.231049133398E13</v>
      </c>
    </row>
    <row r="356">
      <c r="A356" s="137">
        <v>43089.0</v>
      </c>
      <c r="B356" s="138">
        <v>3.7703805E12</v>
      </c>
      <c r="C356" s="139">
        <v>2.8142086E12</v>
      </c>
      <c r="D356" s="138">
        <v>3.41969688E11</v>
      </c>
      <c r="E356" s="138">
        <v>3.7036353600000005E12</v>
      </c>
      <c r="F356" s="138">
        <v>1.231049133398E13</v>
      </c>
    </row>
    <row r="357">
      <c r="A357" s="137">
        <v>43090.0</v>
      </c>
      <c r="B357" s="138">
        <v>3.7703805E12</v>
      </c>
      <c r="C357" s="139">
        <v>2.8142086E12</v>
      </c>
      <c r="D357" s="138">
        <v>3.41969688E11</v>
      </c>
      <c r="E357" s="138">
        <v>3.7036353600000005E12</v>
      </c>
      <c r="F357" s="138">
        <v>1.231049133398E13</v>
      </c>
    </row>
    <row r="358">
      <c r="A358" s="137">
        <v>43091.0</v>
      </c>
      <c r="B358" s="138">
        <v>3.7703805E12</v>
      </c>
      <c r="C358" s="139">
        <v>2.8142086E12</v>
      </c>
      <c r="D358" s="138">
        <v>3.41969688E11</v>
      </c>
      <c r="E358" s="138">
        <v>3.7036353600000005E12</v>
      </c>
      <c r="F358" s="138">
        <v>1.231049133398E13</v>
      </c>
    </row>
    <row r="359">
      <c r="A359" s="137">
        <v>43092.0</v>
      </c>
      <c r="B359" s="138">
        <v>3.7703805E12</v>
      </c>
      <c r="C359" s="139">
        <v>2.8142086E12</v>
      </c>
      <c r="D359" s="138">
        <v>3.41969688E11</v>
      </c>
      <c r="E359" s="138">
        <v>3.7036353600000005E12</v>
      </c>
      <c r="F359" s="138">
        <v>1.231049133398E13</v>
      </c>
    </row>
    <row r="360">
      <c r="A360" s="137">
        <v>43093.0</v>
      </c>
      <c r="B360" s="138">
        <v>3.7703805E12</v>
      </c>
      <c r="C360" s="139">
        <v>2.8142086E12</v>
      </c>
      <c r="D360" s="138">
        <v>3.41969688E11</v>
      </c>
      <c r="E360" s="138">
        <v>3.7036353600000005E12</v>
      </c>
      <c r="F360" s="138">
        <v>1.231049133398E13</v>
      </c>
    </row>
    <row r="361">
      <c r="A361" s="137">
        <v>43094.0</v>
      </c>
      <c r="B361" s="138">
        <v>3.7703805E12</v>
      </c>
      <c r="C361" s="139">
        <v>2.8142086E12</v>
      </c>
      <c r="D361" s="138">
        <v>3.41969688E11</v>
      </c>
      <c r="E361" s="138">
        <v>3.7036353600000005E12</v>
      </c>
      <c r="F361" s="138">
        <v>1.231049133398E13</v>
      </c>
    </row>
    <row r="362">
      <c r="A362" s="137">
        <v>43095.0</v>
      </c>
      <c r="B362" s="138">
        <v>3.7703805E12</v>
      </c>
      <c r="C362" s="139">
        <v>2.8142086E12</v>
      </c>
      <c r="D362" s="138">
        <v>3.41969688E11</v>
      </c>
      <c r="E362" s="138">
        <v>3.7036353600000005E12</v>
      </c>
      <c r="F362" s="138">
        <v>1.231049133398E13</v>
      </c>
    </row>
    <row r="363">
      <c r="A363" s="137">
        <v>43096.0</v>
      </c>
      <c r="B363" s="138">
        <v>3.7703805E12</v>
      </c>
      <c r="C363" s="139">
        <v>2.8142086E12</v>
      </c>
      <c r="D363" s="138">
        <v>3.41969688E11</v>
      </c>
      <c r="E363" s="138">
        <v>3.7036353600000005E12</v>
      </c>
      <c r="F363" s="138">
        <v>1.231049133398E13</v>
      </c>
    </row>
    <row r="364">
      <c r="A364" s="137">
        <v>43097.0</v>
      </c>
      <c r="B364" s="138">
        <v>3.7703805E12</v>
      </c>
      <c r="C364" s="139">
        <v>2.8142086E12</v>
      </c>
      <c r="D364" s="138">
        <v>3.41969688E11</v>
      </c>
      <c r="E364" s="138">
        <v>3.7036353600000005E12</v>
      </c>
      <c r="F364" s="138">
        <v>1.231049133398E13</v>
      </c>
    </row>
    <row r="365">
      <c r="A365" s="137">
        <v>43098.0</v>
      </c>
      <c r="B365" s="138">
        <v>3.7703805E12</v>
      </c>
      <c r="C365" s="139">
        <v>2.8142086E12</v>
      </c>
      <c r="D365" s="138">
        <v>3.41969688E11</v>
      </c>
      <c r="E365" s="138">
        <v>3.7036353600000005E12</v>
      </c>
      <c r="F365" s="138">
        <v>1.231049133398E13</v>
      </c>
    </row>
    <row r="366">
      <c r="A366" s="137">
        <v>43099.0</v>
      </c>
      <c r="B366" s="138">
        <v>3.7703805E12</v>
      </c>
      <c r="C366" s="139">
        <v>2.8142086E12</v>
      </c>
      <c r="D366" s="138">
        <v>3.41969688E11</v>
      </c>
      <c r="E366" s="138">
        <v>3.7036353600000005E12</v>
      </c>
      <c r="F366" s="138">
        <v>1.231049133398E13</v>
      </c>
    </row>
    <row r="367">
      <c r="A367" s="137">
        <v>43100.0</v>
      </c>
      <c r="B367" s="138">
        <v>3.7703805E12</v>
      </c>
      <c r="C367" s="139">
        <v>2.8142086E12</v>
      </c>
      <c r="D367" s="138">
        <v>3.41969688E11</v>
      </c>
      <c r="E367" s="138">
        <v>3.7036353600000005E12</v>
      </c>
      <c r="F367" s="138">
        <v>1.231049133398E13</v>
      </c>
    </row>
    <row r="368">
      <c r="A368" s="137">
        <v>43101.0</v>
      </c>
      <c r="B368" s="138">
        <v>3.8115335E12</v>
      </c>
      <c r="C368" s="139">
        <v>2.830221E12</v>
      </c>
      <c r="D368" s="138">
        <v>3.2353761600000006E11</v>
      </c>
      <c r="E368" s="138">
        <v>3.510812592E12</v>
      </c>
      <c r="F368" s="138">
        <v>1.3894907857925E13</v>
      </c>
    </row>
    <row r="369">
      <c r="A369" s="137">
        <v>43102.0</v>
      </c>
      <c r="B369" s="138">
        <v>3.8115335E12</v>
      </c>
      <c r="C369" s="139">
        <v>2.830221E12</v>
      </c>
      <c r="D369" s="138">
        <v>3.2353761600000006E11</v>
      </c>
      <c r="E369" s="138">
        <v>3.510812592E12</v>
      </c>
      <c r="F369" s="138">
        <v>1.3894907857925E13</v>
      </c>
    </row>
    <row r="370">
      <c r="A370" s="137">
        <v>43103.0</v>
      </c>
      <c r="B370" s="138">
        <v>3.8115335E12</v>
      </c>
      <c r="C370" s="139">
        <v>2.830221E12</v>
      </c>
      <c r="D370" s="138">
        <v>3.2353761600000006E11</v>
      </c>
      <c r="E370" s="138">
        <v>3.510812592E12</v>
      </c>
      <c r="F370" s="138">
        <v>1.3894907857925E13</v>
      </c>
    </row>
    <row r="371">
      <c r="A371" s="137">
        <v>43104.0</v>
      </c>
      <c r="B371" s="138">
        <v>3.8115335E12</v>
      </c>
      <c r="C371" s="139">
        <v>2.830221E12</v>
      </c>
      <c r="D371" s="138">
        <v>3.2353761600000006E11</v>
      </c>
      <c r="E371" s="138">
        <v>3.510812592E12</v>
      </c>
      <c r="F371" s="138">
        <v>1.3894907857925E13</v>
      </c>
    </row>
    <row r="372">
      <c r="A372" s="137">
        <v>43105.0</v>
      </c>
      <c r="B372" s="138">
        <v>3.8115335E12</v>
      </c>
      <c r="C372" s="139">
        <v>2.830221E12</v>
      </c>
      <c r="D372" s="138">
        <v>3.2353761600000006E11</v>
      </c>
      <c r="E372" s="138">
        <v>3.510812592E12</v>
      </c>
      <c r="F372" s="138">
        <v>1.3894907857925E13</v>
      </c>
    </row>
    <row r="373">
      <c r="A373" s="137">
        <v>43106.0</v>
      </c>
      <c r="B373" s="138">
        <v>3.8115335E12</v>
      </c>
      <c r="C373" s="139">
        <v>2.830221E12</v>
      </c>
      <c r="D373" s="138">
        <v>3.2353761600000006E11</v>
      </c>
      <c r="E373" s="138">
        <v>3.510812592E12</v>
      </c>
      <c r="F373" s="138">
        <v>1.3894907857925E13</v>
      </c>
    </row>
    <row r="374">
      <c r="A374" s="137">
        <v>43107.0</v>
      </c>
      <c r="B374" s="138">
        <v>3.8115335E12</v>
      </c>
      <c r="C374" s="139">
        <v>2.830221E12</v>
      </c>
      <c r="D374" s="138">
        <v>3.2353761600000006E11</v>
      </c>
      <c r="E374" s="138">
        <v>3.510812592E12</v>
      </c>
      <c r="F374" s="138">
        <v>1.3894907857925E13</v>
      </c>
    </row>
    <row r="375">
      <c r="A375" s="137">
        <v>43108.0</v>
      </c>
      <c r="B375" s="138">
        <v>3.8115335E12</v>
      </c>
      <c r="C375" s="139">
        <v>2.830221E12</v>
      </c>
      <c r="D375" s="138">
        <v>3.2353761600000006E11</v>
      </c>
      <c r="E375" s="138">
        <v>3.510812592E12</v>
      </c>
      <c r="F375" s="138">
        <v>1.3894907857925E13</v>
      </c>
    </row>
    <row r="376">
      <c r="A376" s="137">
        <v>43109.0</v>
      </c>
      <c r="B376" s="138">
        <v>3.8115335E12</v>
      </c>
      <c r="C376" s="139">
        <v>2.830221E12</v>
      </c>
      <c r="D376" s="138">
        <v>3.2353761600000006E11</v>
      </c>
      <c r="E376" s="138">
        <v>3.510812592E12</v>
      </c>
      <c r="F376" s="138">
        <v>1.3894907857925E13</v>
      </c>
    </row>
    <row r="377">
      <c r="A377" s="137">
        <v>43110.0</v>
      </c>
      <c r="B377" s="138">
        <v>3.8115335E12</v>
      </c>
      <c r="C377" s="139">
        <v>2.830221E12</v>
      </c>
      <c r="D377" s="138">
        <v>3.2353761600000006E11</v>
      </c>
      <c r="E377" s="138">
        <v>3.510812592E12</v>
      </c>
      <c r="F377" s="138">
        <v>1.3894907857925E13</v>
      </c>
    </row>
    <row r="378">
      <c r="A378" s="137">
        <v>43111.0</v>
      </c>
      <c r="B378" s="138">
        <v>3.8115335E12</v>
      </c>
      <c r="C378" s="139">
        <v>2.830221E12</v>
      </c>
      <c r="D378" s="138">
        <v>3.2353761600000006E11</v>
      </c>
      <c r="E378" s="138">
        <v>3.510812592E12</v>
      </c>
      <c r="F378" s="138">
        <v>1.3894907857925E13</v>
      </c>
    </row>
    <row r="379">
      <c r="A379" s="137">
        <v>43112.0</v>
      </c>
      <c r="B379" s="138">
        <v>3.8115335E12</v>
      </c>
      <c r="C379" s="139">
        <v>2.830221E12</v>
      </c>
      <c r="D379" s="138">
        <v>3.2353761600000006E11</v>
      </c>
      <c r="E379" s="138">
        <v>3.510812592E12</v>
      </c>
      <c r="F379" s="138">
        <v>1.3894907857925E13</v>
      </c>
    </row>
    <row r="380">
      <c r="A380" s="137">
        <v>43113.0</v>
      </c>
      <c r="B380" s="138">
        <v>3.8115335E12</v>
      </c>
      <c r="C380" s="139">
        <v>2.830221E12</v>
      </c>
      <c r="D380" s="138">
        <v>3.2353761600000006E11</v>
      </c>
      <c r="E380" s="138">
        <v>3.510812592E12</v>
      </c>
      <c r="F380" s="138">
        <v>1.3894907857925E13</v>
      </c>
    </row>
    <row r="381">
      <c r="A381" s="137">
        <v>43114.0</v>
      </c>
      <c r="B381" s="138">
        <v>3.8115335E12</v>
      </c>
      <c r="C381" s="139">
        <v>2.830221E12</v>
      </c>
      <c r="D381" s="138">
        <v>3.2353761600000006E11</v>
      </c>
      <c r="E381" s="138">
        <v>3.510812592E12</v>
      </c>
      <c r="F381" s="138">
        <v>1.3894907857925E13</v>
      </c>
    </row>
    <row r="382">
      <c r="A382" s="137">
        <v>43115.0</v>
      </c>
      <c r="B382" s="138">
        <v>3.8115335E12</v>
      </c>
      <c r="C382" s="139">
        <v>2.830221E12</v>
      </c>
      <c r="D382" s="138">
        <v>3.2353761600000006E11</v>
      </c>
      <c r="E382" s="138">
        <v>3.510812592E12</v>
      </c>
      <c r="F382" s="138">
        <v>1.3894907857925E13</v>
      </c>
    </row>
    <row r="383">
      <c r="A383" s="137">
        <v>43116.0</v>
      </c>
      <c r="B383" s="138">
        <v>3.8115335E12</v>
      </c>
      <c r="C383" s="139">
        <v>2.830221E12</v>
      </c>
      <c r="D383" s="138">
        <v>3.2353761600000006E11</v>
      </c>
      <c r="E383" s="138">
        <v>3.510812592E12</v>
      </c>
      <c r="F383" s="138">
        <v>1.3894907857925E13</v>
      </c>
    </row>
    <row r="384">
      <c r="A384" s="137">
        <v>43117.0</v>
      </c>
      <c r="B384" s="138">
        <v>3.8115335E12</v>
      </c>
      <c r="C384" s="139">
        <v>2.830221E12</v>
      </c>
      <c r="D384" s="138">
        <v>3.2353761600000006E11</v>
      </c>
      <c r="E384" s="138">
        <v>3.510812592E12</v>
      </c>
      <c r="F384" s="138">
        <v>1.3894907857925E13</v>
      </c>
    </row>
    <row r="385">
      <c r="A385" s="137">
        <v>43118.0</v>
      </c>
      <c r="B385" s="138">
        <v>3.8115335E12</v>
      </c>
      <c r="C385" s="139">
        <v>2.830221E12</v>
      </c>
      <c r="D385" s="138">
        <v>3.2353761600000006E11</v>
      </c>
      <c r="E385" s="138">
        <v>3.510812592E12</v>
      </c>
      <c r="F385" s="138">
        <v>1.3894907857925E13</v>
      </c>
    </row>
    <row r="386">
      <c r="A386" s="137">
        <v>43119.0</v>
      </c>
      <c r="B386" s="138">
        <v>3.8115335E12</v>
      </c>
      <c r="C386" s="139">
        <v>2.830221E12</v>
      </c>
      <c r="D386" s="138">
        <v>3.2353761600000006E11</v>
      </c>
      <c r="E386" s="138">
        <v>3.510812592E12</v>
      </c>
      <c r="F386" s="138">
        <v>1.3894907857925E13</v>
      </c>
    </row>
    <row r="387">
      <c r="A387" s="137">
        <v>43120.0</v>
      </c>
      <c r="B387" s="138">
        <v>3.8115335E12</v>
      </c>
      <c r="C387" s="139">
        <v>2.830221E12</v>
      </c>
      <c r="D387" s="138">
        <v>3.2353761600000006E11</v>
      </c>
      <c r="E387" s="138">
        <v>3.510812592E12</v>
      </c>
      <c r="F387" s="138">
        <v>1.3894907857925E13</v>
      </c>
    </row>
    <row r="388">
      <c r="A388" s="137">
        <v>43121.0</v>
      </c>
      <c r="B388" s="138">
        <v>3.8115335E12</v>
      </c>
      <c r="C388" s="139">
        <v>2.830221E12</v>
      </c>
      <c r="D388" s="138">
        <v>3.2353761600000006E11</v>
      </c>
      <c r="E388" s="138">
        <v>3.510812592E12</v>
      </c>
      <c r="F388" s="138">
        <v>1.3894907857925E13</v>
      </c>
    </row>
    <row r="389">
      <c r="A389" s="137">
        <v>43122.0</v>
      </c>
      <c r="B389" s="138">
        <v>3.8115335E12</v>
      </c>
      <c r="C389" s="139">
        <v>2.830221E12</v>
      </c>
      <c r="D389" s="138">
        <v>3.2353761600000006E11</v>
      </c>
      <c r="E389" s="138">
        <v>3.510812592E12</v>
      </c>
      <c r="F389" s="138">
        <v>1.3894907857925E13</v>
      </c>
    </row>
    <row r="390">
      <c r="A390" s="137">
        <v>43123.0</v>
      </c>
      <c r="B390" s="138">
        <v>3.8115335E12</v>
      </c>
      <c r="C390" s="139">
        <v>2.830221E12</v>
      </c>
      <c r="D390" s="138">
        <v>3.2353761600000006E11</v>
      </c>
      <c r="E390" s="138">
        <v>3.510812592E12</v>
      </c>
      <c r="F390" s="138">
        <v>1.3894907857925E13</v>
      </c>
    </row>
    <row r="391">
      <c r="A391" s="137">
        <v>43124.0</v>
      </c>
      <c r="B391" s="138">
        <v>3.8115335E12</v>
      </c>
      <c r="C391" s="139">
        <v>2.830221E12</v>
      </c>
      <c r="D391" s="138">
        <v>3.2353761600000006E11</v>
      </c>
      <c r="E391" s="138">
        <v>3.510812592E12</v>
      </c>
      <c r="F391" s="138">
        <v>1.3894907857925E13</v>
      </c>
    </row>
    <row r="392">
      <c r="A392" s="137">
        <v>43125.0</v>
      </c>
      <c r="B392" s="138">
        <v>3.8115335E12</v>
      </c>
      <c r="C392" s="139">
        <v>2.830221E12</v>
      </c>
      <c r="D392" s="138">
        <v>3.2353761600000006E11</v>
      </c>
      <c r="E392" s="138">
        <v>3.510812592E12</v>
      </c>
      <c r="F392" s="138">
        <v>1.3894907857925E13</v>
      </c>
    </row>
    <row r="393">
      <c r="A393" s="137">
        <v>43126.0</v>
      </c>
      <c r="B393" s="138">
        <v>3.8115335E12</v>
      </c>
      <c r="C393" s="139">
        <v>2.830221E12</v>
      </c>
      <c r="D393" s="138">
        <v>3.2353761600000006E11</v>
      </c>
      <c r="E393" s="138">
        <v>3.510812592E12</v>
      </c>
      <c r="F393" s="138">
        <v>1.3894907857925E13</v>
      </c>
    </row>
    <row r="394">
      <c r="A394" s="137">
        <v>43127.0</v>
      </c>
      <c r="B394" s="138">
        <v>3.8115335E12</v>
      </c>
      <c r="C394" s="139">
        <v>2.830221E12</v>
      </c>
      <c r="D394" s="138">
        <v>3.2353761600000006E11</v>
      </c>
      <c r="E394" s="138">
        <v>3.510812592E12</v>
      </c>
      <c r="F394" s="138">
        <v>1.3894907857925E13</v>
      </c>
    </row>
    <row r="395">
      <c r="A395" s="137">
        <v>43128.0</v>
      </c>
      <c r="B395" s="138">
        <v>3.8115335E12</v>
      </c>
      <c r="C395" s="139">
        <v>2.830221E12</v>
      </c>
      <c r="D395" s="138">
        <v>3.2353761600000006E11</v>
      </c>
      <c r="E395" s="138">
        <v>3.510812592E12</v>
      </c>
      <c r="F395" s="138">
        <v>1.3894907857925E13</v>
      </c>
    </row>
    <row r="396">
      <c r="A396" s="137">
        <v>43129.0</v>
      </c>
      <c r="B396" s="138">
        <v>3.8115335E12</v>
      </c>
      <c r="C396" s="139">
        <v>2.830221E12</v>
      </c>
      <c r="D396" s="138">
        <v>3.2353761600000006E11</v>
      </c>
      <c r="E396" s="138">
        <v>3.510812592E12</v>
      </c>
      <c r="F396" s="138">
        <v>1.3894907857925E13</v>
      </c>
    </row>
    <row r="397">
      <c r="A397" s="137">
        <v>43130.0</v>
      </c>
      <c r="B397" s="138">
        <v>3.8115335E12</v>
      </c>
      <c r="C397" s="139">
        <v>2.830221E12</v>
      </c>
      <c r="D397" s="138">
        <v>3.2353761600000006E11</v>
      </c>
      <c r="E397" s="138">
        <v>3.510812592E12</v>
      </c>
      <c r="F397" s="138">
        <v>1.3894907857925E13</v>
      </c>
    </row>
    <row r="398">
      <c r="A398" s="137">
        <v>43131.0</v>
      </c>
      <c r="B398" s="138">
        <v>3.8115335E12</v>
      </c>
      <c r="C398" s="139">
        <v>2.830221E12</v>
      </c>
      <c r="D398" s="138">
        <v>3.2353761600000006E11</v>
      </c>
      <c r="E398" s="138">
        <v>3.510812592E12</v>
      </c>
      <c r="F398" s="138">
        <v>1.3894907857925E13</v>
      </c>
    </row>
    <row r="399">
      <c r="A399" s="137">
        <v>43132.0</v>
      </c>
      <c r="B399" s="138">
        <v>3.8115335E12</v>
      </c>
      <c r="C399" s="139">
        <v>2.830221E12</v>
      </c>
      <c r="D399" s="138">
        <v>3.2353761600000006E11</v>
      </c>
      <c r="E399" s="138">
        <v>3.510812592E12</v>
      </c>
      <c r="F399" s="138">
        <v>1.3894907857925E13</v>
      </c>
    </row>
    <row r="400">
      <c r="A400" s="137">
        <v>43133.0</v>
      </c>
      <c r="B400" s="138">
        <v>3.8115335E12</v>
      </c>
      <c r="C400" s="139">
        <v>2.830221E12</v>
      </c>
      <c r="D400" s="138">
        <v>3.2353761600000006E11</v>
      </c>
      <c r="E400" s="138">
        <v>3.510812592E12</v>
      </c>
      <c r="F400" s="138">
        <v>1.3894907857925E13</v>
      </c>
    </row>
    <row r="401">
      <c r="A401" s="137">
        <v>43134.0</v>
      </c>
      <c r="B401" s="138">
        <v>3.8115335E12</v>
      </c>
      <c r="C401" s="139">
        <v>2.830221E12</v>
      </c>
      <c r="D401" s="138">
        <v>3.2353761600000006E11</v>
      </c>
      <c r="E401" s="138">
        <v>3.510812592E12</v>
      </c>
      <c r="F401" s="138">
        <v>1.3894907857925E13</v>
      </c>
    </row>
    <row r="402">
      <c r="A402" s="137">
        <v>43135.0</v>
      </c>
      <c r="B402" s="138">
        <v>3.8115335E12</v>
      </c>
      <c r="C402" s="139">
        <v>2.830221E12</v>
      </c>
      <c r="D402" s="138">
        <v>3.2353761600000006E11</v>
      </c>
      <c r="E402" s="138">
        <v>3.510812592E12</v>
      </c>
      <c r="F402" s="138">
        <v>1.3894907857925E13</v>
      </c>
    </row>
    <row r="403">
      <c r="A403" s="137">
        <v>43136.0</v>
      </c>
      <c r="B403" s="138">
        <v>3.8115335E12</v>
      </c>
      <c r="C403" s="139">
        <v>2.830221E12</v>
      </c>
      <c r="D403" s="138">
        <v>3.2353761600000006E11</v>
      </c>
      <c r="E403" s="138">
        <v>3.510812592E12</v>
      </c>
      <c r="F403" s="138">
        <v>1.3894907857925E13</v>
      </c>
    </row>
    <row r="404">
      <c r="A404" s="137">
        <v>43137.0</v>
      </c>
      <c r="B404" s="138">
        <v>3.8115335E12</v>
      </c>
      <c r="C404" s="139">
        <v>2.830221E12</v>
      </c>
      <c r="D404" s="138">
        <v>3.2353761600000006E11</v>
      </c>
      <c r="E404" s="138">
        <v>3.510812592E12</v>
      </c>
      <c r="F404" s="138">
        <v>1.3894907857925E13</v>
      </c>
    </row>
    <row r="405">
      <c r="A405" s="137">
        <v>43138.0</v>
      </c>
      <c r="B405" s="138">
        <v>3.8115335E12</v>
      </c>
      <c r="C405" s="139">
        <v>2.830221E12</v>
      </c>
      <c r="D405" s="138">
        <v>3.2353761600000006E11</v>
      </c>
      <c r="E405" s="138">
        <v>3.510812592E12</v>
      </c>
      <c r="F405" s="138">
        <v>1.3894907857925E13</v>
      </c>
    </row>
    <row r="406">
      <c r="A406" s="137">
        <v>43139.0</v>
      </c>
      <c r="B406" s="138">
        <v>3.8115335E12</v>
      </c>
      <c r="C406" s="139">
        <v>2.830221E12</v>
      </c>
      <c r="D406" s="138">
        <v>3.2353761600000006E11</v>
      </c>
      <c r="E406" s="138">
        <v>3.510812592E12</v>
      </c>
      <c r="F406" s="138">
        <v>1.3894907857925E13</v>
      </c>
    </row>
    <row r="407">
      <c r="A407" s="137">
        <v>43140.0</v>
      </c>
      <c r="B407" s="138">
        <v>3.8115335E12</v>
      </c>
      <c r="C407" s="139">
        <v>2.830221E12</v>
      </c>
      <c r="D407" s="138">
        <v>3.2353761600000006E11</v>
      </c>
      <c r="E407" s="138">
        <v>3.510812592E12</v>
      </c>
      <c r="F407" s="138">
        <v>1.3894907857925E13</v>
      </c>
    </row>
    <row r="408">
      <c r="A408" s="137">
        <v>43141.0</v>
      </c>
      <c r="B408" s="138">
        <v>3.8115335E12</v>
      </c>
      <c r="C408" s="139">
        <v>2.830221E12</v>
      </c>
      <c r="D408" s="138">
        <v>3.2353761600000006E11</v>
      </c>
      <c r="E408" s="138">
        <v>3.510812592E12</v>
      </c>
      <c r="F408" s="138">
        <v>1.3894907857925E13</v>
      </c>
    </row>
    <row r="409">
      <c r="A409" s="137">
        <v>43142.0</v>
      </c>
      <c r="B409" s="138">
        <v>3.8115335E12</v>
      </c>
      <c r="C409" s="139">
        <v>2.830221E12</v>
      </c>
      <c r="D409" s="138">
        <v>3.2353761600000006E11</v>
      </c>
      <c r="E409" s="138">
        <v>3.510812592E12</v>
      </c>
      <c r="F409" s="138">
        <v>1.3894907857925E13</v>
      </c>
    </row>
    <row r="410">
      <c r="A410" s="137">
        <v>43143.0</v>
      </c>
      <c r="B410" s="138">
        <v>3.8115335E12</v>
      </c>
      <c r="C410" s="139">
        <v>2.830221E12</v>
      </c>
      <c r="D410" s="138">
        <v>3.2353761600000006E11</v>
      </c>
      <c r="E410" s="138">
        <v>3.510812592E12</v>
      </c>
      <c r="F410" s="138">
        <v>1.3894907857925E13</v>
      </c>
    </row>
    <row r="411">
      <c r="A411" s="137">
        <v>43144.0</v>
      </c>
      <c r="B411" s="138">
        <v>3.8115335E12</v>
      </c>
      <c r="C411" s="139">
        <v>2.830221E12</v>
      </c>
      <c r="D411" s="138">
        <v>3.2353761600000006E11</v>
      </c>
      <c r="E411" s="138">
        <v>3.510812592E12</v>
      </c>
      <c r="F411" s="138">
        <v>1.3894907857925E13</v>
      </c>
    </row>
    <row r="412">
      <c r="A412" s="137">
        <v>43145.0</v>
      </c>
      <c r="B412" s="138">
        <v>3.8115335E12</v>
      </c>
      <c r="C412" s="139">
        <v>2.830221E12</v>
      </c>
      <c r="D412" s="138">
        <v>3.2353761600000006E11</v>
      </c>
      <c r="E412" s="138">
        <v>3.510812592E12</v>
      </c>
      <c r="F412" s="138">
        <v>1.3894907857925E13</v>
      </c>
    </row>
    <row r="413">
      <c r="A413" s="137">
        <v>43146.0</v>
      </c>
      <c r="B413" s="138">
        <v>3.8115335E12</v>
      </c>
      <c r="C413" s="139">
        <v>2.830221E12</v>
      </c>
      <c r="D413" s="138">
        <v>3.2353761600000006E11</v>
      </c>
      <c r="E413" s="138">
        <v>3.510812592E12</v>
      </c>
      <c r="F413" s="138">
        <v>1.3894907857925E13</v>
      </c>
    </row>
    <row r="414">
      <c r="A414" s="137">
        <v>43147.0</v>
      </c>
      <c r="B414" s="138">
        <v>3.8115335E12</v>
      </c>
      <c r="C414" s="139">
        <v>2.830221E12</v>
      </c>
      <c r="D414" s="138">
        <v>3.2353761600000006E11</v>
      </c>
      <c r="E414" s="138">
        <v>3.510812592E12</v>
      </c>
      <c r="F414" s="138">
        <v>1.3894907857925E13</v>
      </c>
    </row>
    <row r="415">
      <c r="A415" s="137">
        <v>43148.0</v>
      </c>
      <c r="B415" s="138">
        <v>3.8115335E12</v>
      </c>
      <c r="C415" s="139">
        <v>2.830221E12</v>
      </c>
      <c r="D415" s="138">
        <v>3.2353761600000006E11</v>
      </c>
      <c r="E415" s="138">
        <v>3.510812592E12</v>
      </c>
      <c r="F415" s="138">
        <v>1.3894907857925E13</v>
      </c>
    </row>
    <row r="416">
      <c r="A416" s="137">
        <v>43149.0</v>
      </c>
      <c r="B416" s="138">
        <v>3.8115335E12</v>
      </c>
      <c r="C416" s="139">
        <v>2.830221E12</v>
      </c>
      <c r="D416" s="138">
        <v>3.2353761600000006E11</v>
      </c>
      <c r="E416" s="138">
        <v>3.510812592E12</v>
      </c>
      <c r="F416" s="138">
        <v>1.3894907857925E13</v>
      </c>
    </row>
    <row r="417">
      <c r="A417" s="137">
        <v>43150.0</v>
      </c>
      <c r="B417" s="138">
        <v>3.8115335E12</v>
      </c>
      <c r="C417" s="139">
        <v>2.830221E12</v>
      </c>
      <c r="D417" s="138">
        <v>3.2353761600000006E11</v>
      </c>
      <c r="E417" s="138">
        <v>3.510812592E12</v>
      </c>
      <c r="F417" s="138">
        <v>1.3894907857925E13</v>
      </c>
    </row>
    <row r="418">
      <c r="A418" s="137">
        <v>43151.0</v>
      </c>
      <c r="B418" s="138">
        <v>3.8115335E12</v>
      </c>
      <c r="C418" s="139">
        <v>2.830221E12</v>
      </c>
      <c r="D418" s="138">
        <v>3.2353761600000006E11</v>
      </c>
      <c r="E418" s="138">
        <v>3.510812592E12</v>
      </c>
      <c r="F418" s="138">
        <v>1.3894907857925E13</v>
      </c>
    </row>
    <row r="419">
      <c r="A419" s="137">
        <v>43152.0</v>
      </c>
      <c r="B419" s="138">
        <v>3.8115335E12</v>
      </c>
      <c r="C419" s="139">
        <v>2.830221E12</v>
      </c>
      <c r="D419" s="138">
        <v>3.2353761600000006E11</v>
      </c>
      <c r="E419" s="138">
        <v>3.510812592E12</v>
      </c>
      <c r="F419" s="138">
        <v>1.3894907857925E13</v>
      </c>
    </row>
    <row r="420">
      <c r="A420" s="137">
        <v>43153.0</v>
      </c>
      <c r="B420" s="138">
        <v>3.8115335E12</v>
      </c>
      <c r="C420" s="139">
        <v>2.830221E12</v>
      </c>
      <c r="D420" s="138">
        <v>3.2353761600000006E11</v>
      </c>
      <c r="E420" s="138">
        <v>3.510812592E12</v>
      </c>
      <c r="F420" s="138">
        <v>1.3894907857925E13</v>
      </c>
    </row>
    <row r="421">
      <c r="A421" s="137">
        <v>43154.0</v>
      </c>
      <c r="B421" s="138">
        <v>3.8115335E12</v>
      </c>
      <c r="C421" s="139">
        <v>2.830221E12</v>
      </c>
      <c r="D421" s="138">
        <v>3.2353761600000006E11</v>
      </c>
      <c r="E421" s="138">
        <v>3.510812592E12</v>
      </c>
      <c r="F421" s="138">
        <v>1.3894907857925E13</v>
      </c>
    </row>
    <row r="422">
      <c r="A422" s="137">
        <v>43155.0</v>
      </c>
      <c r="B422" s="138">
        <v>3.8115335E12</v>
      </c>
      <c r="C422" s="139">
        <v>2.830221E12</v>
      </c>
      <c r="D422" s="138">
        <v>3.2353761600000006E11</v>
      </c>
      <c r="E422" s="138">
        <v>3.510812592E12</v>
      </c>
      <c r="F422" s="138">
        <v>1.3894907857925E13</v>
      </c>
    </row>
    <row r="423">
      <c r="A423" s="137">
        <v>43156.0</v>
      </c>
      <c r="B423" s="138">
        <v>3.8115335E12</v>
      </c>
      <c r="C423" s="139">
        <v>2.830221E12</v>
      </c>
      <c r="D423" s="138">
        <v>3.2353761600000006E11</v>
      </c>
      <c r="E423" s="138">
        <v>3.510812592E12</v>
      </c>
      <c r="F423" s="138">
        <v>1.3894907857925E13</v>
      </c>
    </row>
    <row r="424">
      <c r="A424" s="137">
        <v>43157.0</v>
      </c>
      <c r="B424" s="138">
        <v>3.8115335E12</v>
      </c>
      <c r="C424" s="139">
        <v>2.830221E12</v>
      </c>
      <c r="D424" s="138">
        <v>3.2353761600000006E11</v>
      </c>
      <c r="E424" s="138">
        <v>3.510812592E12</v>
      </c>
      <c r="F424" s="138">
        <v>1.3894907857925E13</v>
      </c>
    </row>
    <row r="425">
      <c r="A425" s="137">
        <v>43158.0</v>
      </c>
      <c r="B425" s="138">
        <v>3.8115335E12</v>
      </c>
      <c r="C425" s="139">
        <v>2.830221E12</v>
      </c>
      <c r="D425" s="138">
        <v>3.2353761600000006E11</v>
      </c>
      <c r="E425" s="138">
        <v>3.510812592E12</v>
      </c>
      <c r="F425" s="138">
        <v>1.3894907857925E13</v>
      </c>
    </row>
    <row r="426">
      <c r="A426" s="137">
        <v>43159.0</v>
      </c>
      <c r="B426" s="138">
        <v>3.8115335E12</v>
      </c>
      <c r="C426" s="139">
        <v>2.830221E12</v>
      </c>
      <c r="D426" s="138">
        <v>3.2353761600000006E11</v>
      </c>
      <c r="E426" s="138">
        <v>3.510812592E12</v>
      </c>
      <c r="F426" s="138">
        <v>1.3894907857925E13</v>
      </c>
    </row>
    <row r="427">
      <c r="A427" s="137">
        <v>43160.0</v>
      </c>
      <c r="B427" s="138">
        <v>3.8115335E12</v>
      </c>
      <c r="C427" s="139">
        <v>2.830221E12</v>
      </c>
      <c r="D427" s="138">
        <v>3.2353761600000006E11</v>
      </c>
      <c r="E427" s="138">
        <v>3.510812592E12</v>
      </c>
      <c r="F427" s="138">
        <v>1.3894907857925E13</v>
      </c>
    </row>
    <row r="428">
      <c r="A428" s="137">
        <v>43161.0</v>
      </c>
      <c r="B428" s="138">
        <v>3.8115335E12</v>
      </c>
      <c r="C428" s="139">
        <v>2.830221E12</v>
      </c>
      <c r="D428" s="138">
        <v>3.2353761600000006E11</v>
      </c>
      <c r="E428" s="138">
        <v>3.510812592E12</v>
      </c>
      <c r="F428" s="138">
        <v>1.3894907857925E13</v>
      </c>
    </row>
    <row r="429">
      <c r="A429" s="137">
        <v>43162.0</v>
      </c>
      <c r="B429" s="138">
        <v>3.8115335E12</v>
      </c>
      <c r="C429" s="139">
        <v>2.830221E12</v>
      </c>
      <c r="D429" s="138">
        <v>3.2353761600000006E11</v>
      </c>
      <c r="E429" s="138">
        <v>3.510812592E12</v>
      </c>
      <c r="F429" s="138">
        <v>1.3894907857925E13</v>
      </c>
    </row>
    <row r="430">
      <c r="A430" s="137">
        <v>43163.0</v>
      </c>
      <c r="B430" s="138">
        <v>3.8115335E12</v>
      </c>
      <c r="C430" s="139">
        <v>2.830221E12</v>
      </c>
      <c r="D430" s="138">
        <v>3.2353761600000006E11</v>
      </c>
      <c r="E430" s="138">
        <v>3.510812592E12</v>
      </c>
      <c r="F430" s="138">
        <v>1.3894907857925E13</v>
      </c>
    </row>
    <row r="431">
      <c r="A431" s="137">
        <v>43164.0</v>
      </c>
      <c r="B431" s="138">
        <v>3.8115335E12</v>
      </c>
      <c r="C431" s="139">
        <v>2.830221E12</v>
      </c>
      <c r="D431" s="138">
        <v>3.2353761600000006E11</v>
      </c>
      <c r="E431" s="138">
        <v>3.510812592E12</v>
      </c>
      <c r="F431" s="138">
        <v>1.3894907857925E13</v>
      </c>
    </row>
    <row r="432">
      <c r="A432" s="137">
        <v>43165.0</v>
      </c>
      <c r="B432" s="138">
        <v>3.8115335E12</v>
      </c>
      <c r="C432" s="139">
        <v>2.830221E12</v>
      </c>
      <c r="D432" s="138">
        <v>3.2353761600000006E11</v>
      </c>
      <c r="E432" s="138">
        <v>3.510812592E12</v>
      </c>
      <c r="F432" s="138">
        <v>1.3894907857925E13</v>
      </c>
    </row>
    <row r="433">
      <c r="A433" s="137">
        <v>43166.0</v>
      </c>
      <c r="B433" s="138">
        <v>3.8115335E12</v>
      </c>
      <c r="C433" s="139">
        <v>2.830221E12</v>
      </c>
      <c r="D433" s="138">
        <v>3.2353761600000006E11</v>
      </c>
      <c r="E433" s="138">
        <v>3.510812592E12</v>
      </c>
      <c r="F433" s="138">
        <v>1.3894907857925E13</v>
      </c>
    </row>
    <row r="434">
      <c r="A434" s="137">
        <v>43167.0</v>
      </c>
      <c r="B434" s="138">
        <v>3.8115335E12</v>
      </c>
      <c r="C434" s="139">
        <v>2.830221E12</v>
      </c>
      <c r="D434" s="138">
        <v>3.2353761600000006E11</v>
      </c>
      <c r="E434" s="138">
        <v>3.510812592E12</v>
      </c>
      <c r="F434" s="138">
        <v>1.3894907857925E13</v>
      </c>
    </row>
    <row r="435">
      <c r="A435" s="137">
        <v>43168.0</v>
      </c>
      <c r="B435" s="138">
        <v>3.8115335E12</v>
      </c>
      <c r="C435" s="139">
        <v>2.830221E12</v>
      </c>
      <c r="D435" s="138">
        <v>3.2353761600000006E11</v>
      </c>
      <c r="E435" s="138">
        <v>3.510812592E12</v>
      </c>
      <c r="F435" s="138">
        <v>1.3894907857925E13</v>
      </c>
    </row>
    <row r="436">
      <c r="A436" s="137">
        <v>43169.0</v>
      </c>
      <c r="B436" s="138">
        <v>3.8115335E12</v>
      </c>
      <c r="C436" s="139">
        <v>2.830221E12</v>
      </c>
      <c r="D436" s="138">
        <v>3.2353761600000006E11</v>
      </c>
      <c r="E436" s="138">
        <v>3.510812592E12</v>
      </c>
      <c r="F436" s="138">
        <v>1.3894907857925E13</v>
      </c>
    </row>
    <row r="437">
      <c r="A437" s="137">
        <v>43170.0</v>
      </c>
      <c r="B437" s="138">
        <v>3.8115335E12</v>
      </c>
      <c r="C437" s="139">
        <v>2.830221E12</v>
      </c>
      <c r="D437" s="138">
        <v>3.2353761600000006E11</v>
      </c>
      <c r="E437" s="138">
        <v>3.510812592E12</v>
      </c>
      <c r="F437" s="138">
        <v>1.3894907857925E13</v>
      </c>
    </row>
    <row r="438">
      <c r="A438" s="137">
        <v>43171.0</v>
      </c>
      <c r="B438" s="138">
        <v>3.8115335E12</v>
      </c>
      <c r="C438" s="139">
        <v>2.830221E12</v>
      </c>
      <c r="D438" s="138">
        <v>3.2353761600000006E11</v>
      </c>
      <c r="E438" s="138">
        <v>3.510812592E12</v>
      </c>
      <c r="F438" s="138">
        <v>1.3894907857925E13</v>
      </c>
    </row>
    <row r="439">
      <c r="A439" s="137">
        <v>43172.0</v>
      </c>
      <c r="B439" s="138">
        <v>3.8115335E12</v>
      </c>
      <c r="C439" s="139">
        <v>2.830221E12</v>
      </c>
      <c r="D439" s="138">
        <v>3.2353761600000006E11</v>
      </c>
      <c r="E439" s="138">
        <v>3.510812592E12</v>
      </c>
      <c r="F439" s="138">
        <v>1.3894907857925E13</v>
      </c>
    </row>
    <row r="440">
      <c r="A440" s="137">
        <v>43173.0</v>
      </c>
      <c r="B440" s="138">
        <v>3.8115335E12</v>
      </c>
      <c r="C440" s="139">
        <v>2.830221E12</v>
      </c>
      <c r="D440" s="138">
        <v>3.2353761600000006E11</v>
      </c>
      <c r="E440" s="138">
        <v>3.510812592E12</v>
      </c>
      <c r="F440" s="138">
        <v>1.3894907857925E13</v>
      </c>
    </row>
    <row r="441">
      <c r="A441" s="137">
        <v>43174.0</v>
      </c>
      <c r="B441" s="138">
        <v>3.8115335E12</v>
      </c>
      <c r="C441" s="139">
        <v>2.830221E12</v>
      </c>
      <c r="D441" s="138">
        <v>3.2353761600000006E11</v>
      </c>
      <c r="E441" s="138">
        <v>3.510812592E12</v>
      </c>
      <c r="F441" s="138">
        <v>1.3894907857925E13</v>
      </c>
    </row>
    <row r="442">
      <c r="A442" s="137">
        <v>43175.0</v>
      </c>
      <c r="B442" s="138">
        <v>3.8115335E12</v>
      </c>
      <c r="C442" s="139">
        <v>2.830221E12</v>
      </c>
      <c r="D442" s="138">
        <v>3.2353761600000006E11</v>
      </c>
      <c r="E442" s="138">
        <v>3.510812592E12</v>
      </c>
      <c r="F442" s="138">
        <v>1.3894907857925E13</v>
      </c>
    </row>
    <row r="443">
      <c r="A443" s="137">
        <v>43176.0</v>
      </c>
      <c r="B443" s="138">
        <v>3.8115335E12</v>
      </c>
      <c r="C443" s="139">
        <v>2.830221E12</v>
      </c>
      <c r="D443" s="138">
        <v>3.2353761600000006E11</v>
      </c>
      <c r="E443" s="138">
        <v>3.510812592E12</v>
      </c>
      <c r="F443" s="138">
        <v>1.3894907857925E13</v>
      </c>
    </row>
    <row r="444">
      <c r="A444" s="137">
        <v>43177.0</v>
      </c>
      <c r="B444" s="138">
        <v>3.8115335E12</v>
      </c>
      <c r="C444" s="139">
        <v>2.830221E12</v>
      </c>
      <c r="D444" s="138">
        <v>3.2353761600000006E11</v>
      </c>
      <c r="E444" s="138">
        <v>3.510812592E12</v>
      </c>
      <c r="F444" s="138">
        <v>1.3894907857925E13</v>
      </c>
    </row>
    <row r="445">
      <c r="A445" s="137">
        <v>43178.0</v>
      </c>
      <c r="B445" s="138">
        <v>3.8115335E12</v>
      </c>
      <c r="C445" s="139">
        <v>2.830221E12</v>
      </c>
      <c r="D445" s="138">
        <v>3.2353761600000006E11</v>
      </c>
      <c r="E445" s="138">
        <v>3.510812592E12</v>
      </c>
      <c r="F445" s="138">
        <v>1.3894907857925E13</v>
      </c>
    </row>
    <row r="446">
      <c r="A446" s="137">
        <v>43179.0</v>
      </c>
      <c r="B446" s="138">
        <v>3.8115335E12</v>
      </c>
      <c r="C446" s="139">
        <v>2.830221E12</v>
      </c>
      <c r="D446" s="138">
        <v>3.2353761600000006E11</v>
      </c>
      <c r="E446" s="138">
        <v>3.510812592E12</v>
      </c>
      <c r="F446" s="138">
        <v>1.3894907857925E13</v>
      </c>
    </row>
    <row r="447">
      <c r="A447" s="137">
        <v>43180.0</v>
      </c>
      <c r="B447" s="138">
        <v>3.8115335E12</v>
      </c>
      <c r="C447" s="139">
        <v>2.830221E12</v>
      </c>
      <c r="D447" s="138">
        <v>3.2353761600000006E11</v>
      </c>
      <c r="E447" s="138">
        <v>3.510812592E12</v>
      </c>
      <c r="F447" s="138">
        <v>1.3894907857925E13</v>
      </c>
    </row>
    <row r="448">
      <c r="A448" s="137">
        <v>43181.0</v>
      </c>
      <c r="B448" s="138">
        <v>3.8115335E12</v>
      </c>
      <c r="C448" s="139">
        <v>2.830221E12</v>
      </c>
      <c r="D448" s="138">
        <v>3.2353761600000006E11</v>
      </c>
      <c r="E448" s="138">
        <v>3.510812592E12</v>
      </c>
      <c r="F448" s="138">
        <v>1.3894907857925E13</v>
      </c>
    </row>
    <row r="449">
      <c r="A449" s="137">
        <v>43182.0</v>
      </c>
      <c r="B449" s="138">
        <v>3.8115335E12</v>
      </c>
      <c r="C449" s="139">
        <v>2.830221E12</v>
      </c>
      <c r="D449" s="138">
        <v>3.2353761600000006E11</v>
      </c>
      <c r="E449" s="138">
        <v>3.510812592E12</v>
      </c>
      <c r="F449" s="138">
        <v>1.3894907857925E13</v>
      </c>
    </row>
    <row r="450">
      <c r="A450" s="137">
        <v>43183.0</v>
      </c>
      <c r="B450" s="138">
        <v>3.8115335E12</v>
      </c>
      <c r="C450" s="139">
        <v>2.830221E12</v>
      </c>
      <c r="D450" s="138">
        <v>3.2353761600000006E11</v>
      </c>
      <c r="E450" s="138">
        <v>3.510812592E12</v>
      </c>
      <c r="F450" s="138">
        <v>1.3894907857925E13</v>
      </c>
    </row>
    <row r="451">
      <c r="A451" s="137">
        <v>43184.0</v>
      </c>
      <c r="B451" s="138">
        <v>3.8115335E12</v>
      </c>
      <c r="C451" s="139">
        <v>2.830221E12</v>
      </c>
      <c r="D451" s="138">
        <v>3.2353761600000006E11</v>
      </c>
      <c r="E451" s="138">
        <v>3.510812592E12</v>
      </c>
      <c r="F451" s="138">
        <v>1.3894907857925E13</v>
      </c>
    </row>
    <row r="452">
      <c r="A452" s="137">
        <v>43185.0</v>
      </c>
      <c r="B452" s="138">
        <v>3.8115335E12</v>
      </c>
      <c r="C452" s="139">
        <v>2.830221E12</v>
      </c>
      <c r="D452" s="138">
        <v>3.2353761600000006E11</v>
      </c>
      <c r="E452" s="138">
        <v>3.510812592E12</v>
      </c>
      <c r="F452" s="138">
        <v>1.3894907857925E13</v>
      </c>
    </row>
    <row r="453">
      <c r="A453" s="137">
        <v>43186.0</v>
      </c>
      <c r="B453" s="138">
        <v>3.8115335E12</v>
      </c>
      <c r="C453" s="139">
        <v>2.830221E12</v>
      </c>
      <c r="D453" s="138">
        <v>3.2353761600000006E11</v>
      </c>
      <c r="E453" s="138">
        <v>3.510812592E12</v>
      </c>
      <c r="F453" s="138">
        <v>1.3894907857925E13</v>
      </c>
    </row>
    <row r="454">
      <c r="A454" s="137">
        <v>43187.0</v>
      </c>
      <c r="B454" s="138">
        <v>3.8115335E12</v>
      </c>
      <c r="C454" s="139">
        <v>2.830221E12</v>
      </c>
      <c r="D454" s="138">
        <v>3.2353761600000006E11</v>
      </c>
      <c r="E454" s="138">
        <v>3.510812592E12</v>
      </c>
      <c r="F454" s="138">
        <v>1.3894907857925E13</v>
      </c>
    </row>
    <row r="455">
      <c r="A455" s="137">
        <v>43188.0</v>
      </c>
      <c r="B455" s="138">
        <v>3.8115335E12</v>
      </c>
      <c r="C455" s="139">
        <v>2.830221E12</v>
      </c>
      <c r="D455" s="138">
        <v>3.2353761600000006E11</v>
      </c>
      <c r="E455" s="138">
        <v>3.510812592E12</v>
      </c>
      <c r="F455" s="138">
        <v>1.3894907857925E13</v>
      </c>
    </row>
    <row r="456">
      <c r="A456" s="137">
        <v>43189.0</v>
      </c>
      <c r="B456" s="138">
        <v>3.8115335E12</v>
      </c>
      <c r="C456" s="139">
        <v>2.830221E12</v>
      </c>
      <c r="D456" s="138">
        <v>3.2353761600000006E11</v>
      </c>
      <c r="E456" s="138">
        <v>3.510812592E12</v>
      </c>
      <c r="F456" s="138">
        <v>1.3894907857925E13</v>
      </c>
    </row>
    <row r="457">
      <c r="A457" s="137">
        <v>43190.0</v>
      </c>
      <c r="B457" s="138">
        <v>3.8115335E12</v>
      </c>
      <c r="C457" s="139">
        <v>2.830221E12</v>
      </c>
      <c r="D457" s="138">
        <v>3.2353761600000006E11</v>
      </c>
      <c r="E457" s="138">
        <v>3.510812592E12</v>
      </c>
      <c r="F457" s="138">
        <v>1.3894907857925E13</v>
      </c>
    </row>
    <row r="458">
      <c r="A458" s="137">
        <v>43191.0</v>
      </c>
      <c r="B458" s="138">
        <v>3.8708724E12</v>
      </c>
      <c r="C458" s="139">
        <v>2.8870108E12</v>
      </c>
      <c r="D458" s="138">
        <v>3.40509168E11</v>
      </c>
      <c r="E458" s="138">
        <v>3.64045968E12</v>
      </c>
      <c r="F458" s="138">
        <v>1.3894907857925E13</v>
      </c>
    </row>
    <row r="459">
      <c r="A459" s="137">
        <v>43192.0</v>
      </c>
      <c r="B459" s="138">
        <v>3.8708724E12</v>
      </c>
      <c r="C459" s="139">
        <v>2.8870108E12</v>
      </c>
      <c r="D459" s="138">
        <v>3.40509168E11</v>
      </c>
      <c r="E459" s="138">
        <v>3.64045968E12</v>
      </c>
      <c r="F459" s="138">
        <v>1.3894907857925E13</v>
      </c>
    </row>
    <row r="460">
      <c r="A460" s="137">
        <v>43193.0</v>
      </c>
      <c r="B460" s="138">
        <v>3.8708724E12</v>
      </c>
      <c r="C460" s="139">
        <v>2.8870108E12</v>
      </c>
      <c r="D460" s="138">
        <v>3.40509168E11</v>
      </c>
      <c r="E460" s="138">
        <v>3.64045968E12</v>
      </c>
      <c r="F460" s="138">
        <v>1.3894907857925E13</v>
      </c>
    </row>
    <row r="461">
      <c r="A461" s="137">
        <v>43194.0</v>
      </c>
      <c r="B461" s="138">
        <v>3.8708724E12</v>
      </c>
      <c r="C461" s="139">
        <v>2.8870108E12</v>
      </c>
      <c r="D461" s="138">
        <v>3.40509168E11</v>
      </c>
      <c r="E461" s="138">
        <v>3.64045968E12</v>
      </c>
      <c r="F461" s="138">
        <v>1.3894907857925E13</v>
      </c>
    </row>
    <row r="462">
      <c r="A462" s="137">
        <v>43195.0</v>
      </c>
      <c r="B462" s="138">
        <v>3.8708724E12</v>
      </c>
      <c r="C462" s="139">
        <v>2.8870108E12</v>
      </c>
      <c r="D462" s="138">
        <v>3.40509168E11</v>
      </c>
      <c r="E462" s="138">
        <v>3.64045968E12</v>
      </c>
      <c r="F462" s="138">
        <v>1.3894907857925E13</v>
      </c>
    </row>
    <row r="463">
      <c r="A463" s="137">
        <v>43196.0</v>
      </c>
      <c r="B463" s="138">
        <v>3.8708724E12</v>
      </c>
      <c r="C463" s="139">
        <v>2.8870108E12</v>
      </c>
      <c r="D463" s="138">
        <v>3.40509168E11</v>
      </c>
      <c r="E463" s="138">
        <v>3.64045968E12</v>
      </c>
      <c r="F463" s="138">
        <v>1.3894907857925E13</v>
      </c>
    </row>
    <row r="464">
      <c r="A464" s="137">
        <v>43197.0</v>
      </c>
      <c r="B464" s="138">
        <v>3.8708724E12</v>
      </c>
      <c r="C464" s="139">
        <v>2.8870108E12</v>
      </c>
      <c r="D464" s="138">
        <v>3.40509168E11</v>
      </c>
      <c r="E464" s="138">
        <v>3.64045968E12</v>
      </c>
      <c r="F464" s="138">
        <v>1.3894907857925E13</v>
      </c>
    </row>
    <row r="465">
      <c r="A465" s="137">
        <v>43198.0</v>
      </c>
      <c r="B465" s="138">
        <v>3.8708724E12</v>
      </c>
      <c r="C465" s="139">
        <v>2.8870108E12</v>
      </c>
      <c r="D465" s="138">
        <v>3.40509168E11</v>
      </c>
      <c r="E465" s="138">
        <v>3.64045968E12</v>
      </c>
      <c r="F465" s="138">
        <v>1.3894907857925E13</v>
      </c>
    </row>
    <row r="466">
      <c r="A466" s="137">
        <v>43199.0</v>
      </c>
      <c r="B466" s="138">
        <v>3.8708724E12</v>
      </c>
      <c r="C466" s="139">
        <v>2.8870108E12</v>
      </c>
      <c r="D466" s="138">
        <v>3.40509168E11</v>
      </c>
      <c r="E466" s="138">
        <v>3.64045968E12</v>
      </c>
      <c r="F466" s="138">
        <v>1.3894907857925E13</v>
      </c>
    </row>
    <row r="467">
      <c r="A467" s="137">
        <v>43200.0</v>
      </c>
      <c r="B467" s="138">
        <v>3.8708724E12</v>
      </c>
      <c r="C467" s="139">
        <v>2.8870108E12</v>
      </c>
      <c r="D467" s="138">
        <v>3.40509168E11</v>
      </c>
      <c r="E467" s="138">
        <v>3.64045968E12</v>
      </c>
      <c r="F467" s="138">
        <v>1.3894907857925E13</v>
      </c>
    </row>
    <row r="468">
      <c r="A468" s="137">
        <v>43201.0</v>
      </c>
      <c r="B468" s="138">
        <v>3.8708724E12</v>
      </c>
      <c r="C468" s="139">
        <v>2.8870108E12</v>
      </c>
      <c r="D468" s="138">
        <v>3.40509168E11</v>
      </c>
      <c r="E468" s="138">
        <v>3.64045968E12</v>
      </c>
      <c r="F468" s="138">
        <v>1.3894907857925E13</v>
      </c>
    </row>
    <row r="469">
      <c r="A469" s="137">
        <v>43202.0</v>
      </c>
      <c r="B469" s="138">
        <v>3.8708724E12</v>
      </c>
      <c r="C469" s="139">
        <v>2.8870108E12</v>
      </c>
      <c r="D469" s="138">
        <v>3.40509168E11</v>
      </c>
      <c r="E469" s="138">
        <v>3.64045968E12</v>
      </c>
      <c r="F469" s="138">
        <v>1.3894907857925E13</v>
      </c>
    </row>
    <row r="470">
      <c r="A470" s="137">
        <v>43203.0</v>
      </c>
      <c r="B470" s="138">
        <v>3.8708724E12</v>
      </c>
      <c r="C470" s="139">
        <v>2.8870108E12</v>
      </c>
      <c r="D470" s="138">
        <v>3.40509168E11</v>
      </c>
      <c r="E470" s="138">
        <v>3.64045968E12</v>
      </c>
      <c r="F470" s="138">
        <v>1.3894907857925E13</v>
      </c>
    </row>
    <row r="471">
      <c r="A471" s="137">
        <v>43204.0</v>
      </c>
      <c r="B471" s="138">
        <v>3.8708724E12</v>
      </c>
      <c r="C471" s="139">
        <v>2.8870108E12</v>
      </c>
      <c r="D471" s="138">
        <v>3.40509168E11</v>
      </c>
      <c r="E471" s="138">
        <v>3.64045968E12</v>
      </c>
      <c r="F471" s="138">
        <v>1.3894907857925E13</v>
      </c>
    </row>
    <row r="472">
      <c r="A472" s="137">
        <v>43205.0</v>
      </c>
      <c r="B472" s="138">
        <v>3.8708724E12</v>
      </c>
      <c r="C472" s="139">
        <v>2.8870108E12</v>
      </c>
      <c r="D472" s="138">
        <v>3.40509168E11</v>
      </c>
      <c r="E472" s="138">
        <v>3.64045968E12</v>
      </c>
      <c r="F472" s="138">
        <v>1.3894907857925E13</v>
      </c>
    </row>
    <row r="473">
      <c r="A473" s="137">
        <v>43206.0</v>
      </c>
      <c r="B473" s="138">
        <v>3.8708724E12</v>
      </c>
      <c r="C473" s="139">
        <v>2.8870108E12</v>
      </c>
      <c r="D473" s="138">
        <v>3.40509168E11</v>
      </c>
      <c r="E473" s="138">
        <v>3.64045968E12</v>
      </c>
      <c r="F473" s="138">
        <v>1.3894907857925E13</v>
      </c>
    </row>
    <row r="474">
      <c r="A474" s="137">
        <v>43207.0</v>
      </c>
      <c r="B474" s="138">
        <v>3.8708724E12</v>
      </c>
      <c r="C474" s="139">
        <v>2.8870108E12</v>
      </c>
      <c r="D474" s="138">
        <v>3.40509168E11</v>
      </c>
      <c r="E474" s="138">
        <v>3.64045968E12</v>
      </c>
      <c r="F474" s="138">
        <v>1.3894907857925E13</v>
      </c>
    </row>
    <row r="475">
      <c r="A475" s="137">
        <v>43208.0</v>
      </c>
      <c r="B475" s="138">
        <v>3.8708724E12</v>
      </c>
      <c r="C475" s="139">
        <v>2.8870108E12</v>
      </c>
      <c r="D475" s="138">
        <v>3.40509168E11</v>
      </c>
      <c r="E475" s="138">
        <v>3.64045968E12</v>
      </c>
      <c r="F475" s="138">
        <v>1.3894907857925E13</v>
      </c>
    </row>
    <row r="476">
      <c r="A476" s="137">
        <v>43209.0</v>
      </c>
      <c r="B476" s="138">
        <v>3.8708724E12</v>
      </c>
      <c r="C476" s="139">
        <v>2.8870108E12</v>
      </c>
      <c r="D476" s="138">
        <v>3.40509168E11</v>
      </c>
      <c r="E476" s="138">
        <v>3.64045968E12</v>
      </c>
      <c r="F476" s="138">
        <v>1.3894907857925E13</v>
      </c>
    </row>
    <row r="477">
      <c r="A477" s="137">
        <v>43210.0</v>
      </c>
      <c r="B477" s="138">
        <v>3.8708724E12</v>
      </c>
      <c r="C477" s="139">
        <v>2.8870108E12</v>
      </c>
      <c r="D477" s="138">
        <v>3.40509168E11</v>
      </c>
      <c r="E477" s="138">
        <v>3.64045968E12</v>
      </c>
      <c r="F477" s="138">
        <v>1.3894907857925E13</v>
      </c>
    </row>
    <row r="478">
      <c r="A478" s="137">
        <v>43211.0</v>
      </c>
      <c r="B478" s="138">
        <v>3.8708724E12</v>
      </c>
      <c r="C478" s="139">
        <v>2.8870108E12</v>
      </c>
      <c r="D478" s="138">
        <v>3.40509168E11</v>
      </c>
      <c r="E478" s="138">
        <v>3.64045968E12</v>
      </c>
      <c r="F478" s="138">
        <v>1.3894907857925E13</v>
      </c>
    </row>
    <row r="479">
      <c r="A479" s="137">
        <v>43212.0</v>
      </c>
      <c r="B479" s="138">
        <v>3.8708724E12</v>
      </c>
      <c r="C479" s="139">
        <v>2.8870108E12</v>
      </c>
      <c r="D479" s="138">
        <v>3.40509168E11</v>
      </c>
      <c r="E479" s="138">
        <v>3.64045968E12</v>
      </c>
      <c r="F479" s="138">
        <v>1.3894907857925E13</v>
      </c>
    </row>
    <row r="480">
      <c r="A480" s="137">
        <v>43213.0</v>
      </c>
      <c r="B480" s="138">
        <v>3.8708724E12</v>
      </c>
      <c r="C480" s="139">
        <v>2.8870108E12</v>
      </c>
      <c r="D480" s="138">
        <v>3.40509168E11</v>
      </c>
      <c r="E480" s="138">
        <v>3.64045968E12</v>
      </c>
      <c r="F480" s="138">
        <v>1.3894907857925E13</v>
      </c>
    </row>
    <row r="481">
      <c r="A481" s="137">
        <v>43214.0</v>
      </c>
      <c r="B481" s="138">
        <v>3.8708724E12</v>
      </c>
      <c r="C481" s="139">
        <v>2.8870108E12</v>
      </c>
      <c r="D481" s="138">
        <v>3.40509168E11</v>
      </c>
      <c r="E481" s="138">
        <v>3.64045968E12</v>
      </c>
      <c r="F481" s="138">
        <v>1.3894907857925E13</v>
      </c>
    </row>
    <row r="482">
      <c r="A482" s="137">
        <v>43215.0</v>
      </c>
      <c r="B482" s="138">
        <v>3.8708724E12</v>
      </c>
      <c r="C482" s="139">
        <v>2.8870108E12</v>
      </c>
      <c r="D482" s="138">
        <v>3.40509168E11</v>
      </c>
      <c r="E482" s="138">
        <v>3.64045968E12</v>
      </c>
      <c r="F482" s="138">
        <v>1.3894907857925E13</v>
      </c>
    </row>
    <row r="483">
      <c r="A483" s="137">
        <v>43216.0</v>
      </c>
      <c r="B483" s="138">
        <v>3.8708724E12</v>
      </c>
      <c r="C483" s="139">
        <v>2.8870108E12</v>
      </c>
      <c r="D483" s="138">
        <v>3.40509168E11</v>
      </c>
      <c r="E483" s="138">
        <v>3.64045968E12</v>
      </c>
      <c r="F483" s="138">
        <v>1.3894907857925E13</v>
      </c>
    </row>
    <row r="484">
      <c r="A484" s="137">
        <v>43217.0</v>
      </c>
      <c r="B484" s="138">
        <v>3.8708724E12</v>
      </c>
      <c r="C484" s="139">
        <v>2.8870108E12</v>
      </c>
      <c r="D484" s="138">
        <v>3.40509168E11</v>
      </c>
      <c r="E484" s="138">
        <v>3.64045968E12</v>
      </c>
      <c r="F484" s="138">
        <v>1.3894907857925E13</v>
      </c>
    </row>
    <row r="485">
      <c r="A485" s="137">
        <v>43218.0</v>
      </c>
      <c r="B485" s="138">
        <v>3.8708724E12</v>
      </c>
      <c r="C485" s="139">
        <v>2.8870108E12</v>
      </c>
      <c r="D485" s="138">
        <v>3.40509168E11</v>
      </c>
      <c r="E485" s="138">
        <v>3.64045968E12</v>
      </c>
      <c r="F485" s="138">
        <v>1.3894907857925E13</v>
      </c>
    </row>
    <row r="486">
      <c r="A486" s="137">
        <v>43219.0</v>
      </c>
      <c r="B486" s="138">
        <v>3.8708724E12</v>
      </c>
      <c r="C486" s="139">
        <v>2.8870108E12</v>
      </c>
      <c r="D486" s="138">
        <v>3.40509168E11</v>
      </c>
      <c r="E486" s="138">
        <v>3.64045968E12</v>
      </c>
      <c r="F486" s="138">
        <v>1.3894907857925E13</v>
      </c>
    </row>
    <row r="487">
      <c r="A487" s="137">
        <v>43220.0</v>
      </c>
      <c r="B487" s="138">
        <v>3.8708724E12</v>
      </c>
      <c r="C487" s="139">
        <v>2.8870108E12</v>
      </c>
      <c r="D487" s="138">
        <v>3.40509168E11</v>
      </c>
      <c r="E487" s="138">
        <v>3.64045968E12</v>
      </c>
      <c r="F487" s="138">
        <v>1.3894907857925E13</v>
      </c>
    </row>
    <row r="488">
      <c r="A488" s="137">
        <v>43221.0</v>
      </c>
      <c r="B488" s="138">
        <v>3.8708724E12</v>
      </c>
      <c r="C488" s="139">
        <v>2.8870108E12</v>
      </c>
      <c r="D488" s="138">
        <v>3.40509168E11</v>
      </c>
      <c r="E488" s="138">
        <v>3.64045968E12</v>
      </c>
      <c r="F488" s="138">
        <v>1.3894907857925E13</v>
      </c>
    </row>
    <row r="489">
      <c r="A489" s="137">
        <v>43222.0</v>
      </c>
      <c r="B489" s="138">
        <v>3.8708724E12</v>
      </c>
      <c r="C489" s="139">
        <v>2.8870108E12</v>
      </c>
      <c r="D489" s="138">
        <v>3.40509168E11</v>
      </c>
      <c r="E489" s="138">
        <v>3.64045968E12</v>
      </c>
      <c r="F489" s="138">
        <v>1.3894907857925E13</v>
      </c>
    </row>
    <row r="490">
      <c r="A490" s="137">
        <v>43223.0</v>
      </c>
      <c r="B490" s="138">
        <v>3.8708724E12</v>
      </c>
      <c r="C490" s="139">
        <v>2.8870108E12</v>
      </c>
      <c r="D490" s="138">
        <v>3.40509168E11</v>
      </c>
      <c r="E490" s="138">
        <v>3.64045968E12</v>
      </c>
      <c r="F490" s="138">
        <v>1.3894907857925E13</v>
      </c>
    </row>
    <row r="491">
      <c r="A491" s="137">
        <v>43224.0</v>
      </c>
      <c r="B491" s="138">
        <v>3.8708724E12</v>
      </c>
      <c r="C491" s="139">
        <v>2.8870108E12</v>
      </c>
      <c r="D491" s="138">
        <v>3.40509168E11</v>
      </c>
      <c r="E491" s="138">
        <v>3.64045968E12</v>
      </c>
      <c r="F491" s="138">
        <v>1.3894907857925E13</v>
      </c>
    </row>
    <row r="492">
      <c r="A492" s="137">
        <v>43225.0</v>
      </c>
      <c r="B492" s="138">
        <v>3.8708724E12</v>
      </c>
      <c r="C492" s="139">
        <v>2.8870108E12</v>
      </c>
      <c r="D492" s="138">
        <v>3.40509168E11</v>
      </c>
      <c r="E492" s="138">
        <v>3.64045968E12</v>
      </c>
      <c r="F492" s="138">
        <v>1.3894907857925E13</v>
      </c>
    </row>
    <row r="493">
      <c r="A493" s="137">
        <v>43226.0</v>
      </c>
      <c r="B493" s="138">
        <v>3.8708724E12</v>
      </c>
      <c r="C493" s="139">
        <v>2.8870108E12</v>
      </c>
      <c r="D493" s="138">
        <v>3.40509168E11</v>
      </c>
      <c r="E493" s="138">
        <v>3.64045968E12</v>
      </c>
      <c r="F493" s="138">
        <v>1.3894907857925E13</v>
      </c>
    </row>
    <row r="494">
      <c r="A494" s="137">
        <v>43227.0</v>
      </c>
      <c r="B494" s="138">
        <v>3.8708724E12</v>
      </c>
      <c r="C494" s="139">
        <v>2.8870108E12</v>
      </c>
      <c r="D494" s="138">
        <v>3.40509168E11</v>
      </c>
      <c r="E494" s="138">
        <v>3.64045968E12</v>
      </c>
      <c r="F494" s="138">
        <v>1.3894907857925E13</v>
      </c>
    </row>
    <row r="495">
      <c r="A495" s="137">
        <v>43228.0</v>
      </c>
      <c r="B495" s="138">
        <v>3.8708724E12</v>
      </c>
      <c r="C495" s="139">
        <v>2.8870108E12</v>
      </c>
      <c r="D495" s="138">
        <v>3.40509168E11</v>
      </c>
      <c r="E495" s="138">
        <v>3.64045968E12</v>
      </c>
      <c r="F495" s="138">
        <v>1.3894907857925E13</v>
      </c>
    </row>
    <row r="496">
      <c r="A496" s="137">
        <v>43229.0</v>
      </c>
      <c r="B496" s="138">
        <v>3.8708724E12</v>
      </c>
      <c r="C496" s="139">
        <v>2.8870108E12</v>
      </c>
      <c r="D496" s="138">
        <v>3.40509168E11</v>
      </c>
      <c r="E496" s="138">
        <v>3.64045968E12</v>
      </c>
      <c r="F496" s="138">
        <v>1.3894907857925E13</v>
      </c>
    </row>
    <row r="497">
      <c r="A497" s="137">
        <v>43230.0</v>
      </c>
      <c r="B497" s="138">
        <v>3.8708724E12</v>
      </c>
      <c r="C497" s="139">
        <v>2.8870108E12</v>
      </c>
      <c r="D497" s="138">
        <v>3.40509168E11</v>
      </c>
      <c r="E497" s="138">
        <v>3.64045968E12</v>
      </c>
      <c r="F497" s="138">
        <v>1.3894907857925E13</v>
      </c>
    </row>
    <row r="498">
      <c r="A498" s="137">
        <v>43231.0</v>
      </c>
      <c r="B498" s="138">
        <v>3.8708724E12</v>
      </c>
      <c r="C498" s="139">
        <v>2.8870108E12</v>
      </c>
      <c r="D498" s="138">
        <v>3.40509168E11</v>
      </c>
      <c r="E498" s="138">
        <v>3.64045968E12</v>
      </c>
      <c r="F498" s="138">
        <v>1.3894907857925E13</v>
      </c>
    </row>
    <row r="499">
      <c r="A499" s="137">
        <v>43232.0</v>
      </c>
      <c r="B499" s="138">
        <v>3.8708724E12</v>
      </c>
      <c r="C499" s="139">
        <v>2.8870108E12</v>
      </c>
      <c r="D499" s="138">
        <v>3.40509168E11</v>
      </c>
      <c r="E499" s="138">
        <v>3.64045968E12</v>
      </c>
      <c r="F499" s="138">
        <v>1.3894907857925E13</v>
      </c>
    </row>
    <row r="500">
      <c r="A500" s="137">
        <v>43233.0</v>
      </c>
      <c r="B500" s="138">
        <v>3.8708724E12</v>
      </c>
      <c r="C500" s="139">
        <v>2.8870108E12</v>
      </c>
      <c r="D500" s="138">
        <v>3.40509168E11</v>
      </c>
      <c r="E500" s="138">
        <v>3.64045968E12</v>
      </c>
      <c r="F500" s="138">
        <v>1.3894907857925E13</v>
      </c>
    </row>
    <row r="501">
      <c r="A501" s="137">
        <v>43234.0</v>
      </c>
      <c r="B501" s="138">
        <v>3.8708724E12</v>
      </c>
      <c r="C501" s="139">
        <v>2.8870108E12</v>
      </c>
      <c r="D501" s="138">
        <v>3.40509168E11</v>
      </c>
      <c r="E501" s="138">
        <v>3.64045968E12</v>
      </c>
      <c r="F501" s="138">
        <v>1.3894907857925E13</v>
      </c>
    </row>
    <row r="502">
      <c r="A502" s="137">
        <v>43235.0</v>
      </c>
      <c r="B502" s="138">
        <v>3.8708724E12</v>
      </c>
      <c r="C502" s="139">
        <v>2.8870108E12</v>
      </c>
      <c r="D502" s="138">
        <v>3.40509168E11</v>
      </c>
      <c r="E502" s="138">
        <v>3.64045968E12</v>
      </c>
      <c r="F502" s="138">
        <v>1.3894907857925E13</v>
      </c>
    </row>
    <row r="503">
      <c r="A503" s="137">
        <v>43236.0</v>
      </c>
      <c r="B503" s="138">
        <v>3.8708724E12</v>
      </c>
      <c r="C503" s="139">
        <v>2.8870108E12</v>
      </c>
      <c r="D503" s="138">
        <v>3.40509168E11</v>
      </c>
      <c r="E503" s="138">
        <v>3.64045968E12</v>
      </c>
      <c r="F503" s="138">
        <v>1.3894907857925E13</v>
      </c>
    </row>
    <row r="504">
      <c r="A504" s="137">
        <v>43237.0</v>
      </c>
      <c r="B504" s="138">
        <v>3.8708724E12</v>
      </c>
      <c r="C504" s="139">
        <v>2.8870108E12</v>
      </c>
      <c r="D504" s="138">
        <v>3.40509168E11</v>
      </c>
      <c r="E504" s="138">
        <v>3.64045968E12</v>
      </c>
      <c r="F504" s="138">
        <v>1.3894907857925E13</v>
      </c>
    </row>
    <row r="505">
      <c r="A505" s="137">
        <v>43238.0</v>
      </c>
      <c r="B505" s="138">
        <v>3.8708724E12</v>
      </c>
      <c r="C505" s="139">
        <v>2.8870108E12</v>
      </c>
      <c r="D505" s="138">
        <v>3.40509168E11</v>
      </c>
      <c r="E505" s="138">
        <v>3.64045968E12</v>
      </c>
      <c r="F505" s="138">
        <v>1.3894907857925E13</v>
      </c>
    </row>
    <row r="506">
      <c r="A506" s="137">
        <v>43239.0</v>
      </c>
      <c r="B506" s="138">
        <v>3.8708724E12</v>
      </c>
      <c r="C506" s="139">
        <v>2.8870108E12</v>
      </c>
      <c r="D506" s="138">
        <v>3.40509168E11</v>
      </c>
      <c r="E506" s="138">
        <v>3.64045968E12</v>
      </c>
      <c r="F506" s="138">
        <v>1.3894907857925E13</v>
      </c>
    </row>
    <row r="507">
      <c r="A507" s="137">
        <v>43240.0</v>
      </c>
      <c r="B507" s="138">
        <v>3.8708724E12</v>
      </c>
      <c r="C507" s="139">
        <v>2.8870108E12</v>
      </c>
      <c r="D507" s="138">
        <v>3.40509168E11</v>
      </c>
      <c r="E507" s="138">
        <v>3.64045968E12</v>
      </c>
      <c r="F507" s="138">
        <v>1.3894907857925E13</v>
      </c>
    </row>
    <row r="508">
      <c r="A508" s="137">
        <v>43241.0</v>
      </c>
      <c r="B508" s="138">
        <v>3.8708724E12</v>
      </c>
      <c r="C508" s="139">
        <v>2.8870108E12</v>
      </c>
      <c r="D508" s="138">
        <v>3.40509168E11</v>
      </c>
      <c r="E508" s="138">
        <v>3.64045968E12</v>
      </c>
      <c r="F508" s="138">
        <v>1.3894907857925E13</v>
      </c>
    </row>
    <row r="509">
      <c r="A509" s="137">
        <v>43242.0</v>
      </c>
      <c r="B509" s="138">
        <v>3.8708724E12</v>
      </c>
      <c r="C509" s="139">
        <v>2.8870108E12</v>
      </c>
      <c r="D509" s="138">
        <v>3.40509168E11</v>
      </c>
      <c r="E509" s="138">
        <v>3.64045968E12</v>
      </c>
      <c r="F509" s="138">
        <v>1.3894907857925E13</v>
      </c>
    </row>
    <row r="510">
      <c r="A510" s="137">
        <v>43243.0</v>
      </c>
      <c r="B510" s="138">
        <v>3.8708724E12</v>
      </c>
      <c r="C510" s="139">
        <v>2.8870108E12</v>
      </c>
      <c r="D510" s="138">
        <v>3.40509168E11</v>
      </c>
      <c r="E510" s="138">
        <v>3.64045968E12</v>
      </c>
      <c r="F510" s="138">
        <v>1.3894907857925E13</v>
      </c>
    </row>
    <row r="511">
      <c r="A511" s="137">
        <v>43244.0</v>
      </c>
      <c r="B511" s="138">
        <v>3.8708724E12</v>
      </c>
      <c r="C511" s="139">
        <v>2.8870108E12</v>
      </c>
      <c r="D511" s="138">
        <v>3.40509168E11</v>
      </c>
      <c r="E511" s="138">
        <v>3.64045968E12</v>
      </c>
      <c r="F511" s="138">
        <v>1.3894907857925E13</v>
      </c>
    </row>
    <row r="512">
      <c r="A512" s="137">
        <v>43245.0</v>
      </c>
      <c r="B512" s="138">
        <v>3.8708724E12</v>
      </c>
      <c r="C512" s="139">
        <v>2.8870108E12</v>
      </c>
      <c r="D512" s="138">
        <v>3.40509168E11</v>
      </c>
      <c r="E512" s="138">
        <v>3.64045968E12</v>
      </c>
      <c r="F512" s="138">
        <v>1.3894907857925E13</v>
      </c>
    </row>
    <row r="513">
      <c r="A513" s="137">
        <v>43246.0</v>
      </c>
      <c r="B513" s="138">
        <v>3.8708724E12</v>
      </c>
      <c r="C513" s="139">
        <v>2.8870108E12</v>
      </c>
      <c r="D513" s="138">
        <v>3.40509168E11</v>
      </c>
      <c r="E513" s="138">
        <v>3.64045968E12</v>
      </c>
      <c r="F513" s="138">
        <v>1.3894907857925E13</v>
      </c>
    </row>
    <row r="514">
      <c r="A514" s="137">
        <v>43247.0</v>
      </c>
      <c r="B514" s="138">
        <v>3.8708724E12</v>
      </c>
      <c r="C514" s="139">
        <v>2.8870108E12</v>
      </c>
      <c r="D514" s="138">
        <v>3.40509168E11</v>
      </c>
      <c r="E514" s="138">
        <v>3.64045968E12</v>
      </c>
      <c r="F514" s="138">
        <v>1.3894907857925E13</v>
      </c>
    </row>
    <row r="515">
      <c r="A515" s="137">
        <v>43248.0</v>
      </c>
      <c r="B515" s="138">
        <v>3.8708724E12</v>
      </c>
      <c r="C515" s="139">
        <v>2.8870108E12</v>
      </c>
      <c r="D515" s="138">
        <v>3.40509168E11</v>
      </c>
      <c r="E515" s="138">
        <v>3.64045968E12</v>
      </c>
      <c r="F515" s="138">
        <v>1.3894907857925E13</v>
      </c>
    </row>
    <row r="516">
      <c r="A516" s="137">
        <v>43249.0</v>
      </c>
      <c r="B516" s="138">
        <v>3.8708724E12</v>
      </c>
      <c r="C516" s="139">
        <v>2.8870108E12</v>
      </c>
      <c r="D516" s="138">
        <v>3.40509168E11</v>
      </c>
      <c r="E516" s="138">
        <v>3.64045968E12</v>
      </c>
      <c r="F516" s="138">
        <v>1.3894907857925E13</v>
      </c>
    </row>
    <row r="517">
      <c r="A517" s="137">
        <v>43250.0</v>
      </c>
      <c r="B517" s="138">
        <v>3.8708724E12</v>
      </c>
      <c r="C517" s="139">
        <v>2.8870108E12</v>
      </c>
      <c r="D517" s="138">
        <v>3.40509168E11</v>
      </c>
      <c r="E517" s="138">
        <v>3.64045968E12</v>
      </c>
      <c r="F517" s="138">
        <v>1.3894907857925E13</v>
      </c>
    </row>
    <row r="518">
      <c r="A518" s="137">
        <v>43251.0</v>
      </c>
      <c r="B518" s="138">
        <v>3.8708724E12</v>
      </c>
      <c r="C518" s="139">
        <v>2.8870108E12</v>
      </c>
      <c r="D518" s="138">
        <v>3.40509168E11</v>
      </c>
      <c r="E518" s="138">
        <v>3.64045968E12</v>
      </c>
      <c r="F518" s="138">
        <v>1.3894907857925E13</v>
      </c>
    </row>
    <row r="519">
      <c r="A519" s="137">
        <v>43252.0</v>
      </c>
      <c r="B519" s="138">
        <v>3.8708724E12</v>
      </c>
      <c r="C519" s="139">
        <v>2.8870108E12</v>
      </c>
      <c r="D519" s="138">
        <v>3.40509168E11</v>
      </c>
      <c r="E519" s="138">
        <v>3.64045968E12</v>
      </c>
      <c r="F519" s="138">
        <v>1.3894907857925E13</v>
      </c>
    </row>
    <row r="520">
      <c r="A520" s="137">
        <v>43253.0</v>
      </c>
      <c r="B520" s="138">
        <v>3.8708724E12</v>
      </c>
      <c r="C520" s="139">
        <v>2.8870108E12</v>
      </c>
      <c r="D520" s="138">
        <v>3.40509168E11</v>
      </c>
      <c r="E520" s="138">
        <v>3.64045968E12</v>
      </c>
      <c r="F520" s="138">
        <v>1.3894907857925E13</v>
      </c>
    </row>
    <row r="521">
      <c r="A521" s="137">
        <v>43254.0</v>
      </c>
      <c r="B521" s="138">
        <v>3.8708724E12</v>
      </c>
      <c r="C521" s="139">
        <v>2.8870108E12</v>
      </c>
      <c r="D521" s="138">
        <v>3.40509168E11</v>
      </c>
      <c r="E521" s="138">
        <v>3.64045968E12</v>
      </c>
      <c r="F521" s="138">
        <v>1.3894907857925E13</v>
      </c>
    </row>
    <row r="522">
      <c r="A522" s="137">
        <v>43255.0</v>
      </c>
      <c r="B522" s="138">
        <v>3.8708724E12</v>
      </c>
      <c r="C522" s="139">
        <v>2.8870108E12</v>
      </c>
      <c r="D522" s="138">
        <v>3.40509168E11</v>
      </c>
      <c r="E522" s="138">
        <v>3.64045968E12</v>
      </c>
      <c r="F522" s="138">
        <v>1.3894907857925E13</v>
      </c>
    </row>
    <row r="523">
      <c r="A523" s="137">
        <v>43256.0</v>
      </c>
      <c r="B523" s="138">
        <v>3.8708724E12</v>
      </c>
      <c r="C523" s="139">
        <v>2.8870108E12</v>
      </c>
      <c r="D523" s="138">
        <v>3.40509168E11</v>
      </c>
      <c r="E523" s="138">
        <v>3.64045968E12</v>
      </c>
      <c r="F523" s="138">
        <v>1.3894907857925E13</v>
      </c>
    </row>
    <row r="524">
      <c r="A524" s="137">
        <v>43257.0</v>
      </c>
      <c r="B524" s="138">
        <v>3.8708724E12</v>
      </c>
      <c r="C524" s="139">
        <v>2.8870108E12</v>
      </c>
      <c r="D524" s="138">
        <v>3.40509168E11</v>
      </c>
      <c r="E524" s="138">
        <v>3.64045968E12</v>
      </c>
      <c r="F524" s="138">
        <v>1.3894907857925E13</v>
      </c>
    </row>
    <row r="525">
      <c r="A525" s="137">
        <v>43258.0</v>
      </c>
      <c r="B525" s="138">
        <v>3.8708724E12</v>
      </c>
      <c r="C525" s="139">
        <v>2.8870108E12</v>
      </c>
      <c r="D525" s="138">
        <v>3.40509168E11</v>
      </c>
      <c r="E525" s="138">
        <v>3.64045968E12</v>
      </c>
      <c r="F525" s="138">
        <v>1.3894907857925E13</v>
      </c>
    </row>
    <row r="526">
      <c r="A526" s="137">
        <v>43259.0</v>
      </c>
      <c r="B526" s="138">
        <v>3.8708724E12</v>
      </c>
      <c r="C526" s="139">
        <v>2.8870108E12</v>
      </c>
      <c r="D526" s="138">
        <v>3.40509168E11</v>
      </c>
      <c r="E526" s="138">
        <v>3.64045968E12</v>
      </c>
      <c r="F526" s="138">
        <v>1.3894907857925E13</v>
      </c>
    </row>
    <row r="527">
      <c r="A527" s="137">
        <v>43260.0</v>
      </c>
      <c r="B527" s="138">
        <v>3.8708724E12</v>
      </c>
      <c r="C527" s="139">
        <v>2.8870108E12</v>
      </c>
      <c r="D527" s="138">
        <v>3.40509168E11</v>
      </c>
      <c r="E527" s="138">
        <v>3.64045968E12</v>
      </c>
      <c r="F527" s="138">
        <v>1.3894907857925E13</v>
      </c>
    </row>
    <row r="528">
      <c r="A528" s="137">
        <v>43261.0</v>
      </c>
      <c r="B528" s="138">
        <v>3.8708724E12</v>
      </c>
      <c r="C528" s="139">
        <v>2.8870108E12</v>
      </c>
      <c r="D528" s="138">
        <v>3.40509168E11</v>
      </c>
      <c r="E528" s="138">
        <v>3.64045968E12</v>
      </c>
      <c r="F528" s="138">
        <v>1.3894907857925E13</v>
      </c>
    </row>
    <row r="529">
      <c r="A529" s="137">
        <v>43262.0</v>
      </c>
      <c r="B529" s="138">
        <v>3.8708724E12</v>
      </c>
      <c r="C529" s="139">
        <v>2.8870108E12</v>
      </c>
      <c r="D529" s="138">
        <v>3.40509168E11</v>
      </c>
      <c r="E529" s="138">
        <v>3.64045968E12</v>
      </c>
      <c r="F529" s="138">
        <v>1.3894907857925E13</v>
      </c>
    </row>
    <row r="530">
      <c r="A530" s="137">
        <v>43263.0</v>
      </c>
      <c r="B530" s="138">
        <v>3.8708724E12</v>
      </c>
      <c r="C530" s="139">
        <v>2.8870108E12</v>
      </c>
      <c r="D530" s="138">
        <v>3.40509168E11</v>
      </c>
      <c r="E530" s="138">
        <v>3.64045968E12</v>
      </c>
      <c r="F530" s="138">
        <v>1.3894907857925E13</v>
      </c>
    </row>
    <row r="531">
      <c r="A531" s="137">
        <v>43264.0</v>
      </c>
      <c r="B531" s="138">
        <v>3.8708724E12</v>
      </c>
      <c r="C531" s="139">
        <v>2.8870108E12</v>
      </c>
      <c r="D531" s="138">
        <v>3.40509168E11</v>
      </c>
      <c r="E531" s="138">
        <v>3.64045968E12</v>
      </c>
      <c r="F531" s="138">
        <v>1.3894907857925E13</v>
      </c>
    </row>
    <row r="532">
      <c r="A532" s="137">
        <v>43265.0</v>
      </c>
      <c r="B532" s="138">
        <v>3.8708724E12</v>
      </c>
      <c r="C532" s="139">
        <v>2.8870108E12</v>
      </c>
      <c r="D532" s="138">
        <v>3.40509168E11</v>
      </c>
      <c r="E532" s="138">
        <v>3.64045968E12</v>
      </c>
      <c r="F532" s="138">
        <v>1.3894907857925E13</v>
      </c>
    </row>
    <row r="533">
      <c r="A533" s="137">
        <v>43266.0</v>
      </c>
      <c r="B533" s="138">
        <v>3.8708724E12</v>
      </c>
      <c r="C533" s="139">
        <v>2.8870108E12</v>
      </c>
      <c r="D533" s="138">
        <v>3.40509168E11</v>
      </c>
      <c r="E533" s="138">
        <v>3.64045968E12</v>
      </c>
      <c r="F533" s="138">
        <v>1.3894907857925E13</v>
      </c>
    </row>
    <row r="534">
      <c r="A534" s="137">
        <v>43267.0</v>
      </c>
      <c r="B534" s="138">
        <v>3.8708724E12</v>
      </c>
      <c r="C534" s="139">
        <v>2.8870108E12</v>
      </c>
      <c r="D534" s="138">
        <v>3.40509168E11</v>
      </c>
      <c r="E534" s="138">
        <v>3.64045968E12</v>
      </c>
      <c r="F534" s="138">
        <v>1.3894907857925E13</v>
      </c>
    </row>
    <row r="535">
      <c r="A535" s="137">
        <v>43268.0</v>
      </c>
      <c r="B535" s="138">
        <v>3.8708724E12</v>
      </c>
      <c r="C535" s="139">
        <v>2.8870108E12</v>
      </c>
      <c r="D535" s="138">
        <v>3.40509168E11</v>
      </c>
      <c r="E535" s="138">
        <v>3.64045968E12</v>
      </c>
      <c r="F535" s="138">
        <v>1.3894907857925E13</v>
      </c>
    </row>
    <row r="536">
      <c r="A536" s="137">
        <v>43269.0</v>
      </c>
      <c r="B536" s="138">
        <v>3.8708724E12</v>
      </c>
      <c r="C536" s="139">
        <v>2.8870108E12</v>
      </c>
      <c r="D536" s="138">
        <v>3.40509168E11</v>
      </c>
      <c r="E536" s="138">
        <v>3.64045968E12</v>
      </c>
      <c r="F536" s="138">
        <v>1.3894907857925E13</v>
      </c>
    </row>
    <row r="537">
      <c r="A537" s="137">
        <v>43270.0</v>
      </c>
      <c r="B537" s="138">
        <v>3.8708724E12</v>
      </c>
      <c r="C537" s="139">
        <v>2.8870108E12</v>
      </c>
      <c r="D537" s="138">
        <v>3.40509168E11</v>
      </c>
      <c r="E537" s="138">
        <v>3.64045968E12</v>
      </c>
      <c r="F537" s="138">
        <v>1.3894907857925E13</v>
      </c>
    </row>
    <row r="538">
      <c r="A538" s="137">
        <v>43271.0</v>
      </c>
      <c r="B538" s="138">
        <v>3.8708724E12</v>
      </c>
      <c r="C538" s="139">
        <v>2.8870108E12</v>
      </c>
      <c r="D538" s="138">
        <v>3.40509168E11</v>
      </c>
      <c r="E538" s="138">
        <v>3.64045968E12</v>
      </c>
      <c r="F538" s="138">
        <v>1.3894907857925E13</v>
      </c>
    </row>
    <row r="539">
      <c r="A539" s="137">
        <v>43272.0</v>
      </c>
      <c r="B539" s="138">
        <v>3.8708724E12</v>
      </c>
      <c r="C539" s="139">
        <v>2.8870108E12</v>
      </c>
      <c r="D539" s="138">
        <v>3.40509168E11</v>
      </c>
      <c r="E539" s="138">
        <v>3.64045968E12</v>
      </c>
      <c r="F539" s="138">
        <v>1.3894907857925E13</v>
      </c>
    </row>
    <row r="540">
      <c r="A540" s="137">
        <v>43273.0</v>
      </c>
      <c r="B540" s="138">
        <v>3.8708724E12</v>
      </c>
      <c r="C540" s="139">
        <v>2.8870108E12</v>
      </c>
      <c r="D540" s="138">
        <v>3.40509168E11</v>
      </c>
      <c r="E540" s="138">
        <v>3.64045968E12</v>
      </c>
      <c r="F540" s="138">
        <v>1.3894907857925E13</v>
      </c>
    </row>
    <row r="541">
      <c r="A541" s="137">
        <v>43274.0</v>
      </c>
      <c r="B541" s="138">
        <v>3.8708724E12</v>
      </c>
      <c r="C541" s="139">
        <v>2.8870108E12</v>
      </c>
      <c r="D541" s="138">
        <v>3.40509168E11</v>
      </c>
      <c r="E541" s="138">
        <v>3.64045968E12</v>
      </c>
      <c r="F541" s="138">
        <v>1.3894907857925E13</v>
      </c>
    </row>
    <row r="542">
      <c r="A542" s="137">
        <v>43275.0</v>
      </c>
      <c r="B542" s="138">
        <v>3.8708724E12</v>
      </c>
      <c r="C542" s="139">
        <v>2.8870108E12</v>
      </c>
      <c r="D542" s="138">
        <v>3.40509168E11</v>
      </c>
      <c r="E542" s="138">
        <v>3.64045968E12</v>
      </c>
      <c r="F542" s="138">
        <v>1.3894907857925E13</v>
      </c>
    </row>
    <row r="543">
      <c r="A543" s="137">
        <v>43276.0</v>
      </c>
      <c r="B543" s="138">
        <v>3.8708724E12</v>
      </c>
      <c r="C543" s="139">
        <v>2.8870108E12</v>
      </c>
      <c r="D543" s="138">
        <v>3.40509168E11</v>
      </c>
      <c r="E543" s="138">
        <v>3.64045968E12</v>
      </c>
      <c r="F543" s="138">
        <v>1.3894907857925E13</v>
      </c>
    </row>
    <row r="544">
      <c r="A544" s="137">
        <v>43277.0</v>
      </c>
      <c r="B544" s="138">
        <v>3.8708724E12</v>
      </c>
      <c r="C544" s="139">
        <v>2.8870108E12</v>
      </c>
      <c r="D544" s="138">
        <v>3.40509168E11</v>
      </c>
      <c r="E544" s="138">
        <v>3.64045968E12</v>
      </c>
      <c r="F544" s="138">
        <v>1.3894907857925E13</v>
      </c>
    </row>
    <row r="545">
      <c r="A545" s="137">
        <v>43278.0</v>
      </c>
      <c r="B545" s="138">
        <v>3.8708724E12</v>
      </c>
      <c r="C545" s="139">
        <v>2.8870108E12</v>
      </c>
      <c r="D545" s="138">
        <v>3.40509168E11</v>
      </c>
      <c r="E545" s="138">
        <v>3.64045968E12</v>
      </c>
      <c r="F545" s="138">
        <v>1.3894907857925E13</v>
      </c>
    </row>
    <row r="546">
      <c r="A546" s="137">
        <v>43279.0</v>
      </c>
      <c r="B546" s="138">
        <v>3.8708724E12</v>
      </c>
      <c r="C546" s="139">
        <v>2.8870108E12</v>
      </c>
      <c r="D546" s="138">
        <v>3.40509168E11</v>
      </c>
      <c r="E546" s="138">
        <v>3.64045968E12</v>
      </c>
      <c r="F546" s="138">
        <v>1.3894907857925E13</v>
      </c>
    </row>
    <row r="547">
      <c r="A547" s="137">
        <v>43280.0</v>
      </c>
      <c r="B547" s="138">
        <v>3.8708724E12</v>
      </c>
      <c r="C547" s="139">
        <v>2.8870108E12</v>
      </c>
      <c r="D547" s="138">
        <v>3.40509168E11</v>
      </c>
      <c r="E547" s="138">
        <v>3.64045968E12</v>
      </c>
      <c r="F547" s="138">
        <v>1.3894907857925E13</v>
      </c>
    </row>
    <row r="548">
      <c r="A548" s="137">
        <v>43281.0</v>
      </c>
      <c r="B548" s="138">
        <v>3.8708724E12</v>
      </c>
      <c r="C548" s="139">
        <v>2.8870108E12</v>
      </c>
      <c r="D548" s="138">
        <v>3.40509168E11</v>
      </c>
      <c r="E548" s="138">
        <v>3.64045968E12</v>
      </c>
      <c r="F548" s="138">
        <v>1.3894907857925E13</v>
      </c>
    </row>
    <row r="549">
      <c r="A549" s="137">
        <v>43282.0</v>
      </c>
      <c r="B549" s="138">
        <v>3.9113323E12</v>
      </c>
      <c r="C549" s="139">
        <v>2.9234074E12</v>
      </c>
      <c r="D549" s="138">
        <v>3.49721136E11</v>
      </c>
      <c r="E549" s="138">
        <v>3.63756312E12</v>
      </c>
      <c r="F549" s="138">
        <v>1.3894907857925E13</v>
      </c>
    </row>
    <row r="550">
      <c r="A550" s="137">
        <v>43283.0</v>
      </c>
      <c r="B550" s="138">
        <v>3.9113323E12</v>
      </c>
      <c r="C550" s="139">
        <v>2.9234074E12</v>
      </c>
      <c r="D550" s="138">
        <v>3.49721136E11</v>
      </c>
      <c r="E550" s="138">
        <v>3.63756312E12</v>
      </c>
      <c r="F550" s="138">
        <v>1.3894907857925E13</v>
      </c>
    </row>
    <row r="551">
      <c r="A551" s="137">
        <v>43284.0</v>
      </c>
      <c r="B551" s="138">
        <v>3.9113323E12</v>
      </c>
      <c r="C551" s="139">
        <v>2.9234074E12</v>
      </c>
      <c r="D551" s="138">
        <v>3.49721136E11</v>
      </c>
      <c r="E551" s="138">
        <v>3.63756312E12</v>
      </c>
      <c r="F551" s="138">
        <v>1.3894907857925E13</v>
      </c>
    </row>
    <row r="552">
      <c r="A552" s="137">
        <v>43285.0</v>
      </c>
      <c r="B552" s="138">
        <v>3.9113323E12</v>
      </c>
      <c r="C552" s="139">
        <v>2.9234074E12</v>
      </c>
      <c r="D552" s="138">
        <v>3.49721136E11</v>
      </c>
      <c r="E552" s="138">
        <v>3.63756312E12</v>
      </c>
      <c r="F552" s="138">
        <v>1.3894907857925E13</v>
      </c>
    </row>
    <row r="553">
      <c r="A553" s="137">
        <v>43286.0</v>
      </c>
      <c r="B553" s="138">
        <v>3.9113323E12</v>
      </c>
      <c r="C553" s="139">
        <v>2.9234074E12</v>
      </c>
      <c r="D553" s="138">
        <v>3.49721136E11</v>
      </c>
      <c r="E553" s="138">
        <v>3.63756312E12</v>
      </c>
      <c r="F553" s="138">
        <v>1.3894907857925E13</v>
      </c>
    </row>
    <row r="554">
      <c r="A554" s="137">
        <v>43287.0</v>
      </c>
      <c r="B554" s="138">
        <v>3.9113323E12</v>
      </c>
      <c r="C554" s="139">
        <v>2.9234074E12</v>
      </c>
      <c r="D554" s="138">
        <v>3.49721136E11</v>
      </c>
      <c r="E554" s="138">
        <v>3.63756312E12</v>
      </c>
      <c r="F554" s="138">
        <v>1.3894907857925E13</v>
      </c>
    </row>
    <row r="555">
      <c r="A555" s="137">
        <v>43288.0</v>
      </c>
      <c r="B555" s="138">
        <v>3.9113323E12</v>
      </c>
      <c r="C555" s="139">
        <v>2.9234074E12</v>
      </c>
      <c r="D555" s="138">
        <v>3.49721136E11</v>
      </c>
      <c r="E555" s="138">
        <v>3.63756312E12</v>
      </c>
      <c r="F555" s="138">
        <v>1.3894907857925E13</v>
      </c>
    </row>
    <row r="556">
      <c r="A556" s="137">
        <v>43289.0</v>
      </c>
      <c r="B556" s="138">
        <v>3.9113323E12</v>
      </c>
      <c r="C556" s="139">
        <v>2.9234074E12</v>
      </c>
      <c r="D556" s="138">
        <v>3.49721136E11</v>
      </c>
      <c r="E556" s="138">
        <v>3.63756312E12</v>
      </c>
      <c r="F556" s="138">
        <v>1.3894907857925E13</v>
      </c>
    </row>
    <row r="557">
      <c r="A557" s="137">
        <v>43290.0</v>
      </c>
      <c r="B557" s="138">
        <v>3.9113323E12</v>
      </c>
      <c r="C557" s="139">
        <v>2.9234074E12</v>
      </c>
      <c r="D557" s="138">
        <v>3.49721136E11</v>
      </c>
      <c r="E557" s="138">
        <v>3.63756312E12</v>
      </c>
      <c r="F557" s="138">
        <v>1.3894907857925E13</v>
      </c>
    </row>
    <row r="558">
      <c r="A558" s="137">
        <v>43291.0</v>
      </c>
      <c r="B558" s="138">
        <v>3.9113323E12</v>
      </c>
      <c r="C558" s="139">
        <v>2.9234074E12</v>
      </c>
      <c r="D558" s="138">
        <v>3.49721136E11</v>
      </c>
      <c r="E558" s="138">
        <v>3.63756312E12</v>
      </c>
      <c r="F558" s="138">
        <v>1.3894907857925E13</v>
      </c>
    </row>
    <row r="559">
      <c r="A559" s="137">
        <v>43292.0</v>
      </c>
      <c r="B559" s="138">
        <v>3.9113323E12</v>
      </c>
      <c r="C559" s="139">
        <v>2.9234074E12</v>
      </c>
      <c r="D559" s="138">
        <v>3.49721136E11</v>
      </c>
      <c r="E559" s="138">
        <v>3.63756312E12</v>
      </c>
      <c r="F559" s="138">
        <v>1.3894907857925E13</v>
      </c>
    </row>
    <row r="560">
      <c r="A560" s="137">
        <v>43293.0</v>
      </c>
      <c r="B560" s="138">
        <v>3.9113323E12</v>
      </c>
      <c r="C560" s="139">
        <v>2.9234074E12</v>
      </c>
      <c r="D560" s="138">
        <v>3.49721136E11</v>
      </c>
      <c r="E560" s="138">
        <v>3.63756312E12</v>
      </c>
      <c r="F560" s="138">
        <v>1.3894907857925E13</v>
      </c>
    </row>
    <row r="561">
      <c r="A561" s="137">
        <v>43294.0</v>
      </c>
      <c r="B561" s="138">
        <v>3.9113323E12</v>
      </c>
      <c r="C561" s="139">
        <v>2.9234074E12</v>
      </c>
      <c r="D561" s="138">
        <v>3.49721136E11</v>
      </c>
      <c r="E561" s="138">
        <v>3.63756312E12</v>
      </c>
      <c r="F561" s="138">
        <v>1.3894907857925E13</v>
      </c>
    </row>
    <row r="562">
      <c r="A562" s="137">
        <v>43295.0</v>
      </c>
      <c r="B562" s="138">
        <v>3.9113323E12</v>
      </c>
      <c r="C562" s="139">
        <v>2.9234074E12</v>
      </c>
      <c r="D562" s="138">
        <v>3.49721136E11</v>
      </c>
      <c r="E562" s="138">
        <v>3.63756312E12</v>
      </c>
      <c r="F562" s="138">
        <v>1.3894907857925E13</v>
      </c>
    </row>
    <row r="563">
      <c r="A563" s="137">
        <v>43296.0</v>
      </c>
      <c r="B563" s="138">
        <v>3.9113323E12</v>
      </c>
      <c r="C563" s="139">
        <v>2.9234074E12</v>
      </c>
      <c r="D563" s="138">
        <v>3.49721136E11</v>
      </c>
      <c r="E563" s="138">
        <v>3.63756312E12</v>
      </c>
      <c r="F563" s="138">
        <v>1.3894907857925E13</v>
      </c>
    </row>
    <row r="564">
      <c r="A564" s="137">
        <v>43297.0</v>
      </c>
      <c r="B564" s="138">
        <v>3.9113323E12</v>
      </c>
      <c r="C564" s="139">
        <v>2.9234074E12</v>
      </c>
      <c r="D564" s="138">
        <v>3.49721136E11</v>
      </c>
      <c r="E564" s="138">
        <v>3.63756312E12</v>
      </c>
      <c r="F564" s="138">
        <v>1.3894907857925E13</v>
      </c>
    </row>
    <row r="565">
      <c r="A565" s="137">
        <v>43298.0</v>
      </c>
      <c r="B565" s="138">
        <v>3.9113323E12</v>
      </c>
      <c r="C565" s="139">
        <v>2.9234074E12</v>
      </c>
      <c r="D565" s="138">
        <v>3.49721136E11</v>
      </c>
      <c r="E565" s="138">
        <v>3.63756312E12</v>
      </c>
      <c r="F565" s="138">
        <v>1.3894907857925E13</v>
      </c>
    </row>
    <row r="566">
      <c r="A566" s="137">
        <v>43299.0</v>
      </c>
      <c r="B566" s="138">
        <v>3.9113323E12</v>
      </c>
      <c r="C566" s="139">
        <v>2.9234074E12</v>
      </c>
      <c r="D566" s="138">
        <v>3.49721136E11</v>
      </c>
      <c r="E566" s="138">
        <v>3.63756312E12</v>
      </c>
      <c r="F566" s="138">
        <v>1.3894907857925E13</v>
      </c>
    </row>
    <row r="567">
      <c r="A567" s="137">
        <v>43300.0</v>
      </c>
      <c r="B567" s="138">
        <v>3.9113323E12</v>
      </c>
      <c r="C567" s="139">
        <v>2.9234074E12</v>
      </c>
      <c r="D567" s="138">
        <v>3.49721136E11</v>
      </c>
      <c r="E567" s="138">
        <v>3.63756312E12</v>
      </c>
      <c r="F567" s="138">
        <v>1.3894907857925E13</v>
      </c>
    </row>
    <row r="568">
      <c r="A568" s="137">
        <v>43301.0</v>
      </c>
      <c r="B568" s="138">
        <v>3.9113323E12</v>
      </c>
      <c r="C568" s="139">
        <v>2.9234074E12</v>
      </c>
      <c r="D568" s="138">
        <v>3.49721136E11</v>
      </c>
      <c r="E568" s="138">
        <v>3.63756312E12</v>
      </c>
      <c r="F568" s="138">
        <v>1.3894907857925E13</v>
      </c>
    </row>
    <row r="569">
      <c r="A569" s="137">
        <v>43302.0</v>
      </c>
      <c r="B569" s="138">
        <v>3.9113323E12</v>
      </c>
      <c r="C569" s="139">
        <v>2.9234074E12</v>
      </c>
      <c r="D569" s="138">
        <v>3.49721136E11</v>
      </c>
      <c r="E569" s="138">
        <v>3.63756312E12</v>
      </c>
      <c r="F569" s="138">
        <v>1.3894907857925E13</v>
      </c>
    </row>
    <row r="570">
      <c r="A570" s="137">
        <v>43303.0</v>
      </c>
      <c r="B570" s="138">
        <v>3.9113323E12</v>
      </c>
      <c r="C570" s="139">
        <v>2.9234074E12</v>
      </c>
      <c r="D570" s="138">
        <v>3.49721136E11</v>
      </c>
      <c r="E570" s="138">
        <v>3.63756312E12</v>
      </c>
      <c r="F570" s="138">
        <v>1.3894907857925E13</v>
      </c>
    </row>
    <row r="571">
      <c r="A571" s="137">
        <v>43304.0</v>
      </c>
      <c r="B571" s="138">
        <v>3.9113323E12</v>
      </c>
      <c r="C571" s="139">
        <v>2.9234074E12</v>
      </c>
      <c r="D571" s="138">
        <v>3.49721136E11</v>
      </c>
      <c r="E571" s="138">
        <v>3.63756312E12</v>
      </c>
      <c r="F571" s="138">
        <v>1.3894907857925E13</v>
      </c>
    </row>
    <row r="572">
      <c r="A572" s="137">
        <v>43305.0</v>
      </c>
      <c r="B572" s="138">
        <v>3.9113323E12</v>
      </c>
      <c r="C572" s="139">
        <v>2.9234074E12</v>
      </c>
      <c r="D572" s="138">
        <v>3.49721136E11</v>
      </c>
      <c r="E572" s="138">
        <v>3.63756312E12</v>
      </c>
      <c r="F572" s="138">
        <v>1.3894907857925E13</v>
      </c>
    </row>
    <row r="573">
      <c r="A573" s="137">
        <v>43306.0</v>
      </c>
      <c r="B573" s="138">
        <v>3.9113323E12</v>
      </c>
      <c r="C573" s="139">
        <v>2.9234074E12</v>
      </c>
      <c r="D573" s="138">
        <v>3.49721136E11</v>
      </c>
      <c r="E573" s="138">
        <v>3.63756312E12</v>
      </c>
      <c r="F573" s="138">
        <v>1.3894907857925E13</v>
      </c>
    </row>
    <row r="574">
      <c r="A574" s="137">
        <v>43307.0</v>
      </c>
      <c r="B574" s="138">
        <v>3.9113323E12</v>
      </c>
      <c r="C574" s="139">
        <v>2.9234074E12</v>
      </c>
      <c r="D574" s="138">
        <v>3.49721136E11</v>
      </c>
      <c r="E574" s="138">
        <v>3.63756312E12</v>
      </c>
      <c r="F574" s="138">
        <v>1.3894907857925E13</v>
      </c>
    </row>
    <row r="575">
      <c r="A575" s="137">
        <v>43308.0</v>
      </c>
      <c r="B575" s="138">
        <v>3.9113323E12</v>
      </c>
      <c r="C575" s="139">
        <v>2.9234074E12</v>
      </c>
      <c r="D575" s="138">
        <v>3.49721136E11</v>
      </c>
      <c r="E575" s="138">
        <v>3.63756312E12</v>
      </c>
      <c r="F575" s="138">
        <v>1.3894907857925E13</v>
      </c>
    </row>
    <row r="576">
      <c r="A576" s="137">
        <v>43309.0</v>
      </c>
      <c r="B576" s="138">
        <v>3.9113323E12</v>
      </c>
      <c r="C576" s="139">
        <v>2.9234074E12</v>
      </c>
      <c r="D576" s="138">
        <v>3.49721136E11</v>
      </c>
      <c r="E576" s="138">
        <v>3.63756312E12</v>
      </c>
      <c r="F576" s="138">
        <v>1.3894907857925E13</v>
      </c>
    </row>
    <row r="577">
      <c r="A577" s="137">
        <v>43310.0</v>
      </c>
      <c r="B577" s="138">
        <v>3.9113323E12</v>
      </c>
      <c r="C577" s="139">
        <v>2.9234074E12</v>
      </c>
      <c r="D577" s="138">
        <v>3.49721136E11</v>
      </c>
      <c r="E577" s="138">
        <v>3.63756312E12</v>
      </c>
      <c r="F577" s="138">
        <v>1.3894907857925E13</v>
      </c>
    </row>
    <row r="578">
      <c r="A578" s="137">
        <v>43311.0</v>
      </c>
      <c r="B578" s="138">
        <v>3.9113323E12</v>
      </c>
      <c r="C578" s="139">
        <v>2.9234074E12</v>
      </c>
      <c r="D578" s="138">
        <v>3.49721136E11</v>
      </c>
      <c r="E578" s="138">
        <v>3.63756312E12</v>
      </c>
      <c r="F578" s="138">
        <v>1.3894907857925E13</v>
      </c>
    </row>
    <row r="579">
      <c r="A579" s="137">
        <v>43312.0</v>
      </c>
      <c r="B579" s="138">
        <v>3.9113323E12</v>
      </c>
      <c r="C579" s="139">
        <v>2.9234074E12</v>
      </c>
      <c r="D579" s="138">
        <v>3.49721136E11</v>
      </c>
      <c r="E579" s="138">
        <v>3.63756312E12</v>
      </c>
      <c r="F579" s="138">
        <v>1.3894907857925E13</v>
      </c>
    </row>
    <row r="580">
      <c r="A580" s="137">
        <v>43313.0</v>
      </c>
      <c r="B580" s="138">
        <v>3.9113323E12</v>
      </c>
      <c r="C580" s="139">
        <v>2.9234074E12</v>
      </c>
      <c r="D580" s="138">
        <v>3.49721136E11</v>
      </c>
      <c r="E580" s="138">
        <v>3.63756312E12</v>
      </c>
      <c r="F580" s="138">
        <v>1.3894907857925E13</v>
      </c>
    </row>
    <row r="581">
      <c r="A581" s="137">
        <v>43314.0</v>
      </c>
      <c r="B581" s="138">
        <v>3.9113323E12</v>
      </c>
      <c r="C581" s="139">
        <v>2.9234074E12</v>
      </c>
      <c r="D581" s="138">
        <v>3.49721136E11</v>
      </c>
      <c r="E581" s="138">
        <v>3.63756312E12</v>
      </c>
      <c r="F581" s="138">
        <v>1.3894907857925E13</v>
      </c>
    </row>
    <row r="582">
      <c r="A582" s="137">
        <v>43315.0</v>
      </c>
      <c r="B582" s="138">
        <v>3.9113323E12</v>
      </c>
      <c r="C582" s="139">
        <v>2.9234074E12</v>
      </c>
      <c r="D582" s="138">
        <v>3.49721136E11</v>
      </c>
      <c r="E582" s="138">
        <v>3.63756312E12</v>
      </c>
      <c r="F582" s="138">
        <v>1.3894907857925E13</v>
      </c>
    </row>
    <row r="583">
      <c r="A583" s="137">
        <v>43316.0</v>
      </c>
      <c r="B583" s="138">
        <v>3.9113323E12</v>
      </c>
      <c r="C583" s="139">
        <v>2.9234074E12</v>
      </c>
      <c r="D583" s="138">
        <v>3.49721136E11</v>
      </c>
      <c r="E583" s="138">
        <v>3.63756312E12</v>
      </c>
      <c r="F583" s="138">
        <v>1.3894907857925E13</v>
      </c>
    </row>
    <row r="584">
      <c r="A584" s="137">
        <v>43317.0</v>
      </c>
      <c r="B584" s="138">
        <v>3.9113323E12</v>
      </c>
      <c r="C584" s="139">
        <v>2.9234074E12</v>
      </c>
      <c r="D584" s="138">
        <v>3.49721136E11</v>
      </c>
      <c r="E584" s="138">
        <v>3.63756312E12</v>
      </c>
      <c r="F584" s="138">
        <v>1.3894907857925E13</v>
      </c>
    </row>
    <row r="585">
      <c r="A585" s="137">
        <v>43318.0</v>
      </c>
      <c r="B585" s="138">
        <v>3.9113323E12</v>
      </c>
      <c r="C585" s="139">
        <v>2.9234074E12</v>
      </c>
      <c r="D585" s="138">
        <v>3.49721136E11</v>
      </c>
      <c r="E585" s="138">
        <v>3.63756312E12</v>
      </c>
      <c r="F585" s="138">
        <v>1.3894907857925E13</v>
      </c>
    </row>
    <row r="586">
      <c r="A586" s="137">
        <v>43319.0</v>
      </c>
      <c r="B586" s="138">
        <v>3.9113323E12</v>
      </c>
      <c r="C586" s="139">
        <v>2.9234074E12</v>
      </c>
      <c r="D586" s="138">
        <v>3.49721136E11</v>
      </c>
      <c r="E586" s="138">
        <v>3.63756312E12</v>
      </c>
      <c r="F586" s="138">
        <v>1.3894907857925E13</v>
      </c>
    </row>
    <row r="587">
      <c r="A587" s="137">
        <v>43320.0</v>
      </c>
      <c r="B587" s="138">
        <v>3.9113323E12</v>
      </c>
      <c r="C587" s="139">
        <v>2.9234074E12</v>
      </c>
      <c r="D587" s="138">
        <v>3.49721136E11</v>
      </c>
      <c r="E587" s="138">
        <v>3.63756312E12</v>
      </c>
      <c r="F587" s="138">
        <v>1.3894907857925E13</v>
      </c>
    </row>
    <row r="588">
      <c r="A588" s="137">
        <v>43321.0</v>
      </c>
      <c r="B588" s="138">
        <v>3.9113323E12</v>
      </c>
      <c r="C588" s="139">
        <v>2.9234074E12</v>
      </c>
      <c r="D588" s="138">
        <v>3.49721136E11</v>
      </c>
      <c r="E588" s="138">
        <v>3.63756312E12</v>
      </c>
      <c r="F588" s="138">
        <v>1.3894907857925E13</v>
      </c>
    </row>
    <row r="589">
      <c r="A589" s="137">
        <v>43322.0</v>
      </c>
      <c r="B589" s="138">
        <v>3.9113323E12</v>
      </c>
      <c r="C589" s="139">
        <v>2.9234074E12</v>
      </c>
      <c r="D589" s="138">
        <v>3.49721136E11</v>
      </c>
      <c r="E589" s="138">
        <v>3.63756312E12</v>
      </c>
      <c r="F589" s="138">
        <v>1.3894907857925E13</v>
      </c>
    </row>
    <row r="590">
      <c r="A590" s="137">
        <v>43323.0</v>
      </c>
      <c r="B590" s="138">
        <v>3.9113323E12</v>
      </c>
      <c r="C590" s="139">
        <v>2.9234074E12</v>
      </c>
      <c r="D590" s="138">
        <v>3.49721136E11</v>
      </c>
      <c r="E590" s="138">
        <v>3.63756312E12</v>
      </c>
      <c r="F590" s="138">
        <v>1.3894907857925E13</v>
      </c>
    </row>
    <row r="591">
      <c r="A591" s="137">
        <v>43324.0</v>
      </c>
      <c r="B591" s="138">
        <v>3.9113323E12</v>
      </c>
      <c r="C591" s="139">
        <v>2.9234074E12</v>
      </c>
      <c r="D591" s="138">
        <v>3.49721136E11</v>
      </c>
      <c r="E591" s="138">
        <v>3.63756312E12</v>
      </c>
      <c r="F591" s="138">
        <v>1.3894907857925E13</v>
      </c>
    </row>
    <row r="592">
      <c r="A592" s="137">
        <v>43325.0</v>
      </c>
      <c r="B592" s="138">
        <v>3.9113323E12</v>
      </c>
      <c r="C592" s="139">
        <v>2.9234074E12</v>
      </c>
      <c r="D592" s="138">
        <v>3.49721136E11</v>
      </c>
      <c r="E592" s="138">
        <v>3.63756312E12</v>
      </c>
      <c r="F592" s="138">
        <v>1.3894907857925E13</v>
      </c>
    </row>
    <row r="593">
      <c r="A593" s="137">
        <v>43326.0</v>
      </c>
      <c r="B593" s="138">
        <v>3.9113323E12</v>
      </c>
      <c r="C593" s="139">
        <v>2.9234074E12</v>
      </c>
      <c r="D593" s="138">
        <v>3.49721136E11</v>
      </c>
      <c r="E593" s="138">
        <v>3.63756312E12</v>
      </c>
      <c r="F593" s="138">
        <v>1.3894907857925E13</v>
      </c>
    </row>
    <row r="594">
      <c r="A594" s="137">
        <v>43327.0</v>
      </c>
      <c r="B594" s="138">
        <v>3.9113323E12</v>
      </c>
      <c r="C594" s="139">
        <v>2.9234074E12</v>
      </c>
      <c r="D594" s="138">
        <v>3.49721136E11</v>
      </c>
      <c r="E594" s="138">
        <v>3.63756312E12</v>
      </c>
      <c r="F594" s="138">
        <v>1.3894907857925E13</v>
      </c>
    </row>
    <row r="595">
      <c r="A595" s="137">
        <v>43328.0</v>
      </c>
      <c r="B595" s="138">
        <v>3.9113323E12</v>
      </c>
      <c r="C595" s="139">
        <v>2.9234074E12</v>
      </c>
      <c r="D595" s="138">
        <v>3.49721136E11</v>
      </c>
      <c r="E595" s="138">
        <v>3.63756312E12</v>
      </c>
      <c r="F595" s="138">
        <v>1.3894907857925E13</v>
      </c>
    </row>
    <row r="596">
      <c r="A596" s="137">
        <v>43329.0</v>
      </c>
      <c r="B596" s="138">
        <v>3.9113323E12</v>
      </c>
      <c r="C596" s="139">
        <v>2.9234074E12</v>
      </c>
      <c r="D596" s="138">
        <v>3.49721136E11</v>
      </c>
      <c r="E596" s="138">
        <v>3.63756312E12</v>
      </c>
      <c r="F596" s="138">
        <v>1.3894907857925E13</v>
      </c>
    </row>
    <row r="597">
      <c r="A597" s="137">
        <v>43330.0</v>
      </c>
      <c r="B597" s="138">
        <v>3.9113323E12</v>
      </c>
      <c r="C597" s="139">
        <v>2.9234074E12</v>
      </c>
      <c r="D597" s="138">
        <v>3.49721136E11</v>
      </c>
      <c r="E597" s="138">
        <v>3.63756312E12</v>
      </c>
      <c r="F597" s="138">
        <v>1.3894907857925E13</v>
      </c>
    </row>
    <row r="598">
      <c r="A598" s="137">
        <v>43331.0</v>
      </c>
      <c r="B598" s="138">
        <v>3.9113323E12</v>
      </c>
      <c r="C598" s="139">
        <v>2.9234074E12</v>
      </c>
      <c r="D598" s="138">
        <v>3.49721136E11</v>
      </c>
      <c r="E598" s="138">
        <v>3.63756312E12</v>
      </c>
      <c r="F598" s="138">
        <v>1.3894907857925E13</v>
      </c>
    </row>
    <row r="599">
      <c r="A599" s="137">
        <v>43332.0</v>
      </c>
      <c r="B599" s="138">
        <v>3.9113323E12</v>
      </c>
      <c r="C599" s="139">
        <v>2.9234074E12</v>
      </c>
      <c r="D599" s="138">
        <v>3.49721136E11</v>
      </c>
      <c r="E599" s="138">
        <v>3.63756312E12</v>
      </c>
      <c r="F599" s="138">
        <v>1.3894907857925E13</v>
      </c>
    </row>
    <row r="600">
      <c r="A600" s="137">
        <v>43333.0</v>
      </c>
      <c r="B600" s="138">
        <v>3.9113323E12</v>
      </c>
      <c r="C600" s="139">
        <v>2.9234074E12</v>
      </c>
      <c r="D600" s="138">
        <v>3.49721136E11</v>
      </c>
      <c r="E600" s="138">
        <v>3.63756312E12</v>
      </c>
      <c r="F600" s="138">
        <v>1.3894907857925E13</v>
      </c>
    </row>
    <row r="601">
      <c r="A601" s="137">
        <v>43334.0</v>
      </c>
      <c r="B601" s="138">
        <v>3.9113323E12</v>
      </c>
      <c r="C601" s="139">
        <v>2.9234074E12</v>
      </c>
      <c r="D601" s="138">
        <v>3.49721136E11</v>
      </c>
      <c r="E601" s="138">
        <v>3.63756312E12</v>
      </c>
      <c r="F601" s="138">
        <v>1.3894907857925E13</v>
      </c>
    </row>
    <row r="602">
      <c r="A602" s="137">
        <v>43335.0</v>
      </c>
      <c r="B602" s="138">
        <v>3.9113323E12</v>
      </c>
      <c r="C602" s="139">
        <v>2.9234074E12</v>
      </c>
      <c r="D602" s="138">
        <v>3.49721136E11</v>
      </c>
      <c r="E602" s="138">
        <v>3.63756312E12</v>
      </c>
      <c r="F602" s="138">
        <v>1.3894907857925E13</v>
      </c>
    </row>
    <row r="603">
      <c r="A603" s="137">
        <v>43336.0</v>
      </c>
      <c r="B603" s="138">
        <v>3.9113323E12</v>
      </c>
      <c r="C603" s="139">
        <v>2.9234074E12</v>
      </c>
      <c r="D603" s="138">
        <v>3.49721136E11</v>
      </c>
      <c r="E603" s="138">
        <v>3.63756312E12</v>
      </c>
      <c r="F603" s="138">
        <v>1.3894907857925E13</v>
      </c>
    </row>
    <row r="604">
      <c r="A604" s="137">
        <v>43337.0</v>
      </c>
      <c r="B604" s="138">
        <v>3.9113323E12</v>
      </c>
      <c r="C604" s="139">
        <v>2.9234074E12</v>
      </c>
      <c r="D604" s="138">
        <v>3.49721136E11</v>
      </c>
      <c r="E604" s="138">
        <v>3.63756312E12</v>
      </c>
      <c r="F604" s="138">
        <v>1.3894907857925E13</v>
      </c>
    </row>
    <row r="605">
      <c r="A605" s="137">
        <v>43338.0</v>
      </c>
      <c r="B605" s="138">
        <v>3.9113323E12</v>
      </c>
      <c r="C605" s="139">
        <v>2.9234074E12</v>
      </c>
      <c r="D605" s="138">
        <v>3.49721136E11</v>
      </c>
      <c r="E605" s="138">
        <v>3.63756312E12</v>
      </c>
      <c r="F605" s="138">
        <v>1.3894907857925E13</v>
      </c>
    </row>
    <row r="606">
      <c r="A606" s="137">
        <v>43339.0</v>
      </c>
      <c r="B606" s="138">
        <v>3.9113323E12</v>
      </c>
      <c r="C606" s="139">
        <v>2.9234074E12</v>
      </c>
      <c r="D606" s="138">
        <v>3.49721136E11</v>
      </c>
      <c r="E606" s="138">
        <v>3.63756312E12</v>
      </c>
      <c r="F606" s="138">
        <v>1.3894907857925E13</v>
      </c>
    </row>
    <row r="607">
      <c r="A607" s="137">
        <v>43340.0</v>
      </c>
      <c r="B607" s="138">
        <v>3.9113323E12</v>
      </c>
      <c r="C607" s="139">
        <v>2.9234074E12</v>
      </c>
      <c r="D607" s="138">
        <v>3.49721136E11</v>
      </c>
      <c r="E607" s="138">
        <v>3.63756312E12</v>
      </c>
      <c r="F607" s="138">
        <v>1.3894907857925E13</v>
      </c>
    </row>
    <row r="608">
      <c r="A608" s="137">
        <v>43341.0</v>
      </c>
      <c r="B608" s="138">
        <v>3.9113323E12</v>
      </c>
      <c r="C608" s="139">
        <v>2.9234074E12</v>
      </c>
      <c r="D608" s="138">
        <v>3.49721136E11</v>
      </c>
      <c r="E608" s="138">
        <v>3.63756312E12</v>
      </c>
      <c r="F608" s="138">
        <v>1.3894907857925E13</v>
      </c>
    </row>
    <row r="609">
      <c r="A609" s="137">
        <v>43342.0</v>
      </c>
      <c r="B609" s="138">
        <v>3.9113323E12</v>
      </c>
      <c r="C609" s="139">
        <v>2.9234074E12</v>
      </c>
      <c r="D609" s="138">
        <v>3.49721136E11</v>
      </c>
      <c r="E609" s="138">
        <v>3.63756312E12</v>
      </c>
      <c r="F609" s="138">
        <v>1.3894907857925E13</v>
      </c>
    </row>
    <row r="610">
      <c r="A610" s="137">
        <v>43343.0</v>
      </c>
      <c r="B610" s="138">
        <v>3.9113323E12</v>
      </c>
      <c r="C610" s="139">
        <v>2.9234074E12</v>
      </c>
      <c r="D610" s="138">
        <v>3.49721136E11</v>
      </c>
      <c r="E610" s="138">
        <v>3.63756312E12</v>
      </c>
      <c r="F610" s="138">
        <v>1.3894907857925E13</v>
      </c>
    </row>
    <row r="611">
      <c r="A611" s="137">
        <v>43344.0</v>
      </c>
      <c r="B611" s="138">
        <v>3.9113323E12</v>
      </c>
      <c r="C611" s="139">
        <v>2.9234074E12</v>
      </c>
      <c r="D611" s="138">
        <v>3.49721136E11</v>
      </c>
      <c r="E611" s="138">
        <v>3.63756312E12</v>
      </c>
      <c r="F611" s="138">
        <v>1.3894907857925E13</v>
      </c>
    </row>
    <row r="612">
      <c r="A612" s="137">
        <v>43345.0</v>
      </c>
      <c r="B612" s="138">
        <v>3.9113323E12</v>
      </c>
      <c r="C612" s="139">
        <v>2.9234074E12</v>
      </c>
      <c r="D612" s="138">
        <v>3.49721136E11</v>
      </c>
      <c r="E612" s="138">
        <v>3.63756312E12</v>
      </c>
      <c r="F612" s="138">
        <v>1.3894907857925E13</v>
      </c>
    </row>
    <row r="613">
      <c r="A613" s="137">
        <v>43346.0</v>
      </c>
      <c r="B613" s="138">
        <v>3.9113323E12</v>
      </c>
      <c r="C613" s="139">
        <v>2.9234074E12</v>
      </c>
      <c r="D613" s="138">
        <v>3.49721136E11</v>
      </c>
      <c r="E613" s="138">
        <v>3.63756312E12</v>
      </c>
      <c r="F613" s="138">
        <v>1.3894907857925E13</v>
      </c>
    </row>
    <row r="614">
      <c r="A614" s="137">
        <v>43347.0</v>
      </c>
      <c r="B614" s="138">
        <v>3.9113323E12</v>
      </c>
      <c r="C614" s="139">
        <v>2.9234074E12</v>
      </c>
      <c r="D614" s="138">
        <v>3.49721136E11</v>
      </c>
      <c r="E614" s="138">
        <v>3.63756312E12</v>
      </c>
      <c r="F614" s="138">
        <v>1.3894907857925E13</v>
      </c>
    </row>
    <row r="615">
      <c r="A615" s="137">
        <v>43348.0</v>
      </c>
      <c r="B615" s="138">
        <v>3.9113323E12</v>
      </c>
      <c r="C615" s="139">
        <v>2.9234074E12</v>
      </c>
      <c r="D615" s="138">
        <v>3.49721136E11</v>
      </c>
      <c r="E615" s="138">
        <v>3.63756312E12</v>
      </c>
      <c r="F615" s="138">
        <v>1.3894907857925E13</v>
      </c>
    </row>
    <row r="616">
      <c r="A616" s="137">
        <v>43349.0</v>
      </c>
      <c r="B616" s="138">
        <v>3.9113323E12</v>
      </c>
      <c r="C616" s="139">
        <v>2.9234074E12</v>
      </c>
      <c r="D616" s="138">
        <v>3.49721136E11</v>
      </c>
      <c r="E616" s="138">
        <v>3.63756312E12</v>
      </c>
      <c r="F616" s="138">
        <v>1.3894907857925E13</v>
      </c>
    </row>
    <row r="617">
      <c r="A617" s="137">
        <v>43350.0</v>
      </c>
      <c r="B617" s="138">
        <v>3.9113323E12</v>
      </c>
      <c r="C617" s="139">
        <v>2.9234074E12</v>
      </c>
      <c r="D617" s="138">
        <v>3.49721136E11</v>
      </c>
      <c r="E617" s="138">
        <v>3.63756312E12</v>
      </c>
      <c r="F617" s="138">
        <v>1.3894907857925E13</v>
      </c>
    </row>
    <row r="618">
      <c r="A618" s="137">
        <v>43351.0</v>
      </c>
      <c r="B618" s="138">
        <v>3.9113323E12</v>
      </c>
      <c r="C618" s="139">
        <v>2.9234074E12</v>
      </c>
      <c r="D618" s="138">
        <v>3.49721136E11</v>
      </c>
      <c r="E618" s="138">
        <v>3.63756312E12</v>
      </c>
      <c r="F618" s="138">
        <v>1.3894907857925E13</v>
      </c>
    </row>
    <row r="619">
      <c r="A619" s="137">
        <v>43352.0</v>
      </c>
      <c r="B619" s="138">
        <v>3.9113323E12</v>
      </c>
      <c r="C619" s="139">
        <v>2.9234074E12</v>
      </c>
      <c r="D619" s="138">
        <v>3.49721136E11</v>
      </c>
      <c r="E619" s="138">
        <v>3.63756312E12</v>
      </c>
      <c r="F619" s="138">
        <v>1.3894907857925E13</v>
      </c>
    </row>
    <row r="620">
      <c r="A620" s="137">
        <v>43353.0</v>
      </c>
      <c r="B620" s="138">
        <v>3.9113323E12</v>
      </c>
      <c r="C620" s="139">
        <v>2.9234074E12</v>
      </c>
      <c r="D620" s="138">
        <v>3.49721136E11</v>
      </c>
      <c r="E620" s="138">
        <v>3.63756312E12</v>
      </c>
      <c r="F620" s="138">
        <v>1.3894907857925E13</v>
      </c>
    </row>
    <row r="621">
      <c r="A621" s="137">
        <v>43354.0</v>
      </c>
      <c r="B621" s="138">
        <v>3.9113323E12</v>
      </c>
      <c r="C621" s="139">
        <v>2.9234074E12</v>
      </c>
      <c r="D621" s="138">
        <v>3.49721136E11</v>
      </c>
      <c r="E621" s="138">
        <v>3.63756312E12</v>
      </c>
      <c r="F621" s="138">
        <v>1.3894907857925E13</v>
      </c>
    </row>
    <row r="622">
      <c r="A622" s="137">
        <v>43355.0</v>
      </c>
      <c r="B622" s="138">
        <v>3.9113323E12</v>
      </c>
      <c r="C622" s="139">
        <v>2.9234074E12</v>
      </c>
      <c r="D622" s="138">
        <v>3.49721136E11</v>
      </c>
      <c r="E622" s="138">
        <v>3.63756312E12</v>
      </c>
      <c r="F622" s="138">
        <v>1.3894907857925E13</v>
      </c>
    </row>
    <row r="623">
      <c r="A623" s="137">
        <v>43356.0</v>
      </c>
      <c r="B623" s="138">
        <v>3.9113323E12</v>
      </c>
      <c r="C623" s="139">
        <v>2.9234074E12</v>
      </c>
      <c r="D623" s="138">
        <v>3.49721136E11</v>
      </c>
      <c r="E623" s="138">
        <v>3.63756312E12</v>
      </c>
      <c r="F623" s="138">
        <v>1.3894907857925E13</v>
      </c>
    </row>
    <row r="624">
      <c r="A624" s="137">
        <v>43357.0</v>
      </c>
      <c r="B624" s="138">
        <v>3.9113323E12</v>
      </c>
      <c r="C624" s="139">
        <v>2.9234074E12</v>
      </c>
      <c r="D624" s="138">
        <v>3.49721136E11</v>
      </c>
      <c r="E624" s="138">
        <v>3.63756312E12</v>
      </c>
      <c r="F624" s="138">
        <v>1.3894907857925E13</v>
      </c>
    </row>
    <row r="625">
      <c r="A625" s="137">
        <v>43358.0</v>
      </c>
      <c r="B625" s="138">
        <v>3.9113323E12</v>
      </c>
      <c r="C625" s="139">
        <v>2.9234074E12</v>
      </c>
      <c r="D625" s="138">
        <v>3.49721136E11</v>
      </c>
      <c r="E625" s="138">
        <v>3.63756312E12</v>
      </c>
      <c r="F625" s="138">
        <v>1.3894907857925E13</v>
      </c>
    </row>
    <row r="626">
      <c r="A626" s="137">
        <v>43359.0</v>
      </c>
      <c r="B626" s="138">
        <v>3.9113323E12</v>
      </c>
      <c r="C626" s="139">
        <v>2.9234074E12</v>
      </c>
      <c r="D626" s="138">
        <v>3.49721136E11</v>
      </c>
      <c r="E626" s="138">
        <v>3.63756312E12</v>
      </c>
      <c r="F626" s="138">
        <v>1.3894907857925E13</v>
      </c>
    </row>
    <row r="627">
      <c r="A627" s="137">
        <v>43360.0</v>
      </c>
      <c r="B627" s="138">
        <v>3.9113323E12</v>
      </c>
      <c r="C627" s="139">
        <v>2.9234074E12</v>
      </c>
      <c r="D627" s="138">
        <v>3.49721136E11</v>
      </c>
      <c r="E627" s="138">
        <v>3.63756312E12</v>
      </c>
      <c r="F627" s="138">
        <v>1.3894907857925E13</v>
      </c>
    </row>
    <row r="628">
      <c r="A628" s="137">
        <v>43361.0</v>
      </c>
      <c r="B628" s="138">
        <v>3.9113323E12</v>
      </c>
      <c r="C628" s="139">
        <v>2.9234074E12</v>
      </c>
      <c r="D628" s="138">
        <v>3.49721136E11</v>
      </c>
      <c r="E628" s="138">
        <v>3.63756312E12</v>
      </c>
      <c r="F628" s="138">
        <v>1.3894907857925E13</v>
      </c>
    </row>
    <row r="629">
      <c r="A629" s="137">
        <v>43362.0</v>
      </c>
      <c r="B629" s="138">
        <v>3.9113323E12</v>
      </c>
      <c r="C629" s="139">
        <v>2.9234074E12</v>
      </c>
      <c r="D629" s="138">
        <v>3.49721136E11</v>
      </c>
      <c r="E629" s="138">
        <v>3.63756312E12</v>
      </c>
      <c r="F629" s="138">
        <v>1.3894907857925E13</v>
      </c>
    </row>
    <row r="630">
      <c r="A630" s="137">
        <v>43363.0</v>
      </c>
      <c r="B630" s="138">
        <v>3.9113323E12</v>
      </c>
      <c r="C630" s="139">
        <v>2.9234074E12</v>
      </c>
      <c r="D630" s="138">
        <v>3.49721136E11</v>
      </c>
      <c r="E630" s="138">
        <v>3.63756312E12</v>
      </c>
      <c r="F630" s="138">
        <v>1.3894907857925E13</v>
      </c>
    </row>
    <row r="631">
      <c r="A631" s="137">
        <v>43364.0</v>
      </c>
      <c r="B631" s="138">
        <v>3.9113323E12</v>
      </c>
      <c r="C631" s="139">
        <v>2.9234074E12</v>
      </c>
      <c r="D631" s="138">
        <v>3.49721136E11</v>
      </c>
      <c r="E631" s="138">
        <v>3.63756312E12</v>
      </c>
      <c r="F631" s="138">
        <v>1.3894907857925E13</v>
      </c>
    </row>
    <row r="632">
      <c r="A632" s="137">
        <v>43365.0</v>
      </c>
      <c r="B632" s="138">
        <v>3.9113323E12</v>
      </c>
      <c r="C632" s="139">
        <v>2.9234074E12</v>
      </c>
      <c r="D632" s="138">
        <v>3.49721136E11</v>
      </c>
      <c r="E632" s="138">
        <v>3.63756312E12</v>
      </c>
      <c r="F632" s="138">
        <v>1.3894907857925E13</v>
      </c>
    </row>
    <row r="633">
      <c r="A633" s="137">
        <v>43366.0</v>
      </c>
      <c r="B633" s="138">
        <v>3.9113323E12</v>
      </c>
      <c r="C633" s="139">
        <v>2.9234074E12</v>
      </c>
      <c r="D633" s="138">
        <v>3.49721136E11</v>
      </c>
      <c r="E633" s="138">
        <v>3.63756312E12</v>
      </c>
      <c r="F633" s="138">
        <v>1.3894907857925E13</v>
      </c>
    </row>
    <row r="634">
      <c r="A634" s="137">
        <v>43367.0</v>
      </c>
      <c r="B634" s="138">
        <v>3.9113323E12</v>
      </c>
      <c r="C634" s="139">
        <v>2.9234074E12</v>
      </c>
      <c r="D634" s="138">
        <v>3.49721136E11</v>
      </c>
      <c r="E634" s="138">
        <v>3.63756312E12</v>
      </c>
      <c r="F634" s="138">
        <v>1.3894907857925E13</v>
      </c>
    </row>
    <row r="635">
      <c r="A635" s="137">
        <v>43368.0</v>
      </c>
      <c r="B635" s="138">
        <v>3.9113323E12</v>
      </c>
      <c r="C635" s="139">
        <v>2.9234074E12</v>
      </c>
      <c r="D635" s="138">
        <v>3.49721136E11</v>
      </c>
      <c r="E635" s="138">
        <v>3.63756312E12</v>
      </c>
      <c r="F635" s="138">
        <v>1.3894907857925E13</v>
      </c>
    </row>
    <row r="636">
      <c r="A636" s="137">
        <v>43369.0</v>
      </c>
      <c r="B636" s="138">
        <v>3.9113323E12</v>
      </c>
      <c r="C636" s="139">
        <v>2.9234074E12</v>
      </c>
      <c r="D636" s="138">
        <v>3.49721136E11</v>
      </c>
      <c r="E636" s="138">
        <v>3.63756312E12</v>
      </c>
      <c r="F636" s="138">
        <v>1.3894907857925E13</v>
      </c>
    </row>
    <row r="637">
      <c r="A637" s="137">
        <v>43370.0</v>
      </c>
      <c r="B637" s="138">
        <v>3.9113323E12</v>
      </c>
      <c r="C637" s="139">
        <v>2.9234074E12</v>
      </c>
      <c r="D637" s="138">
        <v>3.49721136E11</v>
      </c>
      <c r="E637" s="138">
        <v>3.63756312E12</v>
      </c>
      <c r="F637" s="138">
        <v>1.3894907857925E13</v>
      </c>
    </row>
    <row r="638">
      <c r="A638" s="137">
        <v>43371.0</v>
      </c>
      <c r="B638" s="138">
        <v>3.9113323E12</v>
      </c>
      <c r="C638" s="139">
        <v>2.9234074E12</v>
      </c>
      <c r="D638" s="138">
        <v>3.49721136E11</v>
      </c>
      <c r="E638" s="138">
        <v>3.63756312E12</v>
      </c>
      <c r="F638" s="138">
        <v>1.3894907857925E13</v>
      </c>
    </row>
    <row r="639">
      <c r="A639" s="137">
        <v>43372.0</v>
      </c>
      <c r="B639" s="138">
        <v>3.9113323E12</v>
      </c>
      <c r="C639" s="139">
        <v>2.9234074E12</v>
      </c>
      <c r="D639" s="138">
        <v>3.49721136E11</v>
      </c>
      <c r="E639" s="138">
        <v>3.63756312E12</v>
      </c>
      <c r="F639" s="138">
        <v>1.3894907857925E13</v>
      </c>
    </row>
    <row r="640">
      <c r="A640" s="137">
        <v>43373.0</v>
      </c>
      <c r="B640" s="138">
        <v>3.9113323E12</v>
      </c>
      <c r="C640" s="139">
        <v>2.9234074E12</v>
      </c>
      <c r="D640" s="138">
        <v>3.49721136E11</v>
      </c>
      <c r="E640" s="138">
        <v>3.63756312E12</v>
      </c>
      <c r="F640" s="138">
        <v>1.3894907857925E13</v>
      </c>
    </row>
    <row r="641">
      <c r="A641" s="137">
        <v>43374.0</v>
      </c>
      <c r="B641" s="138">
        <v>3.923983E12</v>
      </c>
      <c r="C641" s="139">
        <v>2.9481634E12</v>
      </c>
      <c r="D641" s="138">
        <v>3.5293075200000006E11</v>
      </c>
      <c r="E641" s="138">
        <v>3.8282474880000005E12</v>
      </c>
      <c r="F641" s="138">
        <v>1.3894907857925E13</v>
      </c>
    </row>
    <row r="642">
      <c r="A642" s="137">
        <v>43375.0</v>
      </c>
      <c r="B642" s="138">
        <v>3.923983E12</v>
      </c>
      <c r="C642" s="139">
        <v>2.9481634E12</v>
      </c>
      <c r="D642" s="138">
        <v>3.5293075200000006E11</v>
      </c>
      <c r="E642" s="138">
        <v>3.8282474880000005E12</v>
      </c>
      <c r="F642" s="138">
        <v>1.3894907857925E13</v>
      </c>
    </row>
    <row r="643">
      <c r="A643" s="137">
        <v>43376.0</v>
      </c>
      <c r="B643" s="138">
        <v>3.923983E12</v>
      </c>
      <c r="C643" s="139">
        <v>2.9481634E12</v>
      </c>
      <c r="D643" s="138">
        <v>3.5293075200000006E11</v>
      </c>
      <c r="E643" s="138">
        <v>3.8282474880000005E12</v>
      </c>
      <c r="F643" s="138">
        <v>1.3894907857925E13</v>
      </c>
    </row>
    <row r="644">
      <c r="A644" s="137">
        <v>43377.0</v>
      </c>
      <c r="B644" s="138">
        <v>3.923983E12</v>
      </c>
      <c r="C644" s="139">
        <v>2.9481634E12</v>
      </c>
      <c r="D644" s="138">
        <v>3.5293075200000006E11</v>
      </c>
      <c r="E644" s="138">
        <v>3.8282474880000005E12</v>
      </c>
      <c r="F644" s="138">
        <v>1.3894907857925E13</v>
      </c>
    </row>
    <row r="645">
      <c r="A645" s="137">
        <v>43378.0</v>
      </c>
      <c r="B645" s="138">
        <v>3.923983E12</v>
      </c>
      <c r="C645" s="139">
        <v>2.9481634E12</v>
      </c>
      <c r="D645" s="138">
        <v>3.5293075200000006E11</v>
      </c>
      <c r="E645" s="138">
        <v>3.8282474880000005E12</v>
      </c>
      <c r="F645" s="138">
        <v>1.3894907857925E13</v>
      </c>
    </row>
    <row r="646">
      <c r="A646" s="137">
        <v>43379.0</v>
      </c>
      <c r="B646" s="138">
        <v>3.923983E12</v>
      </c>
      <c r="C646" s="139">
        <v>2.9481634E12</v>
      </c>
      <c r="D646" s="138">
        <v>3.5293075200000006E11</v>
      </c>
      <c r="E646" s="138">
        <v>3.8282474880000005E12</v>
      </c>
      <c r="F646" s="138">
        <v>1.3894907857925E13</v>
      </c>
    </row>
    <row r="647">
      <c r="A647" s="137">
        <v>43380.0</v>
      </c>
      <c r="B647" s="138">
        <v>3.923983E12</v>
      </c>
      <c r="C647" s="139">
        <v>2.9481634E12</v>
      </c>
      <c r="D647" s="138">
        <v>3.5293075200000006E11</v>
      </c>
      <c r="E647" s="138">
        <v>3.8282474880000005E12</v>
      </c>
      <c r="F647" s="138">
        <v>1.3894907857925E13</v>
      </c>
    </row>
    <row r="648">
      <c r="A648" s="137">
        <v>43381.0</v>
      </c>
      <c r="B648" s="138">
        <v>3.923983E12</v>
      </c>
      <c r="C648" s="139">
        <v>2.9481634E12</v>
      </c>
      <c r="D648" s="138">
        <v>3.5293075200000006E11</v>
      </c>
      <c r="E648" s="138">
        <v>3.8282474880000005E12</v>
      </c>
      <c r="F648" s="138">
        <v>1.3894907857925E13</v>
      </c>
    </row>
    <row r="649">
      <c r="A649" s="137">
        <v>43382.0</v>
      </c>
      <c r="B649" s="138">
        <v>3.923983E12</v>
      </c>
      <c r="C649" s="139">
        <v>2.9481634E12</v>
      </c>
      <c r="D649" s="138">
        <v>3.5293075200000006E11</v>
      </c>
      <c r="E649" s="138">
        <v>3.8282474880000005E12</v>
      </c>
      <c r="F649" s="138">
        <v>1.3894907857925E13</v>
      </c>
    </row>
    <row r="650">
      <c r="A650" s="137">
        <v>43383.0</v>
      </c>
      <c r="B650" s="138">
        <v>3.923983E12</v>
      </c>
      <c r="C650" s="139">
        <v>2.9481634E12</v>
      </c>
      <c r="D650" s="138">
        <v>3.5293075200000006E11</v>
      </c>
      <c r="E650" s="138">
        <v>3.8282474880000005E12</v>
      </c>
      <c r="F650" s="138">
        <v>1.3894907857925E13</v>
      </c>
    </row>
    <row r="651">
      <c r="A651" s="137">
        <v>43384.0</v>
      </c>
      <c r="B651" s="138">
        <v>3.923983E12</v>
      </c>
      <c r="C651" s="139">
        <v>2.9481634E12</v>
      </c>
      <c r="D651" s="138">
        <v>3.5293075200000006E11</v>
      </c>
      <c r="E651" s="138">
        <v>3.8282474880000005E12</v>
      </c>
      <c r="F651" s="138">
        <v>1.3894907857925E13</v>
      </c>
    </row>
    <row r="652">
      <c r="A652" s="137">
        <v>43385.0</v>
      </c>
      <c r="B652" s="138">
        <v>3.923983E12</v>
      </c>
      <c r="C652" s="139">
        <v>2.9481634E12</v>
      </c>
      <c r="D652" s="138">
        <v>3.5293075200000006E11</v>
      </c>
      <c r="E652" s="138">
        <v>3.8282474880000005E12</v>
      </c>
      <c r="F652" s="138">
        <v>1.3894907857925E13</v>
      </c>
    </row>
    <row r="653">
      <c r="A653" s="137">
        <v>43386.0</v>
      </c>
      <c r="B653" s="138">
        <v>3.923983E12</v>
      </c>
      <c r="C653" s="139">
        <v>2.9481634E12</v>
      </c>
      <c r="D653" s="138">
        <v>3.5293075200000006E11</v>
      </c>
      <c r="E653" s="138">
        <v>3.8282474880000005E12</v>
      </c>
      <c r="F653" s="138">
        <v>1.3894907857925E13</v>
      </c>
    </row>
    <row r="654">
      <c r="A654" s="137">
        <v>43387.0</v>
      </c>
      <c r="B654" s="138">
        <v>3.923983E12</v>
      </c>
      <c r="C654" s="139">
        <v>2.9481634E12</v>
      </c>
      <c r="D654" s="138">
        <v>3.5293075200000006E11</v>
      </c>
      <c r="E654" s="138">
        <v>3.8282474880000005E12</v>
      </c>
      <c r="F654" s="138">
        <v>1.3894907857925E13</v>
      </c>
    </row>
    <row r="655">
      <c r="A655" s="137">
        <v>43388.0</v>
      </c>
      <c r="B655" s="138">
        <v>3.923983E12</v>
      </c>
      <c r="C655" s="139">
        <v>2.9481634E12</v>
      </c>
      <c r="D655" s="138">
        <v>3.5293075200000006E11</v>
      </c>
      <c r="E655" s="138">
        <v>3.8282474880000005E12</v>
      </c>
      <c r="F655" s="138">
        <v>1.3894907857925E13</v>
      </c>
    </row>
    <row r="656">
      <c r="A656" s="137">
        <v>43389.0</v>
      </c>
      <c r="B656" s="138">
        <v>3.923983E12</v>
      </c>
      <c r="C656" s="139">
        <v>2.9481634E12</v>
      </c>
      <c r="D656" s="138">
        <v>3.5293075200000006E11</v>
      </c>
      <c r="E656" s="138">
        <v>3.8282474880000005E12</v>
      </c>
      <c r="F656" s="138">
        <v>1.3894907857925E13</v>
      </c>
    </row>
    <row r="657">
      <c r="A657" s="137">
        <v>43390.0</v>
      </c>
      <c r="B657" s="138">
        <v>3.923983E12</v>
      </c>
      <c r="C657" s="139">
        <v>2.9481634E12</v>
      </c>
      <c r="D657" s="138">
        <v>3.5293075200000006E11</v>
      </c>
      <c r="E657" s="138">
        <v>3.8282474880000005E12</v>
      </c>
      <c r="F657" s="138">
        <v>1.3894907857925E13</v>
      </c>
    </row>
    <row r="658">
      <c r="A658" s="137">
        <v>43391.0</v>
      </c>
      <c r="B658" s="138">
        <v>3.923983E12</v>
      </c>
      <c r="C658" s="139">
        <v>2.9481634E12</v>
      </c>
      <c r="D658" s="138">
        <v>3.5293075200000006E11</v>
      </c>
      <c r="E658" s="138">
        <v>3.8282474880000005E12</v>
      </c>
      <c r="F658" s="138">
        <v>1.3894907857925E13</v>
      </c>
    </row>
    <row r="659">
      <c r="A659" s="137">
        <v>43392.0</v>
      </c>
      <c r="B659" s="138">
        <v>3.923983E12</v>
      </c>
      <c r="C659" s="139">
        <v>2.9481634E12</v>
      </c>
      <c r="D659" s="138">
        <v>3.5293075200000006E11</v>
      </c>
      <c r="E659" s="138">
        <v>3.8282474880000005E12</v>
      </c>
      <c r="F659" s="138">
        <v>1.3894907857925E13</v>
      </c>
    </row>
    <row r="660">
      <c r="A660" s="137">
        <v>43393.0</v>
      </c>
      <c r="B660" s="138">
        <v>3.923983E12</v>
      </c>
      <c r="C660" s="139">
        <v>2.9481634E12</v>
      </c>
      <c r="D660" s="138">
        <v>3.5293075200000006E11</v>
      </c>
      <c r="E660" s="138">
        <v>3.8282474880000005E12</v>
      </c>
      <c r="F660" s="138">
        <v>1.3894907857925E13</v>
      </c>
    </row>
    <row r="661">
      <c r="A661" s="137">
        <v>43394.0</v>
      </c>
      <c r="B661" s="138">
        <v>3.923983E12</v>
      </c>
      <c r="C661" s="139">
        <v>2.9481634E12</v>
      </c>
      <c r="D661" s="138">
        <v>3.5293075200000006E11</v>
      </c>
      <c r="E661" s="138">
        <v>3.8282474880000005E12</v>
      </c>
      <c r="F661" s="138">
        <v>1.3894907857925E13</v>
      </c>
    </row>
    <row r="662">
      <c r="A662" s="137">
        <v>43395.0</v>
      </c>
      <c r="B662" s="138">
        <v>3.923983E12</v>
      </c>
      <c r="C662" s="139">
        <v>2.9481634E12</v>
      </c>
      <c r="D662" s="138">
        <v>3.5293075200000006E11</v>
      </c>
      <c r="E662" s="138">
        <v>3.8282474880000005E12</v>
      </c>
      <c r="F662" s="138">
        <v>1.3894907857925E13</v>
      </c>
    </row>
    <row r="663">
      <c r="A663" s="137">
        <v>43396.0</v>
      </c>
      <c r="B663" s="138">
        <v>3.923983E12</v>
      </c>
      <c r="C663" s="139">
        <v>2.9481634E12</v>
      </c>
      <c r="D663" s="138">
        <v>3.5293075200000006E11</v>
      </c>
      <c r="E663" s="138">
        <v>3.8282474880000005E12</v>
      </c>
      <c r="F663" s="138">
        <v>1.3894907857925E13</v>
      </c>
    </row>
    <row r="664">
      <c r="A664" s="137">
        <v>43397.0</v>
      </c>
      <c r="B664" s="138">
        <v>3.923983E12</v>
      </c>
      <c r="C664" s="139">
        <v>2.9481634E12</v>
      </c>
      <c r="D664" s="138">
        <v>3.5293075200000006E11</v>
      </c>
      <c r="E664" s="138">
        <v>3.8282474880000005E12</v>
      </c>
      <c r="F664" s="138">
        <v>1.3894907857925E13</v>
      </c>
    </row>
    <row r="665">
      <c r="A665" s="137">
        <v>43398.0</v>
      </c>
      <c r="B665" s="138">
        <v>3.923983E12</v>
      </c>
      <c r="C665" s="139">
        <v>2.9481634E12</v>
      </c>
      <c r="D665" s="138">
        <v>3.5293075200000006E11</v>
      </c>
      <c r="E665" s="138">
        <v>3.8282474880000005E12</v>
      </c>
      <c r="F665" s="138">
        <v>1.3894907857925E13</v>
      </c>
    </row>
    <row r="666">
      <c r="A666" s="137">
        <v>43399.0</v>
      </c>
      <c r="B666" s="138">
        <v>3.923983E12</v>
      </c>
      <c r="C666" s="139">
        <v>2.9481634E12</v>
      </c>
      <c r="D666" s="138">
        <v>3.5293075200000006E11</v>
      </c>
      <c r="E666" s="138">
        <v>3.8282474880000005E12</v>
      </c>
      <c r="F666" s="138">
        <v>1.3894907857925E13</v>
      </c>
    </row>
    <row r="667">
      <c r="A667" s="137">
        <v>43400.0</v>
      </c>
      <c r="B667" s="138">
        <v>3.923983E12</v>
      </c>
      <c r="C667" s="139">
        <v>2.9481634E12</v>
      </c>
      <c r="D667" s="138">
        <v>3.5293075200000006E11</v>
      </c>
      <c r="E667" s="138">
        <v>3.8282474880000005E12</v>
      </c>
      <c r="F667" s="138">
        <v>1.3894907857925E13</v>
      </c>
    </row>
    <row r="668">
      <c r="A668" s="137">
        <v>43401.0</v>
      </c>
      <c r="B668" s="138">
        <v>3.923983E12</v>
      </c>
      <c r="C668" s="139">
        <v>2.9481634E12</v>
      </c>
      <c r="D668" s="138">
        <v>3.5293075200000006E11</v>
      </c>
      <c r="E668" s="138">
        <v>3.8282474880000005E12</v>
      </c>
      <c r="F668" s="138">
        <v>1.3894907857925E13</v>
      </c>
    </row>
    <row r="669">
      <c r="A669" s="137">
        <v>43402.0</v>
      </c>
      <c r="B669" s="138">
        <v>3.923983E12</v>
      </c>
      <c r="C669" s="139">
        <v>2.9481634E12</v>
      </c>
      <c r="D669" s="138">
        <v>3.5293075200000006E11</v>
      </c>
      <c r="E669" s="138">
        <v>3.8282474880000005E12</v>
      </c>
      <c r="F669" s="138">
        <v>1.3894907857925E13</v>
      </c>
    </row>
    <row r="670">
      <c r="A670" s="137">
        <v>43403.0</v>
      </c>
      <c r="B670" s="138">
        <v>3.923983E12</v>
      </c>
      <c r="C670" s="139">
        <v>2.9481634E12</v>
      </c>
      <c r="D670" s="138">
        <v>3.5293075200000006E11</v>
      </c>
      <c r="E670" s="138">
        <v>3.8282474880000005E12</v>
      </c>
      <c r="F670" s="138">
        <v>1.3894907857925E13</v>
      </c>
    </row>
    <row r="671">
      <c r="A671" s="137">
        <v>43404.0</v>
      </c>
      <c r="B671" s="138">
        <v>3.923983E12</v>
      </c>
      <c r="C671" s="139">
        <v>2.9481634E12</v>
      </c>
      <c r="D671" s="138">
        <v>3.5293075200000006E11</v>
      </c>
      <c r="E671" s="138">
        <v>3.8282474880000005E12</v>
      </c>
      <c r="F671" s="138">
        <v>1.3894907857925E13</v>
      </c>
    </row>
    <row r="672">
      <c r="A672" s="137">
        <v>43405.0</v>
      </c>
      <c r="B672" s="138">
        <v>3.923983E12</v>
      </c>
      <c r="C672" s="139">
        <v>2.9481634E12</v>
      </c>
      <c r="D672" s="138">
        <v>3.5293075200000006E11</v>
      </c>
      <c r="E672" s="138">
        <v>3.8282474880000005E12</v>
      </c>
      <c r="F672" s="138">
        <v>1.3894907857925E13</v>
      </c>
    </row>
    <row r="673">
      <c r="A673" s="137">
        <v>43406.0</v>
      </c>
      <c r="B673" s="138">
        <v>3.923983E12</v>
      </c>
      <c r="C673" s="139">
        <v>2.9481634E12</v>
      </c>
      <c r="D673" s="138">
        <v>3.5293075200000006E11</v>
      </c>
      <c r="E673" s="138">
        <v>3.8282474880000005E12</v>
      </c>
      <c r="F673" s="138">
        <v>1.3894907857925E13</v>
      </c>
    </row>
    <row r="674">
      <c r="A674" s="137">
        <v>43407.0</v>
      </c>
      <c r="B674" s="138">
        <v>3.923983E12</v>
      </c>
      <c r="C674" s="139">
        <v>2.9481634E12</v>
      </c>
      <c r="D674" s="138">
        <v>3.5293075200000006E11</v>
      </c>
      <c r="E674" s="138">
        <v>3.8282474880000005E12</v>
      </c>
      <c r="F674" s="138">
        <v>1.3894907857925E13</v>
      </c>
    </row>
    <row r="675">
      <c r="A675" s="137">
        <v>43408.0</v>
      </c>
      <c r="B675" s="138">
        <v>3.923983E12</v>
      </c>
      <c r="C675" s="139">
        <v>2.9481634E12</v>
      </c>
      <c r="D675" s="138">
        <v>3.5293075200000006E11</v>
      </c>
      <c r="E675" s="138">
        <v>3.8282474880000005E12</v>
      </c>
      <c r="F675" s="138">
        <v>1.3894907857925E13</v>
      </c>
    </row>
    <row r="676">
      <c r="A676" s="137">
        <v>43409.0</v>
      </c>
      <c r="B676" s="138">
        <v>3.923983E12</v>
      </c>
      <c r="C676" s="139">
        <v>2.9481634E12</v>
      </c>
      <c r="D676" s="138">
        <v>3.5293075200000006E11</v>
      </c>
      <c r="E676" s="138">
        <v>3.8282474880000005E12</v>
      </c>
      <c r="F676" s="138">
        <v>1.3894907857925E13</v>
      </c>
    </row>
    <row r="677">
      <c r="A677" s="137">
        <v>43410.0</v>
      </c>
      <c r="B677" s="138">
        <v>3.923983E12</v>
      </c>
      <c r="C677" s="139">
        <v>2.9481634E12</v>
      </c>
      <c r="D677" s="138">
        <v>3.5293075200000006E11</v>
      </c>
      <c r="E677" s="138">
        <v>3.8282474880000005E12</v>
      </c>
      <c r="F677" s="138">
        <v>1.3894907857925E13</v>
      </c>
    </row>
    <row r="678">
      <c r="A678" s="137">
        <v>43411.0</v>
      </c>
      <c r="B678" s="138">
        <v>3.923983E12</v>
      </c>
      <c r="C678" s="139">
        <v>2.9481634E12</v>
      </c>
      <c r="D678" s="138">
        <v>3.5293075200000006E11</v>
      </c>
      <c r="E678" s="138">
        <v>3.8282474880000005E12</v>
      </c>
      <c r="F678" s="138">
        <v>1.3894907857925E13</v>
      </c>
    </row>
    <row r="679">
      <c r="A679" s="137">
        <v>43412.0</v>
      </c>
      <c r="B679" s="138">
        <v>3.923983E12</v>
      </c>
      <c r="C679" s="139">
        <v>2.9481634E12</v>
      </c>
      <c r="D679" s="138">
        <v>3.5293075200000006E11</v>
      </c>
      <c r="E679" s="138">
        <v>3.8282474880000005E12</v>
      </c>
      <c r="F679" s="138">
        <v>1.3894907857925E13</v>
      </c>
    </row>
    <row r="680">
      <c r="A680" s="137">
        <v>43413.0</v>
      </c>
      <c r="B680" s="138">
        <v>3.923983E12</v>
      </c>
      <c r="C680" s="139">
        <v>2.9481634E12</v>
      </c>
      <c r="D680" s="138">
        <v>3.5293075200000006E11</v>
      </c>
      <c r="E680" s="138">
        <v>3.8282474880000005E12</v>
      </c>
      <c r="F680" s="138">
        <v>1.3894907857925E13</v>
      </c>
    </row>
    <row r="681">
      <c r="A681" s="137">
        <v>43414.0</v>
      </c>
      <c r="B681" s="138">
        <v>3.923983E12</v>
      </c>
      <c r="C681" s="139">
        <v>2.9481634E12</v>
      </c>
      <c r="D681" s="138">
        <v>3.5293075200000006E11</v>
      </c>
      <c r="E681" s="138">
        <v>3.8282474880000005E12</v>
      </c>
      <c r="F681" s="138">
        <v>1.3894907857925E13</v>
      </c>
    </row>
    <row r="682">
      <c r="A682" s="137">
        <v>43415.0</v>
      </c>
      <c r="B682" s="138">
        <v>3.923983E12</v>
      </c>
      <c r="C682" s="139">
        <v>2.9481634E12</v>
      </c>
      <c r="D682" s="138">
        <v>3.5293075200000006E11</v>
      </c>
      <c r="E682" s="138">
        <v>3.8282474880000005E12</v>
      </c>
      <c r="F682" s="138">
        <v>1.3894907857925E13</v>
      </c>
    </row>
    <row r="683">
      <c r="A683" s="137">
        <v>43416.0</v>
      </c>
      <c r="B683" s="138">
        <v>3.923983E12</v>
      </c>
      <c r="C683" s="139">
        <v>2.9481634E12</v>
      </c>
      <c r="D683" s="138">
        <v>3.5293075200000006E11</v>
      </c>
      <c r="E683" s="138">
        <v>3.8282474880000005E12</v>
      </c>
      <c r="F683" s="138">
        <v>1.3894907857925E13</v>
      </c>
    </row>
    <row r="684">
      <c r="A684" s="137">
        <v>43417.0</v>
      </c>
      <c r="B684" s="138">
        <v>3.923983E12</v>
      </c>
      <c r="C684" s="139">
        <v>2.9481634E12</v>
      </c>
      <c r="D684" s="138">
        <v>3.5293075200000006E11</v>
      </c>
      <c r="E684" s="138">
        <v>3.8282474880000005E12</v>
      </c>
      <c r="F684" s="138">
        <v>1.3894907857925E13</v>
      </c>
    </row>
    <row r="685">
      <c r="A685" s="137">
        <v>43418.0</v>
      </c>
      <c r="B685" s="138">
        <v>3.923983E12</v>
      </c>
      <c r="C685" s="139">
        <v>2.9481634E12</v>
      </c>
      <c r="D685" s="138">
        <v>3.5293075200000006E11</v>
      </c>
      <c r="E685" s="138">
        <v>3.8282474880000005E12</v>
      </c>
      <c r="F685" s="138">
        <v>1.3894907857925E13</v>
      </c>
    </row>
    <row r="686">
      <c r="A686" s="137">
        <v>43419.0</v>
      </c>
      <c r="B686" s="138">
        <v>3.923983E12</v>
      </c>
      <c r="C686" s="139">
        <v>2.9481634E12</v>
      </c>
      <c r="D686" s="138">
        <v>3.5293075200000006E11</v>
      </c>
      <c r="E686" s="138">
        <v>3.8282474880000005E12</v>
      </c>
      <c r="F686" s="138">
        <v>1.3894907857925E13</v>
      </c>
    </row>
    <row r="687">
      <c r="A687" s="137">
        <v>43420.0</v>
      </c>
      <c r="B687" s="138">
        <v>3.923983E12</v>
      </c>
      <c r="C687" s="139">
        <v>2.9481634E12</v>
      </c>
      <c r="D687" s="138">
        <v>3.5293075200000006E11</v>
      </c>
      <c r="E687" s="138">
        <v>3.8282474880000005E12</v>
      </c>
      <c r="F687" s="138">
        <v>1.3894907857925E13</v>
      </c>
    </row>
    <row r="688">
      <c r="A688" s="137">
        <v>43421.0</v>
      </c>
      <c r="B688" s="138">
        <v>3.923983E12</v>
      </c>
      <c r="C688" s="139">
        <v>2.9481634E12</v>
      </c>
      <c r="D688" s="138">
        <v>3.5293075200000006E11</v>
      </c>
      <c r="E688" s="138">
        <v>3.8282474880000005E12</v>
      </c>
      <c r="F688" s="138">
        <v>1.3894907857925E13</v>
      </c>
    </row>
    <row r="689">
      <c r="A689" s="137">
        <v>43422.0</v>
      </c>
      <c r="B689" s="138">
        <v>3.923983E12</v>
      </c>
      <c r="C689" s="139">
        <v>2.9481634E12</v>
      </c>
      <c r="D689" s="138">
        <v>3.5293075200000006E11</v>
      </c>
      <c r="E689" s="138">
        <v>3.8282474880000005E12</v>
      </c>
      <c r="F689" s="138">
        <v>1.3894907857925E13</v>
      </c>
    </row>
    <row r="690">
      <c r="A690" s="137">
        <v>43423.0</v>
      </c>
      <c r="B690" s="138">
        <v>3.923983E12</v>
      </c>
      <c r="C690" s="139">
        <v>2.9481634E12</v>
      </c>
      <c r="D690" s="138">
        <v>3.5293075200000006E11</v>
      </c>
      <c r="E690" s="138">
        <v>3.8282474880000005E12</v>
      </c>
      <c r="F690" s="138">
        <v>1.3894907857925E13</v>
      </c>
    </row>
    <row r="691">
      <c r="A691" s="137">
        <v>43424.0</v>
      </c>
      <c r="B691" s="138">
        <v>3.923983E12</v>
      </c>
      <c r="C691" s="139">
        <v>2.9481634E12</v>
      </c>
      <c r="D691" s="138">
        <v>3.5293075200000006E11</v>
      </c>
      <c r="E691" s="138">
        <v>3.8282474880000005E12</v>
      </c>
      <c r="F691" s="138">
        <v>1.3894907857925E13</v>
      </c>
    </row>
    <row r="692">
      <c r="A692" s="137">
        <v>43425.0</v>
      </c>
      <c r="B692" s="138">
        <v>3.923983E12</v>
      </c>
      <c r="C692" s="139">
        <v>2.9481634E12</v>
      </c>
      <c r="D692" s="138">
        <v>3.5293075200000006E11</v>
      </c>
      <c r="E692" s="138">
        <v>3.8282474880000005E12</v>
      </c>
      <c r="F692" s="138">
        <v>1.3894907857925E13</v>
      </c>
    </row>
    <row r="693">
      <c r="A693" s="137">
        <v>43426.0</v>
      </c>
      <c r="B693" s="138">
        <v>3.923983E12</v>
      </c>
      <c r="C693" s="139">
        <v>2.9481634E12</v>
      </c>
      <c r="D693" s="138">
        <v>3.5293075200000006E11</v>
      </c>
      <c r="E693" s="138">
        <v>3.8282474880000005E12</v>
      </c>
      <c r="F693" s="138">
        <v>1.3894907857925E13</v>
      </c>
    </row>
    <row r="694">
      <c r="A694" s="137">
        <v>43427.0</v>
      </c>
      <c r="B694" s="138">
        <v>3.923983E12</v>
      </c>
      <c r="C694" s="139">
        <v>2.9481634E12</v>
      </c>
      <c r="D694" s="138">
        <v>3.5293075200000006E11</v>
      </c>
      <c r="E694" s="138">
        <v>3.8282474880000005E12</v>
      </c>
      <c r="F694" s="138">
        <v>1.3894907857925E13</v>
      </c>
    </row>
    <row r="695">
      <c r="A695" s="137">
        <v>43428.0</v>
      </c>
      <c r="B695" s="138">
        <v>3.923983E12</v>
      </c>
      <c r="C695" s="139">
        <v>2.9481634E12</v>
      </c>
      <c r="D695" s="138">
        <v>3.5293075200000006E11</v>
      </c>
      <c r="E695" s="138">
        <v>3.8282474880000005E12</v>
      </c>
      <c r="F695" s="138">
        <v>1.3894907857925E13</v>
      </c>
    </row>
    <row r="696">
      <c r="A696" s="137">
        <v>43429.0</v>
      </c>
      <c r="B696" s="138">
        <v>3.923983E12</v>
      </c>
      <c r="C696" s="139">
        <v>2.9481634E12</v>
      </c>
      <c r="D696" s="138">
        <v>3.5293075200000006E11</v>
      </c>
      <c r="E696" s="138">
        <v>3.8282474880000005E12</v>
      </c>
      <c r="F696" s="138">
        <v>1.3894907857925E13</v>
      </c>
    </row>
    <row r="697">
      <c r="A697" s="137">
        <v>43430.0</v>
      </c>
      <c r="B697" s="138">
        <v>3.923983E12</v>
      </c>
      <c r="C697" s="139">
        <v>2.9481634E12</v>
      </c>
      <c r="D697" s="138">
        <v>3.5293075200000006E11</v>
      </c>
      <c r="E697" s="138">
        <v>3.8282474880000005E12</v>
      </c>
      <c r="F697" s="138">
        <v>1.3894907857925E13</v>
      </c>
    </row>
    <row r="698">
      <c r="A698" s="137">
        <v>43431.0</v>
      </c>
      <c r="B698" s="138">
        <v>3.923983E12</v>
      </c>
      <c r="C698" s="139">
        <v>2.9481634E12</v>
      </c>
      <c r="D698" s="138">
        <v>3.5293075200000006E11</v>
      </c>
      <c r="E698" s="138">
        <v>3.8282474880000005E12</v>
      </c>
      <c r="F698" s="138">
        <v>1.3894907857925E13</v>
      </c>
    </row>
    <row r="699">
      <c r="A699" s="137">
        <v>43432.0</v>
      </c>
      <c r="B699" s="138">
        <v>3.923983E12</v>
      </c>
      <c r="C699" s="139">
        <v>2.9481634E12</v>
      </c>
      <c r="D699" s="138">
        <v>3.5293075200000006E11</v>
      </c>
      <c r="E699" s="138">
        <v>3.8282474880000005E12</v>
      </c>
      <c r="F699" s="138">
        <v>1.3894907857925E13</v>
      </c>
    </row>
    <row r="700">
      <c r="A700" s="137">
        <v>43433.0</v>
      </c>
      <c r="B700" s="138">
        <v>3.923983E12</v>
      </c>
      <c r="C700" s="139">
        <v>2.9481634E12</v>
      </c>
      <c r="D700" s="138">
        <v>3.5293075200000006E11</v>
      </c>
      <c r="E700" s="138">
        <v>3.8282474880000005E12</v>
      </c>
      <c r="F700" s="138">
        <v>1.3894907857925E13</v>
      </c>
    </row>
    <row r="701">
      <c r="A701" s="137">
        <v>43434.0</v>
      </c>
      <c r="B701" s="138">
        <v>3.923983E12</v>
      </c>
      <c r="C701" s="139">
        <v>2.9481634E12</v>
      </c>
      <c r="D701" s="138">
        <v>3.5293075200000006E11</v>
      </c>
      <c r="E701" s="138">
        <v>3.8282474880000005E12</v>
      </c>
      <c r="F701" s="138">
        <v>1.3894907857925E13</v>
      </c>
    </row>
    <row r="702">
      <c r="A702" s="137">
        <v>43435.0</v>
      </c>
      <c r="B702" s="138">
        <v>3.923983E12</v>
      </c>
      <c r="C702" s="139">
        <v>2.9481634E12</v>
      </c>
      <c r="D702" s="138">
        <v>3.5293075200000006E11</v>
      </c>
      <c r="E702" s="138">
        <v>3.8282474880000005E12</v>
      </c>
      <c r="F702" s="138">
        <v>1.3894907857925E13</v>
      </c>
    </row>
    <row r="703">
      <c r="A703" s="137">
        <v>43436.0</v>
      </c>
      <c r="B703" s="138">
        <v>3.923983E12</v>
      </c>
      <c r="C703" s="139">
        <v>2.9481634E12</v>
      </c>
      <c r="D703" s="138">
        <v>3.5293075200000006E11</v>
      </c>
      <c r="E703" s="138">
        <v>3.8282474880000005E12</v>
      </c>
      <c r="F703" s="138">
        <v>1.3894907857925E13</v>
      </c>
    </row>
    <row r="704">
      <c r="A704" s="137">
        <v>43437.0</v>
      </c>
      <c r="B704" s="138">
        <v>3.923983E12</v>
      </c>
      <c r="C704" s="139">
        <v>2.9481634E12</v>
      </c>
      <c r="D704" s="138">
        <v>3.5293075200000006E11</v>
      </c>
      <c r="E704" s="138">
        <v>3.8282474880000005E12</v>
      </c>
      <c r="F704" s="138">
        <v>1.3894907857925E13</v>
      </c>
    </row>
    <row r="705">
      <c r="A705" s="137">
        <v>43438.0</v>
      </c>
      <c r="B705" s="138">
        <v>3.923983E12</v>
      </c>
      <c r="C705" s="139">
        <v>2.9481634E12</v>
      </c>
      <c r="D705" s="138">
        <v>3.5293075200000006E11</v>
      </c>
      <c r="E705" s="138">
        <v>3.8282474880000005E12</v>
      </c>
      <c r="F705" s="138">
        <v>1.3894907857925E13</v>
      </c>
    </row>
    <row r="706">
      <c r="A706" s="137">
        <v>43439.0</v>
      </c>
      <c r="B706" s="138">
        <v>3.923983E12</v>
      </c>
      <c r="C706" s="139">
        <v>2.9481634E12</v>
      </c>
      <c r="D706" s="138">
        <v>3.5293075200000006E11</v>
      </c>
      <c r="E706" s="138">
        <v>3.8282474880000005E12</v>
      </c>
      <c r="F706" s="138">
        <v>1.3894907857925E13</v>
      </c>
    </row>
    <row r="707">
      <c r="A707" s="137">
        <v>43440.0</v>
      </c>
      <c r="B707" s="138">
        <v>3.923983E12</v>
      </c>
      <c r="C707" s="139">
        <v>2.9481634E12</v>
      </c>
      <c r="D707" s="138">
        <v>3.5293075200000006E11</v>
      </c>
      <c r="E707" s="138">
        <v>3.8282474880000005E12</v>
      </c>
      <c r="F707" s="138">
        <v>1.3894907857925E13</v>
      </c>
    </row>
    <row r="708">
      <c r="A708" s="137">
        <v>43441.0</v>
      </c>
      <c r="B708" s="138">
        <v>3.923983E12</v>
      </c>
      <c r="C708" s="139">
        <v>2.9481634E12</v>
      </c>
      <c r="D708" s="138">
        <v>3.5293075200000006E11</v>
      </c>
      <c r="E708" s="138">
        <v>3.8282474880000005E12</v>
      </c>
      <c r="F708" s="138">
        <v>1.3894907857925E13</v>
      </c>
    </row>
    <row r="709">
      <c r="A709" s="137">
        <v>43442.0</v>
      </c>
      <c r="B709" s="138">
        <v>3.923983E12</v>
      </c>
      <c r="C709" s="139">
        <v>2.9481634E12</v>
      </c>
      <c r="D709" s="138">
        <v>3.5293075200000006E11</v>
      </c>
      <c r="E709" s="138">
        <v>3.8282474880000005E12</v>
      </c>
      <c r="F709" s="138">
        <v>1.3894907857925E13</v>
      </c>
    </row>
    <row r="710">
      <c r="A710" s="137">
        <v>43443.0</v>
      </c>
      <c r="B710" s="138">
        <v>3.923983E12</v>
      </c>
      <c r="C710" s="139">
        <v>2.9481634E12</v>
      </c>
      <c r="D710" s="138">
        <v>3.5293075200000006E11</v>
      </c>
      <c r="E710" s="138">
        <v>3.8282474880000005E12</v>
      </c>
      <c r="F710" s="138">
        <v>1.3894907857925E13</v>
      </c>
    </row>
    <row r="711">
      <c r="A711" s="137">
        <v>43444.0</v>
      </c>
      <c r="B711" s="138">
        <v>3.923983E12</v>
      </c>
      <c r="C711" s="139">
        <v>2.9481634E12</v>
      </c>
      <c r="D711" s="138">
        <v>3.5293075200000006E11</v>
      </c>
      <c r="E711" s="138">
        <v>3.8282474880000005E12</v>
      </c>
      <c r="F711" s="138">
        <v>1.3894907857925E13</v>
      </c>
    </row>
    <row r="712">
      <c r="A712" s="137">
        <v>43445.0</v>
      </c>
      <c r="B712" s="138">
        <v>3.923983E12</v>
      </c>
      <c r="C712" s="139">
        <v>2.9481634E12</v>
      </c>
      <c r="D712" s="138">
        <v>3.5293075200000006E11</v>
      </c>
      <c r="E712" s="138">
        <v>3.8282474880000005E12</v>
      </c>
      <c r="F712" s="138">
        <v>1.3894907857925E13</v>
      </c>
    </row>
    <row r="713">
      <c r="A713" s="137">
        <v>43446.0</v>
      </c>
      <c r="B713" s="138">
        <v>3.923983E12</v>
      </c>
      <c r="C713" s="139">
        <v>2.9481634E12</v>
      </c>
      <c r="D713" s="138">
        <v>3.5293075200000006E11</v>
      </c>
      <c r="E713" s="138">
        <v>3.8282474880000005E12</v>
      </c>
      <c r="F713" s="138">
        <v>1.3894907857925E13</v>
      </c>
    </row>
    <row r="714">
      <c r="A714" s="137">
        <v>43447.0</v>
      </c>
      <c r="B714" s="138">
        <v>3.923983E12</v>
      </c>
      <c r="C714" s="139">
        <v>2.9481634E12</v>
      </c>
      <c r="D714" s="138">
        <v>3.5293075200000006E11</v>
      </c>
      <c r="E714" s="138">
        <v>3.8282474880000005E12</v>
      </c>
      <c r="F714" s="138">
        <v>1.3894907857925E13</v>
      </c>
    </row>
    <row r="715">
      <c r="A715" s="137">
        <v>43448.0</v>
      </c>
      <c r="B715" s="138">
        <v>3.923983E12</v>
      </c>
      <c r="C715" s="139">
        <v>2.9481634E12</v>
      </c>
      <c r="D715" s="138">
        <v>3.5293075200000006E11</v>
      </c>
      <c r="E715" s="138">
        <v>3.8282474880000005E12</v>
      </c>
      <c r="F715" s="138">
        <v>1.3894907857925E13</v>
      </c>
    </row>
    <row r="716">
      <c r="A716" s="137">
        <v>43449.0</v>
      </c>
      <c r="B716" s="138">
        <v>3.923983E12</v>
      </c>
      <c r="C716" s="139">
        <v>2.9481634E12</v>
      </c>
      <c r="D716" s="138">
        <v>3.5293075200000006E11</v>
      </c>
      <c r="E716" s="138">
        <v>3.8282474880000005E12</v>
      </c>
      <c r="F716" s="138">
        <v>1.3894907857925E13</v>
      </c>
    </row>
    <row r="717">
      <c r="A717" s="137">
        <v>43450.0</v>
      </c>
      <c r="B717" s="138">
        <v>3.923983E12</v>
      </c>
      <c r="C717" s="139">
        <v>2.9481634E12</v>
      </c>
      <c r="D717" s="138">
        <v>3.5293075200000006E11</v>
      </c>
      <c r="E717" s="138">
        <v>3.8282474880000005E12</v>
      </c>
      <c r="F717" s="138">
        <v>1.3894907857925E13</v>
      </c>
    </row>
    <row r="718">
      <c r="A718" s="137">
        <v>43451.0</v>
      </c>
      <c r="B718" s="138">
        <v>3.923983E12</v>
      </c>
      <c r="C718" s="139">
        <v>2.9481634E12</v>
      </c>
      <c r="D718" s="138">
        <v>3.5293075200000006E11</v>
      </c>
      <c r="E718" s="138">
        <v>3.8282474880000005E12</v>
      </c>
      <c r="F718" s="138">
        <v>1.3894907857925E13</v>
      </c>
    </row>
    <row r="719">
      <c r="A719" s="137">
        <v>43452.0</v>
      </c>
      <c r="B719" s="138">
        <v>3.923983E12</v>
      </c>
      <c r="C719" s="139">
        <v>2.9481634E12</v>
      </c>
      <c r="D719" s="138">
        <v>3.5293075200000006E11</v>
      </c>
      <c r="E719" s="138">
        <v>3.8282474880000005E12</v>
      </c>
      <c r="F719" s="138">
        <v>1.3894907857925E13</v>
      </c>
    </row>
    <row r="720">
      <c r="A720" s="137">
        <v>43453.0</v>
      </c>
      <c r="B720" s="138">
        <v>3.923983E12</v>
      </c>
      <c r="C720" s="139">
        <v>2.9481634E12</v>
      </c>
      <c r="D720" s="138">
        <v>3.5293075200000006E11</v>
      </c>
      <c r="E720" s="138">
        <v>3.8282474880000005E12</v>
      </c>
      <c r="F720" s="138">
        <v>1.3894907857925E13</v>
      </c>
    </row>
    <row r="721">
      <c r="A721" s="137">
        <v>43454.0</v>
      </c>
      <c r="B721" s="138">
        <v>3.923983E12</v>
      </c>
      <c r="C721" s="139">
        <v>2.9481634E12</v>
      </c>
      <c r="D721" s="138">
        <v>3.5293075200000006E11</v>
      </c>
      <c r="E721" s="138">
        <v>3.8282474880000005E12</v>
      </c>
      <c r="F721" s="138">
        <v>1.3894907857925E13</v>
      </c>
    </row>
    <row r="722">
      <c r="A722" s="137">
        <v>43455.0</v>
      </c>
      <c r="B722" s="138">
        <v>3.923983E12</v>
      </c>
      <c r="C722" s="139">
        <v>2.9481634E12</v>
      </c>
      <c r="D722" s="138">
        <v>3.5293075200000006E11</v>
      </c>
      <c r="E722" s="138">
        <v>3.8282474880000005E12</v>
      </c>
      <c r="F722" s="138">
        <v>1.3894907857925E13</v>
      </c>
    </row>
    <row r="723">
      <c r="A723" s="137">
        <v>43456.0</v>
      </c>
      <c r="B723" s="138">
        <v>3.923983E12</v>
      </c>
      <c r="C723" s="139">
        <v>2.9481634E12</v>
      </c>
      <c r="D723" s="138">
        <v>3.5293075200000006E11</v>
      </c>
      <c r="E723" s="138">
        <v>3.8282474880000005E12</v>
      </c>
      <c r="F723" s="138">
        <v>1.3894907857925E13</v>
      </c>
    </row>
    <row r="724">
      <c r="A724" s="137">
        <v>43457.0</v>
      </c>
      <c r="B724" s="138">
        <v>3.923983E12</v>
      </c>
      <c r="C724" s="139">
        <v>2.9481634E12</v>
      </c>
      <c r="D724" s="138">
        <v>3.5293075200000006E11</v>
      </c>
      <c r="E724" s="138">
        <v>3.8282474880000005E12</v>
      </c>
      <c r="F724" s="138">
        <v>1.3894907857925E13</v>
      </c>
    </row>
    <row r="725">
      <c r="A725" s="137">
        <v>43458.0</v>
      </c>
      <c r="B725" s="138">
        <v>3.923983E12</v>
      </c>
      <c r="C725" s="139">
        <v>2.9481634E12</v>
      </c>
      <c r="D725" s="138">
        <v>3.5293075200000006E11</v>
      </c>
      <c r="E725" s="138">
        <v>3.8282474880000005E12</v>
      </c>
      <c r="F725" s="138">
        <v>1.3894907857925E13</v>
      </c>
    </row>
    <row r="726">
      <c r="A726" s="137">
        <v>43459.0</v>
      </c>
      <c r="B726" s="138">
        <v>3.923983E12</v>
      </c>
      <c r="C726" s="139">
        <v>2.9481634E12</v>
      </c>
      <c r="D726" s="138">
        <v>3.5293075200000006E11</v>
      </c>
      <c r="E726" s="138">
        <v>3.8282474880000005E12</v>
      </c>
      <c r="F726" s="138">
        <v>1.3894907857925E13</v>
      </c>
    </row>
    <row r="727">
      <c r="A727" s="137">
        <v>43460.0</v>
      </c>
      <c r="B727" s="138">
        <v>3.923983E12</v>
      </c>
      <c r="C727" s="139">
        <v>2.9481634E12</v>
      </c>
      <c r="D727" s="138">
        <v>3.5293075200000006E11</v>
      </c>
      <c r="E727" s="138">
        <v>3.8282474880000005E12</v>
      </c>
      <c r="F727" s="138">
        <v>1.3894907857925E13</v>
      </c>
    </row>
    <row r="728">
      <c r="A728" s="137">
        <v>43461.0</v>
      </c>
      <c r="B728" s="138">
        <v>3.923983E12</v>
      </c>
      <c r="C728" s="139">
        <v>2.9481634E12</v>
      </c>
      <c r="D728" s="138">
        <v>3.5293075200000006E11</v>
      </c>
      <c r="E728" s="138">
        <v>3.8282474880000005E12</v>
      </c>
      <c r="F728" s="138">
        <v>1.3894907857925E13</v>
      </c>
    </row>
    <row r="729">
      <c r="A729" s="137">
        <v>43462.0</v>
      </c>
      <c r="B729" s="138">
        <v>3.923983E12</v>
      </c>
      <c r="C729" s="139">
        <v>2.9481634E12</v>
      </c>
      <c r="D729" s="138">
        <v>3.5293075200000006E11</v>
      </c>
      <c r="E729" s="138">
        <v>3.8282474880000005E12</v>
      </c>
      <c r="F729" s="138">
        <v>1.3894907857925E13</v>
      </c>
    </row>
    <row r="730">
      <c r="A730" s="137">
        <v>43463.0</v>
      </c>
      <c r="B730" s="138">
        <v>3.923983E12</v>
      </c>
      <c r="C730" s="139">
        <v>2.9481634E12</v>
      </c>
      <c r="D730" s="138">
        <v>3.5293075200000006E11</v>
      </c>
      <c r="E730" s="138">
        <v>3.8282474880000005E12</v>
      </c>
      <c r="F730" s="138">
        <v>1.3894907857925E13</v>
      </c>
    </row>
    <row r="731">
      <c r="A731" s="137">
        <v>43464.0</v>
      </c>
      <c r="B731" s="138">
        <v>3.923983E12</v>
      </c>
      <c r="C731" s="139">
        <v>2.9481634E12</v>
      </c>
      <c r="D731" s="138">
        <v>3.5293075200000006E11</v>
      </c>
      <c r="E731" s="138">
        <v>3.8282474880000005E12</v>
      </c>
      <c r="F731" s="138">
        <v>1.3894907857925E13</v>
      </c>
    </row>
    <row r="732">
      <c r="A732" s="137">
        <v>43465.0</v>
      </c>
      <c r="B732" s="138">
        <v>3.923983E12</v>
      </c>
      <c r="C732" s="139">
        <v>2.9481634E12</v>
      </c>
      <c r="D732" s="138">
        <v>3.5293075200000006E11</v>
      </c>
      <c r="E732" s="138">
        <v>3.8282474880000005E12</v>
      </c>
      <c r="F732" s="138">
        <v>1.3894907857925E13</v>
      </c>
    </row>
    <row r="733">
      <c r="A733" s="137">
        <v>43466.0</v>
      </c>
      <c r="B733" s="138">
        <v>3.985552E12</v>
      </c>
      <c r="C733" s="139">
        <v>2.9708161E12</v>
      </c>
      <c r="D733" s="138">
        <v>3.27996792E11</v>
      </c>
      <c r="E733" s="138">
        <v>3.634804044E12</v>
      </c>
      <c r="F733" s="138">
        <v>1.4279968506242E13</v>
      </c>
    </row>
    <row r="734">
      <c r="A734" s="137">
        <v>43467.0</v>
      </c>
      <c r="B734" s="138">
        <v>3.985552E12</v>
      </c>
      <c r="C734" s="139">
        <v>2.9708161E12</v>
      </c>
      <c r="D734" s="138">
        <v>3.27996792E11</v>
      </c>
      <c r="E734" s="138">
        <v>3.634804044E12</v>
      </c>
      <c r="F734" s="138">
        <v>1.4279968506242E13</v>
      </c>
    </row>
    <row r="735">
      <c r="A735" s="137">
        <v>43468.0</v>
      </c>
      <c r="B735" s="138">
        <v>3.985552E12</v>
      </c>
      <c r="C735" s="139">
        <v>2.9708161E12</v>
      </c>
      <c r="D735" s="138">
        <v>3.27996792E11</v>
      </c>
      <c r="E735" s="138">
        <v>3.634804044E12</v>
      </c>
      <c r="F735" s="138">
        <v>1.4279968506242E13</v>
      </c>
    </row>
    <row r="736">
      <c r="A736" s="137">
        <v>43469.0</v>
      </c>
      <c r="B736" s="138">
        <v>3.985552E12</v>
      </c>
      <c r="C736" s="139">
        <v>2.9708161E12</v>
      </c>
      <c r="D736" s="138">
        <v>3.27996792E11</v>
      </c>
      <c r="E736" s="138">
        <v>3.634804044E12</v>
      </c>
      <c r="F736" s="138">
        <v>1.4279968506242E13</v>
      </c>
    </row>
    <row r="737">
      <c r="A737" s="137">
        <v>43470.0</v>
      </c>
      <c r="B737" s="138">
        <v>3.985552E12</v>
      </c>
      <c r="C737" s="139">
        <v>2.9708161E12</v>
      </c>
      <c r="D737" s="138">
        <v>3.27996792E11</v>
      </c>
      <c r="E737" s="138">
        <v>3.634804044E12</v>
      </c>
      <c r="F737" s="138">
        <v>1.4279968506242E13</v>
      </c>
    </row>
    <row r="738">
      <c r="A738" s="137">
        <v>43471.0</v>
      </c>
      <c r="B738" s="138">
        <v>3.985552E12</v>
      </c>
      <c r="C738" s="139">
        <v>2.9708161E12</v>
      </c>
      <c r="D738" s="138">
        <v>3.27996792E11</v>
      </c>
      <c r="E738" s="138">
        <v>3.634804044E12</v>
      </c>
      <c r="F738" s="138">
        <v>1.4279968506242E13</v>
      </c>
    </row>
    <row r="739">
      <c r="A739" s="137">
        <v>43472.0</v>
      </c>
      <c r="B739" s="138">
        <v>3.985552E12</v>
      </c>
      <c r="C739" s="139">
        <v>2.9708161E12</v>
      </c>
      <c r="D739" s="138">
        <v>3.27996792E11</v>
      </c>
      <c r="E739" s="138">
        <v>3.634804044E12</v>
      </c>
      <c r="F739" s="138">
        <v>1.4279968506242E13</v>
      </c>
    </row>
    <row r="740">
      <c r="A740" s="137">
        <v>43473.0</v>
      </c>
      <c r="B740" s="138">
        <v>3.985552E12</v>
      </c>
      <c r="C740" s="139">
        <v>2.9708161E12</v>
      </c>
      <c r="D740" s="138">
        <v>3.27996792E11</v>
      </c>
      <c r="E740" s="138">
        <v>3.634804044E12</v>
      </c>
      <c r="F740" s="138">
        <v>1.4279968506242E13</v>
      </c>
    </row>
    <row r="741">
      <c r="A741" s="137">
        <v>43474.0</v>
      </c>
      <c r="B741" s="138">
        <v>3.985552E12</v>
      </c>
      <c r="C741" s="139">
        <v>2.9708161E12</v>
      </c>
      <c r="D741" s="138">
        <v>3.27996792E11</v>
      </c>
      <c r="E741" s="138">
        <v>3.634804044E12</v>
      </c>
      <c r="F741" s="138">
        <v>1.4279968506242E13</v>
      </c>
    </row>
    <row r="742">
      <c r="A742" s="137">
        <v>43475.0</v>
      </c>
      <c r="B742" s="138">
        <v>3.985552E12</v>
      </c>
      <c r="C742" s="139">
        <v>2.9708161E12</v>
      </c>
      <c r="D742" s="138">
        <v>3.27996792E11</v>
      </c>
      <c r="E742" s="138">
        <v>3.634804044E12</v>
      </c>
      <c r="F742" s="138">
        <v>1.4279968506242E13</v>
      </c>
    </row>
    <row r="743">
      <c r="A743" s="137">
        <v>43476.0</v>
      </c>
      <c r="B743" s="138">
        <v>3.985552E12</v>
      </c>
      <c r="C743" s="139">
        <v>2.9708161E12</v>
      </c>
      <c r="D743" s="138">
        <v>3.27996792E11</v>
      </c>
      <c r="E743" s="138">
        <v>3.634804044E12</v>
      </c>
      <c r="F743" s="138">
        <v>1.4279968506242E13</v>
      </c>
    </row>
    <row r="744">
      <c r="A744" s="137">
        <v>43477.0</v>
      </c>
      <c r="B744" s="138">
        <v>3.985552E12</v>
      </c>
      <c r="C744" s="139">
        <v>2.9708161E12</v>
      </c>
      <c r="D744" s="138">
        <v>3.27996792E11</v>
      </c>
      <c r="E744" s="138">
        <v>3.634804044E12</v>
      </c>
      <c r="F744" s="138">
        <v>1.4279968506242E13</v>
      </c>
    </row>
    <row r="745">
      <c r="A745" s="137">
        <v>43478.0</v>
      </c>
      <c r="B745" s="138">
        <v>3.985552E12</v>
      </c>
      <c r="C745" s="139">
        <v>2.9708161E12</v>
      </c>
      <c r="D745" s="138">
        <v>3.27996792E11</v>
      </c>
      <c r="E745" s="138">
        <v>3.634804044E12</v>
      </c>
      <c r="F745" s="138">
        <v>1.4279968506242E13</v>
      </c>
    </row>
    <row r="746">
      <c r="A746" s="137">
        <v>43479.0</v>
      </c>
      <c r="B746" s="138">
        <v>3.985552E12</v>
      </c>
      <c r="C746" s="139">
        <v>2.9708161E12</v>
      </c>
      <c r="D746" s="138">
        <v>3.27996792E11</v>
      </c>
      <c r="E746" s="138">
        <v>3.634804044E12</v>
      </c>
      <c r="F746" s="138">
        <v>1.4279968506242E13</v>
      </c>
    </row>
    <row r="747">
      <c r="A747" s="137">
        <v>43480.0</v>
      </c>
      <c r="B747" s="138">
        <v>3.985552E12</v>
      </c>
      <c r="C747" s="139">
        <v>2.9708161E12</v>
      </c>
      <c r="D747" s="138">
        <v>3.27996792E11</v>
      </c>
      <c r="E747" s="138">
        <v>3.634804044E12</v>
      </c>
      <c r="F747" s="138">
        <v>1.4279968506242E13</v>
      </c>
    </row>
    <row r="748">
      <c r="A748" s="137">
        <v>43481.0</v>
      </c>
      <c r="B748" s="138">
        <v>3.985552E12</v>
      </c>
      <c r="C748" s="139">
        <v>2.9708161E12</v>
      </c>
      <c r="D748" s="138">
        <v>3.27996792E11</v>
      </c>
      <c r="E748" s="138">
        <v>3.634804044E12</v>
      </c>
      <c r="F748" s="138">
        <v>1.4279968506242E13</v>
      </c>
    </row>
    <row r="749">
      <c r="A749" s="137">
        <v>43482.0</v>
      </c>
      <c r="B749" s="138">
        <v>3.985552E12</v>
      </c>
      <c r="C749" s="139">
        <v>2.9708161E12</v>
      </c>
      <c r="D749" s="138">
        <v>3.27996792E11</v>
      </c>
      <c r="E749" s="138">
        <v>3.634804044E12</v>
      </c>
      <c r="F749" s="138">
        <v>1.4279968506242E13</v>
      </c>
    </row>
    <row r="750">
      <c r="A750" s="137">
        <v>43483.0</v>
      </c>
      <c r="B750" s="138">
        <v>3.985552E12</v>
      </c>
      <c r="C750" s="139">
        <v>2.9708161E12</v>
      </c>
      <c r="D750" s="138">
        <v>3.27996792E11</v>
      </c>
      <c r="E750" s="138">
        <v>3.634804044E12</v>
      </c>
      <c r="F750" s="138">
        <v>1.4279968506242E13</v>
      </c>
    </row>
    <row r="751">
      <c r="A751" s="137">
        <v>43484.0</v>
      </c>
      <c r="B751" s="138">
        <v>3.985552E12</v>
      </c>
      <c r="C751" s="139">
        <v>2.9708161E12</v>
      </c>
      <c r="D751" s="138">
        <v>3.27996792E11</v>
      </c>
      <c r="E751" s="138">
        <v>3.634804044E12</v>
      </c>
      <c r="F751" s="138">
        <v>1.4279968506242E13</v>
      </c>
    </row>
    <row r="752">
      <c r="A752" s="137">
        <v>43485.0</v>
      </c>
      <c r="B752" s="138">
        <v>3.985552E12</v>
      </c>
      <c r="C752" s="139">
        <v>2.9708161E12</v>
      </c>
      <c r="D752" s="138">
        <v>3.27996792E11</v>
      </c>
      <c r="E752" s="138">
        <v>3.634804044E12</v>
      </c>
      <c r="F752" s="138">
        <v>1.4279968506242E13</v>
      </c>
    </row>
    <row r="753">
      <c r="A753" s="137">
        <v>43486.0</v>
      </c>
      <c r="B753" s="138">
        <v>3.985552E12</v>
      </c>
      <c r="C753" s="139">
        <v>2.9708161E12</v>
      </c>
      <c r="D753" s="138">
        <v>3.27996792E11</v>
      </c>
      <c r="E753" s="138">
        <v>3.634804044E12</v>
      </c>
      <c r="F753" s="138">
        <v>1.4279968506242E13</v>
      </c>
    </row>
    <row r="754">
      <c r="A754" s="137">
        <v>43487.0</v>
      </c>
      <c r="B754" s="138">
        <v>3.985552E12</v>
      </c>
      <c r="C754" s="139">
        <v>2.9708161E12</v>
      </c>
      <c r="D754" s="138">
        <v>3.27996792E11</v>
      </c>
      <c r="E754" s="138">
        <v>3.634804044E12</v>
      </c>
      <c r="F754" s="138">
        <v>1.4279968506242E13</v>
      </c>
    </row>
    <row r="755">
      <c r="A755" s="137">
        <v>43488.0</v>
      </c>
      <c r="B755" s="138">
        <v>3.985552E12</v>
      </c>
      <c r="C755" s="139">
        <v>2.9708161E12</v>
      </c>
      <c r="D755" s="138">
        <v>3.27996792E11</v>
      </c>
      <c r="E755" s="138">
        <v>3.634804044E12</v>
      </c>
      <c r="F755" s="138">
        <v>1.4279968506242E13</v>
      </c>
    </row>
    <row r="756">
      <c r="A756" s="137">
        <v>43489.0</v>
      </c>
      <c r="B756" s="138">
        <v>3.985552E12</v>
      </c>
      <c r="C756" s="139">
        <v>2.9708161E12</v>
      </c>
      <c r="D756" s="138">
        <v>3.27996792E11</v>
      </c>
      <c r="E756" s="138">
        <v>3.634804044E12</v>
      </c>
      <c r="F756" s="138">
        <v>1.4279968506242E13</v>
      </c>
    </row>
    <row r="757">
      <c r="A757" s="137">
        <v>43490.0</v>
      </c>
      <c r="B757" s="138">
        <v>3.985552E12</v>
      </c>
      <c r="C757" s="139">
        <v>2.9708161E12</v>
      </c>
      <c r="D757" s="138">
        <v>3.27996792E11</v>
      </c>
      <c r="E757" s="138">
        <v>3.634804044E12</v>
      </c>
      <c r="F757" s="138">
        <v>1.4279968506242E13</v>
      </c>
    </row>
    <row r="758">
      <c r="A758" s="137">
        <v>43491.0</v>
      </c>
      <c r="B758" s="138">
        <v>3.985552E12</v>
      </c>
      <c r="C758" s="139">
        <v>2.9708161E12</v>
      </c>
      <c r="D758" s="138">
        <v>3.27996792E11</v>
      </c>
      <c r="E758" s="138">
        <v>3.634804044E12</v>
      </c>
      <c r="F758" s="138">
        <v>1.4279968506242E13</v>
      </c>
    </row>
    <row r="759">
      <c r="A759" s="137">
        <v>43492.0</v>
      </c>
      <c r="B759" s="138">
        <v>3.985552E12</v>
      </c>
      <c r="C759" s="139">
        <v>2.9708161E12</v>
      </c>
      <c r="D759" s="138">
        <v>3.27996792E11</v>
      </c>
      <c r="E759" s="138">
        <v>3.634804044E12</v>
      </c>
      <c r="F759" s="138">
        <v>1.4279968506242E13</v>
      </c>
    </row>
    <row r="760">
      <c r="A760" s="137">
        <v>43493.0</v>
      </c>
      <c r="B760" s="138">
        <v>3.985552E12</v>
      </c>
      <c r="C760" s="139">
        <v>2.9708161E12</v>
      </c>
      <c r="D760" s="138">
        <v>3.27996792E11</v>
      </c>
      <c r="E760" s="138">
        <v>3.634804044E12</v>
      </c>
      <c r="F760" s="138">
        <v>1.4279968506242E13</v>
      </c>
    </row>
    <row r="761">
      <c r="A761" s="137">
        <v>43494.0</v>
      </c>
      <c r="B761" s="138">
        <v>3.985552E12</v>
      </c>
      <c r="C761" s="139">
        <v>2.9708161E12</v>
      </c>
      <c r="D761" s="138">
        <v>3.27996792E11</v>
      </c>
      <c r="E761" s="138">
        <v>3.634804044E12</v>
      </c>
      <c r="F761" s="138">
        <v>1.4279968506242E13</v>
      </c>
    </row>
    <row r="762">
      <c r="A762" s="137">
        <v>43495.0</v>
      </c>
      <c r="B762" s="138">
        <v>3.985552E12</v>
      </c>
      <c r="C762" s="139">
        <v>2.9708161E12</v>
      </c>
      <c r="D762" s="138">
        <v>3.27996792E11</v>
      </c>
      <c r="E762" s="138">
        <v>3.634804044E12</v>
      </c>
      <c r="F762" s="138">
        <v>1.4279968506242E13</v>
      </c>
    </row>
    <row r="763">
      <c r="A763" s="137">
        <v>43496.0</v>
      </c>
      <c r="B763" s="138">
        <v>3.985552E12</v>
      </c>
      <c r="C763" s="139">
        <v>2.9708161E12</v>
      </c>
      <c r="D763" s="138">
        <v>3.27996792E11</v>
      </c>
      <c r="E763" s="138">
        <v>3.634804044E12</v>
      </c>
      <c r="F763" s="138">
        <v>1.4279968506242E13</v>
      </c>
    </row>
    <row r="764">
      <c r="A764" s="137">
        <v>43497.0</v>
      </c>
      <c r="B764" s="138">
        <v>3.985552E12</v>
      </c>
      <c r="C764" s="139">
        <v>2.9708161E12</v>
      </c>
      <c r="D764" s="138">
        <v>3.27996792E11</v>
      </c>
      <c r="E764" s="138">
        <v>3.634804044E12</v>
      </c>
      <c r="F764" s="138">
        <v>1.4279968506242E13</v>
      </c>
    </row>
    <row r="765">
      <c r="A765" s="137">
        <v>43498.0</v>
      </c>
      <c r="B765" s="138">
        <v>3.985552E12</v>
      </c>
      <c r="C765" s="139">
        <v>2.9708161E12</v>
      </c>
      <c r="D765" s="138">
        <v>3.27996792E11</v>
      </c>
      <c r="E765" s="138">
        <v>3.634804044E12</v>
      </c>
      <c r="F765" s="138">
        <v>1.4279968506242E13</v>
      </c>
    </row>
    <row r="766">
      <c r="A766" s="137">
        <v>43499.0</v>
      </c>
      <c r="B766" s="138">
        <v>3.985552E12</v>
      </c>
      <c r="C766" s="139">
        <v>2.9708161E12</v>
      </c>
      <c r="D766" s="138">
        <v>3.27996792E11</v>
      </c>
      <c r="E766" s="138">
        <v>3.634804044E12</v>
      </c>
      <c r="F766" s="138">
        <v>1.4279968506242E13</v>
      </c>
    </row>
    <row r="767">
      <c r="A767" s="137">
        <v>43500.0</v>
      </c>
      <c r="B767" s="138">
        <v>3.985552E12</v>
      </c>
      <c r="C767" s="139">
        <v>2.9708161E12</v>
      </c>
      <c r="D767" s="138">
        <v>3.27996792E11</v>
      </c>
      <c r="E767" s="138">
        <v>3.634804044E12</v>
      </c>
      <c r="F767" s="138">
        <v>1.4279968506242E13</v>
      </c>
    </row>
    <row r="768">
      <c r="A768" s="137">
        <v>43501.0</v>
      </c>
      <c r="B768" s="138">
        <v>3.985552E12</v>
      </c>
      <c r="C768" s="139">
        <v>2.9708161E12</v>
      </c>
      <c r="D768" s="138">
        <v>3.27996792E11</v>
      </c>
      <c r="E768" s="138">
        <v>3.634804044E12</v>
      </c>
      <c r="F768" s="138">
        <v>1.4279968506242E13</v>
      </c>
    </row>
    <row r="769">
      <c r="A769" s="137">
        <v>43502.0</v>
      </c>
      <c r="B769" s="138">
        <v>3.985552E12</v>
      </c>
      <c r="C769" s="139">
        <v>2.9708161E12</v>
      </c>
      <c r="D769" s="138">
        <v>3.27996792E11</v>
      </c>
      <c r="E769" s="138">
        <v>3.634804044E12</v>
      </c>
      <c r="F769" s="138">
        <v>1.4279968506242E13</v>
      </c>
    </row>
    <row r="770">
      <c r="A770" s="137">
        <v>43503.0</v>
      </c>
      <c r="B770" s="138">
        <v>3.985552E12</v>
      </c>
      <c r="C770" s="139">
        <v>2.9708161E12</v>
      </c>
      <c r="D770" s="138">
        <v>3.27996792E11</v>
      </c>
      <c r="E770" s="138">
        <v>3.634804044E12</v>
      </c>
      <c r="F770" s="138">
        <v>1.4279968506242E13</v>
      </c>
    </row>
    <row r="771">
      <c r="A771" s="137">
        <v>43504.0</v>
      </c>
      <c r="B771" s="138">
        <v>3.985552E12</v>
      </c>
      <c r="C771" s="139">
        <v>2.9708161E12</v>
      </c>
      <c r="D771" s="138">
        <v>3.27996792E11</v>
      </c>
      <c r="E771" s="138">
        <v>3.634804044E12</v>
      </c>
      <c r="F771" s="138">
        <v>1.4279968506242E13</v>
      </c>
    </row>
    <row r="772">
      <c r="A772" s="137">
        <v>43505.0</v>
      </c>
      <c r="B772" s="138">
        <v>3.985552E12</v>
      </c>
      <c r="C772" s="139">
        <v>2.9708161E12</v>
      </c>
      <c r="D772" s="138">
        <v>3.27996792E11</v>
      </c>
      <c r="E772" s="138">
        <v>3.634804044E12</v>
      </c>
      <c r="F772" s="138">
        <v>1.4279968506242E13</v>
      </c>
    </row>
    <row r="773">
      <c r="A773" s="137">
        <v>43506.0</v>
      </c>
      <c r="B773" s="138">
        <v>3.985552E12</v>
      </c>
      <c r="C773" s="139">
        <v>2.9708161E12</v>
      </c>
      <c r="D773" s="138">
        <v>3.27996792E11</v>
      </c>
      <c r="E773" s="138">
        <v>3.634804044E12</v>
      </c>
      <c r="F773" s="138">
        <v>1.4279968506242E13</v>
      </c>
    </row>
    <row r="774">
      <c r="A774" s="137">
        <v>43507.0</v>
      </c>
      <c r="B774" s="138">
        <v>3.985552E12</v>
      </c>
      <c r="C774" s="139">
        <v>2.9708161E12</v>
      </c>
      <c r="D774" s="138">
        <v>3.27996792E11</v>
      </c>
      <c r="E774" s="138">
        <v>3.634804044E12</v>
      </c>
      <c r="F774" s="138">
        <v>1.4279968506242E13</v>
      </c>
    </row>
    <row r="775">
      <c r="A775" s="137">
        <v>43508.0</v>
      </c>
      <c r="B775" s="138">
        <v>3.985552E12</v>
      </c>
      <c r="C775" s="139">
        <v>2.9708161E12</v>
      </c>
      <c r="D775" s="138">
        <v>3.27996792E11</v>
      </c>
      <c r="E775" s="138">
        <v>3.634804044E12</v>
      </c>
      <c r="F775" s="138">
        <v>1.4279968506242E13</v>
      </c>
    </row>
    <row r="776">
      <c r="A776" s="137">
        <v>43509.0</v>
      </c>
      <c r="B776" s="138">
        <v>3.985552E12</v>
      </c>
      <c r="C776" s="139">
        <v>2.9708161E12</v>
      </c>
      <c r="D776" s="138">
        <v>3.27996792E11</v>
      </c>
      <c r="E776" s="138">
        <v>3.634804044E12</v>
      </c>
      <c r="F776" s="138">
        <v>1.4279968506242E13</v>
      </c>
    </row>
    <row r="777">
      <c r="A777" s="137">
        <v>43510.0</v>
      </c>
      <c r="B777" s="138">
        <v>3.985552E12</v>
      </c>
      <c r="C777" s="139">
        <v>2.9708161E12</v>
      </c>
      <c r="D777" s="138">
        <v>3.27996792E11</v>
      </c>
      <c r="E777" s="138">
        <v>3.634804044E12</v>
      </c>
      <c r="F777" s="138">
        <v>1.4279968506242E13</v>
      </c>
    </row>
    <row r="778">
      <c r="A778" s="137">
        <v>43511.0</v>
      </c>
      <c r="B778" s="138">
        <v>3.985552E12</v>
      </c>
      <c r="C778" s="139">
        <v>2.9708161E12</v>
      </c>
      <c r="D778" s="138">
        <v>3.27996792E11</v>
      </c>
      <c r="E778" s="138">
        <v>3.634804044E12</v>
      </c>
      <c r="F778" s="138">
        <v>1.4279968506242E13</v>
      </c>
    </row>
    <row r="779">
      <c r="A779" s="137">
        <v>43512.0</v>
      </c>
      <c r="B779" s="138">
        <v>3.985552E12</v>
      </c>
      <c r="C779" s="139">
        <v>2.9708161E12</v>
      </c>
      <c r="D779" s="138">
        <v>3.27996792E11</v>
      </c>
      <c r="E779" s="138">
        <v>3.634804044E12</v>
      </c>
      <c r="F779" s="138">
        <v>1.4279968506242E13</v>
      </c>
    </row>
    <row r="780">
      <c r="A780" s="137">
        <v>43513.0</v>
      </c>
      <c r="B780" s="138">
        <v>3.985552E12</v>
      </c>
      <c r="C780" s="139">
        <v>2.9708161E12</v>
      </c>
      <c r="D780" s="138">
        <v>3.27996792E11</v>
      </c>
      <c r="E780" s="138">
        <v>3.634804044E12</v>
      </c>
      <c r="F780" s="138">
        <v>1.4279968506242E13</v>
      </c>
    </row>
    <row r="781">
      <c r="A781" s="137">
        <v>43514.0</v>
      </c>
      <c r="B781" s="138">
        <v>3.985552E12</v>
      </c>
      <c r="C781" s="139">
        <v>2.9708161E12</v>
      </c>
      <c r="D781" s="138">
        <v>3.27996792E11</v>
      </c>
      <c r="E781" s="138">
        <v>3.634804044E12</v>
      </c>
      <c r="F781" s="138">
        <v>1.4279968506242E13</v>
      </c>
    </row>
    <row r="782">
      <c r="A782" s="137">
        <v>43515.0</v>
      </c>
      <c r="B782" s="138">
        <v>3.985552E12</v>
      </c>
      <c r="C782" s="139">
        <v>2.9708161E12</v>
      </c>
      <c r="D782" s="138">
        <v>3.27996792E11</v>
      </c>
      <c r="E782" s="138">
        <v>3.634804044E12</v>
      </c>
      <c r="F782" s="138">
        <v>1.4279968506242E13</v>
      </c>
    </row>
    <row r="783">
      <c r="A783" s="137">
        <v>43516.0</v>
      </c>
      <c r="B783" s="138">
        <v>3.985552E12</v>
      </c>
      <c r="C783" s="139">
        <v>2.9708161E12</v>
      </c>
      <c r="D783" s="138">
        <v>3.27996792E11</v>
      </c>
      <c r="E783" s="138">
        <v>3.634804044E12</v>
      </c>
      <c r="F783" s="138">
        <v>1.4279968506242E13</v>
      </c>
    </row>
    <row r="784">
      <c r="A784" s="137">
        <v>43517.0</v>
      </c>
      <c r="B784" s="138">
        <v>3.985552E12</v>
      </c>
      <c r="C784" s="139">
        <v>2.9708161E12</v>
      </c>
      <c r="D784" s="138">
        <v>3.27996792E11</v>
      </c>
      <c r="E784" s="138">
        <v>3.634804044E12</v>
      </c>
      <c r="F784" s="138">
        <v>1.4279968506242E13</v>
      </c>
    </row>
    <row r="785">
      <c r="A785" s="137">
        <v>43518.0</v>
      </c>
      <c r="B785" s="138">
        <v>3.985552E12</v>
      </c>
      <c r="C785" s="139">
        <v>2.9708161E12</v>
      </c>
      <c r="D785" s="138">
        <v>3.27996792E11</v>
      </c>
      <c r="E785" s="138">
        <v>3.634804044E12</v>
      </c>
      <c r="F785" s="138">
        <v>1.4279968506242E13</v>
      </c>
    </row>
    <row r="786">
      <c r="A786" s="137">
        <v>43519.0</v>
      </c>
      <c r="B786" s="138">
        <v>3.985552E12</v>
      </c>
      <c r="C786" s="139">
        <v>2.9708161E12</v>
      </c>
      <c r="D786" s="138">
        <v>3.27996792E11</v>
      </c>
      <c r="E786" s="138">
        <v>3.634804044E12</v>
      </c>
      <c r="F786" s="138">
        <v>1.4279968506242E13</v>
      </c>
    </row>
    <row r="787">
      <c r="A787" s="137">
        <v>43520.0</v>
      </c>
      <c r="B787" s="138">
        <v>3.985552E12</v>
      </c>
      <c r="C787" s="139">
        <v>2.9708161E12</v>
      </c>
      <c r="D787" s="138">
        <v>3.27996792E11</v>
      </c>
      <c r="E787" s="138">
        <v>3.634804044E12</v>
      </c>
      <c r="F787" s="138">
        <v>1.4279968506242E13</v>
      </c>
    </row>
    <row r="788">
      <c r="A788" s="137">
        <v>43521.0</v>
      </c>
      <c r="B788" s="138">
        <v>3.985552E12</v>
      </c>
      <c r="C788" s="139">
        <v>2.9708161E12</v>
      </c>
      <c r="D788" s="138">
        <v>3.27996792E11</v>
      </c>
      <c r="E788" s="138">
        <v>3.634804044E12</v>
      </c>
      <c r="F788" s="138">
        <v>1.4279968506242E13</v>
      </c>
    </row>
    <row r="789">
      <c r="A789" s="137">
        <v>43522.0</v>
      </c>
      <c r="B789" s="138">
        <v>3.985552E12</v>
      </c>
      <c r="C789" s="139">
        <v>2.9708161E12</v>
      </c>
      <c r="D789" s="138">
        <v>3.27996792E11</v>
      </c>
      <c r="E789" s="138">
        <v>3.634804044E12</v>
      </c>
      <c r="F789" s="138">
        <v>1.4279968506242E13</v>
      </c>
    </row>
    <row r="790">
      <c r="A790" s="137">
        <v>43523.0</v>
      </c>
      <c r="B790" s="138">
        <v>3.985552E12</v>
      </c>
      <c r="C790" s="139">
        <v>2.9708161E12</v>
      </c>
      <c r="D790" s="138">
        <v>3.27996792E11</v>
      </c>
      <c r="E790" s="138">
        <v>3.634804044E12</v>
      </c>
      <c r="F790" s="138">
        <v>1.4279968506242E13</v>
      </c>
    </row>
    <row r="791">
      <c r="A791" s="137">
        <v>43524.0</v>
      </c>
      <c r="B791" s="138">
        <v>3.985552E12</v>
      </c>
      <c r="C791" s="139">
        <v>2.9708161E12</v>
      </c>
      <c r="D791" s="138">
        <v>3.27996792E11</v>
      </c>
      <c r="E791" s="138">
        <v>3.634804044E12</v>
      </c>
      <c r="F791" s="138">
        <v>1.4279968506242E13</v>
      </c>
    </row>
    <row r="792">
      <c r="A792" s="137">
        <v>43525.0</v>
      </c>
      <c r="B792" s="138">
        <v>3.985552E12</v>
      </c>
      <c r="C792" s="139">
        <v>2.9708161E12</v>
      </c>
      <c r="D792" s="138">
        <v>3.27996792E11</v>
      </c>
      <c r="E792" s="138">
        <v>3.634804044E12</v>
      </c>
      <c r="F792" s="138">
        <v>1.4279968506242E13</v>
      </c>
    </row>
    <row r="793">
      <c r="A793" s="137">
        <v>43526.0</v>
      </c>
      <c r="B793" s="138">
        <v>3.985552E12</v>
      </c>
      <c r="C793" s="139">
        <v>2.9708161E12</v>
      </c>
      <c r="D793" s="138">
        <v>3.27996792E11</v>
      </c>
      <c r="E793" s="138">
        <v>3.634804044E12</v>
      </c>
      <c r="F793" s="138">
        <v>1.4279968506242E13</v>
      </c>
    </row>
    <row r="794">
      <c r="A794" s="137">
        <v>43527.0</v>
      </c>
      <c r="B794" s="138">
        <v>3.985552E12</v>
      </c>
      <c r="C794" s="139">
        <v>2.9708161E12</v>
      </c>
      <c r="D794" s="138">
        <v>3.27996792E11</v>
      </c>
      <c r="E794" s="138">
        <v>3.634804044E12</v>
      </c>
      <c r="F794" s="138">
        <v>1.4279968506242E13</v>
      </c>
    </row>
    <row r="795">
      <c r="A795" s="137">
        <v>43528.0</v>
      </c>
      <c r="B795" s="138">
        <v>3.985552E12</v>
      </c>
      <c r="C795" s="139">
        <v>2.9708161E12</v>
      </c>
      <c r="D795" s="138">
        <v>3.27996792E11</v>
      </c>
      <c r="E795" s="138">
        <v>3.634804044E12</v>
      </c>
      <c r="F795" s="138">
        <v>1.4279968506242E13</v>
      </c>
    </row>
    <row r="796">
      <c r="A796" s="137">
        <v>43529.0</v>
      </c>
      <c r="B796" s="138">
        <v>3.985552E12</v>
      </c>
      <c r="C796" s="139">
        <v>2.9708161E12</v>
      </c>
      <c r="D796" s="138">
        <v>3.27996792E11</v>
      </c>
      <c r="E796" s="138">
        <v>3.634804044E12</v>
      </c>
      <c r="F796" s="138">
        <v>1.4279968506242E13</v>
      </c>
    </row>
    <row r="797">
      <c r="A797" s="137">
        <v>43530.0</v>
      </c>
      <c r="B797" s="138">
        <v>3.985552E12</v>
      </c>
      <c r="C797" s="139">
        <v>2.9708161E12</v>
      </c>
      <c r="D797" s="138">
        <v>3.27996792E11</v>
      </c>
      <c r="E797" s="138">
        <v>3.634804044E12</v>
      </c>
      <c r="F797" s="138">
        <v>1.4279968506242E13</v>
      </c>
    </row>
    <row r="798">
      <c r="A798" s="137">
        <v>43531.0</v>
      </c>
      <c r="B798" s="138">
        <v>3.985552E12</v>
      </c>
      <c r="C798" s="139">
        <v>2.9708161E12</v>
      </c>
      <c r="D798" s="138">
        <v>3.27996792E11</v>
      </c>
      <c r="E798" s="138">
        <v>3.634804044E12</v>
      </c>
      <c r="F798" s="138">
        <v>1.4279968506242E13</v>
      </c>
    </row>
    <row r="799">
      <c r="A799" s="137">
        <v>43532.0</v>
      </c>
      <c r="B799" s="138">
        <v>3.985552E12</v>
      </c>
      <c r="C799" s="139">
        <v>2.9708161E12</v>
      </c>
      <c r="D799" s="138">
        <v>3.27996792E11</v>
      </c>
      <c r="E799" s="138">
        <v>3.634804044E12</v>
      </c>
      <c r="F799" s="138">
        <v>1.4279968506242E13</v>
      </c>
    </row>
    <row r="800">
      <c r="A800" s="137">
        <v>43533.0</v>
      </c>
      <c r="B800" s="138">
        <v>3.985552E12</v>
      </c>
      <c r="C800" s="139">
        <v>2.9708161E12</v>
      </c>
      <c r="D800" s="138">
        <v>3.27996792E11</v>
      </c>
      <c r="E800" s="138">
        <v>3.634804044E12</v>
      </c>
      <c r="F800" s="138">
        <v>1.4279968506242E13</v>
      </c>
    </row>
    <row r="801">
      <c r="A801" s="137">
        <v>43534.0</v>
      </c>
      <c r="B801" s="138">
        <v>3.985552E12</v>
      </c>
      <c r="C801" s="139">
        <v>2.9708161E12</v>
      </c>
      <c r="D801" s="138">
        <v>3.27996792E11</v>
      </c>
      <c r="E801" s="138">
        <v>3.634804044E12</v>
      </c>
      <c r="F801" s="138">
        <v>1.4279968506242E13</v>
      </c>
    </row>
    <row r="802">
      <c r="A802" s="137">
        <v>43535.0</v>
      </c>
      <c r="B802" s="138">
        <v>3.985552E12</v>
      </c>
      <c r="C802" s="139">
        <v>2.9708161E12</v>
      </c>
      <c r="D802" s="138">
        <v>3.27996792E11</v>
      </c>
      <c r="E802" s="138">
        <v>3.634804044E12</v>
      </c>
      <c r="F802" s="138">
        <v>1.4279968506242E13</v>
      </c>
    </row>
    <row r="803">
      <c r="A803" s="137">
        <v>43536.0</v>
      </c>
      <c r="B803" s="138">
        <v>3.985552E12</v>
      </c>
      <c r="C803" s="139">
        <v>2.9708161E12</v>
      </c>
      <c r="D803" s="138">
        <v>3.27996792E11</v>
      </c>
      <c r="E803" s="138">
        <v>3.634804044E12</v>
      </c>
      <c r="F803" s="138">
        <v>1.4279968506242E13</v>
      </c>
    </row>
    <row r="804">
      <c r="A804" s="137">
        <v>43537.0</v>
      </c>
      <c r="B804" s="138">
        <v>3.985552E12</v>
      </c>
      <c r="C804" s="139">
        <v>2.9708161E12</v>
      </c>
      <c r="D804" s="138">
        <v>3.27996792E11</v>
      </c>
      <c r="E804" s="138">
        <v>3.634804044E12</v>
      </c>
      <c r="F804" s="138">
        <v>1.4279968506242E13</v>
      </c>
    </row>
    <row r="805">
      <c r="A805" s="137">
        <v>43538.0</v>
      </c>
      <c r="B805" s="138">
        <v>3.985552E12</v>
      </c>
      <c r="C805" s="139">
        <v>2.9708161E12</v>
      </c>
      <c r="D805" s="138">
        <v>3.27996792E11</v>
      </c>
      <c r="E805" s="138">
        <v>3.634804044E12</v>
      </c>
      <c r="F805" s="138">
        <v>1.4279968506242E13</v>
      </c>
    </row>
    <row r="806">
      <c r="A806" s="137">
        <v>43539.0</v>
      </c>
      <c r="B806" s="138">
        <v>3.985552E12</v>
      </c>
      <c r="C806" s="139">
        <v>2.9708161E12</v>
      </c>
      <c r="D806" s="138">
        <v>3.27996792E11</v>
      </c>
      <c r="E806" s="138">
        <v>3.634804044E12</v>
      </c>
      <c r="F806" s="138">
        <v>1.4279968506242E13</v>
      </c>
    </row>
    <row r="807">
      <c r="A807" s="137">
        <v>43540.0</v>
      </c>
      <c r="B807" s="138">
        <v>3.985552E12</v>
      </c>
      <c r="C807" s="139">
        <v>2.9708161E12</v>
      </c>
      <c r="D807" s="138">
        <v>3.27996792E11</v>
      </c>
      <c r="E807" s="138">
        <v>3.634804044E12</v>
      </c>
      <c r="F807" s="138">
        <v>1.4279968506242E13</v>
      </c>
    </row>
    <row r="808">
      <c r="A808" s="137">
        <v>43541.0</v>
      </c>
      <c r="B808" s="138">
        <v>3.985552E12</v>
      </c>
      <c r="C808" s="139">
        <v>2.9708161E12</v>
      </c>
      <c r="D808" s="138">
        <v>3.27996792E11</v>
      </c>
      <c r="E808" s="138">
        <v>3.634804044E12</v>
      </c>
      <c r="F808" s="138">
        <v>1.4279968506242E13</v>
      </c>
    </row>
    <row r="809">
      <c r="A809" s="137">
        <v>43542.0</v>
      </c>
      <c r="B809" s="138">
        <v>3.985552E12</v>
      </c>
      <c r="C809" s="139">
        <v>2.9708161E12</v>
      </c>
      <c r="D809" s="138">
        <v>3.27996792E11</v>
      </c>
      <c r="E809" s="138">
        <v>3.634804044E12</v>
      </c>
      <c r="F809" s="138">
        <v>1.4279968506242E13</v>
      </c>
    </row>
    <row r="810">
      <c r="A810" s="137">
        <v>43543.0</v>
      </c>
      <c r="B810" s="138">
        <v>3.985552E12</v>
      </c>
      <c r="C810" s="139">
        <v>2.9708161E12</v>
      </c>
      <c r="D810" s="138">
        <v>3.27996792E11</v>
      </c>
      <c r="E810" s="138">
        <v>3.634804044E12</v>
      </c>
      <c r="F810" s="138">
        <v>1.4279968506242E13</v>
      </c>
    </row>
    <row r="811">
      <c r="A811" s="137">
        <v>43544.0</v>
      </c>
      <c r="B811" s="138">
        <v>3.985552E12</v>
      </c>
      <c r="C811" s="139">
        <v>2.9708161E12</v>
      </c>
      <c r="D811" s="138">
        <v>3.27996792E11</v>
      </c>
      <c r="E811" s="138">
        <v>3.634804044E12</v>
      </c>
      <c r="F811" s="138">
        <v>1.4279968506242E13</v>
      </c>
    </row>
    <row r="812">
      <c r="A812" s="137">
        <v>43545.0</v>
      </c>
      <c r="B812" s="138">
        <v>3.985552E12</v>
      </c>
      <c r="C812" s="139">
        <v>2.9708161E12</v>
      </c>
      <c r="D812" s="138">
        <v>3.27996792E11</v>
      </c>
      <c r="E812" s="138">
        <v>3.634804044E12</v>
      </c>
      <c r="F812" s="138">
        <v>1.4279968506242E13</v>
      </c>
    </row>
    <row r="813">
      <c r="A813" s="137">
        <v>43546.0</v>
      </c>
      <c r="B813" s="138">
        <v>3.985552E12</v>
      </c>
      <c r="C813" s="139">
        <v>2.9708161E12</v>
      </c>
      <c r="D813" s="138">
        <v>3.27996792E11</v>
      </c>
      <c r="E813" s="138">
        <v>3.634804044E12</v>
      </c>
      <c r="F813" s="138">
        <v>1.4279968506242E13</v>
      </c>
    </row>
    <row r="814">
      <c r="A814" s="137">
        <v>43547.0</v>
      </c>
      <c r="B814" s="138">
        <v>3.985552E12</v>
      </c>
      <c r="C814" s="139">
        <v>2.9708161E12</v>
      </c>
      <c r="D814" s="138">
        <v>3.27996792E11</v>
      </c>
      <c r="E814" s="138">
        <v>3.634804044E12</v>
      </c>
      <c r="F814" s="138">
        <v>1.4279968506242E13</v>
      </c>
    </row>
    <row r="815">
      <c r="A815" s="137">
        <v>43548.0</v>
      </c>
      <c r="B815" s="138">
        <v>3.985552E12</v>
      </c>
      <c r="C815" s="139">
        <v>2.9708161E12</v>
      </c>
      <c r="D815" s="138">
        <v>3.27996792E11</v>
      </c>
      <c r="E815" s="138">
        <v>3.634804044E12</v>
      </c>
      <c r="F815" s="138">
        <v>1.4279968506242E13</v>
      </c>
    </row>
    <row r="816">
      <c r="A816" s="137">
        <v>43549.0</v>
      </c>
      <c r="B816" s="138">
        <v>3.985552E12</v>
      </c>
      <c r="C816" s="139">
        <v>2.9708161E12</v>
      </c>
      <c r="D816" s="138">
        <v>3.27996792E11</v>
      </c>
      <c r="E816" s="138">
        <v>3.634804044E12</v>
      </c>
      <c r="F816" s="138">
        <v>1.4279968506242E13</v>
      </c>
    </row>
    <row r="817">
      <c r="A817" s="137">
        <v>43550.0</v>
      </c>
      <c r="B817" s="138">
        <v>3.985552E12</v>
      </c>
      <c r="C817" s="139">
        <v>2.9708161E12</v>
      </c>
      <c r="D817" s="138">
        <v>3.27996792E11</v>
      </c>
      <c r="E817" s="138">
        <v>3.634804044E12</v>
      </c>
      <c r="F817" s="138">
        <v>1.4279968506242E13</v>
      </c>
    </row>
    <row r="818">
      <c r="A818" s="137">
        <v>43551.0</v>
      </c>
      <c r="B818" s="138">
        <v>3.985552E12</v>
      </c>
      <c r="C818" s="139">
        <v>2.9708161E12</v>
      </c>
      <c r="D818" s="138">
        <v>3.27996792E11</v>
      </c>
      <c r="E818" s="138">
        <v>3.634804044E12</v>
      </c>
      <c r="F818" s="138">
        <v>1.4279968506242E13</v>
      </c>
    </row>
    <row r="819">
      <c r="A819" s="137">
        <v>43552.0</v>
      </c>
      <c r="B819" s="138">
        <v>3.985552E12</v>
      </c>
      <c r="C819" s="139">
        <v>2.9708161E12</v>
      </c>
      <c r="D819" s="138">
        <v>3.27996792E11</v>
      </c>
      <c r="E819" s="138">
        <v>3.634804044E12</v>
      </c>
      <c r="F819" s="138">
        <v>1.4279968506242E13</v>
      </c>
    </row>
    <row r="820">
      <c r="A820" s="137">
        <v>43553.0</v>
      </c>
      <c r="B820" s="138">
        <v>3.985552E12</v>
      </c>
      <c r="C820" s="139">
        <v>2.9708161E12</v>
      </c>
      <c r="D820" s="138">
        <v>3.27996792E11</v>
      </c>
      <c r="E820" s="138">
        <v>3.634804044E12</v>
      </c>
      <c r="F820" s="138">
        <v>1.4279968506242E13</v>
      </c>
    </row>
    <row r="821">
      <c r="A821" s="137">
        <v>43554.0</v>
      </c>
      <c r="B821" s="138">
        <v>3.985552E12</v>
      </c>
      <c r="C821" s="139">
        <v>2.9708161E12</v>
      </c>
      <c r="D821" s="138">
        <v>3.27996792E11</v>
      </c>
      <c r="E821" s="138">
        <v>3.634804044E12</v>
      </c>
      <c r="F821" s="138">
        <v>1.4279968506242E13</v>
      </c>
    </row>
    <row r="822">
      <c r="A822" s="137">
        <v>43555.0</v>
      </c>
      <c r="B822" s="138">
        <v>3.985552E12</v>
      </c>
      <c r="C822" s="139">
        <v>2.9708161E12</v>
      </c>
      <c r="D822" s="138">
        <v>3.27996792E11</v>
      </c>
      <c r="E822" s="138">
        <v>3.634804044E12</v>
      </c>
      <c r="F822" s="138">
        <v>1.4279968506242E13</v>
      </c>
    </row>
    <row r="823">
      <c r="A823" s="137">
        <v>43556.0</v>
      </c>
      <c r="B823" s="138">
        <v>4.04623E12</v>
      </c>
      <c r="C823" s="139">
        <v>3.0286331E12</v>
      </c>
      <c r="D823" s="138">
        <v>3.46199112E11</v>
      </c>
      <c r="E823" s="138">
        <v>3.764650932E12</v>
      </c>
      <c r="F823" s="138">
        <v>1.4279968506242E13</v>
      </c>
    </row>
    <row r="824">
      <c r="A824" s="137">
        <v>43557.0</v>
      </c>
      <c r="B824" s="138">
        <v>4.0456635E12</v>
      </c>
      <c r="C824" s="139">
        <v>3.0286331E12</v>
      </c>
      <c r="D824" s="138">
        <v>3.46199112E11</v>
      </c>
      <c r="E824" s="138">
        <v>3.764650932E12</v>
      </c>
      <c r="F824" s="138">
        <v>1.4279968506242E13</v>
      </c>
    </row>
    <row r="825">
      <c r="A825" s="137">
        <v>43558.0</v>
      </c>
      <c r="B825" s="138">
        <v>4.0456635E12</v>
      </c>
      <c r="C825" s="139">
        <v>3.0286331E12</v>
      </c>
      <c r="D825" s="138">
        <v>3.46199112E11</v>
      </c>
      <c r="E825" s="138">
        <v>3.764650932E12</v>
      </c>
      <c r="F825" s="138">
        <v>1.4279968506242E13</v>
      </c>
    </row>
    <row r="826">
      <c r="A826" s="137">
        <v>43559.0</v>
      </c>
      <c r="B826" s="138">
        <v>4.0456635E12</v>
      </c>
      <c r="C826" s="139">
        <v>3.0286331E12</v>
      </c>
      <c r="D826" s="138">
        <v>3.46199112E11</v>
      </c>
      <c r="E826" s="138">
        <v>3.764650932E12</v>
      </c>
      <c r="F826" s="138">
        <v>1.4279968506242E13</v>
      </c>
    </row>
    <row r="827">
      <c r="A827" s="137">
        <v>43560.0</v>
      </c>
      <c r="B827" s="138">
        <v>4.0456635E12</v>
      </c>
      <c r="C827" s="139">
        <v>3.0286331E12</v>
      </c>
      <c r="D827" s="138">
        <v>3.46199112E11</v>
      </c>
      <c r="E827" s="138">
        <v>3.764650932E12</v>
      </c>
      <c r="F827" s="138">
        <v>1.4279968506242E13</v>
      </c>
    </row>
    <row r="828">
      <c r="A828" s="137">
        <v>43561.0</v>
      </c>
      <c r="B828" s="138">
        <v>4.0456635E12</v>
      </c>
      <c r="C828" s="139">
        <v>3.0286331E12</v>
      </c>
      <c r="D828" s="138">
        <v>3.46199112E11</v>
      </c>
      <c r="E828" s="138">
        <v>3.764650932E12</v>
      </c>
      <c r="F828" s="138">
        <v>1.4279968506242E13</v>
      </c>
    </row>
    <row r="829">
      <c r="A829" s="137">
        <v>43562.0</v>
      </c>
      <c r="B829" s="138">
        <v>4.0456635E12</v>
      </c>
      <c r="C829" s="139">
        <v>3.0286331E12</v>
      </c>
      <c r="D829" s="138">
        <v>3.46199112E11</v>
      </c>
      <c r="E829" s="138">
        <v>3.764650932E12</v>
      </c>
      <c r="F829" s="138">
        <v>1.4279968506242E13</v>
      </c>
    </row>
    <row r="830">
      <c r="A830" s="137">
        <v>43563.0</v>
      </c>
      <c r="B830" s="138">
        <v>4.0456635E12</v>
      </c>
      <c r="C830" s="139">
        <v>3.0286331E12</v>
      </c>
      <c r="D830" s="138">
        <v>3.46199112E11</v>
      </c>
      <c r="E830" s="138">
        <v>3.764650932E12</v>
      </c>
      <c r="F830" s="138">
        <v>1.4279968506242E13</v>
      </c>
    </row>
    <row r="831">
      <c r="A831" s="137">
        <v>43564.0</v>
      </c>
      <c r="B831" s="138">
        <v>4.0456635E12</v>
      </c>
      <c r="C831" s="139">
        <v>3.0286331E12</v>
      </c>
      <c r="D831" s="138">
        <v>3.46199112E11</v>
      </c>
      <c r="E831" s="138">
        <v>3.764650932E12</v>
      </c>
      <c r="F831" s="138">
        <v>1.4279968506242E13</v>
      </c>
    </row>
    <row r="832">
      <c r="A832" s="137">
        <v>43565.0</v>
      </c>
      <c r="B832" s="138">
        <v>4.0456635E12</v>
      </c>
      <c r="C832" s="139">
        <v>3.0286331E12</v>
      </c>
      <c r="D832" s="138">
        <v>3.46199112E11</v>
      </c>
      <c r="E832" s="138">
        <v>3.764650932E12</v>
      </c>
      <c r="F832" s="138">
        <v>1.4279968506242E13</v>
      </c>
    </row>
    <row r="833">
      <c r="A833" s="137">
        <v>43566.0</v>
      </c>
      <c r="B833" s="138">
        <v>4.0456635E12</v>
      </c>
      <c r="C833" s="139">
        <v>3.0286331E12</v>
      </c>
      <c r="D833" s="138">
        <v>3.46199112E11</v>
      </c>
      <c r="E833" s="138">
        <v>3.764650932E12</v>
      </c>
      <c r="F833" s="138">
        <v>1.4279968506242E13</v>
      </c>
    </row>
    <row r="834">
      <c r="A834" s="137">
        <v>43567.0</v>
      </c>
      <c r="B834" s="138">
        <v>4.0456635E12</v>
      </c>
      <c r="C834" s="139">
        <v>3.0286331E12</v>
      </c>
      <c r="D834" s="138">
        <v>3.46199112E11</v>
      </c>
      <c r="E834" s="138">
        <v>3.764650932E12</v>
      </c>
      <c r="F834" s="138">
        <v>1.4279968506242E13</v>
      </c>
    </row>
    <row r="835">
      <c r="A835" s="137">
        <v>43568.0</v>
      </c>
      <c r="B835" s="138">
        <v>4.0456635E12</v>
      </c>
      <c r="C835" s="139">
        <v>3.0286331E12</v>
      </c>
      <c r="D835" s="138">
        <v>3.46199112E11</v>
      </c>
      <c r="E835" s="138">
        <v>3.764650932E12</v>
      </c>
      <c r="F835" s="138">
        <v>1.4279968506242E13</v>
      </c>
    </row>
    <row r="836">
      <c r="A836" s="137">
        <v>43569.0</v>
      </c>
      <c r="B836" s="138">
        <v>4.0456635E12</v>
      </c>
      <c r="C836" s="139">
        <v>3.0286331E12</v>
      </c>
      <c r="D836" s="138">
        <v>3.46199112E11</v>
      </c>
      <c r="E836" s="138">
        <v>3.764650932E12</v>
      </c>
      <c r="F836" s="138">
        <v>1.4279968506242E13</v>
      </c>
    </row>
    <row r="837">
      <c r="A837" s="137">
        <v>43570.0</v>
      </c>
      <c r="B837" s="138">
        <v>4.0456635E12</v>
      </c>
      <c r="C837" s="139">
        <v>3.0286331E12</v>
      </c>
      <c r="D837" s="138">
        <v>3.46199112E11</v>
      </c>
      <c r="E837" s="138">
        <v>3.764650932E12</v>
      </c>
      <c r="F837" s="138">
        <v>1.4279968506242E13</v>
      </c>
    </row>
    <row r="838">
      <c r="A838" s="137">
        <v>43571.0</v>
      </c>
      <c r="B838" s="138">
        <v>4.0456635E12</v>
      </c>
      <c r="C838" s="139">
        <v>3.0286331E12</v>
      </c>
      <c r="D838" s="138">
        <v>3.46199112E11</v>
      </c>
      <c r="E838" s="138">
        <v>3.764650932E12</v>
      </c>
      <c r="F838" s="138">
        <v>1.4279968506242E13</v>
      </c>
    </row>
    <row r="839">
      <c r="A839" s="137">
        <v>43572.0</v>
      </c>
      <c r="B839" s="138">
        <v>4.0456635E12</v>
      </c>
      <c r="C839" s="139">
        <v>3.0286331E12</v>
      </c>
      <c r="D839" s="138">
        <v>3.46199112E11</v>
      </c>
      <c r="E839" s="138">
        <v>3.764650932E12</v>
      </c>
      <c r="F839" s="138">
        <v>1.4279968506242E13</v>
      </c>
    </row>
    <row r="840">
      <c r="A840" s="137">
        <v>43573.0</v>
      </c>
      <c r="B840" s="138">
        <v>4.0456635E12</v>
      </c>
      <c r="C840" s="139">
        <v>3.0286331E12</v>
      </c>
      <c r="D840" s="138">
        <v>3.46199112E11</v>
      </c>
      <c r="E840" s="138">
        <v>3.764650932E12</v>
      </c>
      <c r="F840" s="138">
        <v>1.4279968506242E13</v>
      </c>
    </row>
    <row r="841">
      <c r="A841" s="137">
        <v>43574.0</v>
      </c>
      <c r="B841" s="138">
        <v>4.0456635E12</v>
      </c>
      <c r="C841" s="139">
        <v>3.0286331E12</v>
      </c>
      <c r="D841" s="138">
        <v>3.46199112E11</v>
      </c>
      <c r="E841" s="138">
        <v>3.764650932E12</v>
      </c>
      <c r="F841" s="138">
        <v>1.4279968506242E13</v>
      </c>
    </row>
    <row r="842">
      <c r="A842" s="137">
        <v>43575.0</v>
      </c>
      <c r="B842" s="138">
        <v>4.0456635E12</v>
      </c>
      <c r="C842" s="139">
        <v>3.0286331E12</v>
      </c>
      <c r="D842" s="138">
        <v>3.46199112E11</v>
      </c>
      <c r="E842" s="138">
        <v>3.764650932E12</v>
      </c>
      <c r="F842" s="138">
        <v>1.4279968506242E13</v>
      </c>
    </row>
    <row r="843">
      <c r="A843" s="137">
        <v>43576.0</v>
      </c>
      <c r="B843" s="138">
        <v>4.0456635E12</v>
      </c>
      <c r="C843" s="139">
        <v>3.0286331E12</v>
      </c>
      <c r="D843" s="138">
        <v>3.46199112E11</v>
      </c>
      <c r="E843" s="138">
        <v>3.764650932E12</v>
      </c>
      <c r="F843" s="138">
        <v>1.4279968506242E13</v>
      </c>
    </row>
    <row r="844">
      <c r="A844" s="137">
        <v>43577.0</v>
      </c>
      <c r="B844" s="138">
        <v>4.0456635E12</v>
      </c>
      <c r="C844" s="139">
        <v>3.0286331E12</v>
      </c>
      <c r="D844" s="138">
        <v>3.46199112E11</v>
      </c>
      <c r="E844" s="138">
        <v>3.764650932E12</v>
      </c>
      <c r="F844" s="138">
        <v>1.4279968506242E13</v>
      </c>
    </row>
    <row r="845">
      <c r="A845" s="137">
        <v>43578.0</v>
      </c>
      <c r="B845" s="138">
        <v>4.0456635E12</v>
      </c>
      <c r="C845" s="139">
        <v>3.0286331E12</v>
      </c>
      <c r="D845" s="138">
        <v>3.46199112E11</v>
      </c>
      <c r="E845" s="138">
        <v>3.764650932E12</v>
      </c>
      <c r="F845" s="138">
        <v>1.4279968506242E13</v>
      </c>
    </row>
    <row r="846">
      <c r="A846" s="137">
        <v>43579.0</v>
      </c>
      <c r="B846" s="138">
        <v>4.0456635E12</v>
      </c>
      <c r="C846" s="139">
        <v>3.0286331E12</v>
      </c>
      <c r="D846" s="138">
        <v>3.46199112E11</v>
      </c>
      <c r="E846" s="138">
        <v>3.764650932E12</v>
      </c>
      <c r="F846" s="138">
        <v>1.4279968506242E13</v>
      </c>
    </row>
    <row r="847">
      <c r="A847" s="137">
        <v>43580.0</v>
      </c>
      <c r="B847" s="138">
        <v>4.0456635E12</v>
      </c>
      <c r="C847" s="139">
        <v>3.0286331E12</v>
      </c>
      <c r="D847" s="138">
        <v>3.46199112E11</v>
      </c>
      <c r="E847" s="138">
        <v>3.764650932E12</v>
      </c>
      <c r="F847" s="138">
        <v>1.4279968506242E13</v>
      </c>
    </row>
    <row r="848">
      <c r="A848" s="137">
        <v>43581.0</v>
      </c>
      <c r="B848" s="138">
        <v>4.0456635E12</v>
      </c>
      <c r="C848" s="139">
        <v>3.0286331E12</v>
      </c>
      <c r="D848" s="138">
        <v>3.46199112E11</v>
      </c>
      <c r="E848" s="138">
        <v>3.764650932E12</v>
      </c>
      <c r="F848" s="138">
        <v>1.4279968506242E13</v>
      </c>
    </row>
    <row r="849">
      <c r="A849" s="137">
        <v>43582.0</v>
      </c>
      <c r="B849" s="138">
        <v>4.0456635E12</v>
      </c>
      <c r="C849" s="139">
        <v>3.0286331E12</v>
      </c>
      <c r="D849" s="138">
        <v>3.46199112E11</v>
      </c>
      <c r="E849" s="138">
        <v>3.764650932E12</v>
      </c>
      <c r="F849" s="138">
        <v>1.4279968506242E13</v>
      </c>
    </row>
    <row r="850">
      <c r="A850" s="137">
        <v>43583.0</v>
      </c>
      <c r="B850" s="138">
        <v>4.0456635E12</v>
      </c>
      <c r="C850" s="139">
        <v>3.0286331E12</v>
      </c>
      <c r="D850" s="138">
        <v>3.46199112E11</v>
      </c>
      <c r="E850" s="138">
        <v>3.764650932E12</v>
      </c>
      <c r="F850" s="138">
        <v>1.4279968506242E13</v>
      </c>
    </row>
    <row r="851">
      <c r="A851" s="137">
        <v>43584.0</v>
      </c>
      <c r="B851" s="138">
        <v>4.0456635E12</v>
      </c>
      <c r="C851" s="139">
        <v>3.0286331E12</v>
      </c>
      <c r="D851" s="138">
        <v>3.46199112E11</v>
      </c>
      <c r="E851" s="138">
        <v>3.764650932E12</v>
      </c>
      <c r="F851" s="138">
        <v>1.4279968506242E13</v>
      </c>
    </row>
    <row r="852">
      <c r="A852" s="137">
        <v>43585.0</v>
      </c>
      <c r="B852" s="138">
        <v>4.0456635E12</v>
      </c>
      <c r="C852" s="139">
        <v>3.0286331E12</v>
      </c>
      <c r="D852" s="138">
        <v>3.46199112E11</v>
      </c>
      <c r="E852" s="138">
        <v>3.764650932E12</v>
      </c>
      <c r="F852" s="138">
        <v>1.4279968506242E13</v>
      </c>
    </row>
    <row r="853">
      <c r="A853" s="137">
        <v>43586.0</v>
      </c>
      <c r="B853" s="138">
        <v>4.0456635E12</v>
      </c>
      <c r="C853" s="139">
        <v>3.0286331E12</v>
      </c>
      <c r="D853" s="138">
        <v>3.46199112E11</v>
      </c>
      <c r="E853" s="138">
        <v>3.764650932E12</v>
      </c>
      <c r="F853" s="138">
        <v>1.4279968506242E13</v>
      </c>
    </row>
    <row r="854">
      <c r="A854" s="137">
        <v>43587.0</v>
      </c>
      <c r="B854" s="138">
        <v>4.0456635E12</v>
      </c>
      <c r="C854" s="139">
        <v>3.0286331E12</v>
      </c>
      <c r="D854" s="138">
        <v>3.46199112E11</v>
      </c>
      <c r="E854" s="138">
        <v>3.764650932E12</v>
      </c>
      <c r="F854" s="138">
        <v>1.4279968506242E13</v>
      </c>
    </row>
    <row r="855">
      <c r="A855" s="137">
        <v>43588.0</v>
      </c>
      <c r="B855" s="138">
        <v>4.0456635E12</v>
      </c>
      <c r="C855" s="139">
        <v>3.0286331E12</v>
      </c>
      <c r="D855" s="138">
        <v>3.46199112E11</v>
      </c>
      <c r="E855" s="138">
        <v>3.764650932E12</v>
      </c>
      <c r="F855" s="138">
        <v>1.4279968506242E13</v>
      </c>
    </row>
    <row r="856">
      <c r="A856" s="137">
        <v>43589.0</v>
      </c>
      <c r="B856" s="138">
        <v>4.0456635E12</v>
      </c>
      <c r="C856" s="139">
        <v>3.0286331E12</v>
      </c>
      <c r="D856" s="138">
        <v>3.46199112E11</v>
      </c>
      <c r="E856" s="138">
        <v>3.764650932E12</v>
      </c>
      <c r="F856" s="138">
        <v>1.4279968506242E13</v>
      </c>
    </row>
    <row r="857">
      <c r="A857" s="137">
        <v>43590.0</v>
      </c>
      <c r="B857" s="138">
        <v>4.0456635E12</v>
      </c>
      <c r="C857" s="139">
        <v>3.0286331E12</v>
      </c>
      <c r="D857" s="138">
        <v>3.46199112E11</v>
      </c>
      <c r="E857" s="138">
        <v>3.764650932E12</v>
      </c>
      <c r="F857" s="138">
        <v>1.4279968506242E13</v>
      </c>
    </row>
    <row r="858">
      <c r="A858" s="137">
        <v>43591.0</v>
      </c>
      <c r="B858" s="138">
        <v>4.0456635E12</v>
      </c>
      <c r="C858" s="139">
        <v>3.0286331E12</v>
      </c>
      <c r="D858" s="138">
        <v>3.46199112E11</v>
      </c>
      <c r="E858" s="138">
        <v>3.764650932E12</v>
      </c>
      <c r="F858" s="138">
        <v>1.4279968506242E13</v>
      </c>
    </row>
    <row r="859">
      <c r="A859" s="137">
        <v>43592.0</v>
      </c>
      <c r="B859" s="138">
        <v>4.0456635E12</v>
      </c>
      <c r="C859" s="139">
        <v>3.0286331E12</v>
      </c>
      <c r="D859" s="138">
        <v>3.46199112E11</v>
      </c>
      <c r="E859" s="138">
        <v>3.764650932E12</v>
      </c>
      <c r="F859" s="138">
        <v>1.4279968506242E13</v>
      </c>
    </row>
    <row r="860">
      <c r="A860" s="137">
        <v>43593.0</v>
      </c>
      <c r="B860" s="138">
        <v>4.0456635E12</v>
      </c>
      <c r="C860" s="139">
        <v>3.0286331E12</v>
      </c>
      <c r="D860" s="138">
        <v>3.46199112E11</v>
      </c>
      <c r="E860" s="138">
        <v>3.764650932E12</v>
      </c>
      <c r="F860" s="138">
        <v>1.4279968506242E13</v>
      </c>
    </row>
    <row r="861">
      <c r="A861" s="137">
        <v>43594.0</v>
      </c>
      <c r="B861" s="138">
        <v>4.0456635E12</v>
      </c>
      <c r="C861" s="139">
        <v>3.0286331E12</v>
      </c>
      <c r="D861" s="138">
        <v>3.46199112E11</v>
      </c>
      <c r="E861" s="138">
        <v>3.764650932E12</v>
      </c>
      <c r="F861" s="138">
        <v>1.4279968506242E13</v>
      </c>
    </row>
    <row r="862">
      <c r="A862" s="137">
        <v>43595.0</v>
      </c>
      <c r="B862" s="138">
        <v>4.0456635E12</v>
      </c>
      <c r="C862" s="139">
        <v>3.0286331E12</v>
      </c>
      <c r="D862" s="138">
        <v>3.46199112E11</v>
      </c>
      <c r="E862" s="138">
        <v>3.764650932E12</v>
      </c>
      <c r="F862" s="138">
        <v>1.4279968506242E13</v>
      </c>
    </row>
    <row r="863">
      <c r="A863" s="137">
        <v>43596.0</v>
      </c>
      <c r="B863" s="138">
        <v>4.0456635E12</v>
      </c>
      <c r="C863" s="139">
        <v>3.0286331E12</v>
      </c>
      <c r="D863" s="138">
        <v>3.46199112E11</v>
      </c>
      <c r="E863" s="138">
        <v>3.764650932E12</v>
      </c>
      <c r="F863" s="138">
        <v>1.4279968506242E13</v>
      </c>
    </row>
    <row r="864">
      <c r="A864" s="137">
        <v>43597.0</v>
      </c>
      <c r="B864" s="138">
        <v>4.0456635E12</v>
      </c>
      <c r="C864" s="139">
        <v>3.0286331E12</v>
      </c>
      <c r="D864" s="138">
        <v>3.46199112E11</v>
      </c>
      <c r="E864" s="138">
        <v>3.764650932E12</v>
      </c>
      <c r="F864" s="138">
        <v>1.4279968506242E13</v>
      </c>
    </row>
    <row r="865">
      <c r="A865" s="137">
        <v>43598.0</v>
      </c>
      <c r="B865" s="138">
        <v>4.0456635E12</v>
      </c>
      <c r="C865" s="139">
        <v>3.0286331E12</v>
      </c>
      <c r="D865" s="138">
        <v>3.46199112E11</v>
      </c>
      <c r="E865" s="138">
        <v>3.764650932E12</v>
      </c>
      <c r="F865" s="138">
        <v>1.4279968506242E13</v>
      </c>
    </row>
    <row r="866">
      <c r="A866" s="137">
        <v>43599.0</v>
      </c>
      <c r="B866" s="138">
        <v>4.0456635E12</v>
      </c>
      <c r="C866" s="139">
        <v>3.0286331E12</v>
      </c>
      <c r="D866" s="138">
        <v>3.46199112E11</v>
      </c>
      <c r="E866" s="138">
        <v>3.764650932E12</v>
      </c>
      <c r="F866" s="138">
        <v>1.4279968506242E13</v>
      </c>
    </row>
    <row r="867">
      <c r="A867" s="137">
        <v>43600.0</v>
      </c>
      <c r="B867" s="138">
        <v>4.0456635E12</v>
      </c>
      <c r="C867" s="139">
        <v>3.0286331E12</v>
      </c>
      <c r="D867" s="138">
        <v>3.46199112E11</v>
      </c>
      <c r="E867" s="138">
        <v>3.764650932E12</v>
      </c>
      <c r="F867" s="138">
        <v>1.4279968506242E13</v>
      </c>
    </row>
    <row r="868">
      <c r="A868" s="137">
        <v>43601.0</v>
      </c>
      <c r="B868" s="138">
        <v>4.0456635E12</v>
      </c>
      <c r="C868" s="139">
        <v>3.0286331E12</v>
      </c>
      <c r="D868" s="138">
        <v>3.46199112E11</v>
      </c>
      <c r="E868" s="138">
        <v>3.764650932E12</v>
      </c>
      <c r="F868" s="138">
        <v>1.4279968506242E13</v>
      </c>
    </row>
    <row r="869">
      <c r="A869" s="137">
        <v>43602.0</v>
      </c>
      <c r="B869" s="138">
        <v>4.0456635E12</v>
      </c>
      <c r="C869" s="139">
        <v>3.0286331E12</v>
      </c>
      <c r="D869" s="138">
        <v>3.46199112E11</v>
      </c>
      <c r="E869" s="138">
        <v>3.764650932E12</v>
      </c>
      <c r="F869" s="138">
        <v>1.4279968506242E13</v>
      </c>
    </row>
    <row r="870">
      <c r="A870" s="137">
        <v>43603.0</v>
      </c>
      <c r="B870" s="138">
        <v>4.0456635E12</v>
      </c>
      <c r="C870" s="139">
        <v>3.0286331E12</v>
      </c>
      <c r="D870" s="138">
        <v>3.46199112E11</v>
      </c>
      <c r="E870" s="138">
        <v>3.764650932E12</v>
      </c>
      <c r="F870" s="138">
        <v>1.4279968506242E13</v>
      </c>
    </row>
    <row r="871">
      <c r="A871" s="137">
        <v>43604.0</v>
      </c>
      <c r="B871" s="138">
        <v>4.0456635E12</v>
      </c>
      <c r="C871" s="139">
        <v>3.0286331E12</v>
      </c>
      <c r="D871" s="138">
        <v>3.46199112E11</v>
      </c>
      <c r="E871" s="138">
        <v>3.764650932E12</v>
      </c>
      <c r="F871" s="138">
        <v>1.4279968506242E13</v>
      </c>
    </row>
    <row r="872">
      <c r="A872" s="137">
        <v>43605.0</v>
      </c>
      <c r="B872" s="138">
        <v>4.0456635E12</v>
      </c>
      <c r="C872" s="139">
        <v>3.0286331E12</v>
      </c>
      <c r="D872" s="138">
        <v>3.46199112E11</v>
      </c>
      <c r="E872" s="138">
        <v>3.764650932E12</v>
      </c>
      <c r="F872" s="138">
        <v>1.4279968506242E13</v>
      </c>
    </row>
    <row r="873">
      <c r="A873" s="137">
        <v>43606.0</v>
      </c>
      <c r="B873" s="138">
        <v>4.0456635E12</v>
      </c>
      <c r="C873" s="139">
        <v>3.0286331E12</v>
      </c>
      <c r="D873" s="138">
        <v>3.46199112E11</v>
      </c>
      <c r="E873" s="138">
        <v>3.764650932E12</v>
      </c>
      <c r="F873" s="138">
        <v>1.4279968506242E13</v>
      </c>
    </row>
    <row r="874">
      <c r="A874" s="137">
        <v>43607.0</v>
      </c>
      <c r="B874" s="138">
        <v>4.0456635E12</v>
      </c>
      <c r="C874" s="139">
        <v>3.0286331E12</v>
      </c>
      <c r="D874" s="138">
        <v>3.46199112E11</v>
      </c>
      <c r="E874" s="138">
        <v>3.764650932E12</v>
      </c>
      <c r="F874" s="138">
        <v>1.4279968506242E13</v>
      </c>
    </row>
    <row r="875">
      <c r="A875" s="137">
        <v>43608.0</v>
      </c>
      <c r="B875" s="138">
        <v>4.0456635E12</v>
      </c>
      <c r="C875" s="139">
        <v>3.0286331E12</v>
      </c>
      <c r="D875" s="138">
        <v>3.46199112E11</v>
      </c>
      <c r="E875" s="138">
        <v>3.764650932E12</v>
      </c>
      <c r="F875" s="138">
        <v>1.4279968506242E13</v>
      </c>
    </row>
    <row r="876">
      <c r="A876" s="137">
        <v>43609.0</v>
      </c>
      <c r="B876" s="138">
        <v>4.0456635E12</v>
      </c>
      <c r="C876" s="139">
        <v>3.0286331E12</v>
      </c>
      <c r="D876" s="138">
        <v>3.46199112E11</v>
      </c>
      <c r="E876" s="138">
        <v>3.764650932E12</v>
      </c>
      <c r="F876" s="138">
        <v>1.4279968506242E13</v>
      </c>
    </row>
    <row r="877">
      <c r="A877" s="137">
        <v>43610.0</v>
      </c>
      <c r="B877" s="138">
        <v>4.0456635E12</v>
      </c>
      <c r="C877" s="139">
        <v>3.0286331E12</v>
      </c>
      <c r="D877" s="138">
        <v>3.46199112E11</v>
      </c>
      <c r="E877" s="138">
        <v>3.764650932E12</v>
      </c>
      <c r="F877" s="138">
        <v>1.4279968506242E13</v>
      </c>
    </row>
    <row r="878">
      <c r="A878" s="137">
        <v>43611.0</v>
      </c>
      <c r="B878" s="138">
        <v>4.0456635E12</v>
      </c>
      <c r="C878" s="139">
        <v>3.0286331E12</v>
      </c>
      <c r="D878" s="138">
        <v>3.46199112E11</v>
      </c>
      <c r="E878" s="138">
        <v>3.764650932E12</v>
      </c>
      <c r="F878" s="138">
        <v>1.4279968506242E13</v>
      </c>
    </row>
    <row r="879">
      <c r="A879" s="137">
        <v>43612.0</v>
      </c>
      <c r="B879" s="138">
        <v>4.0456635E12</v>
      </c>
      <c r="C879" s="139">
        <v>3.0286331E12</v>
      </c>
      <c r="D879" s="138">
        <v>3.46199112E11</v>
      </c>
      <c r="E879" s="138">
        <v>3.764650932E12</v>
      </c>
      <c r="F879" s="138">
        <v>1.4279968506242E13</v>
      </c>
    </row>
    <row r="880">
      <c r="A880" s="137">
        <v>43613.0</v>
      </c>
      <c r="B880" s="138">
        <v>4.0456635E12</v>
      </c>
      <c r="C880" s="139">
        <v>3.0286331E12</v>
      </c>
      <c r="D880" s="138">
        <v>3.46199112E11</v>
      </c>
      <c r="E880" s="138">
        <v>3.764650932E12</v>
      </c>
      <c r="F880" s="138">
        <v>1.4279968506242E13</v>
      </c>
    </row>
    <row r="881">
      <c r="A881" s="137">
        <v>43614.0</v>
      </c>
      <c r="B881" s="138">
        <v>4.0456635E12</v>
      </c>
      <c r="C881" s="139">
        <v>3.0286331E12</v>
      </c>
      <c r="D881" s="138">
        <v>3.46199112E11</v>
      </c>
      <c r="E881" s="138">
        <v>3.764650932E12</v>
      </c>
      <c r="F881" s="138">
        <v>1.4279968506242E13</v>
      </c>
    </row>
    <row r="882">
      <c r="A882" s="137">
        <v>43615.0</v>
      </c>
      <c r="B882" s="138">
        <v>4.0456635E12</v>
      </c>
      <c r="C882" s="139">
        <v>3.0286331E12</v>
      </c>
      <c r="D882" s="138">
        <v>3.46199112E11</v>
      </c>
      <c r="E882" s="138">
        <v>3.764650932E12</v>
      </c>
      <c r="F882" s="138">
        <v>1.4279968506242E13</v>
      </c>
    </row>
    <row r="883">
      <c r="A883" s="137">
        <v>43616.0</v>
      </c>
      <c r="B883" s="138">
        <v>4.0456635E12</v>
      </c>
      <c r="C883" s="139">
        <v>3.0286331E12</v>
      </c>
      <c r="D883" s="138">
        <v>3.46199112E11</v>
      </c>
      <c r="E883" s="138">
        <v>3.764650932E12</v>
      </c>
      <c r="F883" s="138">
        <v>1.4279968506242E13</v>
      </c>
    </row>
    <row r="884">
      <c r="A884" s="137">
        <v>43617.0</v>
      </c>
      <c r="B884" s="138">
        <v>4.0456635E12</v>
      </c>
      <c r="C884" s="139">
        <v>3.0286331E12</v>
      </c>
      <c r="D884" s="138">
        <v>3.46199112E11</v>
      </c>
      <c r="E884" s="138">
        <v>3.764650932E12</v>
      </c>
      <c r="F884" s="138">
        <v>1.4279968506242E13</v>
      </c>
    </row>
    <row r="885">
      <c r="A885" s="137">
        <v>43618.0</v>
      </c>
      <c r="B885" s="138">
        <v>4.0456635E12</v>
      </c>
      <c r="C885" s="139">
        <v>3.0286331E12</v>
      </c>
      <c r="D885" s="138">
        <v>3.46199112E11</v>
      </c>
      <c r="E885" s="138">
        <v>3.764650932E12</v>
      </c>
      <c r="F885" s="138">
        <v>1.4279968506242E13</v>
      </c>
    </row>
    <row r="886">
      <c r="A886" s="137">
        <v>43619.0</v>
      </c>
      <c r="B886" s="138">
        <v>4.0456635E12</v>
      </c>
      <c r="C886" s="139">
        <v>3.0286331E12</v>
      </c>
      <c r="D886" s="138">
        <v>3.46199112E11</v>
      </c>
      <c r="E886" s="138">
        <v>3.764650932E12</v>
      </c>
      <c r="F886" s="138">
        <v>1.4279968506242E13</v>
      </c>
    </row>
    <row r="887">
      <c r="A887" s="137">
        <v>43620.0</v>
      </c>
      <c r="B887" s="138">
        <v>4.0456635E12</v>
      </c>
      <c r="C887" s="139">
        <v>3.0286331E12</v>
      </c>
      <c r="D887" s="138">
        <v>3.46199112E11</v>
      </c>
      <c r="E887" s="138">
        <v>3.764650932E12</v>
      </c>
      <c r="F887" s="138">
        <v>1.4279968506242E13</v>
      </c>
    </row>
    <row r="888">
      <c r="A888" s="137">
        <v>43621.0</v>
      </c>
      <c r="B888" s="138">
        <v>4.0456635E12</v>
      </c>
      <c r="C888" s="139">
        <v>3.0286331E12</v>
      </c>
      <c r="D888" s="138">
        <v>3.46199112E11</v>
      </c>
      <c r="E888" s="138">
        <v>3.764650932E12</v>
      </c>
      <c r="F888" s="138">
        <v>1.4279968506242E13</v>
      </c>
    </row>
    <row r="889">
      <c r="A889" s="137">
        <v>43622.0</v>
      </c>
      <c r="B889" s="138">
        <v>4.0456635E12</v>
      </c>
      <c r="C889" s="139">
        <v>3.0286331E12</v>
      </c>
      <c r="D889" s="138">
        <v>3.46199112E11</v>
      </c>
      <c r="E889" s="138">
        <v>3.764650932E12</v>
      </c>
      <c r="F889" s="138">
        <v>1.4279968506242E13</v>
      </c>
    </row>
    <row r="890">
      <c r="A890" s="137">
        <v>43623.0</v>
      </c>
      <c r="B890" s="138">
        <v>4.0456635E12</v>
      </c>
      <c r="C890" s="139">
        <v>3.0286331E12</v>
      </c>
      <c r="D890" s="138">
        <v>3.46199112E11</v>
      </c>
      <c r="E890" s="138">
        <v>3.764650932E12</v>
      </c>
      <c r="F890" s="138">
        <v>1.4279968506242E13</v>
      </c>
    </row>
    <row r="891">
      <c r="A891" s="137">
        <v>43624.0</v>
      </c>
      <c r="B891" s="138">
        <v>4.0456635E12</v>
      </c>
      <c r="C891" s="139">
        <v>3.0286331E12</v>
      </c>
      <c r="D891" s="138">
        <v>3.46199112E11</v>
      </c>
      <c r="E891" s="138">
        <v>3.764650932E12</v>
      </c>
      <c r="F891" s="138">
        <v>1.4279968506242E13</v>
      </c>
    </row>
    <row r="892">
      <c r="A892" s="137">
        <v>43625.0</v>
      </c>
      <c r="B892" s="138">
        <v>4.0456635E12</v>
      </c>
      <c r="C892" s="139">
        <v>3.0286331E12</v>
      </c>
      <c r="D892" s="138">
        <v>3.46199112E11</v>
      </c>
      <c r="E892" s="138">
        <v>3.764650932E12</v>
      </c>
      <c r="F892" s="138">
        <v>1.4279968506242E13</v>
      </c>
    </row>
    <row r="893">
      <c r="A893" s="137">
        <v>43626.0</v>
      </c>
      <c r="B893" s="138">
        <v>4.0456635E12</v>
      </c>
      <c r="C893" s="139">
        <v>3.0286331E12</v>
      </c>
      <c r="D893" s="138">
        <v>3.46199112E11</v>
      </c>
      <c r="E893" s="138">
        <v>3.764650932E12</v>
      </c>
      <c r="F893" s="138">
        <v>1.4279968506242E13</v>
      </c>
    </row>
    <row r="894">
      <c r="A894" s="137">
        <v>43627.0</v>
      </c>
      <c r="B894" s="138">
        <v>4.0456635E12</v>
      </c>
      <c r="C894" s="139">
        <v>3.0286331E12</v>
      </c>
      <c r="D894" s="138">
        <v>3.46199112E11</v>
      </c>
      <c r="E894" s="138">
        <v>3.764650932E12</v>
      </c>
      <c r="F894" s="138">
        <v>1.4279968506242E13</v>
      </c>
    </row>
    <row r="895">
      <c r="A895" s="137">
        <v>43628.0</v>
      </c>
      <c r="B895" s="138">
        <v>4.0456635E12</v>
      </c>
      <c r="C895" s="139">
        <v>3.0286331E12</v>
      </c>
      <c r="D895" s="138">
        <v>3.46199112E11</v>
      </c>
      <c r="E895" s="138">
        <v>3.764650932E12</v>
      </c>
      <c r="F895" s="138">
        <v>1.4279968506242E13</v>
      </c>
    </row>
    <row r="896">
      <c r="A896" s="137">
        <v>43629.0</v>
      </c>
      <c r="B896" s="138">
        <v>4.0456635E12</v>
      </c>
      <c r="C896" s="139">
        <v>3.0286331E12</v>
      </c>
      <c r="D896" s="138">
        <v>3.46199112E11</v>
      </c>
      <c r="E896" s="138">
        <v>3.764650932E12</v>
      </c>
      <c r="F896" s="138">
        <v>1.4279968506242E13</v>
      </c>
    </row>
    <row r="897">
      <c r="A897" s="137">
        <v>43630.0</v>
      </c>
      <c r="B897" s="138">
        <v>4.0456635E12</v>
      </c>
      <c r="C897" s="139">
        <v>3.0286331E12</v>
      </c>
      <c r="D897" s="138">
        <v>3.46199112E11</v>
      </c>
      <c r="E897" s="138">
        <v>3.764650932E12</v>
      </c>
      <c r="F897" s="138">
        <v>1.4279968506242E13</v>
      </c>
    </row>
    <row r="898">
      <c r="A898" s="137">
        <v>43631.0</v>
      </c>
      <c r="B898" s="138">
        <v>4.0456635E12</v>
      </c>
      <c r="C898" s="139">
        <v>3.0286331E12</v>
      </c>
      <c r="D898" s="138">
        <v>3.46199112E11</v>
      </c>
      <c r="E898" s="138">
        <v>3.764650932E12</v>
      </c>
      <c r="F898" s="138">
        <v>1.4279968506242E13</v>
      </c>
    </row>
    <row r="899">
      <c r="A899" s="137">
        <v>43632.0</v>
      </c>
      <c r="B899" s="138">
        <v>4.0456635E12</v>
      </c>
      <c r="C899" s="139">
        <v>3.0286331E12</v>
      </c>
      <c r="D899" s="138">
        <v>3.46199112E11</v>
      </c>
      <c r="E899" s="138">
        <v>3.764650932E12</v>
      </c>
      <c r="F899" s="138">
        <v>1.4279968506242E13</v>
      </c>
    </row>
    <row r="900">
      <c r="A900" s="137">
        <v>43633.0</v>
      </c>
      <c r="B900" s="138">
        <v>4.0456635E12</v>
      </c>
      <c r="C900" s="139">
        <v>3.0286331E12</v>
      </c>
      <c r="D900" s="138">
        <v>3.46199112E11</v>
      </c>
      <c r="E900" s="138">
        <v>3.764650932E12</v>
      </c>
      <c r="F900" s="138">
        <v>1.4279968506242E13</v>
      </c>
    </row>
    <row r="901">
      <c r="A901" s="137">
        <v>43634.0</v>
      </c>
      <c r="B901" s="138">
        <v>4.0456635E12</v>
      </c>
      <c r="C901" s="139">
        <v>3.0286331E12</v>
      </c>
      <c r="D901" s="138">
        <v>3.46199112E11</v>
      </c>
      <c r="E901" s="138">
        <v>3.764650932E12</v>
      </c>
      <c r="F901" s="138">
        <v>1.4279968506242E13</v>
      </c>
    </row>
    <row r="902">
      <c r="A902" s="137">
        <v>43635.0</v>
      </c>
      <c r="B902" s="138">
        <v>4.0456635E12</v>
      </c>
      <c r="C902" s="139">
        <v>3.0286331E12</v>
      </c>
      <c r="D902" s="138">
        <v>3.46199112E11</v>
      </c>
      <c r="E902" s="138">
        <v>3.764650932E12</v>
      </c>
      <c r="F902" s="138">
        <v>1.4279968506242E13</v>
      </c>
    </row>
    <row r="903">
      <c r="A903" s="137">
        <v>43636.0</v>
      </c>
      <c r="B903" s="138">
        <v>4.0456635E12</v>
      </c>
      <c r="C903" s="139">
        <v>3.0286331E12</v>
      </c>
      <c r="D903" s="138">
        <v>3.46199112E11</v>
      </c>
      <c r="E903" s="138">
        <v>3.764650932E12</v>
      </c>
      <c r="F903" s="138">
        <v>1.4279968506242E13</v>
      </c>
    </row>
    <row r="904">
      <c r="A904" s="137">
        <v>43637.0</v>
      </c>
      <c r="B904" s="138">
        <v>4.0456635E12</v>
      </c>
      <c r="C904" s="139">
        <v>3.0286331E12</v>
      </c>
      <c r="D904" s="138">
        <v>3.46199112E11</v>
      </c>
      <c r="E904" s="138">
        <v>3.764650932E12</v>
      </c>
      <c r="F904" s="138">
        <v>1.4279968506242E13</v>
      </c>
    </row>
    <row r="905">
      <c r="A905" s="137">
        <v>43638.0</v>
      </c>
      <c r="B905" s="138">
        <v>4.0456635E12</v>
      </c>
      <c r="C905" s="139">
        <v>3.0286331E12</v>
      </c>
      <c r="D905" s="138">
        <v>3.46199112E11</v>
      </c>
      <c r="E905" s="138">
        <v>3.764650932E12</v>
      </c>
      <c r="F905" s="138">
        <v>1.4279968506242E13</v>
      </c>
    </row>
    <row r="906">
      <c r="A906" s="137">
        <v>43639.0</v>
      </c>
      <c r="B906" s="138">
        <v>4.0456635E12</v>
      </c>
      <c r="C906" s="139">
        <v>3.0286331E12</v>
      </c>
      <c r="D906" s="138">
        <v>3.46199112E11</v>
      </c>
      <c r="E906" s="138">
        <v>3.764650932E12</v>
      </c>
      <c r="F906" s="138">
        <v>1.4279968506242E13</v>
      </c>
    </row>
    <row r="907">
      <c r="A907" s="137">
        <v>43640.0</v>
      </c>
      <c r="B907" s="138">
        <v>4.0456635E12</v>
      </c>
      <c r="C907" s="139">
        <v>3.0286331E12</v>
      </c>
      <c r="D907" s="138">
        <v>3.46199112E11</v>
      </c>
      <c r="E907" s="138">
        <v>3.764650932E12</v>
      </c>
      <c r="F907" s="138">
        <v>1.4279968506242E13</v>
      </c>
    </row>
    <row r="908">
      <c r="A908" s="137">
        <v>43641.0</v>
      </c>
      <c r="B908" s="138">
        <v>4.0456635E12</v>
      </c>
      <c r="C908" s="139">
        <v>3.0286331E12</v>
      </c>
      <c r="D908" s="138">
        <v>3.46199112E11</v>
      </c>
      <c r="E908" s="138">
        <v>3.764650932E12</v>
      </c>
      <c r="F908" s="138">
        <v>1.4279968506242E13</v>
      </c>
    </row>
    <row r="909">
      <c r="A909" s="137">
        <v>43642.0</v>
      </c>
      <c r="B909" s="138">
        <v>4.0456635E12</v>
      </c>
      <c r="C909" s="139">
        <v>3.0286331E12</v>
      </c>
      <c r="D909" s="138">
        <v>3.46199112E11</v>
      </c>
      <c r="E909" s="138">
        <v>3.764650932E12</v>
      </c>
      <c r="F909" s="138">
        <v>1.4279968506242E13</v>
      </c>
    </row>
    <row r="910">
      <c r="A910" s="137">
        <v>43643.0</v>
      </c>
      <c r="B910" s="138">
        <v>4.0456635E12</v>
      </c>
      <c r="C910" s="139">
        <v>3.0286331E12</v>
      </c>
      <c r="D910" s="138">
        <v>3.46199112E11</v>
      </c>
      <c r="E910" s="138">
        <v>3.764650932E12</v>
      </c>
      <c r="F910" s="138">
        <v>1.4279968506242E13</v>
      </c>
    </row>
    <row r="911">
      <c r="A911" s="137">
        <v>43644.0</v>
      </c>
      <c r="B911" s="138">
        <v>4.0456635E12</v>
      </c>
      <c r="C911" s="139">
        <v>3.0286331E12</v>
      </c>
      <c r="D911" s="138">
        <v>3.46199112E11</v>
      </c>
      <c r="E911" s="138">
        <v>3.764650932E12</v>
      </c>
      <c r="F911" s="138">
        <v>1.4279968506242E13</v>
      </c>
    </row>
    <row r="912">
      <c r="A912" s="137">
        <v>43645.0</v>
      </c>
      <c r="B912" s="138">
        <v>4.0456635E12</v>
      </c>
      <c r="C912" s="139">
        <v>3.0286331E12</v>
      </c>
      <c r="D912" s="138">
        <v>3.46199112E11</v>
      </c>
      <c r="E912" s="138">
        <v>3.764650932E12</v>
      </c>
      <c r="F912" s="138">
        <v>1.4279968506242E13</v>
      </c>
    </row>
    <row r="913">
      <c r="A913" s="137">
        <v>43646.0</v>
      </c>
      <c r="B913" s="138">
        <v>4.0456635E12</v>
      </c>
      <c r="C913" s="139">
        <v>3.0286331E12</v>
      </c>
      <c r="D913" s="138">
        <v>3.46199112E11</v>
      </c>
      <c r="E913" s="138">
        <v>3.764650932E12</v>
      </c>
      <c r="F913" s="138">
        <v>1.4279968506242E13</v>
      </c>
    </row>
    <row r="914">
      <c r="A914" s="137">
        <v>43647.0</v>
      </c>
      <c r="B914" s="138">
        <v>4.0808667E12</v>
      </c>
      <c r="C914" s="139">
        <v>3.0626167E12</v>
      </c>
      <c r="D914" s="138">
        <v>3.51915264E11</v>
      </c>
      <c r="E914" s="138">
        <v>3.788108964E12</v>
      </c>
      <c r="F914" s="138">
        <v>1.4279968506242E13</v>
      </c>
    </row>
    <row r="915">
      <c r="A915" s="137">
        <v>43648.0</v>
      </c>
      <c r="B915" s="138">
        <v>4.0808667E12</v>
      </c>
      <c r="C915" s="139">
        <v>3.0626167E12</v>
      </c>
      <c r="D915" s="138">
        <v>3.51915264E11</v>
      </c>
      <c r="E915" s="138">
        <v>3.788108964E12</v>
      </c>
      <c r="F915" s="138">
        <v>1.4279968506242E13</v>
      </c>
    </row>
    <row r="916">
      <c r="A916" s="137">
        <v>43649.0</v>
      </c>
      <c r="B916" s="138">
        <v>4.0808667E12</v>
      </c>
      <c r="C916" s="139">
        <v>3.0626167E12</v>
      </c>
      <c r="D916" s="138">
        <v>3.51915264E11</v>
      </c>
      <c r="E916" s="138">
        <v>3.788108964E12</v>
      </c>
      <c r="F916" s="138">
        <v>1.4279968506242E13</v>
      </c>
    </row>
    <row r="917">
      <c r="A917" s="137">
        <v>43650.0</v>
      </c>
      <c r="B917" s="138">
        <v>4.0808667E12</v>
      </c>
      <c r="C917" s="139">
        <v>3.0626167E12</v>
      </c>
      <c r="D917" s="138">
        <v>3.51915264E11</v>
      </c>
      <c r="E917" s="138">
        <v>3.788108964E12</v>
      </c>
      <c r="F917" s="138">
        <v>1.4279968506242E13</v>
      </c>
    </row>
    <row r="918">
      <c r="A918" s="137">
        <v>43651.0</v>
      </c>
      <c r="B918" s="138">
        <v>4.0808667E12</v>
      </c>
      <c r="C918" s="139">
        <v>3.0626167E12</v>
      </c>
      <c r="D918" s="138">
        <v>3.51915264E11</v>
      </c>
      <c r="E918" s="138">
        <v>3.788108964E12</v>
      </c>
      <c r="F918" s="138">
        <v>1.4279968506242E13</v>
      </c>
    </row>
    <row r="919">
      <c r="A919" s="137">
        <v>43652.0</v>
      </c>
      <c r="B919" s="138">
        <v>4.0808667E12</v>
      </c>
      <c r="C919" s="139">
        <v>3.0626167E12</v>
      </c>
      <c r="D919" s="138">
        <v>3.51915264E11</v>
      </c>
      <c r="E919" s="138">
        <v>3.788108964E12</v>
      </c>
      <c r="F919" s="138">
        <v>1.4279968506242E13</v>
      </c>
    </row>
    <row r="920">
      <c r="A920" s="137">
        <v>43653.0</v>
      </c>
      <c r="B920" s="138">
        <v>4.0808667E12</v>
      </c>
      <c r="C920" s="139">
        <v>3.0626167E12</v>
      </c>
      <c r="D920" s="138">
        <v>3.51915264E11</v>
      </c>
      <c r="E920" s="138">
        <v>3.788108964E12</v>
      </c>
      <c r="F920" s="138">
        <v>1.4279968506242E13</v>
      </c>
    </row>
    <row r="921">
      <c r="A921" s="137">
        <v>43654.0</v>
      </c>
      <c r="B921" s="138">
        <v>4.0808667E12</v>
      </c>
      <c r="C921" s="139">
        <v>3.0626167E12</v>
      </c>
      <c r="D921" s="138">
        <v>3.51915264E11</v>
      </c>
      <c r="E921" s="138">
        <v>3.788108964E12</v>
      </c>
      <c r="F921" s="138">
        <v>1.4279968506242E13</v>
      </c>
    </row>
    <row r="922">
      <c r="A922" s="137">
        <v>43655.0</v>
      </c>
      <c r="B922" s="138">
        <v>4.0808667E12</v>
      </c>
      <c r="C922" s="139">
        <v>3.0626167E12</v>
      </c>
      <c r="D922" s="138">
        <v>3.51915264E11</v>
      </c>
      <c r="E922" s="138">
        <v>3.788108964E12</v>
      </c>
      <c r="F922" s="138">
        <v>1.4279968506242E13</v>
      </c>
    </row>
    <row r="923">
      <c r="A923" s="137">
        <v>43656.0</v>
      </c>
      <c r="B923" s="138">
        <v>4.0808667E12</v>
      </c>
      <c r="C923" s="139">
        <v>3.0626167E12</v>
      </c>
      <c r="D923" s="138">
        <v>3.51915264E11</v>
      </c>
      <c r="E923" s="138">
        <v>3.788108964E12</v>
      </c>
      <c r="F923" s="138">
        <v>1.4279968506242E13</v>
      </c>
    </row>
    <row r="924">
      <c r="A924" s="137">
        <v>43657.0</v>
      </c>
      <c r="B924" s="138">
        <v>4.0808667E12</v>
      </c>
      <c r="C924" s="139">
        <v>3.0626167E12</v>
      </c>
      <c r="D924" s="138">
        <v>3.51915264E11</v>
      </c>
      <c r="E924" s="138">
        <v>3.788108964E12</v>
      </c>
      <c r="F924" s="138">
        <v>1.4279968506242E13</v>
      </c>
    </row>
    <row r="925">
      <c r="A925" s="137">
        <v>43658.0</v>
      </c>
      <c r="B925" s="138">
        <v>4.0808667E12</v>
      </c>
      <c r="C925" s="139">
        <v>3.0626167E12</v>
      </c>
      <c r="D925" s="138">
        <v>3.51915264E11</v>
      </c>
      <c r="E925" s="138">
        <v>3.788108964E12</v>
      </c>
      <c r="F925" s="138">
        <v>1.4279968506242E13</v>
      </c>
    </row>
    <row r="926">
      <c r="A926" s="137">
        <v>43659.0</v>
      </c>
      <c r="B926" s="138">
        <v>4.0808667E12</v>
      </c>
      <c r="C926" s="139">
        <v>3.0626167E12</v>
      </c>
      <c r="D926" s="138">
        <v>3.51915264E11</v>
      </c>
      <c r="E926" s="138">
        <v>3.788108964E12</v>
      </c>
      <c r="F926" s="138">
        <v>1.4279968506242E13</v>
      </c>
    </row>
    <row r="927">
      <c r="A927" s="137">
        <v>43660.0</v>
      </c>
      <c r="B927" s="138">
        <v>4.0808667E12</v>
      </c>
      <c r="C927" s="139">
        <v>3.0626167E12</v>
      </c>
      <c r="D927" s="138">
        <v>3.51915264E11</v>
      </c>
      <c r="E927" s="138">
        <v>3.788108964E12</v>
      </c>
      <c r="F927" s="138">
        <v>1.4279968506242E13</v>
      </c>
    </row>
    <row r="928">
      <c r="A928" s="137">
        <v>43661.0</v>
      </c>
      <c r="B928" s="138">
        <v>4.0808667E12</v>
      </c>
      <c r="C928" s="139">
        <v>3.0626167E12</v>
      </c>
      <c r="D928" s="138">
        <v>3.51915264E11</v>
      </c>
      <c r="E928" s="138">
        <v>3.788108964E12</v>
      </c>
      <c r="F928" s="138">
        <v>1.4279968506242E13</v>
      </c>
    </row>
    <row r="929">
      <c r="A929" s="137">
        <v>43662.0</v>
      </c>
      <c r="B929" s="138">
        <v>4.0808667E12</v>
      </c>
      <c r="C929" s="139">
        <v>3.0626167E12</v>
      </c>
      <c r="D929" s="138">
        <v>3.51915264E11</v>
      </c>
      <c r="E929" s="138">
        <v>3.788108964E12</v>
      </c>
      <c r="F929" s="138">
        <v>1.4279968506242E13</v>
      </c>
    </row>
    <row r="930">
      <c r="A930" s="137">
        <v>43663.0</v>
      </c>
      <c r="B930" s="138">
        <v>4.0808667E12</v>
      </c>
      <c r="C930" s="139">
        <v>3.0626167E12</v>
      </c>
      <c r="D930" s="138">
        <v>3.51915264E11</v>
      </c>
      <c r="E930" s="138">
        <v>3.788108964E12</v>
      </c>
      <c r="F930" s="138">
        <v>1.4279968506242E13</v>
      </c>
    </row>
    <row r="931">
      <c r="A931" s="137">
        <v>43664.0</v>
      </c>
      <c r="B931" s="138">
        <v>4.0808667E12</v>
      </c>
      <c r="C931" s="139">
        <v>3.0626167E12</v>
      </c>
      <c r="D931" s="138">
        <v>3.51915264E11</v>
      </c>
      <c r="E931" s="138">
        <v>3.788108964E12</v>
      </c>
      <c r="F931" s="138">
        <v>1.4279968506242E13</v>
      </c>
    </row>
    <row r="932">
      <c r="A932" s="137">
        <v>43665.0</v>
      </c>
      <c r="B932" s="138">
        <v>4.0808667E12</v>
      </c>
      <c r="C932" s="139">
        <v>3.0626167E12</v>
      </c>
      <c r="D932" s="138">
        <v>3.51915264E11</v>
      </c>
      <c r="E932" s="138">
        <v>3.788108964E12</v>
      </c>
      <c r="F932" s="138">
        <v>1.4279968506242E13</v>
      </c>
    </row>
    <row r="933">
      <c r="A933" s="137">
        <v>43666.0</v>
      </c>
      <c r="B933" s="138">
        <v>4.0808667E12</v>
      </c>
      <c r="C933" s="139">
        <v>3.0626167E12</v>
      </c>
      <c r="D933" s="138">
        <v>3.51915264E11</v>
      </c>
      <c r="E933" s="138">
        <v>3.788108964E12</v>
      </c>
      <c r="F933" s="138">
        <v>1.4279968506242E13</v>
      </c>
    </row>
    <row r="934">
      <c r="A934" s="137">
        <v>43667.0</v>
      </c>
      <c r="B934" s="138">
        <v>4.0808667E12</v>
      </c>
      <c r="C934" s="139">
        <v>3.0626167E12</v>
      </c>
      <c r="D934" s="138">
        <v>3.51915264E11</v>
      </c>
      <c r="E934" s="138">
        <v>3.788108964E12</v>
      </c>
      <c r="F934" s="138">
        <v>1.4279968506242E13</v>
      </c>
    </row>
    <row r="935">
      <c r="A935" s="137">
        <v>43668.0</v>
      </c>
      <c r="B935" s="138">
        <v>4.0808667E12</v>
      </c>
      <c r="C935" s="139">
        <v>3.0626167E12</v>
      </c>
      <c r="D935" s="138">
        <v>3.51915264E11</v>
      </c>
      <c r="E935" s="138">
        <v>3.788108964E12</v>
      </c>
      <c r="F935" s="138">
        <v>1.4279968506242E13</v>
      </c>
    </row>
    <row r="936">
      <c r="A936" s="137">
        <v>43669.0</v>
      </c>
      <c r="B936" s="138">
        <v>4.0808667E12</v>
      </c>
      <c r="C936" s="139">
        <v>3.0626167E12</v>
      </c>
      <c r="D936" s="138">
        <v>3.51915264E11</v>
      </c>
      <c r="E936" s="138">
        <v>3.788108964E12</v>
      </c>
      <c r="F936" s="138">
        <v>1.4279968506242E13</v>
      </c>
    </row>
    <row r="937">
      <c r="A937" s="137">
        <v>43670.0</v>
      </c>
      <c r="B937" s="138">
        <v>4.0808667E12</v>
      </c>
      <c r="C937" s="139">
        <v>3.0626167E12</v>
      </c>
      <c r="D937" s="138">
        <v>3.51915264E11</v>
      </c>
      <c r="E937" s="138">
        <v>3.788108964E12</v>
      </c>
      <c r="F937" s="138">
        <v>1.4279968506242E13</v>
      </c>
    </row>
    <row r="938">
      <c r="A938" s="137">
        <v>43671.0</v>
      </c>
      <c r="B938" s="138">
        <v>4.0808667E12</v>
      </c>
      <c r="C938" s="139">
        <v>3.0626167E12</v>
      </c>
      <c r="D938" s="138">
        <v>3.51915264E11</v>
      </c>
      <c r="E938" s="138">
        <v>3.788108964E12</v>
      </c>
      <c r="F938" s="138">
        <v>1.4279968506242E13</v>
      </c>
    </row>
    <row r="939">
      <c r="A939" s="137">
        <v>43672.0</v>
      </c>
      <c r="B939" s="138">
        <v>4.0808667E12</v>
      </c>
      <c r="C939" s="139">
        <v>3.0626167E12</v>
      </c>
      <c r="D939" s="138">
        <v>3.51915264E11</v>
      </c>
      <c r="E939" s="138">
        <v>3.788108964E12</v>
      </c>
      <c r="F939" s="138">
        <v>1.4279968506242E13</v>
      </c>
    </row>
    <row r="940">
      <c r="A940" s="137">
        <v>43673.0</v>
      </c>
      <c r="B940" s="138">
        <v>4.0808667E12</v>
      </c>
      <c r="C940" s="139">
        <v>3.0626167E12</v>
      </c>
      <c r="D940" s="138">
        <v>3.51915264E11</v>
      </c>
      <c r="E940" s="138">
        <v>3.788108964E12</v>
      </c>
      <c r="F940" s="138">
        <v>1.4279968506242E13</v>
      </c>
    </row>
    <row r="941">
      <c r="A941" s="137">
        <v>43674.0</v>
      </c>
      <c r="B941" s="138">
        <v>4.0808667E12</v>
      </c>
      <c r="C941" s="139">
        <v>3.0626167E12</v>
      </c>
      <c r="D941" s="138">
        <v>3.51915264E11</v>
      </c>
      <c r="E941" s="138">
        <v>3.788108964E12</v>
      </c>
      <c r="F941" s="138">
        <v>1.4279968506242E13</v>
      </c>
    </row>
    <row r="942">
      <c r="A942" s="137">
        <v>43675.0</v>
      </c>
      <c r="B942" s="138">
        <v>4.0808667E12</v>
      </c>
      <c r="C942" s="139">
        <v>3.0626167E12</v>
      </c>
      <c r="D942" s="138">
        <v>3.51915264E11</v>
      </c>
      <c r="E942" s="138">
        <v>3.788108964E12</v>
      </c>
      <c r="F942" s="138">
        <v>1.4279968506242E13</v>
      </c>
    </row>
    <row r="943">
      <c r="A943" s="137">
        <v>43676.0</v>
      </c>
      <c r="B943" s="138">
        <v>4.0808667E12</v>
      </c>
      <c r="C943" s="139">
        <v>3.0626167E12</v>
      </c>
      <c r="D943" s="138">
        <v>3.51915264E11</v>
      </c>
      <c r="E943" s="138">
        <v>3.788108964E12</v>
      </c>
      <c r="F943" s="138">
        <v>1.4279968506242E13</v>
      </c>
    </row>
    <row r="944">
      <c r="A944" s="137">
        <v>43677.0</v>
      </c>
      <c r="B944" s="138">
        <v>4.0808667E12</v>
      </c>
      <c r="C944" s="139">
        <v>3.0626167E12</v>
      </c>
      <c r="D944" s="138">
        <v>3.51915264E11</v>
      </c>
      <c r="E944" s="138">
        <v>3.788108964E12</v>
      </c>
      <c r="F944" s="138">
        <v>1.4279968506242E13</v>
      </c>
    </row>
    <row r="945">
      <c r="A945" s="137">
        <v>43678.0</v>
      </c>
      <c r="B945" s="138">
        <v>4.0808667E12</v>
      </c>
      <c r="C945" s="139">
        <v>3.0626167E12</v>
      </c>
      <c r="D945" s="138">
        <v>3.51915264E11</v>
      </c>
      <c r="E945" s="138">
        <v>3.788108964E12</v>
      </c>
      <c r="F945" s="138">
        <v>1.4279968506242E13</v>
      </c>
    </row>
    <row r="946">
      <c r="A946" s="137">
        <v>43679.0</v>
      </c>
      <c r="B946" s="138">
        <v>4.0808667E12</v>
      </c>
      <c r="C946" s="139">
        <v>3.0626167E12</v>
      </c>
      <c r="D946" s="138">
        <v>3.51915264E11</v>
      </c>
      <c r="E946" s="138">
        <v>3.788108964E12</v>
      </c>
      <c r="F946" s="138">
        <v>1.4279968506242E13</v>
      </c>
    </row>
    <row r="947">
      <c r="A947" s="137">
        <v>43680.0</v>
      </c>
      <c r="B947" s="138">
        <v>4.0808667E12</v>
      </c>
      <c r="C947" s="139">
        <v>3.0626167E12</v>
      </c>
      <c r="D947" s="138">
        <v>3.51915264E11</v>
      </c>
      <c r="E947" s="138">
        <v>3.788108964E12</v>
      </c>
      <c r="F947" s="138">
        <v>1.4279968506242E13</v>
      </c>
    </row>
    <row r="948">
      <c r="A948" s="137">
        <v>43681.0</v>
      </c>
      <c r="B948" s="138">
        <v>4.0808667E12</v>
      </c>
      <c r="C948" s="139">
        <v>3.0626167E12</v>
      </c>
      <c r="D948" s="138">
        <v>3.51915264E11</v>
      </c>
      <c r="E948" s="138">
        <v>3.788108964E12</v>
      </c>
      <c r="F948" s="138">
        <v>1.4279968506242E13</v>
      </c>
    </row>
    <row r="949">
      <c r="A949" s="137">
        <v>43682.0</v>
      </c>
      <c r="B949" s="138">
        <v>4.0808667E12</v>
      </c>
      <c r="C949" s="139">
        <v>3.0626167E12</v>
      </c>
      <c r="D949" s="138">
        <v>3.51915264E11</v>
      </c>
      <c r="E949" s="138">
        <v>3.788108964E12</v>
      </c>
      <c r="F949" s="138">
        <v>1.4279968506242E13</v>
      </c>
    </row>
    <row r="950">
      <c r="A950" s="137">
        <v>43683.0</v>
      </c>
      <c r="B950" s="138">
        <v>4.0808667E12</v>
      </c>
      <c r="C950" s="139">
        <v>3.0626167E12</v>
      </c>
      <c r="D950" s="138">
        <v>3.51915264E11</v>
      </c>
      <c r="E950" s="138">
        <v>3.788108964E12</v>
      </c>
      <c r="F950" s="138">
        <v>1.4279968506242E13</v>
      </c>
    </row>
    <row r="951">
      <c r="A951" s="137">
        <v>43684.0</v>
      </c>
      <c r="B951" s="138">
        <v>4.0808667E12</v>
      </c>
      <c r="C951" s="139">
        <v>3.0626167E12</v>
      </c>
      <c r="D951" s="138">
        <v>3.51915264E11</v>
      </c>
      <c r="E951" s="138">
        <v>3.788108964E12</v>
      </c>
      <c r="F951" s="138">
        <v>1.4279968506242E13</v>
      </c>
    </row>
    <row r="952">
      <c r="A952" s="137">
        <v>43685.0</v>
      </c>
      <c r="B952" s="138">
        <v>4.0808667E12</v>
      </c>
      <c r="C952" s="139">
        <v>3.0626167E12</v>
      </c>
      <c r="D952" s="138">
        <v>3.51915264E11</v>
      </c>
      <c r="E952" s="138">
        <v>3.788108964E12</v>
      </c>
      <c r="F952" s="138">
        <v>1.4279968506242E13</v>
      </c>
    </row>
    <row r="953">
      <c r="A953" s="137">
        <v>43686.0</v>
      </c>
      <c r="B953" s="138">
        <v>4.0808667E12</v>
      </c>
      <c r="C953" s="139">
        <v>3.0626167E12</v>
      </c>
      <c r="D953" s="138">
        <v>3.51915264E11</v>
      </c>
      <c r="E953" s="138">
        <v>3.788108964E12</v>
      </c>
      <c r="F953" s="138">
        <v>1.4279968506242E13</v>
      </c>
    </row>
    <row r="954">
      <c r="A954" s="137">
        <v>43687.0</v>
      </c>
      <c r="B954" s="138">
        <v>4.0808667E12</v>
      </c>
      <c r="C954" s="139">
        <v>3.0626167E12</v>
      </c>
      <c r="D954" s="138">
        <v>3.51915264E11</v>
      </c>
      <c r="E954" s="138">
        <v>3.788108964E12</v>
      </c>
      <c r="F954" s="138">
        <v>1.4279968506242E13</v>
      </c>
    </row>
    <row r="955">
      <c r="A955" s="137">
        <v>43688.0</v>
      </c>
      <c r="B955" s="138">
        <v>4.0808667E12</v>
      </c>
      <c r="C955" s="139">
        <v>3.0626167E12</v>
      </c>
      <c r="D955" s="138">
        <v>3.51915264E11</v>
      </c>
      <c r="E955" s="138">
        <v>3.788108964E12</v>
      </c>
      <c r="F955" s="138">
        <v>1.4279968506242E13</v>
      </c>
    </row>
    <row r="956">
      <c r="A956" s="137">
        <v>43689.0</v>
      </c>
      <c r="B956" s="138">
        <v>4.0808667E12</v>
      </c>
      <c r="C956" s="139">
        <v>3.0626167E12</v>
      </c>
      <c r="D956" s="138">
        <v>3.51915264E11</v>
      </c>
      <c r="E956" s="138">
        <v>3.788108964E12</v>
      </c>
      <c r="F956" s="138">
        <v>1.4279968506242E13</v>
      </c>
    </row>
    <row r="957">
      <c r="A957" s="137">
        <v>43690.0</v>
      </c>
      <c r="B957" s="138">
        <v>4.0808667E12</v>
      </c>
      <c r="C957" s="139">
        <v>3.0626167E12</v>
      </c>
      <c r="D957" s="138">
        <v>3.51915264E11</v>
      </c>
      <c r="E957" s="138">
        <v>3.788108964E12</v>
      </c>
      <c r="F957" s="138">
        <v>1.4279968506242E13</v>
      </c>
    </row>
    <row r="958">
      <c r="A958" s="137">
        <v>43691.0</v>
      </c>
      <c r="B958" s="138">
        <v>4.0808667E12</v>
      </c>
      <c r="C958" s="139">
        <v>3.0626167E12</v>
      </c>
      <c r="D958" s="138">
        <v>3.51915264E11</v>
      </c>
      <c r="E958" s="138">
        <v>3.788108964E12</v>
      </c>
      <c r="F958" s="138">
        <v>1.4279968506242E13</v>
      </c>
    </row>
    <row r="959">
      <c r="A959" s="137">
        <v>43692.0</v>
      </c>
      <c r="B959" s="138">
        <v>4.0808667E12</v>
      </c>
      <c r="C959" s="139">
        <v>3.0626167E12</v>
      </c>
      <c r="D959" s="138">
        <v>3.51915264E11</v>
      </c>
      <c r="E959" s="138">
        <v>3.788108964E12</v>
      </c>
      <c r="F959" s="138">
        <v>1.4279968506242E13</v>
      </c>
    </row>
    <row r="960">
      <c r="A960" s="137">
        <v>43693.0</v>
      </c>
      <c r="B960" s="138">
        <v>4.0808667E12</v>
      </c>
      <c r="C960" s="139">
        <v>3.0626167E12</v>
      </c>
      <c r="D960" s="138">
        <v>3.51915264E11</v>
      </c>
      <c r="E960" s="138">
        <v>3.788108964E12</v>
      </c>
      <c r="F960" s="138">
        <v>1.4279968506242E13</v>
      </c>
    </row>
    <row r="961">
      <c r="A961" s="137">
        <v>43694.0</v>
      </c>
      <c r="B961" s="138">
        <v>4.0808667E12</v>
      </c>
      <c r="C961" s="139">
        <v>3.0626167E12</v>
      </c>
      <c r="D961" s="138">
        <v>3.51915264E11</v>
      </c>
      <c r="E961" s="138">
        <v>3.788108964E12</v>
      </c>
      <c r="F961" s="138">
        <v>1.4279968506242E13</v>
      </c>
    </row>
    <row r="962">
      <c r="A962" s="137">
        <v>43695.0</v>
      </c>
      <c r="B962" s="138">
        <v>4.0808667E12</v>
      </c>
      <c r="C962" s="139">
        <v>3.0626167E12</v>
      </c>
      <c r="D962" s="138">
        <v>3.51915264E11</v>
      </c>
      <c r="E962" s="138">
        <v>3.788108964E12</v>
      </c>
      <c r="F962" s="138">
        <v>1.4279968506242E13</v>
      </c>
    </row>
    <row r="963">
      <c r="A963" s="137">
        <v>43696.0</v>
      </c>
      <c r="B963" s="138">
        <v>4.0808667E12</v>
      </c>
      <c r="C963" s="139">
        <v>3.0626167E12</v>
      </c>
      <c r="D963" s="138">
        <v>3.51915264E11</v>
      </c>
      <c r="E963" s="138">
        <v>3.788108964E12</v>
      </c>
      <c r="F963" s="138">
        <v>1.4279968506242E13</v>
      </c>
    </row>
    <row r="964">
      <c r="A964" s="137">
        <v>43697.0</v>
      </c>
      <c r="B964" s="138">
        <v>4.0808667E12</v>
      </c>
      <c r="C964" s="139">
        <v>3.0626167E12</v>
      </c>
      <c r="D964" s="138">
        <v>3.51915264E11</v>
      </c>
      <c r="E964" s="138">
        <v>3.788108964E12</v>
      </c>
      <c r="F964" s="138">
        <v>1.4279968506242E13</v>
      </c>
    </row>
    <row r="965">
      <c r="A965" s="137">
        <v>43698.0</v>
      </c>
      <c r="B965" s="138">
        <v>4.0808667E12</v>
      </c>
      <c r="C965" s="139">
        <v>3.0626167E12</v>
      </c>
      <c r="D965" s="138">
        <v>3.51915264E11</v>
      </c>
      <c r="E965" s="138">
        <v>3.788108964E12</v>
      </c>
      <c r="F965" s="138">
        <v>1.4279968506242E13</v>
      </c>
    </row>
    <row r="966">
      <c r="A966" s="137">
        <v>43699.0</v>
      </c>
      <c r="B966" s="138">
        <v>4.0808667E12</v>
      </c>
      <c r="C966" s="139">
        <v>3.0626167E12</v>
      </c>
      <c r="D966" s="138">
        <v>3.51915264E11</v>
      </c>
      <c r="E966" s="138">
        <v>3.788108964E12</v>
      </c>
      <c r="F966" s="138">
        <v>1.4279968506242E13</v>
      </c>
    </row>
    <row r="967">
      <c r="A967" s="137">
        <v>43700.0</v>
      </c>
      <c r="B967" s="138">
        <v>4.0808667E12</v>
      </c>
      <c r="C967" s="139">
        <v>3.0626167E12</v>
      </c>
      <c r="D967" s="138">
        <v>3.51915264E11</v>
      </c>
      <c r="E967" s="138">
        <v>3.788108964E12</v>
      </c>
      <c r="F967" s="138">
        <v>1.4279968506242E13</v>
      </c>
    </row>
    <row r="968">
      <c r="A968" s="137">
        <v>43701.0</v>
      </c>
      <c r="B968" s="138">
        <v>4.0808667E12</v>
      </c>
      <c r="C968" s="139">
        <v>3.0626167E12</v>
      </c>
      <c r="D968" s="138">
        <v>3.51915264E11</v>
      </c>
      <c r="E968" s="138">
        <v>3.788108964E12</v>
      </c>
      <c r="F968" s="138">
        <v>1.4279968506242E13</v>
      </c>
    </row>
    <row r="969">
      <c r="A969" s="137">
        <v>43702.0</v>
      </c>
      <c r="B969" s="138">
        <v>4.0808667E12</v>
      </c>
      <c r="C969" s="139">
        <v>3.0626167E12</v>
      </c>
      <c r="D969" s="138">
        <v>3.51915264E11</v>
      </c>
      <c r="E969" s="138">
        <v>3.788108964E12</v>
      </c>
      <c r="F969" s="138">
        <v>1.4279968506242E13</v>
      </c>
    </row>
    <row r="970">
      <c r="A970" s="137">
        <v>43703.0</v>
      </c>
      <c r="B970" s="138">
        <v>4.0808667E12</v>
      </c>
      <c r="C970" s="139">
        <v>3.0626167E12</v>
      </c>
      <c r="D970" s="138">
        <v>3.51915264E11</v>
      </c>
      <c r="E970" s="138">
        <v>3.788108964E12</v>
      </c>
      <c r="F970" s="138">
        <v>1.4279968506242E13</v>
      </c>
    </row>
    <row r="971">
      <c r="A971" s="137">
        <v>43704.0</v>
      </c>
      <c r="B971" s="138">
        <v>4.0808667E12</v>
      </c>
      <c r="C971" s="139">
        <v>3.0626167E12</v>
      </c>
      <c r="D971" s="138">
        <v>3.51915264E11</v>
      </c>
      <c r="E971" s="138">
        <v>3.788108964E12</v>
      </c>
      <c r="F971" s="138">
        <v>1.4279968506242E13</v>
      </c>
    </row>
    <row r="972">
      <c r="A972" s="137">
        <v>43705.0</v>
      </c>
      <c r="B972" s="138">
        <v>4.0808667E12</v>
      </c>
      <c r="C972" s="139">
        <v>3.0626167E12</v>
      </c>
      <c r="D972" s="138">
        <v>3.51915264E11</v>
      </c>
      <c r="E972" s="138">
        <v>3.788108964E12</v>
      </c>
      <c r="F972" s="138">
        <v>1.4279968506242E13</v>
      </c>
    </row>
    <row r="973">
      <c r="A973" s="137">
        <v>43706.0</v>
      </c>
      <c r="B973" s="138">
        <v>4.0808667E12</v>
      </c>
      <c r="C973" s="139">
        <v>3.0626167E12</v>
      </c>
      <c r="D973" s="138">
        <v>3.51915264E11</v>
      </c>
      <c r="E973" s="138">
        <v>3.788108964E12</v>
      </c>
      <c r="F973" s="138">
        <v>1.4279968506242E13</v>
      </c>
    </row>
    <row r="974">
      <c r="A974" s="137">
        <v>43707.0</v>
      </c>
      <c r="B974" s="138">
        <v>4.0808667E12</v>
      </c>
      <c r="C974" s="139">
        <v>3.0626167E12</v>
      </c>
      <c r="D974" s="138">
        <v>3.51915264E11</v>
      </c>
      <c r="E974" s="138">
        <v>3.788108964E12</v>
      </c>
      <c r="F974" s="138">
        <v>1.4279968506242E13</v>
      </c>
    </row>
    <row r="975">
      <c r="A975" s="137">
        <v>43708.0</v>
      </c>
      <c r="B975" s="138">
        <v>4.0808667E12</v>
      </c>
      <c r="C975" s="139">
        <v>3.0626167E12</v>
      </c>
      <c r="D975" s="138">
        <v>3.51915264E11</v>
      </c>
      <c r="E975" s="138">
        <v>3.788108964E12</v>
      </c>
      <c r="F975" s="138">
        <v>1.4279968506242E13</v>
      </c>
    </row>
    <row r="976">
      <c r="A976" s="137">
        <v>43709.0</v>
      </c>
      <c r="B976" s="138">
        <v>4.0808667E12</v>
      </c>
      <c r="C976" s="139">
        <v>3.0626167E12</v>
      </c>
      <c r="D976" s="138">
        <v>3.51915264E11</v>
      </c>
      <c r="E976" s="138">
        <v>3.788108964E12</v>
      </c>
      <c r="F976" s="138">
        <v>1.4279968506242E13</v>
      </c>
    </row>
    <row r="977">
      <c r="A977" s="137">
        <v>43710.0</v>
      </c>
      <c r="B977" s="138">
        <v>4.0808667E12</v>
      </c>
      <c r="C977" s="139">
        <v>3.0626167E12</v>
      </c>
      <c r="D977" s="138">
        <v>3.51915264E11</v>
      </c>
      <c r="E977" s="138">
        <v>3.788108964E12</v>
      </c>
      <c r="F977" s="138">
        <v>1.4279968506242E13</v>
      </c>
    </row>
    <row r="978">
      <c r="A978" s="137">
        <v>43711.0</v>
      </c>
      <c r="B978" s="138">
        <v>4.0808667E12</v>
      </c>
      <c r="C978" s="139">
        <v>3.0626167E12</v>
      </c>
      <c r="D978" s="138">
        <v>3.51915264E11</v>
      </c>
      <c r="E978" s="138">
        <v>3.788108964E12</v>
      </c>
      <c r="F978" s="138">
        <v>1.4279968506242E13</v>
      </c>
    </row>
    <row r="979">
      <c r="A979" s="137">
        <v>43712.0</v>
      </c>
      <c r="B979" s="138">
        <v>4.0808667E12</v>
      </c>
      <c r="C979" s="139">
        <v>3.0626167E12</v>
      </c>
      <c r="D979" s="138">
        <v>3.51915264E11</v>
      </c>
      <c r="E979" s="138">
        <v>3.788108964E12</v>
      </c>
      <c r="F979" s="138">
        <v>1.4279968506242E13</v>
      </c>
    </row>
    <row r="980">
      <c r="A980" s="137">
        <v>43713.0</v>
      </c>
      <c r="B980" s="138">
        <v>4.0808667E12</v>
      </c>
      <c r="C980" s="139">
        <v>3.0626167E12</v>
      </c>
      <c r="D980" s="138">
        <v>3.51915264E11</v>
      </c>
      <c r="E980" s="138">
        <v>3.788108964E12</v>
      </c>
      <c r="F980" s="138">
        <v>1.4279968506242E13</v>
      </c>
    </row>
    <row r="981">
      <c r="A981" s="137">
        <v>43714.0</v>
      </c>
      <c r="B981" s="138">
        <v>4.0808667E12</v>
      </c>
      <c r="C981" s="139">
        <v>3.0626167E12</v>
      </c>
      <c r="D981" s="138">
        <v>3.51915264E11</v>
      </c>
      <c r="E981" s="138">
        <v>3.788108964E12</v>
      </c>
      <c r="F981" s="138">
        <v>1.4279968506242E13</v>
      </c>
    </row>
    <row r="982">
      <c r="A982" s="137">
        <v>43715.0</v>
      </c>
      <c r="B982" s="138">
        <v>4.0808667E12</v>
      </c>
      <c r="C982" s="139">
        <v>3.0626167E12</v>
      </c>
      <c r="D982" s="138">
        <v>3.51915264E11</v>
      </c>
      <c r="E982" s="138">
        <v>3.788108964E12</v>
      </c>
      <c r="F982" s="138">
        <v>1.4279968506242E13</v>
      </c>
    </row>
    <row r="983">
      <c r="A983" s="137">
        <v>43716.0</v>
      </c>
      <c r="B983" s="138">
        <v>4.0808667E12</v>
      </c>
      <c r="C983" s="139">
        <v>3.0626167E12</v>
      </c>
      <c r="D983" s="138">
        <v>3.51915264E11</v>
      </c>
      <c r="E983" s="138">
        <v>3.788108964E12</v>
      </c>
      <c r="F983" s="138">
        <v>1.4279968506242E13</v>
      </c>
    </row>
    <row r="984">
      <c r="A984" s="137">
        <v>43717.0</v>
      </c>
      <c r="B984" s="138">
        <v>4.0808667E12</v>
      </c>
      <c r="C984" s="139">
        <v>3.0626167E12</v>
      </c>
      <c r="D984" s="138">
        <v>3.51915264E11</v>
      </c>
      <c r="E984" s="138">
        <v>3.788108964E12</v>
      </c>
      <c r="F984" s="138">
        <v>1.4279968506242E13</v>
      </c>
    </row>
    <row r="985">
      <c r="A985" s="137">
        <v>43718.0</v>
      </c>
      <c r="B985" s="138">
        <v>4.0808667E12</v>
      </c>
      <c r="C985" s="139">
        <v>3.0626167E12</v>
      </c>
      <c r="D985" s="138">
        <v>3.51915264E11</v>
      </c>
      <c r="E985" s="138">
        <v>3.788108964E12</v>
      </c>
      <c r="F985" s="138">
        <v>1.4279968506242E13</v>
      </c>
    </row>
    <row r="986">
      <c r="A986" s="137">
        <v>43719.0</v>
      </c>
      <c r="B986" s="138">
        <v>4.0808667E12</v>
      </c>
      <c r="C986" s="139">
        <v>3.0626167E12</v>
      </c>
      <c r="D986" s="138">
        <v>3.51915264E11</v>
      </c>
      <c r="E986" s="138">
        <v>3.788108964E12</v>
      </c>
      <c r="F986" s="138">
        <v>1.4279968506242E13</v>
      </c>
    </row>
    <row r="987">
      <c r="A987" s="137">
        <v>43720.0</v>
      </c>
      <c r="B987" s="138">
        <v>4.0808667E12</v>
      </c>
      <c r="C987" s="139">
        <v>3.0626167E12</v>
      </c>
      <c r="D987" s="138">
        <v>3.51915264E11</v>
      </c>
      <c r="E987" s="138">
        <v>3.788108964E12</v>
      </c>
      <c r="F987" s="138">
        <v>1.4279968506242E13</v>
      </c>
    </row>
    <row r="988">
      <c r="A988" s="137">
        <v>43721.0</v>
      </c>
      <c r="B988" s="138">
        <v>4.0808667E12</v>
      </c>
      <c r="C988" s="139">
        <v>3.0626167E12</v>
      </c>
      <c r="D988" s="138">
        <v>3.51915264E11</v>
      </c>
      <c r="E988" s="138">
        <v>3.788108964E12</v>
      </c>
      <c r="F988" s="138">
        <v>1.4279968506242E13</v>
      </c>
    </row>
    <row r="989">
      <c r="A989" s="137">
        <v>43722.0</v>
      </c>
      <c r="B989" s="138">
        <v>4.0808667E12</v>
      </c>
      <c r="C989" s="139">
        <v>3.0626167E12</v>
      </c>
      <c r="D989" s="138">
        <v>3.51915264E11</v>
      </c>
      <c r="E989" s="138">
        <v>3.788108964E12</v>
      </c>
      <c r="F989" s="138">
        <v>1.4279968506242E13</v>
      </c>
    </row>
    <row r="990">
      <c r="A990" s="137">
        <v>43723.0</v>
      </c>
      <c r="B990" s="138">
        <v>4.0808667E12</v>
      </c>
      <c r="C990" s="139">
        <v>3.0626167E12</v>
      </c>
      <c r="D990" s="138">
        <v>3.51915264E11</v>
      </c>
      <c r="E990" s="138">
        <v>3.788108964E12</v>
      </c>
      <c r="F990" s="138">
        <v>1.4279968506242E13</v>
      </c>
    </row>
    <row r="991">
      <c r="A991" s="137">
        <v>43724.0</v>
      </c>
      <c r="B991" s="138">
        <v>4.0808667E12</v>
      </c>
      <c r="C991" s="139">
        <v>3.0626167E12</v>
      </c>
      <c r="D991" s="138">
        <v>3.51915264E11</v>
      </c>
      <c r="E991" s="138">
        <v>3.788108964E12</v>
      </c>
      <c r="F991" s="138">
        <v>1.4279968506242E13</v>
      </c>
    </row>
    <row r="992">
      <c r="A992" s="137">
        <v>43725.0</v>
      </c>
      <c r="B992" s="138">
        <v>4.0808667E12</v>
      </c>
      <c r="C992" s="139">
        <v>3.0626167E12</v>
      </c>
      <c r="D992" s="138">
        <v>3.51915264E11</v>
      </c>
      <c r="E992" s="138">
        <v>3.788108964E12</v>
      </c>
      <c r="F992" s="138">
        <v>1.4279968506242E13</v>
      </c>
    </row>
    <row r="993">
      <c r="A993" s="137">
        <v>43726.0</v>
      </c>
      <c r="B993" s="138">
        <v>4.0808667E12</v>
      </c>
      <c r="C993" s="139">
        <v>3.0626167E12</v>
      </c>
      <c r="D993" s="138">
        <v>3.51915264E11</v>
      </c>
      <c r="E993" s="138">
        <v>3.788108964E12</v>
      </c>
      <c r="F993" s="138">
        <v>1.4279968506242E13</v>
      </c>
    </row>
    <row r="994">
      <c r="A994" s="137">
        <v>43727.0</v>
      </c>
      <c r="B994" s="138">
        <v>4.0808667E12</v>
      </c>
      <c r="C994" s="139">
        <v>3.0626167E12</v>
      </c>
      <c r="D994" s="138">
        <v>3.51915264E11</v>
      </c>
      <c r="E994" s="138">
        <v>3.788108964E12</v>
      </c>
      <c r="F994" s="138">
        <v>1.4279968506242E13</v>
      </c>
    </row>
    <row r="995">
      <c r="A995" s="137">
        <v>43728.0</v>
      </c>
      <c r="B995" s="138">
        <v>4.0808667E12</v>
      </c>
      <c r="C995" s="139">
        <v>3.0626167E12</v>
      </c>
      <c r="D995" s="138">
        <v>3.51915264E11</v>
      </c>
      <c r="E995" s="138">
        <v>3.788108964E12</v>
      </c>
      <c r="F995" s="138">
        <v>1.4279968506242E13</v>
      </c>
    </row>
    <row r="996">
      <c r="A996" s="137">
        <v>43729.0</v>
      </c>
      <c r="B996" s="138">
        <v>4.0808667E12</v>
      </c>
      <c r="C996" s="139">
        <v>3.0626167E12</v>
      </c>
      <c r="D996" s="138">
        <v>3.51915264E11</v>
      </c>
      <c r="E996" s="138">
        <v>3.788108964E12</v>
      </c>
      <c r="F996" s="138">
        <v>1.4279968506242E13</v>
      </c>
    </row>
    <row r="997">
      <c r="A997" s="137">
        <v>43730.0</v>
      </c>
      <c r="B997" s="138">
        <v>4.0808667E12</v>
      </c>
      <c r="C997" s="139">
        <v>3.0626167E12</v>
      </c>
      <c r="D997" s="138">
        <v>3.51915264E11</v>
      </c>
      <c r="E997" s="138">
        <v>3.788108964E12</v>
      </c>
      <c r="F997" s="138">
        <v>1.4279968506242E13</v>
      </c>
    </row>
    <row r="998">
      <c r="A998" s="137">
        <v>43731.0</v>
      </c>
      <c r="B998" s="138">
        <v>4.0808667E12</v>
      </c>
      <c r="C998" s="139">
        <v>3.0626167E12</v>
      </c>
      <c r="D998" s="138">
        <v>3.51915264E11</v>
      </c>
      <c r="E998" s="138">
        <v>3.788108964E12</v>
      </c>
      <c r="F998" s="138">
        <v>1.4279968506242E13</v>
      </c>
    </row>
    <row r="999">
      <c r="A999" s="137">
        <v>43732.0</v>
      </c>
      <c r="B999" s="138">
        <v>4.0808667E12</v>
      </c>
      <c r="C999" s="139">
        <v>3.0626167E12</v>
      </c>
      <c r="D999" s="138">
        <v>3.51915264E11</v>
      </c>
      <c r="E999" s="138">
        <v>3.788108964E12</v>
      </c>
      <c r="F999" s="138">
        <v>1.4279968506242E13</v>
      </c>
    </row>
    <row r="1000">
      <c r="A1000" s="137">
        <v>43733.0</v>
      </c>
      <c r="B1000" s="138">
        <v>4.0808667E12</v>
      </c>
      <c r="C1000" s="139">
        <v>3.0626167E12</v>
      </c>
      <c r="D1000" s="138">
        <v>3.51915264E11</v>
      </c>
      <c r="E1000" s="138">
        <v>3.788108964E12</v>
      </c>
      <c r="F1000" s="138">
        <v>1.4279968506242E13</v>
      </c>
    </row>
    <row r="1001">
      <c r="A1001" s="137">
        <v>43734.0</v>
      </c>
      <c r="B1001" s="138">
        <v>4.0808667E12</v>
      </c>
      <c r="C1001" s="139">
        <v>3.0626167E12</v>
      </c>
      <c r="D1001" s="138">
        <v>3.51915264E11</v>
      </c>
      <c r="E1001" s="138">
        <v>3.788108964E12</v>
      </c>
      <c r="F1001" s="138">
        <v>1.4279968506242E13</v>
      </c>
    </row>
    <row r="1002">
      <c r="A1002" s="137">
        <v>43735.0</v>
      </c>
      <c r="B1002" s="138">
        <v>4.0808667E12</v>
      </c>
      <c r="C1002" s="139">
        <v>3.0626167E12</v>
      </c>
      <c r="D1002" s="138">
        <v>3.51915264E11</v>
      </c>
      <c r="E1002" s="138">
        <v>3.788108964E12</v>
      </c>
      <c r="F1002" s="138">
        <v>1.4279968506242E13</v>
      </c>
    </row>
    <row r="1003">
      <c r="A1003" s="137">
        <v>43736.0</v>
      </c>
      <c r="B1003" s="138">
        <v>4.0808667E12</v>
      </c>
      <c r="C1003" s="139">
        <v>3.0626167E12</v>
      </c>
      <c r="D1003" s="138">
        <v>3.51915264E11</v>
      </c>
      <c r="E1003" s="138">
        <v>3.788108964E12</v>
      </c>
      <c r="F1003" s="138">
        <v>1.4279968506242E13</v>
      </c>
    </row>
    <row r="1004">
      <c r="A1004" s="137">
        <v>43737.0</v>
      </c>
      <c r="B1004" s="138">
        <v>4.0808667E12</v>
      </c>
      <c r="C1004" s="139">
        <v>3.0626167E12</v>
      </c>
      <c r="D1004" s="138">
        <v>3.51915264E11</v>
      </c>
      <c r="E1004" s="138">
        <v>3.788108964E12</v>
      </c>
      <c r="F1004" s="138">
        <v>1.4279968506242E13</v>
      </c>
    </row>
    <row r="1005">
      <c r="A1005" s="137">
        <v>43738.0</v>
      </c>
      <c r="B1005" s="138">
        <v>4.0808667E12</v>
      </c>
      <c r="C1005" s="139">
        <v>3.0626167E12</v>
      </c>
      <c r="D1005" s="138">
        <v>3.51915264E11</v>
      </c>
      <c r="E1005" s="138">
        <v>3.788108964E12</v>
      </c>
      <c r="F1005" s="138">
        <v>1.4279968506242E13</v>
      </c>
    </row>
    <row r="1006">
      <c r="A1006" s="137">
        <v>43739.0</v>
      </c>
      <c r="B1006" s="138">
        <v>4.0996552E12</v>
      </c>
      <c r="C1006" s="139">
        <v>3.1087104E12</v>
      </c>
      <c r="D1006" s="138">
        <v>3.5952739200000006E11</v>
      </c>
      <c r="E1006" s="138">
        <v>3.9536835480000005E12</v>
      </c>
      <c r="F1006" s="138">
        <v>1.4279968506242E13</v>
      </c>
    </row>
    <row r="1007">
      <c r="A1007" s="137">
        <v>43740.0</v>
      </c>
      <c r="B1007" s="138">
        <v>4.0996552E12</v>
      </c>
      <c r="C1007" s="139">
        <v>3.1087104E12</v>
      </c>
      <c r="D1007" s="138">
        <v>3.5952739200000006E11</v>
      </c>
      <c r="E1007" s="138">
        <v>3.9536835480000005E12</v>
      </c>
      <c r="F1007" s="138">
        <v>1.4279968506242E13</v>
      </c>
    </row>
    <row r="1008">
      <c r="A1008" s="137">
        <v>43741.0</v>
      </c>
      <c r="B1008" s="138">
        <v>4.0996552E12</v>
      </c>
      <c r="C1008" s="139">
        <v>3.1087104E12</v>
      </c>
      <c r="D1008" s="138">
        <v>3.5952739200000006E11</v>
      </c>
      <c r="E1008" s="138">
        <v>3.9536835480000005E12</v>
      </c>
      <c r="F1008" s="138">
        <v>1.4279968506242E13</v>
      </c>
    </row>
    <row r="1009">
      <c r="A1009" s="137">
        <v>43742.0</v>
      </c>
      <c r="B1009" s="138">
        <v>4.0996552E12</v>
      </c>
      <c r="C1009" s="139">
        <v>3.1087104E12</v>
      </c>
      <c r="D1009" s="138">
        <v>3.5952739200000006E11</v>
      </c>
      <c r="E1009" s="138">
        <v>3.9536835480000005E12</v>
      </c>
      <c r="F1009" s="138">
        <v>1.4279968506242E13</v>
      </c>
    </row>
    <row r="1010">
      <c r="A1010" s="137">
        <v>43743.0</v>
      </c>
      <c r="B1010" s="138">
        <v>4.0996552E12</v>
      </c>
      <c r="C1010" s="139">
        <v>3.1087104E12</v>
      </c>
      <c r="D1010" s="138">
        <v>3.5952739200000006E11</v>
      </c>
      <c r="E1010" s="138">
        <v>3.9536835480000005E12</v>
      </c>
      <c r="F1010" s="138">
        <v>1.4279968506242E13</v>
      </c>
    </row>
    <row r="1011">
      <c r="A1011" s="137">
        <v>43744.0</v>
      </c>
      <c r="B1011" s="138">
        <v>4.0996552E12</v>
      </c>
      <c r="C1011" s="139">
        <v>3.1087104E12</v>
      </c>
      <c r="D1011" s="138">
        <v>3.5952739200000006E11</v>
      </c>
      <c r="E1011" s="138">
        <v>3.9536835480000005E12</v>
      </c>
      <c r="F1011" s="138">
        <v>1.4279968506242E13</v>
      </c>
    </row>
    <row r="1012">
      <c r="A1012" s="137">
        <v>43745.0</v>
      </c>
      <c r="B1012" s="138">
        <v>4.0996552E12</v>
      </c>
      <c r="C1012" s="139">
        <v>3.1087104E12</v>
      </c>
      <c r="D1012" s="138">
        <v>3.5952739200000006E11</v>
      </c>
      <c r="E1012" s="138">
        <v>3.9536835480000005E12</v>
      </c>
      <c r="F1012" s="138">
        <v>1.4279968506242E13</v>
      </c>
    </row>
    <row r="1013">
      <c r="A1013" s="137">
        <v>43746.0</v>
      </c>
      <c r="B1013" s="138">
        <v>4.0996552E12</v>
      </c>
      <c r="C1013" s="139">
        <v>3.1087104E12</v>
      </c>
      <c r="D1013" s="138">
        <v>3.5952739200000006E11</v>
      </c>
      <c r="E1013" s="138">
        <v>3.9536835480000005E12</v>
      </c>
      <c r="F1013" s="138">
        <v>1.4279968506242E13</v>
      </c>
    </row>
    <row r="1014">
      <c r="A1014" s="137">
        <v>43747.0</v>
      </c>
      <c r="B1014" s="138">
        <v>4.0996552E12</v>
      </c>
      <c r="C1014" s="139">
        <v>3.1087104E12</v>
      </c>
      <c r="D1014" s="138">
        <v>3.5952739200000006E11</v>
      </c>
      <c r="E1014" s="138">
        <v>3.9536835480000005E12</v>
      </c>
      <c r="F1014" s="138">
        <v>1.4279968506242E13</v>
      </c>
    </row>
    <row r="1015">
      <c r="A1015" s="137">
        <v>43748.0</v>
      </c>
      <c r="B1015" s="138">
        <v>4.0996552E12</v>
      </c>
      <c r="C1015" s="139">
        <v>3.1087104E12</v>
      </c>
      <c r="D1015" s="138">
        <v>3.5952739200000006E11</v>
      </c>
      <c r="E1015" s="138">
        <v>3.9536835480000005E12</v>
      </c>
      <c r="F1015" s="138">
        <v>1.4279968506242E13</v>
      </c>
    </row>
    <row r="1016">
      <c r="A1016" s="137">
        <v>43749.0</v>
      </c>
      <c r="B1016" s="138">
        <v>4.0996552E12</v>
      </c>
      <c r="C1016" s="139">
        <v>3.1087104E12</v>
      </c>
      <c r="D1016" s="138">
        <v>3.5952739200000006E11</v>
      </c>
      <c r="E1016" s="138">
        <v>3.9536835480000005E12</v>
      </c>
      <c r="F1016" s="138">
        <v>1.4279968506242E13</v>
      </c>
    </row>
    <row r="1017">
      <c r="A1017" s="137">
        <v>43750.0</v>
      </c>
      <c r="B1017" s="138">
        <v>4.0996552E12</v>
      </c>
      <c r="C1017" s="139">
        <v>3.1087104E12</v>
      </c>
      <c r="D1017" s="138">
        <v>3.5952739200000006E11</v>
      </c>
      <c r="E1017" s="138">
        <v>3.9536835480000005E12</v>
      </c>
      <c r="F1017" s="138">
        <v>1.4279968506242E13</v>
      </c>
    </row>
    <row r="1018">
      <c r="A1018" s="137">
        <v>43751.0</v>
      </c>
      <c r="B1018" s="138">
        <v>4.0996552E12</v>
      </c>
      <c r="C1018" s="139">
        <v>3.1087104E12</v>
      </c>
      <c r="D1018" s="138">
        <v>3.5952739200000006E11</v>
      </c>
      <c r="E1018" s="138">
        <v>3.9536835480000005E12</v>
      </c>
      <c r="F1018" s="138">
        <v>1.4279968506242E13</v>
      </c>
    </row>
    <row r="1019">
      <c r="A1019" s="137">
        <v>43752.0</v>
      </c>
      <c r="B1019" s="138">
        <v>4.0996552E12</v>
      </c>
      <c r="C1019" s="139">
        <v>3.1087104E12</v>
      </c>
      <c r="D1019" s="138">
        <v>3.5952739200000006E11</v>
      </c>
      <c r="E1019" s="138">
        <v>3.9536835480000005E12</v>
      </c>
      <c r="F1019" s="138">
        <v>1.4279968506242E13</v>
      </c>
    </row>
    <row r="1020">
      <c r="A1020" s="137">
        <v>43753.0</v>
      </c>
      <c r="B1020" s="138">
        <v>4.0996552E12</v>
      </c>
      <c r="C1020" s="139">
        <v>3.1087104E12</v>
      </c>
      <c r="D1020" s="138">
        <v>3.5952739200000006E11</v>
      </c>
      <c r="E1020" s="138">
        <v>3.9536835480000005E12</v>
      </c>
      <c r="F1020" s="138">
        <v>1.4279968506242E13</v>
      </c>
    </row>
    <row r="1021">
      <c r="A1021" s="137">
        <v>43754.0</v>
      </c>
      <c r="B1021" s="138">
        <v>4.0996552E12</v>
      </c>
      <c r="C1021" s="139">
        <v>3.1087104E12</v>
      </c>
      <c r="D1021" s="138">
        <v>3.5952739200000006E11</v>
      </c>
      <c r="E1021" s="138">
        <v>3.9536835480000005E12</v>
      </c>
      <c r="F1021" s="138">
        <v>1.4279968506242E13</v>
      </c>
    </row>
    <row r="1022">
      <c r="A1022" s="137">
        <v>43755.0</v>
      </c>
      <c r="B1022" s="138">
        <v>4.0996552E12</v>
      </c>
      <c r="C1022" s="139">
        <v>3.1087104E12</v>
      </c>
      <c r="D1022" s="138">
        <v>3.5952739200000006E11</v>
      </c>
      <c r="E1022" s="138">
        <v>3.9536835480000005E12</v>
      </c>
      <c r="F1022" s="138">
        <v>1.4279968506242E13</v>
      </c>
    </row>
    <row r="1023">
      <c r="A1023" s="137">
        <v>43756.0</v>
      </c>
      <c r="B1023" s="138">
        <v>4.0996552E12</v>
      </c>
      <c r="C1023" s="139">
        <v>3.1087104E12</v>
      </c>
      <c r="D1023" s="138">
        <v>3.5952739200000006E11</v>
      </c>
      <c r="E1023" s="138">
        <v>3.9536835480000005E12</v>
      </c>
      <c r="F1023" s="138">
        <v>1.4279968506242E13</v>
      </c>
    </row>
    <row r="1024">
      <c r="A1024" s="137">
        <v>43757.0</v>
      </c>
      <c r="B1024" s="138">
        <v>4.0996552E12</v>
      </c>
      <c r="C1024" s="139">
        <v>3.1087104E12</v>
      </c>
      <c r="D1024" s="138">
        <v>3.5952739200000006E11</v>
      </c>
      <c r="E1024" s="138">
        <v>3.9536835480000005E12</v>
      </c>
      <c r="F1024" s="138">
        <v>1.4279968506242E13</v>
      </c>
    </row>
    <row r="1025">
      <c r="A1025" s="137">
        <v>43758.0</v>
      </c>
      <c r="B1025" s="138">
        <v>4.0996552E12</v>
      </c>
      <c r="C1025" s="139">
        <v>3.1087104E12</v>
      </c>
      <c r="D1025" s="138">
        <v>3.5952739200000006E11</v>
      </c>
      <c r="E1025" s="138">
        <v>3.9536835480000005E12</v>
      </c>
      <c r="F1025" s="138">
        <v>1.4279968506242E13</v>
      </c>
    </row>
    <row r="1026">
      <c r="A1026" s="137">
        <v>43759.0</v>
      </c>
      <c r="B1026" s="138">
        <v>4.0996552E12</v>
      </c>
      <c r="C1026" s="139">
        <v>3.1087104E12</v>
      </c>
      <c r="D1026" s="138">
        <v>3.5952739200000006E11</v>
      </c>
      <c r="E1026" s="138">
        <v>3.9536835480000005E12</v>
      </c>
      <c r="F1026" s="138">
        <v>1.4279968506242E13</v>
      </c>
    </row>
    <row r="1027">
      <c r="A1027" s="137">
        <v>43760.0</v>
      </c>
      <c r="B1027" s="138">
        <v>4.0996552E12</v>
      </c>
      <c r="C1027" s="139">
        <v>3.1087104E12</v>
      </c>
      <c r="D1027" s="138">
        <v>3.5952739200000006E11</v>
      </c>
      <c r="E1027" s="138">
        <v>3.9536835480000005E12</v>
      </c>
      <c r="F1027" s="138">
        <v>1.4279968506242E13</v>
      </c>
    </row>
    <row r="1028">
      <c r="A1028" s="137">
        <v>43761.0</v>
      </c>
      <c r="B1028" s="138">
        <v>4.0996552E12</v>
      </c>
      <c r="C1028" s="139">
        <v>3.1087104E12</v>
      </c>
      <c r="D1028" s="138">
        <v>3.5952739200000006E11</v>
      </c>
      <c r="E1028" s="138">
        <v>3.9536835480000005E12</v>
      </c>
      <c r="F1028" s="138">
        <v>1.4279968506242E13</v>
      </c>
    </row>
    <row r="1029">
      <c r="A1029" s="137">
        <v>43762.0</v>
      </c>
      <c r="B1029" s="138">
        <v>4.0996552E12</v>
      </c>
      <c r="C1029" s="139">
        <v>3.1087104E12</v>
      </c>
      <c r="D1029" s="138">
        <v>3.5952739200000006E11</v>
      </c>
      <c r="E1029" s="138">
        <v>3.9536835480000005E12</v>
      </c>
      <c r="F1029" s="138">
        <v>1.4279968506242E13</v>
      </c>
    </row>
    <row r="1030">
      <c r="A1030" s="137">
        <v>43763.0</v>
      </c>
      <c r="B1030" s="138">
        <v>4.0996552E12</v>
      </c>
      <c r="C1030" s="139">
        <v>3.1087104E12</v>
      </c>
      <c r="D1030" s="138">
        <v>3.5952739200000006E11</v>
      </c>
      <c r="E1030" s="138">
        <v>3.9536835480000005E12</v>
      </c>
      <c r="F1030" s="138">
        <v>1.4279968506242E13</v>
      </c>
    </row>
    <row r="1031">
      <c r="A1031" s="137">
        <v>43764.0</v>
      </c>
      <c r="B1031" s="138">
        <v>4.0996552E12</v>
      </c>
      <c r="C1031" s="139">
        <v>3.1087104E12</v>
      </c>
      <c r="D1031" s="138">
        <v>3.5952739200000006E11</v>
      </c>
      <c r="E1031" s="138">
        <v>3.9536835480000005E12</v>
      </c>
      <c r="F1031" s="138">
        <v>1.4279968506242E13</v>
      </c>
    </row>
    <row r="1032">
      <c r="A1032" s="137">
        <v>43765.0</v>
      </c>
      <c r="B1032" s="138">
        <v>4.0996552E12</v>
      </c>
      <c r="C1032" s="139">
        <v>3.1087104E12</v>
      </c>
      <c r="D1032" s="138">
        <v>3.5952739200000006E11</v>
      </c>
      <c r="E1032" s="138">
        <v>3.9536835480000005E12</v>
      </c>
      <c r="F1032" s="138">
        <v>1.4279968506242E13</v>
      </c>
    </row>
    <row r="1033">
      <c r="A1033" s="137">
        <v>43766.0</v>
      </c>
      <c r="B1033" s="138">
        <v>4.0996552E12</v>
      </c>
      <c r="C1033" s="139">
        <v>3.1087104E12</v>
      </c>
      <c r="D1033" s="138">
        <v>3.5952739200000006E11</v>
      </c>
      <c r="E1033" s="138">
        <v>3.9536835480000005E12</v>
      </c>
      <c r="F1033" s="138">
        <v>1.4279968506242E13</v>
      </c>
    </row>
    <row r="1034">
      <c r="A1034" s="137">
        <v>43767.0</v>
      </c>
      <c r="B1034" s="138">
        <v>4.0996552E12</v>
      </c>
      <c r="C1034" s="139">
        <v>3.1087104E12</v>
      </c>
      <c r="D1034" s="138">
        <v>3.5952739200000006E11</v>
      </c>
      <c r="E1034" s="138">
        <v>3.9536835480000005E12</v>
      </c>
      <c r="F1034" s="138">
        <v>1.4279968506242E13</v>
      </c>
    </row>
    <row r="1035">
      <c r="A1035" s="137">
        <v>43768.0</v>
      </c>
      <c r="B1035" s="138">
        <v>4.0996552E12</v>
      </c>
      <c r="C1035" s="139">
        <v>3.1087104E12</v>
      </c>
      <c r="D1035" s="138">
        <v>3.5952739200000006E11</v>
      </c>
      <c r="E1035" s="138">
        <v>3.9536835480000005E12</v>
      </c>
      <c r="F1035" s="138">
        <v>1.4279968506242E13</v>
      </c>
    </row>
    <row r="1036">
      <c r="A1036" s="137">
        <v>43769.0</v>
      </c>
      <c r="B1036" s="138">
        <v>4.0996552E12</v>
      </c>
      <c r="C1036" s="139">
        <v>3.1087104E12</v>
      </c>
      <c r="D1036" s="138">
        <v>3.5952739200000006E11</v>
      </c>
      <c r="E1036" s="138">
        <v>3.9536835480000005E12</v>
      </c>
      <c r="F1036" s="138">
        <v>1.4279968506242E13</v>
      </c>
    </row>
    <row r="1037">
      <c r="A1037" s="137">
        <v>43770.0</v>
      </c>
      <c r="B1037" s="138">
        <v>4.0996552E12</v>
      </c>
      <c r="C1037" s="139">
        <v>3.1087104E12</v>
      </c>
      <c r="D1037" s="138">
        <v>3.5952739200000006E11</v>
      </c>
      <c r="E1037" s="138">
        <v>3.9536835480000005E12</v>
      </c>
      <c r="F1037" s="138">
        <v>1.4279968506242E13</v>
      </c>
    </row>
    <row r="1038">
      <c r="A1038" s="137">
        <v>43771.0</v>
      </c>
      <c r="B1038" s="138">
        <v>4.0996552E12</v>
      </c>
      <c r="C1038" s="139">
        <v>3.1087104E12</v>
      </c>
      <c r="D1038" s="138">
        <v>3.5952739200000006E11</v>
      </c>
      <c r="E1038" s="138">
        <v>3.9536835480000005E12</v>
      </c>
      <c r="F1038" s="138">
        <v>1.4279968506242E13</v>
      </c>
    </row>
    <row r="1039">
      <c r="A1039" s="137">
        <v>43772.0</v>
      </c>
      <c r="B1039" s="138">
        <v>4.0996552E12</v>
      </c>
      <c r="C1039" s="139">
        <v>3.1087104E12</v>
      </c>
      <c r="D1039" s="138">
        <v>3.5952739200000006E11</v>
      </c>
      <c r="E1039" s="138">
        <v>3.9536835480000005E12</v>
      </c>
      <c r="F1039" s="138">
        <v>1.4279968506242E13</v>
      </c>
    </row>
    <row r="1040">
      <c r="A1040" s="137">
        <v>43773.0</v>
      </c>
      <c r="B1040" s="138">
        <v>4.0996552E12</v>
      </c>
      <c r="C1040" s="139">
        <v>3.1087104E12</v>
      </c>
      <c r="D1040" s="138">
        <v>3.5952739200000006E11</v>
      </c>
      <c r="E1040" s="138">
        <v>3.9536835480000005E12</v>
      </c>
      <c r="F1040" s="138">
        <v>1.4279968506242E13</v>
      </c>
    </row>
    <row r="1041">
      <c r="A1041" s="137">
        <v>43774.0</v>
      </c>
      <c r="B1041" s="138">
        <v>4.0996552E12</v>
      </c>
      <c r="C1041" s="139">
        <v>3.1087104E12</v>
      </c>
      <c r="D1041" s="138">
        <v>3.5952739200000006E11</v>
      </c>
      <c r="E1041" s="138">
        <v>3.9536835480000005E12</v>
      </c>
      <c r="F1041" s="138">
        <v>1.4279968506242E13</v>
      </c>
    </row>
    <row r="1042">
      <c r="A1042" s="137">
        <v>43775.0</v>
      </c>
      <c r="B1042" s="138">
        <v>4.0996552E12</v>
      </c>
      <c r="C1042" s="139">
        <v>3.1087104E12</v>
      </c>
      <c r="D1042" s="138">
        <v>3.5952739200000006E11</v>
      </c>
      <c r="E1042" s="138">
        <v>3.9536835480000005E12</v>
      </c>
      <c r="F1042" s="138">
        <v>1.4279968506242E13</v>
      </c>
    </row>
    <row r="1043">
      <c r="A1043" s="137">
        <v>43776.0</v>
      </c>
      <c r="B1043" s="138">
        <v>4.0996552E12</v>
      </c>
      <c r="C1043" s="139">
        <v>3.1087104E12</v>
      </c>
      <c r="D1043" s="138">
        <v>3.5952739200000006E11</v>
      </c>
      <c r="E1043" s="138">
        <v>3.9536835480000005E12</v>
      </c>
      <c r="F1043" s="138">
        <v>1.4279968506242E13</v>
      </c>
    </row>
    <row r="1044">
      <c r="A1044" s="137">
        <v>43777.0</v>
      </c>
      <c r="B1044" s="138">
        <v>4.0996552E12</v>
      </c>
      <c r="C1044" s="139">
        <v>3.1087104E12</v>
      </c>
      <c r="D1044" s="138">
        <v>3.5952739200000006E11</v>
      </c>
      <c r="E1044" s="138">
        <v>3.9536835480000005E12</v>
      </c>
      <c r="F1044" s="138">
        <v>1.4279968506242E13</v>
      </c>
    </row>
    <row r="1045">
      <c r="A1045" s="137">
        <v>43778.0</v>
      </c>
      <c r="B1045" s="138">
        <v>4.0996552E12</v>
      </c>
      <c r="C1045" s="139">
        <v>3.1087104E12</v>
      </c>
      <c r="D1045" s="138">
        <v>3.5952739200000006E11</v>
      </c>
      <c r="E1045" s="138">
        <v>3.9536835480000005E12</v>
      </c>
      <c r="F1045" s="138">
        <v>1.4279968506242E13</v>
      </c>
    </row>
    <row r="1046">
      <c r="A1046" s="137">
        <v>43779.0</v>
      </c>
      <c r="B1046" s="138">
        <v>4.0996552E12</v>
      </c>
      <c r="C1046" s="139">
        <v>3.1087104E12</v>
      </c>
      <c r="D1046" s="138">
        <v>3.5952739200000006E11</v>
      </c>
      <c r="E1046" s="138">
        <v>3.9536835480000005E12</v>
      </c>
      <c r="F1046" s="138">
        <v>1.4279968506242E13</v>
      </c>
    </row>
    <row r="1047">
      <c r="A1047" s="137">
        <v>43780.0</v>
      </c>
      <c r="B1047" s="138">
        <v>4.0996552E12</v>
      </c>
      <c r="C1047" s="139">
        <v>3.1087104E12</v>
      </c>
      <c r="D1047" s="138">
        <v>3.5952739200000006E11</v>
      </c>
      <c r="E1047" s="138">
        <v>3.9536835480000005E12</v>
      </c>
      <c r="F1047" s="138">
        <v>1.4279968506242E13</v>
      </c>
    </row>
    <row r="1048">
      <c r="A1048" s="137">
        <v>43781.0</v>
      </c>
      <c r="B1048" s="138">
        <v>4.0996552E12</v>
      </c>
      <c r="C1048" s="139">
        <v>3.1087104E12</v>
      </c>
      <c r="D1048" s="138">
        <v>3.5952739200000006E11</v>
      </c>
      <c r="E1048" s="138">
        <v>3.9536835480000005E12</v>
      </c>
      <c r="F1048" s="138">
        <v>1.4279968506242E13</v>
      </c>
    </row>
    <row r="1049">
      <c r="A1049" s="137">
        <v>43782.0</v>
      </c>
      <c r="B1049" s="138">
        <v>4.0996552E12</v>
      </c>
      <c r="C1049" s="139">
        <v>3.1087104E12</v>
      </c>
      <c r="D1049" s="138">
        <v>3.5952739200000006E11</v>
      </c>
      <c r="E1049" s="138">
        <v>3.9536835480000005E12</v>
      </c>
      <c r="F1049" s="138">
        <v>1.4279968506242E13</v>
      </c>
    </row>
    <row r="1050">
      <c r="A1050" s="137">
        <v>43783.0</v>
      </c>
      <c r="B1050" s="138">
        <v>4.0996552E12</v>
      </c>
      <c r="C1050" s="139">
        <v>3.1087104E12</v>
      </c>
      <c r="D1050" s="138">
        <v>3.5952739200000006E11</v>
      </c>
      <c r="E1050" s="138">
        <v>3.9536835480000005E12</v>
      </c>
      <c r="F1050" s="138">
        <v>1.4279968506242E13</v>
      </c>
    </row>
    <row r="1051">
      <c r="A1051" s="137">
        <v>43784.0</v>
      </c>
      <c r="B1051" s="138">
        <v>4.0996552E12</v>
      </c>
      <c r="C1051" s="139">
        <v>3.1087104E12</v>
      </c>
      <c r="D1051" s="138">
        <v>3.5952739200000006E11</v>
      </c>
      <c r="E1051" s="138">
        <v>3.9536835480000005E12</v>
      </c>
      <c r="F1051" s="138">
        <v>1.4279968506242E13</v>
      </c>
    </row>
    <row r="1052">
      <c r="A1052" s="137">
        <v>43785.0</v>
      </c>
      <c r="B1052" s="138">
        <v>4.0996552E12</v>
      </c>
      <c r="C1052" s="139">
        <v>3.1087104E12</v>
      </c>
      <c r="D1052" s="138">
        <v>3.5952739200000006E11</v>
      </c>
      <c r="E1052" s="138">
        <v>3.9536835480000005E12</v>
      </c>
      <c r="F1052" s="138">
        <v>1.4279968506242E13</v>
      </c>
    </row>
    <row r="1053">
      <c r="A1053" s="137">
        <v>43786.0</v>
      </c>
      <c r="B1053" s="138">
        <v>4.0996552E12</v>
      </c>
      <c r="C1053" s="139">
        <v>3.1087104E12</v>
      </c>
      <c r="D1053" s="138">
        <v>3.5952739200000006E11</v>
      </c>
      <c r="E1053" s="138">
        <v>3.9536835480000005E12</v>
      </c>
      <c r="F1053" s="138">
        <v>1.4279968506242E13</v>
      </c>
    </row>
    <row r="1054">
      <c r="A1054" s="137">
        <v>43787.0</v>
      </c>
      <c r="B1054" s="138">
        <v>4.0996552E12</v>
      </c>
      <c r="C1054" s="139">
        <v>3.1087104E12</v>
      </c>
      <c r="D1054" s="138">
        <v>3.5952739200000006E11</v>
      </c>
      <c r="E1054" s="138">
        <v>3.9536835480000005E12</v>
      </c>
      <c r="F1054" s="138">
        <v>1.4279968506242E13</v>
      </c>
    </row>
    <row r="1055">
      <c r="A1055" s="137">
        <v>43788.0</v>
      </c>
      <c r="B1055" s="138">
        <v>4.0996552E12</v>
      </c>
      <c r="C1055" s="139">
        <v>3.1087104E12</v>
      </c>
      <c r="D1055" s="138">
        <v>3.5952739200000006E11</v>
      </c>
      <c r="E1055" s="138">
        <v>3.9536835480000005E12</v>
      </c>
      <c r="F1055" s="138">
        <v>1.4279968506242E13</v>
      </c>
    </row>
    <row r="1056">
      <c r="A1056" s="137">
        <v>43789.0</v>
      </c>
      <c r="B1056" s="138">
        <v>4.0996552E12</v>
      </c>
      <c r="C1056" s="139">
        <v>3.1087104E12</v>
      </c>
      <c r="D1056" s="138">
        <v>3.5952739200000006E11</v>
      </c>
      <c r="E1056" s="138">
        <v>3.9536835480000005E12</v>
      </c>
      <c r="F1056" s="138">
        <v>1.4279968506242E13</v>
      </c>
    </row>
    <row r="1057">
      <c r="A1057" s="137">
        <v>43790.0</v>
      </c>
      <c r="B1057" s="138">
        <v>4.0996552E12</v>
      </c>
      <c r="C1057" s="139">
        <v>3.1087104E12</v>
      </c>
      <c r="D1057" s="138">
        <v>3.5952739200000006E11</v>
      </c>
      <c r="E1057" s="138">
        <v>3.9536835480000005E12</v>
      </c>
      <c r="F1057" s="138">
        <v>1.4279968506242E13</v>
      </c>
    </row>
    <row r="1058">
      <c r="A1058" s="137">
        <v>43791.0</v>
      </c>
      <c r="B1058" s="138">
        <v>4.0996552E12</v>
      </c>
      <c r="C1058" s="139">
        <v>3.1087104E12</v>
      </c>
      <c r="D1058" s="138">
        <v>3.5952739200000006E11</v>
      </c>
      <c r="E1058" s="138">
        <v>3.9536835480000005E12</v>
      </c>
      <c r="F1058" s="138">
        <v>1.4279968506242E13</v>
      </c>
    </row>
    <row r="1059">
      <c r="A1059" s="137">
        <v>43792.0</v>
      </c>
      <c r="B1059" s="138">
        <v>4.0996552E12</v>
      </c>
      <c r="C1059" s="139">
        <v>3.1087104E12</v>
      </c>
      <c r="D1059" s="138">
        <v>3.5952739200000006E11</v>
      </c>
      <c r="E1059" s="138">
        <v>3.9536835480000005E12</v>
      </c>
      <c r="F1059" s="138">
        <v>1.4279968506242E13</v>
      </c>
    </row>
    <row r="1060">
      <c r="A1060" s="137">
        <v>43793.0</v>
      </c>
      <c r="B1060" s="138">
        <v>4.0996552E12</v>
      </c>
      <c r="C1060" s="139">
        <v>3.1087104E12</v>
      </c>
      <c r="D1060" s="138">
        <v>3.5952739200000006E11</v>
      </c>
      <c r="E1060" s="138">
        <v>3.9536835480000005E12</v>
      </c>
      <c r="F1060" s="138">
        <v>1.4279968506242E13</v>
      </c>
    </row>
    <row r="1061">
      <c r="A1061" s="137">
        <v>43794.0</v>
      </c>
      <c r="B1061" s="138">
        <v>4.0996552E12</v>
      </c>
      <c r="C1061" s="139">
        <v>3.1087104E12</v>
      </c>
      <c r="D1061" s="138">
        <v>3.5952739200000006E11</v>
      </c>
      <c r="E1061" s="138">
        <v>3.9536835480000005E12</v>
      </c>
      <c r="F1061" s="138">
        <v>1.4279968506242E13</v>
      </c>
    </row>
    <row r="1062">
      <c r="A1062" s="137">
        <v>43795.0</v>
      </c>
      <c r="B1062" s="138">
        <v>4.0996552E12</v>
      </c>
      <c r="C1062" s="139">
        <v>3.1087104E12</v>
      </c>
      <c r="D1062" s="138">
        <v>3.5952739200000006E11</v>
      </c>
      <c r="E1062" s="138">
        <v>3.9536835480000005E12</v>
      </c>
      <c r="F1062" s="138">
        <v>1.4279968506242E13</v>
      </c>
    </row>
    <row r="1063">
      <c r="A1063" s="137">
        <v>43796.0</v>
      </c>
      <c r="B1063" s="138">
        <v>4.0996552E12</v>
      </c>
      <c r="C1063" s="139">
        <v>3.1087104E12</v>
      </c>
      <c r="D1063" s="138">
        <v>3.5952739200000006E11</v>
      </c>
      <c r="E1063" s="138">
        <v>3.9536835480000005E12</v>
      </c>
      <c r="F1063" s="138">
        <v>1.4279968506242E13</v>
      </c>
    </row>
    <row r="1064">
      <c r="A1064" s="137">
        <v>43797.0</v>
      </c>
      <c r="B1064" s="138">
        <v>4.0996552E12</v>
      </c>
      <c r="C1064" s="139">
        <v>3.1087104E12</v>
      </c>
      <c r="D1064" s="138">
        <v>3.5952739200000006E11</v>
      </c>
      <c r="E1064" s="138">
        <v>3.9536835480000005E12</v>
      </c>
      <c r="F1064" s="138">
        <v>1.4279968506242E13</v>
      </c>
    </row>
    <row r="1065">
      <c r="A1065" s="137">
        <v>43798.0</v>
      </c>
      <c r="B1065" s="138">
        <v>4.0996552E12</v>
      </c>
      <c r="C1065" s="139">
        <v>3.1087104E12</v>
      </c>
      <c r="D1065" s="138">
        <v>3.5952739200000006E11</v>
      </c>
      <c r="E1065" s="138">
        <v>3.9536835480000005E12</v>
      </c>
      <c r="F1065" s="138">
        <v>1.4279968506242E13</v>
      </c>
    </row>
    <row r="1066">
      <c r="A1066" s="137">
        <v>43799.0</v>
      </c>
      <c r="B1066" s="138">
        <v>4.0996552E12</v>
      </c>
      <c r="C1066" s="139">
        <v>3.1087104E12</v>
      </c>
      <c r="D1066" s="138">
        <v>3.5952739200000006E11</v>
      </c>
      <c r="E1066" s="138">
        <v>3.9536835480000005E12</v>
      </c>
      <c r="F1066" s="138">
        <v>1.4279968506242E13</v>
      </c>
    </row>
    <row r="1067">
      <c r="A1067" s="137">
        <v>43800.0</v>
      </c>
      <c r="B1067" s="138">
        <v>4.0996552E12</v>
      </c>
      <c r="C1067" s="139">
        <v>3.1087104E12</v>
      </c>
      <c r="D1067" s="138">
        <v>3.5952739200000006E11</v>
      </c>
      <c r="E1067" s="138">
        <v>3.9536835480000005E12</v>
      </c>
      <c r="F1067" s="138">
        <v>1.4279968506242E13</v>
      </c>
    </row>
    <row r="1068">
      <c r="A1068" s="137">
        <v>43801.0</v>
      </c>
      <c r="B1068" s="138">
        <v>4.0996552E12</v>
      </c>
      <c r="C1068" s="139">
        <v>3.1087104E12</v>
      </c>
      <c r="D1068" s="138">
        <v>3.5952739200000006E11</v>
      </c>
      <c r="E1068" s="138">
        <v>3.9536835480000005E12</v>
      </c>
      <c r="F1068" s="138">
        <v>1.4279968506242E13</v>
      </c>
    </row>
    <row r="1069">
      <c r="A1069" s="137">
        <v>43802.0</v>
      </c>
      <c r="B1069" s="138">
        <v>4.0996552E12</v>
      </c>
      <c r="C1069" s="139">
        <v>3.1087104E12</v>
      </c>
      <c r="D1069" s="138">
        <v>3.5952739200000006E11</v>
      </c>
      <c r="E1069" s="138">
        <v>3.9536835480000005E12</v>
      </c>
      <c r="F1069" s="138">
        <v>1.4279968506242E13</v>
      </c>
    </row>
    <row r="1070">
      <c r="A1070" s="137">
        <v>43803.0</v>
      </c>
      <c r="B1070" s="138">
        <v>4.0996552E12</v>
      </c>
      <c r="C1070" s="139">
        <v>3.1087104E12</v>
      </c>
      <c r="D1070" s="138">
        <v>3.5952739200000006E11</v>
      </c>
      <c r="E1070" s="138">
        <v>3.9536835480000005E12</v>
      </c>
      <c r="F1070" s="138">
        <v>1.4279968506242E13</v>
      </c>
    </row>
    <row r="1071">
      <c r="A1071" s="137">
        <v>43804.0</v>
      </c>
      <c r="B1071" s="138">
        <v>4.0996552E12</v>
      </c>
      <c r="C1071" s="139">
        <v>3.1087104E12</v>
      </c>
      <c r="D1071" s="138">
        <v>3.5952739200000006E11</v>
      </c>
      <c r="E1071" s="138">
        <v>3.9536835480000005E12</v>
      </c>
      <c r="F1071" s="138">
        <v>1.4279968506242E13</v>
      </c>
    </row>
    <row r="1072">
      <c r="A1072" s="137">
        <v>43805.0</v>
      </c>
      <c r="B1072" s="138">
        <v>4.0996552E12</v>
      </c>
      <c r="C1072" s="139">
        <v>3.1087104E12</v>
      </c>
      <c r="D1072" s="138">
        <v>3.5952739200000006E11</v>
      </c>
      <c r="E1072" s="138">
        <v>3.9536835480000005E12</v>
      </c>
      <c r="F1072" s="138">
        <v>1.4279968506242E13</v>
      </c>
    </row>
    <row r="1073">
      <c r="A1073" s="137">
        <v>43806.0</v>
      </c>
      <c r="B1073" s="138">
        <v>4.0996552E12</v>
      </c>
      <c r="C1073" s="139">
        <v>3.1087104E12</v>
      </c>
      <c r="D1073" s="138">
        <v>3.5952739200000006E11</v>
      </c>
      <c r="E1073" s="138">
        <v>3.9536835480000005E12</v>
      </c>
      <c r="F1073" s="138">
        <v>1.4279968506242E13</v>
      </c>
    </row>
    <row r="1074">
      <c r="A1074" s="137">
        <v>43807.0</v>
      </c>
      <c r="B1074" s="138">
        <v>4.0996552E12</v>
      </c>
      <c r="C1074" s="139">
        <v>3.1087104E12</v>
      </c>
      <c r="D1074" s="138">
        <v>3.5952739200000006E11</v>
      </c>
      <c r="E1074" s="138">
        <v>3.9536835480000005E12</v>
      </c>
      <c r="F1074" s="138">
        <v>1.4279968506242E13</v>
      </c>
    </row>
    <row r="1075">
      <c r="A1075" s="137">
        <v>43808.0</v>
      </c>
      <c r="B1075" s="138">
        <v>4.0996552E12</v>
      </c>
      <c r="C1075" s="139">
        <v>3.1087104E12</v>
      </c>
      <c r="D1075" s="138">
        <v>3.5952739200000006E11</v>
      </c>
      <c r="E1075" s="138">
        <v>3.9536835480000005E12</v>
      </c>
      <c r="F1075" s="138">
        <v>1.4279968506242E13</v>
      </c>
    </row>
    <row r="1076">
      <c r="A1076" s="137">
        <v>43809.0</v>
      </c>
      <c r="B1076" s="138">
        <v>4.0996552E12</v>
      </c>
      <c r="C1076" s="139">
        <v>3.1087104E12</v>
      </c>
      <c r="D1076" s="138">
        <v>3.5952739200000006E11</v>
      </c>
      <c r="E1076" s="138">
        <v>3.9536835480000005E12</v>
      </c>
      <c r="F1076" s="138">
        <v>1.4279968506242E13</v>
      </c>
    </row>
    <row r="1077">
      <c r="A1077" s="137">
        <v>43810.0</v>
      </c>
      <c r="B1077" s="138">
        <v>4.0996552E12</v>
      </c>
      <c r="C1077" s="139">
        <v>3.1087104E12</v>
      </c>
      <c r="D1077" s="138">
        <v>3.5952739200000006E11</v>
      </c>
      <c r="E1077" s="138">
        <v>3.9536835480000005E12</v>
      </c>
      <c r="F1077" s="138">
        <v>1.4279968506242E13</v>
      </c>
    </row>
    <row r="1078">
      <c r="A1078" s="137">
        <v>43811.0</v>
      </c>
      <c r="B1078" s="138">
        <v>4.0996552E12</v>
      </c>
      <c r="C1078" s="139">
        <v>3.1087104E12</v>
      </c>
      <c r="D1078" s="138">
        <v>3.5952739200000006E11</v>
      </c>
      <c r="E1078" s="138">
        <v>3.9536835480000005E12</v>
      </c>
      <c r="F1078" s="138">
        <v>1.4279968506242E13</v>
      </c>
    </row>
    <row r="1079">
      <c r="A1079" s="137">
        <v>43812.0</v>
      </c>
      <c r="B1079" s="138">
        <v>4.0996552E12</v>
      </c>
      <c r="C1079" s="139">
        <v>3.1087104E12</v>
      </c>
      <c r="D1079" s="138">
        <v>3.5952739200000006E11</v>
      </c>
      <c r="E1079" s="138">
        <v>3.9536835480000005E12</v>
      </c>
      <c r="F1079" s="138">
        <v>1.4279968506242E13</v>
      </c>
    </row>
    <row r="1080">
      <c r="A1080" s="137">
        <v>43813.0</v>
      </c>
      <c r="B1080" s="138">
        <v>4.0996552E12</v>
      </c>
      <c r="C1080" s="139">
        <v>3.1087104E12</v>
      </c>
      <c r="D1080" s="138">
        <v>3.5952739200000006E11</v>
      </c>
      <c r="E1080" s="138">
        <v>3.9536835480000005E12</v>
      </c>
      <c r="F1080" s="138">
        <v>1.4279968506242E13</v>
      </c>
    </row>
    <row r="1081">
      <c r="A1081" s="137">
        <v>43814.0</v>
      </c>
      <c r="B1081" s="138">
        <v>4.0996552E12</v>
      </c>
      <c r="C1081" s="139">
        <v>3.1087104E12</v>
      </c>
      <c r="D1081" s="138">
        <v>3.5952739200000006E11</v>
      </c>
      <c r="E1081" s="138">
        <v>3.9536835480000005E12</v>
      </c>
      <c r="F1081" s="138">
        <v>1.4279968506242E13</v>
      </c>
    </row>
    <row r="1082">
      <c r="A1082" s="137">
        <v>43815.0</v>
      </c>
      <c r="B1082" s="138">
        <v>4.0996552E12</v>
      </c>
      <c r="C1082" s="139">
        <v>3.1087104E12</v>
      </c>
      <c r="D1082" s="138">
        <v>3.5952739200000006E11</v>
      </c>
      <c r="E1082" s="138">
        <v>3.9536835480000005E12</v>
      </c>
      <c r="F1082" s="138">
        <v>1.4279968506242E13</v>
      </c>
    </row>
    <row r="1083">
      <c r="A1083" s="137">
        <v>43816.0</v>
      </c>
      <c r="B1083" s="138">
        <v>4.0996552E12</v>
      </c>
      <c r="C1083" s="139">
        <v>3.1087104E12</v>
      </c>
      <c r="D1083" s="138">
        <v>3.5952739200000006E11</v>
      </c>
      <c r="E1083" s="138">
        <v>3.9536835480000005E12</v>
      </c>
      <c r="F1083" s="138">
        <v>1.4279968506242E13</v>
      </c>
    </row>
    <row r="1084">
      <c r="A1084" s="137">
        <v>43817.0</v>
      </c>
      <c r="B1084" s="138">
        <v>4.0996552E12</v>
      </c>
      <c r="C1084" s="139">
        <v>3.1087104E12</v>
      </c>
      <c r="D1084" s="138">
        <v>3.5952739200000006E11</v>
      </c>
      <c r="E1084" s="138">
        <v>3.9536835480000005E12</v>
      </c>
      <c r="F1084" s="138">
        <v>1.4279968506242E13</v>
      </c>
    </row>
    <row r="1085">
      <c r="A1085" s="137">
        <v>43818.0</v>
      </c>
      <c r="B1085" s="138">
        <v>4.0996552E12</v>
      </c>
      <c r="C1085" s="139">
        <v>3.1087104E12</v>
      </c>
      <c r="D1085" s="138">
        <v>3.5952739200000006E11</v>
      </c>
      <c r="E1085" s="138">
        <v>3.9536835480000005E12</v>
      </c>
      <c r="F1085" s="138">
        <v>1.4279968506242E13</v>
      </c>
    </row>
    <row r="1086">
      <c r="A1086" s="137">
        <v>43819.0</v>
      </c>
      <c r="B1086" s="138">
        <v>4.0996552E12</v>
      </c>
      <c r="C1086" s="139">
        <v>3.1087104E12</v>
      </c>
      <c r="D1086" s="138">
        <v>3.5952739200000006E11</v>
      </c>
      <c r="E1086" s="138">
        <v>3.9536835480000005E12</v>
      </c>
      <c r="F1086" s="138">
        <v>1.4279968506242E13</v>
      </c>
    </row>
    <row r="1087">
      <c r="A1087" s="137">
        <v>43820.0</v>
      </c>
      <c r="B1087" s="138">
        <v>4.0996552E12</v>
      </c>
      <c r="C1087" s="139">
        <v>3.1087104E12</v>
      </c>
      <c r="D1087" s="138">
        <v>3.5952739200000006E11</v>
      </c>
      <c r="E1087" s="138">
        <v>3.9536835480000005E12</v>
      </c>
      <c r="F1087" s="138">
        <v>1.4279968506242E13</v>
      </c>
    </row>
    <row r="1088">
      <c r="A1088" s="137">
        <v>43821.0</v>
      </c>
      <c r="B1088" s="138">
        <v>4.0996552E12</v>
      </c>
      <c r="C1088" s="139">
        <v>3.1087104E12</v>
      </c>
      <c r="D1088" s="138">
        <v>3.5952739200000006E11</v>
      </c>
      <c r="E1088" s="138">
        <v>3.9536835480000005E12</v>
      </c>
      <c r="F1088" s="138">
        <v>1.4279968506242E13</v>
      </c>
    </row>
    <row r="1089">
      <c r="A1089" s="137">
        <v>43822.0</v>
      </c>
      <c r="B1089" s="138">
        <v>4.0996552E12</v>
      </c>
      <c r="C1089" s="139">
        <v>3.1087104E12</v>
      </c>
      <c r="D1089" s="138">
        <v>3.5952739200000006E11</v>
      </c>
      <c r="E1089" s="138">
        <v>3.9536835480000005E12</v>
      </c>
      <c r="F1089" s="138">
        <v>1.4279968506242E13</v>
      </c>
    </row>
    <row r="1090">
      <c r="A1090" s="137">
        <v>43823.0</v>
      </c>
      <c r="B1090" s="138">
        <v>4.0996552E12</v>
      </c>
      <c r="C1090" s="139">
        <v>3.1087104E12</v>
      </c>
      <c r="D1090" s="138">
        <v>3.5952739200000006E11</v>
      </c>
      <c r="E1090" s="138">
        <v>3.9536835480000005E12</v>
      </c>
      <c r="F1090" s="138">
        <v>1.4279968506242E13</v>
      </c>
    </row>
    <row r="1091">
      <c r="A1091" s="137">
        <v>43824.0</v>
      </c>
      <c r="B1091" s="138">
        <v>4.0996552E12</v>
      </c>
      <c r="C1091" s="139">
        <v>3.1087104E12</v>
      </c>
      <c r="D1091" s="138">
        <v>3.5952739200000006E11</v>
      </c>
      <c r="E1091" s="138">
        <v>3.9536835480000005E12</v>
      </c>
      <c r="F1091" s="138">
        <v>1.4279968506242E13</v>
      </c>
    </row>
    <row r="1092">
      <c r="A1092" s="137">
        <v>43825.0</v>
      </c>
      <c r="B1092" s="138">
        <v>4.0996552E12</v>
      </c>
      <c r="C1092" s="139">
        <v>3.1087104E12</v>
      </c>
      <c r="D1092" s="138">
        <v>3.5952739200000006E11</v>
      </c>
      <c r="E1092" s="138">
        <v>3.9536835480000005E12</v>
      </c>
      <c r="F1092" s="138">
        <v>1.4279968506242E13</v>
      </c>
    </row>
    <row r="1093">
      <c r="A1093" s="137">
        <v>43826.0</v>
      </c>
      <c r="B1093" s="138">
        <v>4.0996552E12</v>
      </c>
      <c r="C1093" s="139">
        <v>3.1087104E12</v>
      </c>
      <c r="D1093" s="138">
        <v>3.5952739200000006E11</v>
      </c>
      <c r="E1093" s="138">
        <v>3.9536835480000005E12</v>
      </c>
      <c r="F1093" s="138">
        <v>1.4279968506242E13</v>
      </c>
    </row>
    <row r="1094">
      <c r="A1094" s="137">
        <v>43827.0</v>
      </c>
      <c r="B1094" s="138">
        <v>4.0996552E12</v>
      </c>
      <c r="C1094" s="139">
        <v>3.1087104E12</v>
      </c>
      <c r="D1094" s="138">
        <v>3.5952739200000006E11</v>
      </c>
      <c r="E1094" s="138">
        <v>3.9536835480000005E12</v>
      </c>
      <c r="F1094" s="138">
        <v>1.4279968506242E13</v>
      </c>
    </row>
    <row r="1095">
      <c r="A1095" s="137">
        <v>43828.0</v>
      </c>
      <c r="B1095" s="138">
        <v>4.0996552E12</v>
      </c>
      <c r="C1095" s="139">
        <v>3.1087104E12</v>
      </c>
      <c r="D1095" s="138">
        <v>3.5952739200000006E11</v>
      </c>
      <c r="E1095" s="138">
        <v>3.9536835480000005E12</v>
      </c>
      <c r="F1095" s="138">
        <v>1.4279968506242E13</v>
      </c>
    </row>
    <row r="1096">
      <c r="A1096" s="137">
        <v>43829.0</v>
      </c>
      <c r="B1096" s="138">
        <v>4.0996552E12</v>
      </c>
      <c r="C1096" s="139">
        <v>3.1087104E12</v>
      </c>
      <c r="D1096" s="138">
        <v>3.5952739200000006E11</v>
      </c>
      <c r="E1096" s="138">
        <v>3.9536835480000005E12</v>
      </c>
      <c r="F1096" s="138">
        <v>1.4279968506242E13</v>
      </c>
    </row>
    <row r="1097">
      <c r="A1097" s="137">
        <v>43830.0</v>
      </c>
      <c r="B1097" s="138">
        <v>4.0996552E12</v>
      </c>
      <c r="C1097" s="139">
        <v>3.1087104E12</v>
      </c>
      <c r="D1097" s="138">
        <v>3.5952739200000006E11</v>
      </c>
      <c r="E1097" s="138">
        <v>3.9536835480000005E12</v>
      </c>
      <c r="F1097" s="138">
        <v>1.4279968506242E13</v>
      </c>
    </row>
    <row r="1098">
      <c r="A1098" s="137">
        <v>43831.0</v>
      </c>
      <c r="B1098" s="138">
        <v>4.0805678E12</v>
      </c>
      <c r="C1098" s="139">
        <v>3.0744656E12</v>
      </c>
      <c r="D1098" s="138">
        <v>3.31037424E11</v>
      </c>
      <c r="E1098" s="138">
        <v>3.6251238960000005E12</v>
      </c>
      <c r="F1098" s="138">
        <v>1.4687744162801E13</v>
      </c>
    </row>
    <row r="1099">
      <c r="A1099" s="137">
        <v>43832.0</v>
      </c>
      <c r="B1099" s="138">
        <v>4.0805678E12</v>
      </c>
      <c r="C1099" s="139">
        <v>3.0744656E12</v>
      </c>
      <c r="D1099" s="138">
        <v>3.31037424E11</v>
      </c>
      <c r="E1099" s="138">
        <v>3.6251238960000005E12</v>
      </c>
      <c r="F1099" s="138">
        <v>1.4687744162801E13</v>
      </c>
    </row>
    <row r="1100">
      <c r="A1100" s="137">
        <v>43833.0</v>
      </c>
      <c r="B1100" s="138">
        <v>4.0805678E12</v>
      </c>
      <c r="C1100" s="139">
        <v>3.0744656E12</v>
      </c>
      <c r="D1100" s="138">
        <v>3.31037424E11</v>
      </c>
      <c r="E1100" s="138">
        <v>3.6251238960000005E12</v>
      </c>
      <c r="F1100" s="138">
        <v>1.4687744162801E13</v>
      </c>
    </row>
    <row r="1101">
      <c r="A1101" s="137">
        <v>43834.0</v>
      </c>
      <c r="B1101" s="138">
        <v>4.0805678E12</v>
      </c>
      <c r="C1101" s="139">
        <v>3.0744656E12</v>
      </c>
      <c r="D1101" s="138">
        <v>3.31037424E11</v>
      </c>
      <c r="E1101" s="138">
        <v>3.6251238960000005E12</v>
      </c>
      <c r="F1101" s="138">
        <v>1.4687744162801E13</v>
      </c>
    </row>
    <row r="1102">
      <c r="A1102" s="137">
        <v>43835.0</v>
      </c>
      <c r="B1102" s="138">
        <v>4.0805678E12</v>
      </c>
      <c r="C1102" s="139">
        <v>3.0744656E12</v>
      </c>
      <c r="D1102" s="138">
        <v>3.31037424E11</v>
      </c>
      <c r="E1102" s="138">
        <v>3.6251238960000005E12</v>
      </c>
      <c r="F1102" s="138">
        <v>1.4687744162801E13</v>
      </c>
    </row>
    <row r="1103">
      <c r="A1103" s="137">
        <v>43836.0</v>
      </c>
      <c r="B1103" s="138">
        <v>4.0805678E12</v>
      </c>
      <c r="C1103" s="139">
        <v>3.0744656E12</v>
      </c>
      <c r="D1103" s="138">
        <v>3.31037424E11</v>
      </c>
      <c r="E1103" s="138">
        <v>3.6251238960000005E12</v>
      </c>
      <c r="F1103" s="138">
        <v>1.4687744162801E13</v>
      </c>
    </row>
    <row r="1104">
      <c r="A1104" s="137">
        <v>43837.0</v>
      </c>
      <c r="B1104" s="138">
        <v>4.0805678E12</v>
      </c>
      <c r="C1104" s="139">
        <v>3.0744656E12</v>
      </c>
      <c r="D1104" s="138">
        <v>3.31037424E11</v>
      </c>
      <c r="E1104" s="138">
        <v>3.6251238960000005E12</v>
      </c>
      <c r="F1104" s="138">
        <v>1.4687744162801E13</v>
      </c>
    </row>
    <row r="1105">
      <c r="A1105" s="137">
        <v>43838.0</v>
      </c>
      <c r="B1105" s="138">
        <v>4.0805678E12</v>
      </c>
      <c r="C1105" s="139">
        <v>3.0744656E12</v>
      </c>
      <c r="D1105" s="138">
        <v>3.31037424E11</v>
      </c>
      <c r="E1105" s="138">
        <v>3.6251238960000005E12</v>
      </c>
      <c r="F1105" s="138">
        <v>1.4687744162801E13</v>
      </c>
    </row>
    <row r="1106">
      <c r="A1106" s="137">
        <v>43839.0</v>
      </c>
      <c r="B1106" s="138">
        <v>4.0805678E12</v>
      </c>
      <c r="C1106" s="139">
        <v>3.0744656E12</v>
      </c>
      <c r="D1106" s="138">
        <v>3.31037424E11</v>
      </c>
      <c r="E1106" s="138">
        <v>3.6251238960000005E12</v>
      </c>
      <c r="F1106" s="138">
        <v>1.4687744162801E13</v>
      </c>
    </row>
    <row r="1107">
      <c r="A1107" s="137">
        <v>43840.0</v>
      </c>
      <c r="B1107" s="138">
        <v>4.0805678E12</v>
      </c>
      <c r="C1107" s="139">
        <v>3.0744656E12</v>
      </c>
      <c r="D1107" s="138">
        <v>3.31037424E11</v>
      </c>
      <c r="E1107" s="138">
        <v>3.6251238960000005E12</v>
      </c>
      <c r="F1107" s="138">
        <v>1.4687744162801E13</v>
      </c>
    </row>
    <row r="1108">
      <c r="A1108" s="137">
        <v>43841.0</v>
      </c>
      <c r="B1108" s="138">
        <v>4.0805678E12</v>
      </c>
      <c r="C1108" s="139">
        <v>3.0744656E12</v>
      </c>
      <c r="D1108" s="138">
        <v>3.31037424E11</v>
      </c>
      <c r="E1108" s="138">
        <v>3.6251238960000005E12</v>
      </c>
      <c r="F1108" s="138">
        <v>1.4687744162801E13</v>
      </c>
    </row>
    <row r="1109">
      <c r="A1109" s="137">
        <v>43842.0</v>
      </c>
      <c r="B1109" s="138">
        <v>4.0805678E12</v>
      </c>
      <c r="C1109" s="139">
        <v>3.0744656E12</v>
      </c>
      <c r="D1109" s="138">
        <v>3.31037424E11</v>
      </c>
      <c r="E1109" s="138">
        <v>3.6251238960000005E12</v>
      </c>
      <c r="F1109" s="138">
        <v>1.4687744162801E13</v>
      </c>
    </row>
    <row r="1110">
      <c r="A1110" s="137">
        <v>43843.0</v>
      </c>
      <c r="B1110" s="138">
        <v>4.0805678E12</v>
      </c>
      <c r="C1110" s="139">
        <v>3.0744656E12</v>
      </c>
      <c r="D1110" s="138">
        <v>3.31037424E11</v>
      </c>
      <c r="E1110" s="138">
        <v>3.6251238960000005E12</v>
      </c>
      <c r="F1110" s="138">
        <v>1.4687744162801E13</v>
      </c>
    </row>
    <row r="1111">
      <c r="A1111" s="137">
        <v>43844.0</v>
      </c>
      <c r="B1111" s="138">
        <v>4.0805678E12</v>
      </c>
      <c r="C1111" s="139">
        <v>3.0744656E12</v>
      </c>
      <c r="D1111" s="138">
        <v>3.31037424E11</v>
      </c>
      <c r="E1111" s="138">
        <v>3.6251238960000005E12</v>
      </c>
      <c r="F1111" s="138">
        <v>1.4687744162801E13</v>
      </c>
    </row>
    <row r="1112">
      <c r="A1112" s="137">
        <v>43845.0</v>
      </c>
      <c r="B1112" s="138">
        <v>4.0805678E12</v>
      </c>
      <c r="C1112" s="139">
        <v>3.0744656E12</v>
      </c>
      <c r="D1112" s="138">
        <v>3.31037424E11</v>
      </c>
      <c r="E1112" s="138">
        <v>3.6251238960000005E12</v>
      </c>
      <c r="F1112" s="138">
        <v>1.4687744162801E13</v>
      </c>
    </row>
    <row r="1113">
      <c r="A1113" s="137">
        <v>43846.0</v>
      </c>
      <c r="B1113" s="138">
        <v>4.0805678E12</v>
      </c>
      <c r="C1113" s="139">
        <v>3.0744656E12</v>
      </c>
      <c r="D1113" s="138">
        <v>3.31037424E11</v>
      </c>
      <c r="E1113" s="138">
        <v>3.6251238960000005E12</v>
      </c>
      <c r="F1113" s="138">
        <v>1.4687744162801E13</v>
      </c>
    </row>
    <row r="1114">
      <c r="A1114" s="137">
        <v>43847.0</v>
      </c>
      <c r="B1114" s="138">
        <v>4.0805678E12</v>
      </c>
      <c r="C1114" s="139">
        <v>3.0744656E12</v>
      </c>
      <c r="D1114" s="138">
        <v>3.31037424E11</v>
      </c>
      <c r="E1114" s="138">
        <v>3.6251238960000005E12</v>
      </c>
      <c r="F1114" s="138">
        <v>1.4687744162801E13</v>
      </c>
    </row>
    <row r="1115">
      <c r="A1115" s="137">
        <v>43848.0</v>
      </c>
      <c r="B1115" s="138">
        <v>4.0805678E12</v>
      </c>
      <c r="C1115" s="139">
        <v>3.0744656E12</v>
      </c>
      <c r="D1115" s="138">
        <v>3.31037424E11</v>
      </c>
      <c r="E1115" s="138">
        <v>3.6251238960000005E12</v>
      </c>
      <c r="F1115" s="138">
        <v>1.4687744162801E13</v>
      </c>
    </row>
    <row r="1116">
      <c r="A1116" s="137">
        <v>43849.0</v>
      </c>
      <c r="B1116" s="138">
        <v>4.0805678E12</v>
      </c>
      <c r="C1116" s="139">
        <v>3.0744656E12</v>
      </c>
      <c r="D1116" s="138">
        <v>3.31037424E11</v>
      </c>
      <c r="E1116" s="138">
        <v>3.6251238960000005E12</v>
      </c>
      <c r="F1116" s="138">
        <v>1.4687744162801E13</v>
      </c>
    </row>
    <row r="1117">
      <c r="A1117" s="137">
        <v>43850.0</v>
      </c>
      <c r="B1117" s="138">
        <v>4.0805678E12</v>
      </c>
      <c r="C1117" s="139">
        <v>3.0744656E12</v>
      </c>
      <c r="D1117" s="138">
        <v>3.31037424E11</v>
      </c>
      <c r="E1117" s="138">
        <v>3.6251238960000005E12</v>
      </c>
      <c r="F1117" s="138">
        <v>1.4687744162801E13</v>
      </c>
    </row>
    <row r="1118">
      <c r="A1118" s="137">
        <v>43851.0</v>
      </c>
      <c r="B1118" s="138">
        <v>4.0805678E12</v>
      </c>
      <c r="C1118" s="139">
        <v>3.0744656E12</v>
      </c>
      <c r="D1118" s="138">
        <v>3.31037424E11</v>
      </c>
      <c r="E1118" s="138">
        <v>3.6251238960000005E12</v>
      </c>
      <c r="F1118" s="138">
        <v>1.4687744162801E13</v>
      </c>
    </row>
    <row r="1119">
      <c r="A1119" s="137">
        <v>43852.0</v>
      </c>
      <c r="B1119" s="138">
        <v>4.0805678E12</v>
      </c>
      <c r="C1119" s="139">
        <v>3.0744656E12</v>
      </c>
      <c r="D1119" s="138">
        <v>3.31037424E11</v>
      </c>
      <c r="E1119" s="138">
        <v>3.6251238960000005E12</v>
      </c>
      <c r="F1119" s="138">
        <v>1.4687744162801E13</v>
      </c>
    </row>
    <row r="1120">
      <c r="A1120" s="137">
        <v>43853.0</v>
      </c>
      <c r="B1120" s="138">
        <v>4.0805678E12</v>
      </c>
      <c r="C1120" s="139">
        <v>3.0744656E12</v>
      </c>
      <c r="D1120" s="138">
        <v>3.31037424E11</v>
      </c>
      <c r="E1120" s="138">
        <v>3.6251238960000005E12</v>
      </c>
      <c r="F1120" s="138">
        <v>1.4687744162801E13</v>
      </c>
    </row>
    <row r="1121">
      <c r="A1121" s="137">
        <v>43854.0</v>
      </c>
      <c r="B1121" s="138">
        <v>4.0805678E12</v>
      </c>
      <c r="C1121" s="139">
        <v>3.0744656E12</v>
      </c>
      <c r="D1121" s="138">
        <v>3.31037424E11</v>
      </c>
      <c r="E1121" s="138">
        <v>3.6251238960000005E12</v>
      </c>
      <c r="F1121" s="138">
        <v>1.4687744162801E13</v>
      </c>
    </row>
    <row r="1122">
      <c r="A1122" s="137">
        <v>43855.0</v>
      </c>
      <c r="B1122" s="138">
        <v>4.0805678E12</v>
      </c>
      <c r="C1122" s="139">
        <v>3.0744656E12</v>
      </c>
      <c r="D1122" s="138">
        <v>3.31037424E11</v>
      </c>
      <c r="E1122" s="138">
        <v>3.6251238960000005E12</v>
      </c>
      <c r="F1122" s="138">
        <v>1.4687744162801E13</v>
      </c>
    </row>
    <row r="1123">
      <c r="A1123" s="137">
        <v>43856.0</v>
      </c>
      <c r="B1123" s="138">
        <v>4.0805678E12</v>
      </c>
      <c r="C1123" s="139">
        <v>3.0744656E12</v>
      </c>
      <c r="D1123" s="138">
        <v>3.31037424E11</v>
      </c>
      <c r="E1123" s="138">
        <v>3.6251238960000005E12</v>
      </c>
      <c r="F1123" s="138">
        <v>1.4687744162801E13</v>
      </c>
    </row>
    <row r="1124">
      <c r="A1124" s="137">
        <v>43857.0</v>
      </c>
      <c r="B1124" s="138">
        <v>4.0805678E12</v>
      </c>
      <c r="C1124" s="139">
        <v>3.0744656E12</v>
      </c>
      <c r="D1124" s="138">
        <v>3.31037424E11</v>
      </c>
      <c r="E1124" s="138">
        <v>3.6251238960000005E12</v>
      </c>
      <c r="F1124" s="138">
        <v>1.4687744162801E13</v>
      </c>
    </row>
    <row r="1125">
      <c r="A1125" s="137">
        <v>43858.0</v>
      </c>
      <c r="B1125" s="138">
        <v>4.0805678E12</v>
      </c>
      <c r="C1125" s="139">
        <v>3.0744656E12</v>
      </c>
      <c r="D1125" s="138">
        <v>3.31037424E11</v>
      </c>
      <c r="E1125" s="138">
        <v>3.6251238960000005E12</v>
      </c>
      <c r="F1125" s="138">
        <v>1.4687744162801E13</v>
      </c>
    </row>
    <row r="1126">
      <c r="A1126" s="137">
        <v>43859.0</v>
      </c>
      <c r="B1126" s="138">
        <v>4.0805678E12</v>
      </c>
      <c r="C1126" s="139">
        <v>3.0744656E12</v>
      </c>
      <c r="D1126" s="138">
        <v>3.31037424E11</v>
      </c>
      <c r="E1126" s="138">
        <v>3.6251238960000005E12</v>
      </c>
      <c r="F1126" s="138">
        <v>1.4687744162801E13</v>
      </c>
    </row>
    <row r="1127">
      <c r="A1127" s="137">
        <v>43860.0</v>
      </c>
      <c r="B1127" s="138">
        <v>4.0805678E12</v>
      </c>
      <c r="C1127" s="139">
        <v>3.0744656E12</v>
      </c>
      <c r="D1127" s="138">
        <v>3.31037424E11</v>
      </c>
      <c r="E1127" s="138">
        <v>3.6251238960000005E12</v>
      </c>
      <c r="F1127" s="138">
        <v>1.4687744162801E13</v>
      </c>
    </row>
    <row r="1128">
      <c r="A1128" s="137">
        <v>43861.0</v>
      </c>
      <c r="B1128" s="138">
        <v>4.0805678E12</v>
      </c>
      <c r="C1128" s="139">
        <v>3.0744656E12</v>
      </c>
      <c r="D1128" s="138">
        <v>3.31037424E11</v>
      </c>
      <c r="E1128" s="138">
        <v>3.6251238960000005E12</v>
      </c>
      <c r="F1128" s="138">
        <v>1.4687744162801E13</v>
      </c>
    </row>
    <row r="1129">
      <c r="A1129" s="137">
        <v>43862.0</v>
      </c>
      <c r="B1129" s="138">
        <v>4.0805678E12</v>
      </c>
      <c r="C1129" s="139">
        <v>3.0744656E12</v>
      </c>
      <c r="D1129" s="138">
        <v>3.31037424E11</v>
      </c>
      <c r="E1129" s="138">
        <v>3.6251238960000005E12</v>
      </c>
      <c r="F1129" s="138">
        <v>1.4687744162801E13</v>
      </c>
    </row>
    <row r="1130">
      <c r="A1130" s="137">
        <v>43863.0</v>
      </c>
      <c r="B1130" s="138">
        <v>4.0805678E12</v>
      </c>
      <c r="C1130" s="139">
        <v>3.0744656E12</v>
      </c>
      <c r="D1130" s="138">
        <v>3.31037424E11</v>
      </c>
      <c r="E1130" s="138">
        <v>3.6251238960000005E12</v>
      </c>
      <c r="F1130" s="138">
        <v>1.4687744162801E13</v>
      </c>
    </row>
    <row r="1131">
      <c r="A1131" s="137">
        <v>43864.0</v>
      </c>
      <c r="B1131" s="138">
        <v>4.0805678E12</v>
      </c>
      <c r="C1131" s="139">
        <v>3.0744656E12</v>
      </c>
      <c r="D1131" s="138">
        <v>3.31037424E11</v>
      </c>
      <c r="E1131" s="138">
        <v>3.6251238960000005E12</v>
      </c>
      <c r="F1131" s="138">
        <v>1.4687744162801E13</v>
      </c>
    </row>
    <row r="1132">
      <c r="A1132" s="137">
        <v>43865.0</v>
      </c>
      <c r="B1132" s="138">
        <v>4.0805678E12</v>
      </c>
      <c r="C1132" s="139">
        <v>3.0744656E12</v>
      </c>
      <c r="D1132" s="138">
        <v>3.31037424E11</v>
      </c>
      <c r="E1132" s="138">
        <v>3.6251238960000005E12</v>
      </c>
      <c r="F1132" s="138">
        <v>1.4687744162801E13</v>
      </c>
    </row>
    <row r="1133">
      <c r="A1133" s="137">
        <v>43866.0</v>
      </c>
      <c r="B1133" s="138">
        <v>4.0805678E12</v>
      </c>
      <c r="C1133" s="139">
        <v>3.0744656E12</v>
      </c>
      <c r="D1133" s="138">
        <v>3.31037424E11</v>
      </c>
      <c r="E1133" s="138">
        <v>3.6251238960000005E12</v>
      </c>
      <c r="F1133" s="138">
        <v>1.4687744162801E13</v>
      </c>
    </row>
    <row r="1134">
      <c r="A1134" s="137">
        <v>43867.0</v>
      </c>
      <c r="B1134" s="138">
        <v>4.0805678E12</v>
      </c>
      <c r="C1134" s="139">
        <v>3.0744656E12</v>
      </c>
      <c r="D1134" s="138">
        <v>3.31037424E11</v>
      </c>
      <c r="E1134" s="138">
        <v>3.6251238960000005E12</v>
      </c>
      <c r="F1134" s="138">
        <v>1.4687744162801E13</v>
      </c>
    </row>
    <row r="1135">
      <c r="A1135" s="137">
        <v>43868.0</v>
      </c>
      <c r="B1135" s="138">
        <v>4.0805678E12</v>
      </c>
      <c r="C1135" s="139">
        <v>3.0744656E12</v>
      </c>
      <c r="D1135" s="138">
        <v>3.31037424E11</v>
      </c>
      <c r="E1135" s="138">
        <v>3.6251238960000005E12</v>
      </c>
      <c r="F1135" s="138">
        <v>1.4687744162801E13</v>
      </c>
    </row>
    <row r="1136">
      <c r="A1136" s="137">
        <v>43869.0</v>
      </c>
      <c r="B1136" s="138">
        <v>4.0805678E12</v>
      </c>
      <c r="C1136" s="139">
        <v>3.0744656E12</v>
      </c>
      <c r="D1136" s="138">
        <v>3.31037424E11</v>
      </c>
      <c r="E1136" s="138">
        <v>3.6251238960000005E12</v>
      </c>
      <c r="F1136" s="138">
        <v>1.4687744162801E13</v>
      </c>
    </row>
    <row r="1137">
      <c r="A1137" s="137">
        <v>43870.0</v>
      </c>
      <c r="B1137" s="138">
        <v>4.0805678E12</v>
      </c>
      <c r="C1137" s="139">
        <v>3.0744656E12</v>
      </c>
      <c r="D1137" s="138">
        <v>3.31037424E11</v>
      </c>
      <c r="E1137" s="138">
        <v>3.6251238960000005E12</v>
      </c>
      <c r="F1137" s="138">
        <v>1.4687744162801E13</v>
      </c>
    </row>
    <row r="1138">
      <c r="A1138" s="137">
        <v>43871.0</v>
      </c>
      <c r="B1138" s="138">
        <v>4.0805678E12</v>
      </c>
      <c r="C1138" s="139">
        <v>3.0744656E12</v>
      </c>
      <c r="D1138" s="138">
        <v>3.31037424E11</v>
      </c>
      <c r="E1138" s="138">
        <v>3.6251238960000005E12</v>
      </c>
      <c r="F1138" s="138">
        <v>1.4687744162801E13</v>
      </c>
    </row>
    <row r="1139">
      <c r="A1139" s="137">
        <v>43872.0</v>
      </c>
      <c r="B1139" s="138">
        <v>4.0805678E12</v>
      </c>
      <c r="C1139" s="139">
        <v>3.0744656E12</v>
      </c>
      <c r="D1139" s="138">
        <v>3.31037424E11</v>
      </c>
      <c r="E1139" s="138">
        <v>3.6251238960000005E12</v>
      </c>
      <c r="F1139" s="138">
        <v>1.4687744162801E13</v>
      </c>
    </row>
    <row r="1140">
      <c r="A1140" s="137">
        <v>43873.0</v>
      </c>
      <c r="B1140" s="138">
        <v>4.0805678E12</v>
      </c>
      <c r="C1140" s="139">
        <v>3.0744656E12</v>
      </c>
      <c r="D1140" s="138">
        <v>3.31037424E11</v>
      </c>
      <c r="E1140" s="138">
        <v>3.6251238960000005E12</v>
      </c>
      <c r="F1140" s="138">
        <v>1.4687744162801E13</v>
      </c>
    </row>
    <row r="1141">
      <c r="A1141" s="137">
        <v>43874.0</v>
      </c>
      <c r="B1141" s="138">
        <v>4.0805678E12</v>
      </c>
      <c r="C1141" s="139">
        <v>3.0744656E12</v>
      </c>
      <c r="D1141" s="138">
        <v>3.31037424E11</v>
      </c>
      <c r="E1141" s="138">
        <v>3.6251238960000005E12</v>
      </c>
      <c r="F1141" s="138">
        <v>1.4687744162801E13</v>
      </c>
    </row>
    <row r="1142">
      <c r="A1142" s="137">
        <v>43875.0</v>
      </c>
      <c r="B1142" s="138">
        <v>4.0805678E12</v>
      </c>
      <c r="C1142" s="139">
        <v>3.0744656E12</v>
      </c>
      <c r="D1142" s="138">
        <v>3.31037424E11</v>
      </c>
      <c r="E1142" s="138">
        <v>3.6251238960000005E12</v>
      </c>
      <c r="F1142" s="138">
        <v>1.4687744162801E13</v>
      </c>
    </row>
    <row r="1143">
      <c r="A1143" s="137">
        <v>43876.0</v>
      </c>
      <c r="B1143" s="138">
        <v>4.0805678E12</v>
      </c>
      <c r="C1143" s="139">
        <v>3.0744656E12</v>
      </c>
      <c r="D1143" s="138">
        <v>3.31037424E11</v>
      </c>
      <c r="E1143" s="138">
        <v>3.6251238960000005E12</v>
      </c>
      <c r="F1143" s="138">
        <v>1.4687744162801E13</v>
      </c>
    </row>
    <row r="1144">
      <c r="A1144" s="137">
        <v>43877.0</v>
      </c>
      <c r="B1144" s="138">
        <v>4.0805678E12</v>
      </c>
      <c r="C1144" s="139">
        <v>3.0744656E12</v>
      </c>
      <c r="D1144" s="138">
        <v>3.31037424E11</v>
      </c>
      <c r="E1144" s="138">
        <v>3.6251238960000005E12</v>
      </c>
      <c r="F1144" s="138">
        <v>1.4687744162801E13</v>
      </c>
    </row>
    <row r="1145">
      <c r="A1145" s="137">
        <v>43878.0</v>
      </c>
      <c r="B1145" s="138">
        <v>4.0805678E12</v>
      </c>
      <c r="C1145" s="139">
        <v>3.0744656E12</v>
      </c>
      <c r="D1145" s="138">
        <v>3.31037424E11</v>
      </c>
      <c r="E1145" s="138">
        <v>3.6251238960000005E12</v>
      </c>
      <c r="F1145" s="138">
        <v>1.4687744162801E13</v>
      </c>
    </row>
    <row r="1146">
      <c r="A1146" s="137">
        <v>43879.0</v>
      </c>
      <c r="B1146" s="138">
        <v>4.0805678E12</v>
      </c>
      <c r="C1146" s="139">
        <v>3.0744656E12</v>
      </c>
      <c r="D1146" s="138">
        <v>3.31037424E11</v>
      </c>
      <c r="E1146" s="138">
        <v>3.6251238960000005E12</v>
      </c>
      <c r="F1146" s="138">
        <v>1.4687744162801E13</v>
      </c>
    </row>
    <row r="1147">
      <c r="A1147" s="137">
        <v>43880.0</v>
      </c>
      <c r="B1147" s="138">
        <v>4.0805678E12</v>
      </c>
      <c r="C1147" s="139">
        <v>3.0744656E12</v>
      </c>
      <c r="D1147" s="138">
        <v>3.31037424E11</v>
      </c>
      <c r="E1147" s="138">
        <v>3.6251238960000005E12</v>
      </c>
      <c r="F1147" s="138">
        <v>1.4687744162801E13</v>
      </c>
    </row>
    <row r="1148">
      <c r="A1148" s="137">
        <v>43881.0</v>
      </c>
      <c r="B1148" s="138">
        <v>4.0805678E12</v>
      </c>
      <c r="C1148" s="139">
        <v>3.0744656E12</v>
      </c>
      <c r="D1148" s="138">
        <v>3.31037424E11</v>
      </c>
      <c r="E1148" s="138">
        <v>3.6251238960000005E12</v>
      </c>
      <c r="F1148" s="138">
        <v>1.4687744162801E13</v>
      </c>
    </row>
    <row r="1149">
      <c r="A1149" s="137">
        <v>43882.0</v>
      </c>
      <c r="B1149" s="138">
        <v>4.0805678E12</v>
      </c>
      <c r="C1149" s="139">
        <v>3.0744656E12</v>
      </c>
      <c r="D1149" s="138">
        <v>3.31037424E11</v>
      </c>
      <c r="E1149" s="138">
        <v>3.6251238960000005E12</v>
      </c>
      <c r="F1149" s="138">
        <v>1.4687744162801E13</v>
      </c>
    </row>
    <row r="1150">
      <c r="A1150" s="137">
        <v>43883.0</v>
      </c>
      <c r="B1150" s="138">
        <v>4.0805678E12</v>
      </c>
      <c r="C1150" s="139">
        <v>3.0744656E12</v>
      </c>
      <c r="D1150" s="138">
        <v>3.31037424E11</v>
      </c>
      <c r="E1150" s="138">
        <v>3.6251238960000005E12</v>
      </c>
      <c r="F1150" s="138">
        <v>1.4687744162801E13</v>
      </c>
    </row>
    <row r="1151">
      <c r="A1151" s="137">
        <v>43884.0</v>
      </c>
      <c r="B1151" s="138">
        <v>4.0805678E12</v>
      </c>
      <c r="C1151" s="139">
        <v>3.0744656E12</v>
      </c>
      <c r="D1151" s="138">
        <v>3.31037424E11</v>
      </c>
      <c r="E1151" s="138">
        <v>3.6251238960000005E12</v>
      </c>
      <c r="F1151" s="138">
        <v>1.4687744162801E13</v>
      </c>
    </row>
    <row r="1152">
      <c r="A1152" s="137">
        <v>43885.0</v>
      </c>
      <c r="B1152" s="138">
        <v>4.0805678E12</v>
      </c>
      <c r="C1152" s="139">
        <v>3.0744656E12</v>
      </c>
      <c r="D1152" s="138">
        <v>3.31037424E11</v>
      </c>
      <c r="E1152" s="138">
        <v>3.6251238960000005E12</v>
      </c>
      <c r="F1152" s="138">
        <v>1.4687744162801E13</v>
      </c>
    </row>
    <row r="1153">
      <c r="A1153" s="137">
        <v>43886.0</v>
      </c>
      <c r="B1153" s="138">
        <v>4.0805678E12</v>
      </c>
      <c r="C1153" s="139">
        <v>3.0744656E12</v>
      </c>
      <c r="D1153" s="138">
        <v>3.31037424E11</v>
      </c>
      <c r="E1153" s="138">
        <v>3.6251238960000005E12</v>
      </c>
      <c r="F1153" s="138">
        <v>1.4687744162801E13</v>
      </c>
    </row>
    <row r="1154">
      <c r="A1154" s="137">
        <v>43887.0</v>
      </c>
      <c r="B1154" s="138">
        <v>4.0805678E12</v>
      </c>
      <c r="C1154" s="139">
        <v>3.0744656E12</v>
      </c>
      <c r="D1154" s="138">
        <v>3.31037424E11</v>
      </c>
      <c r="E1154" s="138">
        <v>3.6251238960000005E12</v>
      </c>
      <c r="F1154" s="138">
        <v>1.4687744162801E13</v>
      </c>
    </row>
    <row r="1155">
      <c r="A1155" s="137">
        <v>43888.0</v>
      </c>
      <c r="B1155" s="138">
        <v>4.0805678E12</v>
      </c>
      <c r="C1155" s="139">
        <v>3.0744656E12</v>
      </c>
      <c r="D1155" s="138">
        <v>3.31037424E11</v>
      </c>
      <c r="E1155" s="138">
        <v>3.6251238960000005E12</v>
      </c>
      <c r="F1155" s="138">
        <v>1.4687744162801E13</v>
      </c>
    </row>
    <row r="1156">
      <c r="A1156" s="137">
        <v>43889.0</v>
      </c>
      <c r="B1156" s="138">
        <v>4.0805678E12</v>
      </c>
      <c r="C1156" s="139">
        <v>3.0744656E12</v>
      </c>
      <c r="D1156" s="138">
        <v>3.31037424E11</v>
      </c>
      <c r="E1156" s="138">
        <v>3.6251238960000005E12</v>
      </c>
      <c r="F1156" s="138">
        <v>1.4687744162801E13</v>
      </c>
    </row>
    <row r="1157">
      <c r="A1157" s="137">
        <v>43890.0</v>
      </c>
      <c r="B1157" s="138">
        <v>4.0805678E12</v>
      </c>
      <c r="C1157" s="139">
        <v>3.0744656E12</v>
      </c>
      <c r="D1157" s="138">
        <v>3.31037424E11</v>
      </c>
      <c r="E1157" s="138">
        <v>3.6251238960000005E12</v>
      </c>
      <c r="F1157" s="138">
        <v>1.4687744162801E13</v>
      </c>
    </row>
    <row r="1158">
      <c r="A1158" s="137">
        <v>43891.0</v>
      </c>
      <c r="B1158" s="138">
        <v>4.0805678E12</v>
      </c>
      <c r="C1158" s="139">
        <v>3.0744656E12</v>
      </c>
      <c r="D1158" s="138">
        <v>3.31037424E11</v>
      </c>
      <c r="E1158" s="138">
        <v>3.6251238960000005E12</v>
      </c>
      <c r="F1158" s="138">
        <v>1.4687744162801E13</v>
      </c>
    </row>
    <row r="1159">
      <c r="A1159" s="137">
        <v>43892.0</v>
      </c>
      <c r="B1159" s="138">
        <v>4.0805678E12</v>
      </c>
      <c r="C1159" s="139">
        <v>3.0744656E12</v>
      </c>
      <c r="D1159" s="138">
        <v>3.31037424E11</v>
      </c>
      <c r="E1159" s="138">
        <v>3.6251238960000005E12</v>
      </c>
      <c r="F1159" s="138">
        <v>1.4687744162801E13</v>
      </c>
    </row>
    <row r="1160">
      <c r="A1160" s="137">
        <v>43893.0</v>
      </c>
      <c r="B1160" s="138">
        <v>4.0805678E12</v>
      </c>
      <c r="C1160" s="139">
        <v>3.0744656E12</v>
      </c>
      <c r="D1160" s="138">
        <v>3.31037424E11</v>
      </c>
      <c r="E1160" s="138">
        <v>3.6251238960000005E12</v>
      </c>
      <c r="F1160" s="138">
        <v>1.4687744162801E13</v>
      </c>
    </row>
    <row r="1161">
      <c r="A1161" s="137">
        <v>43894.0</v>
      </c>
      <c r="B1161" s="138">
        <v>4.0805678E12</v>
      </c>
      <c r="C1161" s="139">
        <v>3.0744656E12</v>
      </c>
      <c r="D1161" s="138">
        <v>3.31037424E11</v>
      </c>
      <c r="E1161" s="138">
        <v>3.6251238960000005E12</v>
      </c>
      <c r="F1161" s="138">
        <v>1.4687744162801E13</v>
      </c>
    </row>
    <row r="1162">
      <c r="A1162" s="137">
        <v>43895.0</v>
      </c>
      <c r="B1162" s="138">
        <v>4.0805678E12</v>
      </c>
      <c r="C1162" s="139">
        <v>3.0744656E12</v>
      </c>
      <c r="D1162" s="138">
        <v>3.31037424E11</v>
      </c>
      <c r="E1162" s="138">
        <v>3.6251238960000005E12</v>
      </c>
      <c r="F1162" s="138">
        <v>1.4687744162801E13</v>
      </c>
    </row>
    <row r="1163">
      <c r="A1163" s="137">
        <v>43896.0</v>
      </c>
      <c r="B1163" s="138">
        <v>4.0805678E12</v>
      </c>
      <c r="C1163" s="139">
        <v>3.0744656E12</v>
      </c>
      <c r="D1163" s="138">
        <v>3.31037424E11</v>
      </c>
      <c r="E1163" s="138">
        <v>3.6251238960000005E12</v>
      </c>
      <c r="F1163" s="138">
        <v>1.4687744162801E13</v>
      </c>
    </row>
    <row r="1164">
      <c r="A1164" s="137">
        <v>43897.0</v>
      </c>
      <c r="B1164" s="138">
        <v>4.0805678E12</v>
      </c>
      <c r="C1164" s="139">
        <v>3.0744656E12</v>
      </c>
      <c r="D1164" s="138">
        <v>3.31037424E11</v>
      </c>
      <c r="E1164" s="138">
        <v>3.6251238960000005E12</v>
      </c>
      <c r="F1164" s="138">
        <v>1.4687744162801E13</v>
      </c>
    </row>
    <row r="1165">
      <c r="A1165" s="137">
        <v>43898.0</v>
      </c>
      <c r="B1165" s="138">
        <v>4.0805678E12</v>
      </c>
      <c r="C1165" s="139">
        <v>3.0744656E12</v>
      </c>
      <c r="D1165" s="138">
        <v>3.31037424E11</v>
      </c>
      <c r="E1165" s="138">
        <v>3.6251238960000005E12</v>
      </c>
      <c r="F1165" s="138">
        <v>1.4687744162801E13</v>
      </c>
    </row>
    <row r="1166">
      <c r="A1166" s="137">
        <v>43899.0</v>
      </c>
      <c r="B1166" s="138">
        <v>4.0805678E12</v>
      </c>
      <c r="C1166" s="139">
        <v>3.0744656E12</v>
      </c>
      <c r="D1166" s="138">
        <v>3.31037424E11</v>
      </c>
      <c r="E1166" s="138">
        <v>3.6251238960000005E12</v>
      </c>
      <c r="F1166" s="138">
        <v>1.4687744162801E13</v>
      </c>
    </row>
    <row r="1167">
      <c r="A1167" s="137">
        <v>43900.0</v>
      </c>
      <c r="B1167" s="138">
        <v>4.0805678E12</v>
      </c>
      <c r="C1167" s="139">
        <v>3.0744656E12</v>
      </c>
      <c r="D1167" s="138">
        <v>3.31037424E11</v>
      </c>
      <c r="E1167" s="138">
        <v>3.6251238960000005E12</v>
      </c>
      <c r="F1167" s="138">
        <v>1.4687744162801E13</v>
      </c>
    </row>
    <row r="1168">
      <c r="A1168" s="137">
        <v>43901.0</v>
      </c>
      <c r="B1168" s="138">
        <v>4.0805678E12</v>
      </c>
      <c r="C1168" s="139">
        <v>3.0744656E12</v>
      </c>
      <c r="D1168" s="138">
        <v>3.31037424E11</v>
      </c>
      <c r="E1168" s="138">
        <v>3.6251238960000005E12</v>
      </c>
      <c r="F1168" s="138">
        <v>1.4687744162801E13</v>
      </c>
    </row>
    <row r="1169">
      <c r="A1169" s="137">
        <v>43902.0</v>
      </c>
      <c r="B1169" s="138">
        <v>4.0805678E12</v>
      </c>
      <c r="C1169" s="139">
        <v>3.0744656E12</v>
      </c>
      <c r="D1169" s="138">
        <v>3.31037424E11</v>
      </c>
      <c r="E1169" s="138">
        <v>3.6251238960000005E12</v>
      </c>
      <c r="F1169" s="138">
        <v>1.4687744162801E13</v>
      </c>
    </row>
    <row r="1170">
      <c r="A1170" s="137">
        <v>43903.0</v>
      </c>
      <c r="B1170" s="138">
        <v>4.0805678E12</v>
      </c>
      <c r="C1170" s="139">
        <v>3.0744656E12</v>
      </c>
      <c r="D1170" s="138">
        <v>3.31037424E11</v>
      </c>
      <c r="E1170" s="138">
        <v>3.6251238960000005E12</v>
      </c>
      <c r="F1170" s="138">
        <v>1.4687744162801E13</v>
      </c>
    </row>
    <row r="1171">
      <c r="A1171" s="137">
        <v>43904.0</v>
      </c>
      <c r="B1171" s="138">
        <v>4.0805678E12</v>
      </c>
      <c r="C1171" s="139">
        <v>3.0744656E12</v>
      </c>
      <c r="D1171" s="138">
        <v>3.31037424E11</v>
      </c>
      <c r="E1171" s="138">
        <v>3.6251238960000005E12</v>
      </c>
      <c r="F1171" s="138">
        <v>1.4687744162801E13</v>
      </c>
    </row>
    <row r="1172">
      <c r="A1172" s="137">
        <v>43905.0</v>
      </c>
      <c r="B1172" s="138">
        <v>4.0805678E12</v>
      </c>
      <c r="C1172" s="139">
        <v>3.0744656E12</v>
      </c>
      <c r="D1172" s="138">
        <v>3.31037424E11</v>
      </c>
      <c r="E1172" s="138">
        <v>3.6251238960000005E12</v>
      </c>
      <c r="F1172" s="138">
        <v>1.4687744162801E13</v>
      </c>
    </row>
    <row r="1173">
      <c r="A1173" s="137">
        <v>43906.0</v>
      </c>
      <c r="B1173" s="138">
        <v>4.0805678E12</v>
      </c>
      <c r="C1173" s="139">
        <v>3.0744656E12</v>
      </c>
      <c r="D1173" s="138">
        <v>3.31037424E11</v>
      </c>
      <c r="E1173" s="138">
        <v>3.6251238960000005E12</v>
      </c>
      <c r="F1173" s="138">
        <v>1.4687744162801E13</v>
      </c>
    </row>
    <row r="1174">
      <c r="A1174" s="137">
        <v>43907.0</v>
      </c>
      <c r="B1174" s="138">
        <v>4.0805678E12</v>
      </c>
      <c r="C1174" s="139">
        <v>3.0744656E12</v>
      </c>
      <c r="D1174" s="138">
        <v>3.31037424E11</v>
      </c>
      <c r="E1174" s="138">
        <v>3.6251238960000005E12</v>
      </c>
      <c r="F1174" s="138">
        <v>1.4687744162801E13</v>
      </c>
    </row>
    <row r="1175">
      <c r="A1175" s="137">
        <v>43908.0</v>
      </c>
      <c r="B1175" s="138">
        <v>4.0805678E12</v>
      </c>
      <c r="C1175" s="139">
        <v>3.0744656E12</v>
      </c>
      <c r="D1175" s="138">
        <v>3.31037424E11</v>
      </c>
      <c r="E1175" s="138">
        <v>3.6251238960000005E12</v>
      </c>
      <c r="F1175" s="138">
        <v>1.4687744162801E13</v>
      </c>
    </row>
    <row r="1176">
      <c r="A1176" s="137">
        <v>43909.0</v>
      </c>
      <c r="B1176" s="138">
        <v>4.0805678E12</v>
      </c>
      <c r="C1176" s="139">
        <v>3.0744656E12</v>
      </c>
      <c r="D1176" s="138">
        <v>3.31037424E11</v>
      </c>
      <c r="E1176" s="138">
        <v>3.6251238960000005E12</v>
      </c>
      <c r="F1176" s="138">
        <v>1.4687744162801E13</v>
      </c>
    </row>
    <row r="1177">
      <c r="A1177" s="137">
        <v>43910.0</v>
      </c>
      <c r="B1177" s="138">
        <v>4.0805678E12</v>
      </c>
      <c r="C1177" s="139">
        <v>3.0744656E12</v>
      </c>
      <c r="D1177" s="138">
        <v>3.31037424E11</v>
      </c>
      <c r="E1177" s="138">
        <v>3.6251238960000005E12</v>
      </c>
      <c r="F1177" s="138">
        <v>1.4687744162801E13</v>
      </c>
    </row>
    <row r="1178">
      <c r="A1178" s="137">
        <v>43911.0</v>
      </c>
      <c r="B1178" s="138">
        <v>4.0805678E12</v>
      </c>
      <c r="C1178" s="139">
        <v>3.0744656E12</v>
      </c>
      <c r="D1178" s="138">
        <v>3.31037424E11</v>
      </c>
      <c r="E1178" s="138">
        <v>3.6251238960000005E12</v>
      </c>
      <c r="F1178" s="138">
        <v>1.4687744162801E13</v>
      </c>
    </row>
    <row r="1179">
      <c r="A1179" s="137">
        <v>43912.0</v>
      </c>
      <c r="B1179" s="138">
        <v>4.0805678E12</v>
      </c>
      <c r="C1179" s="139">
        <v>3.0744656E12</v>
      </c>
      <c r="D1179" s="138">
        <v>3.31037424E11</v>
      </c>
      <c r="E1179" s="138">
        <v>3.6251238960000005E12</v>
      </c>
      <c r="F1179" s="138">
        <v>1.4687744162801E13</v>
      </c>
    </row>
    <row r="1180">
      <c r="A1180" s="137">
        <v>43913.0</v>
      </c>
      <c r="B1180" s="138">
        <v>4.0805678E12</v>
      </c>
      <c r="C1180" s="139">
        <v>3.0744656E12</v>
      </c>
      <c r="D1180" s="138">
        <v>3.31037424E11</v>
      </c>
      <c r="E1180" s="138">
        <v>3.6251238960000005E12</v>
      </c>
      <c r="F1180" s="138">
        <v>1.4687744162801E13</v>
      </c>
    </row>
    <row r="1181">
      <c r="A1181" s="137">
        <v>43914.0</v>
      </c>
      <c r="B1181" s="138">
        <v>4.0805678E12</v>
      </c>
      <c r="C1181" s="139">
        <v>3.0744656E12</v>
      </c>
      <c r="D1181" s="138">
        <v>3.31037424E11</v>
      </c>
      <c r="E1181" s="138">
        <v>3.6251238960000005E12</v>
      </c>
      <c r="F1181" s="138">
        <v>1.4687744162801E13</v>
      </c>
    </row>
    <row r="1182">
      <c r="A1182" s="137">
        <v>43915.0</v>
      </c>
      <c r="B1182" s="138">
        <v>4.0805678E12</v>
      </c>
      <c r="C1182" s="139">
        <v>3.0744656E12</v>
      </c>
      <c r="D1182" s="138">
        <v>3.31037424E11</v>
      </c>
      <c r="E1182" s="138">
        <v>3.6251238960000005E12</v>
      </c>
      <c r="F1182" s="138">
        <v>1.4687744162801E13</v>
      </c>
    </row>
    <row r="1183">
      <c r="A1183" s="137">
        <v>43916.0</v>
      </c>
      <c r="B1183" s="138">
        <v>4.0805678E12</v>
      </c>
      <c r="C1183" s="139">
        <v>3.0744656E12</v>
      </c>
      <c r="D1183" s="138">
        <v>3.31037424E11</v>
      </c>
      <c r="E1183" s="138">
        <v>3.6251238960000005E12</v>
      </c>
      <c r="F1183" s="138">
        <v>1.4687744162801E13</v>
      </c>
    </row>
    <row r="1184">
      <c r="A1184" s="137">
        <v>43917.0</v>
      </c>
      <c r="B1184" s="138">
        <v>4.0805678E12</v>
      </c>
      <c r="C1184" s="139">
        <v>3.0744656E12</v>
      </c>
      <c r="D1184" s="138">
        <v>3.31037424E11</v>
      </c>
      <c r="E1184" s="138">
        <v>3.6251238960000005E12</v>
      </c>
      <c r="F1184" s="138">
        <v>1.4687744162801E13</v>
      </c>
    </row>
    <row r="1185">
      <c r="A1185" s="137">
        <v>43918.0</v>
      </c>
      <c r="B1185" s="138">
        <v>4.0805678E12</v>
      </c>
      <c r="C1185" s="139">
        <v>3.0744656E12</v>
      </c>
      <c r="D1185" s="138">
        <v>3.31037424E11</v>
      </c>
      <c r="E1185" s="138">
        <v>3.6251238960000005E12</v>
      </c>
      <c r="F1185" s="138">
        <v>1.4687744162801E13</v>
      </c>
    </row>
    <row r="1186">
      <c r="A1186" s="137">
        <v>43919.0</v>
      </c>
      <c r="B1186" s="138">
        <v>4.0805678E12</v>
      </c>
      <c r="C1186" s="139">
        <v>3.0744656E12</v>
      </c>
      <c r="D1186" s="138">
        <v>3.31037424E11</v>
      </c>
      <c r="E1186" s="138">
        <v>3.6251238960000005E12</v>
      </c>
      <c r="F1186" s="138">
        <v>1.4687744162801E13</v>
      </c>
    </row>
    <row r="1187">
      <c r="A1187" s="137">
        <v>43920.0</v>
      </c>
      <c r="B1187" s="138">
        <v>4.0805678E12</v>
      </c>
      <c r="C1187" s="139">
        <v>3.0744656E12</v>
      </c>
      <c r="D1187" s="138">
        <v>3.31037424E11</v>
      </c>
      <c r="E1187" s="138">
        <v>3.6251238960000005E12</v>
      </c>
      <c r="F1187" s="138">
        <v>1.4687744162801E13</v>
      </c>
    </row>
    <row r="1188">
      <c r="A1188" s="137">
        <v>43921.0</v>
      </c>
      <c r="B1188" s="138">
        <v>4.0805678E12</v>
      </c>
      <c r="C1188" s="139">
        <v>3.0744656E12</v>
      </c>
      <c r="D1188" s="138">
        <v>3.31037424E11</v>
      </c>
      <c r="E1188" s="138">
        <v>3.6251238960000005E12</v>
      </c>
      <c r="F1188" s="138">
        <v>1.4687744162801E13</v>
      </c>
    </row>
    <row r="1189">
      <c r="A1189" s="137">
        <v>43922.0</v>
      </c>
      <c r="B1189" s="138">
        <v>3.7064633E12</v>
      </c>
      <c r="C1189" s="139">
        <v>2.8124351E12</v>
      </c>
      <c r="D1189" s="138">
        <v>3.4244452800000006E11</v>
      </c>
      <c r="E1189" s="138">
        <v>3.3424704000000005E12</v>
      </c>
      <c r="F1189" s="138">
        <v>1.4687744162801E13</v>
      </c>
    </row>
    <row r="1190">
      <c r="A1190" s="137">
        <v>43923.0</v>
      </c>
      <c r="B1190" s="138">
        <v>3.7064633E12</v>
      </c>
      <c r="C1190" s="139">
        <v>2.8124351E12</v>
      </c>
      <c r="D1190" s="138">
        <v>3.4244452800000006E11</v>
      </c>
      <c r="E1190" s="138">
        <v>3.3424704000000005E12</v>
      </c>
      <c r="F1190" s="138">
        <v>1.4687744162801E13</v>
      </c>
    </row>
    <row r="1191">
      <c r="A1191" s="137">
        <v>43924.0</v>
      </c>
      <c r="B1191" s="138">
        <v>3.7064633E12</v>
      </c>
      <c r="C1191" s="139">
        <v>2.8124351E12</v>
      </c>
      <c r="D1191" s="138">
        <v>3.4244452800000006E11</v>
      </c>
      <c r="E1191" s="138">
        <v>3.3424704000000005E12</v>
      </c>
      <c r="F1191" s="138">
        <v>1.4687744162801E13</v>
      </c>
    </row>
    <row r="1192">
      <c r="A1192" s="137">
        <v>43925.0</v>
      </c>
      <c r="B1192" s="138">
        <v>3.7064633E12</v>
      </c>
      <c r="C1192" s="139">
        <v>2.8124351E12</v>
      </c>
      <c r="D1192" s="138">
        <v>3.4244452800000006E11</v>
      </c>
      <c r="E1192" s="138">
        <v>3.3424704000000005E12</v>
      </c>
      <c r="F1192" s="138">
        <v>1.4687744162801E13</v>
      </c>
    </row>
    <row r="1193">
      <c r="A1193" s="137">
        <v>43926.0</v>
      </c>
      <c r="B1193" s="138">
        <v>3.7064633E12</v>
      </c>
      <c r="C1193" s="139">
        <v>2.8124351E12</v>
      </c>
      <c r="D1193" s="138">
        <v>3.4244452800000006E11</v>
      </c>
      <c r="E1193" s="138">
        <v>3.3424704000000005E12</v>
      </c>
      <c r="F1193" s="138">
        <v>1.4687744162801E13</v>
      </c>
    </row>
    <row r="1194">
      <c r="A1194" s="137">
        <v>43927.0</v>
      </c>
      <c r="B1194" s="138">
        <v>3.7064633E12</v>
      </c>
      <c r="C1194" s="139">
        <v>2.8124351E12</v>
      </c>
      <c r="D1194" s="138">
        <v>3.4244452800000006E11</v>
      </c>
      <c r="E1194" s="138">
        <v>3.3424704000000005E12</v>
      </c>
      <c r="F1194" s="138">
        <v>1.4687744162801E13</v>
      </c>
    </row>
    <row r="1195">
      <c r="A1195" s="137">
        <v>43928.0</v>
      </c>
      <c r="B1195" s="138">
        <v>3.7064633E12</v>
      </c>
      <c r="C1195" s="139">
        <v>2.8124351E12</v>
      </c>
      <c r="D1195" s="138">
        <v>3.4244452800000006E11</v>
      </c>
      <c r="E1195" s="138">
        <v>3.3424704000000005E12</v>
      </c>
      <c r="F1195" s="138">
        <v>1.4687744162801E13</v>
      </c>
    </row>
    <row r="1196">
      <c r="A1196" s="137">
        <v>43929.0</v>
      </c>
      <c r="B1196" s="138">
        <v>3.7064633E12</v>
      </c>
      <c r="C1196" s="139">
        <v>2.8124351E12</v>
      </c>
      <c r="D1196" s="138">
        <v>3.4244452800000006E11</v>
      </c>
      <c r="E1196" s="138">
        <v>3.3424704000000005E12</v>
      </c>
      <c r="F1196" s="138">
        <v>1.4687744162801E13</v>
      </c>
    </row>
    <row r="1197">
      <c r="A1197" s="137">
        <v>43930.0</v>
      </c>
      <c r="B1197" s="138">
        <v>3.7064633E12</v>
      </c>
      <c r="C1197" s="139">
        <v>2.8124351E12</v>
      </c>
      <c r="D1197" s="138">
        <v>3.4244452800000006E11</v>
      </c>
      <c r="E1197" s="138">
        <v>3.3424704000000005E12</v>
      </c>
      <c r="F1197" s="138">
        <v>1.4687744162801E13</v>
      </c>
    </row>
    <row r="1198">
      <c r="A1198" s="137">
        <v>43931.0</v>
      </c>
      <c r="B1198" s="138">
        <v>3.7064633E12</v>
      </c>
      <c r="C1198" s="139">
        <v>2.8124351E12</v>
      </c>
      <c r="D1198" s="138">
        <v>3.4244452800000006E11</v>
      </c>
      <c r="E1198" s="138">
        <v>3.3424704000000005E12</v>
      </c>
      <c r="F1198" s="138">
        <v>1.4687744162801E13</v>
      </c>
    </row>
    <row r="1199">
      <c r="A1199" s="137">
        <v>43932.0</v>
      </c>
      <c r="B1199" s="138">
        <v>3.7064633E12</v>
      </c>
      <c r="C1199" s="139">
        <v>2.8124351E12</v>
      </c>
      <c r="D1199" s="138">
        <v>3.4244452800000006E11</v>
      </c>
      <c r="E1199" s="138">
        <v>3.3424704000000005E12</v>
      </c>
      <c r="F1199" s="138">
        <v>1.4687744162801E13</v>
      </c>
    </row>
    <row r="1200">
      <c r="A1200" s="137">
        <v>43933.0</v>
      </c>
      <c r="B1200" s="138">
        <v>3.7064633E12</v>
      </c>
      <c r="C1200" s="139">
        <v>2.8124351E12</v>
      </c>
      <c r="D1200" s="138">
        <v>3.4244452800000006E11</v>
      </c>
      <c r="E1200" s="138">
        <v>3.3424704000000005E12</v>
      </c>
      <c r="F1200" s="138">
        <v>1.4687744162801E13</v>
      </c>
    </row>
    <row r="1201">
      <c r="A1201" s="137">
        <v>43934.0</v>
      </c>
      <c r="B1201" s="138">
        <v>3.7064633E12</v>
      </c>
      <c r="C1201" s="139">
        <v>2.8124351E12</v>
      </c>
      <c r="D1201" s="138">
        <v>3.4244452800000006E11</v>
      </c>
      <c r="E1201" s="138">
        <v>3.3424704000000005E12</v>
      </c>
      <c r="F1201" s="138">
        <v>1.4687744162801E13</v>
      </c>
    </row>
    <row r="1202">
      <c r="A1202" s="137">
        <v>43935.0</v>
      </c>
      <c r="B1202" s="138">
        <v>3.7064633E12</v>
      </c>
      <c r="C1202" s="139">
        <v>2.8124351E12</v>
      </c>
      <c r="D1202" s="138">
        <v>3.4244452800000006E11</v>
      </c>
      <c r="E1202" s="138">
        <v>3.3424704000000005E12</v>
      </c>
      <c r="F1202" s="138">
        <v>1.4687744162801E13</v>
      </c>
    </row>
    <row r="1203">
      <c r="A1203" s="137">
        <v>43936.0</v>
      </c>
      <c r="B1203" s="138">
        <v>3.7064633E12</v>
      </c>
      <c r="C1203" s="139">
        <v>2.8124351E12</v>
      </c>
      <c r="D1203" s="138">
        <v>3.4244452800000006E11</v>
      </c>
      <c r="E1203" s="138">
        <v>3.3424704000000005E12</v>
      </c>
      <c r="F1203" s="138">
        <v>1.4687744162801E13</v>
      </c>
    </row>
    <row r="1204">
      <c r="A1204" s="137">
        <v>43937.0</v>
      </c>
      <c r="B1204" s="138">
        <v>3.7064633E12</v>
      </c>
      <c r="C1204" s="139">
        <v>2.8124351E12</v>
      </c>
      <c r="D1204" s="138">
        <v>3.4244452800000006E11</v>
      </c>
      <c r="E1204" s="138">
        <v>3.3424704000000005E12</v>
      </c>
      <c r="F1204" s="138">
        <v>1.4687744162801E13</v>
      </c>
    </row>
    <row r="1205">
      <c r="A1205" s="137">
        <v>43938.0</v>
      </c>
      <c r="B1205" s="138">
        <v>3.7064633E12</v>
      </c>
      <c r="C1205" s="139">
        <v>2.8124351E12</v>
      </c>
      <c r="D1205" s="138">
        <v>3.4244452800000006E11</v>
      </c>
      <c r="E1205" s="138">
        <v>3.3424704000000005E12</v>
      </c>
      <c r="F1205" s="138">
        <v>1.4687744162801E13</v>
      </c>
    </row>
    <row r="1206">
      <c r="A1206" s="137">
        <v>43939.0</v>
      </c>
      <c r="B1206" s="138">
        <v>3.7064633E12</v>
      </c>
      <c r="C1206" s="139">
        <v>2.8124351E12</v>
      </c>
      <c r="D1206" s="138">
        <v>3.4244452800000006E11</v>
      </c>
      <c r="E1206" s="138">
        <v>3.3424704000000005E12</v>
      </c>
      <c r="F1206" s="138">
        <v>1.4687744162801E13</v>
      </c>
    </row>
    <row r="1207">
      <c r="A1207" s="137">
        <v>43940.0</v>
      </c>
      <c r="B1207" s="138">
        <v>3.7064633E12</v>
      </c>
      <c r="C1207" s="139">
        <v>2.8124351E12</v>
      </c>
      <c r="D1207" s="138">
        <v>3.4244452800000006E11</v>
      </c>
      <c r="E1207" s="138">
        <v>3.3424704000000005E12</v>
      </c>
      <c r="F1207" s="138">
        <v>1.4687744162801E13</v>
      </c>
    </row>
    <row r="1208">
      <c r="A1208" s="137">
        <v>43941.0</v>
      </c>
      <c r="B1208" s="138">
        <v>3.7064633E12</v>
      </c>
      <c r="C1208" s="139">
        <v>2.8124351E12</v>
      </c>
      <c r="D1208" s="138">
        <v>3.4244452800000006E11</v>
      </c>
      <c r="E1208" s="138">
        <v>3.3424704000000005E12</v>
      </c>
      <c r="F1208" s="138">
        <v>1.4687744162801E13</v>
      </c>
    </row>
    <row r="1209">
      <c r="A1209" s="137">
        <v>43942.0</v>
      </c>
      <c r="B1209" s="138">
        <v>3.7064633E12</v>
      </c>
      <c r="C1209" s="139">
        <v>2.8124351E12</v>
      </c>
      <c r="D1209" s="138">
        <v>3.4244452800000006E11</v>
      </c>
      <c r="E1209" s="138">
        <v>3.3424704000000005E12</v>
      </c>
      <c r="F1209" s="138">
        <v>1.4687744162801E13</v>
      </c>
    </row>
    <row r="1210">
      <c r="A1210" s="137">
        <v>43943.0</v>
      </c>
      <c r="B1210" s="138">
        <v>3.7064633E12</v>
      </c>
      <c r="C1210" s="139">
        <v>2.8124351E12</v>
      </c>
      <c r="D1210" s="138">
        <v>3.4244452800000006E11</v>
      </c>
      <c r="E1210" s="138">
        <v>3.3424704000000005E12</v>
      </c>
      <c r="F1210" s="138">
        <v>1.4687744162801E13</v>
      </c>
    </row>
    <row r="1211">
      <c r="A1211" s="137">
        <v>43944.0</v>
      </c>
      <c r="B1211" s="138">
        <v>3.7064633E12</v>
      </c>
      <c r="C1211" s="139">
        <v>2.8124351E12</v>
      </c>
      <c r="D1211" s="138">
        <v>3.4244452800000006E11</v>
      </c>
      <c r="E1211" s="138">
        <v>3.3424704000000005E12</v>
      </c>
      <c r="F1211" s="138">
        <v>1.4687744162801E13</v>
      </c>
    </row>
    <row r="1212">
      <c r="A1212" s="137">
        <v>43945.0</v>
      </c>
      <c r="B1212" s="138">
        <v>3.7064633E12</v>
      </c>
      <c r="C1212" s="139">
        <v>2.8124351E12</v>
      </c>
      <c r="D1212" s="138">
        <v>3.4244452800000006E11</v>
      </c>
      <c r="E1212" s="138">
        <v>3.3424704000000005E12</v>
      </c>
      <c r="F1212" s="138">
        <v>1.4687744162801E13</v>
      </c>
    </row>
    <row r="1213">
      <c r="A1213" s="137">
        <v>43946.0</v>
      </c>
      <c r="B1213" s="138">
        <v>3.7064633E12</v>
      </c>
      <c r="C1213" s="139">
        <v>2.8124351E12</v>
      </c>
      <c r="D1213" s="138">
        <v>3.4244452800000006E11</v>
      </c>
      <c r="E1213" s="138">
        <v>3.3424704000000005E12</v>
      </c>
      <c r="F1213" s="138">
        <v>1.4687744162801E13</v>
      </c>
    </row>
    <row r="1214">
      <c r="A1214" s="137">
        <v>43947.0</v>
      </c>
      <c r="B1214" s="138">
        <v>3.7064633E12</v>
      </c>
      <c r="C1214" s="139">
        <v>2.8124351E12</v>
      </c>
      <c r="D1214" s="138">
        <v>3.4244452800000006E11</v>
      </c>
      <c r="E1214" s="138">
        <v>3.3424704000000005E12</v>
      </c>
      <c r="F1214" s="138">
        <v>1.4687744162801E13</v>
      </c>
    </row>
    <row r="1215">
      <c r="A1215" s="137">
        <v>43948.0</v>
      </c>
      <c r="B1215" s="138">
        <v>3.7064633E12</v>
      </c>
      <c r="C1215" s="139">
        <v>2.8124351E12</v>
      </c>
      <c r="D1215" s="138">
        <v>3.4244452800000006E11</v>
      </c>
      <c r="E1215" s="138">
        <v>3.3424704000000005E12</v>
      </c>
      <c r="F1215" s="138">
        <v>1.4687744162801E13</v>
      </c>
    </row>
    <row r="1216">
      <c r="A1216" s="137">
        <v>43949.0</v>
      </c>
      <c r="B1216" s="138">
        <v>3.7064633E12</v>
      </c>
      <c r="C1216" s="139">
        <v>2.8124351E12</v>
      </c>
      <c r="D1216" s="138">
        <v>3.4244452800000006E11</v>
      </c>
      <c r="E1216" s="138">
        <v>3.3424704000000005E12</v>
      </c>
      <c r="F1216" s="138">
        <v>1.4687744162801E13</v>
      </c>
    </row>
    <row r="1217">
      <c r="A1217" s="137">
        <v>43950.0</v>
      </c>
      <c r="B1217" s="138">
        <v>3.7064633E12</v>
      </c>
      <c r="C1217" s="139">
        <v>2.8124351E12</v>
      </c>
      <c r="D1217" s="138">
        <v>3.4244452800000006E11</v>
      </c>
      <c r="E1217" s="138">
        <v>3.3424704000000005E12</v>
      </c>
      <c r="F1217" s="138">
        <v>1.4687744162801E13</v>
      </c>
    </row>
    <row r="1218">
      <c r="A1218" s="137">
        <v>43951.0</v>
      </c>
      <c r="B1218" s="138">
        <v>3.7064633E12</v>
      </c>
      <c r="C1218" s="139">
        <v>2.8124351E12</v>
      </c>
      <c r="D1218" s="138">
        <v>3.4244452800000006E11</v>
      </c>
      <c r="E1218" s="138">
        <v>3.3424704000000005E12</v>
      </c>
      <c r="F1218" s="138">
        <v>1.4687744162801E13</v>
      </c>
    </row>
    <row r="1219">
      <c r="A1219" s="137">
        <v>43952.0</v>
      </c>
      <c r="B1219" s="138">
        <v>3.7064633E12</v>
      </c>
      <c r="C1219" s="139">
        <v>2.8124351E12</v>
      </c>
      <c r="D1219" s="138">
        <v>3.4244452800000006E11</v>
      </c>
      <c r="E1219" s="138">
        <v>3.3424704000000005E12</v>
      </c>
      <c r="F1219" s="138">
        <v>1.4687744162801E13</v>
      </c>
    </row>
    <row r="1220">
      <c r="A1220" s="137">
        <v>43953.0</v>
      </c>
      <c r="B1220" s="138">
        <v>3.7064633E12</v>
      </c>
      <c r="C1220" s="139">
        <v>2.8124351E12</v>
      </c>
      <c r="D1220" s="138">
        <v>3.4244452800000006E11</v>
      </c>
      <c r="E1220" s="138">
        <v>3.3424704000000005E12</v>
      </c>
      <c r="F1220" s="138">
        <v>1.4687744162801E13</v>
      </c>
    </row>
    <row r="1221">
      <c r="A1221" s="137">
        <v>43954.0</v>
      </c>
      <c r="B1221" s="138">
        <v>3.7064633E12</v>
      </c>
      <c r="C1221" s="139">
        <v>2.8124351E12</v>
      </c>
      <c r="D1221" s="138">
        <v>3.4244452800000006E11</v>
      </c>
      <c r="E1221" s="138">
        <v>3.3424704000000005E12</v>
      </c>
      <c r="F1221" s="138">
        <v>1.4687744162801E13</v>
      </c>
    </row>
    <row r="1222">
      <c r="A1222" s="137">
        <v>43955.0</v>
      </c>
      <c r="B1222" s="138">
        <v>3.7064633E12</v>
      </c>
      <c r="C1222" s="139">
        <v>2.8124351E12</v>
      </c>
      <c r="D1222" s="138">
        <v>3.4244452800000006E11</v>
      </c>
      <c r="E1222" s="138">
        <v>3.3424704000000005E12</v>
      </c>
      <c r="F1222" s="138">
        <v>1.4687744162801E13</v>
      </c>
    </row>
    <row r="1223">
      <c r="A1223" s="137">
        <v>43956.0</v>
      </c>
      <c r="B1223" s="138">
        <v>3.7064633E12</v>
      </c>
      <c r="C1223" s="139">
        <v>2.8124351E12</v>
      </c>
      <c r="D1223" s="138">
        <v>3.4244452800000006E11</v>
      </c>
      <c r="E1223" s="138">
        <v>3.3424704000000005E12</v>
      </c>
      <c r="F1223" s="138">
        <v>1.4687744162801E13</v>
      </c>
    </row>
    <row r="1224">
      <c r="A1224" s="137">
        <v>43957.0</v>
      </c>
      <c r="B1224" s="138">
        <v>3.7064633E12</v>
      </c>
      <c r="C1224" s="139">
        <v>2.8124351E12</v>
      </c>
      <c r="D1224" s="138">
        <v>3.4244452800000006E11</v>
      </c>
      <c r="E1224" s="138">
        <v>3.3424704000000005E12</v>
      </c>
      <c r="F1224" s="138">
        <v>1.4687744162801E13</v>
      </c>
    </row>
    <row r="1225">
      <c r="A1225" s="137">
        <v>43958.0</v>
      </c>
      <c r="B1225" s="138">
        <v>3.7064633E12</v>
      </c>
      <c r="C1225" s="139">
        <v>2.8124351E12</v>
      </c>
      <c r="D1225" s="138">
        <v>3.4244452800000006E11</v>
      </c>
      <c r="E1225" s="138">
        <v>3.3424704000000005E12</v>
      </c>
      <c r="F1225" s="138">
        <v>1.4687744162801E13</v>
      </c>
    </row>
    <row r="1226">
      <c r="A1226" s="137">
        <v>43959.0</v>
      </c>
      <c r="B1226" s="138">
        <v>3.7064633E12</v>
      </c>
      <c r="C1226" s="139">
        <v>2.8124351E12</v>
      </c>
      <c r="D1226" s="138">
        <v>3.4244452800000006E11</v>
      </c>
      <c r="E1226" s="138">
        <v>3.3424704000000005E12</v>
      </c>
      <c r="F1226" s="138">
        <v>1.4687744162801E13</v>
      </c>
    </row>
    <row r="1227">
      <c r="A1227" s="137">
        <v>43960.0</v>
      </c>
      <c r="B1227" s="138">
        <v>3.7064633E12</v>
      </c>
      <c r="C1227" s="139">
        <v>2.8124351E12</v>
      </c>
      <c r="D1227" s="138">
        <v>3.4244452800000006E11</v>
      </c>
      <c r="E1227" s="138">
        <v>3.3424704000000005E12</v>
      </c>
      <c r="F1227" s="138">
        <v>1.4687744162801E13</v>
      </c>
    </row>
    <row r="1228">
      <c r="A1228" s="137">
        <v>43961.0</v>
      </c>
      <c r="B1228" s="138">
        <v>3.7064633E12</v>
      </c>
      <c r="C1228" s="139">
        <v>2.8124351E12</v>
      </c>
      <c r="D1228" s="138">
        <v>3.4244452800000006E11</v>
      </c>
      <c r="E1228" s="138">
        <v>3.3424704000000005E12</v>
      </c>
      <c r="F1228" s="138">
        <v>1.4687744162801E13</v>
      </c>
    </row>
    <row r="1229">
      <c r="A1229" s="137">
        <v>43962.0</v>
      </c>
      <c r="B1229" s="138">
        <v>3.7064633E12</v>
      </c>
      <c r="C1229" s="139">
        <v>2.8124351E12</v>
      </c>
      <c r="D1229" s="138">
        <v>3.4244452800000006E11</v>
      </c>
      <c r="E1229" s="138">
        <v>3.3424704000000005E12</v>
      </c>
      <c r="F1229" s="138">
        <v>1.4687744162801E13</v>
      </c>
    </row>
    <row r="1230">
      <c r="A1230" s="137">
        <v>43963.0</v>
      </c>
      <c r="B1230" s="138">
        <v>3.7064633E12</v>
      </c>
      <c r="C1230" s="139">
        <v>2.8124351E12</v>
      </c>
      <c r="D1230" s="138">
        <v>3.4244452800000006E11</v>
      </c>
      <c r="E1230" s="138">
        <v>3.3424704000000005E12</v>
      </c>
      <c r="F1230" s="138">
        <v>1.4687744162801E13</v>
      </c>
    </row>
    <row r="1231">
      <c r="A1231" s="137">
        <v>43964.0</v>
      </c>
      <c r="B1231" s="138">
        <v>3.7064633E12</v>
      </c>
      <c r="C1231" s="139">
        <v>2.8124351E12</v>
      </c>
      <c r="D1231" s="138">
        <v>3.4244452800000006E11</v>
      </c>
      <c r="E1231" s="138">
        <v>3.3424704000000005E12</v>
      </c>
      <c r="F1231" s="138">
        <v>1.4687744162801E13</v>
      </c>
    </row>
    <row r="1232">
      <c r="A1232" s="137">
        <v>43965.0</v>
      </c>
      <c r="B1232" s="138">
        <v>3.7064633E12</v>
      </c>
      <c r="C1232" s="139">
        <v>2.8124351E12</v>
      </c>
      <c r="D1232" s="138">
        <v>3.4244452800000006E11</v>
      </c>
      <c r="E1232" s="138">
        <v>3.3424704000000005E12</v>
      </c>
      <c r="F1232" s="138">
        <v>1.4687744162801E13</v>
      </c>
    </row>
    <row r="1233">
      <c r="A1233" s="137">
        <v>43966.0</v>
      </c>
      <c r="B1233" s="138">
        <v>3.7064633E12</v>
      </c>
      <c r="C1233" s="139">
        <v>2.8124351E12</v>
      </c>
      <c r="D1233" s="138">
        <v>3.4244452800000006E11</v>
      </c>
      <c r="E1233" s="138">
        <v>3.3424704000000005E12</v>
      </c>
      <c r="F1233" s="138">
        <v>1.4687744162801E13</v>
      </c>
    </row>
    <row r="1234">
      <c r="A1234" s="137">
        <v>43967.0</v>
      </c>
      <c r="B1234" s="138">
        <v>3.7064633E12</v>
      </c>
      <c r="C1234" s="139">
        <v>2.8124351E12</v>
      </c>
      <c r="D1234" s="138">
        <v>3.4244452800000006E11</v>
      </c>
      <c r="E1234" s="138">
        <v>3.3424704000000005E12</v>
      </c>
      <c r="F1234" s="138">
        <v>1.4687744162801E13</v>
      </c>
    </row>
    <row r="1235">
      <c r="A1235" s="137">
        <v>43968.0</v>
      </c>
      <c r="B1235" s="138">
        <v>3.7064633E12</v>
      </c>
      <c r="C1235" s="139">
        <v>2.8124351E12</v>
      </c>
      <c r="D1235" s="138">
        <v>3.4244452800000006E11</v>
      </c>
      <c r="E1235" s="138">
        <v>3.3424704000000005E12</v>
      </c>
      <c r="F1235" s="138">
        <v>1.4687744162801E13</v>
      </c>
    </row>
    <row r="1236">
      <c r="A1236" s="137">
        <v>43969.0</v>
      </c>
      <c r="B1236" s="138">
        <v>3.7064633E12</v>
      </c>
      <c r="C1236" s="139">
        <v>2.8124351E12</v>
      </c>
      <c r="D1236" s="138">
        <v>3.4244452800000006E11</v>
      </c>
      <c r="E1236" s="138">
        <v>3.3424704000000005E12</v>
      </c>
      <c r="F1236" s="138">
        <v>1.4687744162801E13</v>
      </c>
    </row>
    <row r="1237">
      <c r="A1237" s="137">
        <v>43970.0</v>
      </c>
      <c r="B1237" s="138">
        <v>3.7064633E12</v>
      </c>
      <c r="C1237" s="139">
        <v>2.8124351E12</v>
      </c>
      <c r="D1237" s="138">
        <v>3.4244452800000006E11</v>
      </c>
      <c r="E1237" s="138">
        <v>3.3424704000000005E12</v>
      </c>
      <c r="F1237" s="138">
        <v>1.4687744162801E13</v>
      </c>
    </row>
    <row r="1238">
      <c r="A1238" s="137">
        <v>43971.0</v>
      </c>
      <c r="B1238" s="138">
        <v>3.7064633E12</v>
      </c>
      <c r="C1238" s="139">
        <v>2.8124351E12</v>
      </c>
      <c r="D1238" s="138">
        <v>3.4244452800000006E11</v>
      </c>
      <c r="E1238" s="138">
        <v>3.3424704000000005E12</v>
      </c>
      <c r="F1238" s="138">
        <v>1.4687744162801E13</v>
      </c>
    </row>
    <row r="1239">
      <c r="A1239" s="137">
        <v>43972.0</v>
      </c>
      <c r="B1239" s="138">
        <v>3.7064633E12</v>
      </c>
      <c r="C1239" s="139">
        <v>2.8124351E12</v>
      </c>
      <c r="D1239" s="138">
        <v>3.4244452800000006E11</v>
      </c>
      <c r="E1239" s="138">
        <v>3.3424704000000005E12</v>
      </c>
      <c r="F1239" s="138">
        <v>1.4687744162801E13</v>
      </c>
    </row>
    <row r="1240">
      <c r="A1240" s="137">
        <v>43973.0</v>
      </c>
      <c r="B1240" s="138">
        <v>3.7064633E12</v>
      </c>
      <c r="C1240" s="139">
        <v>2.8124351E12</v>
      </c>
      <c r="D1240" s="138">
        <v>3.4244452800000006E11</v>
      </c>
      <c r="E1240" s="138">
        <v>3.3424704000000005E12</v>
      </c>
      <c r="F1240" s="138">
        <v>1.4687744162801E13</v>
      </c>
    </row>
    <row r="1241">
      <c r="A1241" s="137">
        <v>43974.0</v>
      </c>
      <c r="B1241" s="138">
        <v>3.7064633E12</v>
      </c>
      <c r="C1241" s="139">
        <v>2.8124351E12</v>
      </c>
      <c r="D1241" s="138">
        <v>3.4244452800000006E11</v>
      </c>
      <c r="E1241" s="138">
        <v>3.3424704000000005E12</v>
      </c>
      <c r="F1241" s="138">
        <v>1.4687744162801E13</v>
      </c>
    </row>
    <row r="1242">
      <c r="A1242" s="137">
        <v>43975.0</v>
      </c>
      <c r="B1242" s="138">
        <v>3.7064633E12</v>
      </c>
      <c r="C1242" s="139">
        <v>2.8124351E12</v>
      </c>
      <c r="D1242" s="138">
        <v>3.4244452800000006E11</v>
      </c>
      <c r="E1242" s="138">
        <v>3.3424704000000005E12</v>
      </c>
      <c r="F1242" s="138">
        <v>1.4687744162801E13</v>
      </c>
    </row>
    <row r="1243">
      <c r="A1243" s="137">
        <v>43976.0</v>
      </c>
      <c r="B1243" s="138">
        <v>3.7064633E12</v>
      </c>
      <c r="C1243" s="139">
        <v>2.8124351E12</v>
      </c>
      <c r="D1243" s="138">
        <v>3.4244452800000006E11</v>
      </c>
      <c r="E1243" s="138">
        <v>3.3424704000000005E12</v>
      </c>
      <c r="F1243" s="138">
        <v>1.4687744162801E13</v>
      </c>
    </row>
    <row r="1244">
      <c r="A1244" s="137">
        <v>43977.0</v>
      </c>
      <c r="B1244" s="138">
        <v>3.7064633E12</v>
      </c>
      <c r="C1244" s="139">
        <v>2.8124351E12</v>
      </c>
      <c r="D1244" s="138">
        <v>3.4244452800000006E11</v>
      </c>
      <c r="E1244" s="138">
        <v>3.3424704000000005E12</v>
      </c>
      <c r="F1244" s="138">
        <v>1.4687744162801E13</v>
      </c>
    </row>
    <row r="1245">
      <c r="A1245" s="137">
        <v>43978.0</v>
      </c>
      <c r="B1245" s="138">
        <v>3.7064633E12</v>
      </c>
      <c r="C1245" s="139">
        <v>2.8124351E12</v>
      </c>
      <c r="D1245" s="138">
        <v>3.4244452800000006E11</v>
      </c>
      <c r="E1245" s="138">
        <v>3.3424704000000005E12</v>
      </c>
      <c r="F1245" s="138">
        <v>1.4687744162801E13</v>
      </c>
    </row>
    <row r="1246">
      <c r="A1246" s="137">
        <v>43979.0</v>
      </c>
      <c r="B1246" s="138">
        <v>3.7064633E12</v>
      </c>
      <c r="C1246" s="139">
        <v>2.8124351E12</v>
      </c>
      <c r="D1246" s="138">
        <v>3.4244452800000006E11</v>
      </c>
      <c r="E1246" s="138">
        <v>3.3424704000000005E12</v>
      </c>
      <c r="F1246" s="138">
        <v>1.4687744162801E13</v>
      </c>
    </row>
    <row r="1247">
      <c r="A1247" s="137">
        <v>43980.0</v>
      </c>
      <c r="B1247" s="138">
        <v>3.7064633E12</v>
      </c>
      <c r="C1247" s="139">
        <v>2.8124351E12</v>
      </c>
      <c r="D1247" s="138">
        <v>3.4244452800000006E11</v>
      </c>
      <c r="E1247" s="138">
        <v>3.3424704000000005E12</v>
      </c>
      <c r="F1247" s="138">
        <v>1.4687744162801E13</v>
      </c>
    </row>
    <row r="1248">
      <c r="A1248" s="137">
        <v>43981.0</v>
      </c>
      <c r="B1248" s="138">
        <v>3.7064633E12</v>
      </c>
      <c r="C1248" s="139">
        <v>2.8124351E12</v>
      </c>
      <c r="D1248" s="138">
        <v>3.4244452800000006E11</v>
      </c>
      <c r="E1248" s="138">
        <v>3.3424704000000005E12</v>
      </c>
      <c r="F1248" s="138">
        <v>1.4687744162801E13</v>
      </c>
    </row>
    <row r="1249">
      <c r="A1249" s="137">
        <v>43982.0</v>
      </c>
      <c r="B1249" s="138">
        <v>3.7064633E12</v>
      </c>
      <c r="C1249" s="139">
        <v>2.8124351E12</v>
      </c>
      <c r="D1249" s="138">
        <v>3.4244452800000006E11</v>
      </c>
      <c r="E1249" s="138">
        <v>3.3424704000000005E12</v>
      </c>
      <c r="F1249" s="138">
        <v>1.4687744162801E13</v>
      </c>
    </row>
    <row r="1250">
      <c r="A1250" s="137">
        <v>43983.0</v>
      </c>
      <c r="B1250" s="138">
        <v>3.7064633E12</v>
      </c>
      <c r="C1250" s="139">
        <v>2.8124351E12</v>
      </c>
      <c r="D1250" s="138">
        <v>3.4244452800000006E11</v>
      </c>
      <c r="E1250" s="138">
        <v>3.3424704000000005E12</v>
      </c>
      <c r="F1250" s="138">
        <v>1.4687744162801E13</v>
      </c>
    </row>
    <row r="1251">
      <c r="A1251" s="137">
        <v>43984.0</v>
      </c>
      <c r="B1251" s="138">
        <v>3.7064633E12</v>
      </c>
      <c r="C1251" s="139">
        <v>2.8124351E12</v>
      </c>
      <c r="D1251" s="138">
        <v>3.4244452800000006E11</v>
      </c>
      <c r="E1251" s="138">
        <v>3.3424704000000005E12</v>
      </c>
      <c r="F1251" s="138">
        <v>1.4687744162801E13</v>
      </c>
    </row>
    <row r="1252">
      <c r="A1252" s="137">
        <v>43985.0</v>
      </c>
      <c r="B1252" s="138">
        <v>3.7064633E12</v>
      </c>
      <c r="C1252" s="139">
        <v>2.8124351E12</v>
      </c>
      <c r="D1252" s="138">
        <v>3.4244452800000006E11</v>
      </c>
      <c r="E1252" s="138">
        <v>3.3424704000000005E12</v>
      </c>
      <c r="F1252" s="138">
        <v>1.4687744162801E13</v>
      </c>
    </row>
    <row r="1253">
      <c r="A1253" s="137">
        <v>43986.0</v>
      </c>
      <c r="B1253" s="138">
        <v>3.7064633E12</v>
      </c>
      <c r="C1253" s="139">
        <v>2.8124351E12</v>
      </c>
      <c r="D1253" s="138">
        <v>3.4244452800000006E11</v>
      </c>
      <c r="E1253" s="138">
        <v>3.3424704000000005E12</v>
      </c>
      <c r="F1253" s="138">
        <v>1.4687744162801E13</v>
      </c>
    </row>
    <row r="1254">
      <c r="A1254" s="137">
        <v>43987.0</v>
      </c>
      <c r="B1254" s="138">
        <v>3.7064633E12</v>
      </c>
      <c r="C1254" s="139">
        <v>2.8124351E12</v>
      </c>
      <c r="D1254" s="138">
        <v>3.4244452800000006E11</v>
      </c>
      <c r="E1254" s="138">
        <v>3.3424704000000005E12</v>
      </c>
      <c r="F1254" s="138">
        <v>1.4687744162801E13</v>
      </c>
    </row>
    <row r="1255">
      <c r="A1255" s="137">
        <v>43988.0</v>
      </c>
      <c r="B1255" s="138">
        <v>3.7064633E12</v>
      </c>
      <c r="C1255" s="139">
        <v>2.8124351E12</v>
      </c>
      <c r="D1255" s="138">
        <v>3.4244452800000006E11</v>
      </c>
      <c r="E1255" s="138">
        <v>3.3424704000000005E12</v>
      </c>
      <c r="F1255" s="138">
        <v>1.4687744162801E13</v>
      </c>
    </row>
    <row r="1256">
      <c r="A1256" s="137">
        <v>43989.0</v>
      </c>
      <c r="B1256" s="138">
        <v>3.7064633E12</v>
      </c>
      <c r="C1256" s="139">
        <v>2.8124351E12</v>
      </c>
      <c r="D1256" s="138">
        <v>3.4244452800000006E11</v>
      </c>
      <c r="E1256" s="138">
        <v>3.3424704000000005E12</v>
      </c>
      <c r="F1256" s="138">
        <v>1.4687744162801E13</v>
      </c>
    </row>
    <row r="1257">
      <c r="A1257" s="137">
        <v>43990.0</v>
      </c>
      <c r="B1257" s="138">
        <v>3.7064633E12</v>
      </c>
      <c r="C1257" s="139">
        <v>2.8124351E12</v>
      </c>
      <c r="D1257" s="138">
        <v>3.4244452800000006E11</v>
      </c>
      <c r="E1257" s="138">
        <v>3.3424704000000005E12</v>
      </c>
      <c r="F1257" s="138">
        <v>1.4687744162801E13</v>
      </c>
    </row>
    <row r="1258">
      <c r="A1258" s="137">
        <v>43991.0</v>
      </c>
      <c r="B1258" s="138">
        <v>3.7064633E12</v>
      </c>
      <c r="C1258" s="139">
        <v>2.8124351E12</v>
      </c>
      <c r="D1258" s="138">
        <v>3.4244452800000006E11</v>
      </c>
      <c r="E1258" s="138">
        <v>3.3424704000000005E12</v>
      </c>
      <c r="F1258" s="138">
        <v>1.4687744162801E13</v>
      </c>
    </row>
    <row r="1259">
      <c r="A1259" s="137">
        <v>43992.0</v>
      </c>
      <c r="B1259" s="138">
        <v>3.7064633E12</v>
      </c>
      <c r="C1259" s="139">
        <v>2.8124351E12</v>
      </c>
      <c r="D1259" s="138">
        <v>3.4244452800000006E11</v>
      </c>
      <c r="E1259" s="138">
        <v>3.3424704000000005E12</v>
      </c>
      <c r="F1259" s="138">
        <v>1.4687744162801E13</v>
      </c>
    </row>
    <row r="1260">
      <c r="A1260" s="137">
        <v>43993.0</v>
      </c>
      <c r="B1260" s="138">
        <v>3.7064633E12</v>
      </c>
      <c r="C1260" s="139">
        <v>2.8124351E12</v>
      </c>
      <c r="D1260" s="138">
        <v>3.4244452800000006E11</v>
      </c>
      <c r="E1260" s="138">
        <v>3.3424704000000005E12</v>
      </c>
      <c r="F1260" s="138">
        <v>1.4687744162801E13</v>
      </c>
    </row>
    <row r="1261">
      <c r="A1261" s="137">
        <v>43994.0</v>
      </c>
      <c r="B1261" s="138">
        <v>3.7064633E12</v>
      </c>
      <c r="C1261" s="139">
        <v>2.8124351E12</v>
      </c>
      <c r="D1261" s="138">
        <v>3.4244452800000006E11</v>
      </c>
      <c r="E1261" s="138">
        <v>3.3424704000000005E12</v>
      </c>
      <c r="F1261" s="138">
        <v>1.4687744162801E13</v>
      </c>
    </row>
    <row r="1262">
      <c r="A1262" s="137">
        <v>43995.0</v>
      </c>
      <c r="B1262" s="138">
        <v>3.7064633E12</v>
      </c>
      <c r="C1262" s="139">
        <v>2.8124351E12</v>
      </c>
      <c r="D1262" s="138">
        <v>3.4244452800000006E11</v>
      </c>
      <c r="E1262" s="138">
        <v>3.3424704000000005E12</v>
      </c>
      <c r="F1262" s="138">
        <v>1.4687744162801E13</v>
      </c>
    </row>
    <row r="1263">
      <c r="A1263" s="137">
        <v>43996.0</v>
      </c>
      <c r="B1263" s="138">
        <v>3.7064633E12</v>
      </c>
      <c r="C1263" s="139">
        <v>2.8124351E12</v>
      </c>
      <c r="D1263" s="138">
        <v>3.4244452800000006E11</v>
      </c>
      <c r="E1263" s="138">
        <v>3.3424704000000005E12</v>
      </c>
      <c r="F1263" s="138">
        <v>1.4687744162801E13</v>
      </c>
    </row>
    <row r="1264">
      <c r="A1264" s="137">
        <v>43997.0</v>
      </c>
      <c r="B1264" s="138">
        <v>3.7064633E12</v>
      </c>
      <c r="C1264" s="139">
        <v>2.8124351E12</v>
      </c>
      <c r="D1264" s="138">
        <v>3.4244452800000006E11</v>
      </c>
      <c r="E1264" s="138">
        <v>3.3424704000000005E12</v>
      </c>
      <c r="F1264" s="138">
        <v>1.4687744162801E13</v>
      </c>
    </row>
    <row r="1265">
      <c r="A1265" s="137">
        <v>43998.0</v>
      </c>
      <c r="B1265" s="138">
        <v>3.7064633E12</v>
      </c>
      <c r="C1265" s="139">
        <v>2.8124351E12</v>
      </c>
      <c r="D1265" s="138">
        <v>3.4244452800000006E11</v>
      </c>
      <c r="E1265" s="138">
        <v>3.3424704000000005E12</v>
      </c>
      <c r="F1265" s="138">
        <v>1.4687744162801E13</v>
      </c>
    </row>
    <row r="1266">
      <c r="A1266" s="137">
        <v>43999.0</v>
      </c>
      <c r="B1266" s="138">
        <v>3.7064633E12</v>
      </c>
      <c r="C1266" s="139">
        <v>2.8124351E12</v>
      </c>
      <c r="D1266" s="138">
        <v>3.4244452800000006E11</v>
      </c>
      <c r="E1266" s="138">
        <v>3.3424704000000005E12</v>
      </c>
      <c r="F1266" s="138">
        <v>1.4687744162801E13</v>
      </c>
    </row>
    <row r="1267">
      <c r="A1267" s="137">
        <v>44000.0</v>
      </c>
      <c r="B1267" s="138">
        <v>3.7064633E12</v>
      </c>
      <c r="C1267" s="139">
        <v>2.8124351E12</v>
      </c>
      <c r="D1267" s="138">
        <v>3.4244452800000006E11</v>
      </c>
      <c r="E1267" s="138">
        <v>3.3424704000000005E12</v>
      </c>
      <c r="F1267" s="138">
        <v>1.4687744162801E13</v>
      </c>
    </row>
    <row r="1268">
      <c r="A1268" s="137">
        <v>44001.0</v>
      </c>
      <c r="B1268" s="138">
        <v>3.7064633E12</v>
      </c>
      <c r="C1268" s="139">
        <v>2.8124351E12</v>
      </c>
      <c r="D1268" s="138">
        <v>3.4244452800000006E11</v>
      </c>
      <c r="E1268" s="138">
        <v>3.3424704000000005E12</v>
      </c>
      <c r="F1268" s="138">
        <v>1.4687744162801E13</v>
      </c>
    </row>
    <row r="1269">
      <c r="A1269" s="137">
        <v>44002.0</v>
      </c>
      <c r="B1269" s="138">
        <v>3.7064633E12</v>
      </c>
      <c r="C1269" s="139">
        <v>2.8124351E12</v>
      </c>
      <c r="D1269" s="138">
        <v>3.4244452800000006E11</v>
      </c>
      <c r="E1269" s="138">
        <v>3.3424704000000005E12</v>
      </c>
      <c r="F1269" s="138">
        <v>1.4687744162801E13</v>
      </c>
    </row>
    <row r="1270">
      <c r="A1270" s="137">
        <v>44003.0</v>
      </c>
      <c r="B1270" s="138">
        <v>3.7064633E12</v>
      </c>
      <c r="C1270" s="139">
        <v>2.8124351E12</v>
      </c>
      <c r="D1270" s="138">
        <v>3.4244452800000006E11</v>
      </c>
      <c r="E1270" s="138">
        <v>3.3424704000000005E12</v>
      </c>
      <c r="F1270" s="138">
        <v>1.4687744162801E13</v>
      </c>
    </row>
    <row r="1271">
      <c r="A1271" s="137">
        <v>44004.0</v>
      </c>
      <c r="B1271" s="138">
        <v>3.7064633E12</v>
      </c>
      <c r="C1271" s="139">
        <v>2.8124351E12</v>
      </c>
      <c r="D1271" s="138">
        <v>3.4244452800000006E11</v>
      </c>
      <c r="E1271" s="138">
        <v>3.3424704000000005E12</v>
      </c>
      <c r="F1271" s="138">
        <v>1.4687744162801E13</v>
      </c>
    </row>
    <row r="1272">
      <c r="A1272" s="137">
        <v>44005.0</v>
      </c>
      <c r="B1272" s="138">
        <v>3.7064633E12</v>
      </c>
      <c r="C1272" s="139">
        <v>2.8124351E12</v>
      </c>
      <c r="D1272" s="138">
        <v>3.4244452800000006E11</v>
      </c>
      <c r="E1272" s="138">
        <v>3.3424704000000005E12</v>
      </c>
      <c r="F1272" s="138">
        <v>1.4687744162801E13</v>
      </c>
    </row>
    <row r="1273">
      <c r="A1273" s="137">
        <v>44006.0</v>
      </c>
      <c r="B1273" s="138">
        <v>3.7064633E12</v>
      </c>
      <c r="C1273" s="139">
        <v>2.8124351E12</v>
      </c>
      <c r="D1273" s="138">
        <v>3.4244452800000006E11</v>
      </c>
      <c r="E1273" s="138">
        <v>3.3424704000000005E12</v>
      </c>
      <c r="F1273" s="138">
        <v>1.4687744162801E13</v>
      </c>
    </row>
    <row r="1274">
      <c r="A1274" s="137">
        <v>44007.0</v>
      </c>
      <c r="B1274" s="138">
        <v>3.7064633E12</v>
      </c>
      <c r="C1274" s="139">
        <v>2.8124351E12</v>
      </c>
      <c r="D1274" s="138">
        <v>3.4244452800000006E11</v>
      </c>
      <c r="E1274" s="138">
        <v>3.3424704000000005E12</v>
      </c>
      <c r="F1274" s="138">
        <v>1.4687744162801E13</v>
      </c>
    </row>
    <row r="1275">
      <c r="A1275" s="137">
        <v>44008.0</v>
      </c>
      <c r="B1275" s="138">
        <v>3.7064633E12</v>
      </c>
      <c r="C1275" s="139">
        <v>2.8124351E12</v>
      </c>
      <c r="D1275" s="138">
        <v>3.4244452800000006E11</v>
      </c>
      <c r="E1275" s="138">
        <v>3.3424704000000005E12</v>
      </c>
      <c r="F1275" s="138">
        <v>1.4687744162801E13</v>
      </c>
    </row>
    <row r="1276">
      <c r="A1276" s="137">
        <v>44009.0</v>
      </c>
      <c r="B1276" s="138">
        <v>3.7064633E12</v>
      </c>
      <c r="C1276" s="139">
        <v>2.8124351E12</v>
      </c>
      <c r="D1276" s="138">
        <v>3.4244452800000006E11</v>
      </c>
      <c r="E1276" s="138">
        <v>3.3424704000000005E12</v>
      </c>
      <c r="F1276" s="138">
        <v>1.4687744162801E13</v>
      </c>
    </row>
    <row r="1277">
      <c r="A1277" s="137">
        <v>44010.0</v>
      </c>
      <c r="B1277" s="138">
        <v>3.7064633E12</v>
      </c>
      <c r="C1277" s="139">
        <v>2.8124351E12</v>
      </c>
      <c r="D1277" s="138">
        <v>3.4244452800000006E11</v>
      </c>
      <c r="E1277" s="138">
        <v>3.3424704000000005E12</v>
      </c>
      <c r="F1277" s="138">
        <v>1.4687744162801E13</v>
      </c>
    </row>
    <row r="1278">
      <c r="A1278" s="137">
        <v>44011.0</v>
      </c>
      <c r="B1278" s="138">
        <v>3.7064633E12</v>
      </c>
      <c r="C1278" s="139">
        <v>2.8124351E12</v>
      </c>
      <c r="D1278" s="138">
        <v>3.4244452800000006E11</v>
      </c>
      <c r="E1278" s="138">
        <v>3.3424704000000005E12</v>
      </c>
      <c r="F1278" s="138">
        <v>1.4687744162801E13</v>
      </c>
    </row>
    <row r="1279">
      <c r="A1279" s="137">
        <v>44012.0</v>
      </c>
      <c r="B1279" s="138">
        <v>3.7064633E12</v>
      </c>
      <c r="C1279" s="139">
        <v>2.8124351E12</v>
      </c>
      <c r="D1279" s="138">
        <v>3.4244452800000006E11</v>
      </c>
      <c r="E1279" s="138">
        <v>3.3424704000000005E12</v>
      </c>
      <c r="F1279" s="138">
        <v>1.4687744162801E13</v>
      </c>
    </row>
    <row r="1280">
      <c r="A1280" s="137">
        <v>44013.0</v>
      </c>
      <c r="B1280" s="138">
        <v>4.0026805E12</v>
      </c>
      <c r="C1280" s="139">
        <v>3.0608402E12</v>
      </c>
      <c r="D1280" s="138">
        <v>3.5740202400000006E11</v>
      </c>
      <c r="E1280" s="138">
        <v>3.694963392E12</v>
      </c>
      <c r="F1280" s="138">
        <v>1.4687744162801E13</v>
      </c>
    </row>
    <row r="1281">
      <c r="A1281" s="137">
        <v>44014.0</v>
      </c>
      <c r="B1281" s="138">
        <v>4.0026805E12</v>
      </c>
      <c r="C1281" s="139">
        <v>3.0608402E12</v>
      </c>
      <c r="D1281" s="138">
        <v>3.5740202400000006E11</v>
      </c>
      <c r="E1281" s="138">
        <v>3.694963392E12</v>
      </c>
      <c r="F1281" s="138">
        <v>1.4687744162801E13</v>
      </c>
    </row>
    <row r="1282">
      <c r="A1282" s="137">
        <v>44015.0</v>
      </c>
      <c r="B1282" s="138">
        <v>4.0026805E12</v>
      </c>
      <c r="C1282" s="139">
        <v>3.0608402E12</v>
      </c>
      <c r="D1282" s="138">
        <v>3.5740202400000006E11</v>
      </c>
      <c r="E1282" s="138">
        <v>3.694963392E12</v>
      </c>
      <c r="F1282" s="138">
        <v>1.4687744162801E13</v>
      </c>
    </row>
    <row r="1283">
      <c r="A1283" s="137">
        <v>44016.0</v>
      </c>
      <c r="B1283" s="138">
        <v>4.0026805E12</v>
      </c>
      <c r="C1283" s="139">
        <v>3.0608402E12</v>
      </c>
      <c r="D1283" s="138">
        <v>3.5740202400000006E11</v>
      </c>
      <c r="E1283" s="138">
        <v>3.694963392E12</v>
      </c>
      <c r="F1283" s="138">
        <v>1.4687744162801E13</v>
      </c>
    </row>
    <row r="1284">
      <c r="A1284" s="137">
        <v>44017.0</v>
      </c>
      <c r="B1284" s="138">
        <v>4.0026805E12</v>
      </c>
      <c r="C1284" s="139">
        <v>3.0608402E12</v>
      </c>
      <c r="D1284" s="138">
        <v>3.5740202400000006E11</v>
      </c>
      <c r="E1284" s="138">
        <v>3.694963392E12</v>
      </c>
      <c r="F1284" s="138">
        <v>1.4687744162801E13</v>
      </c>
    </row>
    <row r="1285">
      <c r="A1285" s="137">
        <v>44018.0</v>
      </c>
      <c r="B1285" s="138">
        <v>4.0026805E12</v>
      </c>
      <c r="C1285" s="139">
        <v>3.0608402E12</v>
      </c>
      <c r="D1285" s="138">
        <v>3.5740202400000006E11</v>
      </c>
      <c r="E1285" s="138">
        <v>3.694963392E12</v>
      </c>
      <c r="F1285" s="138">
        <v>1.4687744162801E13</v>
      </c>
    </row>
    <row r="1286">
      <c r="A1286" s="137">
        <v>44019.0</v>
      </c>
      <c r="B1286" s="138">
        <v>4.0026805E12</v>
      </c>
      <c r="C1286" s="139">
        <v>3.0608402E12</v>
      </c>
      <c r="D1286" s="138">
        <v>3.5740202400000006E11</v>
      </c>
      <c r="E1286" s="138">
        <v>3.694963392E12</v>
      </c>
      <c r="F1286" s="138">
        <v>1.4687744162801E13</v>
      </c>
    </row>
    <row r="1287">
      <c r="A1287" s="137">
        <v>44020.0</v>
      </c>
      <c r="B1287" s="138">
        <v>4.0026805E12</v>
      </c>
      <c r="C1287" s="139">
        <v>3.0608402E12</v>
      </c>
      <c r="D1287" s="138">
        <v>3.5740202400000006E11</v>
      </c>
      <c r="E1287" s="138">
        <v>3.694963392E12</v>
      </c>
      <c r="F1287" s="138">
        <v>1.4687744162801E13</v>
      </c>
    </row>
    <row r="1288">
      <c r="A1288" s="137">
        <v>44021.0</v>
      </c>
      <c r="B1288" s="138">
        <v>4.0026805E12</v>
      </c>
      <c r="C1288" s="139">
        <v>3.0608402E12</v>
      </c>
      <c r="D1288" s="138">
        <v>3.5740202400000006E11</v>
      </c>
      <c r="E1288" s="138">
        <v>3.694963392E12</v>
      </c>
      <c r="F1288" s="138">
        <v>1.4687744162801E13</v>
      </c>
    </row>
    <row r="1289">
      <c r="A1289" s="137">
        <v>44022.0</v>
      </c>
      <c r="B1289" s="138">
        <v>4.0026805E12</v>
      </c>
      <c r="C1289" s="139">
        <v>3.0608402E12</v>
      </c>
      <c r="D1289" s="138">
        <v>3.5740202400000006E11</v>
      </c>
      <c r="E1289" s="138">
        <v>3.694963392E12</v>
      </c>
      <c r="F1289" s="138">
        <v>1.4687744162801E13</v>
      </c>
    </row>
    <row r="1290">
      <c r="A1290" s="137">
        <v>44023.0</v>
      </c>
      <c r="B1290" s="138">
        <v>4.0026805E12</v>
      </c>
      <c r="C1290" s="139">
        <v>3.0608402E12</v>
      </c>
      <c r="D1290" s="138">
        <v>3.5740202400000006E11</v>
      </c>
      <c r="E1290" s="138">
        <v>3.694963392E12</v>
      </c>
      <c r="F1290" s="138">
        <v>1.4687744162801E13</v>
      </c>
    </row>
    <row r="1291">
      <c r="A1291" s="137">
        <v>44024.0</v>
      </c>
      <c r="B1291" s="138">
        <v>4.0026805E12</v>
      </c>
      <c r="C1291" s="139">
        <v>3.0608402E12</v>
      </c>
      <c r="D1291" s="138">
        <v>3.5740202400000006E11</v>
      </c>
      <c r="E1291" s="138">
        <v>3.694963392E12</v>
      </c>
      <c r="F1291" s="138">
        <v>1.4687744162801E13</v>
      </c>
    </row>
    <row r="1292">
      <c r="A1292" s="137">
        <v>44025.0</v>
      </c>
      <c r="B1292" s="138">
        <v>4.0026805E12</v>
      </c>
      <c r="C1292" s="139">
        <v>3.0608402E12</v>
      </c>
      <c r="D1292" s="138">
        <v>3.5740202400000006E11</v>
      </c>
      <c r="E1292" s="138">
        <v>3.694963392E12</v>
      </c>
      <c r="F1292" s="138">
        <v>1.4687744162801E13</v>
      </c>
    </row>
    <row r="1293">
      <c r="A1293" s="137">
        <v>44026.0</v>
      </c>
      <c r="B1293" s="138">
        <v>4.0026805E12</v>
      </c>
      <c r="C1293" s="139">
        <v>3.0608402E12</v>
      </c>
      <c r="D1293" s="138">
        <v>3.5740202400000006E11</v>
      </c>
      <c r="E1293" s="138">
        <v>3.694963392E12</v>
      </c>
      <c r="F1293" s="138">
        <v>1.4687744162801E13</v>
      </c>
    </row>
    <row r="1294">
      <c r="A1294" s="137">
        <v>44027.0</v>
      </c>
      <c r="B1294" s="138">
        <v>4.0026805E12</v>
      </c>
      <c r="C1294" s="139">
        <v>3.0608402E12</v>
      </c>
      <c r="D1294" s="138">
        <v>3.5740202400000006E11</v>
      </c>
      <c r="E1294" s="138">
        <v>3.694963392E12</v>
      </c>
      <c r="F1294" s="138">
        <v>1.4687744162801E13</v>
      </c>
    </row>
    <row r="1295">
      <c r="A1295" s="137">
        <v>44028.0</v>
      </c>
      <c r="B1295" s="138">
        <v>4.0026805E12</v>
      </c>
      <c r="C1295" s="139">
        <v>3.0608402E12</v>
      </c>
      <c r="D1295" s="138">
        <v>3.5740202400000006E11</v>
      </c>
      <c r="E1295" s="138">
        <v>3.694963392E12</v>
      </c>
      <c r="F1295" s="138">
        <v>1.4687744162801E13</v>
      </c>
    </row>
    <row r="1296">
      <c r="A1296" s="137">
        <v>44029.0</v>
      </c>
      <c r="B1296" s="138">
        <v>4.0026805E12</v>
      </c>
      <c r="C1296" s="139">
        <v>3.0608402E12</v>
      </c>
      <c r="D1296" s="138">
        <v>3.5740202400000006E11</v>
      </c>
      <c r="E1296" s="138">
        <v>3.694963392E12</v>
      </c>
      <c r="F1296" s="138">
        <v>1.4687744162801E13</v>
      </c>
    </row>
    <row r="1297">
      <c r="A1297" s="137">
        <v>44030.0</v>
      </c>
      <c r="B1297" s="138">
        <v>4.0026805E12</v>
      </c>
      <c r="C1297" s="139">
        <v>3.0608402E12</v>
      </c>
      <c r="D1297" s="138">
        <v>3.5740202400000006E11</v>
      </c>
      <c r="E1297" s="138">
        <v>3.694963392E12</v>
      </c>
      <c r="F1297" s="138">
        <v>1.4687744162801E13</v>
      </c>
    </row>
    <row r="1298">
      <c r="A1298" s="137">
        <v>44031.0</v>
      </c>
      <c r="B1298" s="138">
        <v>4.0026805E12</v>
      </c>
      <c r="C1298" s="139">
        <v>3.0608402E12</v>
      </c>
      <c r="D1298" s="138">
        <v>3.5740202400000006E11</v>
      </c>
      <c r="E1298" s="138">
        <v>3.694963392E12</v>
      </c>
      <c r="F1298" s="138">
        <v>1.4687744162801E13</v>
      </c>
    </row>
    <row r="1299">
      <c r="A1299" s="137">
        <v>44032.0</v>
      </c>
      <c r="B1299" s="138">
        <v>4.0026805E12</v>
      </c>
      <c r="C1299" s="139">
        <v>3.0608402E12</v>
      </c>
      <c r="D1299" s="138">
        <v>3.5740202400000006E11</v>
      </c>
      <c r="E1299" s="138">
        <v>3.694963392E12</v>
      </c>
      <c r="F1299" s="138">
        <v>1.4687744162801E13</v>
      </c>
    </row>
    <row r="1300">
      <c r="A1300" s="137">
        <v>44033.0</v>
      </c>
      <c r="B1300" s="138">
        <v>4.0026805E12</v>
      </c>
      <c r="C1300" s="139">
        <v>3.0608402E12</v>
      </c>
      <c r="D1300" s="138">
        <v>3.5740202400000006E11</v>
      </c>
      <c r="E1300" s="138">
        <v>3.694963392E12</v>
      </c>
      <c r="F1300" s="138">
        <v>1.4687744162801E13</v>
      </c>
    </row>
    <row r="1301">
      <c r="A1301" s="137">
        <v>44034.0</v>
      </c>
      <c r="B1301" s="138">
        <v>4.0026805E12</v>
      </c>
      <c r="C1301" s="139">
        <v>3.0608402E12</v>
      </c>
      <c r="D1301" s="138">
        <v>3.5740202400000006E11</v>
      </c>
      <c r="E1301" s="138">
        <v>3.694963392E12</v>
      </c>
      <c r="F1301" s="138">
        <v>1.4687744162801E13</v>
      </c>
    </row>
    <row r="1302">
      <c r="A1302" s="137">
        <v>44035.0</v>
      </c>
      <c r="B1302" s="138">
        <v>4.0026805E12</v>
      </c>
      <c r="C1302" s="139">
        <v>3.0608402E12</v>
      </c>
      <c r="D1302" s="138">
        <v>3.5740202400000006E11</v>
      </c>
      <c r="E1302" s="138">
        <v>3.694963392E12</v>
      </c>
      <c r="F1302" s="138">
        <v>1.4687744162801E13</v>
      </c>
    </row>
    <row r="1303">
      <c r="A1303" s="137">
        <v>44036.0</v>
      </c>
      <c r="B1303" s="138">
        <v>4.0026805E12</v>
      </c>
      <c r="C1303" s="139">
        <v>3.0608402E12</v>
      </c>
      <c r="D1303" s="138">
        <v>3.5740202400000006E11</v>
      </c>
      <c r="E1303" s="138">
        <v>3.694963392E12</v>
      </c>
      <c r="F1303" s="138">
        <v>1.4687744162801E13</v>
      </c>
    </row>
    <row r="1304">
      <c r="A1304" s="137">
        <v>44037.0</v>
      </c>
      <c r="B1304" s="138">
        <v>4.0026805E12</v>
      </c>
      <c r="C1304" s="139">
        <v>3.0608402E12</v>
      </c>
      <c r="D1304" s="138">
        <v>3.5740202400000006E11</v>
      </c>
      <c r="E1304" s="138">
        <v>3.694963392E12</v>
      </c>
      <c r="F1304" s="138">
        <v>1.4687744162801E13</v>
      </c>
    </row>
    <row r="1305">
      <c r="A1305" s="137">
        <v>44038.0</v>
      </c>
      <c r="B1305" s="138">
        <v>4.0026805E12</v>
      </c>
      <c r="C1305" s="139">
        <v>3.0608402E12</v>
      </c>
      <c r="D1305" s="138">
        <v>3.5740202400000006E11</v>
      </c>
      <c r="E1305" s="138">
        <v>3.694963392E12</v>
      </c>
      <c r="F1305" s="138">
        <v>1.4687744162801E13</v>
      </c>
    </row>
    <row r="1306">
      <c r="A1306" s="137">
        <v>44039.0</v>
      </c>
      <c r="B1306" s="138">
        <v>4.0026805E12</v>
      </c>
      <c r="C1306" s="139">
        <v>3.0608402E12</v>
      </c>
      <c r="D1306" s="138">
        <v>3.5740202400000006E11</v>
      </c>
      <c r="E1306" s="138">
        <v>3.694963392E12</v>
      </c>
      <c r="F1306" s="138">
        <v>1.4687744162801E13</v>
      </c>
    </row>
    <row r="1307">
      <c r="A1307" s="137">
        <v>44040.0</v>
      </c>
      <c r="B1307" s="138">
        <v>4.0026805E12</v>
      </c>
      <c r="C1307" s="139">
        <v>3.0608402E12</v>
      </c>
      <c r="D1307" s="138">
        <v>3.5740202400000006E11</v>
      </c>
      <c r="E1307" s="138">
        <v>3.694963392E12</v>
      </c>
      <c r="F1307" s="138">
        <v>1.4687744162801E13</v>
      </c>
    </row>
    <row r="1308">
      <c r="A1308" s="137">
        <v>44041.0</v>
      </c>
      <c r="B1308" s="138">
        <v>4.0026805E12</v>
      </c>
      <c r="C1308" s="139">
        <v>3.0608402E12</v>
      </c>
      <c r="D1308" s="138">
        <v>3.5740202400000006E11</v>
      </c>
      <c r="E1308" s="138">
        <v>3.694963392E12</v>
      </c>
      <c r="F1308" s="138">
        <v>1.4687744162801E13</v>
      </c>
    </row>
    <row r="1309">
      <c r="A1309" s="137">
        <v>44042.0</v>
      </c>
      <c r="B1309" s="138">
        <v>4.0026805E12</v>
      </c>
      <c r="C1309" s="139">
        <v>3.0608402E12</v>
      </c>
      <c r="D1309" s="138">
        <v>3.5740202400000006E11</v>
      </c>
      <c r="E1309" s="138">
        <v>3.694963392E12</v>
      </c>
      <c r="F1309" s="138">
        <v>1.4687744162801E13</v>
      </c>
    </row>
    <row r="1310">
      <c r="A1310" s="137">
        <v>44043.0</v>
      </c>
      <c r="B1310" s="138">
        <v>4.0026805E12</v>
      </c>
      <c r="C1310" s="139">
        <v>3.0608402E12</v>
      </c>
      <c r="D1310" s="138">
        <v>3.5740202400000006E11</v>
      </c>
      <c r="E1310" s="138">
        <v>3.694963392E12</v>
      </c>
      <c r="F1310" s="138">
        <v>1.4687744162801E13</v>
      </c>
    </row>
    <row r="1311">
      <c r="A1311" s="137">
        <v>44044.0</v>
      </c>
      <c r="B1311" s="138">
        <v>4.0026805E12</v>
      </c>
      <c r="C1311" s="139">
        <v>3.0608402E12</v>
      </c>
      <c r="D1311" s="138">
        <v>3.5740202400000006E11</v>
      </c>
      <c r="E1311" s="138">
        <v>3.694963392E12</v>
      </c>
      <c r="F1311" s="138">
        <v>1.4687744162801E13</v>
      </c>
    </row>
    <row r="1312">
      <c r="A1312" s="137">
        <v>44045.0</v>
      </c>
      <c r="B1312" s="138">
        <v>4.0026805E12</v>
      </c>
      <c r="C1312" s="139">
        <v>3.0608402E12</v>
      </c>
      <c r="D1312" s="138">
        <v>3.5740202400000006E11</v>
      </c>
      <c r="E1312" s="138">
        <v>3.694963392E12</v>
      </c>
      <c r="F1312" s="138">
        <v>1.4687744162801E13</v>
      </c>
    </row>
    <row r="1313">
      <c r="A1313" s="137">
        <v>44046.0</v>
      </c>
      <c r="B1313" s="138">
        <v>4.0026805E12</v>
      </c>
      <c r="C1313" s="139">
        <v>3.0608402E12</v>
      </c>
      <c r="D1313" s="138">
        <v>3.5740202400000006E11</v>
      </c>
      <c r="E1313" s="138">
        <v>3.694963392E12</v>
      </c>
      <c r="F1313" s="138">
        <v>1.4687744162801E13</v>
      </c>
    </row>
    <row r="1314">
      <c r="A1314" s="137">
        <v>44047.0</v>
      </c>
      <c r="B1314" s="138">
        <v>4.0026805E12</v>
      </c>
      <c r="C1314" s="139">
        <v>3.0608402E12</v>
      </c>
      <c r="D1314" s="138">
        <v>3.5740202400000006E11</v>
      </c>
      <c r="E1314" s="138">
        <v>3.694963392E12</v>
      </c>
      <c r="F1314" s="138">
        <v>1.4687744162801E13</v>
      </c>
    </row>
    <row r="1315">
      <c r="A1315" s="137">
        <v>44048.0</v>
      </c>
      <c r="B1315" s="138">
        <v>4.0026805E12</v>
      </c>
      <c r="C1315" s="139">
        <v>3.0608402E12</v>
      </c>
      <c r="D1315" s="138">
        <v>3.5740202400000006E11</v>
      </c>
      <c r="E1315" s="138">
        <v>3.694963392E12</v>
      </c>
      <c r="F1315" s="138">
        <v>1.4687744162801E13</v>
      </c>
    </row>
    <row r="1316">
      <c r="A1316" s="137">
        <v>44049.0</v>
      </c>
      <c r="B1316" s="138">
        <v>4.0026805E12</v>
      </c>
      <c r="C1316" s="139">
        <v>3.0608402E12</v>
      </c>
      <c r="D1316" s="138">
        <v>3.5740202400000006E11</v>
      </c>
      <c r="E1316" s="138">
        <v>3.694963392E12</v>
      </c>
      <c r="F1316" s="138">
        <v>1.4687744162801E13</v>
      </c>
    </row>
    <row r="1317">
      <c r="A1317" s="137">
        <v>44050.0</v>
      </c>
      <c r="B1317" s="138">
        <v>4.0026805E12</v>
      </c>
      <c r="C1317" s="139">
        <v>3.0608402E12</v>
      </c>
      <c r="D1317" s="138">
        <v>3.5740202400000006E11</v>
      </c>
      <c r="E1317" s="138">
        <v>3.694963392E12</v>
      </c>
      <c r="F1317" s="138">
        <v>1.4687744162801E13</v>
      </c>
    </row>
    <row r="1318">
      <c r="A1318" s="137">
        <v>44051.0</v>
      </c>
      <c r="B1318" s="138">
        <v>4.0026805E12</v>
      </c>
      <c r="C1318" s="139">
        <v>3.0608402E12</v>
      </c>
      <c r="D1318" s="138">
        <v>3.5740202400000006E11</v>
      </c>
      <c r="E1318" s="138">
        <v>3.694963392E12</v>
      </c>
      <c r="F1318" s="138">
        <v>1.4687744162801E13</v>
      </c>
    </row>
    <row r="1319">
      <c r="A1319" s="137">
        <v>44052.0</v>
      </c>
      <c r="B1319" s="138">
        <v>4.0026805E12</v>
      </c>
      <c r="C1319" s="139">
        <v>3.0608402E12</v>
      </c>
      <c r="D1319" s="138">
        <v>3.5740202400000006E11</v>
      </c>
      <c r="E1319" s="138">
        <v>3.694963392E12</v>
      </c>
      <c r="F1319" s="138">
        <v>1.4687744162801E13</v>
      </c>
    </row>
    <row r="1320">
      <c r="A1320" s="137">
        <v>44053.0</v>
      </c>
      <c r="B1320" s="138">
        <v>4.0026805E12</v>
      </c>
      <c r="C1320" s="139">
        <v>3.0608402E12</v>
      </c>
      <c r="D1320" s="138">
        <v>3.5740202400000006E11</v>
      </c>
      <c r="E1320" s="138">
        <v>3.694963392E12</v>
      </c>
      <c r="F1320" s="138">
        <v>1.4687744162801E13</v>
      </c>
    </row>
    <row r="1321">
      <c r="A1321" s="137">
        <v>44054.0</v>
      </c>
      <c r="B1321" s="138">
        <v>4.0026805E12</v>
      </c>
      <c r="C1321" s="139">
        <v>3.0608402E12</v>
      </c>
      <c r="D1321" s="138">
        <v>3.5740202400000006E11</v>
      </c>
      <c r="E1321" s="138">
        <v>3.694963392E12</v>
      </c>
      <c r="F1321" s="138">
        <v>1.4687744162801E13</v>
      </c>
    </row>
    <row r="1322">
      <c r="A1322" s="137">
        <v>44055.0</v>
      </c>
      <c r="B1322" s="138">
        <v>4.0026805E12</v>
      </c>
      <c r="C1322" s="139">
        <v>3.0608402E12</v>
      </c>
      <c r="D1322" s="138">
        <v>3.5740202400000006E11</v>
      </c>
      <c r="E1322" s="138">
        <v>3.694963392E12</v>
      </c>
      <c r="F1322" s="138">
        <v>1.4687744162801E13</v>
      </c>
    </row>
    <row r="1323">
      <c r="A1323" s="137">
        <v>44056.0</v>
      </c>
      <c r="B1323" s="138">
        <v>4.0026805E12</v>
      </c>
      <c r="C1323" s="139">
        <v>3.0608402E12</v>
      </c>
      <c r="D1323" s="138">
        <v>3.5740202400000006E11</v>
      </c>
      <c r="E1323" s="138">
        <v>3.694963392E12</v>
      </c>
      <c r="F1323" s="138">
        <v>1.4687744162801E13</v>
      </c>
    </row>
    <row r="1324">
      <c r="A1324" s="137">
        <v>44057.0</v>
      </c>
      <c r="B1324" s="138">
        <v>4.0026805E12</v>
      </c>
      <c r="C1324" s="139">
        <v>3.0608402E12</v>
      </c>
      <c r="D1324" s="138">
        <v>3.5740202400000006E11</v>
      </c>
      <c r="E1324" s="138">
        <v>3.694963392E12</v>
      </c>
      <c r="F1324" s="138">
        <v>1.4687744162801E13</v>
      </c>
    </row>
    <row r="1325">
      <c r="A1325" s="137">
        <v>44058.0</v>
      </c>
      <c r="B1325" s="138">
        <v>4.0026805E12</v>
      </c>
      <c r="C1325" s="139">
        <v>3.0608402E12</v>
      </c>
      <c r="D1325" s="138">
        <v>3.5740202400000006E11</v>
      </c>
      <c r="E1325" s="138">
        <v>3.694963392E12</v>
      </c>
      <c r="F1325" s="138">
        <v>1.4687744162801E13</v>
      </c>
    </row>
    <row r="1326">
      <c r="A1326" s="137">
        <v>44059.0</v>
      </c>
      <c r="B1326" s="138">
        <v>4.0026805E12</v>
      </c>
      <c r="C1326" s="139">
        <v>3.0608402E12</v>
      </c>
      <c r="D1326" s="138">
        <v>3.5740202400000006E11</v>
      </c>
      <c r="E1326" s="138">
        <v>3.694963392E12</v>
      </c>
      <c r="F1326" s="138">
        <v>1.4687744162801E13</v>
      </c>
    </row>
    <row r="1327">
      <c r="A1327" s="137">
        <v>44060.0</v>
      </c>
      <c r="B1327" s="138">
        <v>4.0026805E12</v>
      </c>
      <c r="C1327" s="139">
        <v>3.0608402E12</v>
      </c>
      <c r="D1327" s="138">
        <v>3.5740202400000006E11</v>
      </c>
      <c r="E1327" s="138">
        <v>3.694963392E12</v>
      </c>
      <c r="F1327" s="138">
        <v>1.4687744162801E13</v>
      </c>
    </row>
    <row r="1328">
      <c r="A1328" s="137">
        <v>44061.0</v>
      </c>
      <c r="B1328" s="138">
        <v>4.0026805E12</v>
      </c>
      <c r="C1328" s="139">
        <v>3.0608402E12</v>
      </c>
      <c r="D1328" s="138">
        <v>3.5740202400000006E11</v>
      </c>
      <c r="E1328" s="138">
        <v>3.694963392E12</v>
      </c>
      <c r="F1328" s="138">
        <v>1.4687744162801E13</v>
      </c>
    </row>
    <row r="1329">
      <c r="A1329" s="137">
        <v>44062.0</v>
      </c>
      <c r="B1329" s="138">
        <v>4.0026805E12</v>
      </c>
      <c r="C1329" s="139">
        <v>3.0608402E12</v>
      </c>
      <c r="D1329" s="138">
        <v>3.5740202400000006E11</v>
      </c>
      <c r="E1329" s="138">
        <v>3.694963392E12</v>
      </c>
      <c r="F1329" s="138">
        <v>1.4687744162801E13</v>
      </c>
    </row>
    <row r="1330">
      <c r="A1330" s="137">
        <v>44063.0</v>
      </c>
      <c r="B1330" s="138">
        <v>4.0026805E12</v>
      </c>
      <c r="C1330" s="139">
        <v>3.0608402E12</v>
      </c>
      <c r="D1330" s="138">
        <v>3.5740202400000006E11</v>
      </c>
      <c r="E1330" s="138">
        <v>3.694963392E12</v>
      </c>
      <c r="F1330" s="138">
        <v>1.4687744162801E13</v>
      </c>
    </row>
    <row r="1331">
      <c r="A1331" s="137">
        <v>44064.0</v>
      </c>
      <c r="B1331" s="138">
        <v>4.0026805E12</v>
      </c>
      <c r="C1331" s="139">
        <v>3.0608402E12</v>
      </c>
      <c r="D1331" s="138">
        <v>3.5740202400000006E11</v>
      </c>
      <c r="E1331" s="138">
        <v>3.694963392E12</v>
      </c>
      <c r="F1331" s="138">
        <v>1.4687744162801E13</v>
      </c>
    </row>
    <row r="1332">
      <c r="A1332" s="137">
        <v>44065.0</v>
      </c>
      <c r="B1332" s="138">
        <v>4.0026805E12</v>
      </c>
      <c r="C1332" s="139">
        <v>3.0608402E12</v>
      </c>
      <c r="D1332" s="138">
        <v>3.5740202400000006E11</v>
      </c>
      <c r="E1332" s="138">
        <v>3.694963392E12</v>
      </c>
      <c r="F1332" s="138">
        <v>1.4687744162801E13</v>
      </c>
    </row>
    <row r="1333">
      <c r="A1333" s="137">
        <v>44066.0</v>
      </c>
      <c r="B1333" s="138">
        <v>4.0026805E12</v>
      </c>
      <c r="C1333" s="139">
        <v>3.0608402E12</v>
      </c>
      <c r="D1333" s="138">
        <v>3.5740202400000006E11</v>
      </c>
      <c r="E1333" s="138">
        <v>3.694963392E12</v>
      </c>
      <c r="F1333" s="138">
        <v>1.4687744162801E13</v>
      </c>
    </row>
    <row r="1334">
      <c r="A1334" s="137">
        <v>44067.0</v>
      </c>
      <c r="B1334" s="138">
        <v>4.0026805E12</v>
      </c>
      <c r="C1334" s="139">
        <v>3.0608402E12</v>
      </c>
      <c r="D1334" s="138">
        <v>3.5740202400000006E11</v>
      </c>
      <c r="E1334" s="138">
        <v>3.694963392E12</v>
      </c>
      <c r="F1334" s="138">
        <v>1.4687744162801E13</v>
      </c>
    </row>
    <row r="1335">
      <c r="A1335" s="137">
        <v>44068.0</v>
      </c>
      <c r="B1335" s="138">
        <v>4.0026805E12</v>
      </c>
      <c r="C1335" s="139">
        <v>3.0608402E12</v>
      </c>
      <c r="D1335" s="138">
        <v>3.5740202400000006E11</v>
      </c>
      <c r="E1335" s="138">
        <v>3.694963392E12</v>
      </c>
      <c r="F1335" s="138">
        <v>1.4687744162801E13</v>
      </c>
    </row>
    <row r="1336">
      <c r="A1336" s="137">
        <v>44069.0</v>
      </c>
      <c r="B1336" s="138">
        <v>4.0026805E12</v>
      </c>
      <c r="C1336" s="139">
        <v>3.0608402E12</v>
      </c>
      <c r="D1336" s="138">
        <v>3.5740202400000006E11</v>
      </c>
      <c r="E1336" s="138">
        <v>3.694963392E12</v>
      </c>
      <c r="F1336" s="138">
        <v>1.4687744162801E13</v>
      </c>
    </row>
    <row r="1337">
      <c r="A1337" s="137">
        <v>44070.0</v>
      </c>
      <c r="B1337" s="138">
        <v>4.0026805E12</v>
      </c>
      <c r="C1337" s="139">
        <v>3.0608402E12</v>
      </c>
      <c r="D1337" s="138">
        <v>3.5740202400000006E11</v>
      </c>
      <c r="E1337" s="138">
        <v>3.694963392E12</v>
      </c>
      <c r="F1337" s="138">
        <v>1.4687744162801E13</v>
      </c>
    </row>
    <row r="1338">
      <c r="A1338" s="137">
        <v>44071.0</v>
      </c>
      <c r="B1338" s="138">
        <v>4.0026805E12</v>
      </c>
      <c r="C1338" s="139">
        <v>3.0608402E12</v>
      </c>
      <c r="D1338" s="138">
        <v>3.5740202400000006E11</v>
      </c>
      <c r="E1338" s="138">
        <v>3.694963392E12</v>
      </c>
      <c r="F1338" s="138">
        <v>1.4687744162801E13</v>
      </c>
    </row>
    <row r="1339">
      <c r="A1339" s="137">
        <v>44072.0</v>
      </c>
      <c r="B1339" s="138">
        <v>4.0026805E12</v>
      </c>
      <c r="C1339" s="139">
        <v>3.0608402E12</v>
      </c>
      <c r="D1339" s="138">
        <v>3.5740202400000006E11</v>
      </c>
      <c r="E1339" s="138">
        <v>3.694963392E12</v>
      </c>
      <c r="F1339" s="138">
        <v>1.4687744162801E13</v>
      </c>
    </row>
    <row r="1340">
      <c r="A1340" s="137">
        <v>44073.0</v>
      </c>
      <c r="B1340" s="138">
        <v>4.0026805E12</v>
      </c>
      <c r="C1340" s="139">
        <v>3.0608402E12</v>
      </c>
      <c r="D1340" s="138">
        <v>3.5740202400000006E11</v>
      </c>
      <c r="E1340" s="138">
        <v>3.694963392E12</v>
      </c>
      <c r="F1340" s="138">
        <v>1.4687744162801E13</v>
      </c>
    </row>
    <row r="1341">
      <c r="A1341" s="137">
        <v>44074.0</v>
      </c>
      <c r="B1341" s="138">
        <v>4.0026805E12</v>
      </c>
      <c r="C1341" s="139">
        <v>3.0608402E12</v>
      </c>
      <c r="D1341" s="138">
        <v>3.5740202400000006E11</v>
      </c>
      <c r="E1341" s="138">
        <v>3.694963392E12</v>
      </c>
      <c r="F1341" s="138">
        <v>1.4687744162801E13</v>
      </c>
    </row>
    <row r="1342">
      <c r="A1342" s="137">
        <v>44075.0</v>
      </c>
      <c r="B1342" s="138">
        <v>4.0026805E12</v>
      </c>
      <c r="C1342" s="139">
        <v>3.0608402E12</v>
      </c>
      <c r="D1342" s="138">
        <v>3.5740202400000006E11</v>
      </c>
      <c r="E1342" s="138">
        <v>3.694963392E12</v>
      </c>
      <c r="F1342" s="138">
        <v>1.4687744162801E13</v>
      </c>
    </row>
    <row r="1343">
      <c r="A1343" s="137">
        <v>44076.0</v>
      </c>
      <c r="B1343" s="138">
        <v>4.0026805E12</v>
      </c>
      <c r="C1343" s="139">
        <v>3.0608402E12</v>
      </c>
      <c r="D1343" s="138">
        <v>3.5740202400000006E11</v>
      </c>
      <c r="E1343" s="138">
        <v>3.694963392E12</v>
      </c>
      <c r="F1343" s="138">
        <v>1.4687744162801E13</v>
      </c>
    </row>
    <row r="1344">
      <c r="A1344" s="137">
        <v>44077.0</v>
      </c>
      <c r="B1344" s="138">
        <v>4.0026805E12</v>
      </c>
      <c r="C1344" s="139">
        <v>3.0608402E12</v>
      </c>
      <c r="D1344" s="138">
        <v>3.5740202400000006E11</v>
      </c>
      <c r="E1344" s="138">
        <v>3.694963392E12</v>
      </c>
      <c r="F1344" s="138">
        <v>1.4687744162801E13</v>
      </c>
    </row>
    <row r="1345">
      <c r="A1345" s="137">
        <v>44078.0</v>
      </c>
      <c r="B1345" s="138">
        <v>4.0026805E12</v>
      </c>
      <c r="C1345" s="139">
        <v>3.0608402E12</v>
      </c>
      <c r="D1345" s="138">
        <v>3.5740202400000006E11</v>
      </c>
      <c r="E1345" s="138">
        <v>3.694963392E12</v>
      </c>
      <c r="F1345" s="138">
        <v>1.4687744162801E13</v>
      </c>
    </row>
    <row r="1346">
      <c r="A1346" s="137">
        <v>44079.0</v>
      </c>
      <c r="B1346" s="138">
        <v>4.0026805E12</v>
      </c>
      <c r="C1346" s="139">
        <v>3.0608402E12</v>
      </c>
      <c r="D1346" s="138">
        <v>3.5740202400000006E11</v>
      </c>
      <c r="E1346" s="138">
        <v>3.694963392E12</v>
      </c>
      <c r="F1346" s="138">
        <v>1.4687744162801E13</v>
      </c>
    </row>
    <row r="1347">
      <c r="A1347" s="137">
        <v>44080.0</v>
      </c>
      <c r="B1347" s="138">
        <v>4.0026805E12</v>
      </c>
      <c r="C1347" s="139">
        <v>3.0608402E12</v>
      </c>
      <c r="D1347" s="138">
        <v>3.5740202400000006E11</v>
      </c>
      <c r="E1347" s="138">
        <v>3.694963392E12</v>
      </c>
      <c r="F1347" s="138">
        <v>1.4687744162801E13</v>
      </c>
    </row>
    <row r="1348">
      <c r="A1348" s="137">
        <v>44081.0</v>
      </c>
      <c r="B1348" s="138">
        <v>4.0026805E12</v>
      </c>
      <c r="C1348" s="139">
        <v>3.0608402E12</v>
      </c>
      <c r="D1348" s="138">
        <v>3.5740202400000006E11</v>
      </c>
      <c r="E1348" s="138">
        <v>3.694963392E12</v>
      </c>
      <c r="F1348" s="138">
        <v>1.4687744162801E13</v>
      </c>
    </row>
    <row r="1349">
      <c r="A1349" s="137">
        <v>44082.0</v>
      </c>
      <c r="B1349" s="138">
        <v>4.0026805E12</v>
      </c>
      <c r="C1349" s="139">
        <v>3.0608402E12</v>
      </c>
      <c r="D1349" s="138">
        <v>3.5740202400000006E11</v>
      </c>
      <c r="E1349" s="138">
        <v>3.694963392E12</v>
      </c>
      <c r="F1349" s="138">
        <v>1.4687744162801E13</v>
      </c>
    </row>
    <row r="1350">
      <c r="A1350" s="137">
        <v>44083.0</v>
      </c>
      <c r="B1350" s="138">
        <v>4.0026805E12</v>
      </c>
      <c r="C1350" s="139">
        <v>3.0608402E12</v>
      </c>
      <c r="D1350" s="138">
        <v>3.5740202400000006E11</v>
      </c>
      <c r="E1350" s="138">
        <v>3.694963392E12</v>
      </c>
      <c r="F1350" s="138">
        <v>1.4687744162801E13</v>
      </c>
    </row>
    <row r="1351">
      <c r="A1351" s="137">
        <v>44084.0</v>
      </c>
      <c r="B1351" s="138">
        <v>4.0026805E12</v>
      </c>
      <c r="C1351" s="139">
        <v>3.0608402E12</v>
      </c>
      <c r="D1351" s="138">
        <v>3.5740202400000006E11</v>
      </c>
      <c r="E1351" s="138">
        <v>3.694963392E12</v>
      </c>
      <c r="F1351" s="138">
        <v>1.4687744162801E13</v>
      </c>
    </row>
    <row r="1352">
      <c r="A1352" s="137">
        <v>44085.0</v>
      </c>
      <c r="B1352" s="138">
        <v>4.0026805E12</v>
      </c>
      <c r="C1352" s="139">
        <v>3.0608402E12</v>
      </c>
      <c r="D1352" s="138">
        <v>3.5740202400000006E11</v>
      </c>
      <c r="E1352" s="138">
        <v>3.694963392E12</v>
      </c>
      <c r="F1352" s="138">
        <v>1.4687744162801E13</v>
      </c>
    </row>
    <row r="1353">
      <c r="A1353" s="137">
        <v>44086.0</v>
      </c>
      <c r="B1353" s="138">
        <v>4.0026805E12</v>
      </c>
      <c r="C1353" s="139">
        <v>3.0608402E12</v>
      </c>
      <c r="D1353" s="138">
        <v>3.5740202400000006E11</v>
      </c>
      <c r="E1353" s="138">
        <v>3.694963392E12</v>
      </c>
      <c r="F1353" s="138">
        <v>1.4687744162801E13</v>
      </c>
    </row>
    <row r="1354">
      <c r="A1354" s="137">
        <v>44087.0</v>
      </c>
      <c r="B1354" s="138">
        <v>4.0026805E12</v>
      </c>
      <c r="C1354" s="139">
        <v>3.0608402E12</v>
      </c>
      <c r="D1354" s="138">
        <v>3.5740202400000006E11</v>
      </c>
      <c r="E1354" s="138">
        <v>3.694963392E12</v>
      </c>
      <c r="F1354" s="138">
        <v>1.4687744162801E13</v>
      </c>
    </row>
    <row r="1355">
      <c r="A1355" s="137">
        <v>44088.0</v>
      </c>
      <c r="B1355" s="138">
        <v>4.0026805E12</v>
      </c>
      <c r="C1355" s="139">
        <v>3.0608402E12</v>
      </c>
      <c r="D1355" s="138">
        <v>3.5740202400000006E11</v>
      </c>
      <c r="E1355" s="138">
        <v>3.694963392E12</v>
      </c>
      <c r="F1355" s="138">
        <v>1.4687744162801E13</v>
      </c>
    </row>
    <row r="1356">
      <c r="A1356" s="137">
        <v>44089.0</v>
      </c>
      <c r="B1356" s="138">
        <v>4.0026805E12</v>
      </c>
      <c r="C1356" s="139">
        <v>3.0608402E12</v>
      </c>
      <c r="D1356" s="138">
        <v>3.5740202400000006E11</v>
      </c>
      <c r="E1356" s="138">
        <v>3.694963392E12</v>
      </c>
      <c r="F1356" s="138">
        <v>1.4687744162801E13</v>
      </c>
    </row>
    <row r="1357">
      <c r="A1357" s="137">
        <v>44090.0</v>
      </c>
      <c r="B1357" s="138">
        <v>4.0026805E12</v>
      </c>
      <c r="C1357" s="139">
        <v>3.0608402E12</v>
      </c>
      <c r="D1357" s="138">
        <v>3.5740202400000006E11</v>
      </c>
      <c r="E1357" s="138">
        <v>3.694963392E12</v>
      </c>
      <c r="F1357" s="138">
        <v>1.4687744162801E13</v>
      </c>
    </row>
    <row r="1358">
      <c r="A1358" s="137">
        <v>44091.0</v>
      </c>
      <c r="B1358" s="138">
        <v>4.0026805E12</v>
      </c>
      <c r="C1358" s="139">
        <v>3.0608402E12</v>
      </c>
      <c r="D1358" s="138">
        <v>3.5740202400000006E11</v>
      </c>
      <c r="E1358" s="138">
        <v>3.694963392E12</v>
      </c>
      <c r="F1358" s="138">
        <v>1.4687744162801E13</v>
      </c>
    </row>
    <row r="1359">
      <c r="A1359" s="137">
        <v>44092.0</v>
      </c>
      <c r="B1359" s="138">
        <v>4.0026805E12</v>
      </c>
      <c r="C1359" s="139">
        <v>3.0608402E12</v>
      </c>
      <c r="D1359" s="138">
        <v>3.5740202400000006E11</v>
      </c>
      <c r="E1359" s="138">
        <v>3.694963392E12</v>
      </c>
      <c r="F1359" s="138">
        <v>1.4687744162801E13</v>
      </c>
    </row>
    <row r="1360">
      <c r="A1360" s="137">
        <v>44093.0</v>
      </c>
      <c r="B1360" s="138">
        <v>4.0026805E12</v>
      </c>
      <c r="C1360" s="139">
        <v>3.0608402E12</v>
      </c>
      <c r="D1360" s="138">
        <v>3.5740202400000006E11</v>
      </c>
      <c r="E1360" s="138">
        <v>3.694963392E12</v>
      </c>
      <c r="F1360" s="138">
        <v>1.4687744162801E13</v>
      </c>
    </row>
    <row r="1361">
      <c r="A1361" s="137">
        <v>44094.0</v>
      </c>
      <c r="B1361" s="138">
        <v>4.0026805E12</v>
      </c>
      <c r="C1361" s="139">
        <v>3.0608402E12</v>
      </c>
      <c r="D1361" s="138">
        <v>3.5740202400000006E11</v>
      </c>
      <c r="E1361" s="138">
        <v>3.694963392E12</v>
      </c>
      <c r="F1361" s="138">
        <v>1.4687744162801E13</v>
      </c>
    </row>
    <row r="1362">
      <c r="A1362" s="137">
        <v>44095.0</v>
      </c>
      <c r="B1362" s="138">
        <v>4.0026805E12</v>
      </c>
      <c r="C1362" s="139">
        <v>3.0608402E12</v>
      </c>
      <c r="D1362" s="138">
        <v>3.5740202400000006E11</v>
      </c>
      <c r="E1362" s="138">
        <v>3.694963392E12</v>
      </c>
      <c r="F1362" s="138">
        <v>1.4687744162801E13</v>
      </c>
    </row>
    <row r="1363">
      <c r="A1363" s="137">
        <v>44096.0</v>
      </c>
      <c r="B1363" s="138">
        <v>4.0026805E12</v>
      </c>
      <c r="C1363" s="139">
        <v>3.0608402E12</v>
      </c>
      <c r="D1363" s="138">
        <v>3.5740202400000006E11</v>
      </c>
      <c r="E1363" s="138">
        <v>3.694963392E12</v>
      </c>
      <c r="F1363" s="138">
        <v>1.4687744162801E13</v>
      </c>
    </row>
    <row r="1364">
      <c r="A1364" s="137">
        <v>44097.0</v>
      </c>
      <c r="B1364" s="138">
        <v>4.0026805E12</v>
      </c>
      <c r="C1364" s="139">
        <v>3.0608402E12</v>
      </c>
      <c r="D1364" s="138">
        <v>3.5740202400000006E11</v>
      </c>
      <c r="E1364" s="138">
        <v>3.694963392E12</v>
      </c>
      <c r="F1364" s="138">
        <v>1.4687744162801E13</v>
      </c>
    </row>
    <row r="1365">
      <c r="A1365" s="137">
        <v>44098.0</v>
      </c>
      <c r="B1365" s="138">
        <v>4.0026805E12</v>
      </c>
      <c r="C1365" s="139">
        <v>3.0608402E12</v>
      </c>
      <c r="D1365" s="138">
        <v>3.5740202400000006E11</v>
      </c>
      <c r="E1365" s="138">
        <v>3.694963392E12</v>
      </c>
      <c r="F1365" s="138">
        <v>1.4687744162801E13</v>
      </c>
    </row>
    <row r="1366">
      <c r="A1366" s="137">
        <v>44099.0</v>
      </c>
      <c r="B1366" s="138">
        <v>4.0026805E12</v>
      </c>
      <c r="C1366" s="139">
        <v>3.0608402E12</v>
      </c>
      <c r="D1366" s="138">
        <v>3.5740202400000006E11</v>
      </c>
      <c r="E1366" s="138">
        <v>3.694963392E12</v>
      </c>
      <c r="F1366" s="138">
        <v>1.4687744162801E13</v>
      </c>
    </row>
    <row r="1367">
      <c r="A1367" s="137">
        <v>44100.0</v>
      </c>
      <c r="B1367" s="138">
        <v>4.0026805E12</v>
      </c>
      <c r="C1367" s="139">
        <v>3.0608402E12</v>
      </c>
      <c r="D1367" s="138">
        <v>3.5740202400000006E11</v>
      </c>
      <c r="E1367" s="138">
        <v>3.694963392E12</v>
      </c>
      <c r="F1367" s="138">
        <v>1.4687744162801E13</v>
      </c>
    </row>
    <row r="1368">
      <c r="A1368" s="137">
        <v>44101.0</v>
      </c>
      <c r="B1368" s="138">
        <v>4.0026805E12</v>
      </c>
      <c r="C1368" s="139">
        <v>3.0608402E12</v>
      </c>
      <c r="D1368" s="138">
        <v>3.5740202400000006E11</v>
      </c>
      <c r="E1368" s="138">
        <v>3.694963392E12</v>
      </c>
      <c r="F1368" s="138">
        <v>1.4687744162801E13</v>
      </c>
    </row>
    <row r="1369">
      <c r="A1369" s="137">
        <v>44102.0</v>
      </c>
      <c r="B1369" s="138">
        <v>4.0026805E12</v>
      </c>
      <c r="C1369" s="139">
        <v>3.0608402E12</v>
      </c>
      <c r="D1369" s="138">
        <v>3.5740202400000006E11</v>
      </c>
      <c r="E1369" s="138">
        <v>3.694963392E12</v>
      </c>
      <c r="F1369" s="138">
        <v>1.4687744162801E13</v>
      </c>
    </row>
    <row r="1370">
      <c r="A1370" s="137">
        <v>44103.0</v>
      </c>
      <c r="B1370" s="138">
        <v>4.0026805E12</v>
      </c>
      <c r="C1370" s="139">
        <v>3.0608402E12</v>
      </c>
      <c r="D1370" s="138">
        <v>3.5740202400000006E11</v>
      </c>
      <c r="E1370" s="138">
        <v>3.694963392E12</v>
      </c>
      <c r="F1370" s="138">
        <v>1.4687744162801E13</v>
      </c>
    </row>
    <row r="1371">
      <c r="A1371" s="137">
        <v>44104.0</v>
      </c>
      <c r="B1371" s="138">
        <v>4.0026805E12</v>
      </c>
      <c r="C1371" s="139">
        <v>3.0608402E12</v>
      </c>
      <c r="D1371" s="138">
        <v>3.5740202400000006E11</v>
      </c>
      <c r="E1371" s="138">
        <v>3.694963392E12</v>
      </c>
      <c r="F1371" s="138">
        <v>1.4687744162801E13</v>
      </c>
    </row>
    <row r="1372">
      <c r="A1372" s="137">
        <v>44105.0</v>
      </c>
      <c r="B1372" s="138">
        <v>4.061811E12</v>
      </c>
      <c r="C1372" s="139">
        <v>3.1329525E12</v>
      </c>
      <c r="D1372" s="138">
        <v>3.6643896E11</v>
      </c>
      <c r="E1372" s="138">
        <v>3.8859929280000005E12</v>
      </c>
      <c r="F1372" s="138">
        <v>1.4687744162801E13</v>
      </c>
    </row>
    <row r="1373">
      <c r="A1373" s="137">
        <v>44106.0</v>
      </c>
      <c r="B1373" s="138">
        <v>4.061811E12</v>
      </c>
      <c r="C1373" s="139">
        <v>3.1329525E12</v>
      </c>
      <c r="D1373" s="138">
        <v>3.6643896E11</v>
      </c>
      <c r="E1373" s="138">
        <v>3.8859929280000005E12</v>
      </c>
      <c r="F1373" s="138">
        <v>1.4687744162801E13</v>
      </c>
    </row>
    <row r="1374">
      <c r="A1374" s="137">
        <v>44107.0</v>
      </c>
      <c r="B1374" s="138">
        <v>4.061811E12</v>
      </c>
      <c r="C1374" s="139">
        <v>3.1329525E12</v>
      </c>
      <c r="D1374" s="138">
        <v>3.6643896E11</v>
      </c>
      <c r="E1374" s="138">
        <v>3.8859929280000005E12</v>
      </c>
      <c r="F1374" s="138">
        <v>1.4687744162801E13</v>
      </c>
    </row>
    <row r="1375">
      <c r="A1375" s="137">
        <v>44108.0</v>
      </c>
      <c r="B1375" s="138">
        <v>4.061811E12</v>
      </c>
      <c r="C1375" s="139">
        <v>3.1329525E12</v>
      </c>
      <c r="D1375" s="138">
        <v>3.6643896E11</v>
      </c>
      <c r="E1375" s="138">
        <v>3.8859929280000005E12</v>
      </c>
      <c r="F1375" s="138">
        <v>1.4687744162801E13</v>
      </c>
    </row>
    <row r="1376">
      <c r="A1376" s="137">
        <v>44109.0</v>
      </c>
      <c r="B1376" s="138">
        <v>4.061811E12</v>
      </c>
      <c r="C1376" s="139">
        <v>3.1329525E12</v>
      </c>
      <c r="D1376" s="138">
        <v>3.6643896E11</v>
      </c>
      <c r="E1376" s="138">
        <v>3.8859929280000005E12</v>
      </c>
      <c r="F1376" s="138">
        <v>1.4687744162801E13</v>
      </c>
    </row>
    <row r="1377">
      <c r="A1377" s="137">
        <v>44110.0</v>
      </c>
      <c r="B1377" s="138">
        <v>4.061811E12</v>
      </c>
      <c r="C1377" s="139">
        <v>3.1329525E12</v>
      </c>
      <c r="D1377" s="138">
        <v>3.6643896E11</v>
      </c>
      <c r="E1377" s="138">
        <v>3.8859929280000005E12</v>
      </c>
      <c r="F1377" s="138">
        <v>1.4687744162801E13</v>
      </c>
    </row>
    <row r="1378">
      <c r="A1378" s="137">
        <v>44111.0</v>
      </c>
      <c r="B1378" s="138">
        <v>4.061811E12</v>
      </c>
      <c r="C1378" s="139">
        <v>3.1329525E12</v>
      </c>
      <c r="D1378" s="138">
        <v>3.6643896E11</v>
      </c>
      <c r="E1378" s="138">
        <v>3.8859929280000005E12</v>
      </c>
      <c r="F1378" s="138">
        <v>1.4687744162801E13</v>
      </c>
    </row>
    <row r="1379">
      <c r="A1379" s="137">
        <v>44112.0</v>
      </c>
      <c r="B1379" s="138">
        <v>4.061811E12</v>
      </c>
      <c r="C1379" s="139">
        <v>3.1329525E12</v>
      </c>
      <c r="D1379" s="138">
        <v>3.6643896E11</v>
      </c>
      <c r="E1379" s="138">
        <v>3.8859929280000005E12</v>
      </c>
      <c r="F1379" s="138">
        <v>1.4687744162801E13</v>
      </c>
    </row>
    <row r="1380">
      <c r="A1380" s="137">
        <v>44113.0</v>
      </c>
      <c r="B1380" s="138">
        <v>4.061811E12</v>
      </c>
      <c r="C1380" s="139">
        <v>3.1329525E12</v>
      </c>
      <c r="D1380" s="138">
        <v>3.6643896E11</v>
      </c>
      <c r="E1380" s="138">
        <v>3.8859929280000005E12</v>
      </c>
      <c r="F1380" s="138">
        <v>1.4687744162801E13</v>
      </c>
    </row>
    <row r="1381">
      <c r="A1381" s="137">
        <v>44114.0</v>
      </c>
      <c r="B1381" s="138">
        <v>4.061811E12</v>
      </c>
      <c r="C1381" s="139">
        <v>3.1329525E12</v>
      </c>
      <c r="D1381" s="138">
        <v>3.6643896E11</v>
      </c>
      <c r="E1381" s="138">
        <v>3.8859929280000005E12</v>
      </c>
      <c r="F1381" s="138">
        <v>1.4687744162801E13</v>
      </c>
    </row>
    <row r="1382">
      <c r="A1382" s="137">
        <v>44115.0</v>
      </c>
      <c r="B1382" s="138">
        <v>4.061811E12</v>
      </c>
      <c r="C1382" s="139">
        <v>3.1329525E12</v>
      </c>
      <c r="D1382" s="138">
        <v>3.6643896E11</v>
      </c>
      <c r="E1382" s="138">
        <v>3.8859929280000005E12</v>
      </c>
      <c r="F1382" s="138">
        <v>1.4687744162801E13</v>
      </c>
    </row>
    <row r="1383">
      <c r="A1383" s="137">
        <v>44116.0</v>
      </c>
      <c r="B1383" s="138">
        <v>4.061811E12</v>
      </c>
      <c r="C1383" s="139">
        <v>3.1329525E12</v>
      </c>
      <c r="D1383" s="138">
        <v>3.6643896E11</v>
      </c>
      <c r="E1383" s="138">
        <v>3.8859929280000005E12</v>
      </c>
      <c r="F1383" s="138">
        <v>1.4687744162801E13</v>
      </c>
    </row>
    <row r="1384">
      <c r="A1384" s="137">
        <v>44117.0</v>
      </c>
      <c r="B1384" s="138">
        <v>4.061811E12</v>
      </c>
      <c r="C1384" s="139">
        <v>3.1329525E12</v>
      </c>
      <c r="D1384" s="138">
        <v>3.6643896E11</v>
      </c>
      <c r="E1384" s="138">
        <v>3.8859929280000005E12</v>
      </c>
      <c r="F1384" s="138">
        <v>1.4687744162801E13</v>
      </c>
    </row>
    <row r="1385">
      <c r="A1385" s="137">
        <v>44118.0</v>
      </c>
      <c r="B1385" s="138">
        <v>4.061811E12</v>
      </c>
      <c r="C1385" s="139">
        <v>3.1329525E12</v>
      </c>
      <c r="D1385" s="138">
        <v>3.6643896E11</v>
      </c>
      <c r="E1385" s="138">
        <v>3.8859929280000005E12</v>
      </c>
      <c r="F1385" s="138">
        <v>1.4687744162801E13</v>
      </c>
    </row>
    <row r="1386">
      <c r="A1386" s="137">
        <v>44119.0</v>
      </c>
      <c r="B1386" s="138">
        <v>4.061811E12</v>
      </c>
      <c r="C1386" s="139">
        <v>3.1329525E12</v>
      </c>
      <c r="D1386" s="138">
        <v>3.6643896E11</v>
      </c>
      <c r="E1386" s="138">
        <v>3.8859929280000005E12</v>
      </c>
      <c r="F1386" s="138">
        <v>1.4687744162801E13</v>
      </c>
    </row>
    <row r="1387">
      <c r="A1387" s="137">
        <v>44120.0</v>
      </c>
      <c r="B1387" s="138">
        <v>4.061811E12</v>
      </c>
      <c r="C1387" s="139">
        <v>3.1329525E12</v>
      </c>
      <c r="D1387" s="138">
        <v>3.6643896E11</v>
      </c>
      <c r="E1387" s="138">
        <v>3.8859929280000005E12</v>
      </c>
      <c r="F1387" s="138">
        <v>1.4687744162801E13</v>
      </c>
    </row>
    <row r="1388">
      <c r="A1388" s="137">
        <v>44121.0</v>
      </c>
      <c r="B1388" s="138">
        <v>4.061811E12</v>
      </c>
      <c r="C1388" s="139">
        <v>3.1329525E12</v>
      </c>
      <c r="D1388" s="138">
        <v>3.6643896E11</v>
      </c>
      <c r="E1388" s="138">
        <v>3.8859929280000005E12</v>
      </c>
      <c r="F1388" s="138">
        <v>1.4687744162801E13</v>
      </c>
    </row>
    <row r="1389">
      <c r="A1389" s="137">
        <v>44122.0</v>
      </c>
      <c r="B1389" s="138">
        <v>4.061811E12</v>
      </c>
      <c r="C1389" s="139">
        <v>3.1329525E12</v>
      </c>
      <c r="D1389" s="138">
        <v>3.6643896E11</v>
      </c>
      <c r="E1389" s="138">
        <v>3.8859929280000005E12</v>
      </c>
      <c r="F1389" s="138">
        <v>1.4687744162801E13</v>
      </c>
    </row>
    <row r="1390">
      <c r="A1390" s="137">
        <v>44123.0</v>
      </c>
      <c r="B1390" s="138">
        <v>4.061811E12</v>
      </c>
      <c r="C1390" s="139">
        <v>3.1329525E12</v>
      </c>
      <c r="D1390" s="138">
        <v>3.6643896E11</v>
      </c>
      <c r="E1390" s="138">
        <v>3.8859929280000005E12</v>
      </c>
      <c r="F1390" s="138">
        <v>1.4687744162801E13</v>
      </c>
    </row>
    <row r="1391">
      <c r="A1391" s="137">
        <v>44124.0</v>
      </c>
      <c r="B1391" s="138">
        <v>4.061811E12</v>
      </c>
      <c r="C1391" s="139">
        <v>3.1329525E12</v>
      </c>
      <c r="D1391" s="138">
        <v>3.6643896E11</v>
      </c>
      <c r="E1391" s="138">
        <v>3.8859929280000005E12</v>
      </c>
      <c r="F1391" s="138">
        <v>1.4687744162801E13</v>
      </c>
    </row>
    <row r="1392">
      <c r="A1392" s="137">
        <v>44125.0</v>
      </c>
      <c r="B1392" s="138">
        <v>4.061811E12</v>
      </c>
      <c r="C1392" s="139">
        <v>3.1329525E12</v>
      </c>
      <c r="D1392" s="138">
        <v>3.6643896E11</v>
      </c>
      <c r="E1392" s="138">
        <v>3.8859929280000005E12</v>
      </c>
      <c r="F1392" s="138">
        <v>1.4687744162801E13</v>
      </c>
    </row>
    <row r="1393">
      <c r="A1393" s="137">
        <v>44126.0</v>
      </c>
      <c r="B1393" s="138">
        <v>4.061811E12</v>
      </c>
      <c r="C1393" s="139">
        <v>3.1329525E12</v>
      </c>
      <c r="D1393" s="138">
        <v>3.6643896E11</v>
      </c>
      <c r="E1393" s="138">
        <v>3.8859929280000005E12</v>
      </c>
      <c r="F1393" s="138">
        <v>1.4687744162801E13</v>
      </c>
    </row>
    <row r="1394">
      <c r="A1394" s="137">
        <v>44127.0</v>
      </c>
      <c r="B1394" s="138">
        <v>4.061811E12</v>
      </c>
      <c r="C1394" s="139">
        <v>3.1329525E12</v>
      </c>
      <c r="D1394" s="138">
        <v>3.6643896E11</v>
      </c>
      <c r="E1394" s="138">
        <v>3.8859929280000005E12</v>
      </c>
      <c r="F1394" s="138">
        <v>1.4687744162801E13</v>
      </c>
    </row>
    <row r="1395">
      <c r="A1395" s="137">
        <v>44128.0</v>
      </c>
      <c r="B1395" s="138">
        <v>4.061811E12</v>
      </c>
      <c r="C1395" s="139">
        <v>3.1329525E12</v>
      </c>
      <c r="D1395" s="138">
        <v>3.6643896E11</v>
      </c>
      <c r="E1395" s="138">
        <v>3.8859929280000005E12</v>
      </c>
      <c r="F1395" s="138">
        <v>1.4687744162801E13</v>
      </c>
    </row>
    <row r="1396">
      <c r="A1396" s="137">
        <v>44129.0</v>
      </c>
      <c r="B1396" s="138">
        <v>4.061811E12</v>
      </c>
      <c r="C1396" s="139">
        <v>3.1329525E12</v>
      </c>
      <c r="D1396" s="138">
        <v>3.6643896E11</v>
      </c>
      <c r="E1396" s="138">
        <v>3.8859929280000005E12</v>
      </c>
      <c r="F1396" s="138">
        <v>1.4687744162801E13</v>
      </c>
    </row>
    <row r="1397">
      <c r="A1397" s="137">
        <v>44130.0</v>
      </c>
      <c r="B1397" s="138">
        <v>4.061811E12</v>
      </c>
      <c r="C1397" s="139">
        <v>3.1329525E12</v>
      </c>
      <c r="D1397" s="138">
        <v>3.6643896E11</v>
      </c>
      <c r="E1397" s="138">
        <v>3.8859929280000005E12</v>
      </c>
      <c r="F1397" s="138">
        <v>1.4687744162801E13</v>
      </c>
    </row>
    <row r="1398">
      <c r="A1398" s="137">
        <v>44131.0</v>
      </c>
      <c r="B1398" s="138">
        <v>4.061811E12</v>
      </c>
      <c r="C1398" s="139">
        <v>3.1329525E12</v>
      </c>
      <c r="D1398" s="138">
        <v>3.6643896E11</v>
      </c>
      <c r="E1398" s="138">
        <v>3.8859929280000005E12</v>
      </c>
      <c r="F1398" s="138">
        <v>1.4687744162801E13</v>
      </c>
    </row>
    <row r="1399">
      <c r="A1399" s="137">
        <v>44132.0</v>
      </c>
      <c r="B1399" s="138">
        <v>4.061811E12</v>
      </c>
      <c r="C1399" s="139">
        <v>3.1329525E12</v>
      </c>
      <c r="D1399" s="138">
        <v>3.6643896E11</v>
      </c>
      <c r="E1399" s="138">
        <v>3.8859929280000005E12</v>
      </c>
      <c r="F1399" s="138">
        <v>1.4687744162801E13</v>
      </c>
    </row>
    <row r="1400">
      <c r="A1400" s="137">
        <v>44133.0</v>
      </c>
      <c r="B1400" s="138">
        <v>4.061811E12</v>
      </c>
      <c r="C1400" s="139">
        <v>3.1329525E12</v>
      </c>
      <c r="D1400" s="138">
        <v>3.6643896E11</v>
      </c>
      <c r="E1400" s="138">
        <v>3.8859929280000005E12</v>
      </c>
      <c r="F1400" s="138">
        <v>1.4687744162801E13</v>
      </c>
    </row>
    <row r="1401">
      <c r="A1401" s="137">
        <v>44134.0</v>
      </c>
      <c r="B1401" s="138">
        <v>4.061811E12</v>
      </c>
      <c r="C1401" s="139">
        <v>3.1329525E12</v>
      </c>
      <c r="D1401" s="138">
        <v>3.6643896E11</v>
      </c>
      <c r="E1401" s="138">
        <v>3.8859929280000005E12</v>
      </c>
      <c r="F1401" s="138">
        <v>1.4687744162801E13</v>
      </c>
    </row>
    <row r="1402">
      <c r="A1402" s="137">
        <v>44135.0</v>
      </c>
      <c r="B1402" s="138">
        <v>4.061811E12</v>
      </c>
      <c r="C1402" s="139">
        <v>3.1329525E12</v>
      </c>
      <c r="D1402" s="138">
        <v>3.6643896E11</v>
      </c>
      <c r="E1402" s="138">
        <v>3.8859929280000005E12</v>
      </c>
      <c r="F1402" s="138">
        <v>1.4687744162801E13</v>
      </c>
    </row>
    <row r="1403">
      <c r="A1403" s="137">
        <v>44136.0</v>
      </c>
      <c r="B1403" s="138">
        <v>4.061811E12</v>
      </c>
      <c r="C1403" s="139">
        <v>3.1329525E12</v>
      </c>
      <c r="D1403" s="138">
        <v>3.6643896E11</v>
      </c>
      <c r="E1403" s="138">
        <v>3.8859929280000005E12</v>
      </c>
      <c r="F1403" s="138">
        <v>1.4687744162801E13</v>
      </c>
    </row>
    <row r="1404">
      <c r="A1404" s="137">
        <v>44137.0</v>
      </c>
      <c r="B1404" s="138">
        <v>4.061811E12</v>
      </c>
      <c r="C1404" s="139">
        <v>3.1329525E12</v>
      </c>
      <c r="D1404" s="138">
        <v>3.6643896E11</v>
      </c>
      <c r="E1404" s="138">
        <v>3.8859929280000005E12</v>
      </c>
      <c r="F1404" s="138">
        <v>1.4687744162801E13</v>
      </c>
    </row>
    <row r="1405">
      <c r="A1405" s="137">
        <v>44138.0</v>
      </c>
      <c r="B1405" s="138">
        <v>4.061811E12</v>
      </c>
      <c r="C1405" s="139">
        <v>3.1329525E12</v>
      </c>
      <c r="D1405" s="138">
        <v>3.6643896E11</v>
      </c>
      <c r="E1405" s="138">
        <v>3.8859929280000005E12</v>
      </c>
      <c r="F1405" s="138">
        <v>1.4687744162801E13</v>
      </c>
    </row>
    <row r="1406">
      <c r="A1406" s="137">
        <v>44139.0</v>
      </c>
      <c r="B1406" s="138">
        <v>4.061811E12</v>
      </c>
      <c r="C1406" s="139">
        <v>3.1329525E12</v>
      </c>
      <c r="D1406" s="138">
        <v>3.6643896E11</v>
      </c>
      <c r="E1406" s="138">
        <v>3.8859929280000005E12</v>
      </c>
      <c r="F1406" s="138">
        <v>1.4687744162801E13</v>
      </c>
    </row>
    <row r="1407">
      <c r="A1407" s="137">
        <v>44140.0</v>
      </c>
      <c r="B1407" s="138">
        <v>4.061811E12</v>
      </c>
      <c r="C1407" s="139">
        <v>3.1329525E12</v>
      </c>
      <c r="D1407" s="138">
        <v>3.6643896E11</v>
      </c>
      <c r="E1407" s="138">
        <v>3.8859929280000005E12</v>
      </c>
      <c r="F1407" s="138">
        <v>1.4687744162801E13</v>
      </c>
    </row>
    <row r="1408">
      <c r="A1408" s="137">
        <v>44141.0</v>
      </c>
      <c r="B1408" s="138">
        <v>4.061811E12</v>
      </c>
      <c r="C1408" s="139">
        <v>3.1329525E12</v>
      </c>
      <c r="D1408" s="138">
        <v>3.6643896E11</v>
      </c>
      <c r="E1408" s="138">
        <v>3.8859929280000005E12</v>
      </c>
      <c r="F1408" s="138">
        <v>1.4687744162801E13</v>
      </c>
    </row>
    <row r="1409">
      <c r="A1409" s="137">
        <v>44142.0</v>
      </c>
      <c r="B1409" s="138">
        <v>4.061811E12</v>
      </c>
      <c r="C1409" s="139">
        <v>3.1329525E12</v>
      </c>
      <c r="D1409" s="138">
        <v>3.6643896E11</v>
      </c>
      <c r="E1409" s="138">
        <v>3.8859929280000005E12</v>
      </c>
      <c r="F1409" s="138">
        <v>1.4687744162801E13</v>
      </c>
    </row>
    <row r="1410">
      <c r="A1410" s="137">
        <v>44143.0</v>
      </c>
      <c r="B1410" s="138">
        <v>4.061811E12</v>
      </c>
      <c r="C1410" s="139">
        <v>3.1329525E12</v>
      </c>
      <c r="D1410" s="138">
        <v>3.6643896E11</v>
      </c>
      <c r="E1410" s="138">
        <v>3.8859929280000005E12</v>
      </c>
      <c r="F1410" s="138">
        <v>1.4687744162801E13</v>
      </c>
    </row>
    <row r="1411">
      <c r="A1411" s="137">
        <v>44144.0</v>
      </c>
      <c r="B1411" s="138">
        <v>4.061811E12</v>
      </c>
      <c r="C1411" s="139">
        <v>3.1329525E12</v>
      </c>
      <c r="D1411" s="138">
        <v>3.6643896E11</v>
      </c>
      <c r="E1411" s="138">
        <v>3.8859929280000005E12</v>
      </c>
      <c r="F1411" s="138">
        <v>1.4687744162801E13</v>
      </c>
    </row>
    <row r="1412">
      <c r="A1412" s="137">
        <v>44145.0</v>
      </c>
      <c r="B1412" s="138">
        <v>4.061811E12</v>
      </c>
      <c r="C1412" s="139">
        <v>3.1329525E12</v>
      </c>
      <c r="D1412" s="138">
        <v>3.6643896E11</v>
      </c>
      <c r="E1412" s="138">
        <v>3.8859929280000005E12</v>
      </c>
      <c r="F1412" s="138">
        <v>1.4687744162801E13</v>
      </c>
    </row>
    <row r="1413">
      <c r="A1413" s="137">
        <v>44146.0</v>
      </c>
      <c r="B1413" s="138">
        <v>4.061811E12</v>
      </c>
      <c r="C1413" s="139">
        <v>3.1329525E12</v>
      </c>
      <c r="D1413" s="138">
        <v>3.6643896E11</v>
      </c>
      <c r="E1413" s="138">
        <v>3.8859929280000005E12</v>
      </c>
      <c r="F1413" s="138">
        <v>1.4687744162801E13</v>
      </c>
    </row>
    <row r="1414">
      <c r="A1414" s="137">
        <v>44147.0</v>
      </c>
      <c r="B1414" s="138">
        <v>4.061811E12</v>
      </c>
      <c r="C1414" s="139">
        <v>3.1329525E12</v>
      </c>
      <c r="D1414" s="138">
        <v>3.6643896E11</v>
      </c>
      <c r="E1414" s="138">
        <v>3.8859929280000005E12</v>
      </c>
      <c r="F1414" s="138">
        <v>1.4687744162801E13</v>
      </c>
    </row>
    <row r="1415">
      <c r="A1415" s="137">
        <v>44148.0</v>
      </c>
      <c r="B1415" s="138">
        <v>4.061811E12</v>
      </c>
      <c r="C1415" s="139">
        <v>3.1329525E12</v>
      </c>
      <c r="D1415" s="138">
        <v>3.6643896E11</v>
      </c>
      <c r="E1415" s="138">
        <v>3.8859929280000005E12</v>
      </c>
      <c r="F1415" s="138">
        <v>1.4687744162801E13</v>
      </c>
    </row>
    <row r="1416">
      <c r="A1416" s="137">
        <v>44149.0</v>
      </c>
      <c r="B1416" s="138">
        <v>4.061811E12</v>
      </c>
      <c r="C1416" s="139">
        <v>3.1329525E12</v>
      </c>
      <c r="D1416" s="138">
        <v>3.6643896E11</v>
      </c>
      <c r="E1416" s="138">
        <v>3.8859929280000005E12</v>
      </c>
      <c r="F1416" s="138">
        <v>1.4687744162801E13</v>
      </c>
    </row>
    <row r="1417">
      <c r="A1417" s="137">
        <v>44150.0</v>
      </c>
      <c r="B1417" s="138">
        <v>4.061811E12</v>
      </c>
      <c r="C1417" s="139">
        <v>3.1329525E12</v>
      </c>
      <c r="D1417" s="138">
        <v>3.6643896E11</v>
      </c>
      <c r="E1417" s="138">
        <v>3.8859929280000005E12</v>
      </c>
      <c r="F1417" s="138">
        <v>1.4687744162801E13</v>
      </c>
    </row>
    <row r="1418">
      <c r="A1418" s="137">
        <v>44151.0</v>
      </c>
      <c r="B1418" s="138">
        <v>4.061811E12</v>
      </c>
      <c r="C1418" s="139">
        <v>3.1329525E12</v>
      </c>
      <c r="D1418" s="138">
        <v>3.6643896E11</v>
      </c>
      <c r="E1418" s="138">
        <v>3.8859929280000005E12</v>
      </c>
      <c r="F1418" s="138">
        <v>1.4687744162801E13</v>
      </c>
    </row>
    <row r="1419">
      <c r="A1419" s="137">
        <v>44152.0</v>
      </c>
      <c r="B1419" s="138">
        <v>4.061811E12</v>
      </c>
      <c r="C1419" s="139">
        <v>3.1329525E12</v>
      </c>
      <c r="D1419" s="138">
        <v>3.6643896E11</v>
      </c>
      <c r="E1419" s="138">
        <v>3.8859929280000005E12</v>
      </c>
      <c r="F1419" s="138">
        <v>1.4687744162801E13</v>
      </c>
    </row>
    <row r="1420">
      <c r="A1420" s="137">
        <v>44153.0</v>
      </c>
      <c r="B1420" s="138">
        <v>4.061811E12</v>
      </c>
      <c r="C1420" s="139">
        <v>3.1329525E12</v>
      </c>
      <c r="D1420" s="138">
        <v>3.6643896E11</v>
      </c>
      <c r="E1420" s="138">
        <v>3.8859929280000005E12</v>
      </c>
      <c r="F1420" s="138">
        <v>1.4687744162801E13</v>
      </c>
    </row>
    <row r="1421">
      <c r="A1421" s="137">
        <v>44154.0</v>
      </c>
      <c r="B1421" s="138">
        <v>4.061811E12</v>
      </c>
      <c r="C1421" s="139">
        <v>3.1329525E12</v>
      </c>
      <c r="D1421" s="138">
        <v>3.6643896E11</v>
      </c>
      <c r="E1421" s="138">
        <v>3.8859929280000005E12</v>
      </c>
      <c r="F1421" s="138">
        <v>1.4687744162801E13</v>
      </c>
    </row>
    <row r="1422">
      <c r="A1422" s="137">
        <v>44155.0</v>
      </c>
      <c r="B1422" s="138">
        <v>4.061811E12</v>
      </c>
      <c r="C1422" s="139">
        <v>3.1329525E12</v>
      </c>
      <c r="D1422" s="138">
        <v>3.6643896E11</v>
      </c>
      <c r="E1422" s="138">
        <v>3.8859929280000005E12</v>
      </c>
      <c r="F1422" s="138">
        <v>1.4687744162801E13</v>
      </c>
    </row>
    <row r="1423">
      <c r="A1423" s="137">
        <v>44156.0</v>
      </c>
      <c r="B1423" s="138">
        <v>4.061811E12</v>
      </c>
      <c r="C1423" s="139">
        <v>3.1329525E12</v>
      </c>
      <c r="D1423" s="138">
        <v>3.6643896E11</v>
      </c>
      <c r="E1423" s="138">
        <v>3.8859929280000005E12</v>
      </c>
      <c r="F1423" s="138">
        <v>1.4687744162801E13</v>
      </c>
    </row>
    <row r="1424">
      <c r="A1424" s="137">
        <v>44157.0</v>
      </c>
      <c r="B1424" s="138">
        <v>4.061811E12</v>
      </c>
      <c r="C1424" s="139">
        <v>3.1329525E12</v>
      </c>
      <c r="D1424" s="138">
        <v>3.6643896E11</v>
      </c>
      <c r="E1424" s="138">
        <v>3.8859929280000005E12</v>
      </c>
      <c r="F1424" s="138">
        <v>1.4687744162801E13</v>
      </c>
    </row>
    <row r="1425">
      <c r="A1425" s="137">
        <v>44158.0</v>
      </c>
      <c r="B1425" s="138">
        <v>4.061811E12</v>
      </c>
      <c r="C1425" s="139">
        <v>3.1329525E12</v>
      </c>
      <c r="D1425" s="138">
        <v>3.6643896E11</v>
      </c>
      <c r="E1425" s="138">
        <v>3.8859929280000005E12</v>
      </c>
      <c r="F1425" s="138">
        <v>1.4687744162801E13</v>
      </c>
    </row>
    <row r="1426">
      <c r="A1426" s="137">
        <v>44159.0</v>
      </c>
      <c r="B1426" s="138">
        <v>4.061811E12</v>
      </c>
      <c r="C1426" s="139">
        <v>3.1329525E12</v>
      </c>
      <c r="D1426" s="138">
        <v>3.6643896E11</v>
      </c>
      <c r="E1426" s="138">
        <v>3.8859929280000005E12</v>
      </c>
      <c r="F1426" s="138">
        <v>1.4687744162801E13</v>
      </c>
    </row>
    <row r="1427">
      <c r="A1427" s="137">
        <v>44160.0</v>
      </c>
      <c r="B1427" s="138">
        <v>4.061811E12</v>
      </c>
      <c r="C1427" s="139">
        <v>3.1329525E12</v>
      </c>
      <c r="D1427" s="138">
        <v>3.6643896E11</v>
      </c>
      <c r="E1427" s="138">
        <v>3.8859929280000005E12</v>
      </c>
      <c r="F1427" s="138">
        <v>1.4687744162801E13</v>
      </c>
    </row>
    <row r="1428">
      <c r="A1428" s="137">
        <v>44161.0</v>
      </c>
      <c r="B1428" s="138">
        <v>4.061811E12</v>
      </c>
      <c r="C1428" s="139">
        <v>3.1329525E12</v>
      </c>
      <c r="D1428" s="138">
        <v>3.6643896E11</v>
      </c>
      <c r="E1428" s="138">
        <v>3.8859929280000005E12</v>
      </c>
      <c r="F1428" s="138">
        <v>1.4687744162801E13</v>
      </c>
    </row>
    <row r="1429">
      <c r="A1429" s="137">
        <v>44162.0</v>
      </c>
      <c r="B1429" s="138">
        <v>4.061811E12</v>
      </c>
      <c r="C1429" s="139">
        <v>3.1329525E12</v>
      </c>
      <c r="D1429" s="138">
        <v>3.6643896E11</v>
      </c>
      <c r="E1429" s="138">
        <v>3.8859929280000005E12</v>
      </c>
      <c r="F1429" s="138">
        <v>1.4687744162801E13</v>
      </c>
    </row>
    <row r="1430">
      <c r="A1430" s="137">
        <v>44163.0</v>
      </c>
      <c r="B1430" s="138">
        <v>4.061811E12</v>
      </c>
      <c r="C1430" s="139">
        <v>3.1329525E12</v>
      </c>
      <c r="D1430" s="138">
        <v>3.6643896E11</v>
      </c>
      <c r="E1430" s="138">
        <v>3.8859929280000005E12</v>
      </c>
      <c r="F1430" s="138">
        <v>1.4687744162801E13</v>
      </c>
    </row>
    <row r="1431">
      <c r="A1431" s="137">
        <v>44164.0</v>
      </c>
      <c r="B1431" s="138">
        <v>4.061811E12</v>
      </c>
      <c r="C1431" s="139">
        <v>3.1329525E12</v>
      </c>
      <c r="D1431" s="138">
        <v>3.6643896E11</v>
      </c>
      <c r="E1431" s="138">
        <v>3.8859929280000005E12</v>
      </c>
      <c r="F1431" s="138">
        <v>1.4687744162801E13</v>
      </c>
    </row>
    <row r="1432">
      <c r="A1432" s="137">
        <v>44165.0</v>
      </c>
      <c r="B1432" s="138">
        <v>4.061811E12</v>
      </c>
      <c r="C1432" s="139">
        <v>3.1329525E12</v>
      </c>
      <c r="D1432" s="138">
        <v>3.6643896E11</v>
      </c>
      <c r="E1432" s="138">
        <v>3.8859929280000005E12</v>
      </c>
      <c r="F1432" s="138">
        <v>1.4687744162801E13</v>
      </c>
    </row>
    <row r="1433">
      <c r="A1433" s="137">
        <v>44166.0</v>
      </c>
      <c r="B1433" s="138">
        <v>4.061811E12</v>
      </c>
      <c r="C1433" s="139">
        <v>3.1329525E12</v>
      </c>
      <c r="D1433" s="138">
        <v>3.6643896E11</v>
      </c>
      <c r="E1433" s="138">
        <v>3.8859929280000005E12</v>
      </c>
      <c r="F1433" s="138">
        <v>1.4687744162801E13</v>
      </c>
    </row>
    <row r="1434">
      <c r="A1434" s="137">
        <v>44167.0</v>
      </c>
      <c r="B1434" s="138">
        <v>4.061811E12</v>
      </c>
      <c r="C1434" s="139">
        <v>3.1329525E12</v>
      </c>
      <c r="D1434" s="138">
        <v>3.6643896E11</v>
      </c>
      <c r="E1434" s="138">
        <v>3.8859929280000005E12</v>
      </c>
      <c r="F1434" s="138">
        <v>1.4687744162801E13</v>
      </c>
    </row>
    <row r="1435">
      <c r="A1435" s="137">
        <v>44168.0</v>
      </c>
      <c r="B1435" s="138">
        <v>4.061811E12</v>
      </c>
      <c r="C1435" s="139">
        <v>3.1329525E12</v>
      </c>
      <c r="D1435" s="138">
        <v>3.6643896E11</v>
      </c>
      <c r="E1435" s="138">
        <v>3.8859929280000005E12</v>
      </c>
      <c r="F1435" s="138">
        <v>1.4687744162801E13</v>
      </c>
    </row>
    <row r="1436">
      <c r="A1436" s="137">
        <v>44169.0</v>
      </c>
      <c r="B1436" s="138">
        <v>4.061811E12</v>
      </c>
      <c r="C1436" s="139">
        <v>3.1329525E12</v>
      </c>
      <c r="D1436" s="138">
        <v>3.6643896E11</v>
      </c>
      <c r="E1436" s="138">
        <v>3.8859929280000005E12</v>
      </c>
      <c r="F1436" s="138">
        <v>1.4687744162801E13</v>
      </c>
    </row>
    <row r="1437">
      <c r="A1437" s="137">
        <v>44170.0</v>
      </c>
      <c r="B1437" s="138">
        <v>4.061811E12</v>
      </c>
      <c r="C1437" s="139">
        <v>3.1329525E12</v>
      </c>
      <c r="D1437" s="138">
        <v>3.6643896E11</v>
      </c>
      <c r="E1437" s="138">
        <v>3.8859929280000005E12</v>
      </c>
      <c r="F1437" s="138">
        <v>1.4687744162801E13</v>
      </c>
    </row>
    <row r="1438">
      <c r="A1438" s="137">
        <v>44171.0</v>
      </c>
      <c r="B1438" s="138">
        <v>4.061811E12</v>
      </c>
      <c r="C1438" s="139">
        <v>3.1329525E12</v>
      </c>
      <c r="D1438" s="138">
        <v>3.6643896E11</v>
      </c>
      <c r="E1438" s="138">
        <v>3.8859929280000005E12</v>
      </c>
      <c r="F1438" s="138">
        <v>1.4687744162801E13</v>
      </c>
    </row>
    <row r="1439">
      <c r="A1439" s="137">
        <v>44172.0</v>
      </c>
      <c r="B1439" s="138">
        <v>4.061811E12</v>
      </c>
      <c r="C1439" s="139">
        <v>3.1329525E12</v>
      </c>
      <c r="D1439" s="138">
        <v>3.6643896E11</v>
      </c>
      <c r="E1439" s="138">
        <v>3.8859929280000005E12</v>
      </c>
      <c r="F1439" s="138">
        <v>1.4687744162801E13</v>
      </c>
    </row>
    <row r="1440">
      <c r="A1440" s="137">
        <v>44173.0</v>
      </c>
      <c r="B1440" s="138">
        <v>4.061811E12</v>
      </c>
      <c r="C1440" s="139">
        <v>3.1329525E12</v>
      </c>
      <c r="D1440" s="138">
        <v>3.6643896E11</v>
      </c>
      <c r="E1440" s="138">
        <v>3.8859929280000005E12</v>
      </c>
      <c r="F1440" s="138">
        <v>1.4687744162801E13</v>
      </c>
    </row>
    <row r="1441">
      <c r="A1441" s="137">
        <v>44174.0</v>
      </c>
      <c r="B1441" s="138">
        <v>4.061811E12</v>
      </c>
      <c r="C1441" s="139">
        <v>3.1329525E12</v>
      </c>
      <c r="D1441" s="138">
        <v>3.6643896E11</v>
      </c>
      <c r="E1441" s="138">
        <v>3.8859929280000005E12</v>
      </c>
      <c r="F1441" s="138">
        <v>1.4687744162801E13</v>
      </c>
    </row>
    <row r="1442">
      <c r="A1442" s="137">
        <v>44175.0</v>
      </c>
      <c r="B1442" s="138">
        <v>4.061811E12</v>
      </c>
      <c r="C1442" s="139">
        <v>3.1329525E12</v>
      </c>
      <c r="D1442" s="138">
        <v>3.6643896E11</v>
      </c>
      <c r="E1442" s="138">
        <v>3.8859929280000005E12</v>
      </c>
      <c r="F1442" s="138">
        <v>1.4687744162801E13</v>
      </c>
    </row>
    <row r="1443">
      <c r="A1443" s="137">
        <v>44176.0</v>
      </c>
      <c r="B1443" s="138">
        <v>4.061811E12</v>
      </c>
      <c r="C1443" s="139">
        <v>3.1329525E12</v>
      </c>
      <c r="D1443" s="138">
        <v>3.6643896E11</v>
      </c>
      <c r="E1443" s="138">
        <v>3.8859929280000005E12</v>
      </c>
      <c r="F1443" s="138">
        <v>1.4687744162801E13</v>
      </c>
    </row>
    <row r="1444">
      <c r="A1444" s="137">
        <v>44177.0</v>
      </c>
      <c r="B1444" s="138">
        <v>4.061811E12</v>
      </c>
      <c r="C1444" s="139">
        <v>3.1329525E12</v>
      </c>
      <c r="D1444" s="138">
        <v>3.6643896E11</v>
      </c>
      <c r="E1444" s="138">
        <v>3.8859929280000005E12</v>
      </c>
      <c r="F1444" s="138">
        <v>1.4687744162801E13</v>
      </c>
    </row>
    <row r="1445">
      <c r="A1445" s="137">
        <v>44178.0</v>
      </c>
      <c r="B1445" s="138">
        <v>4.061811E12</v>
      </c>
      <c r="C1445" s="139">
        <v>3.1329525E12</v>
      </c>
      <c r="D1445" s="138">
        <v>3.6643896E11</v>
      </c>
      <c r="E1445" s="138">
        <v>3.8859929280000005E12</v>
      </c>
      <c r="F1445" s="138">
        <v>1.4687744162801E13</v>
      </c>
    </row>
    <row r="1446">
      <c r="A1446" s="137">
        <v>44179.0</v>
      </c>
      <c r="B1446" s="138">
        <v>4.061811E12</v>
      </c>
      <c r="C1446" s="139">
        <v>3.1329525E12</v>
      </c>
      <c r="D1446" s="138">
        <v>3.6643896E11</v>
      </c>
      <c r="E1446" s="138">
        <v>3.8859929280000005E12</v>
      </c>
      <c r="F1446" s="138">
        <v>1.4687744162801E13</v>
      </c>
    </row>
    <row r="1447">
      <c r="A1447" s="137">
        <v>44180.0</v>
      </c>
      <c r="B1447" s="138">
        <v>4.061811E12</v>
      </c>
      <c r="C1447" s="139">
        <v>3.1329525E12</v>
      </c>
      <c r="D1447" s="138">
        <v>3.6643896E11</v>
      </c>
      <c r="E1447" s="138">
        <v>3.8859929280000005E12</v>
      </c>
      <c r="F1447" s="138">
        <v>1.4687744162801E13</v>
      </c>
    </row>
    <row r="1448">
      <c r="A1448" s="137">
        <v>44181.0</v>
      </c>
      <c r="B1448" s="138">
        <v>4.061811E12</v>
      </c>
      <c r="C1448" s="139">
        <v>3.1329525E12</v>
      </c>
      <c r="D1448" s="138">
        <v>3.6643896E11</v>
      </c>
      <c r="E1448" s="138">
        <v>3.8859929280000005E12</v>
      </c>
      <c r="F1448" s="138">
        <v>1.4687744162801E13</v>
      </c>
    </row>
    <row r="1449">
      <c r="A1449" s="137">
        <v>44182.0</v>
      </c>
      <c r="B1449" s="138">
        <v>4.061811E12</v>
      </c>
      <c r="C1449" s="139">
        <v>3.1329525E12</v>
      </c>
      <c r="D1449" s="138">
        <v>3.6643896E11</v>
      </c>
      <c r="E1449" s="138">
        <v>3.8859929280000005E12</v>
      </c>
      <c r="F1449" s="138">
        <v>1.4687744162801E13</v>
      </c>
    </row>
    <row r="1450">
      <c r="A1450" s="137">
        <v>44183.0</v>
      </c>
      <c r="B1450" s="138">
        <v>4.061811E12</v>
      </c>
      <c r="C1450" s="139">
        <v>3.1329525E12</v>
      </c>
      <c r="D1450" s="138">
        <v>3.6643896E11</v>
      </c>
      <c r="E1450" s="138">
        <v>3.8859929280000005E12</v>
      </c>
      <c r="F1450" s="138">
        <v>1.4687744162801E13</v>
      </c>
    </row>
    <row r="1451">
      <c r="A1451" s="137">
        <v>44184.0</v>
      </c>
      <c r="B1451" s="138">
        <v>4.061811E12</v>
      </c>
      <c r="C1451" s="139">
        <v>3.1329525E12</v>
      </c>
      <c r="D1451" s="138">
        <v>3.6643896E11</v>
      </c>
      <c r="E1451" s="138">
        <v>3.8859929280000005E12</v>
      </c>
      <c r="F1451" s="138">
        <v>1.4687744162801E13</v>
      </c>
    </row>
    <row r="1452">
      <c r="A1452" s="137">
        <v>44185.0</v>
      </c>
      <c r="B1452" s="138">
        <v>4.061811E12</v>
      </c>
      <c r="C1452" s="139">
        <v>3.1329525E12</v>
      </c>
      <c r="D1452" s="138">
        <v>3.6643896E11</v>
      </c>
      <c r="E1452" s="138">
        <v>3.8859929280000005E12</v>
      </c>
      <c r="F1452" s="138">
        <v>1.4687744162801E13</v>
      </c>
    </row>
    <row r="1453">
      <c r="A1453" s="137">
        <v>44186.0</v>
      </c>
      <c r="B1453" s="138">
        <v>4.061811E12</v>
      </c>
      <c r="C1453" s="139">
        <v>3.1329525E12</v>
      </c>
      <c r="D1453" s="138">
        <v>3.6643896E11</v>
      </c>
      <c r="E1453" s="138">
        <v>3.8859929280000005E12</v>
      </c>
      <c r="F1453" s="138">
        <v>1.4687744162801E13</v>
      </c>
    </row>
    <row r="1454">
      <c r="A1454" s="137">
        <v>44187.0</v>
      </c>
      <c r="B1454" s="138">
        <v>4.061811E12</v>
      </c>
      <c r="C1454" s="139">
        <v>3.1329525E12</v>
      </c>
      <c r="D1454" s="138">
        <v>3.6643896E11</v>
      </c>
      <c r="E1454" s="138">
        <v>3.8859929280000005E12</v>
      </c>
      <c r="F1454" s="138">
        <v>1.4687744162801E13</v>
      </c>
    </row>
    <row r="1455">
      <c r="A1455" s="137">
        <v>44188.0</v>
      </c>
      <c r="B1455" s="138">
        <v>4.061811E12</v>
      </c>
      <c r="C1455" s="139">
        <v>3.1329525E12</v>
      </c>
      <c r="D1455" s="138">
        <v>3.6643896E11</v>
      </c>
      <c r="E1455" s="138">
        <v>3.8859929280000005E12</v>
      </c>
      <c r="F1455" s="138">
        <v>1.4687744162801E13</v>
      </c>
    </row>
    <row r="1456">
      <c r="A1456" s="137">
        <v>44189.0</v>
      </c>
      <c r="B1456" s="138">
        <v>4.061811E12</v>
      </c>
      <c r="C1456" s="139">
        <v>3.1329525E12</v>
      </c>
      <c r="D1456" s="138">
        <v>3.6643896E11</v>
      </c>
      <c r="E1456" s="138">
        <v>3.8859929280000005E12</v>
      </c>
      <c r="F1456" s="138">
        <v>1.4687744162801E13</v>
      </c>
    </row>
    <row r="1457">
      <c r="A1457" s="137">
        <v>44190.0</v>
      </c>
      <c r="B1457" s="138">
        <v>4.061811E12</v>
      </c>
      <c r="C1457" s="139">
        <v>3.1329525E12</v>
      </c>
      <c r="D1457" s="138">
        <v>3.6643896E11</v>
      </c>
      <c r="E1457" s="138">
        <v>3.8859929280000005E12</v>
      </c>
      <c r="F1457" s="138">
        <v>1.4687744162801E13</v>
      </c>
    </row>
    <row r="1458">
      <c r="A1458" s="137">
        <v>44191.0</v>
      </c>
      <c r="B1458" s="138">
        <v>4.061811E12</v>
      </c>
      <c r="C1458" s="139">
        <v>3.1329525E12</v>
      </c>
      <c r="D1458" s="138">
        <v>3.6643896E11</v>
      </c>
      <c r="E1458" s="138">
        <v>3.8859929280000005E12</v>
      </c>
      <c r="F1458" s="138">
        <v>1.4687744162801E13</v>
      </c>
    </row>
    <row r="1459">
      <c r="A1459" s="137">
        <v>44192.0</v>
      </c>
      <c r="B1459" s="138">
        <v>4.061811E12</v>
      </c>
      <c r="C1459" s="139">
        <v>3.1329525E12</v>
      </c>
      <c r="D1459" s="138">
        <v>3.6643896E11</v>
      </c>
      <c r="E1459" s="138">
        <v>3.8859929280000005E12</v>
      </c>
      <c r="F1459" s="138">
        <v>1.4687744162801E13</v>
      </c>
    </row>
    <row r="1460">
      <c r="A1460" s="137">
        <v>44193.0</v>
      </c>
      <c r="B1460" s="138">
        <v>4.061811E12</v>
      </c>
      <c r="C1460" s="139">
        <v>3.1329525E12</v>
      </c>
      <c r="D1460" s="138">
        <v>3.6643896E11</v>
      </c>
      <c r="E1460" s="138">
        <v>3.8859929280000005E12</v>
      </c>
      <c r="F1460" s="138">
        <v>1.4687744162801E13</v>
      </c>
    </row>
    <row r="1461">
      <c r="A1461" s="137">
        <v>44194.0</v>
      </c>
      <c r="B1461" s="138">
        <v>4.061811E12</v>
      </c>
      <c r="C1461" s="139">
        <v>3.1329525E12</v>
      </c>
      <c r="D1461" s="138">
        <v>3.6643896E11</v>
      </c>
      <c r="E1461" s="138">
        <v>3.8859929280000005E12</v>
      </c>
      <c r="F1461" s="138">
        <v>1.4687744162801E13</v>
      </c>
    </row>
    <row r="1462">
      <c r="A1462" s="137">
        <v>44195.0</v>
      </c>
      <c r="B1462" s="138">
        <v>4.061811E12</v>
      </c>
      <c r="C1462" s="139">
        <v>3.1329525E12</v>
      </c>
      <c r="D1462" s="138">
        <v>3.6643896E11</v>
      </c>
      <c r="E1462" s="138">
        <v>3.8859929280000005E12</v>
      </c>
      <c r="F1462" s="138">
        <v>1.4687744162801E13</v>
      </c>
    </row>
    <row r="1463">
      <c r="A1463" s="137">
        <v>44196.0</v>
      </c>
      <c r="B1463" s="138">
        <v>4.061811E12</v>
      </c>
      <c r="C1463" s="139">
        <v>3.1329525E12</v>
      </c>
      <c r="D1463" s="138">
        <v>3.6643896E11</v>
      </c>
      <c r="E1463" s="138">
        <v>3.8859929280000005E12</v>
      </c>
      <c r="F1463" s="138">
        <v>1.4687744162801E13</v>
      </c>
    </row>
    <row r="1464">
      <c r="A1464" s="137">
        <v>44197.0</v>
      </c>
      <c r="B1464" s="138">
        <v>4.1723144E12</v>
      </c>
      <c r="C1464" s="139">
        <v>3.2252658E12</v>
      </c>
      <c r="D1464" s="138">
        <v>3.4896888E11</v>
      </c>
      <c r="E1464" s="138">
        <v>3.6882718200000005E12</v>
      </c>
      <c r="F1464" s="138">
        <v>1.7820459508852E13</v>
      </c>
    </row>
    <row r="1465">
      <c r="A1465" s="137">
        <v>44198.0</v>
      </c>
      <c r="B1465" s="138">
        <v>4.1623995E12</v>
      </c>
      <c r="C1465" s="139">
        <v>3.2252658E12</v>
      </c>
      <c r="D1465" s="138">
        <v>3.4896888E11</v>
      </c>
      <c r="E1465" s="138">
        <v>3.6882718200000005E12</v>
      </c>
      <c r="F1465" s="138">
        <v>1.7820459508852E13</v>
      </c>
    </row>
    <row r="1466">
      <c r="A1466" s="137">
        <v>44199.0</v>
      </c>
      <c r="B1466" s="138">
        <v>4.1623995E12</v>
      </c>
      <c r="C1466" s="139">
        <v>3.2252658E12</v>
      </c>
      <c r="D1466" s="138">
        <v>3.4896888E11</v>
      </c>
      <c r="E1466" s="138">
        <v>3.6882718200000005E12</v>
      </c>
      <c r="F1466" s="138">
        <v>1.7820459508852E13</v>
      </c>
    </row>
    <row r="1467">
      <c r="A1467" s="137">
        <v>44200.0</v>
      </c>
      <c r="B1467" s="138">
        <v>4.1623995E12</v>
      </c>
      <c r="C1467" s="139">
        <v>3.2252658E12</v>
      </c>
      <c r="D1467" s="138">
        <v>3.4896888E11</v>
      </c>
      <c r="E1467" s="138">
        <v>3.6882718200000005E12</v>
      </c>
      <c r="F1467" s="138">
        <v>1.7820459508852E13</v>
      </c>
    </row>
    <row r="1468">
      <c r="A1468" s="137">
        <v>44201.0</v>
      </c>
      <c r="B1468" s="138">
        <v>4.1623995E12</v>
      </c>
      <c r="C1468" s="139">
        <v>3.2252658E12</v>
      </c>
      <c r="D1468" s="138">
        <v>3.4896888E11</v>
      </c>
      <c r="E1468" s="138">
        <v>3.6882718200000005E12</v>
      </c>
      <c r="F1468" s="138">
        <v>1.7820459508852E13</v>
      </c>
    </row>
    <row r="1469">
      <c r="A1469" s="137">
        <v>44202.0</v>
      </c>
      <c r="B1469" s="138">
        <v>4.1623995E12</v>
      </c>
      <c r="C1469" s="139">
        <v>3.2252658E12</v>
      </c>
      <c r="D1469" s="138">
        <v>3.4896888E11</v>
      </c>
      <c r="E1469" s="138">
        <v>3.6882718200000005E12</v>
      </c>
      <c r="F1469" s="138">
        <v>1.7820459508852E13</v>
      </c>
    </row>
    <row r="1470">
      <c r="A1470" s="137">
        <v>44203.0</v>
      </c>
      <c r="B1470" s="138">
        <v>4.1623995E12</v>
      </c>
      <c r="C1470" s="139">
        <v>3.2252658E12</v>
      </c>
      <c r="D1470" s="138">
        <v>3.4896888E11</v>
      </c>
      <c r="E1470" s="138">
        <v>3.6882718200000005E12</v>
      </c>
      <c r="F1470" s="138">
        <v>1.7820459508852E13</v>
      </c>
    </row>
    <row r="1471">
      <c r="A1471" s="137">
        <v>44204.0</v>
      </c>
      <c r="B1471" s="138">
        <v>4.1623995E12</v>
      </c>
      <c r="C1471" s="139">
        <v>3.2252658E12</v>
      </c>
      <c r="D1471" s="138">
        <v>3.4896888E11</v>
      </c>
      <c r="E1471" s="138">
        <v>3.6882718200000005E12</v>
      </c>
      <c r="F1471" s="138">
        <v>1.7820459508852E13</v>
      </c>
    </row>
    <row r="1472">
      <c r="A1472" s="137">
        <v>44205.0</v>
      </c>
      <c r="B1472" s="138">
        <v>4.1623995E12</v>
      </c>
      <c r="C1472" s="139">
        <v>3.2252658E12</v>
      </c>
      <c r="D1472" s="138">
        <v>3.4896888E11</v>
      </c>
      <c r="E1472" s="138">
        <v>3.6882718200000005E12</v>
      </c>
      <c r="F1472" s="138">
        <v>1.7820459508852E13</v>
      </c>
    </row>
    <row r="1473">
      <c r="A1473" s="137">
        <v>44206.0</v>
      </c>
      <c r="B1473" s="138">
        <v>4.1623995E12</v>
      </c>
      <c r="C1473" s="139">
        <v>3.2252658E12</v>
      </c>
      <c r="D1473" s="138">
        <v>3.4896888E11</v>
      </c>
      <c r="E1473" s="138">
        <v>3.6882718200000005E12</v>
      </c>
      <c r="F1473" s="138">
        <v>1.7820459508852E13</v>
      </c>
    </row>
    <row r="1474">
      <c r="A1474" s="137">
        <v>44207.0</v>
      </c>
      <c r="B1474" s="138">
        <v>4.1623995E12</v>
      </c>
      <c r="C1474" s="139">
        <v>3.2252658E12</v>
      </c>
      <c r="D1474" s="138">
        <v>3.4896888E11</v>
      </c>
      <c r="E1474" s="138">
        <v>3.6882718200000005E12</v>
      </c>
      <c r="F1474" s="138">
        <v>1.7820459508852E13</v>
      </c>
    </row>
    <row r="1475">
      <c r="A1475" s="137">
        <v>44208.0</v>
      </c>
      <c r="B1475" s="138">
        <v>4.1623995E12</v>
      </c>
      <c r="C1475" s="139">
        <v>3.2252658E12</v>
      </c>
      <c r="D1475" s="138">
        <v>3.4896888E11</v>
      </c>
      <c r="E1475" s="138">
        <v>3.6882718200000005E12</v>
      </c>
      <c r="F1475" s="138">
        <v>1.7820459508852E13</v>
      </c>
    </row>
    <row r="1476">
      <c r="A1476" s="137">
        <v>44209.0</v>
      </c>
      <c r="B1476" s="138">
        <v>4.1623995E12</v>
      </c>
      <c r="C1476" s="139">
        <v>3.2252658E12</v>
      </c>
      <c r="D1476" s="138">
        <v>3.4896888E11</v>
      </c>
      <c r="E1476" s="138">
        <v>3.6882718200000005E12</v>
      </c>
      <c r="F1476" s="138">
        <v>1.7820459508852E13</v>
      </c>
    </row>
    <row r="1477">
      <c r="A1477" s="137">
        <v>44210.0</v>
      </c>
      <c r="B1477" s="138">
        <v>4.1623995E12</v>
      </c>
      <c r="C1477" s="139">
        <v>3.2252658E12</v>
      </c>
      <c r="D1477" s="138">
        <v>3.4896888E11</v>
      </c>
      <c r="E1477" s="138">
        <v>3.6882718200000005E12</v>
      </c>
      <c r="F1477" s="138">
        <v>1.7820459508852E13</v>
      </c>
    </row>
    <row r="1478">
      <c r="A1478" s="137">
        <v>44211.0</v>
      </c>
      <c r="B1478" s="138">
        <v>4.1623995E12</v>
      </c>
      <c r="C1478" s="139">
        <v>3.2252658E12</v>
      </c>
      <c r="D1478" s="138">
        <v>3.4896888E11</v>
      </c>
      <c r="E1478" s="138">
        <v>3.6882718200000005E12</v>
      </c>
      <c r="F1478" s="138">
        <v>1.7820459508852E13</v>
      </c>
    </row>
    <row r="1479">
      <c r="A1479" s="137">
        <v>44212.0</v>
      </c>
      <c r="B1479" s="138">
        <v>4.1623995E12</v>
      </c>
      <c r="C1479" s="139">
        <v>3.2252658E12</v>
      </c>
      <c r="D1479" s="138">
        <v>3.4896888E11</v>
      </c>
      <c r="E1479" s="138">
        <v>3.6882718200000005E12</v>
      </c>
      <c r="F1479" s="138">
        <v>1.7820459508852E13</v>
      </c>
    </row>
    <row r="1480">
      <c r="A1480" s="137">
        <v>44213.0</v>
      </c>
      <c r="B1480" s="138">
        <v>4.1623995E12</v>
      </c>
      <c r="C1480" s="139">
        <v>3.2252658E12</v>
      </c>
      <c r="D1480" s="138">
        <v>3.4896888E11</v>
      </c>
      <c r="E1480" s="138">
        <v>3.6882718200000005E12</v>
      </c>
      <c r="F1480" s="138">
        <v>1.7820459508852E13</v>
      </c>
    </row>
    <row r="1481">
      <c r="A1481" s="137">
        <v>44214.0</v>
      </c>
      <c r="B1481" s="138">
        <v>4.1623995E12</v>
      </c>
      <c r="C1481" s="139">
        <v>3.2252658E12</v>
      </c>
      <c r="D1481" s="138">
        <v>3.4896888E11</v>
      </c>
      <c r="E1481" s="138">
        <v>3.6882718200000005E12</v>
      </c>
      <c r="F1481" s="138">
        <v>1.7820459508852E13</v>
      </c>
    </row>
    <row r="1482">
      <c r="A1482" s="137">
        <v>44215.0</v>
      </c>
      <c r="B1482" s="138">
        <v>4.1623995E12</v>
      </c>
      <c r="C1482" s="139">
        <v>3.2252658E12</v>
      </c>
      <c r="D1482" s="138">
        <v>3.4896888E11</v>
      </c>
      <c r="E1482" s="138">
        <v>3.6882718200000005E12</v>
      </c>
      <c r="F1482" s="138">
        <v>1.7820459508852E13</v>
      </c>
    </row>
    <row r="1483">
      <c r="A1483" s="137">
        <v>44216.0</v>
      </c>
      <c r="B1483" s="138">
        <v>4.1623995E12</v>
      </c>
      <c r="C1483" s="139">
        <v>3.2252658E12</v>
      </c>
      <c r="D1483" s="138">
        <v>3.4896888E11</v>
      </c>
      <c r="E1483" s="138">
        <v>3.6882718200000005E12</v>
      </c>
      <c r="F1483" s="138">
        <v>1.7820459508852E13</v>
      </c>
    </row>
    <row r="1484">
      <c r="A1484" s="137">
        <v>44217.0</v>
      </c>
      <c r="B1484" s="138">
        <v>4.1623995E12</v>
      </c>
      <c r="C1484" s="139">
        <v>3.2252658E12</v>
      </c>
      <c r="D1484" s="138">
        <v>3.4896888E11</v>
      </c>
      <c r="E1484" s="138">
        <v>3.6882718200000005E12</v>
      </c>
      <c r="F1484" s="138">
        <v>1.7820459508852E13</v>
      </c>
    </row>
    <row r="1485">
      <c r="A1485" s="137">
        <v>44218.0</v>
      </c>
      <c r="B1485" s="138">
        <v>4.1623995E12</v>
      </c>
      <c r="C1485" s="139">
        <v>3.2252658E12</v>
      </c>
      <c r="D1485" s="138">
        <v>3.4896888E11</v>
      </c>
      <c r="E1485" s="138">
        <v>3.6882718200000005E12</v>
      </c>
      <c r="F1485" s="138">
        <v>1.7820459508852E13</v>
      </c>
    </row>
    <row r="1486">
      <c r="A1486" s="137">
        <v>44219.0</v>
      </c>
      <c r="B1486" s="138">
        <v>4.1623995E12</v>
      </c>
      <c r="C1486" s="139">
        <v>3.2252658E12</v>
      </c>
      <c r="D1486" s="138">
        <v>3.4896888E11</v>
      </c>
      <c r="E1486" s="138">
        <v>3.6882718200000005E12</v>
      </c>
      <c r="F1486" s="138">
        <v>1.7820459508852E13</v>
      </c>
    </row>
    <row r="1487">
      <c r="A1487" s="137">
        <v>44220.0</v>
      </c>
      <c r="B1487" s="138">
        <v>4.1623995E12</v>
      </c>
      <c r="C1487" s="139">
        <v>3.2252658E12</v>
      </c>
      <c r="D1487" s="138">
        <v>3.4896888E11</v>
      </c>
      <c r="E1487" s="138">
        <v>3.6882718200000005E12</v>
      </c>
      <c r="F1487" s="138">
        <v>1.7820459508852E13</v>
      </c>
    </row>
    <row r="1488">
      <c r="A1488" s="137">
        <v>44221.0</v>
      </c>
      <c r="B1488" s="138">
        <v>4.1623995E12</v>
      </c>
      <c r="C1488" s="139">
        <v>3.2252658E12</v>
      </c>
      <c r="D1488" s="138">
        <v>3.4896888E11</v>
      </c>
      <c r="E1488" s="138">
        <v>3.6882718200000005E12</v>
      </c>
      <c r="F1488" s="138">
        <v>1.7820459508852E13</v>
      </c>
    </row>
    <row r="1489">
      <c r="A1489" s="137">
        <v>44222.0</v>
      </c>
      <c r="B1489" s="138">
        <v>4.1623995E12</v>
      </c>
      <c r="C1489" s="139">
        <v>3.2252658E12</v>
      </c>
      <c r="D1489" s="138">
        <v>3.4896888E11</v>
      </c>
      <c r="E1489" s="138">
        <v>3.6882718200000005E12</v>
      </c>
      <c r="F1489" s="138">
        <v>1.7820459508852E13</v>
      </c>
    </row>
    <row r="1490">
      <c r="A1490" s="137">
        <v>44223.0</v>
      </c>
      <c r="B1490" s="138">
        <v>4.1623995E12</v>
      </c>
      <c r="C1490" s="139">
        <v>3.2252658E12</v>
      </c>
      <c r="D1490" s="138">
        <v>3.4896888E11</v>
      </c>
      <c r="E1490" s="138">
        <v>3.6882718200000005E12</v>
      </c>
      <c r="F1490" s="138">
        <v>1.7820459508852E13</v>
      </c>
    </row>
    <row r="1491">
      <c r="A1491" s="137">
        <v>44224.0</v>
      </c>
      <c r="B1491" s="138">
        <v>4.1623995E12</v>
      </c>
      <c r="C1491" s="139">
        <v>3.2252658E12</v>
      </c>
      <c r="D1491" s="138">
        <v>3.4896888E11</v>
      </c>
      <c r="E1491" s="138">
        <v>3.6882718200000005E12</v>
      </c>
      <c r="F1491" s="138">
        <v>1.7820459508852E13</v>
      </c>
    </row>
    <row r="1492">
      <c r="A1492" s="137">
        <v>44225.0</v>
      </c>
      <c r="B1492" s="138">
        <v>4.1623995E12</v>
      </c>
      <c r="C1492" s="139">
        <v>3.2252658E12</v>
      </c>
      <c r="D1492" s="138">
        <v>3.4896888E11</v>
      </c>
      <c r="E1492" s="138">
        <v>3.6882718200000005E12</v>
      </c>
      <c r="F1492" s="138">
        <v>1.7820459508852E13</v>
      </c>
    </row>
    <row r="1493">
      <c r="A1493" s="137">
        <v>44226.0</v>
      </c>
      <c r="B1493" s="138">
        <v>4.1623995E12</v>
      </c>
      <c r="C1493" s="139">
        <v>3.2252658E12</v>
      </c>
      <c r="D1493" s="138">
        <v>3.4896888E11</v>
      </c>
      <c r="E1493" s="138">
        <v>3.6882718200000005E12</v>
      </c>
      <c r="F1493" s="138">
        <v>1.7820459508852E13</v>
      </c>
    </row>
    <row r="1494">
      <c r="A1494" s="137">
        <v>44227.0</v>
      </c>
      <c r="B1494" s="138">
        <v>4.1623995E12</v>
      </c>
      <c r="C1494" s="139">
        <v>3.2252658E12</v>
      </c>
      <c r="D1494" s="138">
        <v>3.4896888E11</v>
      </c>
      <c r="E1494" s="138">
        <v>3.6882718200000005E12</v>
      </c>
      <c r="F1494" s="138">
        <v>1.7820459508852E13</v>
      </c>
    </row>
    <row r="1495">
      <c r="A1495" s="137">
        <v>44228.0</v>
      </c>
      <c r="B1495" s="138">
        <v>4.1623995E12</v>
      </c>
      <c r="C1495" s="139">
        <v>3.2252658E12</v>
      </c>
      <c r="D1495" s="138">
        <v>3.4896888E11</v>
      </c>
      <c r="E1495" s="138">
        <v>3.6882718200000005E12</v>
      </c>
      <c r="F1495" s="138">
        <v>1.7820459508852E13</v>
      </c>
    </row>
    <row r="1496">
      <c r="A1496" s="137">
        <v>44229.0</v>
      </c>
      <c r="B1496" s="138">
        <v>4.1623995E12</v>
      </c>
      <c r="C1496" s="139">
        <v>3.2252658E12</v>
      </c>
      <c r="D1496" s="138">
        <v>3.4896888E11</v>
      </c>
      <c r="E1496" s="138">
        <v>3.6882718200000005E12</v>
      </c>
      <c r="F1496" s="138">
        <v>1.7820459508852E13</v>
      </c>
    </row>
    <row r="1497">
      <c r="A1497" s="137">
        <v>44230.0</v>
      </c>
      <c r="B1497" s="138">
        <v>4.1623995E12</v>
      </c>
      <c r="C1497" s="139">
        <v>3.2252658E12</v>
      </c>
      <c r="D1497" s="138">
        <v>3.4896888E11</v>
      </c>
      <c r="E1497" s="138">
        <v>3.6882718200000005E12</v>
      </c>
      <c r="F1497" s="138">
        <v>1.7820459508852E13</v>
      </c>
    </row>
    <row r="1498">
      <c r="A1498" s="137">
        <v>44231.0</v>
      </c>
      <c r="B1498" s="138">
        <v>4.1623995E12</v>
      </c>
      <c r="C1498" s="139">
        <v>3.2252658E12</v>
      </c>
      <c r="D1498" s="138">
        <v>3.4896888E11</v>
      </c>
      <c r="E1498" s="138">
        <v>3.6882718200000005E12</v>
      </c>
      <c r="F1498" s="138">
        <v>1.7820459508852E13</v>
      </c>
    </row>
    <row r="1499">
      <c r="A1499" s="137">
        <v>44232.0</v>
      </c>
      <c r="B1499" s="138">
        <v>4.1623995E12</v>
      </c>
      <c r="C1499" s="139">
        <v>3.2252658E12</v>
      </c>
      <c r="D1499" s="138">
        <v>3.4896888E11</v>
      </c>
      <c r="E1499" s="138">
        <v>3.6882718200000005E12</v>
      </c>
      <c r="F1499" s="138">
        <v>1.7820459508852E13</v>
      </c>
    </row>
    <row r="1500">
      <c r="A1500" s="137">
        <v>44233.0</v>
      </c>
      <c r="B1500" s="138">
        <v>4.1623995E12</v>
      </c>
      <c r="C1500" s="139">
        <v>3.2252658E12</v>
      </c>
      <c r="D1500" s="138">
        <v>3.4896888E11</v>
      </c>
      <c r="E1500" s="138">
        <v>3.6882718200000005E12</v>
      </c>
      <c r="F1500" s="138">
        <v>1.7820459508852E13</v>
      </c>
    </row>
    <row r="1501">
      <c r="A1501" s="137">
        <v>44234.0</v>
      </c>
      <c r="B1501" s="138">
        <v>4.1623995E12</v>
      </c>
      <c r="C1501" s="139">
        <v>3.2252658E12</v>
      </c>
      <c r="D1501" s="138">
        <v>3.4896888E11</v>
      </c>
      <c r="E1501" s="138">
        <v>3.6882718200000005E12</v>
      </c>
      <c r="F1501" s="138">
        <v>1.7820459508852E13</v>
      </c>
    </row>
    <row r="1502">
      <c r="A1502" s="137">
        <v>44235.0</v>
      </c>
      <c r="B1502" s="138">
        <v>4.1623995E12</v>
      </c>
      <c r="C1502" s="139">
        <v>3.2252658E12</v>
      </c>
      <c r="D1502" s="138">
        <v>3.4896888E11</v>
      </c>
      <c r="E1502" s="138">
        <v>3.6882718200000005E12</v>
      </c>
      <c r="F1502" s="138">
        <v>1.7820459508852E13</v>
      </c>
    </row>
    <row r="1503">
      <c r="A1503" s="137">
        <v>44236.0</v>
      </c>
      <c r="B1503" s="138">
        <v>4.1623995E12</v>
      </c>
      <c r="C1503" s="139">
        <v>3.2252658E12</v>
      </c>
      <c r="D1503" s="138">
        <v>3.4896888E11</v>
      </c>
      <c r="E1503" s="138">
        <v>3.6882718200000005E12</v>
      </c>
      <c r="F1503" s="138">
        <v>1.7820459508852E13</v>
      </c>
    </row>
    <row r="1504">
      <c r="A1504" s="137">
        <v>44237.0</v>
      </c>
      <c r="B1504" s="138">
        <v>4.1623995E12</v>
      </c>
      <c r="C1504" s="139">
        <v>3.2252658E12</v>
      </c>
      <c r="D1504" s="138">
        <v>3.4896888E11</v>
      </c>
      <c r="E1504" s="138">
        <v>3.6882718200000005E12</v>
      </c>
      <c r="F1504" s="138">
        <v>1.7820459508852E13</v>
      </c>
    </row>
    <row r="1505">
      <c r="A1505" s="137">
        <v>44238.0</v>
      </c>
      <c r="B1505" s="138">
        <v>4.1623995E12</v>
      </c>
      <c r="C1505" s="139">
        <v>3.2252658E12</v>
      </c>
      <c r="D1505" s="138">
        <v>3.4896888E11</v>
      </c>
      <c r="E1505" s="138">
        <v>3.6882718200000005E12</v>
      </c>
      <c r="F1505" s="138">
        <v>1.7820459508852E13</v>
      </c>
    </row>
    <row r="1506">
      <c r="A1506" s="137">
        <v>44239.0</v>
      </c>
      <c r="B1506" s="138">
        <v>4.1623995E12</v>
      </c>
      <c r="C1506" s="139">
        <v>3.2252658E12</v>
      </c>
      <c r="D1506" s="138">
        <v>3.4896888E11</v>
      </c>
      <c r="E1506" s="138">
        <v>3.6882718200000005E12</v>
      </c>
      <c r="F1506" s="138">
        <v>1.7820459508852E13</v>
      </c>
    </row>
    <row r="1507">
      <c r="A1507" s="137">
        <v>44240.0</v>
      </c>
      <c r="B1507" s="138">
        <v>4.1623995E12</v>
      </c>
      <c r="C1507" s="139">
        <v>3.2252658E12</v>
      </c>
      <c r="D1507" s="138">
        <v>3.4896888E11</v>
      </c>
      <c r="E1507" s="138">
        <v>3.6882718200000005E12</v>
      </c>
      <c r="F1507" s="138">
        <v>1.7820459508852E13</v>
      </c>
    </row>
    <row r="1508">
      <c r="A1508" s="137">
        <v>44241.0</v>
      </c>
      <c r="B1508" s="138">
        <v>4.1623995E12</v>
      </c>
      <c r="C1508" s="139">
        <v>3.2252658E12</v>
      </c>
      <c r="D1508" s="138">
        <v>3.4896888E11</v>
      </c>
      <c r="E1508" s="138">
        <v>3.6882718200000005E12</v>
      </c>
      <c r="F1508" s="138">
        <v>1.7820459508852E13</v>
      </c>
    </row>
    <row r="1509">
      <c r="A1509" s="137">
        <v>44242.0</v>
      </c>
      <c r="B1509" s="138">
        <v>4.1623995E12</v>
      </c>
      <c r="C1509" s="139">
        <v>3.2252658E12</v>
      </c>
      <c r="D1509" s="138">
        <v>3.4896888E11</v>
      </c>
      <c r="E1509" s="138">
        <v>3.6882718200000005E12</v>
      </c>
      <c r="F1509" s="138">
        <v>1.7820459508852E13</v>
      </c>
    </row>
    <row r="1510">
      <c r="A1510" s="137">
        <v>44243.0</v>
      </c>
      <c r="B1510" s="138">
        <v>4.1623995E12</v>
      </c>
      <c r="C1510" s="139">
        <v>3.2252658E12</v>
      </c>
      <c r="D1510" s="138">
        <v>3.4896888E11</v>
      </c>
      <c r="E1510" s="138">
        <v>3.6882718200000005E12</v>
      </c>
      <c r="F1510" s="138">
        <v>1.7820459508852E13</v>
      </c>
    </row>
    <row r="1511">
      <c r="A1511" s="137">
        <v>44244.0</v>
      </c>
      <c r="B1511" s="138">
        <v>4.1623995E12</v>
      </c>
      <c r="C1511" s="139">
        <v>3.2252658E12</v>
      </c>
      <c r="D1511" s="138">
        <v>3.4896888E11</v>
      </c>
      <c r="E1511" s="138">
        <v>3.6882718200000005E12</v>
      </c>
      <c r="F1511" s="138">
        <v>1.7820459508852E13</v>
      </c>
    </row>
    <row r="1512">
      <c r="A1512" s="137">
        <v>44245.0</v>
      </c>
      <c r="B1512" s="138">
        <v>4.1623995E12</v>
      </c>
      <c r="C1512" s="139">
        <v>3.2252658E12</v>
      </c>
      <c r="D1512" s="138">
        <v>3.4896888E11</v>
      </c>
      <c r="E1512" s="138">
        <v>3.6882718200000005E12</v>
      </c>
      <c r="F1512" s="138">
        <v>1.7820459508852E13</v>
      </c>
    </row>
    <row r="1513">
      <c r="A1513" s="137">
        <v>44246.0</v>
      </c>
      <c r="B1513" s="138">
        <v>4.1623995E12</v>
      </c>
      <c r="C1513" s="139">
        <v>3.2252658E12</v>
      </c>
      <c r="D1513" s="138">
        <v>3.4896888E11</v>
      </c>
      <c r="E1513" s="138">
        <v>3.6882718200000005E12</v>
      </c>
      <c r="F1513" s="138">
        <v>1.7820459508852E13</v>
      </c>
    </row>
    <row r="1514">
      <c r="A1514" s="137">
        <v>44247.0</v>
      </c>
      <c r="B1514" s="138">
        <v>4.1623995E12</v>
      </c>
      <c r="C1514" s="139">
        <v>3.2252658E12</v>
      </c>
      <c r="D1514" s="138">
        <v>3.4896888E11</v>
      </c>
      <c r="E1514" s="138">
        <v>3.6882718200000005E12</v>
      </c>
      <c r="F1514" s="138">
        <v>1.7820459508852E13</v>
      </c>
    </row>
    <row r="1515">
      <c r="A1515" s="137">
        <v>44248.0</v>
      </c>
      <c r="B1515" s="138">
        <v>4.1623995E12</v>
      </c>
      <c r="C1515" s="139">
        <v>3.2252658E12</v>
      </c>
      <c r="D1515" s="138">
        <v>3.4896888E11</v>
      </c>
      <c r="E1515" s="138">
        <v>3.6882718200000005E12</v>
      </c>
      <c r="F1515" s="138">
        <v>1.7820459508852E13</v>
      </c>
    </row>
    <row r="1516">
      <c r="A1516" s="137">
        <v>44249.0</v>
      </c>
      <c r="B1516" s="138">
        <v>4.1623995E12</v>
      </c>
      <c r="C1516" s="139">
        <v>3.2252658E12</v>
      </c>
      <c r="D1516" s="138">
        <v>3.4896888E11</v>
      </c>
      <c r="E1516" s="138">
        <v>3.6882718200000005E12</v>
      </c>
      <c r="F1516" s="138">
        <v>1.7820459508852E13</v>
      </c>
    </row>
    <row r="1517">
      <c r="A1517" s="137">
        <v>44250.0</v>
      </c>
      <c r="B1517" s="138">
        <v>4.1623995E12</v>
      </c>
      <c r="C1517" s="139">
        <v>3.2252658E12</v>
      </c>
      <c r="D1517" s="138">
        <v>3.4896888E11</v>
      </c>
      <c r="E1517" s="138">
        <v>3.6882718200000005E12</v>
      </c>
      <c r="F1517" s="138">
        <v>1.7820459508852E13</v>
      </c>
    </row>
    <row r="1518">
      <c r="A1518" s="137">
        <v>44251.0</v>
      </c>
      <c r="B1518" s="138">
        <v>4.1623995E12</v>
      </c>
      <c r="C1518" s="139">
        <v>3.2252658E12</v>
      </c>
      <c r="D1518" s="138">
        <v>3.4896888E11</v>
      </c>
      <c r="E1518" s="138">
        <v>3.6882718200000005E12</v>
      </c>
      <c r="F1518" s="138">
        <v>1.7820459508852E13</v>
      </c>
    </row>
    <row r="1519">
      <c r="A1519" s="137">
        <v>44252.0</v>
      </c>
      <c r="B1519" s="138">
        <v>4.1623995E12</v>
      </c>
      <c r="C1519" s="139">
        <v>3.2252658E12</v>
      </c>
      <c r="D1519" s="138">
        <v>3.4896888E11</v>
      </c>
      <c r="E1519" s="138">
        <v>3.6882718200000005E12</v>
      </c>
      <c r="F1519" s="138">
        <v>1.7820459508852E13</v>
      </c>
    </row>
    <row r="1520">
      <c r="A1520" s="137">
        <v>44253.0</v>
      </c>
      <c r="B1520" s="138">
        <v>4.1623995E12</v>
      </c>
      <c r="C1520" s="139">
        <v>3.2252658E12</v>
      </c>
      <c r="D1520" s="138">
        <v>3.4896888E11</v>
      </c>
      <c r="E1520" s="138">
        <v>3.6882718200000005E12</v>
      </c>
      <c r="F1520" s="138">
        <v>1.7820459508852E13</v>
      </c>
    </row>
    <row r="1521">
      <c r="A1521" s="137">
        <v>44254.0</v>
      </c>
      <c r="B1521" s="138">
        <v>4.1623995E12</v>
      </c>
      <c r="C1521" s="139">
        <v>3.2252658E12</v>
      </c>
      <c r="D1521" s="138">
        <v>3.4896888E11</v>
      </c>
      <c r="E1521" s="138">
        <v>3.6882718200000005E12</v>
      </c>
      <c r="F1521" s="138">
        <v>1.7820459508852E13</v>
      </c>
    </row>
    <row r="1522">
      <c r="A1522" s="137">
        <v>44255.0</v>
      </c>
      <c r="B1522" s="138">
        <v>4.1623995E12</v>
      </c>
      <c r="C1522" s="139">
        <v>3.2252658E12</v>
      </c>
      <c r="D1522" s="138">
        <v>3.4896888E11</v>
      </c>
      <c r="E1522" s="138">
        <v>3.6882718200000005E12</v>
      </c>
      <c r="F1522" s="138">
        <v>1.7820459508852E13</v>
      </c>
    </row>
    <row r="1523">
      <c r="A1523" s="137">
        <v>44256.0</v>
      </c>
      <c r="B1523" s="138">
        <v>4.1623995E12</v>
      </c>
      <c r="C1523" s="139">
        <v>3.2252658E12</v>
      </c>
      <c r="D1523" s="138">
        <v>3.4896888E11</v>
      </c>
      <c r="E1523" s="138">
        <v>3.6882718200000005E12</v>
      </c>
      <c r="F1523" s="138">
        <v>1.7820459508852E13</v>
      </c>
    </row>
    <row r="1524">
      <c r="A1524" s="137">
        <v>44257.0</v>
      </c>
      <c r="B1524" s="138">
        <v>4.1623995E12</v>
      </c>
      <c r="C1524" s="139">
        <v>3.2252658E12</v>
      </c>
      <c r="D1524" s="138">
        <v>3.4896888E11</v>
      </c>
      <c r="E1524" s="138">
        <v>3.6882718200000005E12</v>
      </c>
      <c r="F1524" s="138">
        <v>1.7820459508852E13</v>
      </c>
    </row>
    <row r="1525">
      <c r="A1525" s="137">
        <v>44258.0</v>
      </c>
      <c r="B1525" s="138">
        <v>4.1623995E12</v>
      </c>
      <c r="C1525" s="139">
        <v>3.2252658E12</v>
      </c>
      <c r="D1525" s="138">
        <v>3.4896888E11</v>
      </c>
      <c r="E1525" s="138">
        <v>3.6882718200000005E12</v>
      </c>
      <c r="F1525" s="138">
        <v>1.7820459508852E13</v>
      </c>
    </row>
    <row r="1526">
      <c r="A1526" s="137">
        <v>44259.0</v>
      </c>
      <c r="B1526" s="138">
        <v>4.1623995E12</v>
      </c>
      <c r="C1526" s="139">
        <v>3.2252658E12</v>
      </c>
      <c r="D1526" s="138">
        <v>3.4896888E11</v>
      </c>
      <c r="E1526" s="138">
        <v>3.6882718200000005E12</v>
      </c>
      <c r="F1526" s="138">
        <v>1.7820459508852E13</v>
      </c>
    </row>
    <row r="1527">
      <c r="A1527" s="137">
        <v>44260.0</v>
      </c>
      <c r="B1527" s="138">
        <v>4.1623995E12</v>
      </c>
      <c r="C1527" s="139">
        <v>3.2252658E12</v>
      </c>
      <c r="D1527" s="138">
        <v>3.4896888E11</v>
      </c>
      <c r="E1527" s="138">
        <v>3.6882718200000005E12</v>
      </c>
      <c r="F1527" s="138">
        <v>1.7820459508852E13</v>
      </c>
    </row>
    <row r="1528">
      <c r="A1528" s="137">
        <v>44261.0</v>
      </c>
      <c r="B1528" s="138">
        <v>4.1623995E12</v>
      </c>
      <c r="C1528" s="139">
        <v>3.2252658E12</v>
      </c>
      <c r="D1528" s="138">
        <v>3.4896888E11</v>
      </c>
      <c r="E1528" s="138">
        <v>3.6882718200000005E12</v>
      </c>
      <c r="F1528" s="138">
        <v>1.7820459508852E13</v>
      </c>
    </row>
    <row r="1529">
      <c r="A1529" s="137">
        <v>44262.0</v>
      </c>
      <c r="B1529" s="138">
        <v>4.1623995E12</v>
      </c>
      <c r="C1529" s="139">
        <v>3.2252658E12</v>
      </c>
      <c r="D1529" s="138">
        <v>3.4896888E11</v>
      </c>
      <c r="E1529" s="138">
        <v>3.6882718200000005E12</v>
      </c>
      <c r="F1529" s="138">
        <v>1.7820459508852E13</v>
      </c>
    </row>
    <row r="1530">
      <c r="A1530" s="137">
        <v>44263.0</v>
      </c>
      <c r="B1530" s="138">
        <v>4.1623995E12</v>
      </c>
      <c r="C1530" s="139">
        <v>3.2252658E12</v>
      </c>
      <c r="D1530" s="138">
        <v>3.4896888E11</v>
      </c>
      <c r="E1530" s="138">
        <v>3.6882718200000005E12</v>
      </c>
      <c r="F1530" s="138">
        <v>1.7820459508852E13</v>
      </c>
    </row>
    <row r="1531">
      <c r="A1531" s="137">
        <v>44264.0</v>
      </c>
      <c r="B1531" s="138">
        <v>4.1623995E12</v>
      </c>
      <c r="C1531" s="139">
        <v>3.2252658E12</v>
      </c>
      <c r="D1531" s="138">
        <v>3.4896888E11</v>
      </c>
      <c r="E1531" s="138">
        <v>3.6882718200000005E12</v>
      </c>
      <c r="F1531" s="138">
        <v>1.7820459508852E13</v>
      </c>
    </row>
    <row r="1532">
      <c r="A1532" s="137">
        <v>44265.0</v>
      </c>
      <c r="B1532" s="138">
        <v>4.1623995E12</v>
      </c>
      <c r="C1532" s="139">
        <v>3.2252658E12</v>
      </c>
      <c r="D1532" s="138">
        <v>3.4896888E11</v>
      </c>
      <c r="E1532" s="138">
        <v>3.6882718200000005E12</v>
      </c>
      <c r="F1532" s="138">
        <v>1.7820459508852E13</v>
      </c>
    </row>
    <row r="1533">
      <c r="A1533" s="137">
        <v>44266.0</v>
      </c>
      <c r="B1533" s="138">
        <v>4.1623995E12</v>
      </c>
      <c r="C1533" s="139">
        <v>3.2252658E12</v>
      </c>
      <c r="D1533" s="138">
        <v>3.4896888E11</v>
      </c>
      <c r="E1533" s="138">
        <v>3.6882718200000005E12</v>
      </c>
      <c r="F1533" s="138">
        <v>1.7820459508852E13</v>
      </c>
    </row>
    <row r="1534">
      <c r="A1534" s="137">
        <v>44267.0</v>
      </c>
      <c r="B1534" s="138">
        <v>4.1623995E12</v>
      </c>
      <c r="C1534" s="139">
        <v>3.2252658E12</v>
      </c>
      <c r="D1534" s="138">
        <v>3.4896888E11</v>
      </c>
      <c r="E1534" s="138">
        <v>3.6882718200000005E12</v>
      </c>
      <c r="F1534" s="138">
        <v>1.7820459508852E13</v>
      </c>
    </row>
    <row r="1535">
      <c r="A1535" s="137">
        <v>44268.0</v>
      </c>
      <c r="B1535" s="138">
        <v>4.1623995E12</v>
      </c>
      <c r="C1535" s="139">
        <v>3.2252658E12</v>
      </c>
      <c r="D1535" s="138">
        <v>3.4896888E11</v>
      </c>
      <c r="E1535" s="138">
        <v>3.6882718200000005E12</v>
      </c>
      <c r="F1535" s="138">
        <v>1.7820459508852E13</v>
      </c>
    </row>
    <row r="1536">
      <c r="A1536" s="137">
        <v>44269.0</v>
      </c>
      <c r="B1536" s="138">
        <v>4.1623995E12</v>
      </c>
      <c r="C1536" s="139">
        <v>3.2252658E12</v>
      </c>
      <c r="D1536" s="138">
        <v>3.4896888E11</v>
      </c>
      <c r="E1536" s="138">
        <v>3.6882718200000005E12</v>
      </c>
      <c r="F1536" s="138">
        <v>1.7820459508852E13</v>
      </c>
    </row>
    <row r="1537">
      <c r="A1537" s="137">
        <v>44270.0</v>
      </c>
      <c r="B1537" s="138">
        <v>4.1623995E12</v>
      </c>
      <c r="C1537" s="139">
        <v>3.2252658E12</v>
      </c>
      <c r="D1537" s="138">
        <v>3.4896888E11</v>
      </c>
      <c r="E1537" s="138">
        <v>3.6882718200000005E12</v>
      </c>
      <c r="F1537" s="138">
        <v>1.7820459508852E13</v>
      </c>
    </row>
    <row r="1538">
      <c r="A1538" s="137">
        <v>44271.0</v>
      </c>
      <c r="B1538" s="138">
        <v>4.1623995E12</v>
      </c>
      <c r="C1538" s="139">
        <v>3.2252658E12</v>
      </c>
      <c r="D1538" s="138">
        <v>3.4896888E11</v>
      </c>
      <c r="E1538" s="138">
        <v>3.6882718200000005E12</v>
      </c>
      <c r="F1538" s="138">
        <v>1.7820459508852E13</v>
      </c>
    </row>
    <row r="1539">
      <c r="A1539" s="137">
        <v>44272.0</v>
      </c>
      <c r="B1539" s="138">
        <v>4.1623995E12</v>
      </c>
      <c r="C1539" s="139">
        <v>3.2252658E12</v>
      </c>
      <c r="D1539" s="138">
        <v>3.4896888E11</v>
      </c>
      <c r="E1539" s="138">
        <v>3.6882718200000005E12</v>
      </c>
      <c r="F1539" s="138">
        <v>1.7820459508852E13</v>
      </c>
    </row>
    <row r="1540">
      <c r="A1540" s="137">
        <v>44273.0</v>
      </c>
      <c r="B1540" s="138">
        <v>4.1623995E12</v>
      </c>
      <c r="C1540" s="139">
        <v>3.2252658E12</v>
      </c>
      <c r="D1540" s="138">
        <v>3.4896888E11</v>
      </c>
      <c r="E1540" s="138">
        <v>3.6882718200000005E12</v>
      </c>
      <c r="F1540" s="138">
        <v>1.7820459508852E13</v>
      </c>
    </row>
    <row r="1541">
      <c r="A1541" s="137">
        <v>44274.0</v>
      </c>
      <c r="B1541" s="138">
        <v>4.1623995E12</v>
      </c>
      <c r="C1541" s="139">
        <v>3.2252658E12</v>
      </c>
      <c r="D1541" s="138">
        <v>3.4896888E11</v>
      </c>
      <c r="E1541" s="138">
        <v>3.6882718200000005E12</v>
      </c>
      <c r="F1541" s="138">
        <v>1.7820459508852E13</v>
      </c>
    </row>
    <row r="1542">
      <c r="A1542" s="137">
        <v>44275.0</v>
      </c>
      <c r="B1542" s="138">
        <v>4.1623995E12</v>
      </c>
      <c r="C1542" s="139">
        <v>3.2252658E12</v>
      </c>
      <c r="D1542" s="138">
        <v>3.4896888E11</v>
      </c>
      <c r="E1542" s="138">
        <v>3.6882718200000005E12</v>
      </c>
      <c r="F1542" s="138">
        <v>1.7820459508852E13</v>
      </c>
    </row>
    <row r="1543">
      <c r="A1543" s="137">
        <v>44276.0</v>
      </c>
      <c r="B1543" s="138">
        <v>4.1623995E12</v>
      </c>
      <c r="C1543" s="139">
        <v>3.2252658E12</v>
      </c>
      <c r="D1543" s="138">
        <v>3.4896888E11</v>
      </c>
      <c r="E1543" s="138">
        <v>3.6882718200000005E12</v>
      </c>
      <c r="F1543" s="138">
        <v>1.7820459508852E13</v>
      </c>
    </row>
    <row r="1544">
      <c r="A1544" s="137">
        <v>44277.0</v>
      </c>
      <c r="B1544" s="138">
        <v>4.1623995E12</v>
      </c>
      <c r="C1544" s="139">
        <v>3.2252658E12</v>
      </c>
      <c r="D1544" s="138">
        <v>3.4896888E11</v>
      </c>
      <c r="E1544" s="138">
        <v>3.6882718200000005E12</v>
      </c>
      <c r="F1544" s="138">
        <v>1.7820459508852E13</v>
      </c>
    </row>
    <row r="1545">
      <c r="A1545" s="137">
        <v>44278.0</v>
      </c>
      <c r="B1545" s="138">
        <v>4.1623995E12</v>
      </c>
      <c r="C1545" s="139">
        <v>3.2252658E12</v>
      </c>
      <c r="D1545" s="138">
        <v>3.4896888E11</v>
      </c>
      <c r="E1545" s="138">
        <v>3.6882718200000005E12</v>
      </c>
      <c r="F1545" s="138">
        <v>1.7820459508852E13</v>
      </c>
    </row>
    <row r="1546">
      <c r="A1546" s="137">
        <v>44279.0</v>
      </c>
      <c r="B1546" s="138">
        <v>4.1623995E12</v>
      </c>
      <c r="C1546" s="139">
        <v>3.2252658E12</v>
      </c>
      <c r="D1546" s="138">
        <v>3.4896888E11</v>
      </c>
      <c r="E1546" s="138">
        <v>3.6882718200000005E12</v>
      </c>
      <c r="F1546" s="138">
        <v>1.7820459508852E13</v>
      </c>
    </row>
    <row r="1547">
      <c r="A1547" s="137">
        <v>44280.0</v>
      </c>
      <c r="B1547" s="138">
        <v>4.1623995E12</v>
      </c>
      <c r="C1547" s="139">
        <v>3.2252658E12</v>
      </c>
      <c r="D1547" s="138">
        <v>3.4896888E11</v>
      </c>
      <c r="E1547" s="138">
        <v>3.6882718200000005E12</v>
      </c>
      <c r="F1547" s="138">
        <v>1.7820459508852E13</v>
      </c>
    </row>
    <row r="1548">
      <c r="A1548" s="137">
        <v>44281.0</v>
      </c>
      <c r="B1548" s="138">
        <v>4.1623995E12</v>
      </c>
      <c r="C1548" s="139">
        <v>3.2252658E12</v>
      </c>
      <c r="D1548" s="138">
        <v>3.4896888E11</v>
      </c>
      <c r="E1548" s="138">
        <v>3.6882718200000005E12</v>
      </c>
      <c r="F1548" s="138">
        <v>1.7820459508852E13</v>
      </c>
    </row>
    <row r="1549">
      <c r="A1549" s="137">
        <v>44282.0</v>
      </c>
      <c r="B1549" s="138">
        <v>4.1623995E12</v>
      </c>
      <c r="C1549" s="139">
        <v>3.2252658E12</v>
      </c>
      <c r="D1549" s="138">
        <v>3.4896888E11</v>
      </c>
      <c r="E1549" s="138">
        <v>3.6882718200000005E12</v>
      </c>
      <c r="F1549" s="138">
        <v>1.7820459508852E13</v>
      </c>
    </row>
    <row r="1550">
      <c r="A1550" s="137">
        <v>44283.0</v>
      </c>
      <c r="B1550" s="138">
        <v>4.1623995E12</v>
      </c>
      <c r="C1550" s="139">
        <v>3.2252658E12</v>
      </c>
      <c r="D1550" s="138">
        <v>3.4896888E11</v>
      </c>
      <c r="E1550" s="138">
        <v>3.6882718200000005E12</v>
      </c>
      <c r="F1550" s="138">
        <v>1.7820459508852E13</v>
      </c>
    </row>
    <row r="1551">
      <c r="A1551" s="137">
        <v>44284.0</v>
      </c>
      <c r="B1551" s="138">
        <v>4.1623995E12</v>
      </c>
      <c r="C1551" s="139">
        <v>3.2252658E12</v>
      </c>
      <c r="D1551" s="138">
        <v>3.4896888E11</v>
      </c>
      <c r="E1551" s="138">
        <v>3.6882718200000005E12</v>
      </c>
      <c r="F1551" s="138">
        <v>1.7820459508852E13</v>
      </c>
    </row>
    <row r="1552">
      <c r="A1552" s="137">
        <v>44285.0</v>
      </c>
      <c r="B1552" s="138">
        <v>4.1623995E12</v>
      </c>
      <c r="C1552" s="139">
        <v>3.2252658E12</v>
      </c>
      <c r="D1552" s="138">
        <v>3.4896888E11</v>
      </c>
      <c r="E1552" s="138">
        <v>3.6882718200000005E12</v>
      </c>
      <c r="F1552" s="138">
        <v>1.7820459508852E13</v>
      </c>
    </row>
    <row r="1553">
      <c r="A1553" s="137">
        <v>44286.0</v>
      </c>
      <c r="B1553" s="138">
        <v>4.1623995E12</v>
      </c>
      <c r="C1553" s="139">
        <v>3.2252658E12</v>
      </c>
      <c r="D1553" s="138">
        <v>3.4896888E11</v>
      </c>
      <c r="E1553" s="138">
        <v>3.6882718200000005E12</v>
      </c>
      <c r="F1553" s="138">
        <v>1.7820459508852E13</v>
      </c>
    </row>
    <row r="1554">
      <c r="A1554" s="137">
        <v>44287.0</v>
      </c>
      <c r="B1554" s="138">
        <v>4.2783604E12</v>
      </c>
      <c r="C1554" s="139">
        <v>3.331416E12</v>
      </c>
      <c r="D1554" s="138">
        <v>3.72279096E11</v>
      </c>
      <c r="E1554" s="138">
        <v>3.8894597280000005E12</v>
      </c>
      <c r="F1554" s="138">
        <v>1.7820459508852E13</v>
      </c>
    </row>
    <row r="1555">
      <c r="A1555" s="137">
        <v>44288.0</v>
      </c>
      <c r="B1555" s="138">
        <v>4.2783604E12</v>
      </c>
      <c r="C1555" s="139">
        <v>3.331416E12</v>
      </c>
      <c r="D1555" s="138">
        <v>3.72279096E11</v>
      </c>
      <c r="E1555" s="138">
        <v>3.8894597280000005E12</v>
      </c>
      <c r="F1555" s="138">
        <v>1.7820459508852E13</v>
      </c>
    </row>
    <row r="1556">
      <c r="A1556" s="137">
        <v>44289.0</v>
      </c>
      <c r="B1556" s="138">
        <v>4.2783604E12</v>
      </c>
      <c r="C1556" s="139">
        <v>3.331416E12</v>
      </c>
      <c r="D1556" s="138">
        <v>3.72279096E11</v>
      </c>
      <c r="E1556" s="138">
        <v>3.8894597280000005E12</v>
      </c>
      <c r="F1556" s="138">
        <v>1.7820459508852E13</v>
      </c>
    </row>
    <row r="1557">
      <c r="A1557" s="137">
        <v>44290.0</v>
      </c>
      <c r="B1557" s="138">
        <v>4.2783604E12</v>
      </c>
      <c r="C1557" s="139">
        <v>3.331416E12</v>
      </c>
      <c r="D1557" s="138">
        <v>3.72279096E11</v>
      </c>
      <c r="E1557" s="138">
        <v>3.8894597280000005E12</v>
      </c>
      <c r="F1557" s="138">
        <v>1.7820459508852E13</v>
      </c>
    </row>
    <row r="1558">
      <c r="A1558" s="137">
        <v>44291.0</v>
      </c>
      <c r="B1558" s="138">
        <v>4.2783604E12</v>
      </c>
      <c r="C1558" s="139">
        <v>3.331416E12</v>
      </c>
      <c r="D1558" s="138">
        <v>3.72279096E11</v>
      </c>
      <c r="E1558" s="138">
        <v>3.8894597280000005E12</v>
      </c>
      <c r="F1558" s="138">
        <v>1.7820459508852E13</v>
      </c>
    </row>
    <row r="1559">
      <c r="A1559" s="137">
        <v>44292.0</v>
      </c>
      <c r="B1559" s="138">
        <v>4.2783604E12</v>
      </c>
      <c r="C1559" s="139">
        <v>3.331416E12</v>
      </c>
      <c r="D1559" s="138">
        <v>3.72279096E11</v>
      </c>
      <c r="E1559" s="138">
        <v>3.8894597280000005E12</v>
      </c>
      <c r="F1559" s="138">
        <v>1.7820459508852E13</v>
      </c>
    </row>
    <row r="1560">
      <c r="A1560" s="137">
        <v>44293.0</v>
      </c>
      <c r="B1560" s="138">
        <v>4.2783604E12</v>
      </c>
      <c r="C1560" s="139">
        <v>3.331416E12</v>
      </c>
      <c r="D1560" s="138">
        <v>3.72279096E11</v>
      </c>
      <c r="E1560" s="138">
        <v>3.8894597280000005E12</v>
      </c>
      <c r="F1560" s="138">
        <v>1.7820459508852E13</v>
      </c>
    </row>
    <row r="1561">
      <c r="A1561" s="137">
        <v>44294.0</v>
      </c>
      <c r="B1561" s="138">
        <v>4.2783604E12</v>
      </c>
      <c r="C1561" s="139">
        <v>3.331416E12</v>
      </c>
      <c r="D1561" s="138">
        <v>3.72279096E11</v>
      </c>
      <c r="E1561" s="138">
        <v>3.8894597280000005E12</v>
      </c>
      <c r="F1561" s="138">
        <v>1.7820459508852E13</v>
      </c>
    </row>
    <row r="1562">
      <c r="A1562" s="137">
        <v>44295.0</v>
      </c>
      <c r="B1562" s="138">
        <v>4.2783604E12</v>
      </c>
      <c r="C1562" s="139">
        <v>3.331416E12</v>
      </c>
      <c r="D1562" s="138">
        <v>3.72279096E11</v>
      </c>
      <c r="E1562" s="138">
        <v>3.8894597280000005E12</v>
      </c>
      <c r="F1562" s="138">
        <v>1.7820459508852E13</v>
      </c>
    </row>
    <row r="1563">
      <c r="A1563" s="137">
        <v>44296.0</v>
      </c>
      <c r="B1563" s="138">
        <v>4.2783604E12</v>
      </c>
      <c r="C1563" s="139">
        <v>3.331416E12</v>
      </c>
      <c r="D1563" s="138">
        <v>3.72279096E11</v>
      </c>
      <c r="E1563" s="138">
        <v>3.8894597280000005E12</v>
      </c>
      <c r="F1563" s="138">
        <v>1.7820459508852E13</v>
      </c>
    </row>
    <row r="1564">
      <c r="A1564" s="137">
        <v>44297.0</v>
      </c>
      <c r="B1564" s="138">
        <v>4.2783604E12</v>
      </c>
      <c r="C1564" s="139">
        <v>3.331416E12</v>
      </c>
      <c r="D1564" s="138">
        <v>3.72279096E11</v>
      </c>
      <c r="E1564" s="138">
        <v>3.8894597280000005E12</v>
      </c>
      <c r="F1564" s="138">
        <v>1.7820459508852E13</v>
      </c>
    </row>
    <row r="1565">
      <c r="A1565" s="137">
        <v>44298.0</v>
      </c>
      <c r="B1565" s="138">
        <v>4.2783604E12</v>
      </c>
      <c r="C1565" s="139">
        <v>3.331416E12</v>
      </c>
      <c r="D1565" s="138">
        <v>3.72279096E11</v>
      </c>
      <c r="E1565" s="138">
        <v>3.8894597280000005E12</v>
      </c>
      <c r="F1565" s="138">
        <v>1.7820459508852E13</v>
      </c>
    </row>
    <row r="1566">
      <c r="A1566" s="137">
        <v>44299.0</v>
      </c>
      <c r="B1566" s="138">
        <v>4.2783604E12</v>
      </c>
      <c r="C1566" s="139">
        <v>3.331416E12</v>
      </c>
      <c r="D1566" s="138">
        <v>3.72279096E11</v>
      </c>
      <c r="E1566" s="138">
        <v>3.8894597280000005E12</v>
      </c>
      <c r="F1566" s="138">
        <v>1.7820459508852E13</v>
      </c>
    </row>
    <row r="1567">
      <c r="A1567" s="137">
        <v>44300.0</v>
      </c>
      <c r="B1567" s="138">
        <v>4.2783604E12</v>
      </c>
      <c r="C1567" s="139">
        <v>3.331416E12</v>
      </c>
      <c r="D1567" s="138">
        <v>3.72279096E11</v>
      </c>
      <c r="E1567" s="138">
        <v>3.8894597280000005E12</v>
      </c>
      <c r="F1567" s="138">
        <v>1.7820459508852E13</v>
      </c>
    </row>
    <row r="1568">
      <c r="A1568" s="137">
        <v>44301.0</v>
      </c>
      <c r="B1568" s="138">
        <v>4.2783604E12</v>
      </c>
      <c r="C1568" s="139">
        <v>3.331416E12</v>
      </c>
      <c r="D1568" s="138">
        <v>3.72279096E11</v>
      </c>
      <c r="E1568" s="138">
        <v>3.8894597280000005E12</v>
      </c>
      <c r="F1568" s="138">
        <v>1.7820459508852E13</v>
      </c>
    </row>
    <row r="1569">
      <c r="A1569" s="137">
        <v>44302.0</v>
      </c>
      <c r="B1569" s="138">
        <v>4.2783604E12</v>
      </c>
      <c r="C1569" s="139">
        <v>3.331416E12</v>
      </c>
      <c r="D1569" s="138">
        <v>3.72279096E11</v>
      </c>
      <c r="E1569" s="138">
        <v>3.8894597280000005E12</v>
      </c>
      <c r="F1569" s="138">
        <v>1.7820459508852E13</v>
      </c>
    </row>
    <row r="1570">
      <c r="A1570" s="137">
        <v>44303.0</v>
      </c>
      <c r="B1570" s="138">
        <v>4.2783604E12</v>
      </c>
      <c r="C1570" s="139">
        <v>3.331416E12</v>
      </c>
      <c r="D1570" s="138">
        <v>3.72279096E11</v>
      </c>
      <c r="E1570" s="138">
        <v>3.8894597280000005E12</v>
      </c>
      <c r="F1570" s="138">
        <v>1.7820459508852E13</v>
      </c>
    </row>
    <row r="1571">
      <c r="A1571" s="137">
        <v>44304.0</v>
      </c>
      <c r="B1571" s="138">
        <v>4.2783604E12</v>
      </c>
      <c r="C1571" s="139">
        <v>3.331416E12</v>
      </c>
      <c r="D1571" s="138">
        <v>3.72279096E11</v>
      </c>
      <c r="E1571" s="138">
        <v>3.8894597280000005E12</v>
      </c>
      <c r="F1571" s="138">
        <v>1.7820459508852E13</v>
      </c>
    </row>
    <row r="1572">
      <c r="A1572" s="137">
        <v>44305.0</v>
      </c>
      <c r="B1572" s="138">
        <v>4.2783604E12</v>
      </c>
      <c r="C1572" s="139">
        <v>3.331416E12</v>
      </c>
      <c r="D1572" s="138">
        <v>3.72279096E11</v>
      </c>
      <c r="E1572" s="138">
        <v>3.8894597280000005E12</v>
      </c>
      <c r="F1572" s="138">
        <v>1.7820459508852E13</v>
      </c>
    </row>
    <row r="1573">
      <c r="A1573" s="137">
        <v>44306.0</v>
      </c>
      <c r="B1573" s="138">
        <v>4.2783604E12</v>
      </c>
      <c r="C1573" s="139">
        <v>3.331416E12</v>
      </c>
      <c r="D1573" s="138">
        <v>3.72279096E11</v>
      </c>
      <c r="E1573" s="138">
        <v>3.8894597280000005E12</v>
      </c>
      <c r="F1573" s="138">
        <v>1.7820459508852E13</v>
      </c>
    </row>
    <row r="1574">
      <c r="A1574" s="137">
        <v>44307.0</v>
      </c>
      <c r="B1574" s="138">
        <v>4.2783604E12</v>
      </c>
      <c r="C1574" s="139">
        <v>3.331416E12</v>
      </c>
      <c r="D1574" s="138">
        <v>3.72279096E11</v>
      </c>
      <c r="E1574" s="138">
        <v>3.8894597280000005E12</v>
      </c>
      <c r="F1574" s="138">
        <v>1.7820459508852E13</v>
      </c>
    </row>
    <row r="1575">
      <c r="A1575" s="137">
        <v>44308.0</v>
      </c>
      <c r="B1575" s="138">
        <v>4.2783604E12</v>
      </c>
      <c r="C1575" s="139">
        <v>3.331416E12</v>
      </c>
      <c r="D1575" s="138">
        <v>3.72279096E11</v>
      </c>
      <c r="E1575" s="138">
        <v>3.8894597280000005E12</v>
      </c>
      <c r="F1575" s="138">
        <v>1.7820459508852E13</v>
      </c>
    </row>
    <row r="1576">
      <c r="A1576" s="137">
        <v>44309.0</v>
      </c>
      <c r="B1576" s="138">
        <v>4.2783604E12</v>
      </c>
      <c r="C1576" s="139">
        <v>3.331416E12</v>
      </c>
      <c r="D1576" s="138">
        <v>3.72279096E11</v>
      </c>
      <c r="E1576" s="138">
        <v>3.8894597280000005E12</v>
      </c>
      <c r="F1576" s="138">
        <v>1.7820459508852E13</v>
      </c>
    </row>
    <row r="1577">
      <c r="A1577" s="137">
        <v>44310.0</v>
      </c>
      <c r="B1577" s="138">
        <v>4.2783604E12</v>
      </c>
      <c r="C1577" s="139">
        <v>3.331416E12</v>
      </c>
      <c r="D1577" s="138">
        <v>3.72279096E11</v>
      </c>
      <c r="E1577" s="138">
        <v>3.8894597280000005E12</v>
      </c>
      <c r="F1577" s="138">
        <v>1.7820459508852E13</v>
      </c>
    </row>
    <row r="1578">
      <c r="A1578" s="137">
        <v>44311.0</v>
      </c>
      <c r="B1578" s="138">
        <v>4.2783604E12</v>
      </c>
      <c r="C1578" s="139">
        <v>3.331416E12</v>
      </c>
      <c r="D1578" s="138">
        <v>3.72279096E11</v>
      </c>
      <c r="E1578" s="138">
        <v>3.8894597280000005E12</v>
      </c>
      <c r="F1578" s="138">
        <v>1.7820459508852E13</v>
      </c>
    </row>
    <row r="1579">
      <c r="A1579" s="137">
        <v>44312.0</v>
      </c>
      <c r="B1579" s="138">
        <v>4.2783604E12</v>
      </c>
      <c r="C1579" s="139">
        <v>3.331416E12</v>
      </c>
      <c r="D1579" s="138">
        <v>3.72279096E11</v>
      </c>
      <c r="E1579" s="138">
        <v>3.8894597280000005E12</v>
      </c>
      <c r="F1579" s="138">
        <v>1.7820459508852E13</v>
      </c>
    </row>
    <row r="1580">
      <c r="A1580" s="137">
        <v>44313.0</v>
      </c>
      <c r="B1580" s="138">
        <v>4.2783604E12</v>
      </c>
      <c r="C1580" s="139">
        <v>3.331416E12</v>
      </c>
      <c r="D1580" s="138">
        <v>3.72279096E11</v>
      </c>
      <c r="E1580" s="138">
        <v>3.8894597280000005E12</v>
      </c>
      <c r="F1580" s="138">
        <v>1.7820459508852E13</v>
      </c>
    </row>
    <row r="1581">
      <c r="A1581" s="137">
        <v>44314.0</v>
      </c>
      <c r="B1581" s="138">
        <v>4.2783604E12</v>
      </c>
      <c r="C1581" s="139">
        <v>3.331416E12</v>
      </c>
      <c r="D1581" s="138">
        <v>3.72279096E11</v>
      </c>
      <c r="E1581" s="138">
        <v>3.8894597280000005E12</v>
      </c>
      <c r="F1581" s="138">
        <v>1.7820459508852E13</v>
      </c>
    </row>
    <row r="1582">
      <c r="A1582" s="137">
        <v>44315.0</v>
      </c>
      <c r="B1582" s="138">
        <v>4.2783604E12</v>
      </c>
      <c r="C1582" s="139">
        <v>3.331416E12</v>
      </c>
      <c r="D1582" s="138">
        <v>3.72279096E11</v>
      </c>
      <c r="E1582" s="138">
        <v>3.8894597280000005E12</v>
      </c>
      <c r="F1582" s="138">
        <v>1.7820459508852E13</v>
      </c>
    </row>
    <row r="1583">
      <c r="A1583" s="137">
        <v>44316.0</v>
      </c>
      <c r="B1583" s="138">
        <v>4.2783604E12</v>
      </c>
      <c r="C1583" s="139">
        <v>3.331416E12</v>
      </c>
      <c r="D1583" s="138">
        <v>3.72279096E11</v>
      </c>
      <c r="E1583" s="138">
        <v>3.8894597280000005E12</v>
      </c>
      <c r="F1583" s="138">
        <v>1.7820459508852E13</v>
      </c>
    </row>
    <row r="1584">
      <c r="A1584" s="137">
        <v>44317.0</v>
      </c>
      <c r="B1584" s="138">
        <v>4.2783604E12</v>
      </c>
      <c r="C1584" s="139">
        <v>3.331416E12</v>
      </c>
      <c r="D1584" s="138">
        <v>3.72279096E11</v>
      </c>
      <c r="E1584" s="138">
        <v>3.8894597280000005E12</v>
      </c>
      <c r="F1584" s="138">
        <v>1.7820459508852E13</v>
      </c>
    </row>
    <row r="1585">
      <c r="A1585" s="137">
        <v>44318.0</v>
      </c>
      <c r="B1585" s="138">
        <v>4.2783604E12</v>
      </c>
      <c r="C1585" s="139">
        <v>3.331416E12</v>
      </c>
      <c r="D1585" s="138">
        <v>3.72279096E11</v>
      </c>
      <c r="E1585" s="138">
        <v>3.8894597280000005E12</v>
      </c>
      <c r="F1585" s="138">
        <v>1.7820459508852E13</v>
      </c>
    </row>
    <row r="1586">
      <c r="A1586" s="137">
        <v>44319.0</v>
      </c>
      <c r="B1586" s="138">
        <v>4.2783604E12</v>
      </c>
      <c r="C1586" s="139">
        <v>3.331416E12</v>
      </c>
      <c r="D1586" s="138">
        <v>3.72279096E11</v>
      </c>
      <c r="E1586" s="138">
        <v>3.8894597280000005E12</v>
      </c>
      <c r="F1586" s="138">
        <v>1.7820459508852E13</v>
      </c>
    </row>
    <row r="1587">
      <c r="A1587" s="137">
        <v>44320.0</v>
      </c>
      <c r="B1587" s="138">
        <v>4.2783604E12</v>
      </c>
      <c r="C1587" s="139">
        <v>3.331416E12</v>
      </c>
      <c r="D1587" s="138">
        <v>3.72279096E11</v>
      </c>
      <c r="E1587" s="138">
        <v>3.8894597280000005E12</v>
      </c>
      <c r="F1587" s="138">
        <v>1.7820459508852E13</v>
      </c>
    </row>
    <row r="1588">
      <c r="A1588" s="137">
        <v>44321.0</v>
      </c>
      <c r="B1588" s="138">
        <v>4.2783604E12</v>
      </c>
      <c r="C1588" s="139">
        <v>3.331416E12</v>
      </c>
      <c r="D1588" s="138">
        <v>3.72279096E11</v>
      </c>
      <c r="E1588" s="138">
        <v>3.8894597280000005E12</v>
      </c>
      <c r="F1588" s="138">
        <v>1.7820459508852E13</v>
      </c>
    </row>
    <row r="1589">
      <c r="A1589" s="137">
        <v>44322.0</v>
      </c>
      <c r="B1589" s="138">
        <v>4.2783604E12</v>
      </c>
      <c r="C1589" s="139">
        <v>3.331416E12</v>
      </c>
      <c r="D1589" s="138">
        <v>3.72279096E11</v>
      </c>
      <c r="E1589" s="138">
        <v>3.8894597280000005E12</v>
      </c>
      <c r="F1589" s="138">
        <v>1.7820459508852E13</v>
      </c>
    </row>
    <row r="1590">
      <c r="A1590" s="137">
        <v>44323.0</v>
      </c>
      <c r="B1590" s="138">
        <v>4.2783604E12</v>
      </c>
      <c r="C1590" s="139">
        <v>3.331416E12</v>
      </c>
      <c r="D1590" s="138">
        <v>3.72279096E11</v>
      </c>
      <c r="E1590" s="138">
        <v>3.8894597280000005E12</v>
      </c>
      <c r="F1590" s="138">
        <v>1.7820459508852E13</v>
      </c>
    </row>
    <row r="1591">
      <c r="A1591" s="137">
        <v>44324.0</v>
      </c>
      <c r="B1591" s="138">
        <v>4.2783604E12</v>
      </c>
      <c r="C1591" s="139">
        <v>3.331416E12</v>
      </c>
      <c r="D1591" s="138">
        <v>3.72279096E11</v>
      </c>
      <c r="E1591" s="138">
        <v>3.8894597280000005E12</v>
      </c>
      <c r="F1591" s="138">
        <v>1.7820459508852E13</v>
      </c>
    </row>
    <row r="1592">
      <c r="A1592" s="137">
        <v>44325.0</v>
      </c>
      <c r="B1592" s="138">
        <v>4.2783604E12</v>
      </c>
      <c r="C1592" s="139">
        <v>3.331416E12</v>
      </c>
      <c r="D1592" s="138">
        <v>3.72279096E11</v>
      </c>
      <c r="E1592" s="138">
        <v>3.8894597280000005E12</v>
      </c>
      <c r="F1592" s="138">
        <v>1.7820459508852E13</v>
      </c>
    </row>
    <row r="1593">
      <c r="A1593" s="137">
        <v>44326.0</v>
      </c>
      <c r="B1593" s="138">
        <v>4.2783604E12</v>
      </c>
      <c r="C1593" s="139">
        <v>3.331416E12</v>
      </c>
      <c r="D1593" s="138">
        <v>3.72279096E11</v>
      </c>
      <c r="E1593" s="138">
        <v>3.8894597280000005E12</v>
      </c>
      <c r="F1593" s="138">
        <v>1.7820459508852E13</v>
      </c>
    </row>
    <row r="1594">
      <c r="A1594" s="137">
        <v>44327.0</v>
      </c>
      <c r="B1594" s="138">
        <v>4.2783604E12</v>
      </c>
      <c r="C1594" s="139">
        <v>3.331416E12</v>
      </c>
      <c r="D1594" s="138">
        <v>3.72279096E11</v>
      </c>
      <c r="E1594" s="138">
        <v>3.8894597280000005E12</v>
      </c>
      <c r="F1594" s="138">
        <v>1.7820459508852E13</v>
      </c>
    </row>
    <row r="1595">
      <c r="A1595" s="137">
        <v>44328.0</v>
      </c>
      <c r="B1595" s="138">
        <v>4.2783604E12</v>
      </c>
      <c r="C1595" s="139">
        <v>3.331416E12</v>
      </c>
      <c r="D1595" s="138">
        <v>3.72279096E11</v>
      </c>
      <c r="E1595" s="138">
        <v>3.8894597280000005E12</v>
      </c>
      <c r="F1595" s="138">
        <v>1.7820459508852E13</v>
      </c>
    </row>
    <row r="1596">
      <c r="A1596" s="137">
        <v>44329.0</v>
      </c>
      <c r="B1596" s="138">
        <v>4.2783604E12</v>
      </c>
      <c r="C1596" s="139">
        <v>3.331416E12</v>
      </c>
      <c r="D1596" s="138">
        <v>3.72279096E11</v>
      </c>
      <c r="E1596" s="138">
        <v>3.8894597280000005E12</v>
      </c>
      <c r="F1596" s="138">
        <v>1.7820459508852E13</v>
      </c>
    </row>
    <row r="1597">
      <c r="A1597" s="137">
        <v>44330.0</v>
      </c>
      <c r="B1597" s="138">
        <v>4.2783604E12</v>
      </c>
      <c r="C1597" s="139">
        <v>3.331416E12</v>
      </c>
      <c r="D1597" s="138">
        <v>3.72279096E11</v>
      </c>
      <c r="E1597" s="138">
        <v>3.8894597280000005E12</v>
      </c>
      <c r="F1597" s="138">
        <v>1.7820459508852E13</v>
      </c>
    </row>
    <row r="1598">
      <c r="A1598" s="137">
        <v>44331.0</v>
      </c>
      <c r="B1598" s="138">
        <v>4.2783604E12</v>
      </c>
      <c r="C1598" s="139">
        <v>3.331416E12</v>
      </c>
      <c r="D1598" s="138">
        <v>3.72279096E11</v>
      </c>
      <c r="E1598" s="138">
        <v>3.8894597280000005E12</v>
      </c>
      <c r="F1598" s="138">
        <v>1.7820459508852E13</v>
      </c>
    </row>
    <row r="1599">
      <c r="A1599" s="137">
        <v>44332.0</v>
      </c>
      <c r="B1599" s="138">
        <v>4.2783604E12</v>
      </c>
      <c r="C1599" s="139">
        <v>3.331416E12</v>
      </c>
      <c r="D1599" s="138">
        <v>3.72279096E11</v>
      </c>
      <c r="E1599" s="138">
        <v>3.8894597280000005E12</v>
      </c>
      <c r="F1599" s="138">
        <v>1.7820459508852E13</v>
      </c>
    </row>
    <row r="1600">
      <c r="A1600" s="137">
        <v>44333.0</v>
      </c>
      <c r="B1600" s="138">
        <v>4.2783604E12</v>
      </c>
      <c r="C1600" s="139">
        <v>3.331416E12</v>
      </c>
      <c r="D1600" s="138">
        <v>3.72279096E11</v>
      </c>
      <c r="E1600" s="138">
        <v>3.8894597280000005E12</v>
      </c>
      <c r="F1600" s="138">
        <v>1.7820459508852E13</v>
      </c>
    </row>
    <row r="1601">
      <c r="A1601" s="137">
        <v>44334.0</v>
      </c>
      <c r="B1601" s="138">
        <v>4.2783604E12</v>
      </c>
      <c r="C1601" s="139">
        <v>3.331416E12</v>
      </c>
      <c r="D1601" s="138">
        <v>3.72279096E11</v>
      </c>
      <c r="E1601" s="138">
        <v>3.8894597280000005E12</v>
      </c>
      <c r="F1601" s="138">
        <v>1.7820459508852E13</v>
      </c>
    </row>
    <row r="1602">
      <c r="A1602" s="137">
        <v>44335.0</v>
      </c>
      <c r="B1602" s="138">
        <v>4.2783604E12</v>
      </c>
      <c r="C1602" s="139">
        <v>3.331416E12</v>
      </c>
      <c r="D1602" s="138">
        <v>3.72279096E11</v>
      </c>
      <c r="E1602" s="138">
        <v>3.8894597280000005E12</v>
      </c>
      <c r="F1602" s="138">
        <v>1.7820459508852E13</v>
      </c>
    </row>
    <row r="1603">
      <c r="A1603" s="137">
        <v>44336.0</v>
      </c>
      <c r="B1603" s="138">
        <v>4.2783604E12</v>
      </c>
      <c r="C1603" s="139">
        <v>3.331416E12</v>
      </c>
      <c r="D1603" s="138">
        <v>3.72279096E11</v>
      </c>
      <c r="E1603" s="138">
        <v>3.8894597280000005E12</v>
      </c>
      <c r="F1603" s="138">
        <v>1.7820459508852E13</v>
      </c>
    </row>
    <row r="1604">
      <c r="A1604" s="137">
        <v>44337.0</v>
      </c>
      <c r="B1604" s="138">
        <v>4.2783604E12</v>
      </c>
      <c r="C1604" s="139">
        <v>3.331416E12</v>
      </c>
      <c r="D1604" s="138">
        <v>3.72279096E11</v>
      </c>
      <c r="E1604" s="138">
        <v>3.8894597280000005E12</v>
      </c>
      <c r="F1604" s="138">
        <v>1.7820459508852E13</v>
      </c>
    </row>
    <row r="1605">
      <c r="A1605" s="137">
        <v>44338.0</v>
      </c>
      <c r="B1605" s="138">
        <v>4.2783604E12</v>
      </c>
      <c r="C1605" s="139">
        <v>3.331416E12</v>
      </c>
      <c r="D1605" s="138">
        <v>3.72279096E11</v>
      </c>
      <c r="E1605" s="138">
        <v>3.8894597280000005E12</v>
      </c>
      <c r="F1605" s="138">
        <v>1.7820459508852E13</v>
      </c>
    </row>
    <row r="1606">
      <c r="A1606" s="137">
        <v>44339.0</v>
      </c>
      <c r="B1606" s="138">
        <v>4.2783604E12</v>
      </c>
      <c r="C1606" s="139">
        <v>3.331416E12</v>
      </c>
      <c r="D1606" s="138">
        <v>3.72279096E11</v>
      </c>
      <c r="E1606" s="138">
        <v>3.8894597280000005E12</v>
      </c>
      <c r="F1606" s="138">
        <v>1.7820459508852E13</v>
      </c>
    </row>
    <row r="1607">
      <c r="A1607" s="137">
        <v>44340.0</v>
      </c>
      <c r="B1607" s="138">
        <v>4.2783604E12</v>
      </c>
      <c r="C1607" s="139">
        <v>3.331416E12</v>
      </c>
      <c r="D1607" s="138">
        <v>3.72279096E11</v>
      </c>
      <c r="E1607" s="138">
        <v>3.8894597280000005E12</v>
      </c>
      <c r="F1607" s="138">
        <v>1.7820459508852E13</v>
      </c>
    </row>
    <row r="1608">
      <c r="A1608" s="137">
        <v>44341.0</v>
      </c>
      <c r="B1608" s="138">
        <v>4.2783604E12</v>
      </c>
      <c r="C1608" s="139">
        <v>3.331416E12</v>
      </c>
      <c r="D1608" s="138">
        <v>3.72279096E11</v>
      </c>
      <c r="E1608" s="138">
        <v>3.8894597280000005E12</v>
      </c>
      <c r="F1608" s="138">
        <v>1.7820459508852E13</v>
      </c>
    </row>
    <row r="1609">
      <c r="A1609" s="137">
        <v>44342.0</v>
      </c>
      <c r="B1609" s="138">
        <v>4.2783604E12</v>
      </c>
      <c r="C1609" s="139">
        <v>3.331416E12</v>
      </c>
      <c r="D1609" s="138">
        <v>3.72279096E11</v>
      </c>
      <c r="E1609" s="138">
        <v>3.8894597280000005E12</v>
      </c>
      <c r="F1609" s="138">
        <v>1.7820459508852E13</v>
      </c>
    </row>
    <row r="1610">
      <c r="A1610" s="137">
        <v>44343.0</v>
      </c>
      <c r="B1610" s="138">
        <v>4.2783604E12</v>
      </c>
      <c r="C1610" s="139">
        <v>3.331416E12</v>
      </c>
      <c r="D1610" s="138">
        <v>3.72279096E11</v>
      </c>
      <c r="E1610" s="138">
        <v>3.8894597280000005E12</v>
      </c>
      <c r="F1610" s="138">
        <v>1.7820459508852E13</v>
      </c>
    </row>
    <row r="1611">
      <c r="A1611" s="137">
        <v>44344.0</v>
      </c>
      <c r="B1611" s="138">
        <v>4.2783604E12</v>
      </c>
      <c r="C1611" s="139">
        <v>3.331416E12</v>
      </c>
      <c r="D1611" s="138">
        <v>3.72279096E11</v>
      </c>
      <c r="E1611" s="138">
        <v>3.8894597280000005E12</v>
      </c>
      <c r="F1611" s="138">
        <v>1.7820459508852E13</v>
      </c>
    </row>
    <row r="1612">
      <c r="A1612" s="137">
        <v>44345.0</v>
      </c>
      <c r="B1612" s="138">
        <v>4.2783604E12</v>
      </c>
      <c r="C1612" s="139">
        <v>3.331416E12</v>
      </c>
      <c r="D1612" s="138">
        <v>3.72279096E11</v>
      </c>
      <c r="E1612" s="138">
        <v>3.8894597280000005E12</v>
      </c>
      <c r="F1612" s="138">
        <v>1.7820459508852E13</v>
      </c>
    </row>
    <row r="1613">
      <c r="A1613" s="137">
        <v>44346.0</v>
      </c>
      <c r="B1613" s="138">
        <v>4.2783604E12</v>
      </c>
      <c r="C1613" s="139">
        <v>3.331416E12</v>
      </c>
      <c r="D1613" s="138">
        <v>3.72279096E11</v>
      </c>
      <c r="E1613" s="138">
        <v>3.8894597280000005E12</v>
      </c>
      <c r="F1613" s="138">
        <v>1.7820459508852E13</v>
      </c>
    </row>
    <row r="1614">
      <c r="A1614" s="137">
        <v>44347.0</v>
      </c>
      <c r="B1614" s="138">
        <v>4.2783604E12</v>
      </c>
      <c r="C1614" s="139">
        <v>3.331416E12</v>
      </c>
      <c r="D1614" s="138">
        <v>3.72279096E11</v>
      </c>
      <c r="E1614" s="138">
        <v>3.8894597280000005E12</v>
      </c>
      <c r="F1614" s="138">
        <v>1.7820459508852E13</v>
      </c>
    </row>
    <row r="1615">
      <c r="A1615" s="137">
        <v>44348.0</v>
      </c>
      <c r="B1615" s="138">
        <v>4.2783604E12</v>
      </c>
      <c r="C1615" s="139">
        <v>3.331416E12</v>
      </c>
      <c r="D1615" s="138">
        <v>3.72279096E11</v>
      </c>
      <c r="E1615" s="138">
        <v>3.8894597280000005E12</v>
      </c>
      <c r="F1615" s="138">
        <v>1.7820459508852E13</v>
      </c>
    </row>
    <row r="1616">
      <c r="A1616" s="137">
        <v>44349.0</v>
      </c>
      <c r="B1616" s="138">
        <v>4.2783604E12</v>
      </c>
      <c r="C1616" s="139">
        <v>3.331416E12</v>
      </c>
      <c r="D1616" s="138">
        <v>3.72279096E11</v>
      </c>
      <c r="E1616" s="138">
        <v>3.8894597280000005E12</v>
      </c>
      <c r="F1616" s="138">
        <v>1.7820459508852E13</v>
      </c>
    </row>
    <row r="1617">
      <c r="A1617" s="137">
        <v>44350.0</v>
      </c>
      <c r="B1617" s="138">
        <v>4.2783604E12</v>
      </c>
      <c r="C1617" s="139">
        <v>3.331416E12</v>
      </c>
      <c r="D1617" s="138">
        <v>3.72279096E11</v>
      </c>
      <c r="E1617" s="138">
        <v>3.8894597280000005E12</v>
      </c>
      <c r="F1617" s="138">
        <v>1.7820459508852E13</v>
      </c>
    </row>
    <row r="1618">
      <c r="A1618" s="137">
        <v>44351.0</v>
      </c>
      <c r="B1618" s="138">
        <v>4.2783604E12</v>
      </c>
      <c r="C1618" s="139">
        <v>3.331416E12</v>
      </c>
      <c r="D1618" s="138">
        <v>3.72279096E11</v>
      </c>
      <c r="E1618" s="138">
        <v>3.8894597280000005E12</v>
      </c>
      <c r="F1618" s="138">
        <v>1.7820459508852E13</v>
      </c>
    </row>
    <row r="1619">
      <c r="A1619" s="137">
        <v>44352.0</v>
      </c>
      <c r="B1619" s="138">
        <v>4.2783604E12</v>
      </c>
      <c r="C1619" s="139">
        <v>3.331416E12</v>
      </c>
      <c r="D1619" s="138">
        <v>3.72279096E11</v>
      </c>
      <c r="E1619" s="138">
        <v>3.8894597280000005E12</v>
      </c>
      <c r="F1619" s="138">
        <v>1.7820459508852E13</v>
      </c>
    </row>
    <row r="1620">
      <c r="A1620" s="137">
        <v>44353.0</v>
      </c>
      <c r="B1620" s="138">
        <v>4.2783604E12</v>
      </c>
      <c r="C1620" s="139">
        <v>3.331416E12</v>
      </c>
      <c r="D1620" s="138">
        <v>3.72279096E11</v>
      </c>
      <c r="E1620" s="138">
        <v>3.8894597280000005E12</v>
      </c>
      <c r="F1620" s="138">
        <v>1.7820459508852E13</v>
      </c>
    </row>
    <row r="1621">
      <c r="A1621" s="137">
        <v>44354.0</v>
      </c>
      <c r="B1621" s="138">
        <v>4.2783604E12</v>
      </c>
      <c r="C1621" s="139">
        <v>3.331416E12</v>
      </c>
      <c r="D1621" s="138">
        <v>3.72279096E11</v>
      </c>
      <c r="E1621" s="138">
        <v>3.8894597280000005E12</v>
      </c>
      <c r="F1621" s="138">
        <v>1.7820459508852E13</v>
      </c>
    </row>
    <row r="1622">
      <c r="A1622" s="137">
        <v>44355.0</v>
      </c>
      <c r="B1622" s="138">
        <v>4.2783604E12</v>
      </c>
      <c r="C1622" s="139">
        <v>3.331416E12</v>
      </c>
      <c r="D1622" s="138">
        <v>3.72279096E11</v>
      </c>
      <c r="E1622" s="138">
        <v>3.8894597280000005E12</v>
      </c>
      <c r="F1622" s="138">
        <v>1.7820459508852E13</v>
      </c>
    </row>
    <row r="1623">
      <c r="A1623" s="137">
        <v>44356.0</v>
      </c>
      <c r="B1623" s="138">
        <v>4.2783604E12</v>
      </c>
      <c r="C1623" s="139">
        <v>3.331416E12</v>
      </c>
      <c r="D1623" s="138">
        <v>3.72279096E11</v>
      </c>
      <c r="E1623" s="138">
        <v>3.8894597280000005E12</v>
      </c>
      <c r="F1623" s="138">
        <v>1.7820459508852E13</v>
      </c>
    </row>
    <row r="1624">
      <c r="A1624" s="137">
        <v>44357.0</v>
      </c>
      <c r="B1624" s="138">
        <v>4.2783604E12</v>
      </c>
      <c r="C1624" s="139">
        <v>3.331416E12</v>
      </c>
      <c r="D1624" s="138">
        <v>3.72279096E11</v>
      </c>
      <c r="E1624" s="138">
        <v>3.8894597280000005E12</v>
      </c>
      <c r="F1624" s="138">
        <v>1.7820459508852E13</v>
      </c>
    </row>
    <row r="1625">
      <c r="A1625" s="137">
        <v>44358.0</v>
      </c>
      <c r="B1625" s="138">
        <v>4.2783604E12</v>
      </c>
      <c r="C1625" s="139">
        <v>3.331416E12</v>
      </c>
      <c r="D1625" s="138">
        <v>3.72279096E11</v>
      </c>
      <c r="E1625" s="138">
        <v>3.8894597280000005E12</v>
      </c>
      <c r="F1625" s="138">
        <v>1.7820459508852E13</v>
      </c>
    </row>
    <row r="1626">
      <c r="A1626" s="137">
        <v>44359.0</v>
      </c>
      <c r="B1626" s="138">
        <v>4.2783604E12</v>
      </c>
      <c r="C1626" s="139">
        <v>3.331416E12</v>
      </c>
      <c r="D1626" s="138">
        <v>3.72279096E11</v>
      </c>
      <c r="E1626" s="138">
        <v>3.8894597280000005E12</v>
      </c>
      <c r="F1626" s="138">
        <v>1.7820459508852E13</v>
      </c>
    </row>
    <row r="1627">
      <c r="A1627" s="137">
        <v>44360.0</v>
      </c>
      <c r="B1627" s="138">
        <v>4.2783604E12</v>
      </c>
      <c r="C1627" s="139">
        <v>3.331416E12</v>
      </c>
      <c r="D1627" s="138">
        <v>3.72279096E11</v>
      </c>
      <c r="E1627" s="138">
        <v>3.8894597280000005E12</v>
      </c>
      <c r="F1627" s="138">
        <v>1.7820459508852E13</v>
      </c>
    </row>
    <row r="1628">
      <c r="A1628" s="137">
        <v>44361.0</v>
      </c>
      <c r="B1628" s="138">
        <v>4.2783604E12</v>
      </c>
      <c r="C1628" s="139">
        <v>3.331416E12</v>
      </c>
      <c r="D1628" s="138">
        <v>3.72279096E11</v>
      </c>
      <c r="E1628" s="138">
        <v>3.8894597280000005E12</v>
      </c>
      <c r="F1628" s="138">
        <v>1.7820459508852E13</v>
      </c>
    </row>
    <row r="1629">
      <c r="A1629" s="137">
        <v>44362.0</v>
      </c>
      <c r="B1629" s="138">
        <v>4.2783604E12</v>
      </c>
      <c r="C1629" s="139">
        <v>3.331416E12</v>
      </c>
      <c r="D1629" s="138">
        <v>3.72279096E11</v>
      </c>
      <c r="E1629" s="138">
        <v>3.8894597280000005E12</v>
      </c>
      <c r="F1629" s="138">
        <v>1.7820459508852E13</v>
      </c>
    </row>
    <row r="1630">
      <c r="A1630" s="137">
        <v>44363.0</v>
      </c>
      <c r="B1630" s="138">
        <v>4.2783604E12</v>
      </c>
      <c r="C1630" s="139">
        <v>3.331416E12</v>
      </c>
      <c r="D1630" s="138">
        <v>3.72279096E11</v>
      </c>
      <c r="E1630" s="138">
        <v>3.8894597280000005E12</v>
      </c>
      <c r="F1630" s="138">
        <v>1.7820459508852E13</v>
      </c>
    </row>
    <row r="1631">
      <c r="A1631" s="137">
        <v>44364.0</v>
      </c>
      <c r="B1631" s="138">
        <v>4.2783604E12</v>
      </c>
      <c r="C1631" s="139">
        <v>3.331416E12</v>
      </c>
      <c r="D1631" s="138">
        <v>3.72279096E11</v>
      </c>
      <c r="E1631" s="138">
        <v>3.8894597280000005E12</v>
      </c>
      <c r="F1631" s="138">
        <v>1.7820459508852E13</v>
      </c>
    </row>
    <row r="1632">
      <c r="A1632" s="137">
        <v>44365.0</v>
      </c>
      <c r="B1632" s="138">
        <v>4.2783604E12</v>
      </c>
      <c r="C1632" s="139">
        <v>3.331416E12</v>
      </c>
      <c r="D1632" s="138">
        <v>3.72279096E11</v>
      </c>
      <c r="E1632" s="138">
        <v>3.8894597280000005E12</v>
      </c>
      <c r="F1632" s="138">
        <v>1.7820459508852E13</v>
      </c>
    </row>
    <row r="1633">
      <c r="A1633" s="137">
        <v>44366.0</v>
      </c>
      <c r="B1633" s="138">
        <v>4.2783604E12</v>
      </c>
      <c r="C1633" s="139">
        <v>3.331416E12</v>
      </c>
      <c r="D1633" s="138">
        <v>3.72279096E11</v>
      </c>
      <c r="E1633" s="138">
        <v>3.8894597280000005E12</v>
      </c>
      <c r="F1633" s="138">
        <v>1.7820459508852E13</v>
      </c>
    </row>
    <row r="1634">
      <c r="A1634" s="137">
        <v>44367.0</v>
      </c>
      <c r="B1634" s="138">
        <v>4.2783604E12</v>
      </c>
      <c r="C1634" s="139">
        <v>3.331416E12</v>
      </c>
      <c r="D1634" s="138">
        <v>3.72279096E11</v>
      </c>
      <c r="E1634" s="138">
        <v>3.8894597280000005E12</v>
      </c>
      <c r="F1634" s="138">
        <v>1.7820459508852E13</v>
      </c>
    </row>
    <row r="1635">
      <c r="A1635" s="137">
        <v>44368.0</v>
      </c>
      <c r="B1635" s="138">
        <v>4.2783604E12</v>
      </c>
      <c r="C1635" s="139">
        <v>3.331416E12</v>
      </c>
      <c r="D1635" s="138">
        <v>3.72279096E11</v>
      </c>
      <c r="E1635" s="138">
        <v>3.8894597280000005E12</v>
      </c>
      <c r="F1635" s="138">
        <v>1.7820459508852E13</v>
      </c>
    </row>
    <row r="1636">
      <c r="A1636" s="137">
        <v>44369.0</v>
      </c>
      <c r="B1636" s="138">
        <v>4.2783604E12</v>
      </c>
      <c r="C1636" s="139">
        <v>3.331416E12</v>
      </c>
      <c r="D1636" s="138">
        <v>3.72279096E11</v>
      </c>
      <c r="E1636" s="138">
        <v>3.8894597280000005E12</v>
      </c>
      <c r="F1636" s="138">
        <v>1.7820459508852E13</v>
      </c>
    </row>
    <row r="1637">
      <c r="A1637" s="137">
        <v>44370.0</v>
      </c>
      <c r="B1637" s="138">
        <v>4.2783604E12</v>
      </c>
      <c r="C1637" s="139">
        <v>3.331416E12</v>
      </c>
      <c r="D1637" s="138">
        <v>3.72279096E11</v>
      </c>
      <c r="E1637" s="138">
        <v>3.8894597280000005E12</v>
      </c>
      <c r="F1637" s="138">
        <v>1.7820459508852E13</v>
      </c>
    </row>
    <row r="1638">
      <c r="A1638" s="137">
        <v>44371.0</v>
      </c>
      <c r="B1638" s="138">
        <v>4.2783604E12</v>
      </c>
      <c r="C1638" s="139">
        <v>3.331416E12</v>
      </c>
      <c r="D1638" s="138">
        <v>3.72279096E11</v>
      </c>
      <c r="E1638" s="138">
        <v>3.8894597280000005E12</v>
      </c>
      <c r="F1638" s="138">
        <v>1.7820459508852E13</v>
      </c>
    </row>
    <row r="1639">
      <c r="A1639" s="137">
        <v>44372.0</v>
      </c>
      <c r="B1639" s="138">
        <v>4.2783604E12</v>
      </c>
      <c r="C1639" s="139">
        <v>3.331416E12</v>
      </c>
      <c r="D1639" s="138">
        <v>3.72279096E11</v>
      </c>
      <c r="E1639" s="138">
        <v>3.8894597280000005E12</v>
      </c>
      <c r="F1639" s="138">
        <v>1.7820459508852E13</v>
      </c>
    </row>
    <row r="1640">
      <c r="A1640" s="137">
        <v>44373.0</v>
      </c>
      <c r="B1640" s="138">
        <v>4.2783604E12</v>
      </c>
      <c r="C1640" s="139">
        <v>3.331416E12</v>
      </c>
      <c r="D1640" s="138">
        <v>3.72279096E11</v>
      </c>
      <c r="E1640" s="138">
        <v>3.8894597280000005E12</v>
      </c>
      <c r="F1640" s="138">
        <v>1.7820459508852E13</v>
      </c>
    </row>
    <row r="1641">
      <c r="A1641" s="137">
        <v>44374.0</v>
      </c>
      <c r="B1641" s="138">
        <v>4.2783604E12</v>
      </c>
      <c r="C1641" s="139">
        <v>3.331416E12</v>
      </c>
      <c r="D1641" s="138">
        <v>3.72279096E11</v>
      </c>
      <c r="E1641" s="138">
        <v>3.8894597280000005E12</v>
      </c>
      <c r="F1641" s="138">
        <v>1.7820459508852E13</v>
      </c>
    </row>
    <row r="1642">
      <c r="A1642" s="137">
        <v>44375.0</v>
      </c>
      <c r="B1642" s="138">
        <v>4.2783604E12</v>
      </c>
      <c r="C1642" s="139">
        <v>3.331416E12</v>
      </c>
      <c r="D1642" s="138">
        <v>3.72279096E11</v>
      </c>
      <c r="E1642" s="138">
        <v>3.8894597280000005E12</v>
      </c>
      <c r="F1642" s="138">
        <v>1.7820459508852E13</v>
      </c>
    </row>
    <row r="1643">
      <c r="A1643" s="137">
        <v>44376.0</v>
      </c>
      <c r="B1643" s="138">
        <v>4.2783604E12</v>
      </c>
      <c r="C1643" s="139">
        <v>3.331416E12</v>
      </c>
      <c r="D1643" s="138">
        <v>3.72279096E11</v>
      </c>
      <c r="E1643" s="138">
        <v>3.8894597280000005E12</v>
      </c>
      <c r="F1643" s="138">
        <v>1.7820459508852E13</v>
      </c>
    </row>
    <row r="1644">
      <c r="A1644" s="137">
        <v>44377.0</v>
      </c>
      <c r="B1644" s="138">
        <v>4.2783604E12</v>
      </c>
      <c r="C1644" s="139">
        <v>3.331416E12</v>
      </c>
      <c r="D1644" s="138">
        <v>3.72279096E11</v>
      </c>
      <c r="E1644" s="138">
        <v>3.8894597280000005E12</v>
      </c>
      <c r="F1644" s="138">
        <v>1.7820459508852E13</v>
      </c>
    </row>
    <row r="1645">
      <c r="A1645" s="137">
        <v>44378.0</v>
      </c>
      <c r="B1645" s="138">
        <v>4.3739504E12</v>
      </c>
      <c r="C1645" s="139">
        <v>3.416146E12</v>
      </c>
      <c r="D1645" s="138">
        <v>3.8269836000000006E11</v>
      </c>
      <c r="E1645" s="138">
        <v>4.004102052E12</v>
      </c>
      <c r="F1645" s="138">
        <v>1.7820459508852E13</v>
      </c>
    </row>
    <row r="1646">
      <c r="A1646" s="137">
        <v>44379.0</v>
      </c>
      <c r="B1646" s="138">
        <v>4.3739504E12</v>
      </c>
      <c r="C1646" s="139">
        <v>3.416146E12</v>
      </c>
      <c r="D1646" s="138">
        <v>3.8269836000000006E11</v>
      </c>
      <c r="E1646" s="138">
        <v>4.004102052E12</v>
      </c>
      <c r="F1646" s="138">
        <v>1.7820459508852E13</v>
      </c>
    </row>
    <row r="1647">
      <c r="A1647" s="137">
        <v>44380.0</v>
      </c>
      <c r="B1647" s="138">
        <v>4.3739504E12</v>
      </c>
      <c r="C1647" s="139">
        <v>3.416146E12</v>
      </c>
      <c r="D1647" s="138">
        <v>3.8269836000000006E11</v>
      </c>
      <c r="E1647" s="138">
        <v>4.004102052E12</v>
      </c>
      <c r="F1647" s="138">
        <v>1.7820459508852E13</v>
      </c>
    </row>
    <row r="1648">
      <c r="A1648" s="137">
        <v>44381.0</v>
      </c>
      <c r="B1648" s="138">
        <v>4.3739504E12</v>
      </c>
      <c r="C1648" s="139">
        <v>3.416146E12</v>
      </c>
      <c r="D1648" s="138">
        <v>3.8269836000000006E11</v>
      </c>
      <c r="E1648" s="138">
        <v>4.004102052E12</v>
      </c>
      <c r="F1648" s="138">
        <v>1.7820459508852E13</v>
      </c>
    </row>
    <row r="1649">
      <c r="A1649" s="137">
        <v>44382.0</v>
      </c>
      <c r="B1649" s="138">
        <v>4.3739504E12</v>
      </c>
      <c r="C1649" s="139">
        <v>3.416146E12</v>
      </c>
      <c r="D1649" s="138">
        <v>3.8269836000000006E11</v>
      </c>
      <c r="E1649" s="138">
        <v>4.004102052E12</v>
      </c>
      <c r="F1649" s="138">
        <v>1.7820459508852E13</v>
      </c>
    </row>
    <row r="1650">
      <c r="A1650" s="137">
        <v>44383.0</v>
      </c>
      <c r="B1650" s="138">
        <v>4.3739504E12</v>
      </c>
      <c r="C1650" s="139">
        <v>3.416146E12</v>
      </c>
      <c r="D1650" s="138">
        <v>3.8269836000000006E11</v>
      </c>
      <c r="E1650" s="138">
        <v>4.004102052E12</v>
      </c>
      <c r="F1650" s="138">
        <v>1.7820459508852E13</v>
      </c>
    </row>
    <row r="1651">
      <c r="A1651" s="137">
        <v>44384.0</v>
      </c>
      <c r="B1651" s="138">
        <v>4.3739504E12</v>
      </c>
      <c r="C1651" s="139">
        <v>3.416146E12</v>
      </c>
      <c r="D1651" s="138">
        <v>3.8269836000000006E11</v>
      </c>
      <c r="E1651" s="138">
        <v>4.004102052E12</v>
      </c>
      <c r="F1651" s="138">
        <v>1.7820459508852E13</v>
      </c>
    </row>
    <row r="1652">
      <c r="A1652" s="137">
        <v>44385.0</v>
      </c>
      <c r="B1652" s="138">
        <v>4.3739504E12</v>
      </c>
      <c r="C1652" s="139">
        <v>3.416146E12</v>
      </c>
      <c r="D1652" s="138">
        <v>3.8269836000000006E11</v>
      </c>
      <c r="E1652" s="138">
        <v>4.004102052E12</v>
      </c>
      <c r="F1652" s="138">
        <v>1.7820459508852E13</v>
      </c>
    </row>
    <row r="1653">
      <c r="A1653" s="137">
        <v>44386.0</v>
      </c>
      <c r="B1653" s="138">
        <v>4.3739504E12</v>
      </c>
      <c r="C1653" s="139">
        <v>3.416146E12</v>
      </c>
      <c r="D1653" s="138">
        <v>3.8269836000000006E11</v>
      </c>
      <c r="E1653" s="138">
        <v>4.004102052E12</v>
      </c>
      <c r="F1653" s="138">
        <v>1.7820459508852E13</v>
      </c>
    </row>
    <row r="1654">
      <c r="A1654" s="137">
        <v>44387.0</v>
      </c>
      <c r="B1654" s="138">
        <v>4.3739504E12</v>
      </c>
      <c r="C1654" s="139">
        <v>3.416146E12</v>
      </c>
      <c r="D1654" s="138">
        <v>3.8269836000000006E11</v>
      </c>
      <c r="E1654" s="138">
        <v>4.004102052E12</v>
      </c>
      <c r="F1654" s="138">
        <v>1.7820459508852E13</v>
      </c>
    </row>
    <row r="1655">
      <c r="A1655" s="137">
        <v>44388.0</v>
      </c>
      <c r="B1655" s="138">
        <v>4.3739504E12</v>
      </c>
      <c r="C1655" s="139">
        <v>3.416146E12</v>
      </c>
      <c r="D1655" s="138">
        <v>3.8269836000000006E11</v>
      </c>
      <c r="E1655" s="138">
        <v>4.004102052E12</v>
      </c>
      <c r="F1655" s="138">
        <v>1.7820459508852E13</v>
      </c>
    </row>
    <row r="1656">
      <c r="A1656" s="137">
        <v>44389.0</v>
      </c>
      <c r="B1656" s="138">
        <v>4.3739504E12</v>
      </c>
      <c r="C1656" s="139">
        <v>3.416146E12</v>
      </c>
      <c r="D1656" s="138">
        <v>3.8269836000000006E11</v>
      </c>
      <c r="E1656" s="138">
        <v>4.004102052E12</v>
      </c>
      <c r="F1656" s="138">
        <v>1.7820459508852E13</v>
      </c>
    </row>
    <row r="1657">
      <c r="A1657" s="137">
        <v>44390.0</v>
      </c>
      <c r="B1657" s="138">
        <v>4.3739504E12</v>
      </c>
      <c r="C1657" s="139">
        <v>3.416146E12</v>
      </c>
      <c r="D1657" s="138">
        <v>3.8269836000000006E11</v>
      </c>
      <c r="E1657" s="138">
        <v>4.004102052E12</v>
      </c>
      <c r="F1657" s="138">
        <v>1.7820459508852E13</v>
      </c>
    </row>
    <row r="1658">
      <c r="A1658" s="137">
        <v>44391.0</v>
      </c>
      <c r="B1658" s="138">
        <v>4.3739504E12</v>
      </c>
      <c r="C1658" s="139">
        <v>3.416146E12</v>
      </c>
      <c r="D1658" s="138">
        <v>3.8269836000000006E11</v>
      </c>
      <c r="E1658" s="138">
        <v>4.004102052E12</v>
      </c>
      <c r="F1658" s="138">
        <v>1.7820459508852E13</v>
      </c>
    </row>
    <row r="1659">
      <c r="A1659" s="137">
        <v>44392.0</v>
      </c>
      <c r="B1659" s="138">
        <v>4.3739504E12</v>
      </c>
      <c r="C1659" s="139">
        <v>3.416146E12</v>
      </c>
      <c r="D1659" s="138">
        <v>3.8269836000000006E11</v>
      </c>
      <c r="E1659" s="138">
        <v>4.004102052E12</v>
      </c>
      <c r="F1659" s="138">
        <v>1.7820459508852E13</v>
      </c>
    </row>
    <row r="1660">
      <c r="A1660" s="137">
        <v>44393.0</v>
      </c>
      <c r="B1660" s="138">
        <v>4.3739504E12</v>
      </c>
      <c r="C1660" s="139">
        <v>3.416146E12</v>
      </c>
      <c r="D1660" s="138">
        <v>3.8269836000000006E11</v>
      </c>
      <c r="E1660" s="138">
        <v>4.004102052E12</v>
      </c>
      <c r="F1660" s="138">
        <v>1.7820459508852E13</v>
      </c>
    </row>
    <row r="1661">
      <c r="A1661" s="137">
        <v>44394.0</v>
      </c>
      <c r="B1661" s="138">
        <v>4.3739504E12</v>
      </c>
      <c r="C1661" s="139">
        <v>3.416146E12</v>
      </c>
      <c r="D1661" s="138">
        <v>3.8269836000000006E11</v>
      </c>
      <c r="E1661" s="138">
        <v>4.004102052E12</v>
      </c>
      <c r="F1661" s="138">
        <v>1.7820459508852E13</v>
      </c>
    </row>
    <row r="1662">
      <c r="A1662" s="137">
        <v>44395.0</v>
      </c>
      <c r="B1662" s="138">
        <v>4.3739504E12</v>
      </c>
      <c r="C1662" s="139">
        <v>3.416146E12</v>
      </c>
      <c r="D1662" s="138">
        <v>3.8269836000000006E11</v>
      </c>
      <c r="E1662" s="138">
        <v>4.004102052E12</v>
      </c>
      <c r="F1662" s="138">
        <v>1.7820459508852E13</v>
      </c>
    </row>
    <row r="1663">
      <c r="A1663" s="137">
        <v>44396.0</v>
      </c>
      <c r="B1663" s="138">
        <v>4.3739504E12</v>
      </c>
      <c r="C1663" s="139">
        <v>3.416146E12</v>
      </c>
      <c r="D1663" s="138">
        <v>3.8269836000000006E11</v>
      </c>
      <c r="E1663" s="138">
        <v>4.004102052E12</v>
      </c>
      <c r="F1663" s="138">
        <v>1.7820459508852E13</v>
      </c>
    </row>
    <row r="1664">
      <c r="A1664" s="137">
        <v>44397.0</v>
      </c>
      <c r="B1664" s="138">
        <v>4.3739504E12</v>
      </c>
      <c r="C1664" s="139">
        <v>3.416146E12</v>
      </c>
      <c r="D1664" s="138">
        <v>3.8269836000000006E11</v>
      </c>
      <c r="E1664" s="138">
        <v>4.004102052E12</v>
      </c>
      <c r="F1664" s="138">
        <v>1.7820459508852E13</v>
      </c>
    </row>
    <row r="1665">
      <c r="A1665" s="137">
        <v>44398.0</v>
      </c>
      <c r="B1665" s="138">
        <v>4.3739504E12</v>
      </c>
      <c r="C1665" s="139">
        <v>3.416146E12</v>
      </c>
      <c r="D1665" s="138">
        <v>3.8269836000000006E11</v>
      </c>
      <c r="E1665" s="138">
        <v>4.004102052E12</v>
      </c>
      <c r="F1665" s="138">
        <v>1.7820459508852E13</v>
      </c>
    </row>
    <row r="1666">
      <c r="A1666" s="137">
        <v>44399.0</v>
      </c>
      <c r="B1666" s="138">
        <v>4.3739504E12</v>
      </c>
      <c r="C1666" s="139">
        <v>3.416146E12</v>
      </c>
      <c r="D1666" s="138">
        <v>3.8269836000000006E11</v>
      </c>
      <c r="E1666" s="138">
        <v>4.004102052E12</v>
      </c>
      <c r="F1666" s="138">
        <v>1.7820459508852E13</v>
      </c>
    </row>
    <row r="1667">
      <c r="A1667" s="137">
        <v>44400.0</v>
      </c>
      <c r="B1667" s="138">
        <v>4.3739504E12</v>
      </c>
      <c r="C1667" s="139">
        <v>3.416146E12</v>
      </c>
      <c r="D1667" s="138">
        <v>3.8269836000000006E11</v>
      </c>
      <c r="E1667" s="138">
        <v>4.004102052E12</v>
      </c>
      <c r="F1667" s="138">
        <v>1.7820459508852E13</v>
      </c>
    </row>
    <row r="1668">
      <c r="A1668" s="137">
        <v>44401.0</v>
      </c>
      <c r="B1668" s="138">
        <v>4.3739504E12</v>
      </c>
      <c r="C1668" s="139">
        <v>3.416146E12</v>
      </c>
      <c r="D1668" s="138">
        <v>3.8269836000000006E11</v>
      </c>
      <c r="E1668" s="138">
        <v>4.004102052E12</v>
      </c>
      <c r="F1668" s="138">
        <v>1.7820459508852E13</v>
      </c>
    </row>
    <row r="1669">
      <c r="A1669" s="137">
        <v>44402.0</v>
      </c>
      <c r="B1669" s="138">
        <v>4.3739504E12</v>
      </c>
      <c r="C1669" s="139">
        <v>3.416146E12</v>
      </c>
      <c r="D1669" s="138">
        <v>3.8269836000000006E11</v>
      </c>
      <c r="E1669" s="138">
        <v>4.004102052E12</v>
      </c>
      <c r="F1669" s="138">
        <v>1.7820459508852E13</v>
      </c>
    </row>
    <row r="1670">
      <c r="A1670" s="137">
        <v>44403.0</v>
      </c>
      <c r="B1670" s="138">
        <v>4.3739504E12</v>
      </c>
      <c r="C1670" s="139">
        <v>3.416146E12</v>
      </c>
      <c r="D1670" s="138">
        <v>3.8269836000000006E11</v>
      </c>
      <c r="E1670" s="138">
        <v>4.004102052E12</v>
      </c>
      <c r="F1670" s="138">
        <v>1.7820459508852E13</v>
      </c>
    </row>
    <row r="1671">
      <c r="A1671" s="137">
        <v>44404.0</v>
      </c>
      <c r="B1671" s="138">
        <v>4.3739504E12</v>
      </c>
      <c r="C1671" s="139">
        <v>3.416146E12</v>
      </c>
      <c r="D1671" s="138">
        <v>3.8269836000000006E11</v>
      </c>
      <c r="E1671" s="138">
        <v>4.004102052E12</v>
      </c>
      <c r="F1671" s="138">
        <v>1.7820459508852E13</v>
      </c>
    </row>
    <row r="1672">
      <c r="A1672" s="137">
        <v>44405.0</v>
      </c>
      <c r="B1672" s="138">
        <v>4.3739504E12</v>
      </c>
      <c r="C1672" s="139">
        <v>3.416146E12</v>
      </c>
      <c r="D1672" s="138">
        <v>3.8269836000000006E11</v>
      </c>
      <c r="E1672" s="138">
        <v>4.004102052E12</v>
      </c>
      <c r="F1672" s="138">
        <v>1.7820459508852E13</v>
      </c>
    </row>
    <row r="1673">
      <c r="A1673" s="137">
        <v>44406.0</v>
      </c>
      <c r="B1673" s="138">
        <v>4.3739504E12</v>
      </c>
      <c r="C1673" s="139">
        <v>3.416146E12</v>
      </c>
      <c r="D1673" s="138">
        <v>3.8269836000000006E11</v>
      </c>
      <c r="E1673" s="138">
        <v>4.004102052E12</v>
      </c>
      <c r="F1673" s="138">
        <v>1.7820459508852E13</v>
      </c>
    </row>
    <row r="1674">
      <c r="A1674" s="137">
        <v>44407.0</v>
      </c>
      <c r="B1674" s="138">
        <v>4.3739504E12</v>
      </c>
      <c r="C1674" s="139">
        <v>3.416146E12</v>
      </c>
      <c r="D1674" s="138">
        <v>3.8269836000000006E11</v>
      </c>
      <c r="E1674" s="138">
        <v>4.004102052E12</v>
      </c>
      <c r="F1674" s="138">
        <v>1.7820459508852E13</v>
      </c>
    </row>
    <row r="1675">
      <c r="A1675" s="137">
        <v>44408.0</v>
      </c>
      <c r="B1675" s="138">
        <v>4.3739504E12</v>
      </c>
      <c r="C1675" s="139">
        <v>3.416146E12</v>
      </c>
      <c r="D1675" s="138">
        <v>3.8269836000000006E11</v>
      </c>
      <c r="E1675" s="138">
        <v>4.004102052E12</v>
      </c>
      <c r="F1675" s="138">
        <v>1.7820459508852E13</v>
      </c>
    </row>
    <row r="1676">
      <c r="A1676" s="137">
        <v>44409.0</v>
      </c>
      <c r="B1676" s="138">
        <v>4.3739504E12</v>
      </c>
      <c r="C1676" s="139">
        <v>3.416146E12</v>
      </c>
      <c r="D1676" s="138">
        <v>3.8269836000000006E11</v>
      </c>
      <c r="E1676" s="138">
        <v>4.004102052E12</v>
      </c>
      <c r="F1676" s="138">
        <v>1.7820459508852E13</v>
      </c>
    </row>
    <row r="1677">
      <c r="A1677" s="137">
        <v>44410.0</v>
      </c>
      <c r="B1677" s="138">
        <v>4.3739504E12</v>
      </c>
      <c r="C1677" s="139">
        <v>3.416146E12</v>
      </c>
      <c r="D1677" s="138">
        <v>3.8269836000000006E11</v>
      </c>
      <c r="E1677" s="138">
        <v>4.004102052E12</v>
      </c>
      <c r="F1677" s="138">
        <v>1.7820459508852E13</v>
      </c>
    </row>
    <row r="1678">
      <c r="A1678" s="137">
        <v>44411.0</v>
      </c>
      <c r="B1678" s="138">
        <v>4.3739504E12</v>
      </c>
      <c r="C1678" s="139">
        <v>3.416146E12</v>
      </c>
      <c r="D1678" s="138">
        <v>3.8269836000000006E11</v>
      </c>
      <c r="E1678" s="138">
        <v>4.004102052E12</v>
      </c>
      <c r="F1678" s="138">
        <v>1.7820459508852E13</v>
      </c>
    </row>
    <row r="1679">
      <c r="A1679" s="137">
        <v>44412.0</v>
      </c>
      <c r="B1679" s="138">
        <v>4.3739504E12</v>
      </c>
      <c r="C1679" s="139">
        <v>3.416146E12</v>
      </c>
      <c r="D1679" s="138">
        <v>3.8269836000000006E11</v>
      </c>
      <c r="E1679" s="138">
        <v>4.004102052E12</v>
      </c>
      <c r="F1679" s="138">
        <v>1.7820459508852E13</v>
      </c>
    </row>
    <row r="1680">
      <c r="A1680" s="137">
        <v>44413.0</v>
      </c>
      <c r="B1680" s="138">
        <v>4.3739504E12</v>
      </c>
      <c r="C1680" s="139">
        <v>3.416146E12</v>
      </c>
      <c r="D1680" s="138">
        <v>3.8269836000000006E11</v>
      </c>
      <c r="E1680" s="138">
        <v>4.004102052E12</v>
      </c>
      <c r="F1680" s="138">
        <v>1.7820459508852E13</v>
      </c>
    </row>
    <row r="1681">
      <c r="A1681" s="137">
        <v>44414.0</v>
      </c>
      <c r="B1681" s="138">
        <v>4.3739504E12</v>
      </c>
      <c r="C1681" s="139">
        <v>3.416146E12</v>
      </c>
      <c r="D1681" s="138">
        <v>3.8269836000000006E11</v>
      </c>
      <c r="E1681" s="138">
        <v>4.004102052E12</v>
      </c>
      <c r="F1681" s="138">
        <v>1.7820459508852E13</v>
      </c>
    </row>
    <row r="1682">
      <c r="A1682" s="137">
        <v>44415.0</v>
      </c>
      <c r="B1682" s="138">
        <v>4.3739504E12</v>
      </c>
      <c r="C1682" s="139">
        <v>3.416146E12</v>
      </c>
      <c r="D1682" s="138">
        <v>3.8269836000000006E11</v>
      </c>
      <c r="E1682" s="138">
        <v>4.004102052E12</v>
      </c>
      <c r="F1682" s="138">
        <v>1.7820459508852E13</v>
      </c>
    </row>
    <row r="1683">
      <c r="A1683" s="137">
        <v>44416.0</v>
      </c>
      <c r="B1683" s="138">
        <v>4.3739504E12</v>
      </c>
      <c r="C1683" s="139">
        <v>3.416146E12</v>
      </c>
      <c r="D1683" s="138">
        <v>3.8269836000000006E11</v>
      </c>
      <c r="E1683" s="138">
        <v>4.004102052E12</v>
      </c>
      <c r="F1683" s="138">
        <v>1.7820459508852E13</v>
      </c>
    </row>
    <row r="1684">
      <c r="A1684" s="137">
        <v>44417.0</v>
      </c>
      <c r="B1684" s="138">
        <v>4.3739504E12</v>
      </c>
      <c r="C1684" s="139">
        <v>3.416146E12</v>
      </c>
      <c r="D1684" s="138">
        <v>3.8269836000000006E11</v>
      </c>
      <c r="E1684" s="138">
        <v>4.004102052E12</v>
      </c>
      <c r="F1684" s="138">
        <v>1.7820459508852E13</v>
      </c>
    </row>
    <row r="1685">
      <c r="A1685" s="137">
        <v>44418.0</v>
      </c>
      <c r="B1685" s="138">
        <v>4.3739504E12</v>
      </c>
      <c r="C1685" s="139">
        <v>3.416146E12</v>
      </c>
      <c r="D1685" s="138">
        <v>3.8269836000000006E11</v>
      </c>
      <c r="E1685" s="138">
        <v>4.004102052E12</v>
      </c>
      <c r="F1685" s="138">
        <v>1.7820459508852E13</v>
      </c>
    </row>
    <row r="1686">
      <c r="A1686" s="137">
        <v>44419.0</v>
      </c>
      <c r="B1686" s="138">
        <v>4.3739504E12</v>
      </c>
      <c r="C1686" s="139">
        <v>3.416146E12</v>
      </c>
      <c r="D1686" s="138">
        <v>3.8269836000000006E11</v>
      </c>
      <c r="E1686" s="138">
        <v>4.004102052E12</v>
      </c>
      <c r="F1686" s="138">
        <v>1.7820459508852E13</v>
      </c>
    </row>
    <row r="1687">
      <c r="A1687" s="137">
        <v>44420.0</v>
      </c>
      <c r="B1687" s="138">
        <v>4.3739504E12</v>
      </c>
      <c r="C1687" s="139">
        <v>3.416146E12</v>
      </c>
      <c r="D1687" s="138">
        <v>3.8269836000000006E11</v>
      </c>
      <c r="E1687" s="138">
        <v>4.004102052E12</v>
      </c>
      <c r="F1687" s="138">
        <v>1.7820459508852E13</v>
      </c>
    </row>
    <row r="1688">
      <c r="A1688" s="137">
        <v>44421.0</v>
      </c>
      <c r="B1688" s="138">
        <v>4.3739504E12</v>
      </c>
      <c r="C1688" s="139">
        <v>3.416146E12</v>
      </c>
      <c r="D1688" s="138">
        <v>3.8269836000000006E11</v>
      </c>
      <c r="E1688" s="138">
        <v>4.004102052E12</v>
      </c>
      <c r="F1688" s="138">
        <v>1.7820459508852E13</v>
      </c>
    </row>
    <row r="1689">
      <c r="A1689" s="137">
        <v>44422.0</v>
      </c>
      <c r="B1689" s="138">
        <v>4.3739504E12</v>
      </c>
      <c r="C1689" s="139">
        <v>3.416146E12</v>
      </c>
      <c r="D1689" s="138">
        <v>3.8269836000000006E11</v>
      </c>
      <c r="E1689" s="138">
        <v>4.004102052E12</v>
      </c>
      <c r="F1689" s="138">
        <v>1.7820459508852E13</v>
      </c>
    </row>
    <row r="1690">
      <c r="A1690" s="137">
        <v>44423.0</v>
      </c>
      <c r="B1690" s="138">
        <v>4.3739504E12</v>
      </c>
      <c r="C1690" s="139">
        <v>3.416146E12</v>
      </c>
      <c r="D1690" s="138">
        <v>3.8269836000000006E11</v>
      </c>
      <c r="E1690" s="138">
        <v>4.004102052E12</v>
      </c>
      <c r="F1690" s="138">
        <v>1.7820459508852E13</v>
      </c>
    </row>
    <row r="1691">
      <c r="A1691" s="137">
        <v>44424.0</v>
      </c>
      <c r="B1691" s="138">
        <v>4.3739504E12</v>
      </c>
      <c r="C1691" s="139">
        <v>3.416146E12</v>
      </c>
      <c r="D1691" s="138">
        <v>3.8269836000000006E11</v>
      </c>
      <c r="E1691" s="138">
        <v>4.004102052E12</v>
      </c>
      <c r="F1691" s="138">
        <v>1.7820459508852E13</v>
      </c>
    </row>
    <row r="1692">
      <c r="A1692" s="137">
        <v>44425.0</v>
      </c>
      <c r="B1692" s="138">
        <v>4.3739504E12</v>
      </c>
      <c r="C1692" s="139">
        <v>3.416146E12</v>
      </c>
      <c r="D1692" s="138">
        <v>3.8269836000000006E11</v>
      </c>
      <c r="E1692" s="138">
        <v>4.004102052E12</v>
      </c>
      <c r="F1692" s="138">
        <v>1.7820459508852E13</v>
      </c>
    </row>
    <row r="1693">
      <c r="A1693" s="137">
        <v>44426.0</v>
      </c>
      <c r="B1693" s="138">
        <v>4.3739504E12</v>
      </c>
      <c r="C1693" s="139">
        <v>3.416146E12</v>
      </c>
      <c r="D1693" s="138">
        <v>3.8269836000000006E11</v>
      </c>
      <c r="E1693" s="138">
        <v>4.004102052E12</v>
      </c>
      <c r="F1693" s="138">
        <v>1.7820459508852E13</v>
      </c>
    </row>
    <row r="1694">
      <c r="A1694" s="137">
        <v>44427.0</v>
      </c>
      <c r="B1694" s="138">
        <v>4.3739504E12</v>
      </c>
      <c r="C1694" s="139">
        <v>3.416146E12</v>
      </c>
      <c r="D1694" s="138">
        <v>3.8269836000000006E11</v>
      </c>
      <c r="E1694" s="138">
        <v>4.004102052E12</v>
      </c>
      <c r="F1694" s="138">
        <v>1.7820459508852E13</v>
      </c>
    </row>
    <row r="1695">
      <c r="A1695" s="137">
        <v>44428.0</v>
      </c>
      <c r="B1695" s="138">
        <v>4.3739504E12</v>
      </c>
      <c r="C1695" s="139">
        <v>3.416146E12</v>
      </c>
      <c r="D1695" s="138">
        <v>3.8269836000000006E11</v>
      </c>
      <c r="E1695" s="138">
        <v>4.004102052E12</v>
      </c>
      <c r="F1695" s="138">
        <v>1.7820459508852E13</v>
      </c>
    </row>
    <row r="1696">
      <c r="A1696" s="137">
        <v>44429.0</v>
      </c>
      <c r="B1696" s="138">
        <v>4.3739504E12</v>
      </c>
      <c r="C1696" s="139">
        <v>3.416146E12</v>
      </c>
      <c r="D1696" s="138">
        <v>3.8269836000000006E11</v>
      </c>
      <c r="E1696" s="138">
        <v>4.004102052E12</v>
      </c>
      <c r="F1696" s="138">
        <v>1.7820459508852E13</v>
      </c>
    </row>
    <row r="1697">
      <c r="A1697" s="137">
        <v>44430.0</v>
      </c>
      <c r="B1697" s="138">
        <v>4.3739504E12</v>
      </c>
      <c r="C1697" s="139">
        <v>3.416146E12</v>
      </c>
      <c r="D1697" s="138">
        <v>3.8269836000000006E11</v>
      </c>
      <c r="E1697" s="138">
        <v>4.004102052E12</v>
      </c>
      <c r="F1697" s="138">
        <v>1.7820459508852E13</v>
      </c>
    </row>
    <row r="1698">
      <c r="A1698" s="137">
        <v>44431.0</v>
      </c>
      <c r="B1698" s="138">
        <v>4.3739504E12</v>
      </c>
      <c r="C1698" s="139">
        <v>3.416146E12</v>
      </c>
      <c r="D1698" s="138">
        <v>3.8269836000000006E11</v>
      </c>
      <c r="E1698" s="138">
        <v>4.004102052E12</v>
      </c>
      <c r="F1698" s="138">
        <v>1.7820459508852E13</v>
      </c>
    </row>
    <row r="1699">
      <c r="A1699" s="137">
        <v>44432.0</v>
      </c>
      <c r="B1699" s="138">
        <v>4.3739504E12</v>
      </c>
      <c r="C1699" s="139">
        <v>3.416146E12</v>
      </c>
      <c r="D1699" s="138">
        <v>3.8269836000000006E11</v>
      </c>
      <c r="E1699" s="138">
        <v>4.004102052E12</v>
      </c>
      <c r="F1699" s="138">
        <v>1.7820459508852E13</v>
      </c>
    </row>
    <row r="1700">
      <c r="A1700" s="137">
        <v>44433.0</v>
      </c>
      <c r="B1700" s="138">
        <v>4.3739504E12</v>
      </c>
      <c r="C1700" s="139">
        <v>3.416146E12</v>
      </c>
      <c r="D1700" s="138">
        <v>3.8269836000000006E11</v>
      </c>
      <c r="E1700" s="138">
        <v>4.004102052E12</v>
      </c>
      <c r="F1700" s="138">
        <v>1.7820459508852E13</v>
      </c>
    </row>
    <row r="1701">
      <c r="A1701" s="137">
        <v>44434.0</v>
      </c>
      <c r="B1701" s="138">
        <v>4.3739504E12</v>
      </c>
      <c r="C1701" s="139">
        <v>3.416146E12</v>
      </c>
      <c r="D1701" s="138">
        <v>3.8269836000000006E11</v>
      </c>
      <c r="E1701" s="138">
        <v>4.004102052E12</v>
      </c>
      <c r="F1701" s="138">
        <v>1.7820459508852E13</v>
      </c>
    </row>
    <row r="1702">
      <c r="A1702" s="137">
        <v>44435.0</v>
      </c>
      <c r="B1702" s="138">
        <v>4.3739504E12</v>
      </c>
      <c r="C1702" s="139">
        <v>3.416146E12</v>
      </c>
      <c r="D1702" s="138">
        <v>3.8269836000000006E11</v>
      </c>
      <c r="E1702" s="138">
        <v>4.004102052E12</v>
      </c>
      <c r="F1702" s="138">
        <v>1.7820459508852E13</v>
      </c>
    </row>
    <row r="1703">
      <c r="A1703" s="137">
        <v>44436.0</v>
      </c>
      <c r="B1703" s="138">
        <v>4.3739504E12</v>
      </c>
      <c r="C1703" s="139">
        <v>3.416146E12</v>
      </c>
      <c r="D1703" s="138">
        <v>3.8269836000000006E11</v>
      </c>
      <c r="E1703" s="138">
        <v>4.004102052E12</v>
      </c>
      <c r="F1703" s="138">
        <v>1.7820459508852E13</v>
      </c>
    </row>
    <row r="1704">
      <c r="A1704" s="137">
        <v>44437.0</v>
      </c>
      <c r="B1704" s="138">
        <v>4.3739504E12</v>
      </c>
      <c r="C1704" s="139">
        <v>3.416146E12</v>
      </c>
      <c r="D1704" s="138">
        <v>3.8269836000000006E11</v>
      </c>
      <c r="E1704" s="138">
        <v>4.004102052E12</v>
      </c>
      <c r="F1704" s="138">
        <v>1.7820459508852E13</v>
      </c>
    </row>
    <row r="1705">
      <c r="A1705" s="137">
        <v>44438.0</v>
      </c>
      <c r="B1705" s="138">
        <v>4.3739504E12</v>
      </c>
      <c r="C1705" s="139">
        <v>3.416146E12</v>
      </c>
      <c r="D1705" s="138">
        <v>3.8269836000000006E11</v>
      </c>
      <c r="E1705" s="138">
        <v>4.004102052E12</v>
      </c>
      <c r="F1705" s="138">
        <v>1.7820459508852E13</v>
      </c>
    </row>
    <row r="1706">
      <c r="A1706" s="137">
        <v>44439.0</v>
      </c>
      <c r="B1706" s="138">
        <v>4.3739504E12</v>
      </c>
      <c r="C1706" s="139">
        <v>3.416146E12</v>
      </c>
      <c r="D1706" s="138">
        <v>3.8269836000000006E11</v>
      </c>
      <c r="E1706" s="138">
        <v>4.004102052E12</v>
      </c>
      <c r="F1706" s="138">
        <v>1.7820459508852E13</v>
      </c>
    </row>
    <row r="1707">
      <c r="A1707" s="137">
        <v>44440.0</v>
      </c>
      <c r="B1707" s="138">
        <v>4.3739504E12</v>
      </c>
      <c r="C1707" s="139">
        <v>3.416146E12</v>
      </c>
      <c r="D1707" s="138">
        <v>3.8269836000000006E11</v>
      </c>
      <c r="E1707" s="138">
        <v>4.004102052E12</v>
      </c>
      <c r="F1707" s="138">
        <v>1.7820459508852E13</v>
      </c>
    </row>
    <row r="1708">
      <c r="A1708" s="137">
        <v>44441.0</v>
      </c>
      <c r="B1708" s="138">
        <v>4.3739504E12</v>
      </c>
      <c r="C1708" s="139">
        <v>3.416146E12</v>
      </c>
      <c r="D1708" s="138">
        <v>3.8269836000000006E11</v>
      </c>
      <c r="E1708" s="138">
        <v>4.004102052E12</v>
      </c>
      <c r="F1708" s="138">
        <v>1.7820459508852E13</v>
      </c>
    </row>
    <row r="1709">
      <c r="A1709" s="137">
        <v>44442.0</v>
      </c>
      <c r="B1709" s="138">
        <v>4.3739504E12</v>
      </c>
      <c r="C1709" s="139">
        <v>3.416146E12</v>
      </c>
      <c r="D1709" s="138">
        <v>3.8269836000000006E11</v>
      </c>
      <c r="E1709" s="138">
        <v>4.004102052E12</v>
      </c>
      <c r="F1709" s="138">
        <v>1.7820459508852E13</v>
      </c>
    </row>
    <row r="1710">
      <c r="A1710" s="137">
        <v>44443.0</v>
      </c>
      <c r="B1710" s="138">
        <v>4.3739504E12</v>
      </c>
      <c r="C1710" s="139">
        <v>3.416146E12</v>
      </c>
      <c r="D1710" s="138">
        <v>3.8269836000000006E11</v>
      </c>
      <c r="E1710" s="138">
        <v>4.004102052E12</v>
      </c>
      <c r="F1710" s="138">
        <v>1.7820459508852E13</v>
      </c>
    </row>
    <row r="1711">
      <c r="A1711" s="137">
        <v>44444.0</v>
      </c>
      <c r="B1711" s="138">
        <v>4.3739504E12</v>
      </c>
      <c r="C1711" s="139">
        <v>3.416146E12</v>
      </c>
      <c r="D1711" s="138">
        <v>3.8269836000000006E11</v>
      </c>
      <c r="E1711" s="138">
        <v>4.004102052E12</v>
      </c>
      <c r="F1711" s="138">
        <v>1.7820459508852E13</v>
      </c>
    </row>
    <row r="1712">
      <c r="A1712" s="137">
        <v>44445.0</v>
      </c>
      <c r="B1712" s="138">
        <v>4.3739504E12</v>
      </c>
      <c r="C1712" s="139">
        <v>3.416146E12</v>
      </c>
      <c r="D1712" s="138">
        <v>3.8269836000000006E11</v>
      </c>
      <c r="E1712" s="138">
        <v>4.004102052E12</v>
      </c>
      <c r="F1712" s="138">
        <v>1.7820459508852E13</v>
      </c>
    </row>
    <row r="1713">
      <c r="A1713" s="137">
        <v>44446.0</v>
      </c>
      <c r="B1713" s="138">
        <v>4.3739504E12</v>
      </c>
      <c r="C1713" s="139">
        <v>3.416146E12</v>
      </c>
      <c r="D1713" s="138">
        <v>3.8269836000000006E11</v>
      </c>
      <c r="E1713" s="138">
        <v>4.004102052E12</v>
      </c>
      <c r="F1713" s="138">
        <v>1.7820459508852E13</v>
      </c>
    </row>
    <row r="1714">
      <c r="A1714" s="137">
        <v>44447.0</v>
      </c>
      <c r="B1714" s="138">
        <v>4.3739504E12</v>
      </c>
      <c r="C1714" s="139">
        <v>3.416146E12</v>
      </c>
      <c r="D1714" s="138">
        <v>3.8269836000000006E11</v>
      </c>
      <c r="E1714" s="138">
        <v>4.004102052E12</v>
      </c>
      <c r="F1714" s="138">
        <v>1.7820459508852E13</v>
      </c>
    </row>
    <row r="1715">
      <c r="A1715" s="137">
        <v>44448.0</v>
      </c>
      <c r="B1715" s="138">
        <v>4.3739504E12</v>
      </c>
      <c r="C1715" s="139">
        <v>3.416146E12</v>
      </c>
      <c r="D1715" s="138">
        <v>3.8269836000000006E11</v>
      </c>
      <c r="E1715" s="138">
        <v>4.004102052E12</v>
      </c>
      <c r="F1715" s="138">
        <v>1.7820459508852E13</v>
      </c>
    </row>
    <row r="1716">
      <c r="A1716" s="137">
        <v>44449.0</v>
      </c>
      <c r="B1716" s="138">
        <v>4.3739504E12</v>
      </c>
      <c r="C1716" s="139">
        <v>3.416146E12</v>
      </c>
      <c r="D1716" s="138">
        <v>3.8269836000000006E11</v>
      </c>
      <c r="E1716" s="138">
        <v>4.004102052E12</v>
      </c>
      <c r="F1716" s="138">
        <v>1.7820459508852E13</v>
      </c>
    </row>
    <row r="1717">
      <c r="A1717" s="137">
        <v>44450.0</v>
      </c>
      <c r="B1717" s="138">
        <v>4.3739504E12</v>
      </c>
      <c r="C1717" s="139">
        <v>3.416146E12</v>
      </c>
      <c r="D1717" s="138">
        <v>3.8269836000000006E11</v>
      </c>
      <c r="E1717" s="138">
        <v>4.004102052E12</v>
      </c>
      <c r="F1717" s="138">
        <v>1.7820459508852E13</v>
      </c>
    </row>
    <row r="1718">
      <c r="A1718" s="137">
        <v>44451.0</v>
      </c>
      <c r="B1718" s="138">
        <v>4.3739504E12</v>
      </c>
      <c r="C1718" s="139">
        <v>3.416146E12</v>
      </c>
      <c r="D1718" s="138">
        <v>3.8269836000000006E11</v>
      </c>
      <c r="E1718" s="138">
        <v>4.004102052E12</v>
      </c>
      <c r="F1718" s="138">
        <v>1.7820459508852E13</v>
      </c>
    </row>
    <row r="1719">
      <c r="A1719" s="137">
        <v>44452.0</v>
      </c>
      <c r="B1719" s="138">
        <v>4.3739504E12</v>
      </c>
      <c r="C1719" s="139">
        <v>3.416146E12</v>
      </c>
      <c r="D1719" s="138">
        <v>3.8269836000000006E11</v>
      </c>
      <c r="E1719" s="138">
        <v>4.004102052E12</v>
      </c>
      <c r="F1719" s="138">
        <v>1.7820459508852E13</v>
      </c>
    </row>
    <row r="1720">
      <c r="A1720" s="137">
        <v>44453.0</v>
      </c>
      <c r="B1720" s="138">
        <v>4.3739504E12</v>
      </c>
      <c r="C1720" s="139">
        <v>3.416146E12</v>
      </c>
      <c r="D1720" s="138">
        <v>3.8269836000000006E11</v>
      </c>
      <c r="E1720" s="138">
        <v>4.004102052E12</v>
      </c>
      <c r="F1720" s="138">
        <v>1.7820459508852E13</v>
      </c>
    </row>
    <row r="1721">
      <c r="A1721" s="137">
        <v>44454.0</v>
      </c>
      <c r="B1721" s="138">
        <v>4.3739504E12</v>
      </c>
      <c r="C1721" s="139">
        <v>3.416146E12</v>
      </c>
      <c r="D1721" s="138">
        <v>3.8269836000000006E11</v>
      </c>
      <c r="E1721" s="138">
        <v>4.004102052E12</v>
      </c>
      <c r="F1721" s="138">
        <v>1.7820459508852E13</v>
      </c>
    </row>
    <row r="1722">
      <c r="A1722" s="137">
        <v>44455.0</v>
      </c>
      <c r="B1722" s="138">
        <v>4.3739504E12</v>
      </c>
      <c r="C1722" s="139">
        <v>3.416146E12</v>
      </c>
      <c r="D1722" s="138">
        <v>3.8269836000000006E11</v>
      </c>
      <c r="E1722" s="138">
        <v>4.004102052E12</v>
      </c>
      <c r="F1722" s="138">
        <v>1.7820459508852E13</v>
      </c>
    </row>
    <row r="1723">
      <c r="A1723" s="137">
        <v>44456.0</v>
      </c>
      <c r="B1723" s="138">
        <v>4.3739504E12</v>
      </c>
      <c r="C1723" s="139">
        <v>3.416146E12</v>
      </c>
      <c r="D1723" s="138">
        <v>3.8269836000000006E11</v>
      </c>
      <c r="E1723" s="138">
        <v>4.004102052E12</v>
      </c>
      <c r="F1723" s="138">
        <v>1.7820459508852E13</v>
      </c>
    </row>
    <row r="1724">
      <c r="A1724" s="137">
        <v>44457.0</v>
      </c>
      <c r="B1724" s="138">
        <v>4.3739504E12</v>
      </c>
      <c r="C1724" s="139">
        <v>3.416146E12</v>
      </c>
      <c r="D1724" s="138">
        <v>3.8269836000000006E11</v>
      </c>
      <c r="E1724" s="138">
        <v>4.004102052E12</v>
      </c>
      <c r="F1724" s="138">
        <v>1.7820459508852E13</v>
      </c>
    </row>
    <row r="1725">
      <c r="A1725" s="137">
        <v>44458.0</v>
      </c>
      <c r="B1725" s="138">
        <v>4.3739504E12</v>
      </c>
      <c r="C1725" s="139">
        <v>3.416146E12</v>
      </c>
      <c r="D1725" s="138">
        <v>3.8269836000000006E11</v>
      </c>
      <c r="E1725" s="138">
        <v>4.004102052E12</v>
      </c>
      <c r="F1725" s="138">
        <v>1.7820459508852E13</v>
      </c>
    </row>
    <row r="1726">
      <c r="A1726" s="137">
        <v>44459.0</v>
      </c>
      <c r="B1726" s="138">
        <v>4.3739504E12</v>
      </c>
      <c r="C1726" s="139">
        <v>3.416146E12</v>
      </c>
      <c r="D1726" s="138">
        <v>3.8269836000000006E11</v>
      </c>
      <c r="E1726" s="138">
        <v>4.004102052E12</v>
      </c>
      <c r="F1726" s="138">
        <v>1.7820459508852E13</v>
      </c>
    </row>
    <row r="1727">
      <c r="A1727" s="137">
        <v>44460.0</v>
      </c>
      <c r="B1727" s="138">
        <v>4.3739504E12</v>
      </c>
      <c r="C1727" s="139">
        <v>3.416146E12</v>
      </c>
      <c r="D1727" s="138">
        <v>3.8269836000000006E11</v>
      </c>
      <c r="E1727" s="138">
        <v>4.004102052E12</v>
      </c>
      <c r="F1727" s="138">
        <v>1.7820459508852E13</v>
      </c>
    </row>
    <row r="1728">
      <c r="A1728" s="137">
        <v>44461.0</v>
      </c>
      <c r="B1728" s="138">
        <v>4.3739504E12</v>
      </c>
      <c r="C1728" s="139">
        <v>3.416146E12</v>
      </c>
      <c r="D1728" s="138">
        <v>3.8269836000000006E11</v>
      </c>
      <c r="E1728" s="138">
        <v>4.004102052E12</v>
      </c>
      <c r="F1728" s="138">
        <v>1.7820459508852E13</v>
      </c>
    </row>
    <row r="1729">
      <c r="A1729" s="137">
        <v>44462.0</v>
      </c>
      <c r="B1729" s="138">
        <v>4.3739504E12</v>
      </c>
      <c r="C1729" s="139">
        <v>3.416146E12</v>
      </c>
      <c r="D1729" s="138">
        <v>3.8269836000000006E11</v>
      </c>
      <c r="E1729" s="138">
        <v>4.004102052E12</v>
      </c>
      <c r="F1729" s="138">
        <v>1.7820459508852E13</v>
      </c>
    </row>
    <row r="1730">
      <c r="A1730" s="137">
        <v>44463.0</v>
      </c>
      <c r="B1730" s="138">
        <v>4.3739504E12</v>
      </c>
      <c r="C1730" s="139">
        <v>3.416146E12</v>
      </c>
      <c r="D1730" s="138">
        <v>3.8269836000000006E11</v>
      </c>
      <c r="E1730" s="138">
        <v>4.004102052E12</v>
      </c>
      <c r="F1730" s="138">
        <v>1.7820459508852E13</v>
      </c>
    </row>
    <row r="1731">
      <c r="A1731" s="137">
        <v>44464.0</v>
      </c>
      <c r="B1731" s="138">
        <v>4.3739504E12</v>
      </c>
      <c r="C1731" s="139">
        <v>3.416146E12</v>
      </c>
      <c r="D1731" s="138">
        <v>3.8269836000000006E11</v>
      </c>
      <c r="E1731" s="138">
        <v>4.004102052E12</v>
      </c>
      <c r="F1731" s="138">
        <v>1.7820459508852E13</v>
      </c>
    </row>
    <row r="1732">
      <c r="A1732" s="137">
        <v>44465.0</v>
      </c>
      <c r="B1732" s="138">
        <v>4.3739504E12</v>
      </c>
      <c r="C1732" s="139">
        <v>3.416146E12</v>
      </c>
      <c r="D1732" s="138">
        <v>3.8269836000000006E11</v>
      </c>
      <c r="E1732" s="138">
        <v>4.004102052E12</v>
      </c>
      <c r="F1732" s="138">
        <v>1.7820459508852E13</v>
      </c>
    </row>
    <row r="1733">
      <c r="A1733" s="137">
        <v>44466.0</v>
      </c>
      <c r="B1733" s="138">
        <v>4.3739504E12</v>
      </c>
      <c r="C1733" s="139">
        <v>3.416146E12</v>
      </c>
      <c r="D1733" s="138">
        <v>3.8269836000000006E11</v>
      </c>
      <c r="E1733" s="138">
        <v>4.004102052E12</v>
      </c>
      <c r="F1733" s="138">
        <v>1.7820459508852E13</v>
      </c>
    </row>
    <row r="1734">
      <c r="A1734" s="137">
        <v>44467.0</v>
      </c>
      <c r="B1734" s="138">
        <v>4.3739504E12</v>
      </c>
      <c r="C1734" s="139">
        <v>3.416146E12</v>
      </c>
      <c r="D1734" s="138">
        <v>3.8269836000000006E11</v>
      </c>
      <c r="E1734" s="138">
        <v>4.004102052E12</v>
      </c>
      <c r="F1734" s="138">
        <v>1.7820459508852E13</v>
      </c>
    </row>
    <row r="1735">
      <c r="A1735" s="137">
        <v>44468.0</v>
      </c>
      <c r="B1735" s="138">
        <v>4.3739504E12</v>
      </c>
      <c r="C1735" s="139">
        <v>3.416146E12</v>
      </c>
      <c r="D1735" s="138">
        <v>3.8269836000000006E11</v>
      </c>
      <c r="E1735" s="138">
        <v>4.004102052E12</v>
      </c>
      <c r="F1735" s="138">
        <v>1.7820459508852E13</v>
      </c>
    </row>
    <row r="1736">
      <c r="A1736" s="137">
        <v>44469.0</v>
      </c>
      <c r="B1736" s="138">
        <v>4.3739504E12</v>
      </c>
      <c r="C1736" s="139">
        <v>3.416146E12</v>
      </c>
      <c r="D1736" s="138">
        <v>3.8269836000000006E11</v>
      </c>
      <c r="E1736" s="138">
        <v>4.004102052E12</v>
      </c>
      <c r="F1736" s="138">
        <v>1.7820459508852E13</v>
      </c>
    </row>
    <row r="1737">
      <c r="A1737" s="137">
        <v>44470.0</v>
      </c>
      <c r="B1737" s="138">
        <v>4.5067736E12</v>
      </c>
      <c r="C1737" s="139">
        <v>3.5201349E12</v>
      </c>
      <c r="D1737" s="138">
        <v>3.9379658400000006E11</v>
      </c>
      <c r="E1737" s="138">
        <v>4.228864524E12</v>
      </c>
      <c r="F1737" s="138">
        <v>1.7820459508852E13</v>
      </c>
    </row>
    <row r="1738">
      <c r="A1738" s="137">
        <v>44471.0</v>
      </c>
      <c r="B1738" s="138">
        <v>4.5067736E12</v>
      </c>
      <c r="C1738" s="139">
        <v>3.5201349E12</v>
      </c>
      <c r="D1738" s="138">
        <v>3.9379658400000006E11</v>
      </c>
      <c r="E1738" s="138">
        <v>4.228864524E12</v>
      </c>
      <c r="F1738" s="138">
        <v>1.7820459508852E13</v>
      </c>
    </row>
    <row r="1739">
      <c r="A1739" s="137">
        <v>44472.0</v>
      </c>
      <c r="B1739" s="138">
        <v>4.5067736E12</v>
      </c>
      <c r="C1739" s="139">
        <v>3.5201349E12</v>
      </c>
      <c r="D1739" s="138">
        <v>3.9379658400000006E11</v>
      </c>
      <c r="E1739" s="138">
        <v>4.228864524E12</v>
      </c>
      <c r="F1739" s="138">
        <v>1.7820459508852E13</v>
      </c>
    </row>
    <row r="1740">
      <c r="A1740" s="137">
        <v>44473.0</v>
      </c>
      <c r="B1740" s="138">
        <v>4.5067736E12</v>
      </c>
      <c r="C1740" s="139">
        <v>3.5201349E12</v>
      </c>
      <c r="D1740" s="138">
        <v>3.9379658400000006E11</v>
      </c>
      <c r="E1740" s="138">
        <v>4.228864524E12</v>
      </c>
      <c r="F1740" s="138">
        <v>1.7820459508852E13</v>
      </c>
    </row>
    <row r="1741">
      <c r="A1741" s="137">
        <v>44474.0</v>
      </c>
      <c r="B1741" s="138">
        <v>4.5067736E12</v>
      </c>
      <c r="C1741" s="139">
        <v>3.5201349E12</v>
      </c>
      <c r="D1741" s="138">
        <v>3.9379658400000006E11</v>
      </c>
      <c r="E1741" s="138">
        <v>4.228864524E12</v>
      </c>
      <c r="F1741" s="138">
        <v>1.7820459508852E13</v>
      </c>
    </row>
    <row r="1742">
      <c r="A1742" s="137">
        <v>44475.0</v>
      </c>
      <c r="B1742" s="138">
        <v>4.5067736E12</v>
      </c>
      <c r="C1742" s="139">
        <v>3.5201349E12</v>
      </c>
      <c r="D1742" s="138">
        <v>3.9379658400000006E11</v>
      </c>
      <c r="E1742" s="138">
        <v>4.228864524E12</v>
      </c>
      <c r="F1742" s="138">
        <v>1.7820459508852E13</v>
      </c>
    </row>
    <row r="1743">
      <c r="A1743" s="137">
        <v>44476.0</v>
      </c>
      <c r="B1743" s="138">
        <v>4.5067736E12</v>
      </c>
      <c r="C1743" s="139">
        <v>3.5201349E12</v>
      </c>
      <c r="D1743" s="138">
        <v>3.9379658400000006E11</v>
      </c>
      <c r="E1743" s="138">
        <v>4.228864524E12</v>
      </c>
      <c r="F1743" s="138">
        <v>1.7820459508852E13</v>
      </c>
    </row>
    <row r="1744">
      <c r="A1744" s="137">
        <v>44477.0</v>
      </c>
      <c r="B1744" s="138">
        <v>4.5067736E12</v>
      </c>
      <c r="C1744" s="139">
        <v>3.5201349E12</v>
      </c>
      <c r="D1744" s="138">
        <v>3.9379658400000006E11</v>
      </c>
      <c r="E1744" s="138">
        <v>4.228864524E12</v>
      </c>
      <c r="F1744" s="138">
        <v>1.7820459508852E13</v>
      </c>
    </row>
    <row r="1745">
      <c r="A1745" s="137">
        <v>44478.0</v>
      </c>
      <c r="B1745" s="138">
        <v>4.5067736E12</v>
      </c>
      <c r="C1745" s="139">
        <v>3.5201349E12</v>
      </c>
      <c r="D1745" s="138">
        <v>3.9379658400000006E11</v>
      </c>
      <c r="E1745" s="138">
        <v>4.228864524E12</v>
      </c>
      <c r="F1745" s="138">
        <v>1.7820459508852E13</v>
      </c>
    </row>
    <row r="1746">
      <c r="A1746" s="137">
        <v>44479.0</v>
      </c>
      <c r="B1746" s="138">
        <v>4.5067736E12</v>
      </c>
      <c r="C1746" s="139">
        <v>3.5201349E12</v>
      </c>
      <c r="D1746" s="138">
        <v>3.9379658400000006E11</v>
      </c>
      <c r="E1746" s="138">
        <v>4.228864524E12</v>
      </c>
      <c r="F1746" s="138">
        <v>1.7820459508852E13</v>
      </c>
    </row>
    <row r="1747">
      <c r="A1747" s="137">
        <v>44480.0</v>
      </c>
      <c r="B1747" s="138">
        <v>4.5067736E12</v>
      </c>
      <c r="C1747" s="139">
        <v>3.5201349E12</v>
      </c>
      <c r="D1747" s="138">
        <v>3.9379658400000006E11</v>
      </c>
      <c r="E1747" s="138">
        <v>4.228864524E12</v>
      </c>
      <c r="F1747" s="138">
        <v>1.7820459508852E13</v>
      </c>
    </row>
    <row r="1748">
      <c r="A1748" s="137">
        <v>44481.0</v>
      </c>
      <c r="B1748" s="138">
        <v>4.5067736E12</v>
      </c>
      <c r="C1748" s="139">
        <v>3.5201349E12</v>
      </c>
      <c r="D1748" s="138">
        <v>3.9379658400000006E11</v>
      </c>
      <c r="E1748" s="138">
        <v>4.228864524E12</v>
      </c>
      <c r="F1748" s="138">
        <v>1.7820459508852E13</v>
      </c>
    </row>
    <row r="1749">
      <c r="A1749" s="137">
        <v>44482.0</v>
      </c>
      <c r="B1749" s="138">
        <v>4.5067736E12</v>
      </c>
      <c r="C1749" s="139">
        <v>3.5201349E12</v>
      </c>
      <c r="D1749" s="138">
        <v>3.9379658400000006E11</v>
      </c>
      <c r="E1749" s="138">
        <v>4.228864524E12</v>
      </c>
      <c r="F1749" s="138">
        <v>1.7820459508852E13</v>
      </c>
    </row>
    <row r="1750">
      <c r="A1750" s="137">
        <v>44483.0</v>
      </c>
      <c r="B1750" s="138">
        <v>4.5067736E12</v>
      </c>
      <c r="C1750" s="139">
        <v>3.5201349E12</v>
      </c>
      <c r="D1750" s="138">
        <v>3.9379658400000006E11</v>
      </c>
      <c r="E1750" s="138">
        <v>4.228864524E12</v>
      </c>
      <c r="F1750" s="138">
        <v>1.7820459508852E13</v>
      </c>
    </row>
    <row r="1751">
      <c r="A1751" s="137">
        <v>44484.0</v>
      </c>
      <c r="B1751" s="138">
        <v>4.5067736E12</v>
      </c>
      <c r="C1751" s="139">
        <v>3.5201349E12</v>
      </c>
      <c r="D1751" s="138">
        <v>3.9379658400000006E11</v>
      </c>
      <c r="E1751" s="138">
        <v>4.228864524E12</v>
      </c>
      <c r="F1751" s="138">
        <v>1.7820459508852E13</v>
      </c>
    </row>
    <row r="1752">
      <c r="A1752" s="137">
        <v>44485.0</v>
      </c>
      <c r="B1752" s="138">
        <v>4.5067736E12</v>
      </c>
      <c r="C1752" s="139">
        <v>3.5201349E12</v>
      </c>
      <c r="D1752" s="138">
        <v>3.9379658400000006E11</v>
      </c>
      <c r="E1752" s="138">
        <v>4.228864524E12</v>
      </c>
      <c r="F1752" s="138">
        <v>1.7820459508852E13</v>
      </c>
    </row>
    <row r="1753">
      <c r="A1753" s="137">
        <v>44486.0</v>
      </c>
      <c r="B1753" s="138">
        <v>4.5067736E12</v>
      </c>
      <c r="C1753" s="139">
        <v>3.5201349E12</v>
      </c>
      <c r="D1753" s="138">
        <v>3.9379658400000006E11</v>
      </c>
      <c r="E1753" s="138">
        <v>4.228864524E12</v>
      </c>
      <c r="F1753" s="138">
        <v>1.7820459508852E13</v>
      </c>
    </row>
    <row r="1754">
      <c r="A1754" s="137">
        <v>44487.0</v>
      </c>
      <c r="B1754" s="138">
        <v>4.5067736E12</v>
      </c>
      <c r="C1754" s="139">
        <v>3.5201349E12</v>
      </c>
      <c r="D1754" s="138">
        <v>3.9379658400000006E11</v>
      </c>
      <c r="E1754" s="138">
        <v>4.228864524E12</v>
      </c>
      <c r="F1754" s="138">
        <v>1.7820459508852E13</v>
      </c>
    </row>
    <row r="1755">
      <c r="A1755" s="137">
        <v>44488.0</v>
      </c>
      <c r="B1755" s="138">
        <v>4.5067736E12</v>
      </c>
      <c r="C1755" s="139">
        <v>3.5201349E12</v>
      </c>
      <c r="D1755" s="138">
        <v>3.9379658400000006E11</v>
      </c>
      <c r="E1755" s="138">
        <v>4.228864524E12</v>
      </c>
      <c r="F1755" s="138">
        <v>1.7820459508852E13</v>
      </c>
    </row>
    <row r="1756">
      <c r="A1756" s="137">
        <v>44489.0</v>
      </c>
      <c r="B1756" s="138">
        <v>4.5067736E12</v>
      </c>
      <c r="C1756" s="139">
        <v>3.5201349E12</v>
      </c>
      <c r="D1756" s="138">
        <v>3.9379658400000006E11</v>
      </c>
      <c r="E1756" s="138">
        <v>4.228864524E12</v>
      </c>
      <c r="F1756" s="138">
        <v>1.7820459508852E13</v>
      </c>
    </row>
    <row r="1757">
      <c r="A1757" s="137">
        <v>44490.0</v>
      </c>
      <c r="B1757" s="138">
        <v>4.5067736E12</v>
      </c>
      <c r="C1757" s="139">
        <v>3.5201349E12</v>
      </c>
      <c r="D1757" s="138">
        <v>3.9379658400000006E11</v>
      </c>
      <c r="E1757" s="138">
        <v>4.228864524E12</v>
      </c>
      <c r="F1757" s="138">
        <v>1.7820459508852E13</v>
      </c>
    </row>
    <row r="1758">
      <c r="A1758" s="137">
        <v>44491.0</v>
      </c>
      <c r="B1758" s="138">
        <v>4.5067736E12</v>
      </c>
      <c r="C1758" s="139">
        <v>3.5201349E12</v>
      </c>
      <c r="D1758" s="138">
        <v>3.9379658400000006E11</v>
      </c>
      <c r="E1758" s="138">
        <v>4.228864524E12</v>
      </c>
      <c r="F1758" s="138">
        <v>1.7820459508852E13</v>
      </c>
    </row>
    <row r="1759">
      <c r="A1759" s="137">
        <v>44492.0</v>
      </c>
      <c r="B1759" s="138">
        <v>4.5067736E12</v>
      </c>
      <c r="C1759" s="139">
        <v>3.5201349E12</v>
      </c>
      <c r="D1759" s="138">
        <v>3.9379658400000006E11</v>
      </c>
      <c r="E1759" s="138">
        <v>4.228864524E12</v>
      </c>
      <c r="F1759" s="138">
        <v>1.7820459508852E13</v>
      </c>
    </row>
    <row r="1760">
      <c r="A1760" s="137">
        <v>44493.0</v>
      </c>
      <c r="B1760" s="138">
        <v>4.5067736E12</v>
      </c>
      <c r="C1760" s="139">
        <v>3.5201349E12</v>
      </c>
      <c r="D1760" s="138">
        <v>3.9379658400000006E11</v>
      </c>
      <c r="E1760" s="138">
        <v>4.228864524E12</v>
      </c>
      <c r="F1760" s="138">
        <v>1.7820459508852E13</v>
      </c>
    </row>
    <row r="1761">
      <c r="A1761" s="137">
        <v>44494.0</v>
      </c>
      <c r="B1761" s="138">
        <v>4.5067736E12</v>
      </c>
      <c r="C1761" s="139">
        <v>3.5201349E12</v>
      </c>
      <c r="D1761" s="138">
        <v>3.9379658400000006E11</v>
      </c>
      <c r="E1761" s="138">
        <v>4.228864524E12</v>
      </c>
      <c r="F1761" s="138">
        <v>1.7820459508852E13</v>
      </c>
    </row>
    <row r="1762">
      <c r="A1762" s="137">
        <v>44495.0</v>
      </c>
      <c r="B1762" s="138">
        <v>4.5067736E12</v>
      </c>
      <c r="C1762" s="139">
        <v>3.5201349E12</v>
      </c>
      <c r="D1762" s="138">
        <v>3.9379658400000006E11</v>
      </c>
      <c r="E1762" s="138">
        <v>4.228864524E12</v>
      </c>
      <c r="F1762" s="138">
        <v>1.7820459508852E13</v>
      </c>
    </row>
    <row r="1763">
      <c r="A1763" s="137">
        <v>44496.0</v>
      </c>
      <c r="B1763" s="138">
        <v>4.5067736E12</v>
      </c>
      <c r="C1763" s="139">
        <v>3.5201349E12</v>
      </c>
      <c r="D1763" s="138">
        <v>3.9379658400000006E11</v>
      </c>
      <c r="E1763" s="138">
        <v>4.228864524E12</v>
      </c>
      <c r="F1763" s="138">
        <v>1.7820459508852E13</v>
      </c>
    </row>
    <row r="1764">
      <c r="A1764" s="137">
        <v>44497.0</v>
      </c>
      <c r="B1764" s="138">
        <v>4.5067736E12</v>
      </c>
      <c r="C1764" s="139">
        <v>3.5201349E12</v>
      </c>
      <c r="D1764" s="138">
        <v>3.9379658400000006E11</v>
      </c>
      <c r="E1764" s="138">
        <v>4.228864524E12</v>
      </c>
      <c r="F1764" s="138">
        <v>1.7820459508852E13</v>
      </c>
    </row>
    <row r="1765">
      <c r="A1765" s="137">
        <v>44498.0</v>
      </c>
      <c r="B1765" s="138">
        <v>4.5067736E12</v>
      </c>
      <c r="C1765" s="139">
        <v>3.5201349E12</v>
      </c>
      <c r="D1765" s="138">
        <v>3.9379658400000006E11</v>
      </c>
      <c r="E1765" s="138">
        <v>4.228864524E12</v>
      </c>
      <c r="F1765" s="138">
        <v>1.7820459508852E13</v>
      </c>
    </row>
    <row r="1766">
      <c r="A1766" s="137">
        <v>44499.0</v>
      </c>
      <c r="B1766" s="138">
        <v>4.5067736E12</v>
      </c>
      <c r="C1766" s="139">
        <v>3.5201349E12</v>
      </c>
      <c r="D1766" s="138">
        <v>3.9379658400000006E11</v>
      </c>
      <c r="E1766" s="138">
        <v>4.228864524E12</v>
      </c>
      <c r="F1766" s="138">
        <v>1.7820459508852E13</v>
      </c>
    </row>
    <row r="1767">
      <c r="A1767" s="137">
        <v>44500.0</v>
      </c>
      <c r="B1767" s="138">
        <v>4.5067736E12</v>
      </c>
      <c r="C1767" s="139">
        <v>3.5201349E12</v>
      </c>
      <c r="D1767" s="138">
        <v>3.9379658400000006E11</v>
      </c>
      <c r="E1767" s="138">
        <v>4.228864524E12</v>
      </c>
      <c r="F1767" s="138">
        <v>1.7820459508852E13</v>
      </c>
    </row>
    <row r="1768">
      <c r="A1768" s="137">
        <v>44501.0</v>
      </c>
      <c r="B1768" s="138">
        <v>4.5067736E12</v>
      </c>
      <c r="C1768" s="139">
        <v>3.5201349E12</v>
      </c>
      <c r="D1768" s="138">
        <v>3.9379658400000006E11</v>
      </c>
      <c r="E1768" s="138">
        <v>4.228864524E12</v>
      </c>
      <c r="F1768" s="138">
        <v>1.7820459508852E13</v>
      </c>
    </row>
    <row r="1769">
      <c r="A1769" s="137">
        <v>44502.0</v>
      </c>
      <c r="B1769" s="138">
        <v>4.5067736E12</v>
      </c>
      <c r="C1769" s="139">
        <v>3.5201349E12</v>
      </c>
      <c r="D1769" s="138">
        <v>3.9379658400000006E11</v>
      </c>
      <c r="E1769" s="138">
        <v>4.228864524E12</v>
      </c>
      <c r="F1769" s="138">
        <v>1.7820459508852E13</v>
      </c>
    </row>
    <row r="1770">
      <c r="A1770" s="137">
        <v>44503.0</v>
      </c>
      <c r="B1770" s="138">
        <v>4.5067736E12</v>
      </c>
      <c r="C1770" s="139">
        <v>3.5201349E12</v>
      </c>
      <c r="D1770" s="138">
        <v>3.9379658400000006E11</v>
      </c>
      <c r="E1770" s="138">
        <v>4.228864524E12</v>
      </c>
      <c r="F1770" s="138">
        <v>1.7820459508852E13</v>
      </c>
    </row>
    <row r="1771">
      <c r="A1771" s="137">
        <v>44504.0</v>
      </c>
      <c r="B1771" s="138">
        <v>4.5067736E12</v>
      </c>
      <c r="C1771" s="139">
        <v>3.5201349E12</v>
      </c>
      <c r="D1771" s="138">
        <v>3.9379658400000006E11</v>
      </c>
      <c r="E1771" s="138">
        <v>4.228864524E12</v>
      </c>
      <c r="F1771" s="138">
        <v>1.7820459508852E13</v>
      </c>
    </row>
    <row r="1772">
      <c r="A1772" s="137">
        <v>44505.0</v>
      </c>
      <c r="B1772" s="138">
        <v>4.5067736E12</v>
      </c>
      <c r="C1772" s="139">
        <v>3.5201349E12</v>
      </c>
      <c r="D1772" s="138">
        <v>3.9379658400000006E11</v>
      </c>
      <c r="E1772" s="138">
        <v>4.228864524E12</v>
      </c>
      <c r="F1772" s="138">
        <v>1.7820459508852E13</v>
      </c>
    </row>
    <row r="1773">
      <c r="A1773" s="137">
        <v>44506.0</v>
      </c>
      <c r="B1773" s="138">
        <v>4.5067736E12</v>
      </c>
      <c r="C1773" s="139">
        <v>3.5201349E12</v>
      </c>
      <c r="D1773" s="138">
        <v>3.9379658400000006E11</v>
      </c>
      <c r="E1773" s="138">
        <v>4.228864524E12</v>
      </c>
      <c r="F1773" s="138">
        <v>1.7820459508852E13</v>
      </c>
    </row>
    <row r="1774">
      <c r="A1774" s="137">
        <v>44507.0</v>
      </c>
      <c r="B1774" s="138">
        <v>4.5067736E12</v>
      </c>
      <c r="C1774" s="139">
        <v>3.5201349E12</v>
      </c>
      <c r="D1774" s="138">
        <v>3.9379658400000006E11</v>
      </c>
      <c r="E1774" s="138">
        <v>4.228864524E12</v>
      </c>
      <c r="F1774" s="138">
        <v>1.7820459508852E13</v>
      </c>
    </row>
    <row r="1775">
      <c r="A1775" s="137">
        <v>44508.0</v>
      </c>
      <c r="B1775" s="138">
        <v>4.5067736E12</v>
      </c>
      <c r="C1775" s="139">
        <v>3.5201349E12</v>
      </c>
      <c r="D1775" s="138">
        <v>3.9379658400000006E11</v>
      </c>
      <c r="E1775" s="138">
        <v>4.228864524E12</v>
      </c>
      <c r="F1775" s="138">
        <v>1.7820459508852E13</v>
      </c>
    </row>
    <row r="1776">
      <c r="A1776" s="137">
        <v>44509.0</v>
      </c>
      <c r="B1776" s="138">
        <v>4.5067736E12</v>
      </c>
      <c r="C1776" s="139">
        <v>3.5201349E12</v>
      </c>
      <c r="D1776" s="138">
        <v>3.9379658400000006E11</v>
      </c>
      <c r="E1776" s="138">
        <v>4.228864524E12</v>
      </c>
      <c r="F1776" s="138">
        <v>1.7820459508852E13</v>
      </c>
    </row>
    <row r="1777">
      <c r="A1777" s="137">
        <v>44510.0</v>
      </c>
      <c r="B1777" s="138">
        <v>4.5067736E12</v>
      </c>
      <c r="C1777" s="139">
        <v>3.5201349E12</v>
      </c>
      <c r="D1777" s="138">
        <v>3.9379658400000006E11</v>
      </c>
      <c r="E1777" s="138">
        <v>4.228864524E12</v>
      </c>
      <c r="F1777" s="138">
        <v>1.7820459508852E13</v>
      </c>
    </row>
    <row r="1778">
      <c r="A1778" s="137">
        <v>44511.0</v>
      </c>
      <c r="B1778" s="138">
        <v>4.5067736E12</v>
      </c>
      <c r="C1778" s="139">
        <v>3.5201349E12</v>
      </c>
      <c r="D1778" s="138">
        <v>3.9379658400000006E11</v>
      </c>
      <c r="E1778" s="138">
        <v>4.228864524E12</v>
      </c>
      <c r="F1778" s="138">
        <v>1.7820459508852E13</v>
      </c>
    </row>
    <row r="1779">
      <c r="A1779" s="137">
        <v>44512.0</v>
      </c>
      <c r="B1779" s="138">
        <v>4.5067736E12</v>
      </c>
      <c r="C1779" s="139">
        <v>3.5201349E12</v>
      </c>
      <c r="D1779" s="138">
        <v>3.9379658400000006E11</v>
      </c>
      <c r="E1779" s="138">
        <v>4.228864524E12</v>
      </c>
      <c r="F1779" s="138">
        <v>1.7820459508852E13</v>
      </c>
    </row>
    <row r="1780">
      <c r="A1780" s="137">
        <v>44513.0</v>
      </c>
      <c r="B1780" s="138">
        <v>4.5067736E12</v>
      </c>
      <c r="C1780" s="139">
        <v>3.5201349E12</v>
      </c>
      <c r="D1780" s="138">
        <v>3.9379658400000006E11</v>
      </c>
      <c r="E1780" s="138">
        <v>4.228864524E12</v>
      </c>
      <c r="F1780" s="138">
        <v>1.7820459508852E13</v>
      </c>
    </row>
    <row r="1781">
      <c r="A1781" s="137">
        <v>44514.0</v>
      </c>
      <c r="B1781" s="138">
        <v>4.5067736E12</v>
      </c>
      <c r="C1781" s="139">
        <v>3.5201349E12</v>
      </c>
      <c r="D1781" s="138">
        <v>3.9379658400000006E11</v>
      </c>
      <c r="E1781" s="138">
        <v>4.228864524E12</v>
      </c>
      <c r="F1781" s="138">
        <v>1.7820459508852E13</v>
      </c>
    </row>
    <row r="1782">
      <c r="A1782" s="137">
        <v>44515.0</v>
      </c>
      <c r="B1782" s="138">
        <v>4.5067736E12</v>
      </c>
      <c r="C1782" s="139">
        <v>3.5201349E12</v>
      </c>
      <c r="D1782" s="138">
        <v>3.9379658400000006E11</v>
      </c>
      <c r="E1782" s="138">
        <v>4.228864524E12</v>
      </c>
      <c r="F1782" s="138">
        <v>1.7820459508852E13</v>
      </c>
    </row>
    <row r="1783">
      <c r="A1783" s="137">
        <v>44516.0</v>
      </c>
      <c r="B1783" s="138">
        <v>4.5067736E12</v>
      </c>
      <c r="C1783" s="139">
        <v>3.5201349E12</v>
      </c>
      <c r="D1783" s="138">
        <v>3.9379658400000006E11</v>
      </c>
      <c r="E1783" s="138">
        <v>4.228864524E12</v>
      </c>
      <c r="F1783" s="138">
        <v>1.7820459508852E13</v>
      </c>
    </row>
    <row r="1784">
      <c r="A1784" s="137">
        <v>44517.0</v>
      </c>
      <c r="B1784" s="138">
        <v>4.5067736E12</v>
      </c>
      <c r="C1784" s="139">
        <v>3.5201349E12</v>
      </c>
      <c r="D1784" s="138">
        <v>3.9379658400000006E11</v>
      </c>
      <c r="E1784" s="138">
        <v>4.228864524E12</v>
      </c>
      <c r="F1784" s="138">
        <v>1.7820459508852E13</v>
      </c>
    </row>
    <row r="1785">
      <c r="A1785" s="137">
        <v>44518.0</v>
      </c>
      <c r="B1785" s="138">
        <v>4.5067736E12</v>
      </c>
      <c r="C1785" s="139">
        <v>3.5201349E12</v>
      </c>
      <c r="D1785" s="138">
        <v>3.9379658400000006E11</v>
      </c>
      <c r="E1785" s="138">
        <v>4.228864524E12</v>
      </c>
      <c r="F1785" s="138">
        <v>1.7820459508852E13</v>
      </c>
    </row>
    <row r="1786">
      <c r="A1786" s="137">
        <v>44519.0</v>
      </c>
      <c r="B1786" s="138">
        <v>4.5067736E12</v>
      </c>
      <c r="C1786" s="139">
        <v>3.5201349E12</v>
      </c>
      <c r="D1786" s="138">
        <v>3.9379658400000006E11</v>
      </c>
      <c r="E1786" s="138">
        <v>4.228864524E12</v>
      </c>
      <c r="F1786" s="138">
        <v>1.7820459508852E13</v>
      </c>
    </row>
    <row r="1787">
      <c r="A1787" s="137">
        <v>44520.0</v>
      </c>
      <c r="B1787" s="138">
        <v>4.5067736E12</v>
      </c>
      <c r="C1787" s="139">
        <v>3.5201349E12</v>
      </c>
      <c r="D1787" s="138">
        <v>3.9379658400000006E11</v>
      </c>
      <c r="E1787" s="138">
        <v>4.228864524E12</v>
      </c>
      <c r="F1787" s="138">
        <v>1.7820459508852E13</v>
      </c>
    </row>
    <row r="1788">
      <c r="A1788" s="137">
        <v>44521.0</v>
      </c>
      <c r="B1788" s="138">
        <v>4.5067736E12</v>
      </c>
      <c r="C1788" s="139">
        <v>3.5201349E12</v>
      </c>
      <c r="D1788" s="138">
        <v>3.9379658400000006E11</v>
      </c>
      <c r="E1788" s="138">
        <v>4.228864524E12</v>
      </c>
      <c r="F1788" s="138">
        <v>1.7820459508852E13</v>
      </c>
    </row>
    <row r="1789">
      <c r="A1789" s="137">
        <v>44522.0</v>
      </c>
      <c r="B1789" s="138">
        <v>4.5067736E12</v>
      </c>
      <c r="C1789" s="139">
        <v>3.5201349E12</v>
      </c>
      <c r="D1789" s="138">
        <v>3.9379658400000006E11</v>
      </c>
      <c r="E1789" s="138">
        <v>4.228864524E12</v>
      </c>
      <c r="F1789" s="138">
        <v>1.7820459508852E13</v>
      </c>
    </row>
    <row r="1790">
      <c r="A1790" s="137">
        <v>44523.0</v>
      </c>
      <c r="B1790" s="138">
        <v>4.5067736E12</v>
      </c>
      <c r="C1790" s="139">
        <v>3.5201349E12</v>
      </c>
      <c r="D1790" s="138">
        <v>3.9379658400000006E11</v>
      </c>
      <c r="E1790" s="138">
        <v>4.228864524E12</v>
      </c>
      <c r="F1790" s="138">
        <v>1.7820459508852E13</v>
      </c>
    </row>
    <row r="1791">
      <c r="A1791" s="137">
        <v>44524.0</v>
      </c>
      <c r="B1791" s="138">
        <v>4.5067736E12</v>
      </c>
      <c r="C1791" s="139">
        <v>3.5201349E12</v>
      </c>
      <c r="D1791" s="138">
        <v>3.9379658400000006E11</v>
      </c>
      <c r="E1791" s="138">
        <v>4.228864524E12</v>
      </c>
      <c r="F1791" s="138">
        <v>1.7820459508852E13</v>
      </c>
    </row>
    <row r="1792">
      <c r="A1792" s="137">
        <v>44525.0</v>
      </c>
      <c r="B1792" s="138">
        <v>4.5067736E12</v>
      </c>
      <c r="C1792" s="139">
        <v>3.5201349E12</v>
      </c>
      <c r="D1792" s="138">
        <v>3.9379658400000006E11</v>
      </c>
      <c r="E1792" s="138">
        <v>4.228864524E12</v>
      </c>
      <c r="F1792" s="138">
        <v>1.7820459508852E13</v>
      </c>
    </row>
    <row r="1793">
      <c r="A1793" s="137">
        <v>44526.0</v>
      </c>
      <c r="B1793" s="138">
        <v>4.5067736E12</v>
      </c>
      <c r="C1793" s="139">
        <v>3.5201349E12</v>
      </c>
      <c r="D1793" s="138">
        <v>3.9379658400000006E11</v>
      </c>
      <c r="E1793" s="138">
        <v>4.228864524E12</v>
      </c>
      <c r="F1793" s="138">
        <v>1.7820459508852E13</v>
      </c>
    </row>
    <row r="1794">
      <c r="A1794" s="137">
        <v>44527.0</v>
      </c>
      <c r="B1794" s="138">
        <v>4.5067736E12</v>
      </c>
      <c r="C1794" s="139">
        <v>3.5201349E12</v>
      </c>
      <c r="D1794" s="138">
        <v>3.9379658400000006E11</v>
      </c>
      <c r="E1794" s="138">
        <v>4.228864524E12</v>
      </c>
      <c r="F1794" s="138">
        <v>1.7820459508852E13</v>
      </c>
    </row>
    <row r="1795">
      <c r="A1795" s="137">
        <v>44528.0</v>
      </c>
      <c r="B1795" s="138">
        <v>4.5067736E12</v>
      </c>
      <c r="C1795" s="139">
        <v>3.5201349E12</v>
      </c>
      <c r="D1795" s="138">
        <v>3.9379658400000006E11</v>
      </c>
      <c r="E1795" s="138">
        <v>4.228864524E12</v>
      </c>
      <c r="F1795" s="138">
        <v>1.7820459508852E13</v>
      </c>
    </row>
    <row r="1796">
      <c r="A1796" s="137">
        <v>44529.0</v>
      </c>
      <c r="B1796" s="138">
        <v>4.5067736E12</v>
      </c>
      <c r="C1796" s="139">
        <v>3.5201349E12</v>
      </c>
      <c r="D1796" s="138">
        <v>3.9379658400000006E11</v>
      </c>
      <c r="E1796" s="138">
        <v>4.228864524E12</v>
      </c>
      <c r="F1796" s="138">
        <v>1.7820459508852E13</v>
      </c>
    </row>
    <row r="1797">
      <c r="A1797" s="137">
        <v>44530.0</v>
      </c>
      <c r="B1797" s="138">
        <v>4.5067736E12</v>
      </c>
      <c r="C1797" s="139">
        <v>3.5201349E12</v>
      </c>
      <c r="D1797" s="138">
        <v>3.9379658400000006E11</v>
      </c>
      <c r="E1797" s="138">
        <v>4.228864524E12</v>
      </c>
      <c r="F1797" s="138">
        <v>1.7820459508852E13</v>
      </c>
    </row>
    <row r="1798">
      <c r="A1798" s="137">
        <v>44531.0</v>
      </c>
      <c r="B1798" s="138">
        <v>4.5067736E12</v>
      </c>
      <c r="C1798" s="139">
        <v>3.5201349E12</v>
      </c>
      <c r="D1798" s="138">
        <v>3.9379658400000006E11</v>
      </c>
      <c r="E1798" s="138">
        <v>4.228864524E12</v>
      </c>
      <c r="F1798" s="138">
        <v>1.7820459508852E13</v>
      </c>
    </row>
    <row r="1799">
      <c r="A1799" s="137">
        <v>44532.0</v>
      </c>
      <c r="B1799" s="138">
        <v>4.5067736E12</v>
      </c>
      <c r="C1799" s="139">
        <v>3.5201349E12</v>
      </c>
      <c r="D1799" s="138">
        <v>3.9379658400000006E11</v>
      </c>
      <c r="E1799" s="138">
        <v>4.228864524E12</v>
      </c>
      <c r="F1799" s="138">
        <v>1.7820459508852E13</v>
      </c>
    </row>
    <row r="1800">
      <c r="A1800" s="137">
        <v>44533.0</v>
      </c>
      <c r="B1800" s="138">
        <v>4.5067736E12</v>
      </c>
      <c r="C1800" s="139">
        <v>3.5201349E12</v>
      </c>
      <c r="D1800" s="138">
        <v>3.9379658400000006E11</v>
      </c>
      <c r="E1800" s="138">
        <v>4.228864524E12</v>
      </c>
      <c r="F1800" s="138">
        <v>1.7820459508852E13</v>
      </c>
    </row>
    <row r="1801">
      <c r="A1801" s="137">
        <v>44534.0</v>
      </c>
      <c r="B1801" s="138">
        <v>4.5067736E12</v>
      </c>
      <c r="C1801" s="139">
        <v>3.5201349E12</v>
      </c>
      <c r="D1801" s="138">
        <v>3.9379658400000006E11</v>
      </c>
      <c r="E1801" s="138">
        <v>4.228864524E12</v>
      </c>
      <c r="F1801" s="138">
        <v>1.7820459508852E13</v>
      </c>
    </row>
    <row r="1802">
      <c r="A1802" s="137">
        <v>44535.0</v>
      </c>
      <c r="B1802" s="138">
        <v>4.5067736E12</v>
      </c>
      <c r="C1802" s="139">
        <v>3.5201349E12</v>
      </c>
      <c r="D1802" s="138">
        <v>3.9379658400000006E11</v>
      </c>
      <c r="E1802" s="138">
        <v>4.228864524E12</v>
      </c>
      <c r="F1802" s="138">
        <v>1.7820459508852E13</v>
      </c>
    </row>
    <row r="1803">
      <c r="A1803" s="137">
        <v>44536.0</v>
      </c>
      <c r="B1803" s="138">
        <v>4.5067736E12</v>
      </c>
      <c r="C1803" s="139">
        <v>3.5201349E12</v>
      </c>
      <c r="D1803" s="138">
        <v>3.9379658400000006E11</v>
      </c>
      <c r="E1803" s="138">
        <v>4.228864524E12</v>
      </c>
      <c r="F1803" s="138">
        <v>1.7820459508852E13</v>
      </c>
    </row>
    <row r="1804">
      <c r="A1804" s="137">
        <v>44537.0</v>
      </c>
      <c r="B1804" s="138">
        <v>4.5067736E12</v>
      </c>
      <c r="C1804" s="139">
        <v>3.5201349E12</v>
      </c>
      <c r="D1804" s="138">
        <v>3.9379658400000006E11</v>
      </c>
      <c r="E1804" s="138">
        <v>4.228864524E12</v>
      </c>
      <c r="F1804" s="138">
        <v>1.7820459508852E13</v>
      </c>
    </row>
    <row r="1805">
      <c r="A1805" s="137">
        <v>44538.0</v>
      </c>
      <c r="B1805" s="138">
        <v>4.5067736E12</v>
      </c>
      <c r="C1805" s="139">
        <v>3.5201349E12</v>
      </c>
      <c r="D1805" s="138">
        <v>3.9379658400000006E11</v>
      </c>
      <c r="E1805" s="138">
        <v>4.228864524E12</v>
      </c>
      <c r="F1805" s="138">
        <v>1.7820459508852E13</v>
      </c>
    </row>
    <row r="1806">
      <c r="A1806" s="137">
        <v>44539.0</v>
      </c>
      <c r="B1806" s="138">
        <v>4.5067736E12</v>
      </c>
      <c r="C1806" s="139">
        <v>3.5201349E12</v>
      </c>
      <c r="D1806" s="138">
        <v>3.9379658400000006E11</v>
      </c>
      <c r="E1806" s="138">
        <v>4.228864524E12</v>
      </c>
      <c r="F1806" s="138">
        <v>1.7820459508852E13</v>
      </c>
    </row>
    <row r="1807">
      <c r="A1807" s="137">
        <v>44540.0</v>
      </c>
      <c r="B1807" s="138">
        <v>4.5067736E12</v>
      </c>
      <c r="C1807" s="139">
        <v>3.5201349E12</v>
      </c>
      <c r="D1807" s="138">
        <v>3.9379658400000006E11</v>
      </c>
      <c r="E1807" s="138">
        <v>4.228864524E12</v>
      </c>
      <c r="F1807" s="138">
        <v>1.7820459508852E13</v>
      </c>
    </row>
    <row r="1808">
      <c r="A1808" s="137">
        <v>44541.0</v>
      </c>
      <c r="B1808" s="138">
        <v>4.5067736E12</v>
      </c>
      <c r="C1808" s="139">
        <v>3.5201349E12</v>
      </c>
      <c r="D1808" s="138">
        <v>3.9379658400000006E11</v>
      </c>
      <c r="E1808" s="138">
        <v>4.228864524E12</v>
      </c>
      <c r="F1808" s="138">
        <v>1.7820459508852E13</v>
      </c>
    </row>
    <row r="1809">
      <c r="A1809" s="137">
        <v>44542.0</v>
      </c>
      <c r="B1809" s="138">
        <v>4.5067736E12</v>
      </c>
      <c r="C1809" s="139">
        <v>3.5201349E12</v>
      </c>
      <c r="D1809" s="138">
        <v>3.9379658400000006E11</v>
      </c>
      <c r="E1809" s="138">
        <v>4.228864524E12</v>
      </c>
      <c r="F1809" s="138">
        <v>1.7820459508852E13</v>
      </c>
    </row>
    <row r="1810">
      <c r="A1810" s="137">
        <v>44543.0</v>
      </c>
      <c r="B1810" s="138">
        <v>4.5067736E12</v>
      </c>
      <c r="C1810" s="139">
        <v>3.5201349E12</v>
      </c>
      <c r="D1810" s="138">
        <v>3.9379658400000006E11</v>
      </c>
      <c r="E1810" s="138">
        <v>4.228864524E12</v>
      </c>
      <c r="F1810" s="138">
        <v>1.7820459508852E13</v>
      </c>
    </row>
    <row r="1811">
      <c r="A1811" s="137">
        <v>44544.0</v>
      </c>
      <c r="B1811" s="138">
        <v>4.5067736E12</v>
      </c>
      <c r="C1811" s="139">
        <v>3.5201349E12</v>
      </c>
      <c r="D1811" s="138">
        <v>3.9379658400000006E11</v>
      </c>
      <c r="E1811" s="138">
        <v>4.228864524E12</v>
      </c>
      <c r="F1811" s="138">
        <v>1.7820459508852E13</v>
      </c>
    </row>
    <row r="1812">
      <c r="A1812" s="137">
        <v>44545.0</v>
      </c>
      <c r="B1812" s="138">
        <v>4.5067736E12</v>
      </c>
      <c r="C1812" s="139">
        <v>3.5201349E12</v>
      </c>
      <c r="D1812" s="138">
        <v>3.9379658400000006E11</v>
      </c>
      <c r="E1812" s="138">
        <v>4.228864524E12</v>
      </c>
      <c r="F1812" s="138">
        <v>1.7820459508852E13</v>
      </c>
    </row>
    <row r="1813">
      <c r="A1813" s="137">
        <v>44546.0</v>
      </c>
      <c r="B1813" s="138">
        <v>4.5067736E12</v>
      </c>
      <c r="C1813" s="139">
        <v>3.5201349E12</v>
      </c>
      <c r="D1813" s="138">
        <v>3.9379658400000006E11</v>
      </c>
      <c r="E1813" s="138">
        <v>4.228864524E12</v>
      </c>
      <c r="F1813" s="138">
        <v>1.7820459508852E13</v>
      </c>
    </row>
    <row r="1814">
      <c r="A1814" s="137">
        <v>44547.0</v>
      </c>
      <c r="B1814" s="138">
        <v>4.5067736E12</v>
      </c>
      <c r="C1814" s="139">
        <v>3.5201349E12</v>
      </c>
      <c r="D1814" s="138">
        <v>3.9379658400000006E11</v>
      </c>
      <c r="E1814" s="138">
        <v>4.228864524E12</v>
      </c>
      <c r="F1814" s="138">
        <v>1.7820459508852E13</v>
      </c>
    </row>
    <row r="1815">
      <c r="A1815" s="137">
        <v>44548.0</v>
      </c>
      <c r="B1815" s="138">
        <v>4.5067736E12</v>
      </c>
      <c r="C1815" s="139">
        <v>3.5201349E12</v>
      </c>
      <c r="D1815" s="138">
        <v>3.9379658400000006E11</v>
      </c>
      <c r="E1815" s="138">
        <v>4.228864524E12</v>
      </c>
      <c r="F1815" s="138">
        <v>1.7820459508852E13</v>
      </c>
    </row>
    <row r="1816">
      <c r="A1816" s="137">
        <v>44549.0</v>
      </c>
      <c r="B1816" s="138">
        <v>4.5067736E12</v>
      </c>
      <c r="C1816" s="139">
        <v>3.5201349E12</v>
      </c>
      <c r="D1816" s="138">
        <v>3.9379658400000006E11</v>
      </c>
      <c r="E1816" s="138">
        <v>4.228864524E12</v>
      </c>
      <c r="F1816" s="138">
        <v>1.7820459508852E13</v>
      </c>
    </row>
    <row r="1817">
      <c r="A1817" s="137">
        <v>44550.0</v>
      </c>
      <c r="B1817" s="138">
        <v>4.5067736E12</v>
      </c>
      <c r="C1817" s="139">
        <v>3.5201349E12</v>
      </c>
      <c r="D1817" s="138">
        <v>3.9379658400000006E11</v>
      </c>
      <c r="E1817" s="138">
        <v>4.228864524E12</v>
      </c>
      <c r="F1817" s="138">
        <v>1.7820459508852E13</v>
      </c>
    </row>
    <row r="1818">
      <c r="A1818" s="137">
        <v>44551.0</v>
      </c>
      <c r="B1818" s="138">
        <v>4.5067736E12</v>
      </c>
      <c r="C1818" s="139">
        <v>3.5201349E12</v>
      </c>
      <c r="D1818" s="138">
        <v>3.9379658400000006E11</v>
      </c>
      <c r="E1818" s="138">
        <v>4.228864524E12</v>
      </c>
      <c r="F1818" s="138">
        <v>1.7820459508852E13</v>
      </c>
    </row>
    <row r="1819">
      <c r="A1819" s="137">
        <v>44552.0</v>
      </c>
      <c r="B1819" s="138">
        <v>4.5067736E12</v>
      </c>
      <c r="C1819" s="139">
        <v>3.5201349E12</v>
      </c>
      <c r="D1819" s="138">
        <v>3.9379658400000006E11</v>
      </c>
      <c r="E1819" s="138">
        <v>4.228864524E12</v>
      </c>
      <c r="F1819" s="138">
        <v>1.7820459508852E13</v>
      </c>
    </row>
    <row r="1820">
      <c r="A1820" s="137">
        <v>44553.0</v>
      </c>
      <c r="B1820" s="138">
        <v>4.5067736E12</v>
      </c>
      <c r="C1820" s="139">
        <v>3.5201349E12</v>
      </c>
      <c r="D1820" s="138">
        <v>3.9379658400000006E11</v>
      </c>
      <c r="E1820" s="138">
        <v>4.228864524E12</v>
      </c>
      <c r="F1820" s="138">
        <v>1.7820459508852E13</v>
      </c>
    </row>
    <row r="1821">
      <c r="A1821" s="137">
        <v>44554.0</v>
      </c>
      <c r="B1821" s="138">
        <v>4.5067736E12</v>
      </c>
      <c r="C1821" s="139">
        <v>3.5201349E12</v>
      </c>
      <c r="D1821" s="138">
        <v>3.9379658400000006E11</v>
      </c>
      <c r="E1821" s="138">
        <v>4.228864524E12</v>
      </c>
      <c r="F1821" s="138">
        <v>1.7820459508852E13</v>
      </c>
    </row>
    <row r="1822">
      <c r="A1822" s="137">
        <v>44555.0</v>
      </c>
      <c r="B1822" s="138">
        <v>4.5067736E12</v>
      </c>
      <c r="C1822" s="139">
        <v>3.5201349E12</v>
      </c>
      <c r="D1822" s="138">
        <v>3.9379658400000006E11</v>
      </c>
      <c r="E1822" s="138">
        <v>4.228864524E12</v>
      </c>
      <c r="F1822" s="138">
        <v>1.7820459508852E13</v>
      </c>
    </row>
    <row r="1823">
      <c r="A1823" s="137">
        <v>44556.0</v>
      </c>
      <c r="B1823" s="138">
        <v>4.5067736E12</v>
      </c>
      <c r="C1823" s="139">
        <v>3.5201349E12</v>
      </c>
      <c r="D1823" s="138">
        <v>3.9379658400000006E11</v>
      </c>
      <c r="E1823" s="138">
        <v>4.228864524E12</v>
      </c>
      <c r="F1823" s="138">
        <v>1.7820459508852E13</v>
      </c>
    </row>
    <row r="1824">
      <c r="A1824" s="137">
        <v>44557.0</v>
      </c>
      <c r="B1824" s="138">
        <v>4.5067736E12</v>
      </c>
      <c r="C1824" s="139">
        <v>3.5201349E12</v>
      </c>
      <c r="D1824" s="138">
        <v>3.9379658400000006E11</v>
      </c>
      <c r="E1824" s="138">
        <v>4.228864524E12</v>
      </c>
      <c r="F1824" s="138">
        <v>1.7820459508852E13</v>
      </c>
    </row>
    <row r="1825">
      <c r="A1825" s="137">
        <v>44558.0</v>
      </c>
      <c r="B1825" s="138">
        <v>4.5067736E12</v>
      </c>
      <c r="C1825" s="139">
        <v>3.5201349E12</v>
      </c>
      <c r="D1825" s="138">
        <v>3.9379658400000006E11</v>
      </c>
      <c r="E1825" s="138">
        <v>4.228864524E12</v>
      </c>
      <c r="F1825" s="138">
        <v>1.7820459508852E13</v>
      </c>
    </row>
    <row r="1826">
      <c r="A1826" s="137">
        <v>44559.0</v>
      </c>
      <c r="B1826" s="138">
        <v>4.5067736E12</v>
      </c>
      <c r="C1826" s="139">
        <v>3.5201349E12</v>
      </c>
      <c r="D1826" s="138">
        <v>3.9379658400000006E11</v>
      </c>
      <c r="E1826" s="138">
        <v>4.228864524E12</v>
      </c>
      <c r="F1826" s="138">
        <v>1.7820459508852E13</v>
      </c>
    </row>
    <row r="1827">
      <c r="A1827" s="137">
        <v>44560.0</v>
      </c>
      <c r="B1827" s="138">
        <v>4.5067736E12</v>
      </c>
      <c r="C1827" s="139">
        <v>3.5201349E12</v>
      </c>
      <c r="D1827" s="138">
        <v>3.9379658400000006E11</v>
      </c>
      <c r="E1827" s="138">
        <v>4.228864524E12</v>
      </c>
      <c r="F1827" s="138">
        <v>1.7820459508852E13</v>
      </c>
    </row>
    <row r="1828">
      <c r="A1828" s="137">
        <v>44561.0</v>
      </c>
      <c r="B1828" s="138">
        <v>4.5067736E12</v>
      </c>
      <c r="C1828" s="139">
        <v>3.5201349E12</v>
      </c>
      <c r="D1828" s="138">
        <v>3.9379658400000006E11</v>
      </c>
      <c r="E1828" s="138">
        <v>4.228864524E12</v>
      </c>
      <c r="F1828" s="138">
        <v>1.7820459508852E13</v>
      </c>
    </row>
    <row r="1829">
      <c r="A1829" s="137">
        <v>44562.0</v>
      </c>
      <c r="B1829" s="138">
        <v>4.565712E12</v>
      </c>
      <c r="C1829" s="139">
        <v>3.4977237E12</v>
      </c>
      <c r="D1829" s="138">
        <v>3.68649288E11</v>
      </c>
      <c r="E1829" s="138">
        <v>4.055683932E12</v>
      </c>
      <c r="F1829" s="138">
        <v>1.7963171479205E13</v>
      </c>
    </row>
    <row r="1830">
      <c r="A1830" s="137">
        <v>44563.0</v>
      </c>
      <c r="B1830" s="138">
        <v>4.565712E12</v>
      </c>
      <c r="C1830" s="139">
        <v>3.4977237E12</v>
      </c>
      <c r="D1830" s="138">
        <v>3.68649288E11</v>
      </c>
      <c r="E1830" s="138">
        <v>4.055683932E12</v>
      </c>
      <c r="F1830" s="138">
        <v>1.7963171479205E13</v>
      </c>
    </row>
    <row r="1831">
      <c r="A1831" s="137">
        <v>44564.0</v>
      </c>
      <c r="B1831" s="138">
        <v>4.565712E12</v>
      </c>
      <c r="C1831" s="139">
        <v>3.4977237E12</v>
      </c>
      <c r="D1831" s="138">
        <v>3.68649288E11</v>
      </c>
      <c r="E1831" s="138">
        <v>4.055683932E12</v>
      </c>
      <c r="F1831" s="138">
        <v>1.7963171479205E13</v>
      </c>
    </row>
    <row r="1832">
      <c r="A1832" s="137">
        <v>44565.0</v>
      </c>
      <c r="B1832" s="138">
        <v>4.565712E12</v>
      </c>
      <c r="C1832" s="139">
        <v>3.4977237E12</v>
      </c>
      <c r="D1832" s="138">
        <v>3.68649288E11</v>
      </c>
      <c r="E1832" s="138">
        <v>4.055683932E12</v>
      </c>
      <c r="F1832" s="138">
        <v>1.7963171479205E13</v>
      </c>
    </row>
    <row r="1833">
      <c r="A1833" s="137">
        <v>44566.0</v>
      </c>
      <c r="B1833" s="138">
        <v>4.565712E12</v>
      </c>
      <c r="C1833" s="139">
        <v>3.4977237E12</v>
      </c>
      <c r="D1833" s="138">
        <v>3.68649288E11</v>
      </c>
      <c r="E1833" s="138">
        <v>4.055683932E12</v>
      </c>
      <c r="F1833" s="138">
        <v>1.7963171479205E13</v>
      </c>
    </row>
    <row r="1834">
      <c r="A1834" s="137">
        <v>44567.0</v>
      </c>
      <c r="B1834" s="138">
        <v>4.565712E12</v>
      </c>
      <c r="C1834" s="139">
        <v>3.4977237E12</v>
      </c>
      <c r="D1834" s="138">
        <v>3.68649288E11</v>
      </c>
      <c r="E1834" s="138">
        <v>4.055683932E12</v>
      </c>
      <c r="F1834" s="138">
        <v>1.7963171479205E13</v>
      </c>
    </row>
    <row r="1835">
      <c r="A1835" s="137">
        <v>44568.0</v>
      </c>
      <c r="B1835" s="138">
        <v>4.565712E12</v>
      </c>
      <c r="C1835" s="139">
        <v>3.4977237E12</v>
      </c>
      <c r="D1835" s="138">
        <v>3.68649288E11</v>
      </c>
      <c r="E1835" s="138">
        <v>4.055683932E12</v>
      </c>
      <c r="F1835" s="138">
        <v>1.7963171479205E13</v>
      </c>
    </row>
    <row r="1836">
      <c r="A1836" s="137">
        <v>44569.0</v>
      </c>
      <c r="B1836" s="138">
        <v>4.565712E12</v>
      </c>
      <c r="C1836" s="139">
        <v>3.4977237E12</v>
      </c>
      <c r="D1836" s="138">
        <v>3.68649288E11</v>
      </c>
      <c r="E1836" s="138">
        <v>4.055683932E12</v>
      </c>
      <c r="F1836" s="138">
        <v>1.7963171479205E13</v>
      </c>
    </row>
    <row r="1837">
      <c r="A1837" s="137">
        <v>44570.0</v>
      </c>
      <c r="B1837" s="138">
        <v>4.565712E12</v>
      </c>
      <c r="C1837" s="139">
        <v>3.4977237E12</v>
      </c>
      <c r="D1837" s="138">
        <v>3.68649288E11</v>
      </c>
      <c r="E1837" s="138">
        <v>4.055683932E12</v>
      </c>
      <c r="F1837" s="138">
        <v>1.7963171479205E13</v>
      </c>
    </row>
    <row r="1838">
      <c r="A1838" s="137">
        <v>44571.0</v>
      </c>
      <c r="B1838" s="138">
        <v>4.565712E12</v>
      </c>
      <c r="C1838" s="139">
        <v>3.4977237E12</v>
      </c>
      <c r="D1838" s="138">
        <v>3.68649288E11</v>
      </c>
      <c r="E1838" s="138">
        <v>4.055683932E12</v>
      </c>
      <c r="F1838" s="138">
        <v>1.7963171479205E13</v>
      </c>
    </row>
    <row r="1839">
      <c r="A1839" s="137">
        <v>44572.0</v>
      </c>
      <c r="B1839" s="138">
        <v>4.565712E12</v>
      </c>
      <c r="C1839" s="139">
        <v>3.4977237E12</v>
      </c>
      <c r="D1839" s="138">
        <v>3.68649288E11</v>
      </c>
      <c r="E1839" s="138">
        <v>4.055683932E12</v>
      </c>
      <c r="F1839" s="138">
        <v>1.7963171479205E13</v>
      </c>
    </row>
    <row r="1840">
      <c r="A1840" s="137">
        <v>44573.0</v>
      </c>
      <c r="B1840" s="138">
        <v>4.565712E12</v>
      </c>
      <c r="C1840" s="139">
        <v>3.4977237E12</v>
      </c>
      <c r="D1840" s="138">
        <v>3.68649288E11</v>
      </c>
      <c r="E1840" s="138">
        <v>4.055683932E12</v>
      </c>
      <c r="F1840" s="138">
        <v>1.7963171479205E13</v>
      </c>
    </row>
    <row r="1841">
      <c r="A1841" s="137">
        <v>44574.0</v>
      </c>
      <c r="B1841" s="138">
        <v>4.565712E12</v>
      </c>
      <c r="C1841" s="139">
        <v>3.4977237E12</v>
      </c>
      <c r="D1841" s="138">
        <v>3.68649288E11</v>
      </c>
      <c r="E1841" s="138">
        <v>4.055683932E12</v>
      </c>
      <c r="F1841" s="138">
        <v>1.7963171479205E13</v>
      </c>
    </row>
    <row r="1842">
      <c r="A1842" s="137">
        <v>44575.0</v>
      </c>
      <c r="B1842" s="138">
        <v>4.565712E12</v>
      </c>
      <c r="C1842" s="139">
        <v>3.4977237E12</v>
      </c>
      <c r="D1842" s="138">
        <v>3.68649288E11</v>
      </c>
      <c r="E1842" s="138">
        <v>4.055683932E12</v>
      </c>
      <c r="F1842" s="138">
        <v>1.7963171479205E13</v>
      </c>
    </row>
    <row r="1843">
      <c r="A1843" s="137">
        <v>44576.0</v>
      </c>
      <c r="B1843" s="138">
        <v>4.565712E12</v>
      </c>
      <c r="C1843" s="139">
        <v>3.4977237E12</v>
      </c>
      <c r="D1843" s="138">
        <v>3.68649288E11</v>
      </c>
      <c r="E1843" s="138">
        <v>4.055683932E12</v>
      </c>
      <c r="F1843" s="138">
        <v>1.7963171479205E13</v>
      </c>
    </row>
    <row r="1844">
      <c r="A1844" s="137">
        <v>44577.0</v>
      </c>
      <c r="B1844" s="138">
        <v>4.565712E12</v>
      </c>
      <c r="C1844" s="139">
        <v>3.4977237E12</v>
      </c>
      <c r="D1844" s="138">
        <v>3.68649288E11</v>
      </c>
      <c r="E1844" s="138">
        <v>4.055683932E12</v>
      </c>
      <c r="F1844" s="138">
        <v>1.7963171479205E13</v>
      </c>
    </row>
    <row r="1845">
      <c r="A1845" s="137">
        <v>44578.0</v>
      </c>
      <c r="B1845" s="138">
        <v>4.565712E12</v>
      </c>
      <c r="C1845" s="139">
        <v>3.4977237E12</v>
      </c>
      <c r="D1845" s="138">
        <v>3.68649288E11</v>
      </c>
      <c r="E1845" s="138">
        <v>4.055683932E12</v>
      </c>
      <c r="F1845" s="138">
        <v>1.7963171479205E13</v>
      </c>
    </row>
    <row r="1846">
      <c r="A1846" s="137">
        <v>44579.0</v>
      </c>
      <c r="B1846" s="138">
        <v>4.565712E12</v>
      </c>
      <c r="C1846" s="139">
        <v>3.4977237E12</v>
      </c>
      <c r="D1846" s="138">
        <v>3.68649288E11</v>
      </c>
      <c r="E1846" s="138">
        <v>4.055683932E12</v>
      </c>
      <c r="F1846" s="138">
        <v>1.7963171479205E13</v>
      </c>
    </row>
    <row r="1847">
      <c r="A1847" s="137">
        <v>44580.0</v>
      </c>
      <c r="B1847" s="138">
        <v>4.565712E12</v>
      </c>
      <c r="C1847" s="139">
        <v>3.4977237E12</v>
      </c>
      <c r="D1847" s="138">
        <v>3.68649288E11</v>
      </c>
      <c r="E1847" s="138">
        <v>4.055683932E12</v>
      </c>
      <c r="F1847" s="138">
        <v>1.7963171479205E13</v>
      </c>
    </row>
    <row r="1848">
      <c r="A1848" s="137">
        <v>44581.0</v>
      </c>
      <c r="B1848" s="138">
        <v>4.565712E12</v>
      </c>
      <c r="C1848" s="139">
        <v>3.4977237E12</v>
      </c>
      <c r="D1848" s="138">
        <v>3.68649288E11</v>
      </c>
      <c r="E1848" s="138">
        <v>4.055683932E12</v>
      </c>
      <c r="F1848" s="138">
        <v>1.7963171479205E13</v>
      </c>
    </row>
    <row r="1849">
      <c r="A1849" s="137">
        <v>44582.0</v>
      </c>
      <c r="B1849" s="138">
        <v>4.565712E12</v>
      </c>
      <c r="C1849" s="139">
        <v>3.4977237E12</v>
      </c>
      <c r="D1849" s="138">
        <v>3.68649288E11</v>
      </c>
      <c r="E1849" s="138">
        <v>4.055683932E12</v>
      </c>
      <c r="F1849" s="138">
        <v>1.7963171479205E13</v>
      </c>
    </row>
    <row r="1850">
      <c r="A1850" s="137">
        <v>44583.0</v>
      </c>
      <c r="B1850" s="138">
        <v>4.565712E12</v>
      </c>
      <c r="C1850" s="139">
        <v>3.4977237E12</v>
      </c>
      <c r="D1850" s="138">
        <v>3.68649288E11</v>
      </c>
      <c r="E1850" s="138">
        <v>4.055683932E12</v>
      </c>
      <c r="F1850" s="138">
        <v>1.7963171479205E13</v>
      </c>
    </row>
    <row r="1851">
      <c r="A1851" s="137">
        <v>44584.0</v>
      </c>
      <c r="B1851" s="138">
        <v>4.565712E12</v>
      </c>
      <c r="C1851" s="139">
        <v>3.4977237E12</v>
      </c>
      <c r="D1851" s="138">
        <v>3.68649288E11</v>
      </c>
      <c r="E1851" s="138">
        <v>4.055683932E12</v>
      </c>
      <c r="F1851" s="138">
        <v>1.7963171479205E13</v>
      </c>
    </row>
    <row r="1852">
      <c r="A1852" s="137">
        <v>44585.0</v>
      </c>
      <c r="B1852" s="138">
        <v>4.565712E12</v>
      </c>
      <c r="C1852" s="139">
        <v>3.4977237E12</v>
      </c>
      <c r="D1852" s="138">
        <v>3.68649288E11</v>
      </c>
      <c r="E1852" s="138">
        <v>4.055683932E12</v>
      </c>
      <c r="F1852" s="138">
        <v>1.7963171479205E13</v>
      </c>
    </row>
    <row r="1853">
      <c r="A1853" s="137">
        <v>44586.0</v>
      </c>
      <c r="B1853" s="138">
        <v>4.565712E12</v>
      </c>
      <c r="C1853" s="139">
        <v>3.4977237E12</v>
      </c>
      <c r="D1853" s="138">
        <v>3.68649288E11</v>
      </c>
      <c r="E1853" s="138">
        <v>4.055683932E12</v>
      </c>
      <c r="F1853" s="138">
        <v>1.7963171479205E13</v>
      </c>
    </row>
    <row r="1854">
      <c r="A1854" s="137">
        <v>44587.0</v>
      </c>
      <c r="B1854" s="138">
        <v>4.565712E12</v>
      </c>
      <c r="C1854" s="139">
        <v>3.4977237E12</v>
      </c>
      <c r="D1854" s="138">
        <v>3.68649288E11</v>
      </c>
      <c r="E1854" s="138">
        <v>4.055683932E12</v>
      </c>
      <c r="F1854" s="138">
        <v>1.7963171479205E13</v>
      </c>
    </row>
    <row r="1855">
      <c r="A1855" s="137">
        <v>44588.0</v>
      </c>
      <c r="B1855" s="138">
        <v>4.565712E12</v>
      </c>
      <c r="C1855" s="139">
        <v>3.4977237E12</v>
      </c>
      <c r="D1855" s="138">
        <v>3.68649288E11</v>
      </c>
      <c r="E1855" s="138">
        <v>4.055683932E12</v>
      </c>
      <c r="F1855" s="138">
        <v>1.7963171479205E13</v>
      </c>
    </row>
    <row r="1856">
      <c r="A1856" s="137">
        <v>44589.0</v>
      </c>
      <c r="B1856" s="138">
        <v>4.565712E12</v>
      </c>
      <c r="C1856" s="139">
        <v>3.4977237E12</v>
      </c>
      <c r="D1856" s="138">
        <v>3.68649288E11</v>
      </c>
      <c r="E1856" s="138">
        <v>4.055683932E12</v>
      </c>
      <c r="F1856" s="138">
        <v>1.7963171479205E13</v>
      </c>
    </row>
    <row r="1857">
      <c r="A1857" s="137">
        <v>44590.0</v>
      </c>
      <c r="B1857" s="138">
        <v>4.565712E12</v>
      </c>
      <c r="C1857" s="139">
        <v>3.4977237E12</v>
      </c>
      <c r="D1857" s="138">
        <v>3.68649288E11</v>
      </c>
      <c r="E1857" s="138">
        <v>4.055683932E12</v>
      </c>
      <c r="F1857" s="138">
        <v>1.7963171479205E13</v>
      </c>
    </row>
    <row r="1858">
      <c r="A1858" s="137">
        <v>44591.0</v>
      </c>
      <c r="B1858" s="138">
        <v>4.565712E12</v>
      </c>
      <c r="C1858" s="139">
        <v>3.4977237E12</v>
      </c>
      <c r="D1858" s="138">
        <v>3.68649288E11</v>
      </c>
      <c r="E1858" s="138">
        <v>4.055683932E12</v>
      </c>
      <c r="F1858" s="138">
        <v>1.7963171479205E13</v>
      </c>
    </row>
    <row r="1859">
      <c r="A1859" s="137">
        <v>44592.0</v>
      </c>
      <c r="B1859" s="138">
        <v>4.565712E12</v>
      </c>
      <c r="C1859" s="139">
        <v>3.4977237E12</v>
      </c>
      <c r="D1859" s="138">
        <v>3.68649288E11</v>
      </c>
      <c r="E1859" s="138">
        <v>4.055683932E12</v>
      </c>
      <c r="F1859" s="138">
        <v>1.7963171479205E13</v>
      </c>
    </row>
    <row r="1860">
      <c r="A1860" s="137">
        <v>44593.0</v>
      </c>
      <c r="B1860" s="138">
        <v>4.565712E12</v>
      </c>
      <c r="C1860" s="139">
        <v>3.4977237E12</v>
      </c>
      <c r="D1860" s="138">
        <v>3.68649288E11</v>
      </c>
      <c r="E1860" s="138">
        <v>4.055683932E12</v>
      </c>
      <c r="F1860" s="138">
        <v>1.7963171479205E13</v>
      </c>
    </row>
    <row r="1861">
      <c r="A1861" s="137">
        <v>44594.0</v>
      </c>
      <c r="B1861" s="138">
        <v>4.565712E12</v>
      </c>
      <c r="C1861" s="139">
        <v>3.4977237E12</v>
      </c>
      <c r="D1861" s="138">
        <v>3.68649288E11</v>
      </c>
      <c r="E1861" s="138">
        <v>4.055683932E12</v>
      </c>
      <c r="F1861" s="138">
        <v>1.7963171479205E13</v>
      </c>
    </row>
    <row r="1862">
      <c r="A1862" s="137">
        <v>44595.0</v>
      </c>
      <c r="B1862" s="138">
        <v>4.565712E12</v>
      </c>
      <c r="C1862" s="139">
        <v>3.4977237E12</v>
      </c>
      <c r="D1862" s="138">
        <v>3.68649288E11</v>
      </c>
      <c r="E1862" s="138">
        <v>4.055683932E12</v>
      </c>
      <c r="F1862" s="138">
        <v>1.7963171479205E13</v>
      </c>
    </row>
    <row r="1863">
      <c r="A1863" s="137">
        <v>44596.0</v>
      </c>
      <c r="B1863" s="138">
        <v>4.565712E12</v>
      </c>
      <c r="C1863" s="139">
        <v>3.4977237E12</v>
      </c>
      <c r="D1863" s="138">
        <v>3.68649288E11</v>
      </c>
      <c r="E1863" s="138">
        <v>4.055683932E12</v>
      </c>
      <c r="F1863" s="138">
        <v>1.7963171479205E13</v>
      </c>
    </row>
    <row r="1864">
      <c r="A1864" s="137">
        <v>44597.0</v>
      </c>
      <c r="B1864" s="138">
        <v>4.565712E12</v>
      </c>
      <c r="C1864" s="139">
        <v>3.4977237E12</v>
      </c>
      <c r="D1864" s="138">
        <v>3.68649288E11</v>
      </c>
      <c r="E1864" s="138">
        <v>4.055683932E12</v>
      </c>
      <c r="F1864" s="138">
        <v>1.7963171479205E13</v>
      </c>
    </row>
    <row r="1865">
      <c r="A1865" s="137">
        <v>44598.0</v>
      </c>
      <c r="B1865" s="138">
        <v>4.565712E12</v>
      </c>
      <c r="C1865" s="139">
        <v>3.4977237E12</v>
      </c>
      <c r="D1865" s="138">
        <v>3.68649288E11</v>
      </c>
      <c r="E1865" s="138">
        <v>4.055683932E12</v>
      </c>
      <c r="F1865" s="138">
        <v>1.7963171479205E13</v>
      </c>
    </row>
    <row r="1866">
      <c r="A1866" s="137">
        <v>44599.0</v>
      </c>
      <c r="B1866" s="138">
        <v>4.565712E12</v>
      </c>
      <c r="C1866" s="139">
        <v>3.4977237E12</v>
      </c>
      <c r="D1866" s="138">
        <v>3.68649288E11</v>
      </c>
      <c r="E1866" s="138">
        <v>4.055683932E12</v>
      </c>
      <c r="F1866" s="138">
        <v>1.7963171479205E13</v>
      </c>
    </row>
    <row r="1867">
      <c r="A1867" s="137">
        <v>44600.0</v>
      </c>
      <c r="B1867" s="138">
        <v>4.565712E12</v>
      </c>
      <c r="C1867" s="139">
        <v>3.4977237E12</v>
      </c>
      <c r="D1867" s="138">
        <v>3.68649288E11</v>
      </c>
      <c r="E1867" s="138">
        <v>4.055683932E12</v>
      </c>
      <c r="F1867" s="138">
        <v>1.7963171479205E13</v>
      </c>
    </row>
    <row r="1868">
      <c r="A1868" s="137">
        <v>44601.0</v>
      </c>
      <c r="B1868" s="138">
        <v>4.565712E12</v>
      </c>
      <c r="C1868" s="139">
        <v>3.4977237E12</v>
      </c>
      <c r="D1868" s="138">
        <v>3.68649288E11</v>
      </c>
      <c r="E1868" s="138">
        <v>4.055683932E12</v>
      </c>
      <c r="F1868" s="138">
        <v>1.7963171479205E13</v>
      </c>
    </row>
    <row r="1869">
      <c r="A1869" s="137">
        <v>44602.0</v>
      </c>
      <c r="B1869" s="138">
        <v>4.565712E12</v>
      </c>
      <c r="C1869" s="139">
        <v>3.4977237E12</v>
      </c>
      <c r="D1869" s="138">
        <v>3.68649288E11</v>
      </c>
      <c r="E1869" s="138">
        <v>4.055683932E12</v>
      </c>
      <c r="F1869" s="138">
        <v>1.7963171479205E13</v>
      </c>
    </row>
    <row r="1870">
      <c r="A1870" s="137">
        <v>44603.0</v>
      </c>
      <c r="B1870" s="138">
        <v>4.565712E12</v>
      </c>
      <c r="C1870" s="139">
        <v>3.4977237E12</v>
      </c>
      <c r="D1870" s="138">
        <v>3.68649288E11</v>
      </c>
      <c r="E1870" s="138">
        <v>4.055683932E12</v>
      </c>
      <c r="F1870" s="138">
        <v>1.7963171479205E13</v>
      </c>
    </row>
    <row r="1871">
      <c r="A1871" s="137">
        <v>44604.0</v>
      </c>
      <c r="B1871" s="138">
        <v>4.565712E12</v>
      </c>
      <c r="C1871" s="139">
        <v>3.4977237E12</v>
      </c>
      <c r="D1871" s="138">
        <v>3.68649288E11</v>
      </c>
      <c r="E1871" s="138">
        <v>4.055683932E12</v>
      </c>
      <c r="F1871" s="138">
        <v>1.7963171479205E13</v>
      </c>
    </row>
    <row r="1872">
      <c r="A1872" s="137">
        <v>44605.0</v>
      </c>
      <c r="B1872" s="138">
        <v>4.565712E12</v>
      </c>
      <c r="C1872" s="139">
        <v>3.4977237E12</v>
      </c>
      <c r="D1872" s="138">
        <v>3.68649288E11</v>
      </c>
      <c r="E1872" s="138">
        <v>4.055683932E12</v>
      </c>
      <c r="F1872" s="138">
        <v>1.7963171479205E13</v>
      </c>
    </row>
    <row r="1873">
      <c r="A1873" s="137">
        <v>44606.0</v>
      </c>
      <c r="B1873" s="138">
        <v>4.565712E12</v>
      </c>
      <c r="C1873" s="139">
        <v>3.4977237E12</v>
      </c>
      <c r="D1873" s="138">
        <v>3.68649288E11</v>
      </c>
      <c r="E1873" s="138">
        <v>4.055683932E12</v>
      </c>
      <c r="F1873" s="138">
        <v>1.7963171479205E13</v>
      </c>
    </row>
    <row r="1874">
      <c r="A1874" s="137">
        <v>44607.0</v>
      </c>
      <c r="B1874" s="138">
        <v>4.565712E12</v>
      </c>
      <c r="C1874" s="139">
        <v>3.4977237E12</v>
      </c>
      <c r="D1874" s="138">
        <v>3.68649288E11</v>
      </c>
      <c r="E1874" s="138">
        <v>4.055683932E12</v>
      </c>
      <c r="F1874" s="138">
        <v>1.7963171479205E13</v>
      </c>
    </row>
    <row r="1875">
      <c r="A1875" s="137">
        <v>44608.0</v>
      </c>
      <c r="B1875" s="138">
        <v>4.565712E12</v>
      </c>
      <c r="C1875" s="139">
        <v>3.4977237E12</v>
      </c>
      <c r="D1875" s="138">
        <v>3.68649288E11</v>
      </c>
      <c r="E1875" s="138">
        <v>4.055683932E12</v>
      </c>
      <c r="F1875" s="138">
        <v>1.7963171479205E13</v>
      </c>
    </row>
    <row r="1876">
      <c r="A1876" s="137">
        <v>44609.0</v>
      </c>
      <c r="B1876" s="138">
        <v>4.565712E12</v>
      </c>
      <c r="C1876" s="139">
        <v>3.4977237E12</v>
      </c>
      <c r="D1876" s="138">
        <v>3.68649288E11</v>
      </c>
      <c r="E1876" s="138">
        <v>4.055683932E12</v>
      </c>
      <c r="F1876" s="138">
        <v>1.7963171479205E13</v>
      </c>
    </row>
    <row r="1877">
      <c r="A1877" s="137">
        <v>44610.0</v>
      </c>
      <c r="B1877" s="138">
        <v>4.565712E12</v>
      </c>
      <c r="C1877" s="139">
        <v>3.4977237E12</v>
      </c>
      <c r="D1877" s="138">
        <v>3.68649288E11</v>
      </c>
      <c r="E1877" s="138">
        <v>4.055683932E12</v>
      </c>
      <c r="F1877" s="138">
        <v>1.7963171479205E13</v>
      </c>
    </row>
    <row r="1878">
      <c r="A1878" s="137">
        <v>44611.0</v>
      </c>
      <c r="B1878" s="138">
        <v>4.565712E12</v>
      </c>
      <c r="C1878" s="139">
        <v>3.4977237E12</v>
      </c>
      <c r="D1878" s="138">
        <v>3.68649288E11</v>
      </c>
      <c r="E1878" s="138">
        <v>4.055683932E12</v>
      </c>
      <c r="F1878" s="138">
        <v>1.7963171479205E13</v>
      </c>
    </row>
    <row r="1879">
      <c r="A1879" s="137">
        <v>44612.0</v>
      </c>
      <c r="B1879" s="138">
        <v>4.565712E12</v>
      </c>
      <c r="C1879" s="139">
        <v>3.4977237E12</v>
      </c>
      <c r="D1879" s="138">
        <v>3.68649288E11</v>
      </c>
      <c r="E1879" s="138">
        <v>4.055683932E12</v>
      </c>
      <c r="F1879" s="138">
        <v>1.7963171479205E13</v>
      </c>
    </row>
    <row r="1880">
      <c r="A1880" s="137">
        <v>44613.0</v>
      </c>
      <c r="B1880" s="138">
        <v>4.565712E12</v>
      </c>
      <c r="C1880" s="139">
        <v>3.4977237E12</v>
      </c>
      <c r="D1880" s="138">
        <v>3.68649288E11</v>
      </c>
      <c r="E1880" s="138">
        <v>4.055683932E12</v>
      </c>
      <c r="F1880" s="138">
        <v>1.7963171479205E13</v>
      </c>
    </row>
    <row r="1881">
      <c r="A1881" s="137">
        <v>44614.0</v>
      </c>
      <c r="B1881" s="138">
        <v>4.565712E12</v>
      </c>
      <c r="C1881" s="139">
        <v>3.4977237E12</v>
      </c>
      <c r="D1881" s="138">
        <v>3.68649288E11</v>
      </c>
      <c r="E1881" s="138">
        <v>4.055683932E12</v>
      </c>
      <c r="F1881" s="138">
        <v>1.7963171479205E13</v>
      </c>
    </row>
    <row r="1882">
      <c r="A1882" s="137">
        <v>44615.0</v>
      </c>
      <c r="B1882" s="138">
        <v>4.565712E12</v>
      </c>
      <c r="C1882" s="139">
        <v>3.4977237E12</v>
      </c>
      <c r="D1882" s="138">
        <v>3.68649288E11</v>
      </c>
      <c r="E1882" s="138">
        <v>4.055683932E12</v>
      </c>
      <c r="F1882" s="138">
        <v>1.7963171479205E13</v>
      </c>
    </row>
    <row r="1883">
      <c r="A1883" s="137">
        <v>44616.0</v>
      </c>
      <c r="B1883" s="138">
        <v>4.565712E12</v>
      </c>
      <c r="C1883" s="139">
        <v>3.4977237E12</v>
      </c>
      <c r="D1883" s="138">
        <v>3.68649288E11</v>
      </c>
      <c r="E1883" s="138">
        <v>4.055683932E12</v>
      </c>
      <c r="F1883" s="138">
        <v>1.7963171479205E13</v>
      </c>
    </row>
    <row r="1884">
      <c r="A1884" s="137">
        <v>44617.0</v>
      </c>
      <c r="B1884" s="138">
        <v>4.565712E12</v>
      </c>
      <c r="C1884" s="139">
        <v>3.4977237E12</v>
      </c>
      <c r="D1884" s="138">
        <v>3.68649288E11</v>
      </c>
      <c r="E1884" s="138">
        <v>4.055683932E12</v>
      </c>
      <c r="F1884" s="138">
        <v>1.7963171479205E13</v>
      </c>
    </row>
    <row r="1885">
      <c r="A1885" s="137">
        <v>44618.0</v>
      </c>
      <c r="B1885" s="138">
        <v>4.565712E12</v>
      </c>
      <c r="C1885" s="139">
        <v>3.4977237E12</v>
      </c>
      <c r="D1885" s="138">
        <v>3.68649288E11</v>
      </c>
      <c r="E1885" s="138">
        <v>4.055683932E12</v>
      </c>
      <c r="F1885" s="138">
        <v>1.7963171479205E13</v>
      </c>
    </row>
    <row r="1886">
      <c r="A1886" s="137">
        <v>44619.0</v>
      </c>
      <c r="B1886" s="138">
        <v>4.565712E12</v>
      </c>
      <c r="C1886" s="139">
        <v>3.4977237E12</v>
      </c>
      <c r="D1886" s="138">
        <v>3.68649288E11</v>
      </c>
      <c r="E1886" s="138">
        <v>4.055683932E12</v>
      </c>
      <c r="F1886" s="138">
        <v>1.7963171479205E13</v>
      </c>
    </row>
    <row r="1887">
      <c r="A1887" s="137">
        <v>44620.0</v>
      </c>
      <c r="B1887" s="138">
        <v>4.565712E12</v>
      </c>
      <c r="C1887" s="139">
        <v>3.4977237E12</v>
      </c>
      <c r="D1887" s="138">
        <v>3.68649288E11</v>
      </c>
      <c r="E1887" s="138">
        <v>4.055683932E12</v>
      </c>
      <c r="F1887" s="138">
        <v>1.7963171479205E13</v>
      </c>
    </row>
    <row r="1888">
      <c r="A1888" s="137">
        <v>44621.0</v>
      </c>
      <c r="B1888" s="138">
        <v>4.565712E12</v>
      </c>
      <c r="C1888" s="139">
        <v>3.4977237E12</v>
      </c>
      <c r="D1888" s="138">
        <v>3.68649288E11</v>
      </c>
      <c r="E1888" s="138">
        <v>4.055683932E12</v>
      </c>
      <c r="F1888" s="138">
        <v>1.7963171479205E13</v>
      </c>
    </row>
    <row r="1889">
      <c r="A1889" s="137">
        <v>44622.0</v>
      </c>
      <c r="B1889" s="138">
        <v>4.565712E12</v>
      </c>
      <c r="C1889" s="139">
        <v>3.4977237E12</v>
      </c>
      <c r="D1889" s="138">
        <v>3.68649288E11</v>
      </c>
      <c r="E1889" s="138">
        <v>4.055683932E12</v>
      </c>
      <c r="F1889" s="138">
        <v>1.7963171479205E13</v>
      </c>
    </row>
    <row r="1890">
      <c r="A1890" s="137">
        <v>44623.0</v>
      </c>
      <c r="B1890" s="138">
        <v>4.565712E12</v>
      </c>
      <c r="C1890" s="139">
        <v>3.4977237E12</v>
      </c>
      <c r="D1890" s="138">
        <v>3.68649288E11</v>
      </c>
      <c r="E1890" s="138">
        <v>4.055683932E12</v>
      </c>
      <c r="F1890" s="138">
        <v>1.7963171479205E13</v>
      </c>
    </row>
    <row r="1891">
      <c r="A1891" s="137">
        <v>44624.0</v>
      </c>
      <c r="B1891" s="138">
        <v>4.565712E12</v>
      </c>
      <c r="C1891" s="139">
        <v>3.4977237E12</v>
      </c>
      <c r="D1891" s="138">
        <v>3.68649288E11</v>
      </c>
      <c r="E1891" s="138">
        <v>4.055683932E12</v>
      </c>
      <c r="F1891" s="138">
        <v>1.7963171479205E13</v>
      </c>
    </row>
    <row r="1892">
      <c r="A1892" s="137">
        <v>44625.0</v>
      </c>
      <c r="B1892" s="138">
        <v>4.565712E12</v>
      </c>
      <c r="C1892" s="139">
        <v>3.4977237E12</v>
      </c>
      <c r="D1892" s="138">
        <v>3.68649288E11</v>
      </c>
      <c r="E1892" s="138">
        <v>4.055683932E12</v>
      </c>
      <c r="F1892" s="138">
        <v>1.7963171479205E13</v>
      </c>
    </row>
    <row r="1893">
      <c r="A1893" s="137">
        <v>44626.0</v>
      </c>
      <c r="B1893" s="138">
        <v>4.565712E12</v>
      </c>
      <c r="C1893" s="139">
        <v>3.4977237E12</v>
      </c>
      <c r="D1893" s="138">
        <v>3.68649288E11</v>
      </c>
      <c r="E1893" s="138">
        <v>4.055683932E12</v>
      </c>
      <c r="F1893" s="138">
        <v>1.7963171479205E13</v>
      </c>
    </row>
    <row r="1894">
      <c r="A1894" s="137">
        <v>44627.0</v>
      </c>
      <c r="B1894" s="138">
        <v>4.565712E12</v>
      </c>
      <c r="C1894" s="139">
        <v>3.4977237E12</v>
      </c>
      <c r="D1894" s="138">
        <v>3.68649288E11</v>
      </c>
      <c r="E1894" s="138">
        <v>4.055683932E12</v>
      </c>
      <c r="F1894" s="138">
        <v>1.7963171479205E13</v>
      </c>
    </row>
    <row r="1895">
      <c r="A1895" s="137">
        <v>44628.0</v>
      </c>
      <c r="B1895" s="138">
        <v>4.565712E12</v>
      </c>
      <c r="C1895" s="139">
        <v>3.4977237E12</v>
      </c>
      <c r="D1895" s="138">
        <v>3.68649288E11</v>
      </c>
      <c r="E1895" s="138">
        <v>4.055683932E12</v>
      </c>
      <c r="F1895" s="138">
        <v>1.7963171479205E13</v>
      </c>
    </row>
    <row r="1896">
      <c r="A1896" s="137">
        <v>44629.0</v>
      </c>
      <c r="B1896" s="138">
        <v>4.565712E12</v>
      </c>
      <c r="C1896" s="139">
        <v>3.4977237E12</v>
      </c>
      <c r="D1896" s="138">
        <v>3.68649288E11</v>
      </c>
      <c r="E1896" s="138">
        <v>4.055683932E12</v>
      </c>
      <c r="F1896" s="138">
        <v>1.7963171479205E13</v>
      </c>
    </row>
    <row r="1897">
      <c r="A1897" s="137">
        <v>44630.0</v>
      </c>
      <c r="B1897" s="138">
        <v>4.565712E12</v>
      </c>
      <c r="C1897" s="139">
        <v>3.4977237E12</v>
      </c>
      <c r="D1897" s="138">
        <v>3.68649288E11</v>
      </c>
      <c r="E1897" s="138">
        <v>4.055683932E12</v>
      </c>
      <c r="F1897" s="138">
        <v>1.7963171479205E13</v>
      </c>
    </row>
    <row r="1898">
      <c r="A1898" s="137">
        <v>44631.0</v>
      </c>
      <c r="B1898" s="138">
        <v>4.565712E12</v>
      </c>
      <c r="C1898" s="139">
        <v>3.4977237E12</v>
      </c>
      <c r="D1898" s="138">
        <v>3.68649288E11</v>
      </c>
      <c r="E1898" s="138">
        <v>4.055683932E12</v>
      </c>
      <c r="F1898" s="138">
        <v>1.7963171479205E13</v>
      </c>
    </row>
    <row r="1899">
      <c r="A1899" s="137">
        <v>44632.0</v>
      </c>
      <c r="B1899" s="138">
        <v>4.565712E12</v>
      </c>
      <c r="C1899" s="139">
        <v>3.4977237E12</v>
      </c>
      <c r="D1899" s="138">
        <v>3.68649288E11</v>
      </c>
      <c r="E1899" s="138">
        <v>4.055683932E12</v>
      </c>
      <c r="F1899" s="138">
        <v>1.7963171479205E13</v>
      </c>
    </row>
    <row r="1900">
      <c r="A1900" s="137">
        <v>44633.0</v>
      </c>
      <c r="B1900" s="138">
        <v>4.565712E12</v>
      </c>
      <c r="C1900" s="139">
        <v>3.4977237E12</v>
      </c>
      <c r="D1900" s="138">
        <v>3.68649288E11</v>
      </c>
      <c r="E1900" s="138">
        <v>4.055683932E12</v>
      </c>
      <c r="F1900" s="138">
        <v>1.7963171479205E13</v>
      </c>
    </row>
    <row r="1901">
      <c r="A1901" s="137">
        <v>44634.0</v>
      </c>
      <c r="B1901" s="138">
        <v>4.565712E12</v>
      </c>
      <c r="C1901" s="139">
        <v>3.4977237E12</v>
      </c>
      <c r="D1901" s="138">
        <v>3.68649288E11</v>
      </c>
      <c r="E1901" s="138">
        <v>4.055683932E12</v>
      </c>
      <c r="F1901" s="138">
        <v>1.7963171479205E13</v>
      </c>
    </row>
    <row r="1902">
      <c r="A1902" s="137">
        <v>44635.0</v>
      </c>
      <c r="B1902" s="138">
        <v>4.565712E12</v>
      </c>
      <c r="C1902" s="139">
        <v>3.4977237E12</v>
      </c>
      <c r="D1902" s="138">
        <v>3.68649288E11</v>
      </c>
      <c r="E1902" s="138">
        <v>4.055683932E12</v>
      </c>
      <c r="F1902" s="138">
        <v>1.7963171479205E13</v>
      </c>
    </row>
    <row r="1903">
      <c r="A1903" s="137">
        <v>44636.0</v>
      </c>
      <c r="B1903" s="138">
        <v>4.565712E12</v>
      </c>
      <c r="C1903" s="139">
        <v>3.4977237E12</v>
      </c>
      <c r="D1903" s="138">
        <v>3.68649288E11</v>
      </c>
      <c r="E1903" s="138">
        <v>4.055683932E12</v>
      </c>
      <c r="F1903" s="138">
        <v>1.7963171479205E13</v>
      </c>
    </row>
    <row r="1904">
      <c r="A1904" s="137">
        <v>44637.0</v>
      </c>
      <c r="B1904" s="138">
        <v>4.565712E12</v>
      </c>
      <c r="C1904" s="139">
        <v>3.4977237E12</v>
      </c>
      <c r="D1904" s="138">
        <v>3.68649288E11</v>
      </c>
      <c r="E1904" s="138">
        <v>4.055683932E12</v>
      </c>
      <c r="F1904" s="138">
        <v>1.7963171479205E13</v>
      </c>
    </row>
    <row r="1905">
      <c r="A1905" s="137">
        <v>44638.0</v>
      </c>
      <c r="B1905" s="138">
        <v>4.565712E12</v>
      </c>
      <c r="C1905" s="139">
        <v>3.4977237E12</v>
      </c>
      <c r="D1905" s="138">
        <v>3.68649288E11</v>
      </c>
      <c r="E1905" s="138">
        <v>4.055683932E12</v>
      </c>
      <c r="F1905" s="138">
        <v>1.7963171479205E13</v>
      </c>
    </row>
    <row r="1906">
      <c r="A1906" s="137">
        <v>44639.0</v>
      </c>
      <c r="B1906" s="138">
        <v>4.565712E12</v>
      </c>
      <c r="C1906" s="139">
        <v>3.4977237E12</v>
      </c>
      <c r="D1906" s="138">
        <v>3.68649288E11</v>
      </c>
      <c r="E1906" s="138">
        <v>4.055683932E12</v>
      </c>
      <c r="F1906" s="138">
        <v>1.7963171479205E13</v>
      </c>
    </row>
    <row r="1907">
      <c r="A1907" s="137">
        <v>44640.0</v>
      </c>
      <c r="B1907" s="138">
        <v>4.565712E12</v>
      </c>
      <c r="C1907" s="139">
        <v>3.4977237E12</v>
      </c>
      <c r="D1907" s="138">
        <v>3.68649288E11</v>
      </c>
      <c r="E1907" s="138">
        <v>4.055683932E12</v>
      </c>
      <c r="F1907" s="138">
        <v>1.7963171479205E13</v>
      </c>
    </row>
    <row r="1908">
      <c r="A1908" s="137">
        <v>44641.0</v>
      </c>
      <c r="B1908" s="138">
        <v>4.565712E12</v>
      </c>
      <c r="C1908" s="139">
        <v>3.4977237E12</v>
      </c>
      <c r="D1908" s="138">
        <v>3.68649288E11</v>
      </c>
      <c r="E1908" s="138">
        <v>4.055683932E12</v>
      </c>
      <c r="F1908" s="138">
        <v>1.7963171479205E13</v>
      </c>
    </row>
    <row r="1909">
      <c r="A1909" s="137">
        <v>44642.0</v>
      </c>
      <c r="B1909" s="138">
        <v>4.565712E12</v>
      </c>
      <c r="C1909" s="139">
        <v>3.4977237E12</v>
      </c>
      <c r="D1909" s="138">
        <v>3.68649288E11</v>
      </c>
      <c r="E1909" s="138">
        <v>4.055683932E12</v>
      </c>
      <c r="F1909" s="138">
        <v>1.7963171479205E13</v>
      </c>
    </row>
    <row r="1910">
      <c r="A1910" s="137">
        <v>44643.0</v>
      </c>
      <c r="B1910" s="138">
        <v>4.565712E12</v>
      </c>
      <c r="C1910" s="139">
        <v>3.4977237E12</v>
      </c>
      <c r="D1910" s="138">
        <v>3.68649288E11</v>
      </c>
      <c r="E1910" s="138">
        <v>4.055683932E12</v>
      </c>
      <c r="F1910" s="138">
        <v>1.7963171479205E13</v>
      </c>
    </row>
    <row r="1911">
      <c r="A1911" s="137">
        <v>44644.0</v>
      </c>
      <c r="B1911" s="138">
        <v>4.565712E12</v>
      </c>
      <c r="C1911" s="139">
        <v>3.4977237E12</v>
      </c>
      <c r="D1911" s="138">
        <v>3.68649288E11</v>
      </c>
      <c r="E1911" s="138">
        <v>4.055683932E12</v>
      </c>
      <c r="F1911" s="138">
        <v>1.7963171479205E13</v>
      </c>
    </row>
    <row r="1912">
      <c r="A1912" s="137">
        <v>44645.0</v>
      </c>
      <c r="B1912" s="138">
        <v>4.565712E12</v>
      </c>
      <c r="C1912" s="139">
        <v>3.4977237E12</v>
      </c>
      <c r="D1912" s="138">
        <v>3.68649288E11</v>
      </c>
      <c r="E1912" s="138">
        <v>4.055683932E12</v>
      </c>
      <c r="F1912" s="138">
        <v>1.7963171479205E13</v>
      </c>
    </row>
    <row r="1913">
      <c r="A1913" s="137">
        <v>44646.0</v>
      </c>
      <c r="B1913" s="138">
        <v>4.565712E12</v>
      </c>
      <c r="C1913" s="139">
        <v>3.4977237E12</v>
      </c>
      <c r="D1913" s="138">
        <v>3.68649288E11</v>
      </c>
      <c r="E1913" s="138">
        <v>4.055683932E12</v>
      </c>
      <c r="F1913" s="138">
        <v>1.7963171479205E13</v>
      </c>
    </row>
    <row r="1914">
      <c r="A1914" s="137">
        <v>44647.0</v>
      </c>
      <c r="B1914" s="138">
        <v>4.565712E12</v>
      </c>
      <c r="C1914" s="139">
        <v>3.4977237E12</v>
      </c>
      <c r="D1914" s="138">
        <v>3.68649288E11</v>
      </c>
      <c r="E1914" s="138">
        <v>4.055683932E12</v>
      </c>
      <c r="F1914" s="138">
        <v>1.7963171479205E13</v>
      </c>
    </row>
    <row r="1915">
      <c r="A1915" s="137">
        <v>44648.0</v>
      </c>
      <c r="B1915" s="138">
        <v>4.565712E12</v>
      </c>
      <c r="C1915" s="139">
        <v>3.4977237E12</v>
      </c>
      <c r="D1915" s="138">
        <v>3.68649288E11</v>
      </c>
      <c r="E1915" s="138">
        <v>4.055683932E12</v>
      </c>
      <c r="F1915" s="138">
        <v>1.7963171479205E13</v>
      </c>
    </row>
    <row r="1916">
      <c r="A1916" s="137">
        <v>44649.0</v>
      </c>
      <c r="B1916" s="138">
        <v>4.565712E12</v>
      </c>
      <c r="C1916" s="139">
        <v>3.4977237E12</v>
      </c>
      <c r="D1916" s="138">
        <v>3.68649288E11</v>
      </c>
      <c r="E1916" s="138">
        <v>4.055683932E12</v>
      </c>
      <c r="F1916" s="138">
        <v>1.7963171479205E13</v>
      </c>
    </row>
    <row r="1917">
      <c r="A1917" s="137">
        <v>44650.0</v>
      </c>
      <c r="B1917" s="138">
        <v>4.565712E12</v>
      </c>
      <c r="C1917" s="139">
        <v>3.4977237E12</v>
      </c>
      <c r="D1917" s="138">
        <v>3.68649288E11</v>
      </c>
      <c r="E1917" s="138">
        <v>4.055683932E12</v>
      </c>
      <c r="F1917" s="138">
        <v>1.7963171479205E13</v>
      </c>
    </row>
    <row r="1918">
      <c r="A1918" s="137">
        <v>44651.0</v>
      </c>
      <c r="B1918" s="138">
        <v>4.565712E12</v>
      </c>
      <c r="C1918" s="139">
        <v>3.4977237E12</v>
      </c>
      <c r="D1918" s="138">
        <v>3.68649288E11</v>
      </c>
      <c r="E1918" s="138">
        <v>4.055683932E12</v>
      </c>
      <c r="F1918" s="138">
        <v>1.7963171479205E13</v>
      </c>
    </row>
    <row r="1919">
      <c r="A1919" s="137">
        <v>44652.0</v>
      </c>
      <c r="B1919" s="138">
        <v>4.6205982E12</v>
      </c>
      <c r="C1919" s="139">
        <v>3.5585119E12</v>
      </c>
      <c r="D1919" s="138">
        <v>3.91852656E11</v>
      </c>
      <c r="E1919" s="138">
        <v>4.2596993880000005E12</v>
      </c>
      <c r="F1919" s="138">
        <v>1.7963171479205E13</v>
      </c>
    </row>
    <row r="1920">
      <c r="A1920" s="137">
        <v>44653.0</v>
      </c>
      <c r="B1920" s="138">
        <v>4.6205982E12</v>
      </c>
      <c r="C1920" s="139">
        <v>3.5585119E12</v>
      </c>
      <c r="D1920" s="138">
        <v>3.91852656E11</v>
      </c>
      <c r="E1920" s="138">
        <v>4.2596993880000005E12</v>
      </c>
      <c r="F1920" s="138">
        <v>1.7963171479205E13</v>
      </c>
    </row>
    <row r="1921">
      <c r="A1921" s="137">
        <v>44654.0</v>
      </c>
      <c r="B1921" s="138">
        <v>4.6205982E12</v>
      </c>
      <c r="C1921" s="139">
        <v>3.5585119E12</v>
      </c>
      <c r="D1921" s="138">
        <v>3.91852656E11</v>
      </c>
      <c r="E1921" s="138">
        <v>4.2596993880000005E12</v>
      </c>
      <c r="F1921" s="138">
        <v>1.7963171479205E13</v>
      </c>
    </row>
    <row r="1922">
      <c r="A1922" s="137">
        <v>44655.0</v>
      </c>
      <c r="B1922" s="138">
        <v>4.6205982E12</v>
      </c>
      <c r="C1922" s="139">
        <v>3.5585119E12</v>
      </c>
      <c r="D1922" s="138">
        <v>3.91852656E11</v>
      </c>
      <c r="E1922" s="138">
        <v>4.2596993880000005E12</v>
      </c>
      <c r="F1922" s="138">
        <v>1.7963171479205E13</v>
      </c>
    </row>
    <row r="1923">
      <c r="A1923" s="137">
        <v>44656.0</v>
      </c>
      <c r="B1923" s="138">
        <v>4.6205982E12</v>
      </c>
      <c r="C1923" s="139">
        <v>3.5585119E12</v>
      </c>
      <c r="D1923" s="138">
        <v>3.91852656E11</v>
      </c>
      <c r="E1923" s="138">
        <v>4.2596993880000005E12</v>
      </c>
      <c r="F1923" s="138">
        <v>1.7963171479205E13</v>
      </c>
    </row>
    <row r="1924">
      <c r="A1924" s="137">
        <v>44657.0</v>
      </c>
      <c r="B1924" s="138">
        <v>4.6205982E12</v>
      </c>
      <c r="C1924" s="139">
        <v>3.5585119E12</v>
      </c>
      <c r="D1924" s="138">
        <v>3.91852656E11</v>
      </c>
      <c r="E1924" s="138">
        <v>4.2596993880000005E12</v>
      </c>
      <c r="F1924" s="138">
        <v>1.7963171479205E13</v>
      </c>
    </row>
    <row r="1925">
      <c r="A1925" s="137">
        <v>44658.0</v>
      </c>
      <c r="B1925" s="138">
        <v>4.6205982E12</v>
      </c>
      <c r="C1925" s="139">
        <v>3.5585119E12</v>
      </c>
      <c r="D1925" s="138">
        <v>3.91852656E11</v>
      </c>
      <c r="E1925" s="138">
        <v>4.2596993880000005E12</v>
      </c>
      <c r="F1925" s="138">
        <v>1.7963171479205E13</v>
      </c>
    </row>
    <row r="1926">
      <c r="A1926" s="137">
        <v>44659.0</v>
      </c>
      <c r="B1926" s="138">
        <v>4.6205982E12</v>
      </c>
      <c r="C1926" s="139">
        <v>3.5585119E12</v>
      </c>
      <c r="D1926" s="138">
        <v>3.91852656E11</v>
      </c>
      <c r="E1926" s="138">
        <v>4.2596993880000005E12</v>
      </c>
      <c r="F1926" s="138">
        <v>1.7963171479205E13</v>
      </c>
    </row>
    <row r="1927">
      <c r="A1927" s="137">
        <v>44660.0</v>
      </c>
      <c r="B1927" s="138">
        <v>4.6205982E12</v>
      </c>
      <c r="C1927" s="139">
        <v>3.5585119E12</v>
      </c>
      <c r="D1927" s="138">
        <v>3.91852656E11</v>
      </c>
      <c r="E1927" s="138">
        <v>4.2596993880000005E12</v>
      </c>
      <c r="F1927" s="138">
        <v>1.7963171479205E13</v>
      </c>
    </row>
    <row r="1928">
      <c r="A1928" s="137">
        <v>44661.0</v>
      </c>
      <c r="B1928" s="138">
        <v>4.6205982E12</v>
      </c>
      <c r="C1928" s="139">
        <v>3.5585119E12</v>
      </c>
      <c r="D1928" s="138">
        <v>3.91852656E11</v>
      </c>
      <c r="E1928" s="138">
        <v>4.2596993880000005E12</v>
      </c>
      <c r="F1928" s="138">
        <v>1.7963171479205E13</v>
      </c>
    </row>
    <row r="1929">
      <c r="A1929" s="137">
        <v>44662.0</v>
      </c>
      <c r="B1929" s="138">
        <v>4.6205982E12</v>
      </c>
      <c r="C1929" s="139">
        <v>3.5585119E12</v>
      </c>
      <c r="D1929" s="138">
        <v>3.91852656E11</v>
      </c>
      <c r="E1929" s="138">
        <v>4.2596993880000005E12</v>
      </c>
      <c r="F1929" s="138">
        <v>1.7963171479205E13</v>
      </c>
    </row>
    <row r="1930">
      <c r="A1930" s="137">
        <v>44663.0</v>
      </c>
      <c r="B1930" s="138">
        <v>4.6205982E12</v>
      </c>
      <c r="C1930" s="139">
        <v>3.5585119E12</v>
      </c>
      <c r="D1930" s="138">
        <v>3.91852656E11</v>
      </c>
      <c r="E1930" s="138">
        <v>4.2596993880000005E12</v>
      </c>
      <c r="F1930" s="138">
        <v>1.7963171479205E13</v>
      </c>
    </row>
    <row r="1931">
      <c r="A1931" s="137">
        <v>44664.0</v>
      </c>
      <c r="B1931" s="138">
        <v>4.6205982E12</v>
      </c>
      <c r="C1931" s="139">
        <v>3.5585119E12</v>
      </c>
      <c r="D1931" s="138">
        <v>3.91852656E11</v>
      </c>
      <c r="E1931" s="138">
        <v>4.2596993880000005E12</v>
      </c>
      <c r="F1931" s="138">
        <v>1.7963171479205E13</v>
      </c>
    </row>
    <row r="1932">
      <c r="A1932" s="137">
        <v>44665.0</v>
      </c>
      <c r="B1932" s="138">
        <v>4.6205982E12</v>
      </c>
      <c r="C1932" s="139">
        <v>3.5585119E12</v>
      </c>
      <c r="D1932" s="138">
        <v>3.91852656E11</v>
      </c>
      <c r="E1932" s="138">
        <v>4.2596993880000005E12</v>
      </c>
      <c r="F1932" s="138">
        <v>1.7963171479205E13</v>
      </c>
    </row>
    <row r="1933">
      <c r="A1933" s="137">
        <v>44666.0</v>
      </c>
      <c r="B1933" s="138">
        <v>4.6205982E12</v>
      </c>
      <c r="C1933" s="139">
        <v>3.5585119E12</v>
      </c>
      <c r="D1933" s="138">
        <v>3.91852656E11</v>
      </c>
      <c r="E1933" s="138">
        <v>4.2596993880000005E12</v>
      </c>
      <c r="F1933" s="138">
        <v>1.7963171479205E13</v>
      </c>
    </row>
    <row r="1934">
      <c r="A1934" s="137">
        <v>44667.0</v>
      </c>
      <c r="B1934" s="138">
        <v>4.6205982E12</v>
      </c>
      <c r="C1934" s="139">
        <v>3.5585119E12</v>
      </c>
      <c r="D1934" s="138">
        <v>3.91852656E11</v>
      </c>
      <c r="E1934" s="138">
        <v>4.2596993880000005E12</v>
      </c>
      <c r="F1934" s="138">
        <v>1.7963171479205E13</v>
      </c>
    </row>
    <row r="1935">
      <c r="A1935" s="137">
        <v>44668.0</v>
      </c>
      <c r="B1935" s="138">
        <v>4.6205982E12</v>
      </c>
      <c r="C1935" s="139">
        <v>3.5585119E12</v>
      </c>
      <c r="D1935" s="138">
        <v>3.91852656E11</v>
      </c>
      <c r="E1935" s="138">
        <v>4.2596993880000005E12</v>
      </c>
      <c r="F1935" s="138">
        <v>1.7963171479205E13</v>
      </c>
    </row>
    <row r="1936">
      <c r="A1936" s="137">
        <v>44669.0</v>
      </c>
      <c r="B1936" s="138">
        <v>4.6205982E12</v>
      </c>
      <c r="C1936" s="139">
        <v>3.5585119E12</v>
      </c>
      <c r="D1936" s="138">
        <v>3.91852656E11</v>
      </c>
      <c r="E1936" s="138">
        <v>4.2596993880000005E12</v>
      </c>
      <c r="F1936" s="138">
        <v>1.7963171479205E13</v>
      </c>
    </row>
    <row r="1937">
      <c r="A1937" s="137">
        <v>44670.0</v>
      </c>
      <c r="B1937" s="138">
        <v>4.6205982E12</v>
      </c>
      <c r="C1937" s="139">
        <v>3.5585119E12</v>
      </c>
      <c r="D1937" s="138">
        <v>3.91852656E11</v>
      </c>
      <c r="E1937" s="138">
        <v>4.2596993880000005E12</v>
      </c>
      <c r="F1937" s="138">
        <v>1.7963171479205E13</v>
      </c>
    </row>
    <row r="1938">
      <c r="A1938" s="137">
        <v>44671.0</v>
      </c>
      <c r="B1938" s="138">
        <v>4.6205982E12</v>
      </c>
      <c r="C1938" s="139">
        <v>3.5585119E12</v>
      </c>
      <c r="D1938" s="138">
        <v>3.91852656E11</v>
      </c>
      <c r="E1938" s="138">
        <v>4.2596993880000005E12</v>
      </c>
      <c r="F1938" s="138">
        <v>1.7963171479205E13</v>
      </c>
    </row>
    <row r="1939">
      <c r="A1939" s="137">
        <v>44672.0</v>
      </c>
      <c r="B1939" s="138">
        <v>4.6205982E12</v>
      </c>
      <c r="C1939" s="139">
        <v>3.5585119E12</v>
      </c>
      <c r="D1939" s="138">
        <v>3.91852656E11</v>
      </c>
      <c r="E1939" s="138">
        <v>4.2596993880000005E12</v>
      </c>
      <c r="F1939" s="138">
        <v>1.7963171479205E13</v>
      </c>
    </row>
    <row r="1940">
      <c r="A1940" s="137">
        <v>44673.0</v>
      </c>
      <c r="B1940" s="138">
        <v>4.6205982E12</v>
      </c>
      <c r="C1940" s="139">
        <v>3.5585119E12</v>
      </c>
      <c r="D1940" s="138">
        <v>3.91852656E11</v>
      </c>
      <c r="E1940" s="138">
        <v>4.2596993880000005E12</v>
      </c>
      <c r="F1940" s="138">
        <v>1.7963171479205E13</v>
      </c>
    </row>
    <row r="1941">
      <c r="A1941" s="137">
        <v>44674.0</v>
      </c>
      <c r="B1941" s="138">
        <v>4.6205982E12</v>
      </c>
      <c r="C1941" s="139">
        <v>3.5585119E12</v>
      </c>
      <c r="D1941" s="138">
        <v>3.91852656E11</v>
      </c>
      <c r="E1941" s="138">
        <v>4.2596993880000005E12</v>
      </c>
      <c r="F1941" s="138">
        <v>1.7963171479205E13</v>
      </c>
    </row>
    <row r="1942">
      <c r="A1942" s="137">
        <v>44675.0</v>
      </c>
      <c r="B1942" s="138">
        <v>4.6205982E12</v>
      </c>
      <c r="C1942" s="139">
        <v>3.5585119E12</v>
      </c>
      <c r="D1942" s="138">
        <v>3.91852656E11</v>
      </c>
      <c r="E1942" s="138">
        <v>4.2596993880000005E12</v>
      </c>
      <c r="F1942" s="138">
        <v>1.7963171479205E13</v>
      </c>
    </row>
    <row r="1943">
      <c r="A1943" s="137">
        <v>44676.0</v>
      </c>
      <c r="B1943" s="138">
        <v>4.6205982E12</v>
      </c>
      <c r="C1943" s="139">
        <v>3.5585119E12</v>
      </c>
      <c r="D1943" s="138">
        <v>3.91852656E11</v>
      </c>
      <c r="E1943" s="138">
        <v>4.2596993880000005E12</v>
      </c>
      <c r="F1943" s="138">
        <v>1.7963171479205E13</v>
      </c>
    </row>
    <row r="1944">
      <c r="A1944" s="137">
        <v>44677.0</v>
      </c>
      <c r="B1944" s="138">
        <v>4.6205982E12</v>
      </c>
      <c r="C1944" s="139">
        <v>3.5585119E12</v>
      </c>
      <c r="D1944" s="138">
        <v>3.91852656E11</v>
      </c>
      <c r="E1944" s="138">
        <v>4.2596993880000005E12</v>
      </c>
      <c r="F1944" s="138">
        <v>1.7963171479205E13</v>
      </c>
    </row>
    <row r="1945">
      <c r="A1945" s="137">
        <v>44678.0</v>
      </c>
      <c r="B1945" s="138">
        <v>4.6205982E12</v>
      </c>
      <c r="C1945" s="139">
        <v>3.5585119E12</v>
      </c>
      <c r="D1945" s="138">
        <v>3.91852656E11</v>
      </c>
      <c r="E1945" s="138">
        <v>4.2596993880000005E12</v>
      </c>
      <c r="F1945" s="138">
        <v>1.7963171479205E13</v>
      </c>
    </row>
    <row r="1946">
      <c r="A1946" s="137">
        <v>44679.0</v>
      </c>
      <c r="B1946" s="138">
        <v>4.6205982E12</v>
      </c>
      <c r="C1946" s="139">
        <v>3.5585119E12</v>
      </c>
      <c r="D1946" s="138">
        <v>3.91852656E11</v>
      </c>
      <c r="E1946" s="138">
        <v>4.2596993880000005E12</v>
      </c>
      <c r="F1946" s="138">
        <v>1.7963171479205E13</v>
      </c>
    </row>
    <row r="1947">
      <c r="A1947" s="137">
        <v>44680.0</v>
      </c>
      <c r="B1947" s="138">
        <v>4.6205982E12</v>
      </c>
      <c r="C1947" s="139">
        <v>3.5585119E12</v>
      </c>
      <c r="D1947" s="138">
        <v>3.91852656E11</v>
      </c>
      <c r="E1947" s="138">
        <v>4.2596993880000005E12</v>
      </c>
      <c r="F1947" s="138">
        <v>1.7963171479205E13</v>
      </c>
    </row>
    <row r="1948">
      <c r="A1948" s="137">
        <v>44681.0</v>
      </c>
      <c r="B1948" s="138">
        <v>4.6205982E12</v>
      </c>
      <c r="C1948" s="139">
        <v>3.5585119E12</v>
      </c>
      <c r="D1948" s="138">
        <v>3.91852656E11</v>
      </c>
      <c r="E1948" s="138">
        <v>4.2596993880000005E12</v>
      </c>
      <c r="F1948" s="138">
        <v>1.7963171479205E13</v>
      </c>
    </row>
    <row r="1949">
      <c r="A1949" s="137">
        <v>44682.0</v>
      </c>
      <c r="B1949" s="138">
        <v>4.6205982E12</v>
      </c>
      <c r="C1949" s="139">
        <v>3.5585119E12</v>
      </c>
      <c r="D1949" s="138">
        <v>3.91852656E11</v>
      </c>
      <c r="E1949" s="138">
        <v>4.2596993880000005E12</v>
      </c>
      <c r="F1949" s="138">
        <v>1.7963171479205E13</v>
      </c>
    </row>
    <row r="1950">
      <c r="A1950" s="137">
        <v>44683.0</v>
      </c>
      <c r="B1950" s="138">
        <v>4.6205982E12</v>
      </c>
      <c r="C1950" s="139">
        <v>3.5585119E12</v>
      </c>
      <c r="D1950" s="138">
        <v>3.91852656E11</v>
      </c>
      <c r="E1950" s="138">
        <v>4.2596993880000005E12</v>
      </c>
      <c r="F1950" s="138">
        <v>1.7963171479205E13</v>
      </c>
    </row>
    <row r="1951">
      <c r="A1951" s="137">
        <v>44684.0</v>
      </c>
      <c r="B1951" s="138">
        <v>4.6205982E12</v>
      </c>
      <c r="C1951" s="139">
        <v>3.5585119E12</v>
      </c>
      <c r="D1951" s="138">
        <v>3.91852656E11</v>
      </c>
      <c r="E1951" s="138">
        <v>4.2596993880000005E12</v>
      </c>
      <c r="F1951" s="138">
        <v>1.7963171479205E13</v>
      </c>
    </row>
    <row r="1952">
      <c r="A1952" s="137">
        <v>44685.0</v>
      </c>
      <c r="B1952" s="138">
        <v>4.6205982E12</v>
      </c>
      <c r="C1952" s="139">
        <v>3.5585119E12</v>
      </c>
      <c r="D1952" s="138">
        <v>3.91852656E11</v>
      </c>
      <c r="E1952" s="138">
        <v>4.2596993880000005E12</v>
      </c>
      <c r="F1952" s="138">
        <v>1.7963171479205E13</v>
      </c>
    </row>
    <row r="1953">
      <c r="A1953" s="137">
        <v>44686.0</v>
      </c>
      <c r="B1953" s="138">
        <v>4.6205982E12</v>
      </c>
      <c r="C1953" s="139">
        <v>3.5585119E12</v>
      </c>
      <c r="D1953" s="138">
        <v>3.91852656E11</v>
      </c>
      <c r="E1953" s="138">
        <v>4.2596993880000005E12</v>
      </c>
      <c r="F1953" s="138">
        <v>1.7963171479205E13</v>
      </c>
    </row>
    <row r="1954">
      <c r="A1954" s="137">
        <v>44687.0</v>
      </c>
      <c r="B1954" s="138">
        <v>4.6205982E12</v>
      </c>
      <c r="C1954" s="139">
        <v>3.5585119E12</v>
      </c>
      <c r="D1954" s="138">
        <v>3.91852656E11</v>
      </c>
      <c r="E1954" s="138">
        <v>4.2596993880000005E12</v>
      </c>
      <c r="F1954" s="138">
        <v>1.7963171479205E13</v>
      </c>
    </row>
    <row r="1955">
      <c r="A1955" s="137">
        <v>44688.0</v>
      </c>
      <c r="B1955" s="138">
        <v>4.6205982E12</v>
      </c>
      <c r="C1955" s="139">
        <v>3.5585119E12</v>
      </c>
      <c r="D1955" s="138">
        <v>3.91852656E11</v>
      </c>
      <c r="E1955" s="138">
        <v>4.2596993880000005E12</v>
      </c>
      <c r="F1955" s="138">
        <v>1.7963171479205E13</v>
      </c>
    </row>
    <row r="1956">
      <c r="A1956" s="137">
        <v>44689.0</v>
      </c>
      <c r="B1956" s="138">
        <v>4.6205982E12</v>
      </c>
      <c r="C1956" s="139">
        <v>3.5585119E12</v>
      </c>
      <c r="D1956" s="138">
        <v>3.91852656E11</v>
      </c>
      <c r="E1956" s="138">
        <v>4.2596993880000005E12</v>
      </c>
      <c r="F1956" s="138">
        <v>1.7963171479205E13</v>
      </c>
    </row>
    <row r="1957">
      <c r="A1957" s="137">
        <v>44690.0</v>
      </c>
      <c r="B1957" s="138">
        <v>4.6205982E12</v>
      </c>
      <c r="C1957" s="139">
        <v>3.5585119E12</v>
      </c>
      <c r="D1957" s="138">
        <v>3.91852656E11</v>
      </c>
      <c r="E1957" s="138">
        <v>4.2596993880000005E12</v>
      </c>
      <c r="F1957" s="138">
        <v>1.7963171479205E13</v>
      </c>
    </row>
    <row r="1958">
      <c r="A1958" s="137">
        <v>44691.0</v>
      </c>
      <c r="B1958" s="138">
        <v>4.6205982E12</v>
      </c>
      <c r="C1958" s="139">
        <v>3.5585119E12</v>
      </c>
      <c r="D1958" s="138">
        <v>3.91852656E11</v>
      </c>
      <c r="E1958" s="138">
        <v>4.2596993880000005E12</v>
      </c>
      <c r="F1958" s="138">
        <v>1.7963171479205E13</v>
      </c>
    </row>
    <row r="1959">
      <c r="A1959" s="137">
        <v>44692.0</v>
      </c>
      <c r="B1959" s="138">
        <v>4.6205982E12</v>
      </c>
      <c r="C1959" s="139">
        <v>3.5585119E12</v>
      </c>
      <c r="D1959" s="138">
        <v>3.91852656E11</v>
      </c>
      <c r="E1959" s="138">
        <v>4.2596993880000005E12</v>
      </c>
      <c r="F1959" s="138">
        <v>1.7963171479205E13</v>
      </c>
    </row>
    <row r="1960">
      <c r="A1960" s="137">
        <v>44693.0</v>
      </c>
      <c r="B1960" s="138">
        <v>4.6205982E12</v>
      </c>
      <c r="C1960" s="139">
        <v>3.5585119E12</v>
      </c>
      <c r="D1960" s="138">
        <v>3.91852656E11</v>
      </c>
      <c r="E1960" s="138">
        <v>4.2596993880000005E12</v>
      </c>
      <c r="F1960" s="138">
        <v>1.7963171479205E13</v>
      </c>
    </row>
    <row r="1961">
      <c r="A1961" s="137">
        <v>44694.0</v>
      </c>
      <c r="B1961" s="138">
        <v>4.6205982E12</v>
      </c>
      <c r="C1961" s="139">
        <v>3.5585119E12</v>
      </c>
      <c r="D1961" s="138">
        <v>3.91852656E11</v>
      </c>
      <c r="E1961" s="138">
        <v>4.2596993880000005E12</v>
      </c>
      <c r="F1961" s="138">
        <v>1.7963171479205E13</v>
      </c>
    </row>
    <row r="1962">
      <c r="A1962" s="137">
        <v>44695.0</v>
      </c>
      <c r="B1962" s="138">
        <v>4.6205982E12</v>
      </c>
      <c r="C1962" s="139">
        <v>3.5585119E12</v>
      </c>
      <c r="D1962" s="138">
        <v>3.91852656E11</v>
      </c>
      <c r="E1962" s="138">
        <v>4.2596993880000005E12</v>
      </c>
      <c r="F1962" s="138">
        <v>1.7963171479205E13</v>
      </c>
    </row>
    <row r="1963">
      <c r="A1963" s="137">
        <v>44696.0</v>
      </c>
      <c r="B1963" s="138">
        <v>4.6205982E12</v>
      </c>
      <c r="C1963" s="139">
        <v>3.5585119E12</v>
      </c>
      <c r="D1963" s="138">
        <v>3.91852656E11</v>
      </c>
      <c r="E1963" s="138">
        <v>4.2596993880000005E12</v>
      </c>
      <c r="F1963" s="138">
        <v>1.7963171479205E13</v>
      </c>
    </row>
    <row r="1964">
      <c r="A1964" s="137">
        <v>44697.0</v>
      </c>
      <c r="B1964" s="138">
        <v>4.6205982E12</v>
      </c>
      <c r="C1964" s="139">
        <v>3.5585119E12</v>
      </c>
      <c r="D1964" s="138">
        <v>3.91852656E11</v>
      </c>
      <c r="E1964" s="138">
        <v>4.2596993880000005E12</v>
      </c>
      <c r="F1964" s="138">
        <v>1.7963171479205E13</v>
      </c>
    </row>
    <row r="1965">
      <c r="A1965" s="137">
        <v>44698.0</v>
      </c>
      <c r="B1965" s="138">
        <v>4.6205982E12</v>
      </c>
      <c r="C1965" s="139">
        <v>3.5585119E12</v>
      </c>
      <c r="D1965" s="138">
        <v>3.91852656E11</v>
      </c>
      <c r="E1965" s="138">
        <v>4.2596993880000005E12</v>
      </c>
      <c r="F1965" s="138">
        <v>1.7963171479205E13</v>
      </c>
    </row>
    <row r="1966">
      <c r="A1966" s="137">
        <v>44699.0</v>
      </c>
      <c r="B1966" s="138">
        <v>4.6205982E12</v>
      </c>
      <c r="C1966" s="139">
        <v>3.5585119E12</v>
      </c>
      <c r="D1966" s="138">
        <v>3.91852656E11</v>
      </c>
      <c r="E1966" s="138">
        <v>4.2596993880000005E12</v>
      </c>
      <c r="F1966" s="138">
        <v>1.7963171479205E13</v>
      </c>
    </row>
    <row r="1967">
      <c r="A1967" s="137">
        <v>44700.0</v>
      </c>
      <c r="B1967" s="138">
        <v>4.6205982E12</v>
      </c>
      <c r="C1967" s="139">
        <v>3.5585119E12</v>
      </c>
      <c r="D1967" s="138">
        <v>3.91852656E11</v>
      </c>
      <c r="E1967" s="138">
        <v>4.2596993880000005E12</v>
      </c>
      <c r="F1967" s="138">
        <v>1.7963171479205E13</v>
      </c>
    </row>
    <row r="1968">
      <c r="A1968" s="137">
        <v>44701.0</v>
      </c>
      <c r="B1968" s="138">
        <v>4.6205982E12</v>
      </c>
      <c r="C1968" s="139">
        <v>3.5585119E12</v>
      </c>
      <c r="D1968" s="138">
        <v>3.91852656E11</v>
      </c>
      <c r="E1968" s="138">
        <v>4.2596993880000005E12</v>
      </c>
      <c r="F1968" s="138">
        <v>1.7963171479205E13</v>
      </c>
    </row>
    <row r="1969">
      <c r="A1969" s="137">
        <v>44702.0</v>
      </c>
      <c r="B1969" s="138">
        <v>4.6205982E12</v>
      </c>
      <c r="C1969" s="139">
        <v>3.5585119E12</v>
      </c>
      <c r="D1969" s="138">
        <v>3.91852656E11</v>
      </c>
      <c r="E1969" s="138">
        <v>4.2596993880000005E12</v>
      </c>
      <c r="F1969" s="138">
        <v>1.7963171479205E13</v>
      </c>
    </row>
    <row r="1970">
      <c r="A1970" s="137">
        <v>44703.0</v>
      </c>
      <c r="B1970" s="138">
        <v>4.6205982E12</v>
      </c>
      <c r="C1970" s="139">
        <v>3.5585119E12</v>
      </c>
      <c r="D1970" s="138">
        <v>3.91852656E11</v>
      </c>
      <c r="E1970" s="138">
        <v>4.2596993880000005E12</v>
      </c>
      <c r="F1970" s="138">
        <v>1.7963171479205E13</v>
      </c>
    </row>
    <row r="1971">
      <c r="A1971" s="137">
        <v>44704.0</v>
      </c>
      <c r="B1971" s="138">
        <v>4.6205982E12</v>
      </c>
      <c r="C1971" s="139">
        <v>3.5585119E12</v>
      </c>
      <c r="D1971" s="138">
        <v>3.91852656E11</v>
      </c>
      <c r="E1971" s="138">
        <v>4.2596993880000005E12</v>
      </c>
      <c r="F1971" s="138">
        <v>1.7963171479205E13</v>
      </c>
    </row>
    <row r="1972">
      <c r="A1972" s="137">
        <v>44705.0</v>
      </c>
      <c r="B1972" s="138">
        <v>4.6205982E12</v>
      </c>
      <c r="C1972" s="139">
        <v>3.5585119E12</v>
      </c>
      <c r="D1972" s="138">
        <v>3.91852656E11</v>
      </c>
      <c r="E1972" s="138">
        <v>4.2596993880000005E12</v>
      </c>
      <c r="F1972" s="138">
        <v>1.7963171479205E13</v>
      </c>
    </row>
    <row r="1973">
      <c r="A1973" s="137">
        <v>44706.0</v>
      </c>
      <c r="B1973" s="138">
        <v>4.6205982E12</v>
      </c>
      <c r="C1973" s="139">
        <v>3.5585119E12</v>
      </c>
      <c r="D1973" s="138">
        <v>3.91852656E11</v>
      </c>
      <c r="E1973" s="138">
        <v>4.2596993880000005E12</v>
      </c>
      <c r="F1973" s="138">
        <v>1.7963171479205E13</v>
      </c>
    </row>
    <row r="1974">
      <c r="A1974" s="137">
        <v>44707.0</v>
      </c>
      <c r="B1974" s="138">
        <v>4.6205982E12</v>
      </c>
      <c r="C1974" s="139">
        <v>3.5585119E12</v>
      </c>
      <c r="D1974" s="138">
        <v>3.91852656E11</v>
      </c>
      <c r="E1974" s="138">
        <v>4.2596993880000005E12</v>
      </c>
      <c r="F1974" s="138">
        <v>1.7963171479205E13</v>
      </c>
    </row>
    <row r="1975">
      <c r="A1975" s="137">
        <v>44708.0</v>
      </c>
      <c r="B1975" s="138">
        <v>4.6205982E12</v>
      </c>
      <c r="C1975" s="139">
        <v>3.5585119E12</v>
      </c>
      <c r="D1975" s="138">
        <v>3.91852656E11</v>
      </c>
      <c r="E1975" s="138">
        <v>4.2596993880000005E12</v>
      </c>
      <c r="F1975" s="138">
        <v>1.7963171479205E13</v>
      </c>
    </row>
    <row r="1976">
      <c r="A1976" s="137">
        <v>44709.0</v>
      </c>
      <c r="B1976" s="138">
        <v>4.6205982E12</v>
      </c>
      <c r="C1976" s="139">
        <v>3.5585119E12</v>
      </c>
      <c r="D1976" s="138">
        <v>3.91852656E11</v>
      </c>
      <c r="E1976" s="138">
        <v>4.2596993880000005E12</v>
      </c>
      <c r="F1976" s="138">
        <v>1.7963171479205E13</v>
      </c>
    </row>
    <row r="1977">
      <c r="A1977" s="137">
        <v>44710.0</v>
      </c>
      <c r="B1977" s="138">
        <v>4.6205982E12</v>
      </c>
      <c r="C1977" s="139">
        <v>3.5585119E12</v>
      </c>
      <c r="D1977" s="138">
        <v>3.91852656E11</v>
      </c>
      <c r="E1977" s="138">
        <v>4.2596993880000005E12</v>
      </c>
      <c r="F1977" s="138">
        <v>1.7963171479205E13</v>
      </c>
    </row>
    <row r="1978">
      <c r="A1978" s="137">
        <v>44711.0</v>
      </c>
      <c r="B1978" s="138">
        <v>4.6205982E12</v>
      </c>
      <c r="C1978" s="139">
        <v>3.5585119E12</v>
      </c>
      <c r="D1978" s="138">
        <v>3.91852656E11</v>
      </c>
      <c r="E1978" s="138">
        <v>4.2596993880000005E12</v>
      </c>
      <c r="F1978" s="138">
        <v>1.7963171479205E13</v>
      </c>
    </row>
    <row r="1979">
      <c r="A1979" s="137">
        <v>44712.0</v>
      </c>
      <c r="B1979" s="138">
        <v>4.6205982E12</v>
      </c>
      <c r="C1979" s="139">
        <v>3.5585119E12</v>
      </c>
      <c r="D1979" s="138">
        <v>3.91852656E11</v>
      </c>
      <c r="E1979" s="138">
        <v>4.2596993880000005E12</v>
      </c>
      <c r="F1979" s="138">
        <v>1.7963171479205E13</v>
      </c>
    </row>
    <row r="1980">
      <c r="A1980" s="137">
        <v>44713.0</v>
      </c>
      <c r="B1980" s="138">
        <v>4.6205982E12</v>
      </c>
      <c r="C1980" s="139">
        <v>3.5585119E12</v>
      </c>
      <c r="D1980" s="138">
        <v>3.91852656E11</v>
      </c>
      <c r="E1980" s="138">
        <v>4.2596993880000005E12</v>
      </c>
      <c r="F1980" s="138">
        <v>1.7963171479205E13</v>
      </c>
    </row>
    <row r="1981">
      <c r="A1981" s="137">
        <v>44714.0</v>
      </c>
      <c r="B1981" s="138">
        <v>4.6205982E12</v>
      </c>
      <c r="C1981" s="139">
        <v>3.5585119E12</v>
      </c>
      <c r="D1981" s="138">
        <v>3.91852656E11</v>
      </c>
      <c r="E1981" s="138">
        <v>4.2596993880000005E12</v>
      </c>
      <c r="F1981" s="138">
        <v>1.7963171479205E13</v>
      </c>
    </row>
    <row r="1982">
      <c r="A1982" s="137">
        <v>44715.0</v>
      </c>
      <c r="B1982" s="138">
        <v>4.6205982E12</v>
      </c>
      <c r="C1982" s="139">
        <v>3.5585119E12</v>
      </c>
      <c r="D1982" s="138">
        <v>3.91852656E11</v>
      </c>
      <c r="E1982" s="138">
        <v>4.2596993880000005E12</v>
      </c>
      <c r="F1982" s="138">
        <v>1.7963171479205E13</v>
      </c>
    </row>
    <row r="1983">
      <c r="A1983" s="137">
        <v>44716.0</v>
      </c>
      <c r="B1983" s="138">
        <v>4.6205982E12</v>
      </c>
      <c r="C1983" s="139">
        <v>3.5585119E12</v>
      </c>
      <c r="D1983" s="138">
        <v>3.91852656E11</v>
      </c>
      <c r="E1983" s="138">
        <v>4.2596993880000005E12</v>
      </c>
      <c r="F1983" s="138">
        <v>1.7963171479205E13</v>
      </c>
    </row>
    <row r="1984">
      <c r="A1984" s="137">
        <v>44717.0</v>
      </c>
      <c r="B1984" s="138">
        <v>4.6205982E12</v>
      </c>
      <c r="C1984" s="139">
        <v>3.5585119E12</v>
      </c>
      <c r="D1984" s="138">
        <v>3.91852656E11</v>
      </c>
      <c r="E1984" s="138">
        <v>4.2596993880000005E12</v>
      </c>
      <c r="F1984" s="138">
        <v>1.7963171479205E13</v>
      </c>
    </row>
    <row r="1985">
      <c r="A1985" s="137">
        <v>44718.0</v>
      </c>
      <c r="B1985" s="138">
        <v>4.6205982E12</v>
      </c>
      <c r="C1985" s="139">
        <v>3.5585119E12</v>
      </c>
      <c r="D1985" s="138">
        <v>3.91852656E11</v>
      </c>
      <c r="E1985" s="138">
        <v>4.2596993880000005E12</v>
      </c>
      <c r="F1985" s="138">
        <v>1.7963171479205E13</v>
      </c>
    </row>
    <row r="1986">
      <c r="A1986" s="137">
        <v>44719.0</v>
      </c>
      <c r="B1986" s="138">
        <v>4.6205982E12</v>
      </c>
      <c r="C1986" s="139">
        <v>3.5585119E12</v>
      </c>
      <c r="D1986" s="138">
        <v>3.91852656E11</v>
      </c>
      <c r="E1986" s="138">
        <v>4.2596993880000005E12</v>
      </c>
      <c r="F1986" s="138">
        <v>1.7963171479205E13</v>
      </c>
    </row>
    <row r="1987">
      <c r="A1987" s="137">
        <v>44720.0</v>
      </c>
      <c r="B1987" s="138">
        <v>4.6205982E12</v>
      </c>
      <c r="C1987" s="139">
        <v>3.5585119E12</v>
      </c>
      <c r="D1987" s="138">
        <v>3.91852656E11</v>
      </c>
      <c r="E1987" s="138">
        <v>4.2596993880000005E12</v>
      </c>
      <c r="F1987" s="138">
        <v>1.7963171479205E13</v>
      </c>
    </row>
    <row r="1988">
      <c r="A1988" s="137">
        <v>44721.0</v>
      </c>
      <c r="B1988" s="138">
        <v>4.6205982E12</v>
      </c>
      <c r="C1988" s="139">
        <v>3.5585119E12</v>
      </c>
      <c r="D1988" s="138">
        <v>3.91852656E11</v>
      </c>
      <c r="E1988" s="138">
        <v>4.2596993880000005E12</v>
      </c>
      <c r="F1988" s="138">
        <v>1.7963171479205E13</v>
      </c>
    </row>
    <row r="1989">
      <c r="A1989" s="137">
        <v>44722.0</v>
      </c>
      <c r="B1989" s="138">
        <v>4.6205982E12</v>
      </c>
      <c r="C1989" s="139">
        <v>3.5585119E12</v>
      </c>
      <c r="D1989" s="138">
        <v>3.91852656E11</v>
      </c>
      <c r="E1989" s="138">
        <v>4.2596993880000005E12</v>
      </c>
      <c r="F1989" s="138">
        <v>1.7963171479205E13</v>
      </c>
    </row>
    <row r="1990">
      <c r="A1990" s="137">
        <v>44723.0</v>
      </c>
      <c r="B1990" s="138">
        <v>4.6205982E12</v>
      </c>
      <c r="C1990" s="139">
        <v>3.5585119E12</v>
      </c>
      <c r="D1990" s="138">
        <v>3.91852656E11</v>
      </c>
      <c r="E1990" s="138">
        <v>4.2596993880000005E12</v>
      </c>
      <c r="F1990" s="138">
        <v>1.7963171479205E13</v>
      </c>
    </row>
    <row r="1991">
      <c r="A1991" s="137">
        <v>44724.0</v>
      </c>
      <c r="B1991" s="138">
        <v>4.6205982E12</v>
      </c>
      <c r="C1991" s="139">
        <v>3.5585119E12</v>
      </c>
      <c r="D1991" s="138">
        <v>3.91852656E11</v>
      </c>
      <c r="E1991" s="138">
        <v>4.2596993880000005E12</v>
      </c>
      <c r="F1991" s="138">
        <v>1.7963171479205E13</v>
      </c>
    </row>
    <row r="1992">
      <c r="A1992" s="137">
        <v>44725.0</v>
      </c>
      <c r="B1992" s="138">
        <v>4.6205982E12</v>
      </c>
      <c r="C1992" s="139">
        <v>3.5585119E12</v>
      </c>
      <c r="D1992" s="138">
        <v>3.91852656E11</v>
      </c>
      <c r="E1992" s="138">
        <v>4.2596993880000005E12</v>
      </c>
      <c r="F1992" s="138">
        <v>1.7963171479205E13</v>
      </c>
    </row>
    <row r="1993">
      <c r="A1993" s="137">
        <v>44726.0</v>
      </c>
      <c r="B1993" s="138">
        <v>4.6205982E12</v>
      </c>
      <c r="C1993" s="139">
        <v>3.5585119E12</v>
      </c>
      <c r="D1993" s="138">
        <v>3.91852656E11</v>
      </c>
      <c r="E1993" s="138">
        <v>4.2596993880000005E12</v>
      </c>
      <c r="F1993" s="138">
        <v>1.7963171479205E13</v>
      </c>
    </row>
    <row r="1994">
      <c r="A1994" s="137">
        <v>44727.0</v>
      </c>
      <c r="B1994" s="138">
        <v>4.6205982E12</v>
      </c>
      <c r="C1994" s="139">
        <v>3.5585119E12</v>
      </c>
      <c r="D1994" s="138">
        <v>3.91852656E11</v>
      </c>
      <c r="E1994" s="138">
        <v>4.2596993880000005E12</v>
      </c>
      <c r="F1994" s="138">
        <v>1.7963171479205E13</v>
      </c>
    </row>
    <row r="1995">
      <c r="A1995" s="137">
        <v>44728.0</v>
      </c>
      <c r="B1995" s="138">
        <v>4.6205982E12</v>
      </c>
      <c r="C1995" s="139">
        <v>3.5585119E12</v>
      </c>
      <c r="D1995" s="138">
        <v>3.91852656E11</v>
      </c>
      <c r="E1995" s="138">
        <v>4.2596993880000005E12</v>
      </c>
      <c r="F1995" s="138">
        <v>1.7963171479205E13</v>
      </c>
    </row>
    <row r="1996">
      <c r="A1996" s="137">
        <v>44729.0</v>
      </c>
      <c r="B1996" s="138">
        <v>4.6205982E12</v>
      </c>
      <c r="C1996" s="139">
        <v>3.5585119E12</v>
      </c>
      <c r="D1996" s="138">
        <v>3.91852656E11</v>
      </c>
      <c r="E1996" s="138">
        <v>4.2596993880000005E12</v>
      </c>
      <c r="F1996" s="138">
        <v>1.7963171479205E13</v>
      </c>
    </row>
    <row r="1997">
      <c r="A1997" s="137">
        <v>44730.0</v>
      </c>
      <c r="B1997" s="138">
        <v>4.6205982E12</v>
      </c>
      <c r="C1997" s="139">
        <v>3.5585119E12</v>
      </c>
      <c r="D1997" s="138">
        <v>3.91852656E11</v>
      </c>
      <c r="E1997" s="138">
        <v>4.2596993880000005E12</v>
      </c>
      <c r="F1997" s="138">
        <v>1.7963171479205E13</v>
      </c>
    </row>
    <row r="1998">
      <c r="A1998" s="137">
        <v>44731.0</v>
      </c>
      <c r="B1998" s="138">
        <v>4.6205982E12</v>
      </c>
      <c r="C1998" s="139">
        <v>3.5585119E12</v>
      </c>
      <c r="D1998" s="138">
        <v>3.91852656E11</v>
      </c>
      <c r="E1998" s="138">
        <v>4.2596993880000005E12</v>
      </c>
      <c r="F1998" s="138">
        <v>1.7963171479205E13</v>
      </c>
    </row>
    <row r="1999">
      <c r="A1999" s="137">
        <v>44732.0</v>
      </c>
      <c r="B1999" s="138">
        <v>4.6205982E12</v>
      </c>
      <c r="C1999" s="139">
        <v>3.5585119E12</v>
      </c>
      <c r="D1999" s="138">
        <v>3.91852656E11</v>
      </c>
      <c r="E1999" s="138">
        <v>4.2596993880000005E12</v>
      </c>
      <c r="F1999" s="138">
        <v>1.7963171479205E13</v>
      </c>
    </row>
    <row r="2000">
      <c r="A2000" s="137">
        <v>44733.0</v>
      </c>
      <c r="B2000" s="138">
        <v>4.6205982E12</v>
      </c>
      <c r="C2000" s="139">
        <v>3.5585119E12</v>
      </c>
      <c r="D2000" s="138">
        <v>3.91852656E11</v>
      </c>
      <c r="E2000" s="138">
        <v>4.2596993880000005E12</v>
      </c>
      <c r="F2000" s="138">
        <v>1.7963171479205E13</v>
      </c>
    </row>
    <row r="2001">
      <c r="A2001" s="137">
        <v>44734.0</v>
      </c>
      <c r="B2001" s="138">
        <v>4.6205982E12</v>
      </c>
      <c r="C2001" s="139">
        <v>3.5585119E12</v>
      </c>
      <c r="D2001" s="138">
        <v>3.91852656E11</v>
      </c>
      <c r="E2001" s="138">
        <v>4.2596993880000005E12</v>
      </c>
      <c r="F2001" s="138">
        <v>1.7963171479205E13</v>
      </c>
    </row>
    <row r="2002">
      <c r="A2002" s="137">
        <v>44735.0</v>
      </c>
      <c r="B2002" s="138">
        <v>4.6205982E12</v>
      </c>
      <c r="C2002" s="139">
        <v>3.5585119E12</v>
      </c>
      <c r="D2002" s="138">
        <v>3.91852656E11</v>
      </c>
      <c r="E2002" s="138">
        <v>4.2596993880000005E12</v>
      </c>
      <c r="F2002" s="138">
        <v>1.7963171479205E13</v>
      </c>
    </row>
    <row r="2003">
      <c r="A2003" s="137">
        <v>44736.0</v>
      </c>
      <c r="B2003" s="138">
        <v>4.6205982E12</v>
      </c>
      <c r="C2003" s="139">
        <v>3.5585119E12</v>
      </c>
      <c r="D2003" s="138">
        <v>3.91852656E11</v>
      </c>
      <c r="E2003" s="138">
        <v>4.2596993880000005E12</v>
      </c>
      <c r="F2003" s="138">
        <v>1.7963171479205E13</v>
      </c>
    </row>
    <row r="2004">
      <c r="A2004" s="137">
        <v>44737.0</v>
      </c>
      <c r="B2004" s="138">
        <v>4.6205982E12</v>
      </c>
      <c r="C2004" s="139">
        <v>3.5585119E12</v>
      </c>
      <c r="D2004" s="138">
        <v>3.91852656E11</v>
      </c>
      <c r="E2004" s="138">
        <v>4.2596993880000005E12</v>
      </c>
      <c r="F2004" s="138">
        <v>1.7963171479205E13</v>
      </c>
    </row>
    <row r="2005">
      <c r="A2005" s="137">
        <v>44738.0</v>
      </c>
      <c r="B2005" s="138">
        <v>4.6205982E12</v>
      </c>
      <c r="C2005" s="139">
        <v>3.5585119E12</v>
      </c>
      <c r="D2005" s="138">
        <v>3.91852656E11</v>
      </c>
      <c r="E2005" s="138">
        <v>4.2596993880000005E12</v>
      </c>
      <c r="F2005" s="138">
        <v>1.7963171479205E13</v>
      </c>
    </row>
    <row r="2006">
      <c r="A2006" s="137">
        <v>44739.0</v>
      </c>
      <c r="B2006" s="138">
        <v>4.6205982E12</v>
      </c>
      <c r="C2006" s="139">
        <v>3.5585119E12</v>
      </c>
      <c r="D2006" s="138">
        <v>3.91852656E11</v>
      </c>
      <c r="E2006" s="138">
        <v>4.2596993880000005E12</v>
      </c>
      <c r="F2006" s="138">
        <v>1.7963171479205E13</v>
      </c>
    </row>
    <row r="2007">
      <c r="A2007" s="137">
        <v>44740.0</v>
      </c>
      <c r="B2007" s="138">
        <v>4.6205982E12</v>
      </c>
      <c r="C2007" s="139">
        <v>3.5585119E12</v>
      </c>
      <c r="D2007" s="138">
        <v>3.91852656E11</v>
      </c>
      <c r="E2007" s="138">
        <v>4.2596993880000005E12</v>
      </c>
      <c r="F2007" s="138">
        <v>1.7963171479205E13</v>
      </c>
    </row>
    <row r="2008">
      <c r="A2008" s="137">
        <v>44741.0</v>
      </c>
      <c r="B2008" s="138">
        <v>4.6205982E12</v>
      </c>
      <c r="C2008" s="139">
        <v>3.5585119E12</v>
      </c>
      <c r="D2008" s="138">
        <v>3.91852656E11</v>
      </c>
      <c r="E2008" s="138">
        <v>4.2596993880000005E12</v>
      </c>
      <c r="F2008" s="138">
        <v>1.7963171479205E13</v>
      </c>
    </row>
    <row r="2009">
      <c r="A2009" s="137">
        <v>44742.0</v>
      </c>
      <c r="B2009" s="138">
        <v>4.6205982E12</v>
      </c>
      <c r="C2009" s="139">
        <v>3.5585119E12</v>
      </c>
      <c r="D2009" s="138">
        <v>3.91852656E11</v>
      </c>
      <c r="E2009" s="138">
        <v>4.2596993880000005E12</v>
      </c>
      <c r="F2009" s="138">
        <v>1.7963171479205E13</v>
      </c>
    </row>
    <row r="2010">
      <c r="A2010" s="137">
        <v>44743.0</v>
      </c>
      <c r="B2010" s="138">
        <v>4.7073599E12</v>
      </c>
      <c r="C2010" s="139">
        <v>3.6348213E12</v>
      </c>
      <c r="D2010" s="138">
        <v>3.9520260000000006E11</v>
      </c>
      <c r="E2010" s="138">
        <v>4.3286984280000005E12</v>
      </c>
      <c r="F2010" s="138">
        <v>1.7963171479205E13</v>
      </c>
    </row>
    <row r="2011">
      <c r="A2011" s="137">
        <v>44744.0</v>
      </c>
      <c r="B2011" s="138">
        <v>4.7073599E12</v>
      </c>
      <c r="C2011" s="139">
        <v>3.6348213E12</v>
      </c>
      <c r="D2011" s="138">
        <v>3.9520260000000006E11</v>
      </c>
      <c r="E2011" s="138">
        <v>4.3286984280000005E12</v>
      </c>
      <c r="F2011" s="138">
        <v>1.7963171479205E13</v>
      </c>
    </row>
    <row r="2012">
      <c r="A2012" s="137">
        <v>44745.0</v>
      </c>
      <c r="B2012" s="138">
        <v>4.7073599E12</v>
      </c>
      <c r="C2012" s="139">
        <v>3.6348213E12</v>
      </c>
      <c r="D2012" s="138">
        <v>3.9520260000000006E11</v>
      </c>
      <c r="E2012" s="138">
        <v>4.3286984280000005E12</v>
      </c>
      <c r="F2012" s="138">
        <v>1.7963171479205E13</v>
      </c>
    </row>
    <row r="2013">
      <c r="A2013" s="137">
        <v>44746.0</v>
      </c>
      <c r="B2013" s="138">
        <v>4.7073599E12</v>
      </c>
      <c r="C2013" s="139">
        <v>3.6348213E12</v>
      </c>
      <c r="D2013" s="138">
        <v>3.9520260000000006E11</v>
      </c>
      <c r="E2013" s="138">
        <v>4.3286984280000005E12</v>
      </c>
      <c r="F2013" s="138">
        <v>1.7963171479205E13</v>
      </c>
    </row>
    <row r="2014">
      <c r="A2014" s="137">
        <v>44747.0</v>
      </c>
      <c r="B2014" s="138">
        <v>4.7073599E12</v>
      </c>
      <c r="C2014" s="139">
        <v>3.6348213E12</v>
      </c>
      <c r="D2014" s="138">
        <v>3.9520260000000006E11</v>
      </c>
      <c r="E2014" s="138">
        <v>4.3286984280000005E12</v>
      </c>
      <c r="F2014" s="138">
        <v>1.7963171479205E13</v>
      </c>
    </row>
    <row r="2015">
      <c r="A2015" s="137">
        <v>44748.0</v>
      </c>
      <c r="B2015" s="138">
        <v>4.7073599E12</v>
      </c>
      <c r="C2015" s="139">
        <v>3.6348213E12</v>
      </c>
      <c r="D2015" s="138">
        <v>3.9520260000000006E11</v>
      </c>
      <c r="E2015" s="138">
        <v>4.3286984280000005E12</v>
      </c>
      <c r="F2015" s="138">
        <v>1.7963171479205E13</v>
      </c>
    </row>
    <row r="2016">
      <c r="A2016" s="137">
        <v>44749.0</v>
      </c>
      <c r="B2016" s="138">
        <v>4.7073599E12</v>
      </c>
      <c r="C2016" s="139">
        <v>3.6348213E12</v>
      </c>
      <c r="D2016" s="138">
        <v>3.9520260000000006E11</v>
      </c>
      <c r="E2016" s="138">
        <v>4.3286984280000005E12</v>
      </c>
      <c r="F2016" s="138">
        <v>1.7963171479205E13</v>
      </c>
    </row>
    <row r="2017">
      <c r="A2017" s="137">
        <v>44750.0</v>
      </c>
      <c r="B2017" s="138">
        <v>4.7073599E12</v>
      </c>
      <c r="C2017" s="139">
        <v>3.6348213E12</v>
      </c>
      <c r="D2017" s="138">
        <v>3.9520260000000006E11</v>
      </c>
      <c r="E2017" s="138">
        <v>4.3286984280000005E12</v>
      </c>
      <c r="F2017" s="138">
        <v>1.7963171479205E13</v>
      </c>
    </row>
    <row r="2018">
      <c r="A2018" s="137">
        <v>44751.0</v>
      </c>
      <c r="B2018" s="138">
        <v>4.7073599E12</v>
      </c>
      <c r="C2018" s="139">
        <v>3.6348213E12</v>
      </c>
      <c r="D2018" s="138">
        <v>3.9520260000000006E11</v>
      </c>
      <c r="E2018" s="138">
        <v>4.3286984280000005E12</v>
      </c>
      <c r="F2018" s="138">
        <v>1.7963171479205E13</v>
      </c>
    </row>
    <row r="2019">
      <c r="A2019" s="137">
        <v>44752.0</v>
      </c>
      <c r="B2019" s="138">
        <v>4.7073599E12</v>
      </c>
      <c r="C2019" s="139">
        <v>3.6348213E12</v>
      </c>
      <c r="D2019" s="138">
        <v>3.9520260000000006E11</v>
      </c>
      <c r="E2019" s="138">
        <v>4.3286984280000005E12</v>
      </c>
      <c r="F2019" s="138">
        <v>1.7963171479205E13</v>
      </c>
    </row>
    <row r="2020">
      <c r="A2020" s="137">
        <v>44753.0</v>
      </c>
      <c r="B2020" s="138">
        <v>4.7073599E12</v>
      </c>
      <c r="C2020" s="139">
        <v>3.6348213E12</v>
      </c>
      <c r="D2020" s="138">
        <v>3.9520260000000006E11</v>
      </c>
      <c r="E2020" s="138">
        <v>4.3286984280000005E12</v>
      </c>
      <c r="F2020" s="138">
        <v>1.7963171479205E13</v>
      </c>
    </row>
    <row r="2021">
      <c r="A2021" s="137">
        <v>44754.0</v>
      </c>
      <c r="B2021" s="138">
        <v>4.7073599E12</v>
      </c>
      <c r="C2021" s="139">
        <v>3.6348213E12</v>
      </c>
      <c r="D2021" s="138">
        <v>3.9520260000000006E11</v>
      </c>
      <c r="E2021" s="138">
        <v>4.3286984280000005E12</v>
      </c>
      <c r="F2021" s="138">
        <v>1.7963171479205E13</v>
      </c>
    </row>
    <row r="2022">
      <c r="A2022" s="137">
        <v>44755.0</v>
      </c>
      <c r="B2022" s="138">
        <v>4.7073599E12</v>
      </c>
      <c r="C2022" s="139">
        <v>3.6348213E12</v>
      </c>
      <c r="D2022" s="138">
        <v>3.9520260000000006E11</v>
      </c>
      <c r="E2022" s="138">
        <v>4.3286984280000005E12</v>
      </c>
      <c r="F2022" s="138">
        <v>1.7963171479205E13</v>
      </c>
    </row>
    <row r="2023">
      <c r="A2023" s="137">
        <v>44756.0</v>
      </c>
      <c r="B2023" s="138">
        <v>4.7073599E12</v>
      </c>
      <c r="C2023" s="139">
        <v>3.6348213E12</v>
      </c>
      <c r="D2023" s="138">
        <v>3.9520260000000006E11</v>
      </c>
      <c r="E2023" s="138">
        <v>4.3286984280000005E12</v>
      </c>
      <c r="F2023" s="138">
        <v>1.7963171479205E13</v>
      </c>
    </row>
    <row r="2024">
      <c r="A2024" s="137">
        <v>44757.0</v>
      </c>
      <c r="B2024" s="138">
        <v>4.7073599E12</v>
      </c>
      <c r="C2024" s="139">
        <v>3.6348213E12</v>
      </c>
      <c r="D2024" s="138">
        <v>3.9520260000000006E11</v>
      </c>
      <c r="E2024" s="138">
        <v>4.3286984280000005E12</v>
      </c>
      <c r="F2024" s="138">
        <v>1.7963171479205E13</v>
      </c>
    </row>
    <row r="2025">
      <c r="A2025" s="137">
        <v>44758.0</v>
      </c>
      <c r="B2025" s="138">
        <v>4.7073599E12</v>
      </c>
      <c r="C2025" s="139">
        <v>3.6348213E12</v>
      </c>
      <c r="D2025" s="138">
        <v>3.9520260000000006E11</v>
      </c>
      <c r="E2025" s="138">
        <v>4.3286984280000005E12</v>
      </c>
      <c r="F2025" s="138">
        <v>1.7963171479205E13</v>
      </c>
    </row>
    <row r="2026">
      <c r="A2026" s="137">
        <v>44759.0</v>
      </c>
      <c r="B2026" s="138">
        <v>4.7073599E12</v>
      </c>
      <c r="C2026" s="139">
        <v>3.6348213E12</v>
      </c>
      <c r="D2026" s="138">
        <v>3.9520260000000006E11</v>
      </c>
      <c r="E2026" s="138">
        <v>4.3286984280000005E12</v>
      </c>
      <c r="F2026" s="138">
        <v>1.7963171479205E13</v>
      </c>
    </row>
    <row r="2027">
      <c r="A2027" s="137">
        <v>44760.0</v>
      </c>
      <c r="B2027" s="138">
        <v>4.7073599E12</v>
      </c>
      <c r="C2027" s="139">
        <v>3.6348213E12</v>
      </c>
      <c r="D2027" s="138">
        <v>3.9520260000000006E11</v>
      </c>
      <c r="E2027" s="138">
        <v>4.3286984280000005E12</v>
      </c>
      <c r="F2027" s="138">
        <v>1.7963171479205E13</v>
      </c>
    </row>
    <row r="2028">
      <c r="A2028" s="137">
        <v>44761.0</v>
      </c>
      <c r="B2028" s="138">
        <v>4.7073599E12</v>
      </c>
      <c r="C2028" s="139">
        <v>3.6348213E12</v>
      </c>
      <c r="D2028" s="138">
        <v>3.9520260000000006E11</v>
      </c>
      <c r="E2028" s="138">
        <v>4.3286984280000005E12</v>
      </c>
      <c r="F2028" s="138">
        <v>1.7963171479205E13</v>
      </c>
    </row>
    <row r="2029">
      <c r="A2029" s="137">
        <v>44762.0</v>
      </c>
      <c r="B2029" s="138">
        <v>4.7073599E12</v>
      </c>
      <c r="C2029" s="139">
        <v>3.6348213E12</v>
      </c>
      <c r="D2029" s="138">
        <v>3.9520260000000006E11</v>
      </c>
      <c r="E2029" s="138">
        <v>4.3286984280000005E12</v>
      </c>
      <c r="F2029" s="138">
        <v>1.7963171479205E13</v>
      </c>
    </row>
    <row r="2030">
      <c r="A2030" s="137">
        <v>44763.0</v>
      </c>
      <c r="B2030" s="138">
        <v>4.7073599E12</v>
      </c>
      <c r="C2030" s="139">
        <v>3.6348213E12</v>
      </c>
      <c r="D2030" s="138">
        <v>3.9520260000000006E11</v>
      </c>
      <c r="E2030" s="138">
        <v>4.3286984280000005E12</v>
      </c>
      <c r="F2030" s="138">
        <v>1.7963171479205E13</v>
      </c>
    </row>
    <row r="2031">
      <c r="A2031" s="137">
        <v>44764.0</v>
      </c>
      <c r="B2031" s="138">
        <v>4.7073599E12</v>
      </c>
      <c r="C2031" s="139">
        <v>3.6348213E12</v>
      </c>
      <c r="D2031" s="138">
        <v>3.9520260000000006E11</v>
      </c>
      <c r="E2031" s="138">
        <v>4.3286984280000005E12</v>
      </c>
      <c r="F2031" s="138">
        <v>1.7963171479205E13</v>
      </c>
    </row>
    <row r="2032">
      <c r="A2032" s="137">
        <v>44765.0</v>
      </c>
      <c r="B2032" s="138">
        <v>4.7073599E12</v>
      </c>
      <c r="C2032" s="139">
        <v>3.6348213E12</v>
      </c>
      <c r="D2032" s="138">
        <v>3.9520260000000006E11</v>
      </c>
      <c r="E2032" s="138">
        <v>4.3286984280000005E12</v>
      </c>
      <c r="F2032" s="138">
        <v>1.7963171479205E13</v>
      </c>
    </row>
    <row r="2033">
      <c r="A2033" s="137">
        <v>44766.0</v>
      </c>
      <c r="B2033" s="138">
        <v>4.7073599E12</v>
      </c>
      <c r="C2033" s="139">
        <v>3.6348213E12</v>
      </c>
      <c r="D2033" s="138">
        <v>3.9520260000000006E11</v>
      </c>
      <c r="E2033" s="138">
        <v>4.3286984280000005E12</v>
      </c>
      <c r="F2033" s="138">
        <v>1.7963171479205E13</v>
      </c>
    </row>
    <row r="2034">
      <c r="A2034" s="137">
        <v>44767.0</v>
      </c>
      <c r="B2034" s="138">
        <v>4.7073599E12</v>
      </c>
      <c r="C2034" s="139">
        <v>3.6348213E12</v>
      </c>
      <c r="D2034" s="138">
        <v>3.9520260000000006E11</v>
      </c>
      <c r="E2034" s="138">
        <v>4.3286984280000005E12</v>
      </c>
      <c r="F2034" s="138">
        <v>1.7963171479205E13</v>
      </c>
    </row>
    <row r="2035">
      <c r="A2035" s="137">
        <v>44768.0</v>
      </c>
      <c r="B2035" s="138">
        <v>4.7073599E12</v>
      </c>
      <c r="C2035" s="139">
        <v>3.6348213E12</v>
      </c>
      <c r="D2035" s="138">
        <v>3.9520260000000006E11</v>
      </c>
      <c r="E2035" s="138">
        <v>4.3286984280000005E12</v>
      </c>
      <c r="F2035" s="138">
        <v>1.7963171479205E13</v>
      </c>
    </row>
    <row r="2036">
      <c r="A2036" s="137">
        <v>44769.0</v>
      </c>
      <c r="B2036" s="138">
        <v>4.7073599E12</v>
      </c>
      <c r="C2036" s="139">
        <v>3.6348213E12</v>
      </c>
      <c r="D2036" s="138">
        <v>3.9520260000000006E11</v>
      </c>
      <c r="E2036" s="138">
        <v>4.3286984280000005E12</v>
      </c>
      <c r="F2036" s="138">
        <v>1.7963171479205E13</v>
      </c>
    </row>
    <row r="2037">
      <c r="A2037" s="137">
        <v>44770.0</v>
      </c>
      <c r="B2037" s="138">
        <v>4.7073599E12</v>
      </c>
      <c r="C2037" s="139">
        <v>3.6348213E12</v>
      </c>
      <c r="D2037" s="138">
        <v>3.9520260000000006E11</v>
      </c>
      <c r="E2037" s="138">
        <v>4.3286984280000005E12</v>
      </c>
      <c r="F2037" s="138">
        <v>1.7963171479205E13</v>
      </c>
    </row>
    <row r="2038">
      <c r="A2038" s="137">
        <v>44771.0</v>
      </c>
      <c r="B2038" s="138">
        <v>4.7073599E12</v>
      </c>
      <c r="C2038" s="139">
        <v>3.6348213E12</v>
      </c>
      <c r="D2038" s="138">
        <v>3.9520260000000006E11</v>
      </c>
      <c r="E2038" s="138">
        <v>4.3286984280000005E12</v>
      </c>
      <c r="F2038" s="138">
        <v>1.7963171479205E13</v>
      </c>
    </row>
    <row r="2039">
      <c r="A2039" s="137">
        <v>44772.0</v>
      </c>
      <c r="B2039" s="138">
        <v>4.7073599E12</v>
      </c>
      <c r="C2039" s="139">
        <v>3.6348213E12</v>
      </c>
      <c r="D2039" s="138">
        <v>3.9520260000000006E11</v>
      </c>
      <c r="E2039" s="138">
        <v>4.3286984280000005E12</v>
      </c>
      <c r="F2039" s="138">
        <v>1.7963171479205E13</v>
      </c>
    </row>
    <row r="2040">
      <c r="A2040" s="137">
        <v>44773.0</v>
      </c>
      <c r="B2040" s="138">
        <v>4.7073599E12</v>
      </c>
      <c r="C2040" s="139">
        <v>3.6348213E12</v>
      </c>
      <c r="D2040" s="138">
        <v>3.9520260000000006E11</v>
      </c>
      <c r="E2040" s="138">
        <v>4.3286984280000005E12</v>
      </c>
      <c r="F2040" s="138">
        <v>1.7963171479205E13</v>
      </c>
    </row>
    <row r="2041">
      <c r="A2041" s="137">
        <v>44774.0</v>
      </c>
      <c r="B2041" s="138">
        <v>4.7073599E12</v>
      </c>
      <c r="C2041" s="139">
        <v>3.6348213E12</v>
      </c>
      <c r="D2041" s="138">
        <v>3.9520260000000006E11</v>
      </c>
      <c r="E2041" s="138">
        <v>4.3286984280000005E12</v>
      </c>
      <c r="F2041" s="138">
        <v>1.7963171479205E13</v>
      </c>
    </row>
    <row r="2042">
      <c r="A2042" s="137">
        <v>44775.0</v>
      </c>
      <c r="B2042" s="138">
        <v>4.7073599E12</v>
      </c>
      <c r="C2042" s="139">
        <v>3.6348213E12</v>
      </c>
      <c r="D2042" s="138">
        <v>3.9520260000000006E11</v>
      </c>
      <c r="E2042" s="138">
        <v>4.3286984280000005E12</v>
      </c>
      <c r="F2042" s="138">
        <v>1.7963171479205E13</v>
      </c>
    </row>
    <row r="2043">
      <c r="A2043" s="137">
        <v>44776.0</v>
      </c>
      <c r="B2043" s="138">
        <v>4.7073599E12</v>
      </c>
      <c r="C2043" s="139">
        <v>3.6348213E12</v>
      </c>
      <c r="D2043" s="138">
        <v>3.9520260000000006E11</v>
      </c>
      <c r="E2043" s="138">
        <v>4.3286984280000005E12</v>
      </c>
      <c r="F2043" s="138">
        <v>1.7963171479205E13</v>
      </c>
    </row>
    <row r="2044">
      <c r="A2044" s="137">
        <v>44777.0</v>
      </c>
      <c r="B2044" s="138">
        <v>4.7073599E12</v>
      </c>
      <c r="C2044" s="139">
        <v>3.6348213E12</v>
      </c>
      <c r="D2044" s="138">
        <v>3.9520260000000006E11</v>
      </c>
      <c r="E2044" s="138">
        <v>4.3286984280000005E12</v>
      </c>
      <c r="F2044" s="138">
        <v>1.7963171479205E13</v>
      </c>
    </row>
    <row r="2045">
      <c r="A2045" s="137">
        <v>44778.0</v>
      </c>
      <c r="B2045" s="138">
        <v>4.7073599E12</v>
      </c>
      <c r="C2045" s="139">
        <v>3.6348213E12</v>
      </c>
      <c r="D2045" s="138">
        <v>3.9520260000000006E11</v>
      </c>
      <c r="E2045" s="138">
        <v>4.3286984280000005E12</v>
      </c>
      <c r="F2045" s="138">
        <v>1.7963171479205E13</v>
      </c>
    </row>
    <row r="2046">
      <c r="A2046" s="137">
        <v>44779.0</v>
      </c>
      <c r="B2046" s="138">
        <v>4.7073599E12</v>
      </c>
      <c r="C2046" s="139">
        <v>3.6348213E12</v>
      </c>
      <c r="D2046" s="138">
        <v>3.9520260000000006E11</v>
      </c>
      <c r="E2046" s="138">
        <v>4.3286984280000005E12</v>
      </c>
      <c r="F2046" s="138">
        <v>1.7963171479205E13</v>
      </c>
    </row>
    <row r="2047">
      <c r="A2047" s="137">
        <v>44780.0</v>
      </c>
      <c r="B2047" s="138">
        <v>4.7073599E12</v>
      </c>
      <c r="C2047" s="139">
        <v>3.6348213E12</v>
      </c>
      <c r="D2047" s="138">
        <v>3.9520260000000006E11</v>
      </c>
      <c r="E2047" s="138">
        <v>4.3286984280000005E12</v>
      </c>
      <c r="F2047" s="138">
        <v>1.7963171479205E13</v>
      </c>
    </row>
    <row r="2048">
      <c r="A2048" s="137">
        <v>44781.0</v>
      </c>
      <c r="B2048" s="138">
        <v>4.7073599E12</v>
      </c>
      <c r="C2048" s="139">
        <v>3.6348213E12</v>
      </c>
      <c r="D2048" s="138">
        <v>3.9520260000000006E11</v>
      </c>
      <c r="E2048" s="138">
        <v>4.3286984280000005E12</v>
      </c>
      <c r="F2048" s="138">
        <v>1.7963171479205E13</v>
      </c>
    </row>
    <row r="2049">
      <c r="A2049" s="137">
        <v>44782.0</v>
      </c>
      <c r="B2049" s="138">
        <v>4.7073599E12</v>
      </c>
      <c r="C2049" s="139">
        <v>3.6348213E12</v>
      </c>
      <c r="D2049" s="138">
        <v>3.9520260000000006E11</v>
      </c>
      <c r="E2049" s="138">
        <v>4.3286984280000005E12</v>
      </c>
      <c r="F2049" s="138">
        <v>1.7963171479205E13</v>
      </c>
    </row>
    <row r="2050">
      <c r="A2050" s="137">
        <v>44783.0</v>
      </c>
      <c r="B2050" s="138">
        <v>4.7073599E12</v>
      </c>
      <c r="C2050" s="139">
        <v>3.6348213E12</v>
      </c>
      <c r="D2050" s="138">
        <v>3.9520260000000006E11</v>
      </c>
      <c r="E2050" s="138">
        <v>4.3286984280000005E12</v>
      </c>
      <c r="F2050" s="138">
        <v>1.7963171479205E13</v>
      </c>
    </row>
    <row r="2051">
      <c r="A2051" s="137">
        <v>44784.0</v>
      </c>
      <c r="B2051" s="138">
        <v>4.7073599E12</v>
      </c>
      <c r="C2051" s="139">
        <v>3.6348213E12</v>
      </c>
      <c r="D2051" s="138">
        <v>3.9520260000000006E11</v>
      </c>
      <c r="E2051" s="138">
        <v>4.3286984280000005E12</v>
      </c>
      <c r="F2051" s="138">
        <v>1.7963171479205E13</v>
      </c>
    </row>
    <row r="2052">
      <c r="A2052" s="137">
        <v>44785.0</v>
      </c>
      <c r="B2052" s="138">
        <v>4.7073599E12</v>
      </c>
      <c r="C2052" s="139">
        <v>3.6348213E12</v>
      </c>
      <c r="D2052" s="138">
        <v>3.9520260000000006E11</v>
      </c>
      <c r="E2052" s="138">
        <v>4.3286984280000005E12</v>
      </c>
      <c r="F2052" s="138">
        <v>1.7963171479205E13</v>
      </c>
    </row>
    <row r="2053">
      <c r="A2053" s="137">
        <v>44786.0</v>
      </c>
      <c r="B2053" s="138">
        <v>4.7073599E12</v>
      </c>
      <c r="C2053" s="139">
        <v>3.6348213E12</v>
      </c>
      <c r="D2053" s="138">
        <v>3.9520260000000006E11</v>
      </c>
      <c r="E2053" s="138">
        <v>4.3286984280000005E12</v>
      </c>
      <c r="F2053" s="138">
        <v>1.7963171479205E13</v>
      </c>
    </row>
    <row r="2054">
      <c r="A2054" s="137">
        <v>44787.0</v>
      </c>
      <c r="B2054" s="138">
        <v>4.7073599E12</v>
      </c>
      <c r="C2054" s="139">
        <v>3.6348213E12</v>
      </c>
      <c r="D2054" s="138">
        <v>3.9520260000000006E11</v>
      </c>
      <c r="E2054" s="138">
        <v>4.3286984280000005E12</v>
      </c>
      <c r="F2054" s="138">
        <v>1.7963171479205E13</v>
      </c>
    </row>
    <row r="2055">
      <c r="A2055" s="137">
        <v>44788.0</v>
      </c>
      <c r="B2055" s="138">
        <v>4.7073599E12</v>
      </c>
      <c r="C2055" s="139">
        <v>3.6348213E12</v>
      </c>
      <c r="D2055" s="138">
        <v>3.9520260000000006E11</v>
      </c>
      <c r="E2055" s="138">
        <v>4.3286984280000005E12</v>
      </c>
      <c r="F2055" s="138">
        <v>1.7963171479205E13</v>
      </c>
    </row>
    <row r="2056">
      <c r="A2056" s="137">
        <v>44789.0</v>
      </c>
      <c r="B2056" s="138">
        <v>4.7073599E12</v>
      </c>
      <c r="C2056" s="139">
        <v>3.6348213E12</v>
      </c>
      <c r="D2056" s="138">
        <v>3.9520260000000006E11</v>
      </c>
      <c r="E2056" s="138">
        <v>4.3286984280000005E12</v>
      </c>
      <c r="F2056" s="138">
        <v>1.7963171479205E13</v>
      </c>
    </row>
    <row r="2057">
      <c r="A2057" s="137">
        <v>44790.0</v>
      </c>
      <c r="B2057" s="138">
        <v>4.7073599E12</v>
      </c>
      <c r="C2057" s="139">
        <v>3.6348213E12</v>
      </c>
      <c r="D2057" s="138">
        <v>3.9520260000000006E11</v>
      </c>
      <c r="E2057" s="138">
        <v>4.3286984280000005E12</v>
      </c>
      <c r="F2057" s="138">
        <v>1.7963171479205E13</v>
      </c>
    </row>
    <row r="2058">
      <c r="A2058" s="137">
        <v>44791.0</v>
      </c>
      <c r="B2058" s="138">
        <v>4.7073599E12</v>
      </c>
      <c r="C2058" s="139">
        <v>3.6348213E12</v>
      </c>
      <c r="D2058" s="138">
        <v>3.9520260000000006E11</v>
      </c>
      <c r="E2058" s="138">
        <v>4.3286984280000005E12</v>
      </c>
      <c r="F2058" s="138">
        <v>1.7963171479205E13</v>
      </c>
    </row>
    <row r="2059">
      <c r="A2059" s="137">
        <v>44792.0</v>
      </c>
      <c r="B2059" s="138">
        <v>4.7073599E12</v>
      </c>
      <c r="C2059" s="139">
        <v>3.6348213E12</v>
      </c>
      <c r="D2059" s="138">
        <v>3.9520260000000006E11</v>
      </c>
      <c r="E2059" s="138">
        <v>4.3286984280000005E12</v>
      </c>
      <c r="F2059" s="138">
        <v>1.7963171479205E13</v>
      </c>
    </row>
    <row r="2060">
      <c r="A2060" s="137">
        <v>44793.0</v>
      </c>
      <c r="B2060" s="138">
        <v>4.7073599E12</v>
      </c>
      <c r="C2060" s="139">
        <v>3.6348213E12</v>
      </c>
      <c r="D2060" s="138">
        <v>3.9520260000000006E11</v>
      </c>
      <c r="E2060" s="138">
        <v>4.3286984280000005E12</v>
      </c>
      <c r="F2060" s="138">
        <v>1.7963171479205E13</v>
      </c>
    </row>
    <row r="2061">
      <c r="A2061" s="137">
        <v>44794.0</v>
      </c>
      <c r="B2061" s="138">
        <v>4.7073599E12</v>
      </c>
      <c r="C2061" s="139">
        <v>3.6348213E12</v>
      </c>
      <c r="D2061" s="138">
        <v>3.9520260000000006E11</v>
      </c>
      <c r="E2061" s="138">
        <v>4.3286984280000005E12</v>
      </c>
      <c r="F2061" s="138">
        <v>1.7963171479205E13</v>
      </c>
    </row>
    <row r="2062">
      <c r="A2062" s="137">
        <v>44795.0</v>
      </c>
      <c r="B2062" s="138">
        <v>4.7073599E12</v>
      </c>
      <c r="C2062" s="139">
        <v>3.6348213E12</v>
      </c>
      <c r="D2062" s="138">
        <v>3.9520260000000006E11</v>
      </c>
      <c r="E2062" s="138">
        <v>4.3286984280000005E12</v>
      </c>
      <c r="F2062" s="138">
        <v>1.7963171479205E13</v>
      </c>
    </row>
    <row r="2063">
      <c r="A2063" s="137">
        <v>44796.0</v>
      </c>
      <c r="B2063" s="138">
        <v>4.7073599E12</v>
      </c>
      <c r="C2063" s="139">
        <v>3.6348213E12</v>
      </c>
      <c r="D2063" s="138">
        <v>3.9520260000000006E11</v>
      </c>
      <c r="E2063" s="138">
        <v>4.3286984280000005E12</v>
      </c>
      <c r="F2063" s="138">
        <v>1.7963171479205E13</v>
      </c>
    </row>
    <row r="2064">
      <c r="A2064" s="137">
        <v>44797.0</v>
      </c>
      <c r="B2064" s="138">
        <v>4.7073599E12</v>
      </c>
      <c r="C2064" s="139">
        <v>3.6348213E12</v>
      </c>
      <c r="D2064" s="138">
        <v>3.9520260000000006E11</v>
      </c>
      <c r="E2064" s="138">
        <v>4.3286984280000005E12</v>
      </c>
      <c r="F2064" s="138">
        <v>1.7963171479205E13</v>
      </c>
    </row>
    <row r="2065">
      <c r="A2065" s="137">
        <v>44798.0</v>
      </c>
      <c r="B2065" s="138">
        <v>4.7073599E12</v>
      </c>
      <c r="C2065" s="139">
        <v>3.6348213E12</v>
      </c>
      <c r="D2065" s="138">
        <v>3.9520260000000006E11</v>
      </c>
      <c r="E2065" s="138">
        <v>4.3286984280000005E12</v>
      </c>
      <c r="F2065" s="138">
        <v>1.7963171479205E13</v>
      </c>
    </row>
    <row r="2066">
      <c r="A2066" s="137">
        <v>44799.0</v>
      </c>
      <c r="B2066" s="138">
        <v>4.7073599E12</v>
      </c>
      <c r="C2066" s="139">
        <v>3.6348213E12</v>
      </c>
      <c r="D2066" s="138">
        <v>3.9520260000000006E11</v>
      </c>
      <c r="E2066" s="138">
        <v>4.3286984280000005E12</v>
      </c>
      <c r="F2066" s="138">
        <v>1.7963171479205E13</v>
      </c>
    </row>
    <row r="2067">
      <c r="A2067" s="137">
        <v>44800.0</v>
      </c>
      <c r="B2067" s="138">
        <v>4.7073599E12</v>
      </c>
      <c r="C2067" s="139">
        <v>3.6348213E12</v>
      </c>
      <c r="D2067" s="138">
        <v>3.9520260000000006E11</v>
      </c>
      <c r="E2067" s="138">
        <v>4.3286984280000005E12</v>
      </c>
      <c r="F2067" s="138">
        <v>1.7963171479205E13</v>
      </c>
    </row>
    <row r="2068">
      <c r="A2068" s="137">
        <v>44801.0</v>
      </c>
      <c r="B2068" s="138">
        <v>4.7073599E12</v>
      </c>
      <c r="C2068" s="139">
        <v>3.6348213E12</v>
      </c>
      <c r="D2068" s="138">
        <v>3.9520260000000006E11</v>
      </c>
      <c r="E2068" s="138">
        <v>4.3286984280000005E12</v>
      </c>
      <c r="F2068" s="138">
        <v>1.7963171479205E13</v>
      </c>
    </row>
    <row r="2069">
      <c r="A2069" s="137">
        <v>44802.0</v>
      </c>
      <c r="B2069" s="138">
        <v>4.7073599E12</v>
      </c>
      <c r="C2069" s="139">
        <v>3.6348213E12</v>
      </c>
      <c r="D2069" s="138">
        <v>3.9520260000000006E11</v>
      </c>
      <c r="E2069" s="138">
        <v>4.3286984280000005E12</v>
      </c>
      <c r="F2069" s="138">
        <v>1.7963171479205E13</v>
      </c>
    </row>
    <row r="2070">
      <c r="A2070" s="137">
        <v>44803.0</v>
      </c>
      <c r="B2070" s="138">
        <v>4.7073599E12</v>
      </c>
      <c r="C2070" s="139">
        <v>3.6348213E12</v>
      </c>
      <c r="D2070" s="138">
        <v>3.9520260000000006E11</v>
      </c>
      <c r="E2070" s="138">
        <v>4.3286984280000005E12</v>
      </c>
      <c r="F2070" s="138">
        <v>1.7963171479205E13</v>
      </c>
    </row>
    <row r="2071">
      <c r="A2071" s="137">
        <v>44804.0</v>
      </c>
      <c r="B2071" s="138">
        <v>4.7073599E12</v>
      </c>
      <c r="C2071" s="139">
        <v>3.6348213E12</v>
      </c>
      <c r="D2071" s="138">
        <v>3.9520260000000006E11</v>
      </c>
      <c r="E2071" s="138">
        <v>4.3286984280000005E12</v>
      </c>
      <c r="F2071" s="138">
        <v>1.7963171479205E13</v>
      </c>
    </row>
    <row r="2072">
      <c r="A2072" s="137">
        <v>44805.0</v>
      </c>
      <c r="B2072" s="138">
        <v>4.7073599E12</v>
      </c>
      <c r="C2072" s="139">
        <v>3.6348213E12</v>
      </c>
      <c r="D2072" s="138">
        <v>3.9520260000000006E11</v>
      </c>
      <c r="E2072" s="138">
        <v>4.3286984280000005E12</v>
      </c>
      <c r="F2072" s="138">
        <v>1.7963171479205E13</v>
      </c>
    </row>
    <row r="2073">
      <c r="A2073" s="137">
        <v>44806.0</v>
      </c>
      <c r="B2073" s="138">
        <v>4.7073599E12</v>
      </c>
      <c r="C2073" s="139">
        <v>3.6348213E12</v>
      </c>
      <c r="D2073" s="138">
        <v>3.9520260000000006E11</v>
      </c>
      <c r="E2073" s="138">
        <v>4.3286984280000005E12</v>
      </c>
      <c r="F2073" s="138">
        <v>1.7963171479205E13</v>
      </c>
    </row>
    <row r="2074">
      <c r="A2074" s="137">
        <v>44807.0</v>
      </c>
      <c r="B2074" s="138">
        <v>4.7073599E12</v>
      </c>
      <c r="C2074" s="139">
        <v>3.6348213E12</v>
      </c>
      <c r="D2074" s="138">
        <v>3.9520260000000006E11</v>
      </c>
      <c r="E2074" s="138">
        <v>4.3286984280000005E12</v>
      </c>
      <c r="F2074" s="138">
        <v>1.7963171479205E13</v>
      </c>
    </row>
    <row r="2075">
      <c r="A2075" s="137">
        <v>44808.0</v>
      </c>
      <c r="B2075" s="138">
        <v>4.7073599E12</v>
      </c>
      <c r="C2075" s="139">
        <v>3.6348213E12</v>
      </c>
      <c r="D2075" s="138">
        <v>3.9520260000000006E11</v>
      </c>
      <c r="E2075" s="138">
        <v>4.3286984280000005E12</v>
      </c>
      <c r="F2075" s="138">
        <v>1.7963171479205E13</v>
      </c>
    </row>
    <row r="2076">
      <c r="A2076" s="137">
        <v>44809.0</v>
      </c>
      <c r="B2076" s="138">
        <v>4.7073599E12</v>
      </c>
      <c r="C2076" s="139">
        <v>3.6348213E12</v>
      </c>
      <c r="D2076" s="138">
        <v>3.9520260000000006E11</v>
      </c>
      <c r="E2076" s="138">
        <v>4.3286984280000005E12</v>
      </c>
      <c r="F2076" s="138">
        <v>1.7963171479205E13</v>
      </c>
    </row>
    <row r="2077">
      <c r="A2077" s="137">
        <v>44810.0</v>
      </c>
      <c r="B2077" s="138">
        <v>4.7073599E12</v>
      </c>
      <c r="C2077" s="139">
        <v>3.6348213E12</v>
      </c>
      <c r="D2077" s="138">
        <v>3.9520260000000006E11</v>
      </c>
      <c r="E2077" s="138">
        <v>4.3286984280000005E12</v>
      </c>
      <c r="F2077" s="138">
        <v>1.7963171479205E13</v>
      </c>
    </row>
    <row r="2078">
      <c r="A2078" s="137">
        <v>44811.0</v>
      </c>
      <c r="B2078" s="138">
        <v>4.7073599E12</v>
      </c>
      <c r="C2078" s="139">
        <v>3.6348213E12</v>
      </c>
      <c r="D2078" s="138">
        <v>3.9520260000000006E11</v>
      </c>
      <c r="E2078" s="138">
        <v>4.3286984280000005E12</v>
      </c>
      <c r="F2078" s="138">
        <v>1.7963171479205E13</v>
      </c>
    </row>
    <row r="2079">
      <c r="A2079" s="137">
        <v>44812.0</v>
      </c>
      <c r="B2079" s="138">
        <v>4.7073599E12</v>
      </c>
      <c r="C2079" s="139">
        <v>3.6348213E12</v>
      </c>
      <c r="D2079" s="138">
        <v>3.9520260000000006E11</v>
      </c>
      <c r="E2079" s="138">
        <v>4.3286984280000005E12</v>
      </c>
      <c r="F2079" s="138">
        <v>1.7963171479205E13</v>
      </c>
    </row>
    <row r="2080">
      <c r="A2080" s="137">
        <v>44813.0</v>
      </c>
      <c r="B2080" s="138">
        <v>4.7073599E12</v>
      </c>
      <c r="C2080" s="139">
        <v>3.6348213E12</v>
      </c>
      <c r="D2080" s="138">
        <v>3.9520260000000006E11</v>
      </c>
      <c r="E2080" s="138">
        <v>4.3286984280000005E12</v>
      </c>
      <c r="F2080" s="138">
        <v>1.7963171479205E13</v>
      </c>
    </row>
    <row r="2081">
      <c r="A2081" s="137">
        <v>44814.0</v>
      </c>
      <c r="B2081" s="138">
        <v>4.7073599E12</v>
      </c>
      <c r="C2081" s="139">
        <v>3.6348213E12</v>
      </c>
      <c r="D2081" s="138">
        <v>3.9520260000000006E11</v>
      </c>
      <c r="E2081" s="138">
        <v>4.3286984280000005E12</v>
      </c>
      <c r="F2081" s="138">
        <v>1.7963171479205E13</v>
      </c>
    </row>
    <row r="2082">
      <c r="A2082" s="137">
        <v>44815.0</v>
      </c>
      <c r="B2082" s="138">
        <v>4.7073599E12</v>
      </c>
      <c r="C2082" s="139">
        <v>3.6348213E12</v>
      </c>
      <c r="D2082" s="138">
        <v>3.9520260000000006E11</v>
      </c>
      <c r="E2082" s="138">
        <v>4.3286984280000005E12</v>
      </c>
      <c r="F2082" s="138">
        <v>1.7963171479205E13</v>
      </c>
    </row>
    <row r="2083">
      <c r="A2083" s="137">
        <v>44816.0</v>
      </c>
      <c r="B2083" s="138">
        <v>4.7073599E12</v>
      </c>
      <c r="C2083" s="139">
        <v>3.6348213E12</v>
      </c>
      <c r="D2083" s="138">
        <v>3.9520260000000006E11</v>
      </c>
      <c r="E2083" s="138">
        <v>4.3286984280000005E12</v>
      </c>
      <c r="F2083" s="138">
        <v>1.7963171479205E13</v>
      </c>
    </row>
    <row r="2084">
      <c r="A2084" s="137">
        <v>44817.0</v>
      </c>
      <c r="B2084" s="138">
        <v>4.7073599E12</v>
      </c>
      <c r="C2084" s="139">
        <v>3.6348213E12</v>
      </c>
      <c r="D2084" s="138">
        <v>3.9520260000000006E11</v>
      </c>
      <c r="E2084" s="138">
        <v>4.3286984280000005E12</v>
      </c>
      <c r="F2084" s="138">
        <v>1.7963171479205E13</v>
      </c>
    </row>
    <row r="2085">
      <c r="A2085" s="137">
        <v>44818.0</v>
      </c>
      <c r="B2085" s="138">
        <v>4.7073599E12</v>
      </c>
      <c r="C2085" s="139">
        <v>3.6348213E12</v>
      </c>
      <c r="D2085" s="138">
        <v>3.9520260000000006E11</v>
      </c>
      <c r="E2085" s="138">
        <v>4.3286984280000005E12</v>
      </c>
      <c r="F2085" s="138">
        <v>1.7963171479205E13</v>
      </c>
    </row>
    <row r="2086">
      <c r="A2086" s="137">
        <v>44819.0</v>
      </c>
      <c r="B2086" s="138">
        <v>4.7073599E12</v>
      </c>
      <c r="C2086" s="139">
        <v>3.6348213E12</v>
      </c>
      <c r="D2086" s="138">
        <v>3.9520260000000006E11</v>
      </c>
      <c r="E2086" s="138">
        <v>4.3286984280000005E12</v>
      </c>
      <c r="F2086" s="138">
        <v>1.7963171479205E13</v>
      </c>
    </row>
    <row r="2087">
      <c r="A2087" s="137">
        <v>44820.0</v>
      </c>
      <c r="B2087" s="138">
        <v>4.7073599E12</v>
      </c>
      <c r="C2087" s="139">
        <v>3.6348213E12</v>
      </c>
      <c r="D2087" s="138">
        <v>3.9520260000000006E11</v>
      </c>
      <c r="E2087" s="138">
        <v>4.3286984280000005E12</v>
      </c>
      <c r="F2087" s="138">
        <v>1.7963171479205E13</v>
      </c>
    </row>
    <row r="2088">
      <c r="A2088" s="137">
        <v>44821.0</v>
      </c>
      <c r="B2088" s="138">
        <v>4.7073599E12</v>
      </c>
      <c r="C2088" s="139">
        <v>3.6348213E12</v>
      </c>
      <c r="D2088" s="138">
        <v>3.9520260000000006E11</v>
      </c>
      <c r="E2088" s="138">
        <v>4.3286984280000005E12</v>
      </c>
      <c r="F2088" s="138">
        <v>1.7963171479205E13</v>
      </c>
    </row>
    <row r="2089">
      <c r="A2089" s="137">
        <v>44822.0</v>
      </c>
      <c r="B2089" s="138">
        <v>4.7073599E12</v>
      </c>
      <c r="C2089" s="139">
        <v>3.6348213E12</v>
      </c>
      <c r="D2089" s="138">
        <v>3.9520260000000006E11</v>
      </c>
      <c r="E2089" s="138">
        <v>4.3286984280000005E12</v>
      </c>
      <c r="F2089" s="138">
        <v>1.7963171479205E13</v>
      </c>
    </row>
    <row r="2090">
      <c r="A2090" s="137">
        <v>44823.0</v>
      </c>
      <c r="B2090" s="138">
        <v>4.7073599E12</v>
      </c>
      <c r="C2090" s="139">
        <v>3.6348213E12</v>
      </c>
      <c r="D2090" s="138">
        <v>3.9520260000000006E11</v>
      </c>
      <c r="E2090" s="138">
        <v>4.3286984280000005E12</v>
      </c>
      <c r="F2090" s="138">
        <v>1.7963171479205E13</v>
      </c>
    </row>
    <row r="2091">
      <c r="A2091" s="137">
        <v>44824.0</v>
      </c>
      <c r="B2091" s="138">
        <v>4.7073599E12</v>
      </c>
      <c r="C2091" s="139">
        <v>3.6348213E12</v>
      </c>
      <c r="D2091" s="138">
        <v>3.9520260000000006E11</v>
      </c>
      <c r="E2091" s="138">
        <v>4.3286984280000005E12</v>
      </c>
      <c r="F2091" s="138">
        <v>1.7963171479205E13</v>
      </c>
    </row>
    <row r="2092">
      <c r="A2092" s="137">
        <v>44825.0</v>
      </c>
      <c r="B2092" s="138">
        <v>4.7073599E12</v>
      </c>
      <c r="C2092" s="139">
        <v>3.6348213E12</v>
      </c>
      <c r="D2092" s="138">
        <v>3.9520260000000006E11</v>
      </c>
      <c r="E2092" s="138">
        <v>4.3286984280000005E12</v>
      </c>
      <c r="F2092" s="138">
        <v>1.7963171479205E13</v>
      </c>
    </row>
    <row r="2093">
      <c r="A2093" s="137">
        <v>44826.0</v>
      </c>
      <c r="B2093" s="138">
        <v>4.7073599E12</v>
      </c>
      <c r="C2093" s="139">
        <v>3.6348213E12</v>
      </c>
      <c r="D2093" s="138">
        <v>3.9520260000000006E11</v>
      </c>
      <c r="E2093" s="138">
        <v>4.3286984280000005E12</v>
      </c>
      <c r="F2093" s="138">
        <v>1.7963171479205E13</v>
      </c>
    </row>
    <row r="2094">
      <c r="A2094" s="137">
        <v>44827.0</v>
      </c>
      <c r="B2094" s="138">
        <v>4.7073599E12</v>
      </c>
      <c r="C2094" s="139">
        <v>3.6348213E12</v>
      </c>
      <c r="D2094" s="138">
        <v>3.9520260000000006E11</v>
      </c>
      <c r="E2094" s="138">
        <v>4.3286984280000005E12</v>
      </c>
      <c r="F2094" s="138">
        <v>1.7963171479205E13</v>
      </c>
    </row>
    <row r="2095">
      <c r="A2095" s="137">
        <v>44828.0</v>
      </c>
      <c r="B2095" s="138">
        <v>4.7073599E12</v>
      </c>
      <c r="C2095" s="139">
        <v>3.6348213E12</v>
      </c>
      <c r="D2095" s="138">
        <v>3.9520260000000006E11</v>
      </c>
      <c r="E2095" s="138">
        <v>4.3286984280000005E12</v>
      </c>
      <c r="F2095" s="138">
        <v>1.7963171479205E13</v>
      </c>
    </row>
    <row r="2096">
      <c r="A2096" s="137">
        <v>44829.0</v>
      </c>
      <c r="B2096" s="138">
        <v>4.7073599E12</v>
      </c>
      <c r="C2096" s="139">
        <v>3.6348213E12</v>
      </c>
      <c r="D2096" s="138">
        <v>3.9520260000000006E11</v>
      </c>
      <c r="E2096" s="138">
        <v>4.3286984280000005E12</v>
      </c>
      <c r="F2096" s="138">
        <v>1.7963171479205E13</v>
      </c>
    </row>
    <row r="2097">
      <c r="A2097" s="137">
        <v>44830.0</v>
      </c>
      <c r="B2097" s="138">
        <v>4.7073599E12</v>
      </c>
      <c r="C2097" s="139">
        <v>3.6348213E12</v>
      </c>
      <c r="D2097" s="138">
        <v>3.9520260000000006E11</v>
      </c>
      <c r="E2097" s="138">
        <v>4.3286984280000005E12</v>
      </c>
      <c r="F2097" s="138">
        <v>1.7963171479205E13</v>
      </c>
    </row>
    <row r="2098">
      <c r="A2098" s="137">
        <v>44831.0</v>
      </c>
      <c r="B2098" s="138">
        <v>4.7073599E12</v>
      </c>
      <c r="C2098" s="139">
        <v>3.6348213E12</v>
      </c>
      <c r="D2098" s="138">
        <v>3.9520260000000006E11</v>
      </c>
      <c r="E2098" s="138">
        <v>4.3286984280000005E12</v>
      </c>
      <c r="F2098" s="138">
        <v>1.7963171479205E13</v>
      </c>
    </row>
    <row r="2099">
      <c r="A2099" s="137">
        <v>44832.0</v>
      </c>
      <c r="B2099" s="138">
        <v>4.7073599E12</v>
      </c>
      <c r="C2099" s="139">
        <v>3.6348213E12</v>
      </c>
      <c r="D2099" s="138">
        <v>3.9520260000000006E11</v>
      </c>
      <c r="E2099" s="138">
        <v>4.3286984280000005E12</v>
      </c>
      <c r="F2099" s="138">
        <v>1.7963171479205E13</v>
      </c>
    </row>
    <row r="2100">
      <c r="A2100" s="137">
        <v>44833.0</v>
      </c>
      <c r="B2100" s="138">
        <v>4.7073599E12</v>
      </c>
      <c r="C2100" s="139">
        <v>3.6348213E12</v>
      </c>
      <c r="D2100" s="138">
        <v>3.9520260000000006E11</v>
      </c>
      <c r="E2100" s="138">
        <v>4.3286984280000005E12</v>
      </c>
      <c r="F2100" s="138">
        <v>1.7963171479205E13</v>
      </c>
    </row>
    <row r="2101">
      <c r="A2101" s="137">
        <v>44834.0</v>
      </c>
      <c r="B2101" s="138">
        <v>4.7073599E12</v>
      </c>
      <c r="C2101" s="139">
        <v>3.6348213E12</v>
      </c>
      <c r="D2101" s="138">
        <v>3.9520260000000006E11</v>
      </c>
      <c r="E2101" s="138">
        <v>4.3286984280000005E12</v>
      </c>
      <c r="F2101" s="138">
        <v>1.7963171479205E13</v>
      </c>
    </row>
    <row r="2102">
      <c r="A2102" s="137">
        <v>44835.0</v>
      </c>
      <c r="B2102" s="138">
        <v>4.7802546E12</v>
      </c>
      <c r="C2102" s="139">
        <v>3.7013541E12</v>
      </c>
      <c r="D2102" s="138">
        <v>4.0077266400000006E11</v>
      </c>
      <c r="E2102" s="138">
        <v>4.550320044E12</v>
      </c>
      <c r="F2102" s="138">
        <v>1.7963171479205E13</v>
      </c>
    </row>
    <row r="2103">
      <c r="A2103" s="137">
        <v>44836.0</v>
      </c>
      <c r="B2103" s="138">
        <v>4.7802546E12</v>
      </c>
      <c r="C2103" s="139">
        <v>3.7013541E12</v>
      </c>
      <c r="D2103" s="138">
        <v>4.0077266400000006E11</v>
      </c>
      <c r="E2103" s="138">
        <v>4.550320044E12</v>
      </c>
      <c r="F2103" s="138">
        <v>1.7963171479205E13</v>
      </c>
    </row>
    <row r="2104">
      <c r="A2104" s="137">
        <v>44837.0</v>
      </c>
      <c r="B2104" s="138">
        <v>4.7802546E12</v>
      </c>
      <c r="C2104" s="139">
        <v>3.7013541E12</v>
      </c>
      <c r="D2104" s="138">
        <v>4.0077266400000006E11</v>
      </c>
      <c r="E2104" s="138">
        <v>4.550320044E12</v>
      </c>
      <c r="F2104" s="138">
        <v>1.7963171479205E13</v>
      </c>
    </row>
    <row r="2105">
      <c r="A2105" s="137">
        <v>44838.0</v>
      </c>
      <c r="B2105" s="138">
        <v>4.7802546E12</v>
      </c>
      <c r="C2105" s="139">
        <v>3.7013541E12</v>
      </c>
      <c r="D2105" s="138">
        <v>4.0077266400000006E11</v>
      </c>
      <c r="E2105" s="138">
        <v>4.550320044E12</v>
      </c>
      <c r="F2105" s="138">
        <v>1.7963171479205E13</v>
      </c>
    </row>
    <row r="2106">
      <c r="A2106" s="137">
        <v>44839.0</v>
      </c>
      <c r="B2106" s="138">
        <v>4.7802546E12</v>
      </c>
      <c r="C2106" s="139">
        <v>3.7013541E12</v>
      </c>
      <c r="D2106" s="138">
        <v>4.0077266400000006E11</v>
      </c>
      <c r="E2106" s="138">
        <v>4.550320044E12</v>
      </c>
      <c r="F2106" s="138">
        <v>1.7963171479205E13</v>
      </c>
    </row>
    <row r="2107">
      <c r="A2107" s="137">
        <v>44840.0</v>
      </c>
      <c r="B2107" s="138">
        <v>4.7802546E12</v>
      </c>
      <c r="C2107" s="139">
        <v>3.7013541E12</v>
      </c>
      <c r="D2107" s="138">
        <v>4.0077266400000006E11</v>
      </c>
      <c r="E2107" s="138">
        <v>4.550320044E12</v>
      </c>
      <c r="F2107" s="138">
        <v>1.7963171479205E13</v>
      </c>
    </row>
    <row r="2108">
      <c r="A2108" s="137">
        <v>44841.0</v>
      </c>
      <c r="B2108" s="138">
        <v>4.7802546E12</v>
      </c>
      <c r="C2108" s="139">
        <v>3.7013541E12</v>
      </c>
      <c r="D2108" s="138">
        <v>4.0077266400000006E11</v>
      </c>
      <c r="E2108" s="138">
        <v>4.550320044E12</v>
      </c>
      <c r="F2108" s="138">
        <v>1.7963171479205E13</v>
      </c>
    </row>
    <row r="2109">
      <c r="A2109" s="137">
        <v>44842.0</v>
      </c>
      <c r="B2109" s="138">
        <v>4.7802546E12</v>
      </c>
      <c r="C2109" s="139">
        <v>3.7013541E12</v>
      </c>
      <c r="D2109" s="138">
        <v>4.0077266400000006E11</v>
      </c>
      <c r="E2109" s="138">
        <v>4.550320044E12</v>
      </c>
      <c r="F2109" s="138">
        <v>1.7963171479205E13</v>
      </c>
    </row>
    <row r="2110">
      <c r="A2110" s="137">
        <v>44843.0</v>
      </c>
      <c r="B2110" s="138">
        <v>4.7802546E12</v>
      </c>
      <c r="C2110" s="139">
        <v>3.7013541E12</v>
      </c>
      <c r="D2110" s="138">
        <v>4.0077266400000006E11</v>
      </c>
      <c r="E2110" s="138">
        <v>4.550320044E12</v>
      </c>
      <c r="F2110" s="138">
        <v>1.7963171479205E13</v>
      </c>
    </row>
    <row r="2111">
      <c r="A2111" s="137">
        <v>44844.0</v>
      </c>
      <c r="B2111" s="138">
        <v>4.7802546E12</v>
      </c>
      <c r="C2111" s="139">
        <v>3.7013541E12</v>
      </c>
      <c r="D2111" s="138">
        <v>4.0077266400000006E11</v>
      </c>
      <c r="E2111" s="138">
        <v>4.550320044E12</v>
      </c>
      <c r="F2111" s="138">
        <v>1.7963171479205E13</v>
      </c>
    </row>
    <row r="2112">
      <c r="A2112" s="137">
        <v>44845.0</v>
      </c>
      <c r="B2112" s="138">
        <v>4.7802546E12</v>
      </c>
      <c r="C2112" s="139">
        <v>3.7013541E12</v>
      </c>
      <c r="D2112" s="138">
        <v>4.0077266400000006E11</v>
      </c>
      <c r="E2112" s="138">
        <v>4.550320044E12</v>
      </c>
      <c r="F2112" s="138">
        <v>1.7963171479205E13</v>
      </c>
    </row>
    <row r="2113">
      <c r="A2113" s="137">
        <v>44846.0</v>
      </c>
      <c r="B2113" s="138">
        <v>4.7802546E12</v>
      </c>
      <c r="C2113" s="139">
        <v>3.7013541E12</v>
      </c>
      <c r="D2113" s="138">
        <v>4.0077266400000006E11</v>
      </c>
      <c r="E2113" s="138">
        <v>4.550320044E12</v>
      </c>
      <c r="F2113" s="138">
        <v>1.7963171479205E13</v>
      </c>
    </row>
    <row r="2114">
      <c r="A2114" s="137">
        <v>44847.0</v>
      </c>
      <c r="B2114" s="138">
        <v>4.7802546E12</v>
      </c>
      <c r="C2114" s="139">
        <v>3.7013541E12</v>
      </c>
      <c r="D2114" s="138">
        <v>4.0077266400000006E11</v>
      </c>
      <c r="E2114" s="138">
        <v>4.550320044E12</v>
      </c>
      <c r="F2114" s="138">
        <v>1.7963171479205E13</v>
      </c>
    </row>
    <row r="2115">
      <c r="A2115" s="137">
        <v>44848.0</v>
      </c>
      <c r="B2115" s="138">
        <v>4.7802546E12</v>
      </c>
      <c r="C2115" s="139">
        <v>3.7013541E12</v>
      </c>
      <c r="D2115" s="138">
        <v>4.0077266400000006E11</v>
      </c>
      <c r="E2115" s="138">
        <v>4.550320044E12</v>
      </c>
      <c r="F2115" s="138">
        <v>1.7963171479205E13</v>
      </c>
    </row>
    <row r="2116">
      <c r="A2116" s="137">
        <v>44849.0</v>
      </c>
      <c r="B2116" s="138">
        <v>4.7802546E12</v>
      </c>
      <c r="C2116" s="139">
        <v>3.7013541E12</v>
      </c>
      <c r="D2116" s="138">
        <v>4.0077266400000006E11</v>
      </c>
      <c r="E2116" s="138">
        <v>4.550320044E12</v>
      </c>
      <c r="F2116" s="138">
        <v>1.7963171479205E13</v>
      </c>
    </row>
    <row r="2117">
      <c r="A2117" s="137">
        <v>44850.0</v>
      </c>
      <c r="B2117" s="138">
        <v>4.7802546E12</v>
      </c>
      <c r="C2117" s="139">
        <v>3.7013541E12</v>
      </c>
      <c r="D2117" s="138">
        <v>4.0077266400000006E11</v>
      </c>
      <c r="E2117" s="138">
        <v>4.550320044E12</v>
      </c>
      <c r="F2117" s="138">
        <v>1.7963171479205E13</v>
      </c>
    </row>
    <row r="2118">
      <c r="A2118" s="137">
        <v>44851.0</v>
      </c>
      <c r="B2118" s="138">
        <v>4.7802546E12</v>
      </c>
      <c r="C2118" s="139">
        <v>3.7013541E12</v>
      </c>
      <c r="D2118" s="138">
        <v>4.0077266400000006E11</v>
      </c>
      <c r="E2118" s="138">
        <v>4.550320044E12</v>
      </c>
      <c r="F2118" s="138">
        <v>1.7963171479205E13</v>
      </c>
    </row>
    <row r="2119">
      <c r="A2119" s="137">
        <v>44852.0</v>
      </c>
      <c r="B2119" s="138">
        <v>4.7802546E12</v>
      </c>
      <c r="C2119" s="139">
        <v>3.7013541E12</v>
      </c>
      <c r="D2119" s="138">
        <v>4.0077266400000006E11</v>
      </c>
      <c r="E2119" s="138">
        <v>4.550320044E12</v>
      </c>
      <c r="F2119" s="138">
        <v>1.7963171479205E13</v>
      </c>
    </row>
    <row r="2120">
      <c r="A2120" s="137">
        <v>44853.0</v>
      </c>
      <c r="B2120" s="138">
        <v>4.7802546E12</v>
      </c>
      <c r="C2120" s="139">
        <v>3.7013541E12</v>
      </c>
      <c r="D2120" s="138">
        <v>4.0077266400000006E11</v>
      </c>
      <c r="E2120" s="138">
        <v>4.550320044E12</v>
      </c>
      <c r="F2120" s="138">
        <v>1.7963171479205E13</v>
      </c>
    </row>
    <row r="2121">
      <c r="A2121" s="137">
        <v>44854.0</v>
      </c>
      <c r="B2121" s="138">
        <v>4.7802546E12</v>
      </c>
      <c r="C2121" s="139">
        <v>3.7013541E12</v>
      </c>
      <c r="D2121" s="138">
        <v>4.0077266400000006E11</v>
      </c>
      <c r="E2121" s="138">
        <v>4.550320044E12</v>
      </c>
      <c r="F2121" s="138">
        <v>1.7963171479205E13</v>
      </c>
    </row>
    <row r="2122">
      <c r="A2122" s="137">
        <v>44855.0</v>
      </c>
      <c r="B2122" s="138">
        <v>4.7802546E12</v>
      </c>
      <c r="C2122" s="139">
        <v>3.7013541E12</v>
      </c>
      <c r="D2122" s="138">
        <v>4.0077266400000006E11</v>
      </c>
      <c r="E2122" s="138">
        <v>4.550320044E12</v>
      </c>
      <c r="F2122" s="138">
        <v>1.7963171479205E13</v>
      </c>
    </row>
    <row r="2123">
      <c r="A2123" s="137">
        <v>44856.0</v>
      </c>
      <c r="B2123" s="138">
        <v>4.7802546E12</v>
      </c>
      <c r="C2123" s="139">
        <v>3.7013541E12</v>
      </c>
      <c r="D2123" s="138">
        <v>4.0077266400000006E11</v>
      </c>
      <c r="E2123" s="138">
        <v>4.550320044E12</v>
      </c>
      <c r="F2123" s="138">
        <v>1.7963171479205E13</v>
      </c>
    </row>
    <row r="2124">
      <c r="A2124" s="137">
        <v>44857.0</v>
      </c>
      <c r="B2124" s="138">
        <v>4.7802546E12</v>
      </c>
      <c r="C2124" s="139">
        <v>3.7013541E12</v>
      </c>
      <c r="D2124" s="138">
        <v>4.0077266400000006E11</v>
      </c>
      <c r="E2124" s="138">
        <v>4.550320044E12</v>
      </c>
      <c r="F2124" s="138">
        <v>1.7963171479205E13</v>
      </c>
    </row>
    <row r="2125">
      <c r="A2125" s="137">
        <v>44858.0</v>
      </c>
      <c r="B2125" s="138">
        <v>4.7802546E12</v>
      </c>
      <c r="C2125" s="139">
        <v>3.7013541E12</v>
      </c>
      <c r="D2125" s="138">
        <v>4.0077266400000006E11</v>
      </c>
      <c r="E2125" s="138">
        <v>4.550320044E12</v>
      </c>
      <c r="F2125" s="138">
        <v>1.7963171479205E13</v>
      </c>
    </row>
    <row r="2126">
      <c r="A2126" s="137">
        <v>44859.0</v>
      </c>
      <c r="B2126" s="138">
        <v>4.7802546E12</v>
      </c>
      <c r="C2126" s="139">
        <v>3.7013541E12</v>
      </c>
      <c r="D2126" s="138">
        <v>4.0077266400000006E11</v>
      </c>
      <c r="E2126" s="138">
        <v>4.550320044E12</v>
      </c>
      <c r="F2126" s="138">
        <v>1.7963171479205E13</v>
      </c>
    </row>
    <row r="2127">
      <c r="A2127" s="137">
        <v>44860.0</v>
      </c>
      <c r="B2127" s="138">
        <v>4.7802546E12</v>
      </c>
      <c r="C2127" s="139">
        <v>3.7013541E12</v>
      </c>
      <c r="D2127" s="138">
        <v>4.0077266400000006E11</v>
      </c>
      <c r="E2127" s="138">
        <v>4.550320044E12</v>
      </c>
      <c r="F2127" s="138">
        <v>1.7963171479205E13</v>
      </c>
    </row>
    <row r="2128">
      <c r="A2128" s="137">
        <v>44861.0</v>
      </c>
      <c r="B2128" s="138">
        <v>4.7802546E12</v>
      </c>
      <c r="C2128" s="139">
        <v>3.7013541E12</v>
      </c>
      <c r="D2128" s="138">
        <v>4.0077266400000006E11</v>
      </c>
      <c r="E2128" s="138">
        <v>4.550320044E12</v>
      </c>
      <c r="F2128" s="138">
        <v>1.7963171479205E13</v>
      </c>
    </row>
    <row r="2129">
      <c r="A2129" s="137">
        <v>44862.0</v>
      </c>
      <c r="B2129" s="138">
        <v>4.7802546E12</v>
      </c>
      <c r="C2129" s="139">
        <v>3.7013541E12</v>
      </c>
      <c r="D2129" s="138">
        <v>4.0077266400000006E11</v>
      </c>
      <c r="E2129" s="138">
        <v>4.550320044E12</v>
      </c>
      <c r="F2129" s="138">
        <v>1.7963171479205E13</v>
      </c>
    </row>
    <row r="2130">
      <c r="A2130" s="137">
        <v>44863.0</v>
      </c>
      <c r="B2130" s="138">
        <v>4.7802546E12</v>
      </c>
      <c r="C2130" s="139">
        <v>3.7013541E12</v>
      </c>
      <c r="D2130" s="138">
        <v>4.0077266400000006E11</v>
      </c>
      <c r="E2130" s="138">
        <v>4.550320044E12</v>
      </c>
      <c r="F2130" s="138">
        <v>1.7963171479205E13</v>
      </c>
    </row>
    <row r="2131">
      <c r="A2131" s="137">
        <v>44864.0</v>
      </c>
      <c r="B2131" s="138">
        <v>4.7802546E12</v>
      </c>
      <c r="C2131" s="139">
        <v>3.7013541E12</v>
      </c>
      <c r="D2131" s="138">
        <v>4.0077266400000006E11</v>
      </c>
      <c r="E2131" s="138">
        <v>4.550320044E12</v>
      </c>
      <c r="F2131" s="138">
        <v>1.7963171479205E13</v>
      </c>
    </row>
    <row r="2132">
      <c r="A2132" s="137">
        <v>44865.0</v>
      </c>
      <c r="B2132" s="138">
        <v>4.7802546E12</v>
      </c>
      <c r="C2132" s="139">
        <v>3.7013541E12</v>
      </c>
      <c r="D2132" s="138">
        <v>4.0077266400000006E11</v>
      </c>
      <c r="E2132" s="138">
        <v>4.550320044E12</v>
      </c>
      <c r="F2132" s="138">
        <v>1.7963171479205E13</v>
      </c>
    </row>
    <row r="2133">
      <c r="A2133" s="137">
        <v>44866.0</v>
      </c>
      <c r="B2133" s="138">
        <v>4.7802546E12</v>
      </c>
      <c r="C2133" s="139">
        <v>3.7013541E12</v>
      </c>
      <c r="D2133" s="138">
        <v>4.0077266400000006E11</v>
      </c>
      <c r="E2133" s="138">
        <v>4.550320044E12</v>
      </c>
      <c r="F2133" s="138">
        <v>1.7963171479205E13</v>
      </c>
    </row>
    <row r="2134">
      <c r="A2134" s="137">
        <v>44867.0</v>
      </c>
      <c r="B2134" s="138">
        <v>4.7802546E12</v>
      </c>
      <c r="C2134" s="139">
        <v>3.7013541E12</v>
      </c>
      <c r="D2134" s="138">
        <v>4.0077266400000006E11</v>
      </c>
      <c r="E2134" s="138">
        <v>4.550320044E12</v>
      </c>
      <c r="F2134" s="138">
        <v>1.7963171479205E13</v>
      </c>
    </row>
    <row r="2135">
      <c r="A2135" s="137">
        <v>44868.0</v>
      </c>
      <c r="B2135" s="138">
        <v>4.7802546E12</v>
      </c>
      <c r="C2135" s="139">
        <v>3.7013541E12</v>
      </c>
      <c r="D2135" s="138">
        <v>4.0077266400000006E11</v>
      </c>
      <c r="E2135" s="138">
        <v>4.550320044E12</v>
      </c>
      <c r="F2135" s="138">
        <v>1.7963171479205E13</v>
      </c>
    </row>
    <row r="2136">
      <c r="A2136" s="137">
        <v>44869.0</v>
      </c>
      <c r="B2136" s="138">
        <v>4.7802546E12</v>
      </c>
      <c r="C2136" s="139">
        <v>3.7013541E12</v>
      </c>
      <c r="D2136" s="138">
        <v>4.0077266400000006E11</v>
      </c>
      <c r="E2136" s="138">
        <v>4.550320044E12</v>
      </c>
      <c r="F2136" s="138">
        <v>1.7963171479205E13</v>
      </c>
    </row>
    <row r="2137">
      <c r="A2137" s="137">
        <v>44870.0</v>
      </c>
      <c r="B2137" s="138">
        <v>4.7802546E12</v>
      </c>
      <c r="C2137" s="139">
        <v>3.7013541E12</v>
      </c>
      <c r="D2137" s="138">
        <v>4.0077266400000006E11</v>
      </c>
      <c r="E2137" s="138">
        <v>4.550320044E12</v>
      </c>
      <c r="F2137" s="138">
        <v>1.7963171479205E13</v>
      </c>
    </row>
    <row r="2138">
      <c r="A2138" s="137">
        <v>44871.0</v>
      </c>
      <c r="B2138" s="138">
        <v>4.7802546E12</v>
      </c>
      <c r="C2138" s="139">
        <v>3.7013541E12</v>
      </c>
      <c r="D2138" s="138">
        <v>4.0077266400000006E11</v>
      </c>
      <c r="E2138" s="138">
        <v>4.550320044E12</v>
      </c>
      <c r="F2138" s="138">
        <v>1.7963171479205E13</v>
      </c>
    </row>
    <row r="2139">
      <c r="A2139" s="137">
        <v>44872.0</v>
      </c>
      <c r="B2139" s="138">
        <v>4.7802546E12</v>
      </c>
      <c r="C2139" s="139">
        <v>3.7013541E12</v>
      </c>
      <c r="D2139" s="138">
        <v>4.0077266400000006E11</v>
      </c>
      <c r="E2139" s="138">
        <v>4.550320044E12</v>
      </c>
      <c r="F2139" s="138">
        <v>1.7963171479205E13</v>
      </c>
    </row>
    <row r="2140">
      <c r="A2140" s="137">
        <v>44873.0</v>
      </c>
      <c r="B2140" s="138">
        <v>4.7802546E12</v>
      </c>
      <c r="C2140" s="139">
        <v>3.7013541E12</v>
      </c>
      <c r="D2140" s="138">
        <v>4.0077266400000006E11</v>
      </c>
      <c r="E2140" s="138">
        <v>4.550320044E12</v>
      </c>
      <c r="F2140" s="138">
        <v>1.7963171479205E13</v>
      </c>
    </row>
    <row r="2141">
      <c r="A2141" s="137">
        <v>44874.0</v>
      </c>
      <c r="B2141" s="138">
        <v>4.7802546E12</v>
      </c>
      <c r="C2141" s="139">
        <v>3.7013541E12</v>
      </c>
      <c r="D2141" s="138">
        <v>4.0077266400000006E11</v>
      </c>
      <c r="E2141" s="138">
        <v>4.550320044E12</v>
      </c>
      <c r="F2141" s="138">
        <v>1.7963171479205E13</v>
      </c>
    </row>
    <row r="2142">
      <c r="A2142" s="137">
        <v>44875.0</v>
      </c>
      <c r="B2142" s="138">
        <v>4.7802546E12</v>
      </c>
      <c r="C2142" s="139">
        <v>3.7013541E12</v>
      </c>
      <c r="D2142" s="138">
        <v>4.0077266400000006E11</v>
      </c>
      <c r="E2142" s="138">
        <v>4.550320044E12</v>
      </c>
      <c r="F2142" s="138">
        <v>1.7963171479205E13</v>
      </c>
    </row>
    <row r="2143">
      <c r="A2143" s="137">
        <v>44876.0</v>
      </c>
      <c r="B2143" s="138">
        <v>4.7802546E12</v>
      </c>
      <c r="C2143" s="139">
        <v>3.7013541E12</v>
      </c>
      <c r="D2143" s="138">
        <v>4.0077266400000006E11</v>
      </c>
      <c r="E2143" s="138">
        <v>4.550320044E12</v>
      </c>
      <c r="F2143" s="138">
        <v>1.7963171479205E13</v>
      </c>
    </row>
    <row r="2144">
      <c r="A2144" s="137">
        <v>44877.0</v>
      </c>
      <c r="B2144" s="138">
        <v>4.7802546E12</v>
      </c>
      <c r="C2144" s="139">
        <v>3.7013541E12</v>
      </c>
      <c r="D2144" s="138">
        <v>4.0077266400000006E11</v>
      </c>
      <c r="E2144" s="138">
        <v>4.550320044E12</v>
      </c>
      <c r="F2144" s="138">
        <v>1.7963171479205E13</v>
      </c>
    </row>
    <row r="2145">
      <c r="A2145" s="137">
        <v>44878.0</v>
      </c>
      <c r="B2145" s="138">
        <v>4.7802546E12</v>
      </c>
      <c r="C2145" s="139">
        <v>3.7013541E12</v>
      </c>
      <c r="D2145" s="138">
        <v>4.0077266400000006E11</v>
      </c>
      <c r="E2145" s="138">
        <v>4.550320044E12</v>
      </c>
      <c r="F2145" s="138">
        <v>1.7963171479205E13</v>
      </c>
    </row>
    <row r="2146">
      <c r="A2146" s="137">
        <v>44879.0</v>
      </c>
      <c r="B2146" s="138">
        <v>4.7802546E12</v>
      </c>
      <c r="C2146" s="139">
        <v>3.7013541E12</v>
      </c>
      <c r="D2146" s="138">
        <v>4.0077266400000006E11</v>
      </c>
      <c r="E2146" s="138">
        <v>4.550320044E12</v>
      </c>
      <c r="F2146" s="138">
        <v>1.7963171479205E13</v>
      </c>
    </row>
    <row r="2147">
      <c r="A2147" s="137">
        <v>44880.0</v>
      </c>
      <c r="B2147" s="138">
        <v>4.7802546E12</v>
      </c>
      <c r="C2147" s="139">
        <v>3.7013541E12</v>
      </c>
      <c r="D2147" s="138">
        <v>4.0077266400000006E11</v>
      </c>
      <c r="E2147" s="138">
        <v>4.550320044E12</v>
      </c>
      <c r="F2147" s="138">
        <v>1.7963171479205E13</v>
      </c>
    </row>
    <row r="2148">
      <c r="A2148" s="137">
        <v>44881.0</v>
      </c>
      <c r="B2148" s="138">
        <v>4.7802546E12</v>
      </c>
      <c r="C2148" s="139">
        <v>3.7013541E12</v>
      </c>
      <c r="D2148" s="138">
        <v>4.0077266400000006E11</v>
      </c>
      <c r="E2148" s="138">
        <v>4.550320044E12</v>
      </c>
      <c r="F2148" s="138">
        <v>1.7963171479205E13</v>
      </c>
    </row>
    <row r="2149">
      <c r="A2149" s="137">
        <v>44882.0</v>
      </c>
      <c r="B2149" s="138">
        <v>4.7802546E12</v>
      </c>
      <c r="C2149" s="139">
        <v>3.7013541E12</v>
      </c>
      <c r="D2149" s="138">
        <v>4.0077266400000006E11</v>
      </c>
      <c r="E2149" s="138">
        <v>4.550320044E12</v>
      </c>
      <c r="F2149" s="138">
        <v>1.7963171479205E13</v>
      </c>
    </row>
    <row r="2150">
      <c r="A2150" s="137">
        <v>44883.0</v>
      </c>
      <c r="B2150" s="138">
        <v>4.7802546E12</v>
      </c>
      <c r="C2150" s="139">
        <v>3.7013541E12</v>
      </c>
      <c r="D2150" s="138">
        <v>4.0077266400000006E11</v>
      </c>
      <c r="E2150" s="138">
        <v>4.550320044E12</v>
      </c>
      <c r="F2150" s="138">
        <v>1.7963171479205E13</v>
      </c>
    </row>
    <row r="2151">
      <c r="A2151" s="137">
        <v>44884.0</v>
      </c>
      <c r="B2151" s="138">
        <v>4.7802546E12</v>
      </c>
      <c r="C2151" s="139">
        <v>3.7013541E12</v>
      </c>
      <c r="D2151" s="138">
        <v>4.0077266400000006E11</v>
      </c>
      <c r="E2151" s="138">
        <v>4.550320044E12</v>
      </c>
      <c r="F2151" s="138">
        <v>1.7963171479205E13</v>
      </c>
    </row>
    <row r="2152">
      <c r="A2152" s="137">
        <v>44885.0</v>
      </c>
      <c r="B2152" s="138">
        <v>4.7802546E12</v>
      </c>
      <c r="C2152" s="139">
        <v>3.7013541E12</v>
      </c>
      <c r="D2152" s="138">
        <v>4.0077266400000006E11</v>
      </c>
      <c r="E2152" s="138">
        <v>4.550320044E12</v>
      </c>
      <c r="F2152" s="138">
        <v>1.7963171479205E13</v>
      </c>
    </row>
    <row r="2153">
      <c r="A2153" s="137">
        <v>44886.0</v>
      </c>
      <c r="B2153" s="138">
        <v>4.7802546E12</v>
      </c>
      <c r="C2153" s="139">
        <v>3.7013541E12</v>
      </c>
      <c r="D2153" s="138">
        <v>4.0077266400000006E11</v>
      </c>
      <c r="E2153" s="138">
        <v>4.550320044E12</v>
      </c>
      <c r="F2153" s="138">
        <v>1.7963171479205E13</v>
      </c>
    </row>
    <row r="2154">
      <c r="A2154" s="137">
        <v>44887.0</v>
      </c>
      <c r="B2154" s="138">
        <v>4.7802546E12</v>
      </c>
      <c r="C2154" s="139">
        <v>3.7013541E12</v>
      </c>
      <c r="D2154" s="138">
        <v>4.0077266400000006E11</v>
      </c>
      <c r="E2154" s="138">
        <v>4.550320044E12</v>
      </c>
      <c r="F2154" s="138">
        <v>1.7963171479205E13</v>
      </c>
    </row>
    <row r="2155">
      <c r="A2155" s="137">
        <v>44888.0</v>
      </c>
      <c r="B2155" s="138">
        <v>4.7802546E12</v>
      </c>
      <c r="C2155" s="139">
        <v>3.7013541E12</v>
      </c>
      <c r="D2155" s="138">
        <v>4.0077266400000006E11</v>
      </c>
      <c r="E2155" s="138">
        <v>4.550320044E12</v>
      </c>
      <c r="F2155" s="138">
        <v>1.7963171479205E13</v>
      </c>
    </row>
    <row r="2156">
      <c r="A2156" s="137">
        <v>44889.0</v>
      </c>
      <c r="B2156" s="138">
        <v>4.7802546E12</v>
      </c>
      <c r="C2156" s="139">
        <v>3.7013541E12</v>
      </c>
      <c r="D2156" s="138">
        <v>4.0077266400000006E11</v>
      </c>
      <c r="E2156" s="138">
        <v>4.550320044E12</v>
      </c>
      <c r="F2156" s="138">
        <v>1.7963171479205E13</v>
      </c>
    </row>
    <row r="2157">
      <c r="A2157" s="137">
        <v>44890.0</v>
      </c>
      <c r="B2157" s="138">
        <v>4.7802546E12</v>
      </c>
      <c r="C2157" s="139">
        <v>3.7013541E12</v>
      </c>
      <c r="D2157" s="138">
        <v>4.0077266400000006E11</v>
      </c>
      <c r="E2157" s="138">
        <v>4.550320044E12</v>
      </c>
      <c r="F2157" s="138">
        <v>1.7963171479205E13</v>
      </c>
    </row>
    <row r="2158">
      <c r="A2158" s="137">
        <v>44891.0</v>
      </c>
      <c r="B2158" s="138">
        <v>4.7802546E12</v>
      </c>
      <c r="C2158" s="139">
        <v>3.7013541E12</v>
      </c>
      <c r="D2158" s="138">
        <v>4.0077266400000006E11</v>
      </c>
      <c r="E2158" s="138">
        <v>4.550320044E12</v>
      </c>
      <c r="F2158" s="138">
        <v>1.7963171479205E13</v>
      </c>
    </row>
    <row r="2159">
      <c r="A2159" s="137">
        <v>44892.0</v>
      </c>
      <c r="B2159" s="138">
        <v>4.7802546E12</v>
      </c>
      <c r="C2159" s="139">
        <v>3.7013541E12</v>
      </c>
      <c r="D2159" s="138">
        <v>4.0077266400000006E11</v>
      </c>
      <c r="E2159" s="138">
        <v>4.550320044E12</v>
      </c>
      <c r="F2159" s="138">
        <v>1.7963171479205E13</v>
      </c>
    </row>
    <row r="2160">
      <c r="A2160" s="137">
        <v>44893.0</v>
      </c>
      <c r="B2160" s="138">
        <v>4.7802546E12</v>
      </c>
      <c r="C2160" s="139">
        <v>3.7013541E12</v>
      </c>
      <c r="D2160" s="138">
        <v>4.0077266400000006E11</v>
      </c>
      <c r="E2160" s="138">
        <v>4.550320044E12</v>
      </c>
      <c r="F2160" s="138">
        <v>1.7963171479205E13</v>
      </c>
    </row>
    <row r="2161">
      <c r="A2161" s="137">
        <v>44894.0</v>
      </c>
      <c r="B2161" s="138">
        <v>4.7802546E12</v>
      </c>
      <c r="C2161" s="139">
        <v>3.7013541E12</v>
      </c>
      <c r="D2161" s="138">
        <v>4.0077266400000006E11</v>
      </c>
      <c r="E2161" s="138">
        <v>4.550320044E12</v>
      </c>
      <c r="F2161" s="138">
        <v>1.7963171479205E13</v>
      </c>
    </row>
    <row r="2162">
      <c r="A2162" s="137">
        <v>44895.0</v>
      </c>
      <c r="B2162" s="138">
        <v>4.7802546E12</v>
      </c>
      <c r="C2162" s="139">
        <v>3.7013541E12</v>
      </c>
      <c r="D2162" s="138">
        <v>4.0077266400000006E11</v>
      </c>
      <c r="E2162" s="138">
        <v>4.550320044E12</v>
      </c>
      <c r="F2162" s="138">
        <v>1.7963171479205E13</v>
      </c>
    </row>
    <row r="2163">
      <c r="A2163" s="137">
        <v>44896.0</v>
      </c>
      <c r="B2163" s="138">
        <v>4.7802546E12</v>
      </c>
      <c r="C2163" s="139">
        <v>3.7013541E12</v>
      </c>
      <c r="D2163" s="138">
        <v>4.0077266400000006E11</v>
      </c>
      <c r="E2163" s="138">
        <v>4.550320044E12</v>
      </c>
      <c r="F2163" s="138">
        <v>1.7963171479205E13</v>
      </c>
    </row>
    <row r="2164">
      <c r="A2164" s="137">
        <v>44897.0</v>
      </c>
      <c r="B2164" s="138">
        <v>4.7802546E12</v>
      </c>
      <c r="C2164" s="139">
        <v>3.7013541E12</v>
      </c>
      <c r="D2164" s="138">
        <v>4.0077266400000006E11</v>
      </c>
      <c r="E2164" s="138">
        <v>4.550320044E12</v>
      </c>
      <c r="F2164" s="138">
        <v>1.7963171479205E13</v>
      </c>
    </row>
    <row r="2165">
      <c r="A2165" s="137">
        <v>44898.0</v>
      </c>
      <c r="B2165" s="138">
        <v>4.7802546E12</v>
      </c>
      <c r="C2165" s="139">
        <v>3.7013541E12</v>
      </c>
      <c r="D2165" s="138">
        <v>4.0077266400000006E11</v>
      </c>
      <c r="E2165" s="138">
        <v>4.550320044E12</v>
      </c>
      <c r="F2165" s="138">
        <v>1.7963171479205E13</v>
      </c>
    </row>
    <row r="2166">
      <c r="A2166" s="137">
        <v>44899.0</v>
      </c>
      <c r="B2166" s="138">
        <v>4.7802546E12</v>
      </c>
      <c r="C2166" s="139">
        <v>3.7013541E12</v>
      </c>
      <c r="D2166" s="138">
        <v>4.0077266400000006E11</v>
      </c>
      <c r="E2166" s="138">
        <v>4.550320044E12</v>
      </c>
      <c r="F2166" s="138">
        <v>1.7963171479205E13</v>
      </c>
    </row>
    <row r="2167">
      <c r="A2167" s="137">
        <v>44900.0</v>
      </c>
      <c r="B2167" s="138">
        <v>4.7802546E12</v>
      </c>
      <c r="C2167" s="139">
        <v>3.7013541E12</v>
      </c>
      <c r="D2167" s="138">
        <v>4.0077266400000006E11</v>
      </c>
      <c r="E2167" s="138">
        <v>4.550320044E12</v>
      </c>
      <c r="F2167" s="138">
        <v>1.7963171479205E13</v>
      </c>
    </row>
    <row r="2168">
      <c r="A2168" s="137">
        <v>44901.0</v>
      </c>
      <c r="B2168" s="138">
        <v>4.7802546E12</v>
      </c>
      <c r="C2168" s="139">
        <v>3.7013541E12</v>
      </c>
      <c r="D2168" s="138">
        <v>4.0077266400000006E11</v>
      </c>
      <c r="E2168" s="138">
        <v>4.550320044E12</v>
      </c>
      <c r="F2168" s="138">
        <v>1.7963171479205E13</v>
      </c>
    </row>
    <row r="2169">
      <c r="A2169" s="137">
        <v>44902.0</v>
      </c>
      <c r="B2169" s="138">
        <v>4.7802546E12</v>
      </c>
      <c r="C2169" s="139">
        <v>3.7013541E12</v>
      </c>
      <c r="D2169" s="138">
        <v>4.0077266400000006E11</v>
      </c>
      <c r="E2169" s="138">
        <v>4.550320044E12</v>
      </c>
      <c r="F2169" s="138">
        <v>1.7963171479205E13</v>
      </c>
    </row>
    <row r="2170">
      <c r="A2170" s="137">
        <v>44903.0</v>
      </c>
      <c r="B2170" s="138">
        <v>4.7802546E12</v>
      </c>
      <c r="C2170" s="139">
        <v>3.7013541E12</v>
      </c>
      <c r="D2170" s="138">
        <v>4.0077266400000006E11</v>
      </c>
      <c r="E2170" s="138">
        <v>4.550320044E12</v>
      </c>
      <c r="F2170" s="138">
        <v>1.7963171479205E13</v>
      </c>
    </row>
    <row r="2171">
      <c r="A2171" s="137">
        <v>44904.0</v>
      </c>
      <c r="B2171" s="138">
        <v>4.7802546E12</v>
      </c>
      <c r="C2171" s="139">
        <v>3.7013541E12</v>
      </c>
      <c r="D2171" s="138">
        <v>4.0077266400000006E11</v>
      </c>
      <c r="E2171" s="138">
        <v>4.550320044E12</v>
      </c>
      <c r="F2171" s="138">
        <v>1.7963171479205E13</v>
      </c>
    </row>
    <row r="2172">
      <c r="A2172" s="137">
        <v>44905.0</v>
      </c>
      <c r="B2172" s="138">
        <v>4.7802546E12</v>
      </c>
      <c r="C2172" s="139">
        <v>3.7013541E12</v>
      </c>
      <c r="D2172" s="138">
        <v>4.0077266400000006E11</v>
      </c>
      <c r="E2172" s="138">
        <v>4.550320044E12</v>
      </c>
      <c r="F2172" s="138">
        <v>1.7963171479205E13</v>
      </c>
    </row>
    <row r="2173">
      <c r="A2173" s="137">
        <v>44906.0</v>
      </c>
      <c r="B2173" s="138">
        <v>4.7802546E12</v>
      </c>
      <c r="C2173" s="139">
        <v>3.7013541E12</v>
      </c>
      <c r="D2173" s="138">
        <v>4.0077266400000006E11</v>
      </c>
      <c r="E2173" s="138">
        <v>4.550320044E12</v>
      </c>
      <c r="F2173" s="138">
        <v>1.7963171479205E13</v>
      </c>
    </row>
    <row r="2174">
      <c r="A2174" s="137">
        <v>44907.0</v>
      </c>
      <c r="B2174" s="138">
        <v>4.7802546E12</v>
      </c>
      <c r="C2174" s="139">
        <v>3.7013541E12</v>
      </c>
      <c r="D2174" s="138">
        <v>4.0077266400000006E11</v>
      </c>
      <c r="E2174" s="138">
        <v>4.550320044E12</v>
      </c>
      <c r="F2174" s="138">
        <v>1.7963171479205E13</v>
      </c>
    </row>
    <row r="2175">
      <c r="A2175" s="137">
        <v>44908.0</v>
      </c>
      <c r="B2175" s="138">
        <v>4.7802546E12</v>
      </c>
      <c r="C2175" s="139">
        <v>3.7013541E12</v>
      </c>
      <c r="D2175" s="138">
        <v>4.0077266400000006E11</v>
      </c>
      <c r="E2175" s="138">
        <v>4.550320044E12</v>
      </c>
      <c r="F2175" s="138">
        <v>1.7963171479205E13</v>
      </c>
    </row>
    <row r="2176">
      <c r="A2176" s="137">
        <v>44909.0</v>
      </c>
      <c r="B2176" s="138">
        <v>4.7802546E12</v>
      </c>
      <c r="C2176" s="139">
        <v>3.7013541E12</v>
      </c>
      <c r="D2176" s="138">
        <v>4.0077266400000006E11</v>
      </c>
      <c r="E2176" s="138">
        <v>4.550320044E12</v>
      </c>
      <c r="F2176" s="138">
        <v>1.7963171479205E13</v>
      </c>
    </row>
    <row r="2177">
      <c r="A2177" s="137">
        <v>44910.0</v>
      </c>
      <c r="B2177" s="138">
        <v>4.7802546E12</v>
      </c>
      <c r="C2177" s="139">
        <v>3.7013541E12</v>
      </c>
      <c r="D2177" s="138">
        <v>4.0077266400000006E11</v>
      </c>
      <c r="E2177" s="138">
        <v>4.550320044E12</v>
      </c>
      <c r="F2177" s="138">
        <v>1.7963171479205E13</v>
      </c>
    </row>
    <row r="2178">
      <c r="A2178" s="137">
        <v>44911.0</v>
      </c>
      <c r="B2178" s="138">
        <v>4.7802546E12</v>
      </c>
      <c r="C2178" s="139">
        <v>3.7013541E12</v>
      </c>
      <c r="D2178" s="138">
        <v>4.0077266400000006E11</v>
      </c>
      <c r="E2178" s="138">
        <v>4.550320044E12</v>
      </c>
      <c r="F2178" s="138">
        <v>1.7963171479205E13</v>
      </c>
    </row>
    <row r="2179">
      <c r="A2179" s="137">
        <v>44912.0</v>
      </c>
      <c r="B2179" s="138">
        <v>4.7802546E12</v>
      </c>
      <c r="C2179" s="139">
        <v>3.7013541E12</v>
      </c>
      <c r="D2179" s="138">
        <v>4.0077266400000006E11</v>
      </c>
      <c r="E2179" s="138">
        <v>4.550320044E12</v>
      </c>
      <c r="F2179" s="138">
        <v>1.7963171479205E13</v>
      </c>
    </row>
    <row r="2180">
      <c r="A2180" s="137">
        <v>44913.0</v>
      </c>
      <c r="B2180" s="138">
        <v>4.7802546E12</v>
      </c>
      <c r="C2180" s="139">
        <v>3.7013541E12</v>
      </c>
      <c r="D2180" s="138">
        <v>4.0077266400000006E11</v>
      </c>
      <c r="E2180" s="138">
        <v>4.550320044E12</v>
      </c>
      <c r="F2180" s="138">
        <v>1.7963171479205E13</v>
      </c>
    </row>
    <row r="2181">
      <c r="A2181" s="137">
        <v>44914.0</v>
      </c>
      <c r="B2181" s="138">
        <v>4.7802546E12</v>
      </c>
      <c r="C2181" s="139">
        <v>3.7013541E12</v>
      </c>
      <c r="D2181" s="138">
        <v>4.0077266400000006E11</v>
      </c>
      <c r="E2181" s="138">
        <v>4.550320044E12</v>
      </c>
      <c r="F2181" s="138">
        <v>1.7963171479205E13</v>
      </c>
    </row>
    <row r="2182">
      <c r="A2182" s="137">
        <v>44915.0</v>
      </c>
      <c r="B2182" s="138">
        <v>4.7802546E12</v>
      </c>
      <c r="C2182" s="139">
        <v>3.7013541E12</v>
      </c>
      <c r="D2182" s="138">
        <v>4.0077266400000006E11</v>
      </c>
      <c r="E2182" s="138">
        <v>4.550320044E12</v>
      </c>
      <c r="F2182" s="138">
        <v>1.7963171479205E13</v>
      </c>
    </row>
    <row r="2183">
      <c r="A2183" s="137">
        <v>44916.0</v>
      </c>
      <c r="B2183" s="138">
        <v>4.7802546E12</v>
      </c>
      <c r="C2183" s="139">
        <v>3.7013541E12</v>
      </c>
      <c r="D2183" s="138">
        <v>4.0077266400000006E11</v>
      </c>
      <c r="E2183" s="138">
        <v>4.550320044E12</v>
      </c>
      <c r="F2183" s="138">
        <v>1.7963171479205E13</v>
      </c>
    </row>
    <row r="2184">
      <c r="A2184" s="137">
        <v>44917.0</v>
      </c>
      <c r="B2184" s="138">
        <v>4.7802546E12</v>
      </c>
      <c r="C2184" s="139">
        <v>3.7013541E12</v>
      </c>
      <c r="D2184" s="138">
        <v>4.0077266400000006E11</v>
      </c>
      <c r="E2184" s="138">
        <v>4.550320044E12</v>
      </c>
      <c r="F2184" s="138">
        <v>1.7963171479205E13</v>
      </c>
    </row>
    <row r="2185">
      <c r="A2185" s="137">
        <v>44918.0</v>
      </c>
      <c r="B2185" s="138">
        <v>4.7802546E12</v>
      </c>
      <c r="C2185" s="139">
        <v>3.7013541E12</v>
      </c>
      <c r="D2185" s="138">
        <v>4.0077266400000006E11</v>
      </c>
      <c r="E2185" s="138">
        <v>4.550320044E12</v>
      </c>
      <c r="F2185" s="138">
        <v>1.7963171479205E13</v>
      </c>
    </row>
    <row r="2186">
      <c r="A2186" s="137">
        <v>44919.0</v>
      </c>
      <c r="B2186" s="138">
        <v>4.7802546E12</v>
      </c>
      <c r="C2186" s="139">
        <v>3.7013541E12</v>
      </c>
      <c r="D2186" s="138">
        <v>4.0077266400000006E11</v>
      </c>
      <c r="E2186" s="138">
        <v>4.550320044E12</v>
      </c>
      <c r="F2186" s="138">
        <v>1.7963171479205E13</v>
      </c>
    </row>
    <row r="2187">
      <c r="A2187" s="137">
        <v>44920.0</v>
      </c>
      <c r="B2187" s="138">
        <v>4.7802546E12</v>
      </c>
      <c r="C2187" s="139">
        <v>3.7013541E12</v>
      </c>
      <c r="D2187" s="138">
        <v>4.0077266400000006E11</v>
      </c>
      <c r="E2187" s="138">
        <v>4.550320044E12</v>
      </c>
      <c r="F2187" s="138">
        <v>1.7963171479205E13</v>
      </c>
    </row>
    <row r="2188">
      <c r="A2188" s="137">
        <v>44921.0</v>
      </c>
      <c r="B2188" s="138">
        <v>4.7802546E12</v>
      </c>
      <c r="C2188" s="139">
        <v>3.7013541E12</v>
      </c>
      <c r="D2188" s="138">
        <v>4.0077266400000006E11</v>
      </c>
      <c r="E2188" s="138">
        <v>4.550320044E12</v>
      </c>
      <c r="F2188" s="138">
        <v>1.7963171479205E13</v>
      </c>
    </row>
    <row r="2189">
      <c r="A2189" s="137">
        <v>44922.0</v>
      </c>
      <c r="B2189" s="138">
        <v>4.7802546E12</v>
      </c>
      <c r="C2189" s="139">
        <v>3.7013541E12</v>
      </c>
      <c r="D2189" s="138">
        <v>4.0077266400000006E11</v>
      </c>
      <c r="E2189" s="138">
        <v>4.550320044E12</v>
      </c>
      <c r="F2189" s="138">
        <v>1.7963171479205E13</v>
      </c>
    </row>
    <row r="2190">
      <c r="A2190" s="137">
        <v>44923.0</v>
      </c>
      <c r="B2190" s="138">
        <v>4.7802546E12</v>
      </c>
      <c r="C2190" s="139">
        <v>3.7013541E12</v>
      </c>
      <c r="D2190" s="138">
        <v>4.0077266400000006E11</v>
      </c>
      <c r="E2190" s="138">
        <v>4.550320044E12</v>
      </c>
      <c r="F2190" s="138">
        <v>1.7963171479205E13</v>
      </c>
    </row>
    <row r="2191">
      <c r="A2191" s="137">
        <v>44924.0</v>
      </c>
      <c r="B2191" s="138">
        <v>4.7802546E12</v>
      </c>
      <c r="C2191" s="139">
        <v>3.7013541E12</v>
      </c>
      <c r="D2191" s="138">
        <v>4.0077266400000006E11</v>
      </c>
      <c r="E2191" s="138">
        <v>4.550320044E12</v>
      </c>
      <c r="F2191" s="138">
        <v>1.7963171479205E13</v>
      </c>
    </row>
    <row r="2192">
      <c r="A2192" s="137">
        <v>44925.0</v>
      </c>
      <c r="B2192" s="138">
        <v>4.7802546E12</v>
      </c>
      <c r="C2192" s="139">
        <v>3.7013541E12</v>
      </c>
      <c r="D2192" s="138">
        <v>4.0077266400000006E11</v>
      </c>
      <c r="E2192" s="138">
        <v>4.550320044E12</v>
      </c>
      <c r="F2192" s="138">
        <v>1.7963171479205E13</v>
      </c>
    </row>
    <row r="2193">
      <c r="A2193" s="137">
        <v>44926.0</v>
      </c>
      <c r="B2193" s="138">
        <v>4.7802546E12</v>
      </c>
      <c r="C2193" s="139">
        <v>3.7013541E12</v>
      </c>
      <c r="D2193" s="138">
        <v>4.0077266400000006E11</v>
      </c>
      <c r="E2193" s="138">
        <v>4.550320044E12</v>
      </c>
      <c r="F2193" s="138">
        <v>1.7963171479205E13</v>
      </c>
    </row>
    <row r="2194">
      <c r="A2194" s="137">
        <v>44927.0</v>
      </c>
      <c r="B2194" s="138">
        <v>4.8618807E12</v>
      </c>
      <c r="C2194" s="139">
        <v>3.7786336E12</v>
      </c>
      <c r="D2194" s="138">
        <v>3.7714766400000006E11</v>
      </c>
      <c r="E2194" s="138">
        <v>4.399811784E12</v>
      </c>
      <c r="F2194" s="138">
        <v>1.762204E13</v>
      </c>
    </row>
    <row r="2195">
      <c r="A2195" s="137">
        <v>44928.0</v>
      </c>
      <c r="B2195" s="138">
        <v>4.8618807E12</v>
      </c>
      <c r="C2195" s="139">
        <v>3.7786336E12</v>
      </c>
      <c r="D2195" s="138">
        <v>3.7714766400000006E11</v>
      </c>
      <c r="E2195" s="138">
        <v>4.399811784E12</v>
      </c>
      <c r="F2195" s="138">
        <v>1.762204E13</v>
      </c>
    </row>
    <row r="2196">
      <c r="A2196" s="137">
        <v>44929.0</v>
      </c>
      <c r="B2196" s="138">
        <v>4.8618807E12</v>
      </c>
      <c r="C2196" s="139">
        <v>3.7786336E12</v>
      </c>
      <c r="D2196" s="138">
        <v>3.7714766400000006E11</v>
      </c>
      <c r="E2196" s="138">
        <v>4.399811784E12</v>
      </c>
      <c r="F2196" s="138">
        <v>1.762204E13</v>
      </c>
    </row>
    <row r="2197">
      <c r="A2197" s="137">
        <v>44930.0</v>
      </c>
      <c r="B2197" s="138">
        <v>4.8618807E12</v>
      </c>
      <c r="C2197" s="139">
        <v>3.7786336E12</v>
      </c>
      <c r="D2197" s="138">
        <v>3.7714766400000006E11</v>
      </c>
      <c r="E2197" s="138">
        <v>4.399811784E12</v>
      </c>
      <c r="F2197" s="138">
        <v>1.762204E13</v>
      </c>
    </row>
    <row r="2198">
      <c r="A2198" s="137">
        <v>44931.0</v>
      </c>
      <c r="B2198" s="138">
        <v>4.8618807E12</v>
      </c>
      <c r="C2198" s="139">
        <v>3.7786336E12</v>
      </c>
      <c r="D2198" s="138">
        <v>3.7714766400000006E11</v>
      </c>
      <c r="E2198" s="138">
        <v>4.399811784E12</v>
      </c>
      <c r="F2198" s="138">
        <v>1.762204E13</v>
      </c>
    </row>
    <row r="2199">
      <c r="A2199" s="137">
        <v>44932.0</v>
      </c>
      <c r="B2199" s="138">
        <v>4.8618807E12</v>
      </c>
      <c r="C2199" s="139">
        <v>3.7786336E12</v>
      </c>
      <c r="D2199" s="138">
        <v>3.7714766400000006E11</v>
      </c>
      <c r="E2199" s="138">
        <v>4.399811784E12</v>
      </c>
      <c r="F2199" s="138">
        <v>1.762204E13</v>
      </c>
    </row>
    <row r="2200">
      <c r="A2200" s="137">
        <v>44933.0</v>
      </c>
      <c r="B2200" s="138">
        <v>4.8618807E12</v>
      </c>
      <c r="C2200" s="139">
        <v>3.7786336E12</v>
      </c>
      <c r="D2200" s="138">
        <v>3.7714766400000006E11</v>
      </c>
      <c r="E2200" s="138">
        <v>4.399811784E12</v>
      </c>
      <c r="F2200" s="138">
        <v>1.762204E13</v>
      </c>
    </row>
    <row r="2201">
      <c r="A2201" s="137">
        <v>44934.0</v>
      </c>
      <c r="B2201" s="138">
        <v>4.8618807E12</v>
      </c>
      <c r="C2201" s="139">
        <v>3.7786336E12</v>
      </c>
      <c r="D2201" s="138">
        <v>3.7714766400000006E11</v>
      </c>
      <c r="E2201" s="138">
        <v>4.399811784E12</v>
      </c>
      <c r="F2201" s="138">
        <v>1.762204E13</v>
      </c>
    </row>
    <row r="2202">
      <c r="A2202" s="137">
        <v>44935.0</v>
      </c>
      <c r="B2202" s="138">
        <v>4.8618807E12</v>
      </c>
      <c r="C2202" s="139">
        <v>3.7786336E12</v>
      </c>
      <c r="D2202" s="138">
        <v>3.7714766400000006E11</v>
      </c>
      <c r="E2202" s="138">
        <v>4.399811784E12</v>
      </c>
      <c r="F2202" s="138">
        <v>1.762204E13</v>
      </c>
    </row>
    <row r="2203">
      <c r="A2203" s="137">
        <v>44936.0</v>
      </c>
      <c r="B2203" s="138">
        <v>4.8618807E12</v>
      </c>
      <c r="C2203" s="139">
        <v>3.7786336E12</v>
      </c>
      <c r="D2203" s="138">
        <v>3.7714766400000006E11</v>
      </c>
      <c r="E2203" s="138">
        <v>4.399811784E12</v>
      </c>
      <c r="F2203" s="138">
        <v>1.762204E13</v>
      </c>
    </row>
    <row r="2204">
      <c r="A2204" s="137">
        <v>44937.0</v>
      </c>
      <c r="B2204" s="138">
        <v>4.8618807E12</v>
      </c>
      <c r="C2204" s="139">
        <v>3.7786336E12</v>
      </c>
      <c r="D2204" s="138">
        <v>3.7714766400000006E11</v>
      </c>
      <c r="E2204" s="138">
        <v>4.399811784E12</v>
      </c>
      <c r="F2204" s="138">
        <v>1.762204E13</v>
      </c>
    </row>
    <row r="2205">
      <c r="A2205" s="137">
        <v>44938.0</v>
      </c>
      <c r="B2205" s="138">
        <v>4.8618807E12</v>
      </c>
      <c r="C2205" s="139">
        <v>3.7786336E12</v>
      </c>
      <c r="D2205" s="138">
        <v>3.7714766400000006E11</v>
      </c>
      <c r="E2205" s="138">
        <v>4.399811784E12</v>
      </c>
      <c r="F2205" s="138">
        <v>1.762204E13</v>
      </c>
    </row>
    <row r="2206">
      <c r="A2206" s="137">
        <v>44939.0</v>
      </c>
      <c r="B2206" s="138">
        <v>4.8618807E12</v>
      </c>
      <c r="C2206" s="139">
        <v>3.7786336E12</v>
      </c>
      <c r="D2206" s="138">
        <v>3.7714766400000006E11</v>
      </c>
      <c r="E2206" s="138">
        <v>4.399811784E12</v>
      </c>
      <c r="F2206" s="138">
        <v>1.762204E13</v>
      </c>
    </row>
    <row r="2207">
      <c r="A2207" s="137">
        <v>44940.0</v>
      </c>
      <c r="B2207" s="138">
        <v>4.8618807E12</v>
      </c>
      <c r="C2207" s="139">
        <v>3.7786336E12</v>
      </c>
      <c r="D2207" s="138">
        <v>3.7714766400000006E11</v>
      </c>
      <c r="E2207" s="138">
        <v>4.399811784E12</v>
      </c>
      <c r="F2207" s="138">
        <v>1.762204E13</v>
      </c>
    </row>
    <row r="2208">
      <c r="A2208" s="137">
        <v>44941.0</v>
      </c>
      <c r="B2208" s="138">
        <v>4.8618807E12</v>
      </c>
      <c r="C2208" s="139">
        <v>3.7786336E12</v>
      </c>
      <c r="D2208" s="138">
        <v>3.7714766400000006E11</v>
      </c>
      <c r="E2208" s="138">
        <v>4.399811784E12</v>
      </c>
      <c r="F2208" s="138">
        <v>1.762204E13</v>
      </c>
    </row>
    <row r="2209">
      <c r="A2209" s="137">
        <v>44942.0</v>
      </c>
      <c r="B2209" s="138">
        <v>4.8618807E12</v>
      </c>
      <c r="C2209" s="139">
        <v>3.7786336E12</v>
      </c>
      <c r="D2209" s="138">
        <v>3.7714766400000006E11</v>
      </c>
      <c r="E2209" s="138">
        <v>4.399811784E12</v>
      </c>
      <c r="F2209" s="138">
        <v>1.762204E13</v>
      </c>
    </row>
    <row r="2210">
      <c r="A2210" s="137">
        <v>44943.0</v>
      </c>
      <c r="B2210" s="138">
        <v>4.8618807E12</v>
      </c>
      <c r="C2210" s="139">
        <v>3.7786336E12</v>
      </c>
      <c r="D2210" s="138">
        <v>3.7714766400000006E11</v>
      </c>
      <c r="E2210" s="138">
        <v>4.399811784E12</v>
      </c>
      <c r="F2210" s="138">
        <v>1.762204E13</v>
      </c>
    </row>
    <row r="2211">
      <c r="A2211" s="137">
        <v>44944.0</v>
      </c>
      <c r="B2211" s="138">
        <v>4.8618807E12</v>
      </c>
      <c r="C2211" s="139">
        <v>3.7786336E12</v>
      </c>
      <c r="D2211" s="138">
        <v>3.7714766400000006E11</v>
      </c>
      <c r="E2211" s="138">
        <v>4.399811784E12</v>
      </c>
      <c r="F2211" s="138">
        <v>1.762204E13</v>
      </c>
    </row>
    <row r="2212">
      <c r="A2212" s="137">
        <v>44945.0</v>
      </c>
      <c r="B2212" s="138">
        <v>4.8618807E12</v>
      </c>
      <c r="C2212" s="139">
        <v>3.7786336E12</v>
      </c>
      <c r="D2212" s="138">
        <v>3.7714766400000006E11</v>
      </c>
      <c r="E2212" s="138">
        <v>4.399811784E12</v>
      </c>
      <c r="F2212" s="138">
        <v>1.762204E13</v>
      </c>
    </row>
    <row r="2213">
      <c r="A2213" s="137">
        <v>44946.0</v>
      </c>
      <c r="B2213" s="138">
        <v>4.8618807E12</v>
      </c>
      <c r="C2213" s="139">
        <v>3.7786336E12</v>
      </c>
      <c r="D2213" s="138">
        <v>3.7714766400000006E11</v>
      </c>
      <c r="E2213" s="138">
        <v>4.399811784E12</v>
      </c>
      <c r="F2213" s="138">
        <v>1.762204E13</v>
      </c>
    </row>
    <row r="2214">
      <c r="A2214" s="137">
        <v>44947.0</v>
      </c>
      <c r="B2214" s="138">
        <v>4.8618807E12</v>
      </c>
      <c r="C2214" s="139">
        <v>3.7786336E12</v>
      </c>
      <c r="D2214" s="138">
        <v>3.7714766400000006E11</v>
      </c>
      <c r="E2214" s="138">
        <v>4.399811784E12</v>
      </c>
      <c r="F2214" s="138">
        <v>1.762204E13</v>
      </c>
    </row>
    <row r="2215">
      <c r="A2215" s="137">
        <v>44948.0</v>
      </c>
      <c r="B2215" s="138">
        <v>4.8618807E12</v>
      </c>
      <c r="C2215" s="139">
        <v>3.7786336E12</v>
      </c>
      <c r="D2215" s="138">
        <v>3.7714766400000006E11</v>
      </c>
      <c r="E2215" s="138">
        <v>4.399811784E12</v>
      </c>
      <c r="F2215" s="138">
        <v>1.762204E13</v>
      </c>
    </row>
    <row r="2216">
      <c r="A2216" s="137">
        <v>44949.0</v>
      </c>
      <c r="B2216" s="138">
        <v>4.8618807E12</v>
      </c>
      <c r="C2216" s="139">
        <v>3.7786336E12</v>
      </c>
      <c r="D2216" s="138">
        <v>3.7714766400000006E11</v>
      </c>
      <c r="E2216" s="138">
        <v>4.399811784E12</v>
      </c>
      <c r="F2216" s="138">
        <v>1.762204E13</v>
      </c>
    </row>
    <row r="2217">
      <c r="A2217" s="137">
        <v>44950.0</v>
      </c>
      <c r="B2217" s="138">
        <v>4.8618807E12</v>
      </c>
      <c r="C2217" s="139">
        <v>3.7786336E12</v>
      </c>
      <c r="D2217" s="138">
        <v>3.7714766400000006E11</v>
      </c>
      <c r="E2217" s="138">
        <v>4.399811784E12</v>
      </c>
      <c r="F2217" s="138">
        <v>1.762204E13</v>
      </c>
    </row>
    <row r="2218">
      <c r="A2218" s="137">
        <v>44951.0</v>
      </c>
      <c r="B2218" s="138">
        <v>4.8618807E12</v>
      </c>
      <c r="C2218" s="139">
        <v>3.7786336E12</v>
      </c>
      <c r="D2218" s="138">
        <v>3.7714766400000006E11</v>
      </c>
      <c r="E2218" s="138">
        <v>4.399811784E12</v>
      </c>
      <c r="F2218" s="138">
        <v>1.762204E13</v>
      </c>
    </row>
    <row r="2219">
      <c r="A2219" s="137">
        <v>44952.0</v>
      </c>
      <c r="B2219" s="138">
        <v>4.8618807E12</v>
      </c>
      <c r="C2219" s="139">
        <v>3.7786336E12</v>
      </c>
      <c r="D2219" s="138">
        <v>3.7714766400000006E11</v>
      </c>
      <c r="E2219" s="138">
        <v>4.399811784E12</v>
      </c>
      <c r="F2219" s="138">
        <v>1.762204E13</v>
      </c>
    </row>
    <row r="2220">
      <c r="A2220" s="137">
        <v>44953.0</v>
      </c>
      <c r="B2220" s="138">
        <v>4.8618807E12</v>
      </c>
      <c r="C2220" s="139">
        <v>3.7786336E12</v>
      </c>
      <c r="D2220" s="138">
        <v>3.7714766400000006E11</v>
      </c>
      <c r="E2220" s="138">
        <v>4.399811784E12</v>
      </c>
      <c r="F2220" s="138">
        <v>1.762204E13</v>
      </c>
    </row>
    <row r="2221">
      <c r="A2221" s="137">
        <v>44954.0</v>
      </c>
      <c r="B2221" s="138">
        <v>4.8618807E12</v>
      </c>
      <c r="C2221" s="139">
        <v>3.7786336E12</v>
      </c>
      <c r="D2221" s="138">
        <v>3.7714766400000006E11</v>
      </c>
      <c r="E2221" s="138">
        <v>4.399811784E12</v>
      </c>
      <c r="F2221" s="138">
        <v>1.762204E13</v>
      </c>
    </row>
    <row r="2222">
      <c r="A2222" s="137">
        <v>44955.0</v>
      </c>
      <c r="B2222" s="138">
        <v>4.8618807E12</v>
      </c>
      <c r="C2222" s="139">
        <v>3.7786336E12</v>
      </c>
      <c r="D2222" s="138">
        <v>3.7714766400000006E11</v>
      </c>
      <c r="E2222" s="138">
        <v>4.399811784E12</v>
      </c>
      <c r="F2222" s="138">
        <v>1.762204E13</v>
      </c>
    </row>
    <row r="2223">
      <c r="A2223" s="137">
        <v>44956.0</v>
      </c>
      <c r="B2223" s="138">
        <v>4.8618807E12</v>
      </c>
      <c r="C2223" s="139">
        <v>3.7786336E12</v>
      </c>
      <c r="D2223" s="138">
        <v>3.7714766400000006E11</v>
      </c>
      <c r="E2223" s="138">
        <v>4.399811784E12</v>
      </c>
      <c r="F2223" s="138">
        <v>1.762204E13</v>
      </c>
    </row>
    <row r="2224">
      <c r="A2224" s="137">
        <v>44957.0</v>
      </c>
      <c r="B2224" s="138">
        <v>4.8618807E12</v>
      </c>
      <c r="C2224" s="139">
        <v>3.7786336E12</v>
      </c>
      <c r="D2224" s="138">
        <v>3.7714766400000006E11</v>
      </c>
      <c r="E2224" s="138">
        <v>4.399811784E12</v>
      </c>
      <c r="F2224" s="138">
        <v>1.762204E13</v>
      </c>
    </row>
    <row r="2225">
      <c r="A2225" s="137">
        <v>44958.0</v>
      </c>
      <c r="B2225" s="138">
        <v>4.8618807E12</v>
      </c>
      <c r="C2225" s="139">
        <v>3.7786336E12</v>
      </c>
      <c r="D2225" s="138">
        <v>3.7714766400000006E11</v>
      </c>
      <c r="E2225" s="138">
        <v>4.399811784E12</v>
      </c>
      <c r="F2225" s="138">
        <v>1.762204E13</v>
      </c>
    </row>
    <row r="2226">
      <c r="A2226" s="137">
        <v>44959.0</v>
      </c>
      <c r="B2226" s="138">
        <v>4.8618807E12</v>
      </c>
      <c r="C2226" s="139">
        <v>3.7786336E12</v>
      </c>
      <c r="D2226" s="138">
        <v>3.7714766400000006E11</v>
      </c>
      <c r="E2226" s="138">
        <v>4.399811784E12</v>
      </c>
      <c r="F2226" s="138">
        <v>1.762204E13</v>
      </c>
    </row>
    <row r="2227">
      <c r="A2227" s="137">
        <v>44960.0</v>
      </c>
      <c r="B2227" s="138">
        <v>4.8618807E12</v>
      </c>
      <c r="C2227" s="139">
        <v>3.7786336E12</v>
      </c>
      <c r="D2227" s="138">
        <v>3.7714766400000006E11</v>
      </c>
      <c r="E2227" s="138">
        <v>4.399811784E12</v>
      </c>
      <c r="F2227" s="138">
        <v>1.762204E13</v>
      </c>
    </row>
    <row r="2228">
      <c r="A2228" s="137">
        <v>44961.0</v>
      </c>
      <c r="B2228" s="138">
        <v>4.8618807E12</v>
      </c>
      <c r="C2228" s="139">
        <v>3.7786336E12</v>
      </c>
      <c r="D2228" s="138">
        <v>3.7714766400000006E11</v>
      </c>
      <c r="E2228" s="138">
        <v>4.399811784E12</v>
      </c>
      <c r="F2228" s="138">
        <v>1.762204E13</v>
      </c>
    </row>
    <row r="2229">
      <c r="A2229" s="137">
        <v>44962.0</v>
      </c>
      <c r="B2229" s="138">
        <v>4.8618807E12</v>
      </c>
      <c r="C2229" s="139">
        <v>3.7786336E12</v>
      </c>
      <c r="D2229" s="138">
        <v>3.7714766400000006E11</v>
      </c>
      <c r="E2229" s="138">
        <v>4.399811784E12</v>
      </c>
      <c r="F2229" s="138">
        <v>1.762204E13</v>
      </c>
    </row>
    <row r="2230">
      <c r="A2230" s="137">
        <v>44963.0</v>
      </c>
      <c r="B2230" s="138">
        <v>4.8618807E12</v>
      </c>
      <c r="C2230" s="139">
        <v>3.7786336E12</v>
      </c>
      <c r="D2230" s="138">
        <v>3.7714766400000006E11</v>
      </c>
      <c r="E2230" s="138">
        <v>4.399811784E12</v>
      </c>
      <c r="F2230" s="138">
        <v>1.762204E13</v>
      </c>
    </row>
    <row r="2231">
      <c r="A2231" s="137">
        <v>44964.0</v>
      </c>
      <c r="B2231" s="138">
        <v>4.8618807E12</v>
      </c>
      <c r="C2231" s="139">
        <v>3.7786336E12</v>
      </c>
      <c r="D2231" s="138">
        <v>3.7714766400000006E11</v>
      </c>
      <c r="E2231" s="138">
        <v>4.399811784E12</v>
      </c>
      <c r="F2231" s="138">
        <v>1.762204E13</v>
      </c>
    </row>
    <row r="2232">
      <c r="A2232" s="137">
        <v>44965.0</v>
      </c>
      <c r="B2232" s="138">
        <v>4.8618807E12</v>
      </c>
      <c r="C2232" s="139">
        <v>3.7786336E12</v>
      </c>
      <c r="D2232" s="138">
        <v>3.7714766400000006E11</v>
      </c>
      <c r="E2232" s="138">
        <v>4.399811784E12</v>
      </c>
      <c r="F2232" s="138">
        <v>1.762204E13</v>
      </c>
    </row>
    <row r="2233">
      <c r="A2233" s="137">
        <v>44966.0</v>
      </c>
      <c r="B2233" s="138">
        <v>4.8618807E12</v>
      </c>
      <c r="C2233" s="139">
        <v>3.7786336E12</v>
      </c>
      <c r="D2233" s="138">
        <v>3.7714766400000006E11</v>
      </c>
      <c r="E2233" s="138">
        <v>4.399811784E12</v>
      </c>
      <c r="F2233" s="138">
        <v>1.762204E13</v>
      </c>
    </row>
    <row r="2234">
      <c r="A2234" s="137">
        <v>44967.0</v>
      </c>
      <c r="B2234" s="138">
        <v>4.8618807E12</v>
      </c>
      <c r="C2234" s="139">
        <v>3.7786336E12</v>
      </c>
      <c r="D2234" s="138">
        <v>3.7714766400000006E11</v>
      </c>
      <c r="E2234" s="138">
        <v>4.399811784E12</v>
      </c>
      <c r="F2234" s="138">
        <v>1.762204E13</v>
      </c>
    </row>
    <row r="2235">
      <c r="A2235" s="137">
        <v>44968.0</v>
      </c>
      <c r="B2235" s="138">
        <v>4.8618807E12</v>
      </c>
      <c r="C2235" s="139">
        <v>3.7786336E12</v>
      </c>
      <c r="D2235" s="138">
        <v>3.7714766400000006E11</v>
      </c>
      <c r="E2235" s="138">
        <v>4.399811784E12</v>
      </c>
      <c r="F2235" s="138">
        <v>1.762204E13</v>
      </c>
    </row>
    <row r="2236">
      <c r="A2236" s="137">
        <v>44969.0</v>
      </c>
      <c r="B2236" s="138">
        <v>4.8618807E12</v>
      </c>
      <c r="C2236" s="139">
        <v>3.7786336E12</v>
      </c>
      <c r="D2236" s="138">
        <v>3.7714766400000006E11</v>
      </c>
      <c r="E2236" s="138">
        <v>4.399811784E12</v>
      </c>
      <c r="F2236" s="138">
        <v>1.762204E13</v>
      </c>
    </row>
    <row r="2237">
      <c r="A2237" s="137">
        <v>44970.0</v>
      </c>
      <c r="B2237" s="138">
        <v>4.8618807E12</v>
      </c>
      <c r="C2237" s="139">
        <v>3.7786336E12</v>
      </c>
      <c r="D2237" s="138">
        <v>3.7714766400000006E11</v>
      </c>
      <c r="E2237" s="138">
        <v>4.399811784E12</v>
      </c>
      <c r="F2237" s="138">
        <v>1.762204E13</v>
      </c>
    </row>
    <row r="2238">
      <c r="A2238" s="137">
        <v>44971.0</v>
      </c>
      <c r="B2238" s="138">
        <v>4.8618807E12</v>
      </c>
      <c r="C2238" s="139">
        <v>3.7786336E12</v>
      </c>
      <c r="D2238" s="138">
        <v>3.7714766400000006E11</v>
      </c>
      <c r="E2238" s="138">
        <v>4.399811784E12</v>
      </c>
      <c r="F2238" s="138">
        <v>1.762204E13</v>
      </c>
    </row>
    <row r="2239">
      <c r="A2239" s="137">
        <v>44972.0</v>
      </c>
      <c r="B2239" s="138">
        <v>4.8618807E12</v>
      </c>
      <c r="C2239" s="139">
        <v>3.7786336E12</v>
      </c>
      <c r="D2239" s="138">
        <v>3.7714766400000006E11</v>
      </c>
      <c r="E2239" s="138">
        <v>4.399811784E12</v>
      </c>
      <c r="F2239" s="138">
        <v>1.762204E13</v>
      </c>
    </row>
    <row r="2240">
      <c r="A2240" s="137">
        <v>44973.0</v>
      </c>
      <c r="B2240" s="138">
        <v>4.8618807E12</v>
      </c>
      <c r="C2240" s="139">
        <v>3.7786336E12</v>
      </c>
      <c r="D2240" s="138">
        <v>3.7714766400000006E11</v>
      </c>
      <c r="E2240" s="138">
        <v>4.399811784E12</v>
      </c>
      <c r="F2240" s="138">
        <v>1.762204E13</v>
      </c>
    </row>
    <row r="2241">
      <c r="A2241" s="137">
        <v>44974.0</v>
      </c>
      <c r="B2241" s="138">
        <v>4.8618807E12</v>
      </c>
      <c r="C2241" s="139">
        <v>3.7786336E12</v>
      </c>
      <c r="D2241" s="138">
        <v>3.7714766400000006E11</v>
      </c>
      <c r="E2241" s="138">
        <v>4.399811784E12</v>
      </c>
      <c r="F2241" s="138">
        <v>1.762204E13</v>
      </c>
    </row>
    <row r="2242">
      <c r="A2242" s="137">
        <v>44975.0</v>
      </c>
      <c r="B2242" s="138">
        <v>4.8618807E12</v>
      </c>
      <c r="C2242" s="139">
        <v>3.7786336E12</v>
      </c>
      <c r="D2242" s="138">
        <v>3.7714766400000006E11</v>
      </c>
      <c r="E2242" s="138">
        <v>4.399811784E12</v>
      </c>
      <c r="F2242" s="138">
        <v>1.762204E13</v>
      </c>
    </row>
    <row r="2243">
      <c r="A2243" s="137">
        <v>44976.0</v>
      </c>
      <c r="B2243" s="138">
        <v>4.8618807E12</v>
      </c>
      <c r="C2243" s="139">
        <v>3.7786336E12</v>
      </c>
      <c r="D2243" s="138">
        <v>3.7714766400000006E11</v>
      </c>
      <c r="E2243" s="138">
        <v>4.399811784E12</v>
      </c>
      <c r="F2243" s="138">
        <v>1.762204E13</v>
      </c>
    </row>
    <row r="2244">
      <c r="A2244" s="137">
        <v>44977.0</v>
      </c>
      <c r="B2244" s="138">
        <v>4.8618807E12</v>
      </c>
      <c r="C2244" s="139">
        <v>3.7786336E12</v>
      </c>
      <c r="D2244" s="138">
        <v>3.7714766400000006E11</v>
      </c>
      <c r="E2244" s="138">
        <v>4.399811784E12</v>
      </c>
      <c r="F2244" s="138">
        <v>1.762204E13</v>
      </c>
    </row>
    <row r="2245">
      <c r="A2245" s="137">
        <v>44978.0</v>
      </c>
      <c r="B2245" s="138">
        <v>4.8618807E12</v>
      </c>
      <c r="C2245" s="139">
        <v>3.7786336E12</v>
      </c>
      <c r="D2245" s="138">
        <v>3.7714766400000006E11</v>
      </c>
      <c r="E2245" s="138">
        <v>4.399811784E12</v>
      </c>
      <c r="F2245" s="138">
        <v>1.762204E13</v>
      </c>
    </row>
    <row r="2246">
      <c r="A2246" s="137">
        <v>44979.0</v>
      </c>
      <c r="B2246" s="138">
        <v>4.8618807E12</v>
      </c>
      <c r="C2246" s="139">
        <v>3.7786336E12</v>
      </c>
      <c r="D2246" s="138">
        <v>3.7714766400000006E11</v>
      </c>
      <c r="E2246" s="138">
        <v>4.399811784E12</v>
      </c>
      <c r="F2246" s="138">
        <v>1.762204E13</v>
      </c>
    </row>
    <row r="2247">
      <c r="A2247" s="137">
        <v>44980.0</v>
      </c>
      <c r="B2247" s="138">
        <v>4.8618807E12</v>
      </c>
      <c r="C2247" s="139">
        <v>3.7786336E12</v>
      </c>
      <c r="D2247" s="138">
        <v>3.7714766400000006E11</v>
      </c>
      <c r="E2247" s="138">
        <v>4.399811784E12</v>
      </c>
      <c r="F2247" s="138">
        <v>1.762204E13</v>
      </c>
    </row>
    <row r="2248">
      <c r="A2248" s="137">
        <v>44981.0</v>
      </c>
      <c r="B2248" s="138">
        <v>4.8618807E12</v>
      </c>
      <c r="C2248" s="139">
        <v>3.7786336E12</v>
      </c>
      <c r="D2248" s="138">
        <v>3.7714766400000006E11</v>
      </c>
      <c r="E2248" s="138">
        <v>4.399811784E12</v>
      </c>
      <c r="F2248" s="138">
        <v>1.762204E13</v>
      </c>
    </row>
    <row r="2249">
      <c r="A2249" s="137">
        <v>44982.0</v>
      </c>
      <c r="B2249" s="138">
        <v>4.8618807E12</v>
      </c>
      <c r="C2249" s="139">
        <v>3.7786336E12</v>
      </c>
      <c r="D2249" s="138">
        <v>3.7714766400000006E11</v>
      </c>
      <c r="E2249" s="138">
        <v>4.399811784E12</v>
      </c>
      <c r="F2249" s="138">
        <v>1.762204E13</v>
      </c>
    </row>
    <row r="2250">
      <c r="A2250" s="137">
        <v>44983.0</v>
      </c>
      <c r="B2250" s="138">
        <v>4.8618807E12</v>
      </c>
      <c r="C2250" s="139">
        <v>3.7786336E12</v>
      </c>
      <c r="D2250" s="138">
        <v>3.7714766400000006E11</v>
      </c>
      <c r="E2250" s="138">
        <v>4.399811784E12</v>
      </c>
      <c r="F2250" s="138">
        <v>1.762204E13</v>
      </c>
    </row>
    <row r="2251">
      <c r="A2251" s="137">
        <v>44984.0</v>
      </c>
      <c r="B2251" s="138">
        <v>4.8618807E12</v>
      </c>
      <c r="C2251" s="139">
        <v>3.7786336E12</v>
      </c>
      <c r="D2251" s="138">
        <v>3.7714766400000006E11</v>
      </c>
      <c r="E2251" s="138">
        <v>4.399811784E12</v>
      </c>
      <c r="F2251" s="138">
        <v>1.762204E13</v>
      </c>
    </row>
    <row r="2252">
      <c r="A2252" s="137">
        <v>44985.0</v>
      </c>
      <c r="B2252" s="138">
        <v>4.8618807E12</v>
      </c>
      <c r="C2252" s="139">
        <v>3.7786336E12</v>
      </c>
      <c r="D2252" s="138">
        <v>3.7714766400000006E11</v>
      </c>
      <c r="E2252" s="138">
        <v>4.399811784E12</v>
      </c>
      <c r="F2252" s="138">
        <v>1.762204E13</v>
      </c>
    </row>
    <row r="2253">
      <c r="A2253" s="137">
        <v>44986.0</v>
      </c>
      <c r="B2253" s="138">
        <v>4.8618807E12</v>
      </c>
      <c r="C2253" s="139">
        <v>3.7786336E12</v>
      </c>
      <c r="D2253" s="138">
        <v>3.7714766400000006E11</v>
      </c>
      <c r="E2253" s="138">
        <v>4.399811784E12</v>
      </c>
      <c r="F2253" s="138">
        <v>1.762204E13</v>
      </c>
    </row>
    <row r="2254">
      <c r="A2254" s="137">
        <v>44987.0</v>
      </c>
      <c r="B2254" s="138">
        <v>4.8618807E12</v>
      </c>
      <c r="C2254" s="139">
        <v>3.7786336E12</v>
      </c>
      <c r="D2254" s="138">
        <v>3.7714766400000006E11</v>
      </c>
      <c r="E2254" s="138">
        <v>4.399811784E12</v>
      </c>
      <c r="F2254" s="138">
        <v>1.762204E13</v>
      </c>
    </row>
    <row r="2255">
      <c r="A2255" s="137">
        <v>44988.0</v>
      </c>
      <c r="B2255" s="138">
        <v>4.8618807E12</v>
      </c>
      <c r="C2255" s="139">
        <v>3.7786336E12</v>
      </c>
      <c r="D2255" s="138">
        <v>3.7714766400000006E11</v>
      </c>
      <c r="E2255" s="138">
        <v>4.399811784E12</v>
      </c>
      <c r="F2255" s="138">
        <v>1.762204E13</v>
      </c>
    </row>
    <row r="2256">
      <c r="A2256" s="137">
        <v>44989.0</v>
      </c>
      <c r="B2256" s="138">
        <v>4.8618807E12</v>
      </c>
      <c r="C2256" s="139">
        <v>3.7786336E12</v>
      </c>
      <c r="D2256" s="138">
        <v>3.7714766400000006E11</v>
      </c>
      <c r="E2256" s="138">
        <v>4.399811784E12</v>
      </c>
      <c r="F2256" s="138">
        <v>1.762204E13</v>
      </c>
    </row>
    <row r="2257">
      <c r="A2257" s="137">
        <v>44990.0</v>
      </c>
      <c r="B2257" s="138">
        <v>4.8618807E12</v>
      </c>
      <c r="C2257" s="139">
        <v>3.7786336E12</v>
      </c>
      <c r="D2257" s="138">
        <v>3.7714766400000006E11</v>
      </c>
      <c r="E2257" s="138">
        <v>4.399811784E12</v>
      </c>
      <c r="F2257" s="138">
        <v>1.762204E13</v>
      </c>
    </row>
    <row r="2258">
      <c r="A2258" s="137">
        <v>44991.0</v>
      </c>
      <c r="B2258" s="138">
        <v>4.8618807E12</v>
      </c>
      <c r="C2258" s="139">
        <v>3.7786336E12</v>
      </c>
      <c r="D2258" s="138">
        <v>3.7714766400000006E11</v>
      </c>
      <c r="E2258" s="138">
        <v>4.399811784E12</v>
      </c>
      <c r="F2258" s="138">
        <v>1.762204E13</v>
      </c>
    </row>
    <row r="2259">
      <c r="A2259" s="137">
        <v>44992.0</v>
      </c>
      <c r="B2259" s="138">
        <v>4.8618807E12</v>
      </c>
      <c r="C2259" s="139">
        <v>3.7786336E12</v>
      </c>
      <c r="D2259" s="138">
        <v>3.7714766400000006E11</v>
      </c>
      <c r="E2259" s="138">
        <v>4.399811784E12</v>
      </c>
      <c r="F2259" s="138">
        <v>1.762204E13</v>
      </c>
    </row>
    <row r="2260">
      <c r="A2260" s="137">
        <v>44993.0</v>
      </c>
      <c r="B2260" s="138">
        <v>4.8618807E12</v>
      </c>
      <c r="C2260" s="139">
        <v>3.7786336E12</v>
      </c>
      <c r="D2260" s="138">
        <v>3.7714766400000006E11</v>
      </c>
      <c r="E2260" s="138">
        <v>4.399811784E12</v>
      </c>
      <c r="F2260" s="138">
        <v>1.762204E13</v>
      </c>
    </row>
    <row r="2261">
      <c r="A2261" s="137">
        <v>44994.0</v>
      </c>
      <c r="B2261" s="138">
        <v>4.8618807E12</v>
      </c>
      <c r="C2261" s="139">
        <v>3.7786336E12</v>
      </c>
      <c r="D2261" s="138">
        <v>3.7714766400000006E11</v>
      </c>
      <c r="E2261" s="138">
        <v>4.399811784E12</v>
      </c>
      <c r="F2261" s="138">
        <v>1.762204E13</v>
      </c>
    </row>
    <row r="2262">
      <c r="A2262" s="137">
        <v>44995.0</v>
      </c>
      <c r="B2262" s="138">
        <v>4.8618807E12</v>
      </c>
      <c r="C2262" s="139">
        <v>3.7786336E12</v>
      </c>
      <c r="D2262" s="138">
        <v>3.7714766400000006E11</v>
      </c>
      <c r="E2262" s="138">
        <v>4.399811784E12</v>
      </c>
      <c r="F2262" s="138">
        <v>1.762204E13</v>
      </c>
    </row>
    <row r="2263">
      <c r="A2263" s="137">
        <v>44996.0</v>
      </c>
      <c r="B2263" s="138">
        <v>4.8618807E12</v>
      </c>
      <c r="C2263" s="139">
        <v>3.7786336E12</v>
      </c>
      <c r="D2263" s="138">
        <v>3.7714766400000006E11</v>
      </c>
      <c r="E2263" s="138">
        <v>4.399811784E12</v>
      </c>
      <c r="F2263" s="138">
        <v>1.762204E13</v>
      </c>
    </row>
    <row r="2264">
      <c r="A2264" s="137">
        <v>44997.0</v>
      </c>
      <c r="B2264" s="138">
        <v>4.8618807E12</v>
      </c>
      <c r="C2264" s="139">
        <v>3.7786336E12</v>
      </c>
      <c r="D2264" s="138">
        <v>3.7714766400000006E11</v>
      </c>
      <c r="E2264" s="138">
        <v>4.399811784E12</v>
      </c>
      <c r="F2264" s="138">
        <v>1.762204E13</v>
      </c>
    </row>
    <row r="2265">
      <c r="A2265" s="137">
        <v>44998.0</v>
      </c>
      <c r="B2265" s="138">
        <v>4.8618807E12</v>
      </c>
      <c r="C2265" s="139">
        <v>3.7786336E12</v>
      </c>
      <c r="D2265" s="138">
        <v>3.7714766400000006E11</v>
      </c>
      <c r="E2265" s="138">
        <v>4.399811784E12</v>
      </c>
      <c r="F2265" s="138">
        <v>1.762204E13</v>
      </c>
    </row>
    <row r="2266">
      <c r="A2266" s="137">
        <v>44999.0</v>
      </c>
      <c r="B2266" s="138">
        <v>4.8618807E12</v>
      </c>
      <c r="C2266" s="139">
        <v>3.7786336E12</v>
      </c>
      <c r="D2266" s="138">
        <v>3.7714766400000006E11</v>
      </c>
      <c r="E2266" s="138">
        <v>4.399811784E12</v>
      </c>
      <c r="F2266" s="138">
        <v>1.762204E13</v>
      </c>
    </row>
    <row r="2267">
      <c r="A2267" s="137">
        <v>45000.0</v>
      </c>
      <c r="B2267" s="138">
        <v>4.8618807E12</v>
      </c>
      <c r="C2267" s="139">
        <v>3.7786336E12</v>
      </c>
      <c r="D2267" s="138">
        <v>3.7714766400000006E11</v>
      </c>
      <c r="E2267" s="138">
        <v>4.399811784E12</v>
      </c>
      <c r="F2267" s="138">
        <v>1.762204E13</v>
      </c>
    </row>
    <row r="2268">
      <c r="A2268" s="137">
        <v>45001.0</v>
      </c>
      <c r="B2268" s="138">
        <v>4.8618807E12</v>
      </c>
      <c r="C2268" s="139">
        <v>3.7786336E12</v>
      </c>
      <c r="D2268" s="138">
        <v>3.7714766400000006E11</v>
      </c>
      <c r="E2268" s="138">
        <v>4.399811784E12</v>
      </c>
      <c r="F2268" s="138">
        <v>1.762204E13</v>
      </c>
    </row>
    <row r="2269">
      <c r="A2269" s="137">
        <v>45002.0</v>
      </c>
      <c r="B2269" s="138">
        <v>4.8618807E12</v>
      </c>
      <c r="C2269" s="139">
        <v>3.7786336E12</v>
      </c>
      <c r="D2269" s="138">
        <v>3.7714766400000006E11</v>
      </c>
      <c r="E2269" s="138">
        <v>4.399811784E12</v>
      </c>
      <c r="F2269" s="138">
        <v>1.762204E13</v>
      </c>
    </row>
    <row r="2270">
      <c r="A2270" s="137">
        <v>45003.0</v>
      </c>
      <c r="B2270" s="138">
        <v>4.8618807E12</v>
      </c>
      <c r="C2270" s="139">
        <v>3.7786336E12</v>
      </c>
      <c r="D2270" s="138">
        <v>3.7714766400000006E11</v>
      </c>
      <c r="E2270" s="138">
        <v>4.399811784E12</v>
      </c>
      <c r="F2270" s="138">
        <v>1.762204E13</v>
      </c>
    </row>
    <row r="2271">
      <c r="A2271" s="137">
        <v>45004.0</v>
      </c>
      <c r="B2271" s="138">
        <v>4.8618807E12</v>
      </c>
      <c r="C2271" s="139">
        <v>3.7786336E12</v>
      </c>
      <c r="D2271" s="138">
        <v>3.7714766400000006E11</v>
      </c>
      <c r="E2271" s="138">
        <v>4.399811784E12</v>
      </c>
      <c r="F2271" s="138">
        <v>1.762204E13</v>
      </c>
    </row>
    <row r="2272">
      <c r="A2272" s="137">
        <v>45005.0</v>
      </c>
      <c r="B2272" s="138">
        <v>4.8618807E12</v>
      </c>
      <c r="C2272" s="139">
        <v>3.7786336E12</v>
      </c>
      <c r="D2272" s="138">
        <v>3.7714766400000006E11</v>
      </c>
      <c r="E2272" s="138">
        <v>4.399811784E12</v>
      </c>
      <c r="F2272" s="138">
        <v>1.762204E13</v>
      </c>
    </row>
    <row r="2273">
      <c r="A2273" s="137">
        <v>45006.0</v>
      </c>
      <c r="B2273" s="138">
        <v>4.8618807E12</v>
      </c>
      <c r="C2273" s="139">
        <v>3.7786336E12</v>
      </c>
      <c r="D2273" s="138">
        <v>3.7714766400000006E11</v>
      </c>
      <c r="E2273" s="138">
        <v>4.399811784E12</v>
      </c>
      <c r="F2273" s="138">
        <v>1.762204E13</v>
      </c>
    </row>
    <row r="2274">
      <c r="A2274" s="137">
        <v>45007.0</v>
      </c>
      <c r="B2274" s="138">
        <v>4.8618807E12</v>
      </c>
      <c r="C2274" s="139">
        <v>3.7786336E12</v>
      </c>
      <c r="D2274" s="138">
        <v>3.7714766400000006E11</v>
      </c>
      <c r="E2274" s="138">
        <v>4.399811784E12</v>
      </c>
      <c r="F2274" s="138">
        <v>1.762204E13</v>
      </c>
    </row>
    <row r="2275">
      <c r="A2275" s="137">
        <v>45008.0</v>
      </c>
      <c r="B2275" s="138">
        <v>4.8618807E12</v>
      </c>
      <c r="C2275" s="139">
        <v>3.7786336E12</v>
      </c>
      <c r="D2275" s="138">
        <v>3.7714766400000006E11</v>
      </c>
      <c r="E2275" s="138">
        <v>4.399811784E12</v>
      </c>
      <c r="F2275" s="138">
        <v>1.762204E13</v>
      </c>
    </row>
    <row r="2276">
      <c r="A2276" s="137">
        <v>45009.0</v>
      </c>
      <c r="B2276" s="138">
        <v>4.8618807E12</v>
      </c>
      <c r="C2276" s="139">
        <v>3.7786336E12</v>
      </c>
      <c r="D2276" s="138">
        <v>3.7714766400000006E11</v>
      </c>
      <c r="E2276" s="138">
        <v>4.399811784E12</v>
      </c>
      <c r="F2276" s="138">
        <v>1.762204E13</v>
      </c>
    </row>
    <row r="2277">
      <c r="A2277" s="137">
        <v>45010.0</v>
      </c>
      <c r="B2277" s="138">
        <v>4.8618807E12</v>
      </c>
      <c r="C2277" s="139">
        <v>3.7786336E12</v>
      </c>
      <c r="D2277" s="138">
        <v>3.7714766400000006E11</v>
      </c>
      <c r="E2277" s="138">
        <v>4.399811784E12</v>
      </c>
      <c r="F2277" s="138">
        <v>1.762204E13</v>
      </c>
    </row>
    <row r="2278">
      <c r="A2278" s="137">
        <v>45011.0</v>
      </c>
      <c r="B2278" s="138">
        <v>4.8618807E12</v>
      </c>
      <c r="C2278" s="139">
        <v>3.7786336E12</v>
      </c>
      <c r="D2278" s="138">
        <v>3.7714766400000006E11</v>
      </c>
      <c r="E2278" s="138">
        <v>4.399811784E12</v>
      </c>
      <c r="F2278" s="138">
        <v>1.762204E13</v>
      </c>
    </row>
    <row r="2279">
      <c r="A2279" s="137">
        <v>45012.0</v>
      </c>
      <c r="B2279" s="138">
        <v>4.8618807E12</v>
      </c>
      <c r="C2279" s="139">
        <v>3.7786336E12</v>
      </c>
      <c r="D2279" s="138">
        <v>3.7714766400000006E11</v>
      </c>
      <c r="E2279" s="138">
        <v>4.399811784E12</v>
      </c>
      <c r="F2279" s="138">
        <v>1.762204E13</v>
      </c>
    </row>
    <row r="2280">
      <c r="A2280" s="137">
        <v>45013.0</v>
      </c>
      <c r="B2280" s="138">
        <v>4.8618807E12</v>
      </c>
      <c r="C2280" s="139">
        <v>3.7786336E12</v>
      </c>
      <c r="D2280" s="138">
        <v>3.7714766400000006E11</v>
      </c>
      <c r="E2280" s="138">
        <v>4.399811784E12</v>
      </c>
      <c r="F2280" s="138">
        <v>1.762204E13</v>
      </c>
    </row>
    <row r="2281">
      <c r="A2281" s="137">
        <v>45014.0</v>
      </c>
      <c r="B2281" s="138">
        <v>4.8618807E12</v>
      </c>
      <c r="C2281" s="139">
        <v>3.7786336E12</v>
      </c>
      <c r="D2281" s="138">
        <v>3.7714766400000006E11</v>
      </c>
      <c r="E2281" s="138">
        <v>4.399811784E12</v>
      </c>
      <c r="F2281" s="138">
        <v>1.762204E13</v>
      </c>
    </row>
    <row r="2282">
      <c r="A2282" s="137">
        <v>45015.0</v>
      </c>
      <c r="B2282" s="138">
        <v>4.8618807E12</v>
      </c>
      <c r="C2282" s="139">
        <v>3.7786336E12</v>
      </c>
      <c r="D2282" s="138">
        <v>3.7714766400000006E11</v>
      </c>
      <c r="E2282" s="138">
        <v>4.399811784E12</v>
      </c>
      <c r="F2282" s="138">
        <v>1.762204E13</v>
      </c>
    </row>
    <row r="2283">
      <c r="A2283" s="137">
        <v>45016.0</v>
      </c>
      <c r="B2283" s="138">
        <v>4.8618807E12</v>
      </c>
      <c r="C2283" s="139">
        <v>3.7786336E12</v>
      </c>
      <c r="D2283" s="138">
        <v>3.7714766400000006E11</v>
      </c>
      <c r="E2283" s="138">
        <v>4.399811784E12</v>
      </c>
      <c r="F2283" s="138">
        <v>1.762204E13</v>
      </c>
    </row>
    <row r="2284">
      <c r="A2284" s="137">
        <v>45017.0</v>
      </c>
      <c r="B2284" s="138">
        <v>4.9081518E12</v>
      </c>
      <c r="C2284" s="139">
        <v>3.827518E12</v>
      </c>
      <c r="D2284" s="138">
        <v>3.9712975200000006E11</v>
      </c>
      <c r="E2284" s="138">
        <v>4.549667616E12</v>
      </c>
      <c r="F2284" s="138">
        <v>1.762204E13</v>
      </c>
    </row>
    <row r="2285">
      <c r="A2285" s="137">
        <v>45018.0</v>
      </c>
      <c r="B2285" s="138">
        <v>4.9081518E12</v>
      </c>
      <c r="C2285" s="139">
        <v>3.827518E12</v>
      </c>
      <c r="D2285" s="138">
        <v>3.9712975200000006E11</v>
      </c>
      <c r="E2285" s="138">
        <v>4.549667616E12</v>
      </c>
      <c r="F2285" s="138">
        <v>1.762204E13</v>
      </c>
    </row>
    <row r="2286">
      <c r="A2286" s="137">
        <v>45019.0</v>
      </c>
      <c r="B2286" s="138">
        <v>4.9081518E12</v>
      </c>
      <c r="C2286" s="139">
        <v>3.827518E12</v>
      </c>
      <c r="D2286" s="138">
        <v>3.9712975200000006E11</v>
      </c>
      <c r="E2286" s="138">
        <v>4.549667616E12</v>
      </c>
      <c r="F2286" s="138">
        <v>1.762204E13</v>
      </c>
    </row>
    <row r="2287">
      <c r="A2287" s="137">
        <v>45020.0</v>
      </c>
      <c r="B2287" s="138">
        <v>4.9081518E12</v>
      </c>
      <c r="C2287" s="139">
        <v>3.827518E12</v>
      </c>
      <c r="D2287" s="138">
        <v>3.9712975200000006E11</v>
      </c>
      <c r="E2287" s="138">
        <v>4.549667616E12</v>
      </c>
      <c r="F2287" s="138">
        <v>1.762204E13</v>
      </c>
    </row>
    <row r="2288">
      <c r="A2288" s="137">
        <v>45021.0</v>
      </c>
      <c r="B2288" s="138">
        <v>4.9081518E12</v>
      </c>
      <c r="C2288" s="139">
        <v>3.827518E12</v>
      </c>
      <c r="D2288" s="138">
        <v>3.9712975200000006E11</v>
      </c>
      <c r="E2288" s="138">
        <v>4.549667616E12</v>
      </c>
      <c r="F2288" s="138">
        <v>1.762204E13</v>
      </c>
    </row>
    <row r="2289">
      <c r="A2289" s="137">
        <v>45022.0</v>
      </c>
      <c r="B2289" s="138">
        <v>4.9081518E12</v>
      </c>
      <c r="C2289" s="139">
        <v>3.827518E12</v>
      </c>
      <c r="D2289" s="138">
        <v>3.9712975200000006E11</v>
      </c>
      <c r="E2289" s="138">
        <v>4.549667616E12</v>
      </c>
      <c r="F2289" s="138">
        <v>1.762204E13</v>
      </c>
    </row>
    <row r="2290">
      <c r="A2290" s="137">
        <v>45023.0</v>
      </c>
      <c r="B2290" s="138">
        <v>4.9081518E12</v>
      </c>
      <c r="C2290" s="139">
        <v>3.827518E12</v>
      </c>
      <c r="D2290" s="138">
        <v>3.9712975200000006E11</v>
      </c>
      <c r="E2290" s="138">
        <v>4.549667616E12</v>
      </c>
      <c r="F2290" s="138">
        <v>1.762204E13</v>
      </c>
    </row>
    <row r="2291">
      <c r="A2291" s="137">
        <v>45024.0</v>
      </c>
      <c r="B2291" s="138">
        <v>4.9081518E12</v>
      </c>
      <c r="C2291" s="139">
        <v>3.827518E12</v>
      </c>
      <c r="D2291" s="138">
        <v>3.9712975200000006E11</v>
      </c>
      <c r="E2291" s="138">
        <v>4.549667616E12</v>
      </c>
      <c r="F2291" s="138">
        <v>1.762204E13</v>
      </c>
    </row>
    <row r="2292">
      <c r="A2292" s="137">
        <v>45025.0</v>
      </c>
      <c r="B2292" s="138">
        <v>4.9081518E12</v>
      </c>
      <c r="C2292" s="139">
        <v>3.827518E12</v>
      </c>
      <c r="D2292" s="138">
        <v>3.9712975200000006E11</v>
      </c>
      <c r="E2292" s="138">
        <v>4.549667616E12</v>
      </c>
      <c r="F2292" s="138">
        <v>1.762204E13</v>
      </c>
    </row>
    <row r="2293">
      <c r="A2293" s="137">
        <v>45026.0</v>
      </c>
      <c r="B2293" s="138">
        <v>4.9081518E12</v>
      </c>
      <c r="C2293" s="139">
        <v>3.827518E12</v>
      </c>
      <c r="D2293" s="138">
        <v>3.9712975200000006E11</v>
      </c>
      <c r="E2293" s="138">
        <v>4.549667616E12</v>
      </c>
      <c r="F2293" s="138">
        <v>1.762204E13</v>
      </c>
    </row>
    <row r="2294">
      <c r="A2294" s="137">
        <v>45027.0</v>
      </c>
      <c r="B2294" s="138">
        <v>4.9081518E12</v>
      </c>
      <c r="C2294" s="139">
        <v>3.827518E12</v>
      </c>
      <c r="D2294" s="138">
        <v>3.9712975200000006E11</v>
      </c>
      <c r="E2294" s="138">
        <v>4.549667616E12</v>
      </c>
      <c r="F2294" s="138">
        <v>1.762204E13</v>
      </c>
    </row>
    <row r="2295">
      <c r="A2295" s="137">
        <v>45028.0</v>
      </c>
      <c r="B2295" s="138">
        <v>4.9081518E12</v>
      </c>
      <c r="C2295" s="139">
        <v>3.827518E12</v>
      </c>
      <c r="D2295" s="138">
        <v>3.9712975200000006E11</v>
      </c>
      <c r="E2295" s="138">
        <v>4.549667616E12</v>
      </c>
      <c r="F2295" s="138">
        <v>1.762204E13</v>
      </c>
    </row>
    <row r="2296">
      <c r="A2296" s="137">
        <v>45029.0</v>
      </c>
      <c r="B2296" s="138">
        <v>4.9081518E12</v>
      </c>
      <c r="C2296" s="139">
        <v>3.827518E12</v>
      </c>
      <c r="D2296" s="138">
        <v>3.9712975200000006E11</v>
      </c>
      <c r="E2296" s="138">
        <v>4.549667616E12</v>
      </c>
      <c r="F2296" s="138">
        <v>1.762204E13</v>
      </c>
    </row>
    <row r="2297">
      <c r="A2297" s="137">
        <v>45030.0</v>
      </c>
      <c r="B2297" s="138">
        <v>4.9081518E12</v>
      </c>
      <c r="C2297" s="139">
        <v>3.827518E12</v>
      </c>
      <c r="D2297" s="138">
        <v>3.9712975200000006E11</v>
      </c>
      <c r="E2297" s="138">
        <v>4.549667616E12</v>
      </c>
      <c r="F2297" s="138">
        <v>1.762204E13</v>
      </c>
    </row>
    <row r="2298">
      <c r="A2298" s="137">
        <v>45031.0</v>
      </c>
      <c r="B2298" s="138">
        <v>4.9081518E12</v>
      </c>
      <c r="C2298" s="139">
        <v>3.827518E12</v>
      </c>
      <c r="D2298" s="138">
        <v>3.9712975200000006E11</v>
      </c>
      <c r="E2298" s="138">
        <v>4.549667616E12</v>
      </c>
      <c r="F2298" s="138">
        <v>1.762204E13</v>
      </c>
    </row>
    <row r="2299">
      <c r="A2299" s="137">
        <v>45032.0</v>
      </c>
      <c r="B2299" s="138">
        <v>4.9081518E12</v>
      </c>
      <c r="C2299" s="139">
        <v>3.827518E12</v>
      </c>
      <c r="D2299" s="138">
        <v>3.9712975200000006E11</v>
      </c>
      <c r="E2299" s="138">
        <v>4.549667616E12</v>
      </c>
      <c r="F2299" s="138">
        <v>1.762204E13</v>
      </c>
    </row>
    <row r="2300">
      <c r="A2300" s="137">
        <v>45033.0</v>
      </c>
      <c r="B2300" s="138">
        <v>4.9081518E12</v>
      </c>
      <c r="C2300" s="139">
        <v>3.827518E12</v>
      </c>
      <c r="D2300" s="138">
        <v>3.9712975200000006E11</v>
      </c>
      <c r="E2300" s="138">
        <v>4.549667616E12</v>
      </c>
      <c r="F2300" s="138">
        <v>1.762204E13</v>
      </c>
    </row>
    <row r="2301">
      <c r="A2301" s="137">
        <v>45034.0</v>
      </c>
      <c r="B2301" s="138">
        <v>4.9081518E12</v>
      </c>
      <c r="C2301" s="139">
        <v>3.827518E12</v>
      </c>
      <c r="D2301" s="138">
        <v>3.9712975200000006E11</v>
      </c>
      <c r="E2301" s="138">
        <v>4.549667616E12</v>
      </c>
      <c r="F2301" s="138">
        <v>1.762204E13</v>
      </c>
    </row>
    <row r="2302">
      <c r="A2302" s="137">
        <v>45035.0</v>
      </c>
      <c r="B2302" s="138">
        <v>4.9081518E12</v>
      </c>
      <c r="C2302" s="139">
        <v>3.827518E12</v>
      </c>
      <c r="D2302" s="138">
        <v>3.9712975200000006E11</v>
      </c>
      <c r="E2302" s="138">
        <v>4.549667616E12</v>
      </c>
      <c r="F2302" s="138">
        <v>1.762204E13</v>
      </c>
    </row>
    <row r="2303">
      <c r="A2303" s="137">
        <v>45036.0</v>
      </c>
      <c r="B2303" s="138">
        <v>4.9081518E12</v>
      </c>
      <c r="C2303" s="139">
        <v>3.827518E12</v>
      </c>
      <c r="D2303" s="138">
        <v>3.9712975200000006E11</v>
      </c>
      <c r="E2303" s="138">
        <v>4.549667616E12</v>
      </c>
      <c r="F2303" s="138">
        <v>1.762204E13</v>
      </c>
    </row>
    <row r="2304">
      <c r="A2304" s="137">
        <v>45037.0</v>
      </c>
      <c r="B2304" s="138">
        <v>4.9081518E12</v>
      </c>
      <c r="C2304" s="139">
        <v>3.827518E12</v>
      </c>
      <c r="D2304" s="138">
        <v>3.9712975200000006E11</v>
      </c>
      <c r="E2304" s="138">
        <v>4.549667616E12</v>
      </c>
      <c r="F2304" s="138">
        <v>1.762204E13</v>
      </c>
    </row>
    <row r="2305">
      <c r="A2305" s="137">
        <v>45038.0</v>
      </c>
      <c r="B2305" s="138">
        <v>4.9081518E12</v>
      </c>
      <c r="C2305" s="139">
        <v>3.827518E12</v>
      </c>
      <c r="D2305" s="138">
        <v>3.9712975200000006E11</v>
      </c>
      <c r="E2305" s="138">
        <v>4.549667616E12</v>
      </c>
      <c r="F2305" s="138">
        <v>1.762204E13</v>
      </c>
    </row>
    <row r="2306">
      <c r="A2306" s="137">
        <v>45039.0</v>
      </c>
      <c r="B2306" s="138">
        <v>4.9081518E12</v>
      </c>
      <c r="C2306" s="139">
        <v>3.827518E12</v>
      </c>
      <c r="D2306" s="138">
        <v>3.9712975200000006E11</v>
      </c>
      <c r="E2306" s="138">
        <v>4.549667616E12</v>
      </c>
      <c r="F2306" s="138">
        <v>1.762204E13</v>
      </c>
    </row>
    <row r="2307">
      <c r="A2307" s="137">
        <v>45040.0</v>
      </c>
      <c r="B2307" s="138">
        <v>4.9081518E12</v>
      </c>
      <c r="C2307" s="139">
        <v>3.827518E12</v>
      </c>
      <c r="D2307" s="138">
        <v>3.9712975200000006E11</v>
      </c>
      <c r="E2307" s="138">
        <v>4.549667616E12</v>
      </c>
      <c r="F2307" s="138">
        <v>1.762204E13</v>
      </c>
    </row>
    <row r="2308">
      <c r="A2308" s="137">
        <v>45041.0</v>
      </c>
      <c r="B2308" s="138">
        <v>4.9081518E12</v>
      </c>
      <c r="C2308" s="139">
        <v>3.827518E12</v>
      </c>
      <c r="D2308" s="138">
        <v>3.9712975200000006E11</v>
      </c>
      <c r="E2308" s="138">
        <v>4.549667616E12</v>
      </c>
      <c r="F2308" s="138">
        <v>1.762204E13</v>
      </c>
    </row>
    <row r="2309">
      <c r="A2309" s="137">
        <v>45042.0</v>
      </c>
      <c r="B2309" s="138">
        <v>4.9081518E12</v>
      </c>
      <c r="C2309" s="139">
        <v>3.827518E12</v>
      </c>
      <c r="D2309" s="138">
        <v>3.9712975200000006E11</v>
      </c>
      <c r="E2309" s="138">
        <v>4.549667616E12</v>
      </c>
      <c r="F2309" s="138">
        <v>1.762204E13</v>
      </c>
    </row>
    <row r="2310">
      <c r="A2310" s="137">
        <v>45043.0</v>
      </c>
      <c r="B2310" s="138">
        <v>4.9081518E12</v>
      </c>
      <c r="C2310" s="139">
        <v>3.827518E12</v>
      </c>
      <c r="D2310" s="138">
        <v>3.9712975200000006E11</v>
      </c>
      <c r="E2310" s="138">
        <v>4.549667616E12</v>
      </c>
      <c r="F2310" s="138">
        <v>1.762204E13</v>
      </c>
    </row>
    <row r="2311">
      <c r="A2311" s="137">
        <v>45044.0</v>
      </c>
      <c r="B2311" s="138">
        <v>4.9081518E12</v>
      </c>
      <c r="C2311" s="139">
        <v>3.827518E12</v>
      </c>
      <c r="D2311" s="138">
        <v>3.9712975200000006E11</v>
      </c>
      <c r="E2311" s="138">
        <v>4.549667616E12</v>
      </c>
      <c r="F2311" s="138">
        <v>1.762204E13</v>
      </c>
    </row>
    <row r="2312">
      <c r="A2312" s="137">
        <v>45045.0</v>
      </c>
      <c r="B2312" s="138">
        <v>4.9081518E12</v>
      </c>
      <c r="C2312" s="139">
        <v>3.827518E12</v>
      </c>
      <c r="D2312" s="138">
        <v>3.9712975200000006E11</v>
      </c>
      <c r="E2312" s="138">
        <v>4.549667616E12</v>
      </c>
      <c r="F2312" s="138">
        <v>1.762204E13</v>
      </c>
    </row>
    <row r="2313">
      <c r="A2313" s="137">
        <v>45046.0</v>
      </c>
      <c r="B2313" s="138">
        <v>4.9081518E12</v>
      </c>
      <c r="C2313" s="139">
        <v>3.827518E12</v>
      </c>
      <c r="D2313" s="138">
        <v>3.9712975200000006E11</v>
      </c>
      <c r="E2313" s="138">
        <v>4.549667616E12</v>
      </c>
      <c r="F2313" s="138">
        <v>1.762204E13</v>
      </c>
    </row>
    <row r="2314">
      <c r="A2314" s="137">
        <v>45047.0</v>
      </c>
      <c r="B2314" s="138">
        <v>4.9081518E12</v>
      </c>
      <c r="C2314" s="139">
        <v>3.827518E12</v>
      </c>
      <c r="D2314" s="138">
        <v>3.9712975200000006E11</v>
      </c>
      <c r="E2314" s="138">
        <v>4.549667616E12</v>
      </c>
      <c r="F2314" s="138">
        <v>1.762204E13</v>
      </c>
    </row>
    <row r="2315">
      <c r="A2315" s="137">
        <v>45048.0</v>
      </c>
      <c r="B2315" s="138">
        <v>4.9081518E12</v>
      </c>
      <c r="C2315" s="139">
        <v>3.827518E12</v>
      </c>
      <c r="D2315" s="138">
        <v>3.9712975200000006E11</v>
      </c>
      <c r="E2315" s="138">
        <v>4.549667616E12</v>
      </c>
      <c r="F2315" s="138">
        <v>1.762204E13</v>
      </c>
    </row>
    <row r="2316">
      <c r="A2316" s="137">
        <v>45049.0</v>
      </c>
      <c r="B2316" s="138">
        <v>4.9081518E12</v>
      </c>
      <c r="C2316" s="139">
        <v>3.827518E12</v>
      </c>
      <c r="D2316" s="138">
        <v>3.9712975200000006E11</v>
      </c>
      <c r="E2316" s="138">
        <v>4.549667616E12</v>
      </c>
      <c r="F2316" s="138">
        <v>1.762204E13</v>
      </c>
    </row>
    <row r="2317">
      <c r="A2317" s="137">
        <v>45050.0</v>
      </c>
      <c r="B2317" s="138">
        <v>4.9081518E12</v>
      </c>
      <c r="C2317" s="139">
        <v>3.827518E12</v>
      </c>
      <c r="D2317" s="138">
        <v>3.9712975200000006E11</v>
      </c>
      <c r="E2317" s="138">
        <v>4.549667616E12</v>
      </c>
      <c r="F2317" s="138">
        <v>1.762204E13</v>
      </c>
    </row>
    <row r="2318">
      <c r="A2318" s="137">
        <v>45051.0</v>
      </c>
      <c r="B2318" s="138">
        <v>4.9081518E12</v>
      </c>
      <c r="C2318" s="139">
        <v>3.827518E12</v>
      </c>
      <c r="D2318" s="138">
        <v>3.9712975200000006E11</v>
      </c>
      <c r="E2318" s="138">
        <v>4.549667616E12</v>
      </c>
      <c r="F2318" s="138">
        <v>1.762204E13</v>
      </c>
    </row>
    <row r="2319">
      <c r="A2319" s="137">
        <v>45052.0</v>
      </c>
      <c r="B2319" s="138">
        <v>4.9081518E12</v>
      </c>
      <c r="C2319" s="139">
        <v>3.827518E12</v>
      </c>
      <c r="D2319" s="138">
        <v>3.9712975200000006E11</v>
      </c>
      <c r="E2319" s="138">
        <v>4.549667616E12</v>
      </c>
      <c r="F2319" s="138">
        <v>1.762204E13</v>
      </c>
    </row>
    <row r="2320">
      <c r="A2320" s="137">
        <v>45053.0</v>
      </c>
      <c r="B2320" s="138">
        <v>4.9081518E12</v>
      </c>
      <c r="C2320" s="139">
        <v>3.827518E12</v>
      </c>
      <c r="D2320" s="138">
        <v>3.9712975200000006E11</v>
      </c>
      <c r="E2320" s="138">
        <v>4.549667616E12</v>
      </c>
      <c r="F2320" s="138">
        <v>1.762204E13</v>
      </c>
    </row>
    <row r="2321">
      <c r="A2321" s="137">
        <v>45054.0</v>
      </c>
      <c r="B2321" s="138">
        <v>4.9081518E12</v>
      </c>
      <c r="C2321" s="139">
        <v>3.827518E12</v>
      </c>
      <c r="D2321" s="138">
        <v>3.9712975200000006E11</v>
      </c>
      <c r="E2321" s="138">
        <v>4.549667616E12</v>
      </c>
      <c r="F2321" s="138">
        <v>1.762204E13</v>
      </c>
    </row>
    <row r="2322">
      <c r="A2322" s="137">
        <v>45055.0</v>
      </c>
      <c r="B2322" s="138">
        <v>4.9081518E12</v>
      </c>
      <c r="C2322" s="139">
        <v>3.827518E12</v>
      </c>
      <c r="D2322" s="138">
        <v>3.9712975200000006E11</v>
      </c>
      <c r="E2322" s="138">
        <v>4.549667616E12</v>
      </c>
      <c r="F2322" s="138">
        <v>1.762204E13</v>
      </c>
    </row>
    <row r="2323">
      <c r="A2323" s="137">
        <v>45056.0</v>
      </c>
      <c r="B2323" s="138">
        <v>4.9081518E12</v>
      </c>
      <c r="C2323" s="139">
        <v>3.827518E12</v>
      </c>
      <c r="D2323" s="138">
        <v>3.9712975200000006E11</v>
      </c>
      <c r="E2323" s="138">
        <v>4.549667616E12</v>
      </c>
      <c r="F2323" s="138">
        <v>1.762204E13</v>
      </c>
    </row>
    <row r="2324">
      <c r="A2324" s="137">
        <v>45057.0</v>
      </c>
      <c r="B2324" s="138">
        <v>4.9081518E12</v>
      </c>
      <c r="C2324" s="139">
        <v>3.827518E12</v>
      </c>
      <c r="D2324" s="138">
        <v>3.9712975200000006E11</v>
      </c>
      <c r="E2324" s="138">
        <v>4.549667616E12</v>
      </c>
      <c r="F2324" s="138">
        <v>1.762204E13</v>
      </c>
    </row>
    <row r="2325">
      <c r="A2325" s="137">
        <v>45058.0</v>
      </c>
      <c r="B2325" s="138">
        <v>4.9081518E12</v>
      </c>
      <c r="C2325" s="139">
        <v>3.827518E12</v>
      </c>
      <c r="D2325" s="138">
        <v>3.9712975200000006E11</v>
      </c>
      <c r="E2325" s="138">
        <v>4.549667616E12</v>
      </c>
      <c r="F2325" s="138">
        <v>1.762204E13</v>
      </c>
    </row>
    <row r="2326">
      <c r="A2326" s="137">
        <v>45059.0</v>
      </c>
      <c r="B2326" s="138">
        <v>4.9081518E12</v>
      </c>
      <c r="C2326" s="139">
        <v>3.827518E12</v>
      </c>
      <c r="D2326" s="138">
        <v>3.9712975200000006E11</v>
      </c>
      <c r="E2326" s="138">
        <v>4.549667616E12</v>
      </c>
      <c r="F2326" s="138">
        <v>1.762204E13</v>
      </c>
    </row>
    <row r="2327">
      <c r="A2327" s="137">
        <v>45060.0</v>
      </c>
      <c r="B2327" s="138">
        <v>4.9081518E12</v>
      </c>
      <c r="C2327" s="139">
        <v>3.827518E12</v>
      </c>
      <c r="D2327" s="138">
        <v>3.9712975200000006E11</v>
      </c>
      <c r="E2327" s="138">
        <v>4.549667616E12</v>
      </c>
      <c r="F2327" s="138">
        <v>1.762204E13</v>
      </c>
    </row>
    <row r="2328">
      <c r="A2328" s="137">
        <v>45061.0</v>
      </c>
      <c r="B2328" s="138">
        <v>4.9081518E12</v>
      </c>
      <c r="C2328" s="139">
        <v>3.827518E12</v>
      </c>
      <c r="D2328" s="138">
        <v>3.9712975200000006E11</v>
      </c>
      <c r="E2328" s="138">
        <v>4.549667616E12</v>
      </c>
      <c r="F2328" s="138">
        <v>1.762204E13</v>
      </c>
    </row>
    <row r="2329">
      <c r="A2329" s="137">
        <v>45062.0</v>
      </c>
      <c r="B2329" s="138">
        <v>4.9081518E12</v>
      </c>
      <c r="C2329" s="139">
        <v>3.827518E12</v>
      </c>
      <c r="D2329" s="138">
        <v>3.9712975200000006E11</v>
      </c>
      <c r="E2329" s="138">
        <v>4.549667616E12</v>
      </c>
      <c r="F2329" s="138">
        <v>1.762204E13</v>
      </c>
    </row>
    <row r="2330">
      <c r="A2330" s="137">
        <v>45063.0</v>
      </c>
      <c r="B2330" s="138">
        <v>4.9081518E12</v>
      </c>
      <c r="C2330" s="139">
        <v>3.827518E12</v>
      </c>
      <c r="D2330" s="138">
        <v>3.9712975200000006E11</v>
      </c>
      <c r="E2330" s="138">
        <v>4.549667616E12</v>
      </c>
      <c r="F2330" s="138">
        <v>1.762204E13</v>
      </c>
    </row>
    <row r="2331">
      <c r="A2331" s="137">
        <v>45064.0</v>
      </c>
      <c r="B2331" s="138">
        <v>4.9081518E12</v>
      </c>
      <c r="C2331" s="139">
        <v>3.827518E12</v>
      </c>
      <c r="D2331" s="138">
        <v>3.9712975200000006E11</v>
      </c>
      <c r="E2331" s="138">
        <v>4.549667616E12</v>
      </c>
      <c r="F2331" s="138">
        <v>1.762204E13</v>
      </c>
    </row>
    <row r="2332">
      <c r="A2332" s="137">
        <v>45065.0</v>
      </c>
      <c r="B2332" s="138">
        <v>4.9081518E12</v>
      </c>
      <c r="C2332" s="139">
        <v>3.827518E12</v>
      </c>
      <c r="D2332" s="138">
        <v>3.9712975200000006E11</v>
      </c>
      <c r="E2332" s="138">
        <v>4.549667616E12</v>
      </c>
      <c r="F2332" s="138">
        <v>1.762204E13</v>
      </c>
    </row>
    <row r="2333">
      <c r="A2333" s="137">
        <v>45066.0</v>
      </c>
      <c r="B2333" s="138">
        <v>4.9081518E12</v>
      </c>
      <c r="C2333" s="139">
        <v>3.827518E12</v>
      </c>
      <c r="D2333" s="138">
        <v>3.9712975200000006E11</v>
      </c>
      <c r="E2333" s="138">
        <v>4.549667616E12</v>
      </c>
      <c r="F2333" s="138">
        <v>1.762204E13</v>
      </c>
    </row>
    <row r="2334">
      <c r="A2334" s="137">
        <v>45067.0</v>
      </c>
      <c r="B2334" s="138">
        <v>4.9081518E12</v>
      </c>
      <c r="C2334" s="139">
        <v>3.827518E12</v>
      </c>
      <c r="D2334" s="138">
        <v>3.9712975200000006E11</v>
      </c>
      <c r="E2334" s="138">
        <v>4.549667616E12</v>
      </c>
      <c r="F2334" s="138">
        <v>1.762204E13</v>
      </c>
    </row>
    <row r="2335">
      <c r="A2335" s="137">
        <v>45068.0</v>
      </c>
      <c r="B2335" s="138">
        <v>4.9081518E12</v>
      </c>
      <c r="C2335" s="139">
        <v>3.827518E12</v>
      </c>
      <c r="D2335" s="138">
        <v>3.9712975200000006E11</v>
      </c>
      <c r="E2335" s="138">
        <v>4.549667616E12</v>
      </c>
      <c r="F2335" s="138">
        <v>1.762204E13</v>
      </c>
    </row>
    <row r="2336">
      <c r="A2336" s="137">
        <v>45069.0</v>
      </c>
      <c r="B2336" s="138">
        <v>4.9081518E12</v>
      </c>
      <c r="C2336" s="139">
        <v>3.827518E12</v>
      </c>
      <c r="D2336" s="138">
        <v>3.9712975200000006E11</v>
      </c>
      <c r="E2336" s="138">
        <v>4.549667616E12</v>
      </c>
      <c r="F2336" s="138">
        <v>1.762204E13</v>
      </c>
    </row>
    <row r="2337">
      <c r="A2337" s="137">
        <v>45070.0</v>
      </c>
      <c r="B2337" s="138">
        <v>4.9081518E12</v>
      </c>
      <c r="C2337" s="139">
        <v>3.827518E12</v>
      </c>
      <c r="D2337" s="138">
        <v>3.9712975200000006E11</v>
      </c>
      <c r="E2337" s="138">
        <v>4.549667616E12</v>
      </c>
      <c r="F2337" s="138">
        <v>1.762204E13</v>
      </c>
    </row>
    <row r="2338">
      <c r="A2338" s="137">
        <v>45071.0</v>
      </c>
      <c r="B2338" s="138">
        <v>4.9081518E12</v>
      </c>
      <c r="C2338" s="139">
        <v>3.827518E12</v>
      </c>
      <c r="D2338" s="138">
        <v>3.9712975200000006E11</v>
      </c>
      <c r="E2338" s="138">
        <v>4.549667616E12</v>
      </c>
      <c r="F2338" s="138">
        <v>1.762204E13</v>
      </c>
    </row>
    <row r="2339">
      <c r="A2339" s="137">
        <v>45072.0</v>
      </c>
      <c r="B2339" s="138">
        <v>4.9081518E12</v>
      </c>
      <c r="C2339" s="139">
        <v>3.827518E12</v>
      </c>
      <c r="D2339" s="138">
        <v>3.9712975200000006E11</v>
      </c>
      <c r="E2339" s="138">
        <v>4.549667616E12</v>
      </c>
      <c r="F2339" s="138">
        <v>1.762204E13</v>
      </c>
    </row>
    <row r="2340">
      <c r="A2340" s="137">
        <v>45073.0</v>
      </c>
      <c r="B2340" s="138">
        <v>4.9081518E12</v>
      </c>
      <c r="C2340" s="139">
        <v>3.827518E12</v>
      </c>
      <c r="D2340" s="138">
        <v>3.9712975200000006E11</v>
      </c>
      <c r="E2340" s="138">
        <v>4.549667616E12</v>
      </c>
      <c r="F2340" s="138">
        <v>1.762204E13</v>
      </c>
    </row>
    <row r="2341">
      <c r="A2341" s="137">
        <v>45074.0</v>
      </c>
      <c r="B2341" s="138">
        <v>4.9081518E12</v>
      </c>
      <c r="C2341" s="139">
        <v>3.827518E12</v>
      </c>
      <c r="D2341" s="138">
        <v>3.9712975200000006E11</v>
      </c>
      <c r="E2341" s="138">
        <v>4.549667616E12</v>
      </c>
      <c r="F2341" s="138">
        <v>1.762204E13</v>
      </c>
    </row>
    <row r="2342">
      <c r="A2342" s="137">
        <v>45075.0</v>
      </c>
      <c r="B2342" s="138">
        <v>4.9081518E12</v>
      </c>
      <c r="C2342" s="139">
        <v>3.827518E12</v>
      </c>
      <c r="D2342" s="138">
        <v>3.9712975200000006E11</v>
      </c>
      <c r="E2342" s="138">
        <v>4.549667616E12</v>
      </c>
      <c r="F2342" s="138">
        <v>1.762204E13</v>
      </c>
    </row>
    <row r="2343">
      <c r="A2343" s="137">
        <v>45076.0</v>
      </c>
      <c r="B2343" s="138">
        <v>4.9081518E12</v>
      </c>
      <c r="C2343" s="139">
        <v>3.827518E12</v>
      </c>
      <c r="D2343" s="138">
        <v>3.9712975200000006E11</v>
      </c>
      <c r="E2343" s="138">
        <v>4.549667616E12</v>
      </c>
      <c r="F2343" s="138">
        <v>1.762204E13</v>
      </c>
    </row>
    <row r="2344">
      <c r="A2344" s="137">
        <v>45077.0</v>
      </c>
      <c r="B2344" s="138">
        <v>4.9081518E12</v>
      </c>
      <c r="C2344" s="139">
        <v>3.827518E12</v>
      </c>
      <c r="D2344" s="138">
        <v>3.9712975200000006E11</v>
      </c>
      <c r="E2344" s="138">
        <v>4.549667616E12</v>
      </c>
      <c r="F2344" s="138">
        <v>1.762204E13</v>
      </c>
    </row>
    <row r="2345">
      <c r="A2345" s="137">
        <v>45078.0</v>
      </c>
      <c r="B2345" s="138">
        <v>4.9081518E12</v>
      </c>
      <c r="C2345" s="139">
        <v>3.827518E12</v>
      </c>
      <c r="D2345" s="138">
        <v>3.9712975200000006E11</v>
      </c>
      <c r="E2345" s="138">
        <v>4.549667616E12</v>
      </c>
      <c r="F2345" s="138">
        <v>1.762204E13</v>
      </c>
    </row>
    <row r="2346">
      <c r="A2346" s="137">
        <v>45079.0</v>
      </c>
      <c r="B2346" s="138">
        <v>4.9081518E12</v>
      </c>
      <c r="C2346" s="139">
        <v>3.827518E12</v>
      </c>
      <c r="D2346" s="138">
        <v>3.9712975200000006E11</v>
      </c>
      <c r="E2346" s="138">
        <v>4.549667616E12</v>
      </c>
      <c r="F2346" s="138">
        <v>1.762204E13</v>
      </c>
    </row>
    <row r="2347">
      <c r="A2347" s="137">
        <v>45080.0</v>
      </c>
      <c r="B2347" s="138">
        <v>4.9081518E12</v>
      </c>
      <c r="C2347" s="139">
        <v>3.827518E12</v>
      </c>
      <c r="D2347" s="138">
        <v>3.9712975200000006E11</v>
      </c>
      <c r="E2347" s="138">
        <v>4.549667616E12</v>
      </c>
      <c r="F2347" s="138">
        <v>1.762204E13</v>
      </c>
    </row>
    <row r="2348">
      <c r="A2348" s="137">
        <v>45081.0</v>
      </c>
      <c r="B2348" s="138">
        <v>4.9081518E12</v>
      </c>
      <c r="C2348" s="139">
        <v>3.827518E12</v>
      </c>
      <c r="D2348" s="138">
        <v>3.9712975200000006E11</v>
      </c>
      <c r="E2348" s="138">
        <v>4.549667616E12</v>
      </c>
      <c r="F2348" s="138">
        <v>1.762204E13</v>
      </c>
    </row>
    <row r="2349">
      <c r="A2349" s="137">
        <v>45082.0</v>
      </c>
      <c r="B2349" s="138">
        <v>4.9081518E12</v>
      </c>
      <c r="C2349" s="139">
        <v>3.827518E12</v>
      </c>
      <c r="D2349" s="138">
        <v>3.9712975200000006E11</v>
      </c>
      <c r="E2349" s="138">
        <v>4.549667616E12</v>
      </c>
      <c r="F2349" s="138">
        <v>1.762204E13</v>
      </c>
    </row>
    <row r="2350">
      <c r="A2350" s="137">
        <v>45083.0</v>
      </c>
      <c r="B2350" s="138">
        <v>4.9081518E12</v>
      </c>
      <c r="C2350" s="139">
        <v>3.827518E12</v>
      </c>
      <c r="D2350" s="138">
        <v>3.9712975200000006E11</v>
      </c>
      <c r="E2350" s="138">
        <v>4.549667616E12</v>
      </c>
      <c r="F2350" s="138">
        <v>1.762204E13</v>
      </c>
    </row>
    <row r="2351">
      <c r="A2351" s="137">
        <v>45084.0</v>
      </c>
      <c r="B2351" s="138">
        <v>4.9081518E12</v>
      </c>
      <c r="C2351" s="139">
        <v>3.827518E12</v>
      </c>
      <c r="D2351" s="138">
        <v>3.9712975200000006E11</v>
      </c>
      <c r="E2351" s="138">
        <v>4.549667616E12</v>
      </c>
      <c r="F2351" s="138">
        <v>1.762204E13</v>
      </c>
    </row>
    <row r="2352">
      <c r="A2352" s="137">
        <v>45085.0</v>
      </c>
      <c r="B2352" s="138">
        <v>4.9081518E12</v>
      </c>
      <c r="C2352" s="139">
        <v>3.827518E12</v>
      </c>
      <c r="D2352" s="138">
        <v>3.9712975200000006E11</v>
      </c>
      <c r="E2352" s="138">
        <v>4.549667616E12</v>
      </c>
      <c r="F2352" s="138">
        <v>1.762204E13</v>
      </c>
    </row>
    <row r="2353">
      <c r="A2353" s="137">
        <v>45086.0</v>
      </c>
      <c r="B2353" s="138">
        <v>4.9081518E12</v>
      </c>
      <c r="C2353" s="139">
        <v>3.827518E12</v>
      </c>
      <c r="D2353" s="138">
        <v>3.9712975200000006E11</v>
      </c>
      <c r="E2353" s="138">
        <v>4.549667616E12</v>
      </c>
      <c r="F2353" s="138">
        <v>1.762204E13</v>
      </c>
    </row>
    <row r="2354">
      <c r="A2354" s="137">
        <v>45087.0</v>
      </c>
      <c r="B2354" s="138">
        <v>4.9081518E12</v>
      </c>
      <c r="C2354" s="139">
        <v>3.827518E12</v>
      </c>
      <c r="D2354" s="138">
        <v>3.9712975200000006E11</v>
      </c>
      <c r="E2354" s="138">
        <v>4.549667616E12</v>
      </c>
      <c r="F2354" s="138">
        <v>1.762204E13</v>
      </c>
    </row>
    <row r="2355">
      <c r="A2355" s="137">
        <v>45088.0</v>
      </c>
      <c r="B2355" s="138">
        <v>4.9081518E12</v>
      </c>
      <c r="C2355" s="139">
        <v>3.827518E12</v>
      </c>
      <c r="D2355" s="138">
        <v>3.9712975200000006E11</v>
      </c>
      <c r="E2355" s="138">
        <v>4.549667616E12</v>
      </c>
      <c r="F2355" s="138">
        <v>1.762204E13</v>
      </c>
    </row>
    <row r="2356">
      <c r="A2356" s="137">
        <v>45089.0</v>
      </c>
      <c r="B2356" s="138">
        <v>4.9081518E12</v>
      </c>
      <c r="C2356" s="139">
        <v>3.827518E12</v>
      </c>
      <c r="D2356" s="138">
        <v>3.9712975200000006E11</v>
      </c>
      <c r="E2356" s="138">
        <v>4.549667616E12</v>
      </c>
      <c r="F2356" s="138">
        <v>1.762204E13</v>
      </c>
    </row>
    <row r="2357">
      <c r="A2357" s="137">
        <v>45090.0</v>
      </c>
      <c r="B2357" s="138">
        <v>4.9081518E12</v>
      </c>
      <c r="C2357" s="139">
        <v>3.827518E12</v>
      </c>
      <c r="D2357" s="138">
        <v>3.9712975200000006E11</v>
      </c>
      <c r="E2357" s="138">
        <v>4.549667616E12</v>
      </c>
      <c r="F2357" s="138">
        <v>1.762204E13</v>
      </c>
    </row>
    <row r="2358">
      <c r="A2358" s="137">
        <v>45091.0</v>
      </c>
      <c r="B2358" s="138">
        <v>4.9081518E12</v>
      </c>
      <c r="C2358" s="139">
        <v>3.827518E12</v>
      </c>
      <c r="D2358" s="138">
        <v>3.9712975200000006E11</v>
      </c>
      <c r="E2358" s="138">
        <v>4.549667616E12</v>
      </c>
      <c r="F2358" s="138">
        <v>1.762204E13</v>
      </c>
    </row>
    <row r="2359">
      <c r="A2359" s="137">
        <v>45092.0</v>
      </c>
      <c r="B2359" s="138">
        <v>4.9081518E12</v>
      </c>
      <c r="C2359" s="139">
        <v>3.827518E12</v>
      </c>
      <c r="D2359" s="138">
        <v>3.9712975200000006E11</v>
      </c>
      <c r="E2359" s="138">
        <v>4.549667616E12</v>
      </c>
      <c r="F2359" s="138">
        <v>1.762204E13</v>
      </c>
    </row>
    <row r="2360">
      <c r="A2360" s="137">
        <v>45093.0</v>
      </c>
      <c r="B2360" s="138">
        <v>4.9081518E12</v>
      </c>
      <c r="C2360" s="139">
        <v>3.827518E12</v>
      </c>
      <c r="D2360" s="138">
        <v>3.9712975200000006E11</v>
      </c>
      <c r="E2360" s="138">
        <v>4.549667616E12</v>
      </c>
      <c r="F2360" s="138">
        <v>1.762204E13</v>
      </c>
    </row>
    <row r="2361">
      <c r="A2361" s="137">
        <v>45094.0</v>
      </c>
      <c r="B2361" s="138">
        <v>4.9081518E12</v>
      </c>
      <c r="C2361" s="139">
        <v>3.827518E12</v>
      </c>
      <c r="D2361" s="138">
        <v>3.9712975200000006E11</v>
      </c>
      <c r="E2361" s="138">
        <v>4.549667616E12</v>
      </c>
      <c r="F2361" s="138">
        <v>1.762204E13</v>
      </c>
    </row>
    <row r="2362">
      <c r="A2362" s="137">
        <v>45095.0</v>
      </c>
      <c r="B2362" s="138">
        <v>4.9081518E12</v>
      </c>
      <c r="C2362" s="139">
        <v>3.827518E12</v>
      </c>
      <c r="D2362" s="138">
        <v>3.9712975200000006E11</v>
      </c>
      <c r="E2362" s="138">
        <v>4.549667616E12</v>
      </c>
      <c r="F2362" s="138">
        <v>1.762204E13</v>
      </c>
    </row>
    <row r="2363">
      <c r="A2363" s="137">
        <v>45096.0</v>
      </c>
      <c r="B2363" s="138">
        <v>4.9081518E12</v>
      </c>
      <c r="C2363" s="139">
        <v>3.827518E12</v>
      </c>
      <c r="D2363" s="138">
        <v>3.9712975200000006E11</v>
      </c>
      <c r="E2363" s="138">
        <v>4.549667616E12</v>
      </c>
      <c r="F2363" s="138">
        <v>1.762204E13</v>
      </c>
    </row>
    <row r="2364">
      <c r="A2364" s="137">
        <v>45097.0</v>
      </c>
      <c r="B2364" s="138">
        <v>4.9081518E12</v>
      </c>
      <c r="C2364" s="139">
        <v>3.827518E12</v>
      </c>
      <c r="D2364" s="138">
        <v>3.9712975200000006E11</v>
      </c>
      <c r="E2364" s="138">
        <v>4.549667616E12</v>
      </c>
      <c r="F2364" s="138">
        <v>1.762204E13</v>
      </c>
    </row>
    <row r="2365">
      <c r="A2365" s="137">
        <v>45098.0</v>
      </c>
      <c r="B2365" s="138">
        <v>4.9081518E12</v>
      </c>
      <c r="C2365" s="139">
        <v>3.827518E12</v>
      </c>
      <c r="D2365" s="138">
        <v>3.9712975200000006E11</v>
      </c>
      <c r="E2365" s="138">
        <v>4.549667616E12</v>
      </c>
      <c r="F2365" s="138">
        <v>1.762204E13</v>
      </c>
    </row>
    <row r="2366">
      <c r="A2366" s="137">
        <v>45099.0</v>
      </c>
      <c r="B2366" s="138">
        <v>4.9081518E12</v>
      </c>
      <c r="C2366" s="139">
        <v>3.827518E12</v>
      </c>
      <c r="D2366" s="138">
        <v>3.9712975200000006E11</v>
      </c>
      <c r="E2366" s="138">
        <v>4.549667616E12</v>
      </c>
      <c r="F2366" s="138">
        <v>1.762204E13</v>
      </c>
    </row>
    <row r="2367">
      <c r="A2367" s="137">
        <v>45100.0</v>
      </c>
      <c r="B2367" s="138">
        <v>4.9081518E12</v>
      </c>
      <c r="C2367" s="139">
        <v>3.827518E12</v>
      </c>
      <c r="D2367" s="138">
        <v>3.9712975200000006E11</v>
      </c>
      <c r="E2367" s="138">
        <v>4.549667616E12</v>
      </c>
      <c r="F2367" s="138">
        <v>1.762204E13</v>
      </c>
    </row>
    <row r="2368">
      <c r="A2368" s="137">
        <v>45101.0</v>
      </c>
      <c r="B2368" s="138">
        <v>4.9081518E12</v>
      </c>
      <c r="C2368" s="139">
        <v>3.827518E12</v>
      </c>
      <c r="D2368" s="138">
        <v>3.9712975200000006E11</v>
      </c>
      <c r="E2368" s="138">
        <v>4.549667616E12</v>
      </c>
      <c r="F2368" s="138">
        <v>1.762204E13</v>
      </c>
    </row>
    <row r="2369">
      <c r="A2369" s="137">
        <v>45102.0</v>
      </c>
      <c r="B2369" s="138">
        <v>4.9081518E12</v>
      </c>
      <c r="C2369" s="139">
        <v>3.827518E12</v>
      </c>
      <c r="D2369" s="138">
        <v>3.9712975200000006E11</v>
      </c>
      <c r="E2369" s="138">
        <v>4.549667616E12</v>
      </c>
      <c r="F2369" s="138">
        <v>1.762204E13</v>
      </c>
    </row>
    <row r="2370">
      <c r="A2370" s="137">
        <v>45103.0</v>
      </c>
      <c r="B2370" s="138">
        <v>4.9081518E12</v>
      </c>
      <c r="C2370" s="139">
        <v>3.827518E12</v>
      </c>
      <c r="D2370" s="138">
        <v>3.9712975200000006E11</v>
      </c>
      <c r="E2370" s="138">
        <v>4.549667616E12</v>
      </c>
      <c r="F2370" s="138">
        <v>1.762204E13</v>
      </c>
    </row>
    <row r="2371">
      <c r="A2371" s="137">
        <v>45104.0</v>
      </c>
      <c r="B2371" s="138">
        <v>4.9081518E12</v>
      </c>
      <c r="C2371" s="139">
        <v>3.827518E12</v>
      </c>
      <c r="D2371" s="138">
        <v>3.9712975200000006E11</v>
      </c>
      <c r="E2371" s="138">
        <v>4.549667616E12</v>
      </c>
      <c r="F2371" s="138">
        <v>1.762204E13</v>
      </c>
    </row>
    <row r="2372">
      <c r="A2372" s="137">
        <v>45105.0</v>
      </c>
      <c r="B2372" s="138">
        <v>4.9081518E12</v>
      </c>
      <c r="C2372" s="139">
        <v>3.827518E12</v>
      </c>
      <c r="D2372" s="138">
        <v>3.9712975200000006E11</v>
      </c>
      <c r="E2372" s="138">
        <v>4.549667616E12</v>
      </c>
      <c r="F2372" s="138">
        <v>1.762204E13</v>
      </c>
    </row>
    <row r="2373">
      <c r="A2373" s="137">
        <v>45106.0</v>
      </c>
      <c r="B2373" s="138">
        <v>4.9081518E12</v>
      </c>
      <c r="C2373" s="139">
        <v>3.827518E12</v>
      </c>
      <c r="D2373" s="138">
        <v>3.9712975200000006E11</v>
      </c>
      <c r="E2373" s="138">
        <v>4.549667616E12</v>
      </c>
      <c r="F2373" s="138">
        <v>1.762204E13</v>
      </c>
    </row>
    <row r="2374">
      <c r="A2374" s="137">
        <v>45107.0</v>
      </c>
      <c r="B2374" s="138">
        <v>4.9081518E12</v>
      </c>
      <c r="C2374" s="139">
        <v>3.827518E12</v>
      </c>
      <c r="D2374" s="138">
        <v>3.9712975200000006E11</v>
      </c>
      <c r="E2374" s="138">
        <v>4.549667616E12</v>
      </c>
      <c r="F2374" s="138">
        <v>1.762204E13</v>
      </c>
    </row>
    <row r="2375">
      <c r="A2375" s="137">
        <v>45108.0</v>
      </c>
      <c r="B2375" s="138">
        <v>4.9953396E12</v>
      </c>
      <c r="C2375" s="139">
        <v>3.8981581E12</v>
      </c>
      <c r="D2375" s="138">
        <v>4.1204412000000006E11</v>
      </c>
      <c r="E2375" s="138">
        <v>4.573859724E12</v>
      </c>
      <c r="F2375" s="138">
        <v>1.762204E13</v>
      </c>
    </row>
    <row r="2376">
      <c r="A2376" s="137">
        <v>45109.0</v>
      </c>
      <c r="B2376" s="138">
        <v>4.9953396E12</v>
      </c>
      <c r="C2376" s="139">
        <v>3.8981581E12</v>
      </c>
      <c r="D2376" s="138">
        <v>4.1204412000000006E11</v>
      </c>
      <c r="E2376" s="138">
        <v>4.573859724E12</v>
      </c>
      <c r="F2376" s="138">
        <v>1.762204E13</v>
      </c>
    </row>
    <row r="2377">
      <c r="A2377" s="137">
        <v>45110.0</v>
      </c>
      <c r="B2377" s="138">
        <v>4.9953396E12</v>
      </c>
      <c r="C2377" s="139">
        <v>3.8981581E12</v>
      </c>
      <c r="D2377" s="138">
        <v>4.1204412000000006E11</v>
      </c>
      <c r="E2377" s="138">
        <v>4.573859724E12</v>
      </c>
      <c r="F2377" s="138">
        <v>1.762204E13</v>
      </c>
    </row>
    <row r="2378">
      <c r="A2378" s="137">
        <v>45111.0</v>
      </c>
      <c r="B2378" s="138">
        <v>4.9953396E12</v>
      </c>
      <c r="C2378" s="139">
        <v>3.8981581E12</v>
      </c>
      <c r="D2378" s="138">
        <v>4.1204412000000006E11</v>
      </c>
      <c r="E2378" s="138">
        <v>4.573859724E12</v>
      </c>
      <c r="F2378" s="138">
        <v>1.762204E13</v>
      </c>
    </row>
    <row r="2379">
      <c r="A2379" s="137">
        <v>45112.0</v>
      </c>
      <c r="B2379" s="138">
        <v>4.9953396E12</v>
      </c>
      <c r="C2379" s="139">
        <v>3.8981581E12</v>
      </c>
      <c r="D2379" s="138">
        <v>4.1204412000000006E11</v>
      </c>
      <c r="E2379" s="138">
        <v>4.573859724E12</v>
      </c>
      <c r="F2379" s="138">
        <v>1.762204E13</v>
      </c>
    </row>
    <row r="2380">
      <c r="A2380" s="137">
        <v>45113.0</v>
      </c>
      <c r="B2380" s="138">
        <v>4.9953396E12</v>
      </c>
      <c r="C2380" s="139">
        <v>3.8981581E12</v>
      </c>
      <c r="D2380" s="138">
        <v>4.1204412000000006E11</v>
      </c>
      <c r="E2380" s="138">
        <v>4.573859724E12</v>
      </c>
      <c r="F2380" s="138">
        <v>1.762204E13</v>
      </c>
    </row>
    <row r="2381">
      <c r="A2381" s="137">
        <v>45114.0</v>
      </c>
      <c r="B2381" s="138">
        <v>4.9953396E12</v>
      </c>
      <c r="C2381" s="139">
        <v>3.8981581E12</v>
      </c>
      <c r="D2381" s="138">
        <v>4.1204412000000006E11</v>
      </c>
      <c r="E2381" s="138">
        <v>4.573859724E12</v>
      </c>
      <c r="F2381" s="138">
        <v>1.762204E13</v>
      </c>
    </row>
    <row r="2382">
      <c r="A2382" s="137">
        <v>45115.0</v>
      </c>
      <c r="B2382" s="138">
        <v>4.9953396E12</v>
      </c>
      <c r="C2382" s="139">
        <v>3.8981581E12</v>
      </c>
      <c r="D2382" s="138">
        <v>4.1204412000000006E11</v>
      </c>
      <c r="E2382" s="138">
        <v>4.573859724E12</v>
      </c>
      <c r="F2382" s="138">
        <v>1.762204E13</v>
      </c>
    </row>
    <row r="2383">
      <c r="A2383" s="137">
        <v>45116.0</v>
      </c>
      <c r="B2383" s="138">
        <v>4.9953396E12</v>
      </c>
      <c r="C2383" s="139">
        <v>3.8981581E12</v>
      </c>
      <c r="D2383" s="138">
        <v>4.1204412000000006E11</v>
      </c>
      <c r="E2383" s="138">
        <v>4.573859724E12</v>
      </c>
      <c r="F2383" s="138">
        <v>1.762204E13</v>
      </c>
    </row>
    <row r="2384">
      <c r="A2384" s="137">
        <v>45117.0</v>
      </c>
      <c r="B2384" s="138">
        <v>4.9953396E12</v>
      </c>
      <c r="C2384" s="139">
        <v>3.8981581E12</v>
      </c>
      <c r="D2384" s="138">
        <v>4.1204412000000006E11</v>
      </c>
      <c r="E2384" s="138">
        <v>4.573859724E12</v>
      </c>
      <c r="F2384" s="138">
        <v>1.762204E13</v>
      </c>
    </row>
    <row r="2385">
      <c r="A2385" s="137">
        <v>45118.0</v>
      </c>
      <c r="B2385" s="138">
        <v>4.9953396E12</v>
      </c>
      <c r="C2385" s="139">
        <v>3.8981581E12</v>
      </c>
      <c r="D2385" s="138">
        <v>4.1204412000000006E11</v>
      </c>
      <c r="E2385" s="138">
        <v>4.573859724E12</v>
      </c>
      <c r="F2385" s="138">
        <v>1.762204E13</v>
      </c>
    </row>
    <row r="2386">
      <c r="A2386" s="137">
        <v>45119.0</v>
      </c>
      <c r="B2386" s="138">
        <v>4.9953396E12</v>
      </c>
      <c r="C2386" s="139">
        <v>3.8981581E12</v>
      </c>
      <c r="D2386" s="138">
        <v>4.1204412000000006E11</v>
      </c>
      <c r="E2386" s="138">
        <v>4.573859724E12</v>
      </c>
      <c r="F2386" s="138">
        <v>1.762204E13</v>
      </c>
    </row>
    <row r="2387">
      <c r="A2387" s="137">
        <v>45120.0</v>
      </c>
      <c r="B2387" s="138">
        <v>4.9953396E12</v>
      </c>
      <c r="C2387" s="139">
        <v>3.8981581E12</v>
      </c>
      <c r="D2387" s="138">
        <v>4.1204412000000006E11</v>
      </c>
      <c r="E2387" s="138">
        <v>4.573859724E12</v>
      </c>
      <c r="F2387" s="138">
        <v>1.762204E13</v>
      </c>
    </row>
    <row r="2388">
      <c r="A2388" s="137">
        <v>45121.0</v>
      </c>
      <c r="B2388" s="138">
        <v>4.9953396E12</v>
      </c>
      <c r="C2388" s="139">
        <v>3.8981581E12</v>
      </c>
      <c r="D2388" s="138">
        <v>4.1204412000000006E11</v>
      </c>
      <c r="E2388" s="138">
        <v>4.573859724E12</v>
      </c>
      <c r="F2388" s="138">
        <v>1.762204E13</v>
      </c>
    </row>
    <row r="2389">
      <c r="A2389" s="137">
        <v>45122.0</v>
      </c>
      <c r="B2389" s="138">
        <v>4.9953396E12</v>
      </c>
      <c r="C2389" s="139">
        <v>3.8981581E12</v>
      </c>
      <c r="D2389" s="138">
        <v>4.1204412000000006E11</v>
      </c>
      <c r="E2389" s="138">
        <v>4.573859724E12</v>
      </c>
      <c r="F2389" s="138">
        <v>1.762204E13</v>
      </c>
    </row>
    <row r="2390">
      <c r="A2390" s="137">
        <v>45123.0</v>
      </c>
      <c r="B2390" s="138">
        <v>4.9953396E12</v>
      </c>
      <c r="C2390" s="139">
        <v>3.8981581E12</v>
      </c>
      <c r="D2390" s="138">
        <v>4.1204412000000006E11</v>
      </c>
      <c r="E2390" s="138">
        <v>4.573859724E12</v>
      </c>
      <c r="F2390" s="138">
        <v>1.762204E13</v>
      </c>
    </row>
    <row r="2391">
      <c r="A2391" s="137">
        <v>45124.0</v>
      </c>
      <c r="B2391" s="138">
        <v>4.9953396E12</v>
      </c>
      <c r="C2391" s="139">
        <v>3.8981581E12</v>
      </c>
      <c r="D2391" s="138">
        <v>4.1204412000000006E11</v>
      </c>
      <c r="E2391" s="138">
        <v>4.573859724E12</v>
      </c>
      <c r="F2391" s="138">
        <v>1.762204E13</v>
      </c>
    </row>
    <row r="2392">
      <c r="A2392" s="137">
        <v>45125.0</v>
      </c>
      <c r="B2392" s="138">
        <v>4.9953396E12</v>
      </c>
      <c r="C2392" s="139">
        <v>3.8981581E12</v>
      </c>
      <c r="D2392" s="138">
        <v>4.1204412000000006E11</v>
      </c>
      <c r="E2392" s="138">
        <v>4.573859724E12</v>
      </c>
      <c r="F2392" s="138">
        <v>1.762204E13</v>
      </c>
    </row>
    <row r="2393">
      <c r="A2393" s="137">
        <v>45126.0</v>
      </c>
      <c r="B2393" s="138">
        <v>4.9953396E12</v>
      </c>
      <c r="C2393" s="139">
        <v>3.8981581E12</v>
      </c>
      <c r="D2393" s="138">
        <v>4.1204412000000006E11</v>
      </c>
      <c r="E2393" s="138">
        <v>4.573859724E12</v>
      </c>
      <c r="F2393" s="138">
        <v>1.762204E13</v>
      </c>
    </row>
    <row r="2394">
      <c r="A2394" s="137">
        <v>45127.0</v>
      </c>
      <c r="B2394" s="138">
        <v>4.9953396E12</v>
      </c>
      <c r="C2394" s="139">
        <v>3.8981581E12</v>
      </c>
      <c r="D2394" s="138">
        <v>4.1204412000000006E11</v>
      </c>
      <c r="E2394" s="138">
        <v>4.573859724E12</v>
      </c>
      <c r="F2394" s="138">
        <v>1.762204E13</v>
      </c>
    </row>
    <row r="2395">
      <c r="A2395" s="137">
        <v>45128.0</v>
      </c>
      <c r="B2395" s="138">
        <v>4.9953396E12</v>
      </c>
      <c r="C2395" s="139">
        <v>3.8981581E12</v>
      </c>
      <c r="D2395" s="138">
        <v>4.1204412000000006E11</v>
      </c>
      <c r="E2395" s="138">
        <v>4.573859724E12</v>
      </c>
      <c r="F2395" s="138">
        <v>1.762204E13</v>
      </c>
    </row>
    <row r="2396">
      <c r="A2396" s="137">
        <v>45129.0</v>
      </c>
      <c r="B2396" s="138">
        <v>4.9953396E12</v>
      </c>
      <c r="C2396" s="139">
        <v>3.8981581E12</v>
      </c>
      <c r="D2396" s="138">
        <v>4.1204412000000006E11</v>
      </c>
      <c r="E2396" s="138">
        <v>4.573859724E12</v>
      </c>
      <c r="F2396" s="138">
        <v>1.762204E13</v>
      </c>
    </row>
    <row r="2397">
      <c r="A2397" s="137">
        <v>45130.0</v>
      </c>
      <c r="B2397" s="138">
        <v>4.9953396E12</v>
      </c>
      <c r="C2397" s="139">
        <v>3.8981581E12</v>
      </c>
      <c r="D2397" s="138">
        <v>4.1204412000000006E11</v>
      </c>
      <c r="E2397" s="138">
        <v>4.573859724E12</v>
      </c>
      <c r="F2397" s="138">
        <v>1.762204E13</v>
      </c>
    </row>
    <row r="2398">
      <c r="A2398" s="137">
        <v>45131.0</v>
      </c>
      <c r="B2398" s="138">
        <v>4.9953396E12</v>
      </c>
      <c r="C2398" s="139">
        <v>3.8981581E12</v>
      </c>
      <c r="D2398" s="138">
        <v>4.1204412000000006E11</v>
      </c>
      <c r="E2398" s="138">
        <v>4.573859724E12</v>
      </c>
      <c r="F2398" s="138">
        <v>1.762204E13</v>
      </c>
    </row>
    <row r="2399">
      <c r="A2399" s="137">
        <v>45132.0</v>
      </c>
      <c r="B2399" s="138">
        <v>4.9953396E12</v>
      </c>
      <c r="C2399" s="139">
        <v>3.8981581E12</v>
      </c>
      <c r="D2399" s="138">
        <v>4.1204412000000006E11</v>
      </c>
      <c r="E2399" s="138">
        <v>4.573859724E12</v>
      </c>
      <c r="F2399" s="138">
        <v>1.762204E13</v>
      </c>
    </row>
    <row r="2400">
      <c r="A2400" s="137">
        <v>45133.0</v>
      </c>
      <c r="B2400" s="138">
        <v>4.9953396E12</v>
      </c>
      <c r="C2400" s="139">
        <v>3.8981581E12</v>
      </c>
      <c r="D2400" s="138">
        <v>4.1204412000000006E11</v>
      </c>
      <c r="E2400" s="138">
        <v>4.573859724E12</v>
      </c>
      <c r="F2400" s="138">
        <v>1.762204E13</v>
      </c>
    </row>
    <row r="2401">
      <c r="A2401" s="137">
        <v>45134.0</v>
      </c>
      <c r="B2401" s="138">
        <v>4.9953396E12</v>
      </c>
      <c r="C2401" s="139">
        <v>3.8981581E12</v>
      </c>
      <c r="D2401" s="138">
        <v>4.1204412000000006E11</v>
      </c>
      <c r="E2401" s="138">
        <v>4.573859724E12</v>
      </c>
      <c r="F2401" s="138">
        <v>1.762204E13</v>
      </c>
    </row>
    <row r="2402">
      <c r="A2402" s="137">
        <v>45135.0</v>
      </c>
      <c r="B2402" s="138">
        <v>4.9953396E12</v>
      </c>
      <c r="C2402" s="139">
        <v>3.8981581E12</v>
      </c>
      <c r="D2402" s="138">
        <v>4.1204412000000006E11</v>
      </c>
      <c r="E2402" s="138">
        <v>4.573859724E12</v>
      </c>
      <c r="F2402" s="138">
        <v>1.762204E13</v>
      </c>
    </row>
    <row r="2403">
      <c r="A2403" s="137">
        <v>45136.0</v>
      </c>
      <c r="B2403" s="138">
        <v>4.9953396E12</v>
      </c>
      <c r="C2403" s="139">
        <v>3.8981581E12</v>
      </c>
      <c r="D2403" s="138">
        <v>4.1204412000000006E11</v>
      </c>
      <c r="E2403" s="138">
        <v>4.573859724E12</v>
      </c>
      <c r="F2403" s="138">
        <v>1.762204E13</v>
      </c>
    </row>
    <row r="2404">
      <c r="A2404" s="137">
        <v>45137.0</v>
      </c>
      <c r="B2404" s="138">
        <v>4.9953396E12</v>
      </c>
      <c r="C2404" s="139">
        <v>3.8981581E12</v>
      </c>
      <c r="D2404" s="138">
        <v>4.1204412000000006E11</v>
      </c>
      <c r="E2404" s="138">
        <v>4.573859724E12</v>
      </c>
      <c r="F2404" s="138">
        <v>1.762204E13</v>
      </c>
    </row>
    <row r="2405">
      <c r="A2405" s="137">
        <v>45138.0</v>
      </c>
      <c r="B2405" s="138">
        <v>4.9953396E12</v>
      </c>
      <c r="C2405" s="139">
        <v>3.8981581E12</v>
      </c>
      <c r="D2405" s="138">
        <v>4.1204412000000006E11</v>
      </c>
      <c r="E2405" s="138">
        <v>4.573859724E12</v>
      </c>
      <c r="F2405" s="138">
        <v>1.762204E13</v>
      </c>
    </row>
    <row r="2406">
      <c r="A2406" s="137">
        <v>45139.0</v>
      </c>
      <c r="B2406" s="138">
        <v>4.9953396E12</v>
      </c>
      <c r="C2406" s="139">
        <v>3.8981581E12</v>
      </c>
      <c r="D2406" s="138">
        <v>4.1204412000000006E11</v>
      </c>
      <c r="E2406" s="138">
        <v>4.573859724E12</v>
      </c>
      <c r="F2406" s="138">
        <v>1.762204E13</v>
      </c>
    </row>
    <row r="2407">
      <c r="A2407" s="137">
        <v>45140.0</v>
      </c>
      <c r="B2407" s="138">
        <v>4.9953396E12</v>
      </c>
      <c r="C2407" s="139">
        <v>3.8981581E12</v>
      </c>
      <c r="D2407" s="138">
        <v>4.1204412000000006E11</v>
      </c>
      <c r="E2407" s="138">
        <v>4.573859724E12</v>
      </c>
      <c r="F2407" s="138">
        <v>1.762204E13</v>
      </c>
    </row>
    <row r="2408">
      <c r="A2408" s="137">
        <v>45141.0</v>
      </c>
      <c r="B2408" s="138">
        <v>4.9953396E12</v>
      </c>
      <c r="C2408" s="139">
        <v>3.8981581E12</v>
      </c>
      <c r="D2408" s="138">
        <v>4.1204412000000006E11</v>
      </c>
      <c r="E2408" s="138">
        <v>4.573859724E12</v>
      </c>
      <c r="F2408" s="138">
        <v>1.762204E13</v>
      </c>
    </row>
    <row r="2409">
      <c r="A2409" s="137">
        <v>45142.0</v>
      </c>
      <c r="B2409" s="138">
        <v>4.9953396E12</v>
      </c>
      <c r="C2409" s="139">
        <v>3.8981581E12</v>
      </c>
      <c r="D2409" s="138">
        <v>4.1204412000000006E11</v>
      </c>
      <c r="E2409" s="138">
        <v>4.573859724E12</v>
      </c>
      <c r="F2409" s="138">
        <v>1.762204E13</v>
      </c>
    </row>
    <row r="2410">
      <c r="A2410" s="137">
        <v>45143.0</v>
      </c>
      <c r="B2410" s="138">
        <v>4.9953396E12</v>
      </c>
      <c r="C2410" s="139">
        <v>3.8981581E12</v>
      </c>
      <c r="D2410" s="138">
        <v>4.1204412000000006E11</v>
      </c>
      <c r="E2410" s="138">
        <v>4.573859724E12</v>
      </c>
      <c r="F2410" s="138">
        <v>1.762204E13</v>
      </c>
    </row>
    <row r="2411">
      <c r="A2411" s="137">
        <v>45144.0</v>
      </c>
      <c r="B2411" s="138">
        <v>4.9953396E12</v>
      </c>
      <c r="C2411" s="139">
        <v>3.8981581E12</v>
      </c>
      <c r="D2411" s="138">
        <v>4.1204412000000006E11</v>
      </c>
      <c r="E2411" s="138">
        <v>4.573859724E12</v>
      </c>
      <c r="F2411" s="138">
        <v>1.762204E13</v>
      </c>
    </row>
    <row r="2412">
      <c r="A2412" s="137">
        <v>45145.0</v>
      </c>
      <c r="B2412" s="138">
        <v>4.9953396E12</v>
      </c>
      <c r="C2412" s="139">
        <v>3.8981581E12</v>
      </c>
      <c r="D2412" s="138">
        <v>4.1204412000000006E11</v>
      </c>
      <c r="E2412" s="138">
        <v>4.573859724E12</v>
      </c>
      <c r="F2412" s="138">
        <v>1.762204E13</v>
      </c>
    </row>
    <row r="2413">
      <c r="A2413" s="137">
        <v>45146.0</v>
      </c>
      <c r="B2413" s="138">
        <v>4.9953396E12</v>
      </c>
      <c r="C2413" s="139">
        <v>3.8981581E12</v>
      </c>
      <c r="D2413" s="138">
        <v>4.1204412000000006E11</v>
      </c>
      <c r="E2413" s="138">
        <v>4.573859724E12</v>
      </c>
      <c r="F2413" s="138">
        <v>1.762204E13</v>
      </c>
    </row>
    <row r="2414">
      <c r="A2414" s="137">
        <v>45147.0</v>
      </c>
      <c r="B2414" s="138">
        <v>4.9953396E12</v>
      </c>
      <c r="C2414" s="139">
        <v>3.8981581E12</v>
      </c>
      <c r="D2414" s="138">
        <v>4.1204412000000006E11</v>
      </c>
      <c r="E2414" s="138">
        <v>4.573859724E12</v>
      </c>
      <c r="F2414" s="138">
        <v>1.762204E13</v>
      </c>
    </row>
    <row r="2415">
      <c r="A2415" s="137">
        <v>45148.0</v>
      </c>
      <c r="B2415" s="138">
        <v>4.9953396E12</v>
      </c>
      <c r="C2415" s="139">
        <v>3.8981581E12</v>
      </c>
      <c r="D2415" s="138">
        <v>4.1204412000000006E11</v>
      </c>
      <c r="E2415" s="138">
        <v>4.573859724E12</v>
      </c>
      <c r="F2415" s="138">
        <v>1.762204E13</v>
      </c>
    </row>
    <row r="2416">
      <c r="A2416" s="137">
        <v>45149.0</v>
      </c>
      <c r="B2416" s="138">
        <v>4.9953396E12</v>
      </c>
      <c r="C2416" s="139">
        <v>3.8981581E12</v>
      </c>
      <c r="D2416" s="138">
        <v>4.1204412000000006E11</v>
      </c>
      <c r="E2416" s="138">
        <v>4.573859724E12</v>
      </c>
      <c r="F2416" s="138">
        <v>1.762204E13</v>
      </c>
    </row>
    <row r="2417">
      <c r="A2417" s="137">
        <v>45150.0</v>
      </c>
      <c r="B2417" s="138">
        <v>4.9953396E12</v>
      </c>
      <c r="C2417" s="139">
        <v>3.8981581E12</v>
      </c>
      <c r="D2417" s="138">
        <v>4.1204412000000006E11</v>
      </c>
      <c r="E2417" s="138">
        <v>4.573859724E12</v>
      </c>
      <c r="F2417" s="138">
        <v>1.762204E13</v>
      </c>
    </row>
    <row r="2418">
      <c r="A2418" s="137">
        <v>45151.0</v>
      </c>
      <c r="B2418" s="138">
        <v>4.9953396E12</v>
      </c>
      <c r="C2418" s="139">
        <v>3.8981581E12</v>
      </c>
      <c r="D2418" s="138">
        <v>4.1204412000000006E11</v>
      </c>
      <c r="E2418" s="138">
        <v>4.573859724E12</v>
      </c>
      <c r="F2418" s="138">
        <v>1.762204E13</v>
      </c>
    </row>
    <row r="2419">
      <c r="A2419" s="137">
        <v>45152.0</v>
      </c>
      <c r="B2419" s="138">
        <v>4.9953396E12</v>
      </c>
      <c r="C2419" s="139">
        <v>3.8981581E12</v>
      </c>
      <c r="D2419" s="138">
        <v>4.1204412000000006E11</v>
      </c>
      <c r="E2419" s="138">
        <v>4.573859724E12</v>
      </c>
      <c r="F2419" s="138">
        <v>1.762204E13</v>
      </c>
    </row>
    <row r="2420">
      <c r="A2420" s="137">
        <v>45153.0</v>
      </c>
      <c r="B2420" s="138">
        <v>4.9953396E12</v>
      </c>
      <c r="C2420" s="139">
        <v>3.8981581E12</v>
      </c>
      <c r="D2420" s="138">
        <v>4.1204412000000006E11</v>
      </c>
      <c r="E2420" s="138">
        <v>4.573859724E12</v>
      </c>
      <c r="F2420" s="138">
        <v>1.762204E13</v>
      </c>
    </row>
    <row r="2421">
      <c r="A2421" s="137">
        <v>45154.0</v>
      </c>
      <c r="B2421" s="138">
        <v>4.9953396E12</v>
      </c>
      <c r="C2421" s="139">
        <v>3.8981581E12</v>
      </c>
      <c r="D2421" s="138">
        <v>4.1204412000000006E11</v>
      </c>
      <c r="E2421" s="138">
        <v>4.573859724E12</v>
      </c>
      <c r="F2421" s="138">
        <v>1.762204E13</v>
      </c>
    </row>
    <row r="2422">
      <c r="A2422" s="137">
        <v>45155.0</v>
      </c>
      <c r="B2422" s="138">
        <v>4.9953396E12</v>
      </c>
      <c r="C2422" s="139">
        <v>3.8981581E12</v>
      </c>
      <c r="D2422" s="138">
        <v>4.1204412000000006E11</v>
      </c>
      <c r="E2422" s="138">
        <v>4.573859724E12</v>
      </c>
      <c r="F2422" s="138">
        <v>1.762204E13</v>
      </c>
    </row>
    <row r="2423">
      <c r="A2423" s="137">
        <v>45156.0</v>
      </c>
      <c r="B2423" s="138">
        <v>4.9953396E12</v>
      </c>
      <c r="C2423" s="139">
        <v>3.8981581E12</v>
      </c>
      <c r="D2423" s="138">
        <v>4.1204412000000006E11</v>
      </c>
      <c r="E2423" s="138">
        <v>4.573859724E12</v>
      </c>
      <c r="F2423" s="138">
        <v>1.762204E13</v>
      </c>
    </row>
    <row r="2424">
      <c r="A2424" s="137">
        <v>45157.0</v>
      </c>
      <c r="B2424" s="138">
        <v>4.9953396E12</v>
      </c>
      <c r="C2424" s="139">
        <v>3.8981581E12</v>
      </c>
      <c r="D2424" s="138">
        <v>4.1204412000000006E11</v>
      </c>
      <c r="E2424" s="138">
        <v>4.573859724E12</v>
      </c>
      <c r="F2424" s="138">
        <v>1.762204E13</v>
      </c>
    </row>
    <row r="2425">
      <c r="A2425" s="137">
        <v>45158.0</v>
      </c>
      <c r="B2425" s="138">
        <v>4.9953396E12</v>
      </c>
      <c r="C2425" s="139">
        <v>3.8981581E12</v>
      </c>
      <c r="D2425" s="138">
        <v>4.1204412000000006E11</v>
      </c>
      <c r="E2425" s="138">
        <v>4.573859724E12</v>
      </c>
      <c r="F2425" s="138">
        <v>1.762204E13</v>
      </c>
    </row>
    <row r="2426">
      <c r="A2426" s="137">
        <v>45159.0</v>
      </c>
      <c r="B2426" s="138">
        <v>4.9953396E12</v>
      </c>
      <c r="C2426" s="139">
        <v>3.8981581E12</v>
      </c>
      <c r="D2426" s="138">
        <v>4.1204412000000006E11</v>
      </c>
      <c r="E2426" s="138">
        <v>4.573859724E12</v>
      </c>
      <c r="F2426" s="138">
        <v>1.762204E13</v>
      </c>
    </row>
    <row r="2427">
      <c r="A2427" s="137">
        <v>45160.0</v>
      </c>
      <c r="B2427" s="138">
        <v>4.9953396E12</v>
      </c>
      <c r="C2427" s="139">
        <v>3.8981581E12</v>
      </c>
      <c r="D2427" s="138">
        <v>4.1204412000000006E11</v>
      </c>
      <c r="E2427" s="138">
        <v>4.573859724E12</v>
      </c>
      <c r="F2427" s="138">
        <v>1.762204E13</v>
      </c>
    </row>
    <row r="2428">
      <c r="A2428" s="137">
        <v>45161.0</v>
      </c>
      <c r="B2428" s="138">
        <v>4.9953396E12</v>
      </c>
      <c r="C2428" s="139">
        <v>3.8981581E12</v>
      </c>
      <c r="D2428" s="138">
        <v>4.1204412000000006E11</v>
      </c>
      <c r="E2428" s="138">
        <v>4.573859724E12</v>
      </c>
      <c r="F2428" s="138">
        <v>1.762204E13</v>
      </c>
    </row>
    <row r="2429">
      <c r="A2429" s="137">
        <v>45162.0</v>
      </c>
      <c r="B2429" s="138">
        <v>4.9953396E12</v>
      </c>
      <c r="C2429" s="139">
        <v>3.8981581E12</v>
      </c>
      <c r="D2429" s="138">
        <v>4.1204412000000006E11</v>
      </c>
      <c r="E2429" s="138">
        <v>4.573859724E12</v>
      </c>
      <c r="F2429" s="138">
        <v>1.762204E13</v>
      </c>
    </row>
    <row r="2430">
      <c r="A2430" s="137">
        <v>45163.0</v>
      </c>
      <c r="B2430" s="138">
        <v>4.9953396E12</v>
      </c>
      <c r="C2430" s="139">
        <v>3.8981581E12</v>
      </c>
      <c r="D2430" s="138">
        <v>4.1204412000000006E11</v>
      </c>
      <c r="E2430" s="138">
        <v>4.573859724E12</v>
      </c>
      <c r="F2430" s="138">
        <v>1.762204E13</v>
      </c>
    </row>
    <row r="2431">
      <c r="A2431" s="137">
        <v>45164.0</v>
      </c>
      <c r="B2431" s="138">
        <v>4.9953396E12</v>
      </c>
      <c r="C2431" s="139">
        <v>3.8981581E12</v>
      </c>
      <c r="D2431" s="138">
        <v>4.1204412000000006E11</v>
      </c>
      <c r="E2431" s="138">
        <v>4.573859724E12</v>
      </c>
      <c r="F2431" s="138">
        <v>1.762204E13</v>
      </c>
    </row>
    <row r="2432">
      <c r="A2432" s="137">
        <v>45165.0</v>
      </c>
      <c r="B2432" s="138">
        <v>4.9953396E12</v>
      </c>
      <c r="C2432" s="139">
        <v>3.8981581E12</v>
      </c>
      <c r="D2432" s="138">
        <v>4.1204412000000006E11</v>
      </c>
      <c r="E2432" s="138">
        <v>4.573859724E12</v>
      </c>
      <c r="F2432" s="138">
        <v>1.762204E13</v>
      </c>
    </row>
    <row r="2433">
      <c r="A2433" s="137">
        <v>45166.0</v>
      </c>
      <c r="B2433" s="138">
        <v>4.9953396E12</v>
      </c>
      <c r="C2433" s="139">
        <v>3.8981581E12</v>
      </c>
      <c r="D2433" s="138">
        <v>4.1204412000000006E11</v>
      </c>
      <c r="E2433" s="138">
        <v>4.573859724E12</v>
      </c>
      <c r="F2433" s="138">
        <v>1.762204E13</v>
      </c>
    </row>
    <row r="2434">
      <c r="A2434" s="137">
        <v>45167.0</v>
      </c>
      <c r="B2434" s="138">
        <v>4.9953396E12</v>
      </c>
      <c r="C2434" s="139">
        <v>3.8981581E12</v>
      </c>
      <c r="D2434" s="138">
        <v>4.1204412000000006E11</v>
      </c>
      <c r="E2434" s="138">
        <v>4.573859724E12</v>
      </c>
      <c r="F2434" s="138">
        <v>1.762204E13</v>
      </c>
    </row>
    <row r="2435">
      <c r="A2435" s="137">
        <v>45168.0</v>
      </c>
      <c r="B2435" s="138">
        <v>4.9953396E12</v>
      </c>
      <c r="C2435" s="139">
        <v>3.8981581E12</v>
      </c>
      <c r="D2435" s="138">
        <v>4.1204412000000006E11</v>
      </c>
      <c r="E2435" s="138">
        <v>4.573859724E12</v>
      </c>
      <c r="F2435" s="138">
        <v>1.762204E13</v>
      </c>
    </row>
    <row r="2436">
      <c r="A2436" s="137">
        <v>45169.0</v>
      </c>
      <c r="B2436" s="138">
        <v>4.9953396E12</v>
      </c>
      <c r="C2436" s="139">
        <v>3.8981581E12</v>
      </c>
      <c r="D2436" s="138">
        <v>4.1204412000000006E11</v>
      </c>
      <c r="E2436" s="138">
        <v>4.573859724E12</v>
      </c>
      <c r="F2436" s="138">
        <v>1.762204E13</v>
      </c>
    </row>
    <row r="2437">
      <c r="A2437" s="137">
        <v>45170.0</v>
      </c>
      <c r="B2437" s="138">
        <v>4.9953396E12</v>
      </c>
      <c r="C2437" s="139">
        <v>3.8981581E12</v>
      </c>
      <c r="D2437" s="138">
        <v>4.1204412000000006E11</v>
      </c>
      <c r="E2437" s="138">
        <v>4.573859724E12</v>
      </c>
      <c r="F2437" s="138">
        <v>1.762204E13</v>
      </c>
    </row>
    <row r="2438">
      <c r="A2438" s="137">
        <v>45171.0</v>
      </c>
      <c r="B2438" s="138">
        <v>4.9953396E12</v>
      </c>
      <c r="C2438" s="139">
        <v>3.8981581E12</v>
      </c>
      <c r="D2438" s="138">
        <v>4.1204412000000006E11</v>
      </c>
      <c r="E2438" s="138">
        <v>4.573859724E12</v>
      </c>
      <c r="F2438" s="138">
        <v>1.762204E13</v>
      </c>
    </row>
    <row r="2439">
      <c r="A2439" s="137">
        <v>45172.0</v>
      </c>
      <c r="B2439" s="138">
        <v>4.9953396E12</v>
      </c>
      <c r="C2439" s="139">
        <v>3.8981581E12</v>
      </c>
      <c r="D2439" s="138">
        <v>4.1204412000000006E11</v>
      </c>
      <c r="E2439" s="138">
        <v>4.573859724E12</v>
      </c>
      <c r="F2439" s="138">
        <v>1.762204E13</v>
      </c>
    </row>
    <row r="2440">
      <c r="A2440" s="137">
        <v>45173.0</v>
      </c>
      <c r="B2440" s="138">
        <v>4.9953396E12</v>
      </c>
      <c r="C2440" s="139">
        <v>3.8981581E12</v>
      </c>
      <c r="D2440" s="138">
        <v>4.1204412000000006E11</v>
      </c>
      <c r="E2440" s="138">
        <v>4.573859724E12</v>
      </c>
      <c r="F2440" s="138">
        <v>1.762204E13</v>
      </c>
    </row>
    <row r="2441">
      <c r="A2441" s="137">
        <v>45174.0</v>
      </c>
      <c r="B2441" s="138">
        <v>4.9953396E12</v>
      </c>
      <c r="C2441" s="139">
        <v>3.8981581E12</v>
      </c>
      <c r="D2441" s="138">
        <v>4.1204412000000006E11</v>
      </c>
      <c r="E2441" s="138">
        <v>4.573859724E12</v>
      </c>
      <c r="F2441" s="138">
        <v>1.762204E13</v>
      </c>
    </row>
    <row r="2442">
      <c r="A2442" s="137">
        <v>45175.0</v>
      </c>
      <c r="B2442" s="138">
        <v>4.9953396E12</v>
      </c>
      <c r="C2442" s="139">
        <v>3.8981581E12</v>
      </c>
      <c r="D2442" s="138">
        <v>4.1204412000000006E11</v>
      </c>
      <c r="E2442" s="138">
        <v>4.573859724E12</v>
      </c>
      <c r="F2442" s="138">
        <v>1.762204E13</v>
      </c>
    </row>
    <row r="2443">
      <c r="A2443" s="137">
        <v>45176.0</v>
      </c>
      <c r="B2443" s="138">
        <v>4.9953396E12</v>
      </c>
      <c r="C2443" s="139">
        <v>3.8981581E12</v>
      </c>
      <c r="D2443" s="138">
        <v>4.1204412000000006E11</v>
      </c>
      <c r="E2443" s="138">
        <v>4.573859724E12</v>
      </c>
      <c r="F2443" s="138">
        <v>1.762204E13</v>
      </c>
    </row>
    <row r="2444">
      <c r="A2444" s="137">
        <v>45177.0</v>
      </c>
      <c r="B2444" s="138">
        <v>4.9953396E12</v>
      </c>
      <c r="C2444" s="139">
        <v>3.8981581E12</v>
      </c>
      <c r="D2444" s="138">
        <v>4.1204412000000006E11</v>
      </c>
      <c r="E2444" s="138">
        <v>4.573859724E12</v>
      </c>
      <c r="F2444" s="138">
        <v>1.762204E13</v>
      </c>
    </row>
    <row r="2445">
      <c r="A2445" s="137">
        <v>45178.0</v>
      </c>
      <c r="B2445" s="138">
        <v>4.9953396E12</v>
      </c>
      <c r="C2445" s="139">
        <v>3.8981581E12</v>
      </c>
      <c r="D2445" s="138">
        <v>4.1204412000000006E11</v>
      </c>
      <c r="E2445" s="138">
        <v>4.573859724E12</v>
      </c>
      <c r="F2445" s="138">
        <v>1.762204E13</v>
      </c>
    </row>
    <row r="2446">
      <c r="A2446" s="137">
        <v>45179.0</v>
      </c>
      <c r="B2446" s="138">
        <v>4.9953396E12</v>
      </c>
      <c r="C2446" s="139">
        <v>3.8981581E12</v>
      </c>
      <c r="D2446" s="138">
        <v>4.1204412000000006E11</v>
      </c>
      <c r="E2446" s="138">
        <v>4.573859724E12</v>
      </c>
      <c r="F2446" s="138">
        <v>1.762204E13</v>
      </c>
    </row>
    <row r="2447">
      <c r="A2447" s="137">
        <v>45180.0</v>
      </c>
      <c r="B2447" s="138">
        <v>4.9953396E12</v>
      </c>
      <c r="C2447" s="139">
        <v>3.8981581E12</v>
      </c>
      <c r="D2447" s="138">
        <v>4.1204412000000006E11</v>
      </c>
      <c r="E2447" s="138">
        <v>4.573859724E12</v>
      </c>
      <c r="F2447" s="138">
        <v>1.762204E13</v>
      </c>
    </row>
    <row r="2448">
      <c r="A2448" s="137">
        <v>45181.0</v>
      </c>
      <c r="B2448" s="138">
        <v>4.9953396E12</v>
      </c>
      <c r="C2448" s="139">
        <v>3.8981581E12</v>
      </c>
      <c r="D2448" s="138">
        <v>4.1204412000000006E11</v>
      </c>
      <c r="E2448" s="138">
        <v>4.573859724E12</v>
      </c>
      <c r="F2448" s="138">
        <v>1.762204E13</v>
      </c>
    </row>
    <row r="2449">
      <c r="A2449" s="137">
        <v>45182.0</v>
      </c>
      <c r="B2449" s="138">
        <v>4.9953396E12</v>
      </c>
      <c r="C2449" s="139">
        <v>3.8981581E12</v>
      </c>
      <c r="D2449" s="138">
        <v>4.1204412000000006E11</v>
      </c>
      <c r="E2449" s="138">
        <v>4.573859724E12</v>
      </c>
      <c r="F2449" s="138">
        <v>1.762204E13</v>
      </c>
    </row>
    <row r="2450">
      <c r="A2450" s="137">
        <v>45183.0</v>
      </c>
      <c r="B2450" s="138">
        <v>4.9953396E12</v>
      </c>
      <c r="C2450" s="139">
        <v>3.8981581E12</v>
      </c>
      <c r="D2450" s="138">
        <v>4.1204412000000006E11</v>
      </c>
      <c r="E2450" s="138">
        <v>4.573859724E12</v>
      </c>
      <c r="F2450" s="138">
        <v>1.762204E13</v>
      </c>
    </row>
    <row r="2451">
      <c r="A2451" s="137">
        <v>45184.0</v>
      </c>
      <c r="B2451" s="138">
        <v>4.9953396E12</v>
      </c>
      <c r="C2451" s="139">
        <v>3.8981581E12</v>
      </c>
      <c r="D2451" s="138">
        <v>4.1204412000000006E11</v>
      </c>
      <c r="E2451" s="138">
        <v>4.573859724E12</v>
      </c>
      <c r="F2451" s="138">
        <v>1.762204E13</v>
      </c>
    </row>
    <row r="2452">
      <c r="A2452" s="137">
        <v>45185.0</v>
      </c>
      <c r="B2452" s="138">
        <v>4.9953396E12</v>
      </c>
      <c r="C2452" s="139">
        <v>3.8981581E12</v>
      </c>
      <c r="D2452" s="138">
        <v>4.1204412000000006E11</v>
      </c>
      <c r="E2452" s="138">
        <v>4.573859724E12</v>
      </c>
      <c r="F2452" s="138">
        <v>1.762204E13</v>
      </c>
    </row>
    <row r="2453">
      <c r="A2453" s="137">
        <v>45186.0</v>
      </c>
      <c r="B2453" s="138">
        <v>4.9953396E12</v>
      </c>
      <c r="C2453" s="139">
        <v>3.8981581E12</v>
      </c>
      <c r="D2453" s="138">
        <v>4.1204412000000006E11</v>
      </c>
      <c r="E2453" s="138">
        <v>4.573859724E12</v>
      </c>
      <c r="F2453" s="138">
        <v>1.762204E13</v>
      </c>
    </row>
    <row r="2454">
      <c r="A2454" s="137">
        <v>45187.0</v>
      </c>
      <c r="B2454" s="138">
        <v>4.9953396E12</v>
      </c>
      <c r="C2454" s="139">
        <v>3.8981581E12</v>
      </c>
      <c r="D2454" s="138">
        <v>4.1204412000000006E11</v>
      </c>
      <c r="E2454" s="138">
        <v>4.573859724E12</v>
      </c>
      <c r="F2454" s="138">
        <v>1.762204E13</v>
      </c>
    </row>
    <row r="2455">
      <c r="A2455" s="137">
        <v>45188.0</v>
      </c>
      <c r="B2455" s="138">
        <v>4.9953396E12</v>
      </c>
      <c r="C2455" s="139">
        <v>3.8981581E12</v>
      </c>
      <c r="D2455" s="138">
        <v>4.1204412000000006E11</v>
      </c>
      <c r="E2455" s="138">
        <v>4.573859724E12</v>
      </c>
      <c r="F2455" s="138">
        <v>1.762204E13</v>
      </c>
    </row>
    <row r="2456">
      <c r="A2456" s="137">
        <v>45189.0</v>
      </c>
      <c r="B2456" s="138">
        <v>4.9953396E12</v>
      </c>
      <c r="C2456" s="139">
        <v>3.8981581E12</v>
      </c>
      <c r="D2456" s="138">
        <v>4.1204412000000006E11</v>
      </c>
      <c r="E2456" s="138">
        <v>4.573859724E12</v>
      </c>
      <c r="F2456" s="138">
        <v>1.762204E13</v>
      </c>
    </row>
    <row r="2457">
      <c r="A2457" s="137">
        <v>45190.0</v>
      </c>
      <c r="B2457" s="138">
        <v>4.9953396E12</v>
      </c>
      <c r="C2457" s="139">
        <v>3.8981581E12</v>
      </c>
      <c r="D2457" s="138">
        <v>4.1204412000000006E11</v>
      </c>
      <c r="E2457" s="138">
        <v>4.573859724E12</v>
      </c>
      <c r="F2457" s="138">
        <v>1.762204E13</v>
      </c>
    </row>
    <row r="2458">
      <c r="A2458" s="137">
        <v>45191.0</v>
      </c>
      <c r="B2458" s="138">
        <v>4.9953396E12</v>
      </c>
      <c r="C2458" s="139">
        <v>3.8981581E12</v>
      </c>
      <c r="D2458" s="138">
        <v>4.1204412000000006E11</v>
      </c>
      <c r="E2458" s="138">
        <v>4.573859724E12</v>
      </c>
      <c r="F2458" s="138">
        <v>1.762204E13</v>
      </c>
    </row>
    <row r="2459">
      <c r="A2459" s="137">
        <v>45192.0</v>
      </c>
      <c r="B2459" s="138">
        <v>4.9953396E12</v>
      </c>
      <c r="C2459" s="139">
        <v>3.8981581E12</v>
      </c>
      <c r="D2459" s="138">
        <v>4.1204412000000006E11</v>
      </c>
      <c r="E2459" s="138">
        <v>4.573859724E12</v>
      </c>
      <c r="F2459" s="138">
        <v>1.762204E13</v>
      </c>
    </row>
    <row r="2460">
      <c r="A2460" s="137">
        <v>45193.0</v>
      </c>
      <c r="B2460" s="138">
        <v>4.9953396E12</v>
      </c>
      <c r="C2460" s="139">
        <v>3.8981581E12</v>
      </c>
      <c r="D2460" s="138">
        <v>4.1204412000000006E11</v>
      </c>
      <c r="E2460" s="138">
        <v>4.573859724E12</v>
      </c>
      <c r="F2460" s="138">
        <v>1.762204E13</v>
      </c>
    </row>
    <row r="2461">
      <c r="A2461" s="137">
        <v>45194.0</v>
      </c>
      <c r="B2461" s="138">
        <v>4.9953396E12</v>
      </c>
      <c r="C2461" s="139">
        <v>3.8981581E12</v>
      </c>
      <c r="D2461" s="138">
        <v>4.1204412000000006E11</v>
      </c>
      <c r="E2461" s="138">
        <v>4.573859724E12</v>
      </c>
      <c r="F2461" s="138">
        <v>1.762204E13</v>
      </c>
    </row>
    <row r="2462">
      <c r="A2462" s="137">
        <v>45195.0</v>
      </c>
      <c r="B2462" s="138">
        <v>4.9953396E12</v>
      </c>
      <c r="C2462" s="139">
        <v>3.8981581E12</v>
      </c>
      <c r="D2462" s="138">
        <v>4.1204412000000006E11</v>
      </c>
      <c r="E2462" s="138">
        <v>4.573859724E12</v>
      </c>
      <c r="F2462" s="138">
        <v>1.762204E13</v>
      </c>
    </row>
    <row r="2463">
      <c r="A2463" s="137">
        <v>45196.0</v>
      </c>
      <c r="B2463" s="138">
        <v>4.9953396E12</v>
      </c>
      <c r="C2463" s="139">
        <v>3.8981581E12</v>
      </c>
      <c r="D2463" s="138">
        <v>4.1204412000000006E11</v>
      </c>
      <c r="E2463" s="138">
        <v>4.573859724E12</v>
      </c>
      <c r="F2463" s="138">
        <v>1.762204E13</v>
      </c>
    </row>
    <row r="2464">
      <c r="A2464" s="137">
        <v>45197.0</v>
      </c>
      <c r="B2464" s="138">
        <v>4.9953396E12</v>
      </c>
      <c r="C2464" s="139">
        <v>3.8981581E12</v>
      </c>
      <c r="D2464" s="138">
        <v>4.1204412000000006E11</v>
      </c>
      <c r="E2464" s="138">
        <v>4.573859724E12</v>
      </c>
      <c r="F2464" s="138">
        <v>1.762204E13</v>
      </c>
    </row>
    <row r="2465">
      <c r="A2465" s="137">
        <v>45198.0</v>
      </c>
      <c r="B2465" s="138">
        <v>4.9953396E12</v>
      </c>
      <c r="C2465" s="139">
        <v>3.8981581E12</v>
      </c>
      <c r="D2465" s="138">
        <v>4.1204412000000006E11</v>
      </c>
      <c r="E2465" s="138">
        <v>4.573859724E12</v>
      </c>
      <c r="F2465" s="138">
        <v>1.762204E13</v>
      </c>
    </row>
    <row r="2466">
      <c r="A2466" s="137">
        <v>45199.0</v>
      </c>
      <c r="B2466" s="138">
        <v>4.9953396E12</v>
      </c>
      <c r="C2466" s="139">
        <v>3.8981581E12</v>
      </c>
      <c r="D2466" s="138">
        <v>4.1204412000000006E11</v>
      </c>
      <c r="E2466" s="138">
        <v>4.573859724E12</v>
      </c>
      <c r="F2466" s="138">
        <v>1.762204E13</v>
      </c>
    </row>
    <row r="2467">
      <c r="A2467" s="137">
        <v>45200.0</v>
      </c>
      <c r="B2467" s="138">
        <v>5.0511017E12</v>
      </c>
      <c r="C2467" s="139">
        <v>3.9443761E12</v>
      </c>
      <c r="D2467" s="138">
        <v>4.1451638472000006E11</v>
      </c>
      <c r="E2467" s="138">
        <v>4.803930936000001E12</v>
      </c>
      <c r="F2467" s="138">
        <v>1.762204E13</v>
      </c>
    </row>
    <row r="2468">
      <c r="A2468" s="137">
        <v>45201.0</v>
      </c>
      <c r="B2468" s="138">
        <v>5.0511017E12</v>
      </c>
      <c r="C2468" s="139">
        <v>3.9443761E12</v>
      </c>
      <c r="D2468" s="138">
        <v>4.1451638472000006E11</v>
      </c>
      <c r="E2468" s="138">
        <v>4.803930936000001E12</v>
      </c>
      <c r="F2468" s="138">
        <v>1.762204E13</v>
      </c>
    </row>
    <row r="2469">
      <c r="A2469" s="137">
        <v>45202.0</v>
      </c>
      <c r="B2469" s="138">
        <v>5.0511017E12</v>
      </c>
      <c r="C2469" s="139">
        <v>3.9443761E12</v>
      </c>
      <c r="D2469" s="138">
        <v>4.1451638472000006E11</v>
      </c>
      <c r="E2469" s="138">
        <v>4.803930936000001E12</v>
      </c>
      <c r="F2469" s="138">
        <v>1.762204E13</v>
      </c>
    </row>
    <row r="2470">
      <c r="A2470" s="137">
        <v>45203.0</v>
      </c>
      <c r="B2470" s="138">
        <v>5.0511017E12</v>
      </c>
      <c r="C2470" s="139">
        <v>3.9443761E12</v>
      </c>
      <c r="D2470" s="138">
        <v>4.1451638472000006E11</v>
      </c>
      <c r="E2470" s="138">
        <v>4.803930936000001E12</v>
      </c>
      <c r="F2470" s="138">
        <v>1.762204E13</v>
      </c>
    </row>
    <row r="2471">
      <c r="A2471" s="137">
        <v>45204.0</v>
      </c>
      <c r="B2471" s="138">
        <v>5.0511017E12</v>
      </c>
      <c r="C2471" s="139">
        <v>3.9443761E12</v>
      </c>
      <c r="D2471" s="138">
        <v>4.1451638472000006E11</v>
      </c>
      <c r="E2471" s="138">
        <v>4.803930936000001E12</v>
      </c>
      <c r="F2471" s="138">
        <v>1.762204E13</v>
      </c>
    </row>
    <row r="2472">
      <c r="A2472" s="137">
        <v>45205.0</v>
      </c>
      <c r="B2472" s="138">
        <v>5.0511017E12</v>
      </c>
      <c r="C2472" s="139">
        <v>3.9443761E12</v>
      </c>
      <c r="D2472" s="138">
        <v>4.1451638472000006E11</v>
      </c>
      <c r="E2472" s="138">
        <v>4.803930936000001E12</v>
      </c>
      <c r="F2472" s="138">
        <v>1.762204E13</v>
      </c>
    </row>
    <row r="2473">
      <c r="A2473" s="137">
        <v>45206.0</v>
      </c>
      <c r="B2473" s="138">
        <v>5.0511017E12</v>
      </c>
      <c r="C2473" s="139">
        <v>3.9443761E12</v>
      </c>
      <c r="D2473" s="138">
        <v>4.1451638472000006E11</v>
      </c>
      <c r="E2473" s="138">
        <v>4.803930936000001E12</v>
      </c>
      <c r="F2473" s="138">
        <v>1.762204E13</v>
      </c>
    </row>
    <row r="2474">
      <c r="A2474" s="137">
        <v>45207.0</v>
      </c>
      <c r="B2474" s="138">
        <v>5.0511017E12</v>
      </c>
      <c r="C2474" s="139">
        <v>3.9443761E12</v>
      </c>
      <c r="D2474" s="138">
        <v>4.1451638472000006E11</v>
      </c>
      <c r="E2474" s="138">
        <v>4.803930936000001E12</v>
      </c>
      <c r="F2474" s="138">
        <v>1.762204E13</v>
      </c>
    </row>
    <row r="2475">
      <c r="A2475" s="137">
        <v>45208.0</v>
      </c>
      <c r="B2475" s="138">
        <v>5.0511017E12</v>
      </c>
      <c r="C2475" s="139">
        <v>3.9443761E12</v>
      </c>
      <c r="D2475" s="138">
        <v>4.1451638472000006E11</v>
      </c>
      <c r="E2475" s="138">
        <v>4.803930936000001E12</v>
      </c>
      <c r="F2475" s="138">
        <v>1.762204E13</v>
      </c>
    </row>
    <row r="2476">
      <c r="A2476" s="137">
        <v>45209.0</v>
      </c>
      <c r="B2476" s="138">
        <v>5.0511017E12</v>
      </c>
      <c r="C2476" s="139">
        <v>3.9443761E12</v>
      </c>
      <c r="D2476" s="138">
        <v>4.1451638472000006E11</v>
      </c>
      <c r="E2476" s="138">
        <v>4.803930936000001E12</v>
      </c>
      <c r="F2476" s="138">
        <v>1.762204E13</v>
      </c>
    </row>
    <row r="2477">
      <c r="A2477" s="137">
        <v>45210.0</v>
      </c>
      <c r="B2477" s="138">
        <v>5.0511017E12</v>
      </c>
      <c r="C2477" s="139">
        <v>3.9443761E12</v>
      </c>
      <c r="D2477" s="138">
        <v>4.1451638472000006E11</v>
      </c>
      <c r="E2477" s="138">
        <v>4.803930936000001E12</v>
      </c>
      <c r="F2477" s="138">
        <v>1.762204E13</v>
      </c>
    </row>
    <row r="2478">
      <c r="A2478" s="137">
        <v>45211.0</v>
      </c>
      <c r="B2478" s="138">
        <v>5.0511017E12</v>
      </c>
      <c r="C2478" s="139">
        <v>3.9443761E12</v>
      </c>
      <c r="D2478" s="138">
        <v>4.1451638472000006E11</v>
      </c>
      <c r="E2478" s="138">
        <v>4.803930936000001E12</v>
      </c>
      <c r="F2478" s="138">
        <v>1.762204E13</v>
      </c>
    </row>
    <row r="2479">
      <c r="A2479" s="137">
        <v>45212.0</v>
      </c>
      <c r="B2479" s="138">
        <v>5.0511017E12</v>
      </c>
      <c r="C2479" s="139">
        <v>3.9443761E12</v>
      </c>
      <c r="D2479" s="138">
        <v>4.1451638472000006E11</v>
      </c>
      <c r="E2479" s="138">
        <v>4.803930936000001E12</v>
      </c>
      <c r="F2479" s="138">
        <v>1.762204E13</v>
      </c>
    </row>
    <row r="2480">
      <c r="A2480" s="137">
        <v>45213.0</v>
      </c>
      <c r="B2480" s="138">
        <v>5.0511017E12</v>
      </c>
      <c r="C2480" s="139">
        <v>3.9443761E12</v>
      </c>
      <c r="D2480" s="138">
        <v>4.1451638472000006E11</v>
      </c>
      <c r="E2480" s="138">
        <v>4.803930936000001E12</v>
      </c>
      <c r="F2480" s="138">
        <v>1.762204E13</v>
      </c>
    </row>
    <row r="2481">
      <c r="A2481" s="137">
        <v>45214.0</v>
      </c>
      <c r="B2481" s="138">
        <v>5.0511017E12</v>
      </c>
      <c r="C2481" s="139">
        <v>3.9443761E12</v>
      </c>
      <c r="D2481" s="138">
        <v>4.1451638472000006E11</v>
      </c>
      <c r="E2481" s="138">
        <v>4.803930936000001E12</v>
      </c>
      <c r="F2481" s="138">
        <v>1.762204E13</v>
      </c>
    </row>
    <row r="2482">
      <c r="A2482" s="137">
        <v>45215.0</v>
      </c>
      <c r="B2482" s="138">
        <v>5.0511017E12</v>
      </c>
      <c r="C2482" s="139">
        <v>3.9443761E12</v>
      </c>
      <c r="D2482" s="138">
        <v>4.1451638472000006E11</v>
      </c>
      <c r="E2482" s="138">
        <v>4.803930936000001E12</v>
      </c>
      <c r="F2482" s="138">
        <v>1.762204E13</v>
      </c>
    </row>
    <row r="2483">
      <c r="A2483" s="137">
        <v>45216.0</v>
      </c>
      <c r="B2483" s="138">
        <v>5.0511017E12</v>
      </c>
      <c r="C2483" s="139">
        <v>3.9443761E12</v>
      </c>
      <c r="D2483" s="138">
        <v>4.1451638472000006E11</v>
      </c>
      <c r="E2483" s="138">
        <v>4.803930936000001E12</v>
      </c>
      <c r="F2483" s="138">
        <v>1.762204E13</v>
      </c>
    </row>
    <row r="2484">
      <c r="A2484" s="137">
        <v>45217.0</v>
      </c>
      <c r="B2484" s="138">
        <v>5.0511017E12</v>
      </c>
      <c r="C2484" s="139">
        <v>3.9443761E12</v>
      </c>
      <c r="D2484" s="138">
        <v>4.1451638472000006E11</v>
      </c>
      <c r="E2484" s="138">
        <v>4.803930936000001E12</v>
      </c>
      <c r="F2484" s="138">
        <v>1.762204E13</v>
      </c>
    </row>
    <row r="2485">
      <c r="A2485" s="137">
        <v>45218.0</v>
      </c>
      <c r="B2485" s="138">
        <v>5.0511017E12</v>
      </c>
      <c r="C2485" s="139">
        <v>3.9443761E12</v>
      </c>
      <c r="D2485" s="138">
        <v>4.1451638472000006E11</v>
      </c>
      <c r="E2485" s="138">
        <v>4.803930936000001E12</v>
      </c>
      <c r="F2485" s="138">
        <v>1.762204E13</v>
      </c>
    </row>
    <row r="2486">
      <c r="A2486" s="137">
        <v>45219.0</v>
      </c>
      <c r="B2486" s="138">
        <v>5.0511017E12</v>
      </c>
      <c r="C2486" s="139">
        <v>3.9443761E12</v>
      </c>
      <c r="D2486" s="138">
        <v>4.1451638472000006E11</v>
      </c>
      <c r="E2486" s="138">
        <v>4.803930936000001E12</v>
      </c>
      <c r="F2486" s="138">
        <v>1.762204E13</v>
      </c>
    </row>
    <row r="2487">
      <c r="A2487" s="137">
        <v>45220.0</v>
      </c>
      <c r="B2487" s="138">
        <v>5.0511017E12</v>
      </c>
      <c r="C2487" s="139">
        <v>3.9443761E12</v>
      </c>
      <c r="D2487" s="138">
        <v>4.1451638472000006E11</v>
      </c>
      <c r="E2487" s="138">
        <v>4.803930936000001E12</v>
      </c>
      <c r="F2487" s="138">
        <v>1.762204E13</v>
      </c>
    </row>
    <row r="2488">
      <c r="A2488" s="137">
        <v>45221.0</v>
      </c>
      <c r="B2488" s="138">
        <v>5.0511017E12</v>
      </c>
      <c r="C2488" s="139">
        <v>3.9443761E12</v>
      </c>
      <c r="D2488" s="138">
        <v>4.1451638472000006E11</v>
      </c>
      <c r="E2488" s="138">
        <v>4.803930936000001E12</v>
      </c>
      <c r="F2488" s="138">
        <v>1.762204E13</v>
      </c>
    </row>
    <row r="2489">
      <c r="A2489" s="137">
        <v>45222.0</v>
      </c>
      <c r="B2489" s="138">
        <v>5.0511017E12</v>
      </c>
      <c r="C2489" s="139">
        <v>3.9443761E12</v>
      </c>
      <c r="D2489" s="138">
        <v>4.1451638472000006E11</v>
      </c>
      <c r="E2489" s="138">
        <v>4.803930936000001E12</v>
      </c>
      <c r="F2489" s="138">
        <v>1.762204E13</v>
      </c>
    </row>
    <row r="2490">
      <c r="A2490" s="137">
        <v>45223.0</v>
      </c>
      <c r="B2490" s="138">
        <v>5.0511017E12</v>
      </c>
      <c r="C2490" s="139">
        <v>3.9443761E12</v>
      </c>
      <c r="D2490" s="138">
        <v>4.1451638472000006E11</v>
      </c>
      <c r="E2490" s="138">
        <v>4.803930936000001E12</v>
      </c>
      <c r="F2490" s="138">
        <v>1.762204E13</v>
      </c>
    </row>
    <row r="2491">
      <c r="A2491" s="137">
        <v>45224.0</v>
      </c>
      <c r="B2491" s="138">
        <v>5.0511017E12</v>
      </c>
      <c r="C2491" s="139">
        <v>3.9443761E12</v>
      </c>
      <c r="D2491" s="138">
        <v>4.1451638472000006E11</v>
      </c>
      <c r="E2491" s="138">
        <v>4.803930936000001E12</v>
      </c>
      <c r="F2491" s="138">
        <v>1.762204E13</v>
      </c>
    </row>
    <row r="2492">
      <c r="A2492" s="137">
        <v>45225.0</v>
      </c>
      <c r="B2492" s="138">
        <v>5.0511017E12</v>
      </c>
      <c r="C2492" s="139">
        <v>3.9443761E12</v>
      </c>
      <c r="D2492" s="138">
        <v>4.1451638472000006E11</v>
      </c>
      <c r="E2492" s="138">
        <v>4.803930936000001E12</v>
      </c>
      <c r="F2492" s="138">
        <v>1.762204E13</v>
      </c>
    </row>
    <row r="2493">
      <c r="A2493" s="137">
        <v>45226.0</v>
      </c>
      <c r="B2493" s="138">
        <v>5.0511017E12</v>
      </c>
      <c r="C2493" s="139">
        <v>3.9443761E12</v>
      </c>
      <c r="D2493" s="138">
        <v>4.1451638472000006E11</v>
      </c>
      <c r="E2493" s="138">
        <v>4.803930936000001E12</v>
      </c>
      <c r="F2493" s="138">
        <v>1.762204E13</v>
      </c>
    </row>
    <row r="2494">
      <c r="A2494" s="137">
        <v>45227.0</v>
      </c>
      <c r="B2494" s="138">
        <v>5.0511017E12</v>
      </c>
      <c r="C2494" s="139">
        <v>3.9443761E12</v>
      </c>
      <c r="D2494" s="138">
        <v>4.1451638472000006E11</v>
      </c>
      <c r="E2494" s="138">
        <v>4.803930936000001E12</v>
      </c>
      <c r="F2494" s="138">
        <v>1.762204E13</v>
      </c>
    </row>
    <row r="2495">
      <c r="A2495" s="137">
        <v>45228.0</v>
      </c>
      <c r="B2495" s="138">
        <v>5.0511017E12</v>
      </c>
      <c r="C2495" s="139">
        <v>3.9443761E12</v>
      </c>
      <c r="D2495" s="138">
        <v>4.1451638472000006E11</v>
      </c>
      <c r="E2495" s="138">
        <v>4.803930936000001E12</v>
      </c>
      <c r="F2495" s="138">
        <v>1.762204E13</v>
      </c>
    </row>
    <row r="2496">
      <c r="A2496" s="137">
        <v>45229.0</v>
      </c>
      <c r="B2496" s="138">
        <v>5.0511017E12</v>
      </c>
      <c r="C2496" s="139">
        <v>3.9443761E12</v>
      </c>
      <c r="D2496" s="138">
        <v>4.1451638472000006E11</v>
      </c>
      <c r="E2496" s="138">
        <v>4.803930936000001E12</v>
      </c>
      <c r="F2496" s="138">
        <v>1.762204E13</v>
      </c>
    </row>
    <row r="2497">
      <c r="A2497" s="137">
        <v>45230.0</v>
      </c>
      <c r="B2497" s="138">
        <v>5.0511017E12</v>
      </c>
      <c r="C2497" s="139">
        <v>3.9443761E12</v>
      </c>
      <c r="D2497" s="138">
        <v>4.1451638472000006E11</v>
      </c>
      <c r="E2497" s="138">
        <v>4.803930936000001E12</v>
      </c>
      <c r="F2497" s="138">
        <v>1.762204E13</v>
      </c>
    </row>
    <row r="2498">
      <c r="A2498" s="137">
        <v>45231.0</v>
      </c>
      <c r="B2498" s="138">
        <v>5.0511017E12</v>
      </c>
      <c r="C2498" s="139">
        <v>3.9443761E12</v>
      </c>
      <c r="D2498" s="138">
        <v>4.1451638472000006E11</v>
      </c>
      <c r="E2498" s="138">
        <v>4.803930936000001E12</v>
      </c>
      <c r="F2498" s="138">
        <v>1.762204E13</v>
      </c>
    </row>
    <row r="2499">
      <c r="A2499" s="137">
        <v>45232.0</v>
      </c>
      <c r="B2499" s="138">
        <v>5.0511017E12</v>
      </c>
      <c r="C2499" s="139">
        <v>3.9443761E12</v>
      </c>
      <c r="D2499" s="138">
        <v>4.1451638472000006E11</v>
      </c>
      <c r="E2499" s="138">
        <v>4.803930936000001E12</v>
      </c>
      <c r="F2499" s="138">
        <v>1.762204E13</v>
      </c>
    </row>
    <row r="2500">
      <c r="A2500" s="137">
        <v>45233.0</v>
      </c>
      <c r="B2500" s="138">
        <v>5.0511017E12</v>
      </c>
      <c r="C2500" s="139">
        <v>3.9443761E12</v>
      </c>
      <c r="D2500" s="138">
        <v>4.1451638472000006E11</v>
      </c>
      <c r="E2500" s="138">
        <v>4.803930936000001E12</v>
      </c>
      <c r="F2500" s="138">
        <v>1.762204E13</v>
      </c>
    </row>
    <row r="2501">
      <c r="A2501" s="137">
        <v>45234.0</v>
      </c>
      <c r="B2501" s="138">
        <v>5.0511017E12</v>
      </c>
      <c r="C2501" s="139">
        <v>3.9443761E12</v>
      </c>
      <c r="D2501" s="138">
        <v>4.1451638472000006E11</v>
      </c>
      <c r="E2501" s="138">
        <v>4.803930936000001E12</v>
      </c>
      <c r="F2501" s="138">
        <v>1.762204E13</v>
      </c>
    </row>
    <row r="2502">
      <c r="A2502" s="137">
        <v>45235.0</v>
      </c>
      <c r="B2502" s="138">
        <v>5.0511017E12</v>
      </c>
      <c r="C2502" s="139">
        <v>3.9443761E12</v>
      </c>
      <c r="D2502" s="138">
        <v>4.1451638472000006E11</v>
      </c>
      <c r="E2502" s="138">
        <v>4.803930936000001E12</v>
      </c>
      <c r="F2502" s="138">
        <v>1.762204E13</v>
      </c>
    </row>
    <row r="2503">
      <c r="A2503" s="137">
        <v>45236.0</v>
      </c>
      <c r="B2503" s="138">
        <v>5.0511017E12</v>
      </c>
      <c r="C2503" s="139">
        <v>3.9443761E12</v>
      </c>
      <c r="D2503" s="138">
        <v>4.1451638472000006E11</v>
      </c>
      <c r="E2503" s="138">
        <v>4.803930936000001E12</v>
      </c>
      <c r="F2503" s="138">
        <v>1.762204E13</v>
      </c>
    </row>
    <row r="2504">
      <c r="A2504" s="137">
        <v>45237.0</v>
      </c>
      <c r="B2504" s="138">
        <v>5.0511017E12</v>
      </c>
      <c r="C2504" s="139">
        <v>3.9443761E12</v>
      </c>
      <c r="D2504" s="138">
        <v>4.1451638472000006E11</v>
      </c>
      <c r="E2504" s="138">
        <v>4.803930936000001E12</v>
      </c>
      <c r="F2504" s="138">
        <v>1.762204E13</v>
      </c>
    </row>
    <row r="2505">
      <c r="A2505" s="137">
        <v>45238.0</v>
      </c>
      <c r="B2505" s="138">
        <v>5.0511017E12</v>
      </c>
      <c r="C2505" s="139">
        <v>3.9443761E12</v>
      </c>
      <c r="D2505" s="138">
        <v>4.1451638472000006E11</v>
      </c>
      <c r="E2505" s="138">
        <v>4.803930936000001E12</v>
      </c>
      <c r="F2505" s="138">
        <v>1.762204E13</v>
      </c>
    </row>
    <row r="2506">
      <c r="A2506" s="137">
        <v>45239.0</v>
      </c>
      <c r="B2506" s="138">
        <v>5.0511017E12</v>
      </c>
      <c r="C2506" s="139">
        <v>3.9443761E12</v>
      </c>
      <c r="D2506" s="138">
        <v>4.1451638472000006E11</v>
      </c>
      <c r="E2506" s="138">
        <v>4.803930936000001E12</v>
      </c>
      <c r="F2506" s="138">
        <v>1.762204E13</v>
      </c>
    </row>
    <row r="2507">
      <c r="A2507" s="137">
        <v>45240.0</v>
      </c>
      <c r="B2507" s="138">
        <v>5.0511017E12</v>
      </c>
      <c r="C2507" s="139">
        <v>3.9443761E12</v>
      </c>
      <c r="D2507" s="138">
        <v>4.1451638472000006E11</v>
      </c>
      <c r="E2507" s="138">
        <v>4.803930936000001E12</v>
      </c>
      <c r="F2507" s="138">
        <v>1.762204E13</v>
      </c>
    </row>
    <row r="2508">
      <c r="A2508" s="137">
        <v>45241.0</v>
      </c>
      <c r="B2508" s="138">
        <v>5.0511017E12</v>
      </c>
      <c r="C2508" s="139">
        <v>3.9443761E12</v>
      </c>
      <c r="D2508" s="138">
        <v>4.1451638472000006E11</v>
      </c>
      <c r="E2508" s="138">
        <v>4.803930936000001E12</v>
      </c>
      <c r="F2508" s="138">
        <v>1.762204E13</v>
      </c>
    </row>
    <row r="2509">
      <c r="A2509" s="137">
        <v>45242.0</v>
      </c>
      <c r="B2509" s="138">
        <v>5.0511017E12</v>
      </c>
      <c r="C2509" s="139">
        <v>3.9443761E12</v>
      </c>
      <c r="D2509" s="138">
        <v>4.1451638472000006E11</v>
      </c>
      <c r="E2509" s="138">
        <v>4.803930936000001E12</v>
      </c>
      <c r="F2509" s="138">
        <v>1.762204E13</v>
      </c>
    </row>
    <row r="2510">
      <c r="A2510" s="137">
        <v>45243.0</v>
      </c>
      <c r="B2510" s="138">
        <v>5.0511017E12</v>
      </c>
      <c r="C2510" s="139">
        <v>3.9443761E12</v>
      </c>
      <c r="D2510" s="138">
        <v>4.1451638472000006E11</v>
      </c>
      <c r="E2510" s="138">
        <v>4.803930936000001E12</v>
      </c>
      <c r="F2510" s="138">
        <v>1.762204E13</v>
      </c>
    </row>
    <row r="2511">
      <c r="A2511" s="137">
        <v>45244.0</v>
      </c>
      <c r="B2511" s="138">
        <v>5.0511017E12</v>
      </c>
      <c r="C2511" s="139">
        <v>3.9443761E12</v>
      </c>
      <c r="D2511" s="138">
        <v>4.1451638472000006E11</v>
      </c>
      <c r="E2511" s="138">
        <v>4.803930936000001E12</v>
      </c>
      <c r="F2511" s="138">
        <v>1.762204E13</v>
      </c>
    </row>
    <row r="2512">
      <c r="A2512" s="137">
        <v>45245.0</v>
      </c>
      <c r="B2512" s="138">
        <v>5.0511017E12</v>
      </c>
      <c r="C2512" s="139">
        <v>3.9443761E12</v>
      </c>
      <c r="D2512" s="138">
        <v>4.1451638472000006E11</v>
      </c>
      <c r="E2512" s="138">
        <v>4.803930936000001E12</v>
      </c>
      <c r="F2512" s="138">
        <v>1.762204E13</v>
      </c>
    </row>
    <row r="2513">
      <c r="A2513" s="137">
        <v>45246.0</v>
      </c>
      <c r="B2513" s="138">
        <v>5.0511017E12</v>
      </c>
      <c r="C2513" s="139">
        <v>3.9443761E12</v>
      </c>
      <c r="D2513" s="138">
        <v>4.1451638472000006E11</v>
      </c>
      <c r="E2513" s="138">
        <v>4.803930936000001E12</v>
      </c>
      <c r="F2513" s="138">
        <v>1.762204E13</v>
      </c>
    </row>
    <row r="2514">
      <c r="A2514" s="137">
        <v>45247.0</v>
      </c>
      <c r="B2514" s="138">
        <v>5.0511017E12</v>
      </c>
      <c r="C2514" s="139">
        <v>3.9443761E12</v>
      </c>
      <c r="D2514" s="138">
        <v>4.1451638472000006E11</v>
      </c>
      <c r="E2514" s="138">
        <v>4.803930936000001E12</v>
      </c>
      <c r="F2514" s="138">
        <v>1.762204E13</v>
      </c>
    </row>
    <row r="2515">
      <c r="A2515" s="137">
        <v>45248.0</v>
      </c>
      <c r="B2515" s="138">
        <v>5.0511017E12</v>
      </c>
      <c r="C2515" s="139">
        <v>3.9443761E12</v>
      </c>
      <c r="D2515" s="138">
        <v>4.1451638472000006E11</v>
      </c>
      <c r="E2515" s="138">
        <v>4.803930936000001E12</v>
      </c>
      <c r="F2515" s="138">
        <v>1.762204E13</v>
      </c>
    </row>
    <row r="2516">
      <c r="A2516" s="137">
        <v>45249.0</v>
      </c>
      <c r="B2516" s="138">
        <v>5.0511017E12</v>
      </c>
      <c r="C2516" s="139">
        <v>3.9443761E12</v>
      </c>
      <c r="D2516" s="138">
        <v>4.1451638472000006E11</v>
      </c>
      <c r="E2516" s="138">
        <v>4.803930936000001E12</v>
      </c>
      <c r="F2516" s="138">
        <v>1.762204E13</v>
      </c>
    </row>
    <row r="2517">
      <c r="A2517" s="137">
        <v>45250.0</v>
      </c>
      <c r="B2517" s="138">
        <v>5.0511017E12</v>
      </c>
      <c r="C2517" s="139">
        <v>3.9443761E12</v>
      </c>
      <c r="D2517" s="138">
        <v>4.1451638472000006E11</v>
      </c>
      <c r="E2517" s="138">
        <v>4.803930936000001E12</v>
      </c>
      <c r="F2517" s="138">
        <v>1.762204E13</v>
      </c>
    </row>
    <row r="2518">
      <c r="A2518" s="137">
        <v>45251.0</v>
      </c>
      <c r="B2518" s="138">
        <v>5.0511017E12</v>
      </c>
      <c r="C2518" s="139">
        <v>3.9443761E12</v>
      </c>
      <c r="D2518" s="138">
        <v>4.1451638472000006E11</v>
      </c>
      <c r="E2518" s="138">
        <v>4.803930936000001E12</v>
      </c>
      <c r="F2518" s="138">
        <v>1.762204E13</v>
      </c>
    </row>
    <row r="2519">
      <c r="A2519" s="137">
        <v>45252.0</v>
      </c>
      <c r="B2519" s="138">
        <v>5.0511017E12</v>
      </c>
      <c r="C2519" s="139">
        <v>3.9443761E12</v>
      </c>
      <c r="D2519" s="138">
        <v>4.1451638472000006E11</v>
      </c>
      <c r="E2519" s="138">
        <v>4.803930936000001E12</v>
      </c>
      <c r="F2519" s="138">
        <v>1.762204E13</v>
      </c>
    </row>
    <row r="2520">
      <c r="A2520" s="137">
        <v>45253.0</v>
      </c>
      <c r="B2520" s="138">
        <v>5.0511017E12</v>
      </c>
      <c r="C2520" s="139">
        <v>3.9443761E12</v>
      </c>
      <c r="D2520" s="138">
        <v>4.1451638472000006E11</v>
      </c>
      <c r="E2520" s="138">
        <v>4.803930936000001E12</v>
      </c>
      <c r="F2520" s="138">
        <v>1.762204E13</v>
      </c>
    </row>
    <row r="2521">
      <c r="A2521" s="137">
        <v>45254.0</v>
      </c>
      <c r="B2521" s="138">
        <v>5.0511017E12</v>
      </c>
      <c r="C2521" s="139">
        <v>3.9443761E12</v>
      </c>
      <c r="D2521" s="138">
        <v>4.1451638472000006E11</v>
      </c>
      <c r="E2521" s="138">
        <v>4.803930936000001E12</v>
      </c>
      <c r="F2521" s="138">
        <v>1.762204E13</v>
      </c>
    </row>
    <row r="2522">
      <c r="A2522" s="137">
        <v>45255.0</v>
      </c>
      <c r="B2522" s="138">
        <v>5.0511017E12</v>
      </c>
      <c r="C2522" s="139">
        <v>3.9443761E12</v>
      </c>
      <c r="D2522" s="138">
        <v>4.1451638472000006E11</v>
      </c>
      <c r="E2522" s="138">
        <v>4.803930936000001E12</v>
      </c>
      <c r="F2522" s="138">
        <v>1.762204E13</v>
      </c>
    </row>
    <row r="2523">
      <c r="A2523" s="137">
        <v>45256.0</v>
      </c>
      <c r="B2523" s="138">
        <v>5.0511017E12</v>
      </c>
      <c r="C2523" s="139">
        <v>3.9443761E12</v>
      </c>
      <c r="D2523" s="138">
        <v>4.1451638472000006E11</v>
      </c>
      <c r="E2523" s="138">
        <v>4.803930936000001E12</v>
      </c>
      <c r="F2523" s="138">
        <v>1.762204E13</v>
      </c>
    </row>
    <row r="2524">
      <c r="A2524" s="137">
        <v>45257.0</v>
      </c>
      <c r="B2524" s="138">
        <v>5.0511017E12</v>
      </c>
      <c r="C2524" s="139">
        <v>3.9443761E12</v>
      </c>
      <c r="D2524" s="138">
        <v>4.1451638472000006E11</v>
      </c>
      <c r="E2524" s="138">
        <v>4.803930936000001E12</v>
      </c>
      <c r="F2524" s="138">
        <v>1.762204E13</v>
      </c>
    </row>
    <row r="2525">
      <c r="A2525" s="137">
        <v>45258.0</v>
      </c>
      <c r="B2525" s="138">
        <v>5.0511017E12</v>
      </c>
      <c r="C2525" s="139">
        <v>3.9443761E12</v>
      </c>
      <c r="D2525" s="138">
        <v>4.1451638472000006E11</v>
      </c>
      <c r="E2525" s="138">
        <v>4.803930936000001E12</v>
      </c>
      <c r="F2525" s="138">
        <v>1.762204E13</v>
      </c>
    </row>
    <row r="2526">
      <c r="A2526" s="137">
        <v>45259.0</v>
      </c>
      <c r="B2526" s="138">
        <v>5.0511017E12</v>
      </c>
      <c r="C2526" s="139">
        <v>3.9443761E12</v>
      </c>
      <c r="D2526" s="138">
        <v>4.1451638472000006E11</v>
      </c>
      <c r="E2526" s="138">
        <v>4.803930936000001E12</v>
      </c>
      <c r="F2526" s="138">
        <v>1.762204E13</v>
      </c>
    </row>
    <row r="2527">
      <c r="A2527" s="137">
        <v>45260.0</v>
      </c>
      <c r="B2527" s="138">
        <v>5.0511017E12</v>
      </c>
      <c r="C2527" s="139">
        <v>3.9443761E12</v>
      </c>
      <c r="D2527" s="138">
        <v>4.1451638472000006E11</v>
      </c>
      <c r="E2527" s="138">
        <v>4.803930936000001E12</v>
      </c>
      <c r="F2527" s="138">
        <v>1.762204E13</v>
      </c>
    </row>
    <row r="2528">
      <c r="A2528" s="137">
        <v>45261.0</v>
      </c>
      <c r="B2528" s="138">
        <v>5.0511017E12</v>
      </c>
      <c r="C2528" s="139">
        <v>3.9443761E12</v>
      </c>
      <c r="D2528" s="138">
        <v>4.1451638472000006E11</v>
      </c>
      <c r="E2528" s="138">
        <v>4.803930936000001E12</v>
      </c>
      <c r="F2528" s="138">
        <v>1.762204E13</v>
      </c>
    </row>
    <row r="2529">
      <c r="A2529" s="137">
        <v>45262.0</v>
      </c>
      <c r="B2529" s="138">
        <v>5.0511017E12</v>
      </c>
      <c r="C2529" s="139">
        <v>3.9443761E12</v>
      </c>
      <c r="D2529" s="138">
        <v>4.1451638472000006E11</v>
      </c>
      <c r="E2529" s="138">
        <v>4.803930936000001E12</v>
      </c>
      <c r="F2529" s="138">
        <v>1.762204E13</v>
      </c>
    </row>
    <row r="2530">
      <c r="A2530" s="137">
        <v>45263.0</v>
      </c>
      <c r="B2530" s="138">
        <v>5.0511017E12</v>
      </c>
      <c r="C2530" s="139">
        <v>3.9443761E12</v>
      </c>
      <c r="D2530" s="138">
        <v>4.1451638472000006E11</v>
      </c>
      <c r="E2530" s="138">
        <v>4.803930936000001E12</v>
      </c>
      <c r="F2530" s="138">
        <v>1.762204E13</v>
      </c>
    </row>
    <row r="2531">
      <c r="A2531" s="137">
        <v>45264.0</v>
      </c>
      <c r="B2531" s="138">
        <v>5.0511017E12</v>
      </c>
      <c r="C2531" s="139">
        <v>3.9443761E12</v>
      </c>
      <c r="D2531" s="138">
        <v>4.1451638472000006E11</v>
      </c>
      <c r="E2531" s="138">
        <v>4.803930936000001E12</v>
      </c>
      <c r="F2531" s="138">
        <v>1.762204E13</v>
      </c>
    </row>
    <row r="2532">
      <c r="A2532" s="137">
        <v>45265.0</v>
      </c>
      <c r="B2532" s="138">
        <v>5.0511017E12</v>
      </c>
      <c r="C2532" s="139">
        <v>3.9443761E12</v>
      </c>
      <c r="D2532" s="138">
        <v>4.1451638472000006E11</v>
      </c>
      <c r="E2532" s="138">
        <v>4.803930936000001E12</v>
      </c>
      <c r="F2532" s="138">
        <v>1.762204E13</v>
      </c>
    </row>
    <row r="2533">
      <c r="A2533" s="137">
        <v>45266.0</v>
      </c>
      <c r="B2533" s="138">
        <v>5.0511017E12</v>
      </c>
      <c r="C2533" s="139">
        <v>3.9443761E12</v>
      </c>
      <c r="D2533" s="138">
        <v>4.1451638472000006E11</v>
      </c>
      <c r="E2533" s="138">
        <v>4.803930936000001E12</v>
      </c>
      <c r="F2533" s="138">
        <v>1.762204E13</v>
      </c>
    </row>
    <row r="2534">
      <c r="A2534" s="137">
        <v>45267.0</v>
      </c>
      <c r="B2534" s="138">
        <v>5.0511017E12</v>
      </c>
      <c r="C2534" s="139">
        <v>3.9443761E12</v>
      </c>
      <c r="D2534" s="138">
        <v>4.1451638472000006E11</v>
      </c>
      <c r="E2534" s="138">
        <v>4.803930936000001E12</v>
      </c>
      <c r="F2534" s="138">
        <v>1.762204E13</v>
      </c>
    </row>
    <row r="2535">
      <c r="A2535" s="137">
        <v>45268.0</v>
      </c>
      <c r="B2535" s="138">
        <v>5.0511017E12</v>
      </c>
      <c r="C2535" s="139">
        <v>3.9443761E12</v>
      </c>
      <c r="D2535" s="138">
        <v>4.1451638472000006E11</v>
      </c>
      <c r="E2535" s="138">
        <v>4.803930936000001E12</v>
      </c>
      <c r="F2535" s="138">
        <v>1.762204E13</v>
      </c>
    </row>
    <row r="2536">
      <c r="A2536" s="137">
        <v>45269.0</v>
      </c>
      <c r="B2536" s="138">
        <v>5.0511017E12</v>
      </c>
      <c r="C2536" s="139">
        <v>3.9443761E12</v>
      </c>
      <c r="D2536" s="138">
        <v>4.1451638472000006E11</v>
      </c>
      <c r="E2536" s="138">
        <v>4.803930936000001E12</v>
      </c>
      <c r="F2536" s="138">
        <v>1.762204E13</v>
      </c>
    </row>
    <row r="2537">
      <c r="A2537" s="137">
        <v>45270.0</v>
      </c>
      <c r="B2537" s="138">
        <v>5.0511017E12</v>
      </c>
      <c r="C2537" s="139">
        <v>3.9443761E12</v>
      </c>
      <c r="D2537" s="138">
        <v>4.1451638472000006E11</v>
      </c>
      <c r="E2537" s="138">
        <v>4.803930936000001E12</v>
      </c>
      <c r="F2537" s="138">
        <v>1.762204E13</v>
      </c>
    </row>
    <row r="2538">
      <c r="A2538" s="137">
        <v>45271.0</v>
      </c>
      <c r="B2538" s="138">
        <v>5.0511017E12</v>
      </c>
      <c r="C2538" s="139">
        <v>3.9443761E12</v>
      </c>
      <c r="D2538" s="138">
        <v>4.1451638472000006E11</v>
      </c>
      <c r="E2538" s="138">
        <v>4.803930936000001E12</v>
      </c>
      <c r="F2538" s="138">
        <v>1.762204E13</v>
      </c>
    </row>
    <row r="2539">
      <c r="A2539" s="137">
        <v>45272.0</v>
      </c>
      <c r="B2539" s="138">
        <v>5.0511017E12</v>
      </c>
      <c r="C2539" s="139">
        <v>3.9443761E12</v>
      </c>
      <c r="D2539" s="138">
        <v>4.1451638472000006E11</v>
      </c>
      <c r="E2539" s="138">
        <v>4.803930936000001E12</v>
      </c>
      <c r="F2539" s="138">
        <v>1.762204E13</v>
      </c>
    </row>
    <row r="2540">
      <c r="A2540" s="137">
        <v>45273.0</v>
      </c>
      <c r="B2540" s="138">
        <v>5.0511017E12</v>
      </c>
      <c r="C2540" s="139">
        <v>3.9443761E12</v>
      </c>
      <c r="D2540" s="138">
        <v>4.1451638472000006E11</v>
      </c>
      <c r="E2540" s="138">
        <v>4.803930936000001E12</v>
      </c>
      <c r="F2540" s="138">
        <v>1.762204E13</v>
      </c>
    </row>
    <row r="2541">
      <c r="A2541" s="137">
        <v>45274.0</v>
      </c>
      <c r="B2541" s="138">
        <v>5.0511017E12</v>
      </c>
      <c r="C2541" s="139">
        <v>3.9443761E12</v>
      </c>
      <c r="D2541" s="138">
        <v>4.1451638472000006E11</v>
      </c>
      <c r="E2541" s="138">
        <v>4.803930936000001E12</v>
      </c>
      <c r="F2541" s="138">
        <v>1.762204E13</v>
      </c>
    </row>
    <row r="2542">
      <c r="A2542" s="137">
        <v>45275.0</v>
      </c>
      <c r="B2542" s="138">
        <v>5.0511017E12</v>
      </c>
      <c r="C2542" s="139">
        <v>3.9443761E12</v>
      </c>
      <c r="D2542" s="138">
        <v>4.1451638472000006E11</v>
      </c>
      <c r="E2542" s="138">
        <v>4.803930936000001E12</v>
      </c>
      <c r="F2542" s="138">
        <v>1.762204E13</v>
      </c>
    </row>
    <row r="2543">
      <c r="A2543" s="137">
        <v>45276.0</v>
      </c>
      <c r="B2543" s="138">
        <v>5.0511017E12</v>
      </c>
      <c r="C2543" s="139">
        <v>3.9443761E12</v>
      </c>
      <c r="D2543" s="138">
        <v>4.1451638472000006E11</v>
      </c>
      <c r="E2543" s="138">
        <v>4.803930936000001E12</v>
      </c>
      <c r="F2543" s="138">
        <v>1.762204E13</v>
      </c>
    </row>
    <row r="2544">
      <c r="A2544" s="137">
        <v>45277.0</v>
      </c>
      <c r="B2544" s="138">
        <v>5.0511017E12</v>
      </c>
      <c r="C2544" s="139">
        <v>3.9443761E12</v>
      </c>
      <c r="D2544" s="138">
        <v>4.1451638472000006E11</v>
      </c>
      <c r="E2544" s="138">
        <v>4.803930936000001E12</v>
      </c>
      <c r="F2544" s="138">
        <v>1.762204E13</v>
      </c>
    </row>
    <row r="2545">
      <c r="A2545" s="137">
        <v>45278.0</v>
      </c>
      <c r="B2545" s="138">
        <v>5.0511017E12</v>
      </c>
      <c r="C2545" s="139">
        <v>3.9443761E12</v>
      </c>
      <c r="D2545" s="138">
        <v>4.1451638472000006E11</v>
      </c>
      <c r="E2545" s="138">
        <v>4.803930936000001E12</v>
      </c>
      <c r="F2545" s="138">
        <v>1.762204E13</v>
      </c>
    </row>
    <row r="2546">
      <c r="A2546" s="137">
        <v>45279.0</v>
      </c>
      <c r="B2546" s="138">
        <v>5.0511017E12</v>
      </c>
      <c r="C2546" s="139">
        <v>3.9443761E12</v>
      </c>
      <c r="D2546" s="138">
        <v>4.1451638472000006E11</v>
      </c>
      <c r="E2546" s="138">
        <v>4.803930936000001E12</v>
      </c>
      <c r="F2546" s="138">
        <v>1.762204E13</v>
      </c>
    </row>
    <row r="2547">
      <c r="A2547" s="137">
        <v>45280.0</v>
      </c>
      <c r="B2547" s="138">
        <v>5.0511017E12</v>
      </c>
      <c r="C2547" s="139">
        <v>3.9443761E12</v>
      </c>
      <c r="D2547" s="138">
        <v>4.1451638472000006E11</v>
      </c>
      <c r="E2547" s="138">
        <v>4.803930936000001E12</v>
      </c>
      <c r="F2547" s="138">
        <v>1.762204E13</v>
      </c>
    </row>
    <row r="2548">
      <c r="A2548" s="137">
        <v>45281.0</v>
      </c>
      <c r="B2548" s="138">
        <v>5.0511017E12</v>
      </c>
      <c r="C2548" s="139">
        <v>3.9443761E12</v>
      </c>
      <c r="D2548" s="138">
        <v>4.1451638472000006E11</v>
      </c>
      <c r="E2548" s="138">
        <v>4.803930936000001E12</v>
      </c>
      <c r="F2548" s="138">
        <v>1.762204E13</v>
      </c>
    </row>
    <row r="2549">
      <c r="A2549" s="137">
        <v>45282.0</v>
      </c>
      <c r="B2549" s="138">
        <v>5.0511017E12</v>
      </c>
      <c r="C2549" s="139">
        <v>3.9443761E12</v>
      </c>
      <c r="D2549" s="138">
        <v>4.1451638472000006E11</v>
      </c>
      <c r="E2549" s="138">
        <v>4.803930936000001E12</v>
      </c>
      <c r="F2549" s="138">
        <v>1.762204E13</v>
      </c>
    </row>
    <row r="2550">
      <c r="A2550" s="137">
        <v>45283.0</v>
      </c>
      <c r="B2550" s="138">
        <v>5.0511017E12</v>
      </c>
      <c r="C2550" s="139">
        <v>3.9443761E12</v>
      </c>
      <c r="D2550" s="138">
        <v>4.1451638472000006E11</v>
      </c>
      <c r="E2550" s="138">
        <v>4.803930936000001E12</v>
      </c>
      <c r="F2550" s="138">
        <v>1.762204E13</v>
      </c>
    </row>
    <row r="2551">
      <c r="A2551" s="137">
        <v>45284.0</v>
      </c>
      <c r="B2551" s="138">
        <v>5.0511017E12</v>
      </c>
      <c r="C2551" s="139">
        <v>3.9443761E12</v>
      </c>
      <c r="D2551" s="138">
        <v>4.1451638472000006E11</v>
      </c>
      <c r="E2551" s="138">
        <v>4.803930936000001E12</v>
      </c>
      <c r="F2551" s="138">
        <v>1.762204E13</v>
      </c>
    </row>
    <row r="2552">
      <c r="A2552" s="137">
        <v>45285.0</v>
      </c>
      <c r="B2552" s="138">
        <v>5.0511017E12</v>
      </c>
      <c r="C2552" s="139">
        <v>3.9443761E12</v>
      </c>
      <c r="D2552" s="138">
        <v>4.1451638472000006E11</v>
      </c>
      <c r="E2552" s="138">
        <v>4.803930936000001E12</v>
      </c>
      <c r="F2552" s="138">
        <v>1.762204E13</v>
      </c>
    </row>
    <row r="2553">
      <c r="A2553" s="137">
        <v>45286.0</v>
      </c>
      <c r="B2553" s="138">
        <v>5.0511017E12</v>
      </c>
      <c r="C2553" s="139">
        <v>3.9443761E12</v>
      </c>
      <c r="D2553" s="138">
        <v>4.1451638472000006E11</v>
      </c>
      <c r="E2553" s="138">
        <v>4.803930936000001E12</v>
      </c>
      <c r="F2553" s="138">
        <v>1.762204E13</v>
      </c>
    </row>
    <row r="2554">
      <c r="A2554" s="137">
        <v>45287.0</v>
      </c>
      <c r="B2554" s="138">
        <v>5.0511017E12</v>
      </c>
      <c r="C2554" s="139">
        <v>3.9443761E12</v>
      </c>
      <c r="D2554" s="138">
        <v>4.1451638472000006E11</v>
      </c>
      <c r="E2554" s="138">
        <v>4.803930936000001E12</v>
      </c>
      <c r="F2554" s="138">
        <v>1.762204E13</v>
      </c>
    </row>
    <row r="2555">
      <c r="A2555" s="137">
        <v>45288.0</v>
      </c>
      <c r="B2555" s="138">
        <v>5.0511017E12</v>
      </c>
      <c r="C2555" s="139">
        <v>3.9443761E12</v>
      </c>
      <c r="D2555" s="138">
        <v>4.1451638472000006E11</v>
      </c>
      <c r="E2555" s="138">
        <v>4.803930936000001E12</v>
      </c>
      <c r="F2555" s="138">
        <v>1.762204E13</v>
      </c>
    </row>
    <row r="2556">
      <c r="A2556" s="137">
        <v>45289.0</v>
      </c>
      <c r="B2556" s="138">
        <v>5.0511017E12</v>
      </c>
      <c r="C2556" s="139">
        <v>3.9443761E12</v>
      </c>
      <c r="D2556" s="138">
        <v>4.1451638472000006E11</v>
      </c>
      <c r="E2556" s="138">
        <v>4.803930936000001E12</v>
      </c>
      <c r="F2556" s="138">
        <v>1.762204E13</v>
      </c>
    </row>
    <row r="2557">
      <c r="A2557" s="137">
        <v>45290.0</v>
      </c>
      <c r="B2557" s="138">
        <v>5.0511017E12</v>
      </c>
      <c r="C2557" s="139">
        <v>3.9443761E12</v>
      </c>
      <c r="D2557" s="138">
        <v>4.1451638472000006E11</v>
      </c>
      <c r="E2557" s="138">
        <v>4.803930936000001E12</v>
      </c>
      <c r="F2557" s="138">
        <v>1.762204E13</v>
      </c>
    </row>
    <row r="2558">
      <c r="A2558" s="137">
        <v>45291.0</v>
      </c>
      <c r="B2558" s="138">
        <v>5.0511017E12</v>
      </c>
      <c r="C2558" s="139">
        <v>3.9443761E12</v>
      </c>
      <c r="D2558" s="138">
        <v>4.1451638472000006E11</v>
      </c>
      <c r="E2558" s="138">
        <v>4.803930936000001E12</v>
      </c>
      <c r="F2558" s="138">
        <v>1.762204E13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4" max="4" width="35.25"/>
  </cols>
  <sheetData>
    <row r="1">
      <c r="A1" s="1" t="s">
        <v>1555</v>
      </c>
    </row>
    <row r="2">
      <c r="A2" s="143" t="s">
        <v>1556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A3" s="53" t="s">
        <v>1557</v>
      </c>
      <c r="B3" s="13"/>
      <c r="C3" s="13"/>
      <c r="D3" s="13"/>
      <c r="E3" s="53" t="s">
        <v>1558</v>
      </c>
      <c r="F3" s="13"/>
      <c r="G3" s="13"/>
      <c r="H3" s="13"/>
      <c r="I3" s="13"/>
      <c r="J3" s="144" t="s">
        <v>1559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>
      <c r="A4" s="145" t="s">
        <v>1560</v>
      </c>
      <c r="B4" s="145" t="s">
        <v>1561</v>
      </c>
      <c r="C4" s="145" t="s">
        <v>1562</v>
      </c>
      <c r="D4" s="145" t="s">
        <v>1563</v>
      </c>
      <c r="E4" s="146" t="s">
        <v>1564</v>
      </c>
      <c r="F4" s="146" t="s">
        <v>1565</v>
      </c>
      <c r="G4" s="146" t="s">
        <v>1566</v>
      </c>
      <c r="H4" s="146" t="s">
        <v>1567</v>
      </c>
      <c r="I4" s="146" t="s">
        <v>1568</v>
      </c>
      <c r="J4" s="145" t="s">
        <v>1569</v>
      </c>
      <c r="K4" s="145" t="s">
        <v>1570</v>
      </c>
      <c r="L4" s="145" t="s">
        <v>1571</v>
      </c>
      <c r="M4" s="145" t="s">
        <v>1572</v>
      </c>
      <c r="N4" s="145" t="s">
        <v>1573</v>
      </c>
      <c r="O4" s="145" t="s">
        <v>1574</v>
      </c>
      <c r="P4" s="145" t="s">
        <v>1575</v>
      </c>
      <c r="Q4" s="145" t="s">
        <v>1576</v>
      </c>
      <c r="R4" s="145" t="s">
        <v>1577</v>
      </c>
      <c r="S4" s="145" t="s">
        <v>1578</v>
      </c>
      <c r="T4" s="145" t="s">
        <v>1579</v>
      </c>
      <c r="U4" s="145" t="s">
        <v>1580</v>
      </c>
      <c r="V4" s="145" t="s">
        <v>1581</v>
      </c>
      <c r="W4" s="145" t="s">
        <v>1582</v>
      </c>
      <c r="X4" s="145" t="s">
        <v>1583</v>
      </c>
      <c r="Y4" s="145" t="s">
        <v>1584</v>
      </c>
      <c r="Z4" s="145" t="s">
        <v>1585</v>
      </c>
      <c r="AA4" s="145" t="s">
        <v>1586</v>
      </c>
      <c r="AB4" s="145" t="s">
        <v>1587</v>
      </c>
      <c r="AC4" s="145" t="s">
        <v>1588</v>
      </c>
      <c r="AD4" s="145" t="s">
        <v>1589</v>
      </c>
      <c r="AE4" s="145" t="s">
        <v>1590</v>
      </c>
      <c r="AF4" s="145" t="s">
        <v>1591</v>
      </c>
      <c r="AG4" s="145" t="s">
        <v>1592</v>
      </c>
    </row>
    <row r="5">
      <c r="A5" s="147">
        <v>6000.0</v>
      </c>
      <c r="B5" s="147" t="s">
        <v>74</v>
      </c>
      <c r="C5" s="148">
        <v>1.0</v>
      </c>
      <c r="D5" s="147" t="s">
        <v>1593</v>
      </c>
      <c r="E5" s="149">
        <v>2740550.3</v>
      </c>
      <c r="F5" s="149">
        <v>2740550.3</v>
      </c>
      <c r="G5" s="149">
        <v>2740550.3</v>
      </c>
      <c r="H5" s="149">
        <v>2740550.3</v>
      </c>
      <c r="I5" s="149">
        <v>2740550.3</v>
      </c>
      <c r="J5" s="150">
        <v>2810189.7</v>
      </c>
      <c r="K5" s="150">
        <v>2840073.8</v>
      </c>
      <c r="L5" s="150">
        <v>2870080.4</v>
      </c>
      <c r="M5" s="150">
        <v>2883537.2</v>
      </c>
      <c r="N5" s="150">
        <v>2901258.9</v>
      </c>
      <c r="O5" s="150">
        <v>2945877.3</v>
      </c>
      <c r="P5" s="150">
        <v>2981748.2</v>
      </c>
      <c r="Q5" s="150">
        <v>3022284.0</v>
      </c>
      <c r="R5" s="150">
        <v>2981516.2</v>
      </c>
      <c r="S5" s="150">
        <v>2740957.3</v>
      </c>
      <c r="T5" s="150">
        <v>2962454.8</v>
      </c>
      <c r="U5" s="150">
        <v>3015659.5</v>
      </c>
      <c r="V5" s="150">
        <v>3073148.1</v>
      </c>
      <c r="W5" s="150">
        <v>3118759.2</v>
      </c>
      <c r="X5" s="150">
        <v>3165183.8</v>
      </c>
      <c r="Y5" s="150">
        <v>3227650.3</v>
      </c>
      <c r="Z5" s="150">
        <v>3176097.8</v>
      </c>
      <c r="AA5" s="150">
        <v>3160898.6</v>
      </c>
      <c r="AB5" s="150">
        <v>3172373.5</v>
      </c>
      <c r="AC5" s="150">
        <v>3160473.3</v>
      </c>
      <c r="AD5" s="150">
        <v>3191531.3</v>
      </c>
      <c r="AE5" s="150">
        <v>3213435.4</v>
      </c>
      <c r="AF5" s="150">
        <v>3251275.2</v>
      </c>
      <c r="AG5" s="150">
        <v>3276362.0</v>
      </c>
    </row>
    <row r="6">
      <c r="A6" s="147">
        <v>6000.0</v>
      </c>
      <c r="B6" s="147" t="s">
        <v>74</v>
      </c>
      <c r="C6" s="148">
        <v>3.0</v>
      </c>
      <c r="D6" s="147" t="s">
        <v>1594</v>
      </c>
      <c r="E6" s="150">
        <v>2612779.4</v>
      </c>
      <c r="F6" s="150">
        <v>2649399.8</v>
      </c>
      <c r="G6" s="150">
        <v>2697330.3</v>
      </c>
      <c r="H6" s="150">
        <v>2754033.6</v>
      </c>
      <c r="I6" s="150">
        <v>2814208.6</v>
      </c>
      <c r="J6" s="150">
        <v>2838125.2</v>
      </c>
      <c r="K6" s="150">
        <v>2885427.0</v>
      </c>
      <c r="L6" s="150">
        <v>2925403.0</v>
      </c>
      <c r="M6" s="150">
        <v>2949168.2</v>
      </c>
      <c r="N6" s="150">
        <v>2979493.7</v>
      </c>
      <c r="O6" s="150">
        <v>3039850.2</v>
      </c>
      <c r="P6" s="150">
        <v>3088695.9</v>
      </c>
      <c r="Q6" s="150">
        <v>3140596.0</v>
      </c>
      <c r="R6" s="150">
        <v>3117663.8</v>
      </c>
      <c r="S6" s="150">
        <v>2859619.7</v>
      </c>
      <c r="T6" s="150">
        <v>3110790.4</v>
      </c>
      <c r="U6" s="150">
        <v>3187163.7</v>
      </c>
      <c r="V6" s="150">
        <v>3277393.7</v>
      </c>
      <c r="W6" s="150">
        <v>3365528.6</v>
      </c>
      <c r="X6" s="150">
        <v>3455713.5</v>
      </c>
      <c r="Y6" s="150">
        <v>3569121.9</v>
      </c>
      <c r="Z6" s="150">
        <v>3574175.4</v>
      </c>
      <c r="AA6" s="150">
        <v>3617798.3</v>
      </c>
      <c r="AB6" s="150">
        <v>3672306.6</v>
      </c>
      <c r="AC6" s="150">
        <v>3702293.4</v>
      </c>
      <c r="AD6" s="150">
        <v>3778633.6</v>
      </c>
      <c r="AE6" s="150">
        <v>3827518.0</v>
      </c>
      <c r="AF6" s="150">
        <v>3898158.1</v>
      </c>
      <c r="AG6" s="150">
        <v>3944376.1</v>
      </c>
    </row>
    <row r="7">
      <c r="A7" s="147"/>
      <c r="B7" s="147"/>
      <c r="C7" s="147"/>
      <c r="D7" s="151" t="s">
        <v>1595</v>
      </c>
      <c r="E7" s="150">
        <f t="shared" ref="E7:AG7" si="1">(E6/E5)*100</f>
        <v>95.33776483</v>
      </c>
      <c r="F7" s="150">
        <f t="shared" si="1"/>
        <v>96.67400741</v>
      </c>
      <c r="G7" s="150">
        <f t="shared" si="1"/>
        <v>98.42294447</v>
      </c>
      <c r="H7" s="150">
        <f t="shared" si="1"/>
        <v>100.4919924</v>
      </c>
      <c r="I7" s="150">
        <f t="shared" si="1"/>
        <v>102.6877193</v>
      </c>
      <c r="J7" s="150">
        <f t="shared" si="1"/>
        <v>100.9940788</v>
      </c>
      <c r="K7" s="150">
        <f t="shared" si="1"/>
        <v>101.5969022</v>
      </c>
      <c r="L7" s="150">
        <f t="shared" si="1"/>
        <v>101.9275627</v>
      </c>
      <c r="M7" s="150">
        <f t="shared" si="1"/>
        <v>102.2760587</v>
      </c>
      <c r="N7" s="150">
        <f t="shared" si="1"/>
        <v>102.6965811</v>
      </c>
      <c r="O7" s="150">
        <f t="shared" si="1"/>
        <v>103.1899801</v>
      </c>
      <c r="P7" s="150">
        <f t="shared" si="1"/>
        <v>103.5867448</v>
      </c>
      <c r="Q7" s="150">
        <f t="shared" si="1"/>
        <v>103.9146553</v>
      </c>
      <c r="R7" s="150">
        <f t="shared" si="1"/>
        <v>104.5663881</v>
      </c>
      <c r="S7" s="150">
        <f t="shared" si="1"/>
        <v>104.329232</v>
      </c>
      <c r="T7" s="150">
        <f t="shared" si="1"/>
        <v>105.0071853</v>
      </c>
      <c r="U7" s="150">
        <f t="shared" si="1"/>
        <v>105.6871208</v>
      </c>
      <c r="V7" s="150">
        <f t="shared" si="1"/>
        <v>106.6461359</v>
      </c>
      <c r="W7" s="150">
        <f t="shared" si="1"/>
        <v>107.9124224</v>
      </c>
      <c r="X7" s="150">
        <f t="shared" si="1"/>
        <v>109.1789204</v>
      </c>
      <c r="Y7" s="150">
        <f t="shared" si="1"/>
        <v>110.5795724</v>
      </c>
      <c r="Z7" s="150">
        <f t="shared" si="1"/>
        <v>112.5335435</v>
      </c>
      <c r="AA7" s="150">
        <f t="shared" si="1"/>
        <v>114.4547408</v>
      </c>
      <c r="AB7" s="150">
        <f t="shared" si="1"/>
        <v>115.7589609</v>
      </c>
      <c r="AC7" s="150">
        <f t="shared" si="1"/>
        <v>117.1436379</v>
      </c>
      <c r="AD7" s="150">
        <f t="shared" si="1"/>
        <v>118.3956303</v>
      </c>
      <c r="AE7" s="150">
        <f t="shared" si="1"/>
        <v>119.1098474</v>
      </c>
      <c r="AF7" s="150">
        <f t="shared" si="1"/>
        <v>119.8962825</v>
      </c>
      <c r="AG7" s="150">
        <f t="shared" si="1"/>
        <v>120.3888978</v>
      </c>
    </row>
    <row r="8">
      <c r="A8" s="147"/>
      <c r="B8" s="147"/>
      <c r="C8" s="147"/>
      <c r="D8" s="151" t="s">
        <v>1596</v>
      </c>
      <c r="E8" s="150"/>
      <c r="F8" s="152">
        <f t="shared" ref="F8:AG8" si="2">((F7-E7)/E7)</f>
        <v>0.01401587903</v>
      </c>
      <c r="G8" s="152">
        <f t="shared" si="2"/>
        <v>0.01809107859</v>
      </c>
      <c r="H8" s="152">
        <f t="shared" si="2"/>
        <v>0.02102200832</v>
      </c>
      <c r="I8" s="152">
        <f t="shared" si="2"/>
        <v>0.02184976973</v>
      </c>
      <c r="J8" s="152">
        <f t="shared" si="2"/>
        <v>-0.01649311658</v>
      </c>
      <c r="K8" s="152">
        <f t="shared" si="2"/>
        <v>0.005968898116</v>
      </c>
      <c r="L8" s="152">
        <f t="shared" si="2"/>
        <v>0.003254632317</v>
      </c>
      <c r="M8" s="152">
        <f t="shared" si="2"/>
        <v>0.003419055539</v>
      </c>
      <c r="N8" s="152">
        <f t="shared" si="2"/>
        <v>0.004111640693</v>
      </c>
      <c r="O8" s="152">
        <f t="shared" si="2"/>
        <v>0.004804434362</v>
      </c>
      <c r="P8" s="152">
        <f t="shared" si="2"/>
        <v>0.003844992869</v>
      </c>
      <c r="Q8" s="152">
        <f t="shared" si="2"/>
        <v>0.003165563553</v>
      </c>
      <c r="R8" s="152">
        <f t="shared" si="2"/>
        <v>0.006271808267</v>
      </c>
      <c r="S8" s="152">
        <f t="shared" si="2"/>
        <v>-0.002267995404</v>
      </c>
      <c r="T8" s="152">
        <f t="shared" si="2"/>
        <v>0.006498210176</v>
      </c>
      <c r="U8" s="152">
        <f t="shared" si="2"/>
        <v>0.006475133913</v>
      </c>
      <c r="V8" s="152">
        <f t="shared" si="2"/>
        <v>0.009074096037</v>
      </c>
      <c r="W8" s="152">
        <f t="shared" si="2"/>
        <v>0.01187372061</v>
      </c>
      <c r="X8" s="152">
        <f t="shared" si="2"/>
        <v>0.0117363504</v>
      </c>
      <c r="Y8" s="152">
        <f t="shared" si="2"/>
        <v>0.01282896033</v>
      </c>
      <c r="Z8" s="152">
        <f t="shared" si="2"/>
        <v>0.01767027207</v>
      </c>
      <c r="AA8" s="152">
        <f t="shared" si="2"/>
        <v>0.01707221894</v>
      </c>
      <c r="AB8" s="152">
        <f t="shared" si="2"/>
        <v>0.0113950728</v>
      </c>
      <c r="AC8" s="152">
        <f t="shared" si="2"/>
        <v>0.01196172651</v>
      </c>
      <c r="AD8" s="152">
        <f t="shared" si="2"/>
        <v>0.01068766866</v>
      </c>
      <c r="AE8" s="152">
        <f t="shared" si="2"/>
        <v>0.006032461026</v>
      </c>
      <c r="AF8" s="152">
        <f t="shared" si="2"/>
        <v>0.006602604215</v>
      </c>
      <c r="AG8" s="152">
        <f t="shared" si="2"/>
        <v>0.0041086784</v>
      </c>
    </row>
    <row r="9">
      <c r="A9" s="147">
        <v>9000.0</v>
      </c>
      <c r="B9" s="147" t="s">
        <v>33</v>
      </c>
      <c r="C9" s="148">
        <v>1.0</v>
      </c>
      <c r="D9" s="147" t="s">
        <v>1593</v>
      </c>
      <c r="E9" s="149">
        <v>273875.1</v>
      </c>
      <c r="F9" s="149">
        <v>273875.1</v>
      </c>
      <c r="G9" s="149">
        <v>273875.1</v>
      </c>
      <c r="H9" s="149">
        <v>273875.1</v>
      </c>
      <c r="I9" s="149">
        <v>273875.1</v>
      </c>
      <c r="J9" s="150">
        <v>275241.5</v>
      </c>
      <c r="K9" s="150">
        <v>273039.9</v>
      </c>
      <c r="L9" s="150">
        <v>276459.2</v>
      </c>
      <c r="M9" s="150">
        <v>273590.6</v>
      </c>
      <c r="N9" s="150">
        <v>273004.3</v>
      </c>
      <c r="O9" s="150">
        <v>273573.3</v>
      </c>
      <c r="P9" s="150">
        <v>274121.2</v>
      </c>
      <c r="Q9" s="150">
        <v>276178.7</v>
      </c>
      <c r="R9" s="150">
        <v>265209.2</v>
      </c>
      <c r="S9" s="150">
        <v>243593.4</v>
      </c>
      <c r="T9" s="150">
        <v>261636.2</v>
      </c>
      <c r="U9" s="150">
        <v>264061.4</v>
      </c>
      <c r="V9" s="150">
        <v>262341.5</v>
      </c>
      <c r="W9" s="150">
        <v>268505.7</v>
      </c>
      <c r="X9" s="150">
        <v>270634.0</v>
      </c>
      <c r="Y9" s="150">
        <v>273905.6</v>
      </c>
      <c r="Z9" s="150">
        <v>275890.6</v>
      </c>
      <c r="AA9" s="150">
        <v>274595.8</v>
      </c>
      <c r="AB9" s="150">
        <v>276424.6</v>
      </c>
      <c r="AC9" s="150">
        <v>279764.0</v>
      </c>
      <c r="AD9" s="150">
        <v>279909.6</v>
      </c>
      <c r="AE9" s="150">
        <v>280439.5</v>
      </c>
      <c r="AF9" s="150">
        <v>283694.0</v>
      </c>
      <c r="AG9" s="150">
        <v>285870.8</v>
      </c>
    </row>
    <row r="10">
      <c r="A10" s="147">
        <v>9000.0</v>
      </c>
      <c r="B10" s="147" t="s">
        <v>33</v>
      </c>
      <c r="C10" s="148">
        <v>3.0</v>
      </c>
      <c r="D10" s="147" t="s">
        <v>1594</v>
      </c>
      <c r="E10" s="150">
        <v>265799.0</v>
      </c>
      <c r="F10" s="150">
        <v>265793.3</v>
      </c>
      <c r="G10" s="150">
        <v>271098.7</v>
      </c>
      <c r="H10" s="150">
        <v>273548.5</v>
      </c>
      <c r="I10" s="150">
        <v>275332.4</v>
      </c>
      <c r="J10" s="150">
        <v>278908.8</v>
      </c>
      <c r="K10" s="150">
        <v>278608.0</v>
      </c>
      <c r="L10" s="150">
        <v>283245.7</v>
      </c>
      <c r="M10" s="150">
        <v>281379.1</v>
      </c>
      <c r="N10" s="150">
        <v>281871.0</v>
      </c>
      <c r="O10" s="150">
        <v>284147.0</v>
      </c>
      <c r="P10" s="150">
        <v>286285.4</v>
      </c>
      <c r="Q10" s="150">
        <v>289562.2</v>
      </c>
      <c r="R10" s="150">
        <v>281007.0</v>
      </c>
      <c r="S10" s="150">
        <v>258652.7</v>
      </c>
      <c r="T10" s="150">
        <v>279817.8</v>
      </c>
      <c r="U10" s="150">
        <v>283730.0</v>
      </c>
      <c r="V10" s="150">
        <v>284433.9</v>
      </c>
      <c r="W10" s="150">
        <v>293950.4</v>
      </c>
      <c r="X10" s="150">
        <v>299137.5</v>
      </c>
      <c r="Y10" s="150">
        <v>306108.1</v>
      </c>
      <c r="Z10" s="150">
        <v>312539.0</v>
      </c>
      <c r="AA10" s="150">
        <v>314985.6</v>
      </c>
      <c r="AB10" s="150">
        <v>320878.5</v>
      </c>
      <c r="AC10" s="150">
        <v>328975.9</v>
      </c>
      <c r="AD10" s="150">
        <v>333508.1</v>
      </c>
      <c r="AE10" s="150">
        <v>336461.5</v>
      </c>
      <c r="AF10" s="150">
        <v>343186.2</v>
      </c>
      <c r="AG10" s="150">
        <v>347569.3</v>
      </c>
    </row>
    <row r="11">
      <c r="A11" s="147"/>
      <c r="B11" s="147"/>
      <c r="C11" s="147"/>
      <c r="D11" s="151" t="s">
        <v>1595</v>
      </c>
      <c r="E11" s="150">
        <f t="shared" ref="E11:AG11" si="3">(E10/E9)*100</f>
        <v>97.05117406</v>
      </c>
      <c r="F11" s="150">
        <f t="shared" si="3"/>
        <v>97.04909282</v>
      </c>
      <c r="G11" s="150">
        <f t="shared" si="3"/>
        <v>98.98625322</v>
      </c>
      <c r="H11" s="150">
        <f t="shared" si="3"/>
        <v>99.88074856</v>
      </c>
      <c r="I11" s="150">
        <f t="shared" si="3"/>
        <v>100.5321039</v>
      </c>
      <c r="J11" s="150">
        <f t="shared" si="3"/>
        <v>101.3323936</v>
      </c>
      <c r="K11" s="150">
        <f t="shared" si="3"/>
        <v>102.039299</v>
      </c>
      <c r="L11" s="150">
        <f t="shared" si="3"/>
        <v>102.4547926</v>
      </c>
      <c r="M11" s="150">
        <f t="shared" si="3"/>
        <v>102.8467718</v>
      </c>
      <c r="N11" s="150">
        <f t="shared" si="3"/>
        <v>103.2478243</v>
      </c>
      <c r="O11" s="150">
        <f t="shared" si="3"/>
        <v>103.8650336</v>
      </c>
      <c r="P11" s="150">
        <f t="shared" si="3"/>
        <v>104.4375262</v>
      </c>
      <c r="Q11" s="150">
        <f t="shared" si="3"/>
        <v>104.8459566</v>
      </c>
      <c r="R11" s="150">
        <f t="shared" si="3"/>
        <v>105.9567315</v>
      </c>
      <c r="S11" s="150">
        <f t="shared" si="3"/>
        <v>106.1821462</v>
      </c>
      <c r="T11" s="150">
        <f t="shared" si="3"/>
        <v>106.9491913</v>
      </c>
      <c r="U11" s="150">
        <f t="shared" si="3"/>
        <v>107.4484949</v>
      </c>
      <c r="V11" s="150">
        <f t="shared" si="3"/>
        <v>108.4212372</v>
      </c>
      <c r="W11" s="150">
        <f t="shared" si="3"/>
        <v>109.4764096</v>
      </c>
      <c r="X11" s="150">
        <f t="shared" si="3"/>
        <v>110.5321209</v>
      </c>
      <c r="Y11" s="150">
        <f t="shared" si="3"/>
        <v>111.7567877</v>
      </c>
      <c r="Z11" s="150">
        <f t="shared" si="3"/>
        <v>113.2836711</v>
      </c>
      <c r="AA11" s="150">
        <f t="shared" si="3"/>
        <v>114.7088193</v>
      </c>
      <c r="AB11" s="150">
        <f t="shared" si="3"/>
        <v>116.0817453</v>
      </c>
      <c r="AC11" s="150">
        <f t="shared" si="3"/>
        <v>117.5905049</v>
      </c>
      <c r="AD11" s="150">
        <f t="shared" si="3"/>
        <v>119.1485037</v>
      </c>
      <c r="AE11" s="150">
        <f t="shared" si="3"/>
        <v>119.9765012</v>
      </c>
      <c r="AF11" s="150">
        <f t="shared" si="3"/>
        <v>120.9705528</v>
      </c>
      <c r="AG11" s="150">
        <f t="shared" si="3"/>
        <v>121.582652</v>
      </c>
    </row>
    <row r="12">
      <c r="A12" s="147"/>
      <c r="B12" s="147"/>
      <c r="C12" s="147"/>
      <c r="D12" s="151" t="s">
        <v>1596</v>
      </c>
      <c r="E12" s="150"/>
      <c r="F12" s="152">
        <f t="shared" ref="F12:AG12" si="4">((F11-E11)/E11)</f>
        <v>-0.00002144477594</v>
      </c>
      <c r="G12" s="152">
        <f t="shared" si="4"/>
        <v>0.01996062354</v>
      </c>
      <c r="H12" s="152">
        <f t="shared" si="4"/>
        <v>0.009036561223</v>
      </c>
      <c r="I12" s="152">
        <f t="shared" si="4"/>
        <v>0.006521329856</v>
      </c>
      <c r="J12" s="152">
        <f t="shared" si="4"/>
        <v>0.007960538515</v>
      </c>
      <c r="K12" s="152">
        <f t="shared" si="4"/>
        <v>0.006976105477</v>
      </c>
      <c r="L12" s="152">
        <f t="shared" si="4"/>
        <v>0.004071897707</v>
      </c>
      <c r="M12" s="152">
        <f t="shared" si="4"/>
        <v>0.003825874481</v>
      </c>
      <c r="N12" s="152">
        <f t="shared" si="4"/>
        <v>0.003899514903</v>
      </c>
      <c r="O12" s="152">
        <f t="shared" si="4"/>
        <v>0.005977940117</v>
      </c>
      <c r="P12" s="152">
        <f t="shared" si="4"/>
        <v>0.005511889248</v>
      </c>
      <c r="Q12" s="152">
        <f t="shared" si="4"/>
        <v>0.003910763324</v>
      </c>
      <c r="R12" s="152">
        <f t="shared" si="4"/>
        <v>0.01059435128</v>
      </c>
      <c r="S12" s="152">
        <f t="shared" si="4"/>
        <v>0.00212742155</v>
      </c>
      <c r="T12" s="152">
        <f t="shared" si="4"/>
        <v>0.007223861632</v>
      </c>
      <c r="U12" s="152">
        <f t="shared" si="4"/>
        <v>0.004668606146</v>
      </c>
      <c r="V12" s="152">
        <f t="shared" si="4"/>
        <v>0.009053102804</v>
      </c>
      <c r="W12" s="152">
        <f t="shared" si="4"/>
        <v>0.009732156251</v>
      </c>
      <c r="X12" s="152">
        <f t="shared" si="4"/>
        <v>0.009643276116</v>
      </c>
      <c r="Y12" s="152">
        <f t="shared" si="4"/>
        <v>0.01107973735</v>
      </c>
      <c r="Z12" s="152">
        <f t="shared" si="4"/>
        <v>0.01366255623</v>
      </c>
      <c r="AA12" s="152">
        <f t="shared" si="4"/>
        <v>0.01258034931</v>
      </c>
      <c r="AB12" s="152">
        <f t="shared" si="4"/>
        <v>0.01196879172</v>
      </c>
      <c r="AC12" s="152">
        <f t="shared" si="4"/>
        <v>0.01299738898</v>
      </c>
      <c r="AD12" s="152">
        <f t="shared" si="4"/>
        <v>0.01324935893</v>
      </c>
      <c r="AE12" s="152">
        <f t="shared" si="4"/>
        <v>0.006949290048</v>
      </c>
      <c r="AF12" s="152">
        <f t="shared" si="4"/>
        <v>0.008285385876</v>
      </c>
      <c r="AG12" s="152">
        <f t="shared" si="4"/>
        <v>0.005059902848</v>
      </c>
    </row>
    <row r="13">
      <c r="A13" s="147">
        <v>10000.0</v>
      </c>
      <c r="B13" s="147" t="s">
        <v>38</v>
      </c>
      <c r="C13" s="148">
        <v>1.0</v>
      </c>
      <c r="D13" s="147" t="s">
        <v>1593</v>
      </c>
      <c r="E13" s="149">
        <v>69555.6</v>
      </c>
      <c r="F13" s="149">
        <v>69555.6</v>
      </c>
      <c r="G13" s="149">
        <v>69555.6</v>
      </c>
      <c r="H13" s="149">
        <v>69555.6</v>
      </c>
      <c r="I13" s="149">
        <v>69555.6</v>
      </c>
      <c r="J13" s="150">
        <v>69806.5</v>
      </c>
      <c r="K13" s="150">
        <v>70094.3</v>
      </c>
      <c r="L13" s="150">
        <v>71533.9</v>
      </c>
      <c r="M13" s="150">
        <v>71991.0</v>
      </c>
      <c r="N13" s="150">
        <v>73103.4</v>
      </c>
      <c r="O13" s="150">
        <v>74219.1</v>
      </c>
      <c r="P13" s="150">
        <v>75275.0</v>
      </c>
      <c r="Q13" s="150">
        <v>75792.2</v>
      </c>
      <c r="R13" s="150">
        <v>73596.0</v>
      </c>
      <c r="S13" s="150">
        <v>69239.7</v>
      </c>
      <c r="T13" s="150">
        <v>73724.3</v>
      </c>
      <c r="U13" s="150">
        <v>73641.3</v>
      </c>
      <c r="V13" s="150">
        <v>73843.8</v>
      </c>
      <c r="W13" s="150">
        <v>74381.7</v>
      </c>
      <c r="X13" s="150">
        <v>74328.0</v>
      </c>
      <c r="Y13" s="150">
        <v>75193.2</v>
      </c>
      <c r="Z13" s="150">
        <v>74961.9</v>
      </c>
      <c r="AA13" s="150">
        <v>75105.0</v>
      </c>
      <c r="AB13" s="150">
        <v>75110.0</v>
      </c>
      <c r="AC13" s="150">
        <v>75513.6</v>
      </c>
      <c r="AD13" s="150">
        <v>73902.5</v>
      </c>
      <c r="AE13" s="150">
        <v>73769.6</v>
      </c>
      <c r="AF13" s="150">
        <v>74362.0</v>
      </c>
      <c r="AG13" s="150">
        <v>75017.1</v>
      </c>
    </row>
    <row r="14">
      <c r="A14" s="147">
        <v>10000.0</v>
      </c>
      <c r="B14" s="147" t="s">
        <v>38</v>
      </c>
      <c r="C14" s="148">
        <v>3.0</v>
      </c>
      <c r="D14" s="147" t="s">
        <v>1594</v>
      </c>
      <c r="E14" s="150">
        <v>69391.1</v>
      </c>
      <c r="F14" s="150">
        <v>68920.6</v>
      </c>
      <c r="G14" s="150">
        <v>67272.1</v>
      </c>
      <c r="H14" s="150">
        <v>68239.5</v>
      </c>
      <c r="I14" s="150">
        <v>68778.0</v>
      </c>
      <c r="J14" s="150">
        <v>71458.3</v>
      </c>
      <c r="K14" s="150">
        <v>72457.0</v>
      </c>
      <c r="L14" s="150">
        <v>74357.7</v>
      </c>
      <c r="M14" s="150">
        <v>75231.3</v>
      </c>
      <c r="N14" s="150">
        <v>76605.3</v>
      </c>
      <c r="O14" s="150">
        <v>78247.8</v>
      </c>
      <c r="P14" s="150">
        <v>79664.5</v>
      </c>
      <c r="Q14" s="150">
        <v>80225.4</v>
      </c>
      <c r="R14" s="150">
        <v>78583.9</v>
      </c>
      <c r="S14" s="150">
        <v>73749.8</v>
      </c>
      <c r="T14" s="150">
        <v>78896.7</v>
      </c>
      <c r="U14" s="150">
        <v>79230.1</v>
      </c>
      <c r="V14" s="150">
        <v>80412.3</v>
      </c>
      <c r="W14" s="150">
        <v>82186.5</v>
      </c>
      <c r="X14" s="150">
        <v>83392.5</v>
      </c>
      <c r="Y14" s="150">
        <v>85820.1</v>
      </c>
      <c r="Z14" s="150">
        <v>87420.4</v>
      </c>
      <c r="AA14" s="150">
        <v>89429.1</v>
      </c>
      <c r="AB14" s="150">
        <v>90949.0</v>
      </c>
      <c r="AC14" s="150">
        <v>93034.7</v>
      </c>
      <c r="AD14" s="150">
        <v>92299.0</v>
      </c>
      <c r="AE14" s="150">
        <v>92551.1</v>
      </c>
      <c r="AF14" s="150">
        <v>94116.2</v>
      </c>
      <c r="AG14" s="150">
        <v>95414.3</v>
      </c>
    </row>
    <row r="15">
      <c r="A15" s="147"/>
      <c r="B15" s="147"/>
      <c r="C15" s="147"/>
      <c r="D15" s="151" t="s">
        <v>1595</v>
      </c>
      <c r="E15" s="150">
        <f t="shared" ref="E15:AG15" si="5">(E14/E13)*100</f>
        <v>99.76349855</v>
      </c>
      <c r="F15" s="150">
        <f t="shared" si="5"/>
        <v>99.08706129</v>
      </c>
      <c r="G15" s="150">
        <f t="shared" si="5"/>
        <v>96.71701488</v>
      </c>
      <c r="H15" s="150">
        <f t="shared" si="5"/>
        <v>98.10784466</v>
      </c>
      <c r="I15" s="150">
        <f t="shared" si="5"/>
        <v>98.88204544</v>
      </c>
      <c r="J15" s="150">
        <f t="shared" si="5"/>
        <v>102.3662553</v>
      </c>
      <c r="K15" s="150">
        <f t="shared" si="5"/>
        <v>103.3707448</v>
      </c>
      <c r="L15" s="150">
        <f t="shared" si="5"/>
        <v>103.947499</v>
      </c>
      <c r="M15" s="150">
        <f t="shared" si="5"/>
        <v>104.5009793</v>
      </c>
      <c r="N15" s="150">
        <f t="shared" si="5"/>
        <v>104.7903381</v>
      </c>
      <c r="O15" s="150">
        <f t="shared" si="5"/>
        <v>105.4281176</v>
      </c>
      <c r="P15" s="150">
        <f t="shared" si="5"/>
        <v>105.8312853</v>
      </c>
      <c r="Q15" s="150">
        <f t="shared" si="5"/>
        <v>105.8491507</v>
      </c>
      <c r="R15" s="150">
        <f t="shared" si="5"/>
        <v>106.7774064</v>
      </c>
      <c r="S15" s="150">
        <f t="shared" si="5"/>
        <v>106.5137486</v>
      </c>
      <c r="T15" s="150">
        <f t="shared" si="5"/>
        <v>107.0158686</v>
      </c>
      <c r="U15" s="150">
        <f t="shared" si="5"/>
        <v>107.5892196</v>
      </c>
      <c r="V15" s="150">
        <f t="shared" si="5"/>
        <v>108.8951273</v>
      </c>
      <c r="W15" s="150">
        <f t="shared" si="5"/>
        <v>110.4929035</v>
      </c>
      <c r="X15" s="150">
        <f t="shared" si="5"/>
        <v>112.1952696</v>
      </c>
      <c r="Y15" s="150">
        <f t="shared" si="5"/>
        <v>114.1327939</v>
      </c>
      <c r="Z15" s="150">
        <f t="shared" si="5"/>
        <v>116.6197762</v>
      </c>
      <c r="AA15" s="150">
        <f t="shared" si="5"/>
        <v>119.0720991</v>
      </c>
      <c r="AB15" s="150">
        <f t="shared" si="5"/>
        <v>121.087738</v>
      </c>
      <c r="AC15" s="150">
        <f t="shared" si="5"/>
        <v>123.2025754</v>
      </c>
      <c r="AD15" s="150">
        <f t="shared" si="5"/>
        <v>124.8929333</v>
      </c>
      <c r="AE15" s="150">
        <f t="shared" si="5"/>
        <v>125.4596744</v>
      </c>
      <c r="AF15" s="150">
        <f t="shared" si="5"/>
        <v>126.5649122</v>
      </c>
      <c r="AG15" s="150">
        <f t="shared" si="5"/>
        <v>127.1900673</v>
      </c>
    </row>
    <row r="16">
      <c r="A16" s="147"/>
      <c r="B16" s="147"/>
      <c r="C16" s="147"/>
      <c r="D16" s="151" t="s">
        <v>1596</v>
      </c>
      <c r="E16" s="150"/>
      <c r="F16" s="152">
        <f t="shared" ref="F16:AG16" si="6">((F15-E15)/E15)</f>
        <v>-0.006780408439</v>
      </c>
      <c r="G16" s="152">
        <f t="shared" si="6"/>
        <v>-0.02391882833</v>
      </c>
      <c r="H16" s="152">
        <f t="shared" si="6"/>
        <v>0.01438040436</v>
      </c>
      <c r="I16" s="152">
        <f t="shared" si="6"/>
        <v>0.00789132394</v>
      </c>
      <c r="J16" s="152">
        <f t="shared" si="6"/>
        <v>0.03523602119</v>
      </c>
      <c r="K16" s="152">
        <f t="shared" si="6"/>
        <v>0.009812701902</v>
      </c>
      <c r="L16" s="152">
        <f t="shared" si="6"/>
        <v>0.00557947202</v>
      </c>
      <c r="M16" s="152">
        <f t="shared" si="6"/>
        <v>0.00532461364</v>
      </c>
      <c r="N16" s="152">
        <f t="shared" si="6"/>
        <v>0.002768957592</v>
      </c>
      <c r="O16" s="152">
        <f t="shared" si="6"/>
        <v>0.006086243281</v>
      </c>
      <c r="P16" s="152">
        <f t="shared" si="6"/>
        <v>0.003824100596</v>
      </c>
      <c r="Q16" s="152">
        <f t="shared" si="6"/>
        <v>0.0001688103554</v>
      </c>
      <c r="R16" s="152">
        <f t="shared" si="6"/>
        <v>0.008769609113</v>
      </c>
      <c r="S16" s="152">
        <f t="shared" si="6"/>
        <v>-0.002469228036</v>
      </c>
      <c r="T16" s="152">
        <f t="shared" si="6"/>
        <v>0.004714132888</v>
      </c>
      <c r="U16" s="152">
        <f t="shared" si="6"/>
        <v>0.00535762652</v>
      </c>
      <c r="V16" s="152">
        <f t="shared" si="6"/>
        <v>0.01213790425</v>
      </c>
      <c r="W16" s="152">
        <f t="shared" si="6"/>
        <v>0.01467261441</v>
      </c>
      <c r="X16" s="152">
        <f t="shared" si="6"/>
        <v>0.01540701769</v>
      </c>
      <c r="Y16" s="152">
        <f t="shared" si="6"/>
        <v>0.01726921566</v>
      </c>
      <c r="Z16" s="152">
        <f t="shared" si="6"/>
        <v>0.02179025126</v>
      </c>
      <c r="AA16" s="152">
        <f t="shared" si="6"/>
        <v>0.0210283621</v>
      </c>
      <c r="AB16" s="152">
        <f t="shared" si="6"/>
        <v>0.01692788604</v>
      </c>
      <c r="AC16" s="152">
        <f t="shared" si="6"/>
        <v>0.01746533118</v>
      </c>
      <c r="AD16" s="152">
        <f t="shared" si="6"/>
        <v>0.01372015009</v>
      </c>
      <c r="AE16" s="152">
        <f t="shared" si="6"/>
        <v>0.004537816307</v>
      </c>
      <c r="AF16" s="152">
        <f t="shared" si="6"/>
        <v>0.008809505886</v>
      </c>
      <c r="AG16" s="152">
        <f t="shared" si="6"/>
        <v>0.004939403301</v>
      </c>
    </row>
    <row r="17">
      <c r="A17" s="147">
        <v>23000.0</v>
      </c>
      <c r="B17" s="147" t="s">
        <v>42</v>
      </c>
      <c r="C17" s="148">
        <v>1.0</v>
      </c>
      <c r="D17" s="147" t="s">
        <v>1593</v>
      </c>
      <c r="E17" s="149">
        <v>63000.6</v>
      </c>
      <c r="F17" s="149">
        <v>63000.6</v>
      </c>
      <c r="G17" s="149">
        <v>63000.6</v>
      </c>
      <c r="H17" s="149">
        <v>63000.6</v>
      </c>
      <c r="I17" s="149">
        <v>63000.6</v>
      </c>
      <c r="J17" s="150">
        <v>64499.3</v>
      </c>
      <c r="K17" s="150">
        <v>64835.2</v>
      </c>
      <c r="L17" s="150">
        <v>65128.3</v>
      </c>
      <c r="M17" s="150">
        <v>64762.4</v>
      </c>
      <c r="N17" s="150">
        <v>65329.6</v>
      </c>
      <c r="O17" s="150">
        <v>65559.7</v>
      </c>
      <c r="P17" s="150">
        <v>66708.7</v>
      </c>
      <c r="Q17" s="150">
        <v>67806.5</v>
      </c>
      <c r="R17" s="150">
        <v>67558.3</v>
      </c>
      <c r="S17" s="150">
        <v>63534.3</v>
      </c>
      <c r="T17" s="150">
        <v>68611.6</v>
      </c>
      <c r="U17" s="150">
        <v>69978.2</v>
      </c>
      <c r="V17" s="150">
        <v>69942.5</v>
      </c>
      <c r="W17" s="150">
        <v>70498.8</v>
      </c>
      <c r="X17" s="150">
        <v>71194.0</v>
      </c>
      <c r="Y17" s="150">
        <v>71844.4</v>
      </c>
      <c r="Z17" s="150">
        <v>72262.6</v>
      </c>
      <c r="AA17" s="150">
        <v>72364.7</v>
      </c>
      <c r="AB17" s="150">
        <v>71805.5</v>
      </c>
      <c r="AC17" s="150">
        <v>73221.3</v>
      </c>
      <c r="AD17" s="150">
        <v>73052.8</v>
      </c>
      <c r="AE17" s="150">
        <v>73165.0</v>
      </c>
      <c r="AF17" s="150">
        <v>74048.5</v>
      </c>
      <c r="AG17" s="150">
        <v>74857.0</v>
      </c>
    </row>
    <row r="18">
      <c r="A18" s="147">
        <v>23000.0</v>
      </c>
      <c r="B18" s="147" t="s">
        <v>42</v>
      </c>
      <c r="C18" s="148">
        <v>3.0</v>
      </c>
      <c r="D18" s="147" t="s">
        <v>1594</v>
      </c>
      <c r="E18" s="150">
        <v>61128.2</v>
      </c>
      <c r="F18" s="150">
        <v>61577.0</v>
      </c>
      <c r="G18" s="150">
        <v>61584.9</v>
      </c>
      <c r="H18" s="150">
        <v>62487.6</v>
      </c>
      <c r="I18" s="150">
        <v>63364.9</v>
      </c>
      <c r="J18" s="150">
        <v>65348.5</v>
      </c>
      <c r="K18" s="150">
        <v>66150.9</v>
      </c>
      <c r="L18" s="150">
        <v>66688.3</v>
      </c>
      <c r="M18" s="150">
        <v>66676.2</v>
      </c>
      <c r="N18" s="150">
        <v>67619.8</v>
      </c>
      <c r="O18" s="150">
        <v>68283.1</v>
      </c>
      <c r="P18" s="150">
        <v>69902.2</v>
      </c>
      <c r="Q18" s="150">
        <v>71387.6</v>
      </c>
      <c r="R18" s="150">
        <v>71767.7</v>
      </c>
      <c r="S18" s="150">
        <v>67558.1</v>
      </c>
      <c r="T18" s="150">
        <v>73601.6</v>
      </c>
      <c r="U18" s="150">
        <v>75439.1</v>
      </c>
      <c r="V18" s="150">
        <v>76213.4</v>
      </c>
      <c r="W18" s="150">
        <v>77986.2</v>
      </c>
      <c r="X18" s="150">
        <v>79811.3</v>
      </c>
      <c r="Y18" s="150">
        <v>81662.8</v>
      </c>
      <c r="Z18" s="150">
        <v>83692.0</v>
      </c>
      <c r="AA18" s="150">
        <v>85258.1</v>
      </c>
      <c r="AB18" s="150">
        <v>85682.7</v>
      </c>
      <c r="AC18" s="150">
        <v>88572.0</v>
      </c>
      <c r="AD18" s="150">
        <v>89310.4</v>
      </c>
      <c r="AE18" s="150">
        <v>90050.8</v>
      </c>
      <c r="AF18" s="150">
        <v>91818.3</v>
      </c>
      <c r="AG18" s="150">
        <v>93145.4</v>
      </c>
    </row>
    <row r="19">
      <c r="A19" s="147"/>
      <c r="B19" s="147"/>
      <c r="C19" s="147"/>
      <c r="D19" s="151" t="s">
        <v>1595</v>
      </c>
      <c r="E19" s="150">
        <f t="shared" ref="E19:AG19" si="7">(E18/E17)*100</f>
        <v>97.02796481</v>
      </c>
      <c r="F19" s="150">
        <f t="shared" si="7"/>
        <v>97.74033898</v>
      </c>
      <c r="G19" s="150">
        <f t="shared" si="7"/>
        <v>97.75287854</v>
      </c>
      <c r="H19" s="150">
        <f t="shared" si="7"/>
        <v>99.18572204</v>
      </c>
      <c r="I19" s="150">
        <f t="shared" si="7"/>
        <v>100.5782485</v>
      </c>
      <c r="J19" s="150">
        <f t="shared" si="7"/>
        <v>101.3166034</v>
      </c>
      <c r="K19" s="150">
        <f t="shared" si="7"/>
        <v>102.0292989</v>
      </c>
      <c r="L19" s="150">
        <f t="shared" si="7"/>
        <v>102.3952721</v>
      </c>
      <c r="M19" s="150">
        <f t="shared" si="7"/>
        <v>102.9551098</v>
      </c>
      <c r="N19" s="150">
        <f t="shared" si="7"/>
        <v>103.5056085</v>
      </c>
      <c r="O19" s="150">
        <f t="shared" si="7"/>
        <v>104.1540764</v>
      </c>
      <c r="P19" s="150">
        <f t="shared" si="7"/>
        <v>104.7872317</v>
      </c>
      <c r="Q19" s="150">
        <f t="shared" si="7"/>
        <v>105.2813521</v>
      </c>
      <c r="R19" s="150">
        <f t="shared" si="7"/>
        <v>106.2307666</v>
      </c>
      <c r="S19" s="150">
        <f t="shared" si="7"/>
        <v>106.3332719</v>
      </c>
      <c r="T19" s="150">
        <f t="shared" si="7"/>
        <v>107.2728227</v>
      </c>
      <c r="U19" s="150">
        <f t="shared" si="7"/>
        <v>107.803716</v>
      </c>
      <c r="V19" s="150">
        <f t="shared" si="7"/>
        <v>108.9657933</v>
      </c>
      <c r="W19" s="150">
        <f t="shared" si="7"/>
        <v>110.6206063</v>
      </c>
      <c r="X19" s="150">
        <f t="shared" si="7"/>
        <v>112.1039694</v>
      </c>
      <c r="Y19" s="150">
        <f t="shared" si="7"/>
        <v>113.6662008</v>
      </c>
      <c r="Z19" s="150">
        <f t="shared" si="7"/>
        <v>115.8164804</v>
      </c>
      <c r="AA19" s="150">
        <f t="shared" si="7"/>
        <v>117.8172507</v>
      </c>
      <c r="AB19" s="150">
        <f t="shared" si="7"/>
        <v>119.3260962</v>
      </c>
      <c r="AC19" s="150">
        <f t="shared" si="7"/>
        <v>120.9648012</v>
      </c>
      <c r="AD19" s="150">
        <f t="shared" si="7"/>
        <v>122.2545885</v>
      </c>
      <c r="AE19" s="150">
        <f t="shared" si="7"/>
        <v>123.0790679</v>
      </c>
      <c r="AF19" s="150">
        <f t="shared" si="7"/>
        <v>123.9975151</v>
      </c>
      <c r="AG19" s="150">
        <f t="shared" si="7"/>
        <v>124.4311153</v>
      </c>
    </row>
    <row r="20">
      <c r="A20" s="147"/>
      <c r="B20" s="147"/>
      <c r="C20" s="147"/>
      <c r="D20" s="151" t="s">
        <v>1596</v>
      </c>
      <c r="E20" s="150"/>
      <c r="F20" s="152">
        <f t="shared" ref="F20:AG20" si="8">((F19-E19)/E19)</f>
        <v>0.007341946925</v>
      </c>
      <c r="G20" s="152">
        <f t="shared" si="8"/>
        <v>0.0001282946555</v>
      </c>
      <c r="H20" s="152">
        <f t="shared" si="8"/>
        <v>0.01465781385</v>
      </c>
      <c r="I20" s="152">
        <f t="shared" si="8"/>
        <v>0.01403958545</v>
      </c>
      <c r="J20" s="152">
        <f t="shared" si="8"/>
        <v>0.007341099951</v>
      </c>
      <c r="K20" s="152">
        <f t="shared" si="8"/>
        <v>0.007034340268</v>
      </c>
      <c r="L20" s="152">
        <f t="shared" si="8"/>
        <v>0.003586942241</v>
      </c>
      <c r="M20" s="152">
        <f t="shared" si="8"/>
        <v>0.005467417022</v>
      </c>
      <c r="N20" s="152">
        <f t="shared" si="8"/>
        <v>0.005346978212</v>
      </c>
      <c r="O20" s="152">
        <f t="shared" si="8"/>
        <v>0.006265050626</v>
      </c>
      <c r="P20" s="152">
        <f t="shared" si="8"/>
        <v>0.006079025532</v>
      </c>
      <c r="Q20" s="152">
        <f t="shared" si="8"/>
        <v>0.004715464132</v>
      </c>
      <c r="R20" s="152">
        <f t="shared" si="8"/>
        <v>0.009017879334</v>
      </c>
      <c r="S20" s="152">
        <f t="shared" si="8"/>
        <v>0.0009649307869</v>
      </c>
      <c r="T20" s="152">
        <f t="shared" si="8"/>
        <v>0.00883590531</v>
      </c>
      <c r="U20" s="152">
        <f t="shared" si="8"/>
        <v>0.004949001339</v>
      </c>
      <c r="V20" s="152">
        <f t="shared" si="8"/>
        <v>0.01077956641</v>
      </c>
      <c r="W20" s="152">
        <f t="shared" si="8"/>
        <v>0.01518653632</v>
      </c>
      <c r="X20" s="152">
        <f t="shared" si="8"/>
        <v>0.01340946481</v>
      </c>
      <c r="Y20" s="152">
        <f t="shared" si="8"/>
        <v>0.01393555837</v>
      </c>
      <c r="Z20" s="152">
        <f t="shared" si="8"/>
        <v>0.01891749338</v>
      </c>
      <c r="AA20" s="152">
        <f t="shared" si="8"/>
        <v>0.01727534994</v>
      </c>
      <c r="AB20" s="152">
        <f t="shared" si="8"/>
        <v>0.01280666036</v>
      </c>
      <c r="AC20" s="152">
        <f t="shared" si="8"/>
        <v>0.01373299796</v>
      </c>
      <c r="AD20" s="152">
        <f t="shared" si="8"/>
        <v>0.01066250036</v>
      </c>
      <c r="AE20" s="152">
        <f t="shared" si="8"/>
        <v>0.006743954633</v>
      </c>
      <c r="AF20" s="152">
        <f t="shared" si="8"/>
        <v>0.007462254125</v>
      </c>
      <c r="AG20" s="152">
        <f t="shared" si="8"/>
        <v>0.003496845755</v>
      </c>
    </row>
    <row r="21">
      <c r="A21" s="147">
        <v>24000.0</v>
      </c>
      <c r="B21" s="147" t="s">
        <v>47</v>
      </c>
      <c r="C21" s="148">
        <v>1.0</v>
      </c>
      <c r="D21" s="147" t="s">
        <v>1593</v>
      </c>
      <c r="E21" s="149">
        <v>399714.5</v>
      </c>
      <c r="F21" s="149">
        <v>399714.5</v>
      </c>
      <c r="G21" s="149">
        <v>399714.5</v>
      </c>
      <c r="H21" s="149">
        <v>399714.5</v>
      </c>
      <c r="I21" s="149">
        <v>399714.5</v>
      </c>
      <c r="J21" s="150">
        <v>401610.5</v>
      </c>
      <c r="K21" s="150">
        <v>403056.6</v>
      </c>
      <c r="L21" s="150">
        <v>402911.5</v>
      </c>
      <c r="M21" s="150">
        <v>402345.0</v>
      </c>
      <c r="N21" s="150">
        <v>397583.6</v>
      </c>
      <c r="O21" s="150">
        <v>401835.9</v>
      </c>
      <c r="P21" s="150">
        <v>404211.9</v>
      </c>
      <c r="Q21" s="150">
        <v>405753.3</v>
      </c>
      <c r="R21" s="150">
        <v>394574.1</v>
      </c>
      <c r="S21" s="150">
        <v>370179.9</v>
      </c>
      <c r="T21" s="150">
        <v>394252.5</v>
      </c>
      <c r="U21" s="150">
        <v>395122.7</v>
      </c>
      <c r="V21" s="150">
        <v>404231.7</v>
      </c>
      <c r="W21" s="150">
        <v>402658.0</v>
      </c>
      <c r="X21" s="150">
        <v>405347.1</v>
      </c>
      <c r="Y21" s="150">
        <v>411384.4</v>
      </c>
      <c r="Z21" s="150">
        <v>409286.3</v>
      </c>
      <c r="AA21" s="150">
        <v>411246.8</v>
      </c>
      <c r="AB21" s="150">
        <v>413893.0</v>
      </c>
      <c r="AC21" s="150">
        <v>414704.1</v>
      </c>
      <c r="AD21" s="150">
        <v>417983.2</v>
      </c>
      <c r="AE21" s="150">
        <v>419680.6</v>
      </c>
      <c r="AF21" s="150">
        <v>422485.6</v>
      </c>
      <c r="AG21" s="150">
        <v>423838.4</v>
      </c>
    </row>
    <row r="22">
      <c r="A22" s="147">
        <v>24000.0</v>
      </c>
      <c r="B22" s="147" t="s">
        <v>47</v>
      </c>
      <c r="C22" s="148">
        <v>3.0</v>
      </c>
      <c r="D22" s="147" t="s">
        <v>1594</v>
      </c>
      <c r="E22" s="150">
        <v>394268.3</v>
      </c>
      <c r="F22" s="150">
        <v>394712.6</v>
      </c>
      <c r="G22" s="150">
        <v>397248.4</v>
      </c>
      <c r="H22" s="150">
        <v>401628.3</v>
      </c>
      <c r="I22" s="150">
        <v>407038.6</v>
      </c>
      <c r="J22" s="150">
        <v>406467.4</v>
      </c>
      <c r="K22" s="150">
        <v>410619.6</v>
      </c>
      <c r="L22" s="150">
        <v>412188.3</v>
      </c>
      <c r="M22" s="150">
        <v>413811.8</v>
      </c>
      <c r="N22" s="150">
        <v>411842.3</v>
      </c>
      <c r="O22" s="150">
        <v>417847.5</v>
      </c>
      <c r="P22" s="150">
        <v>422523.7</v>
      </c>
      <c r="Q22" s="150">
        <v>425576.7</v>
      </c>
      <c r="R22" s="150">
        <v>417045.0</v>
      </c>
      <c r="S22" s="150">
        <v>392474.9</v>
      </c>
      <c r="T22" s="150">
        <v>420500.4</v>
      </c>
      <c r="U22" s="150">
        <v>423650.4</v>
      </c>
      <c r="V22" s="150">
        <v>437874.3</v>
      </c>
      <c r="W22" s="150">
        <v>440168.5</v>
      </c>
      <c r="X22" s="150">
        <v>448249.8</v>
      </c>
      <c r="Y22" s="150">
        <v>461471.4</v>
      </c>
      <c r="Z22" s="150">
        <v>466242.1</v>
      </c>
      <c r="AA22" s="150">
        <v>475923.4</v>
      </c>
      <c r="AB22" s="150">
        <v>485547.4</v>
      </c>
      <c r="AC22" s="150">
        <v>492737.8</v>
      </c>
      <c r="AD22" s="150">
        <v>502853.5</v>
      </c>
      <c r="AE22" s="150">
        <v>508650.3</v>
      </c>
      <c r="AF22" s="150">
        <v>516455.4</v>
      </c>
      <c r="AG22" s="150">
        <v>521158.9</v>
      </c>
    </row>
    <row r="23">
      <c r="A23" s="147"/>
      <c r="B23" s="147"/>
      <c r="C23" s="147"/>
      <c r="D23" s="151" t="s">
        <v>1595</v>
      </c>
      <c r="E23" s="150">
        <f t="shared" ref="E23:AG23" si="9">(E22/E21)*100</f>
        <v>98.6374775</v>
      </c>
      <c r="F23" s="150">
        <f t="shared" si="9"/>
        <v>98.74863184</v>
      </c>
      <c r="G23" s="150">
        <f t="shared" si="9"/>
        <v>99.38303464</v>
      </c>
      <c r="H23" s="150">
        <f t="shared" si="9"/>
        <v>100.4787917</v>
      </c>
      <c r="I23" s="150">
        <f t="shared" si="9"/>
        <v>101.8323328</v>
      </c>
      <c r="J23" s="150">
        <f t="shared" si="9"/>
        <v>101.2093558</v>
      </c>
      <c r="K23" s="150">
        <f t="shared" si="9"/>
        <v>101.8764114</v>
      </c>
      <c r="L23" s="150">
        <f t="shared" si="9"/>
        <v>102.3024411</v>
      </c>
      <c r="M23" s="150">
        <f t="shared" si="9"/>
        <v>102.8499919</v>
      </c>
      <c r="N23" s="150">
        <f t="shared" si="9"/>
        <v>103.5863401</v>
      </c>
      <c r="O23" s="150">
        <f t="shared" si="9"/>
        <v>103.9846116</v>
      </c>
      <c r="P23" s="150">
        <f t="shared" si="9"/>
        <v>104.5302476</v>
      </c>
      <c r="Q23" s="150">
        <f t="shared" si="9"/>
        <v>104.8855795</v>
      </c>
      <c r="R23" s="150">
        <f t="shared" si="9"/>
        <v>105.6949759</v>
      </c>
      <c r="S23" s="150">
        <f t="shared" si="9"/>
        <v>106.0227473</v>
      </c>
      <c r="T23" s="150">
        <f t="shared" si="9"/>
        <v>106.6576369</v>
      </c>
      <c r="U23" s="150">
        <f t="shared" si="9"/>
        <v>107.2199598</v>
      </c>
      <c r="V23" s="150">
        <f t="shared" si="9"/>
        <v>108.3226031</v>
      </c>
      <c r="W23" s="150">
        <f t="shared" si="9"/>
        <v>109.315722</v>
      </c>
      <c r="X23" s="150">
        <f t="shared" si="9"/>
        <v>110.5841882</v>
      </c>
      <c r="Y23" s="150">
        <f t="shared" si="9"/>
        <v>112.1752308</v>
      </c>
      <c r="Z23" s="150">
        <f t="shared" si="9"/>
        <v>113.9158824</v>
      </c>
      <c r="AA23" s="150">
        <f t="shared" si="9"/>
        <v>115.7269552</v>
      </c>
      <c r="AB23" s="150">
        <f t="shared" si="9"/>
        <v>117.3123005</v>
      </c>
      <c r="AC23" s="150">
        <f t="shared" si="9"/>
        <v>118.8167178</v>
      </c>
      <c r="AD23" s="150">
        <f t="shared" si="9"/>
        <v>120.3047156</v>
      </c>
      <c r="AE23" s="150">
        <f t="shared" si="9"/>
        <v>121.1993835</v>
      </c>
      <c r="AF23" s="150">
        <f t="shared" si="9"/>
        <v>122.2421309</v>
      </c>
      <c r="AG23" s="150">
        <f t="shared" si="9"/>
        <v>122.9616996</v>
      </c>
    </row>
    <row r="24">
      <c r="A24" s="147"/>
      <c r="B24" s="147"/>
      <c r="C24" s="147"/>
      <c r="D24" s="151" t="s">
        <v>1596</v>
      </c>
      <c r="E24" s="150"/>
      <c r="F24" s="152">
        <f t="shared" ref="F24:AG24" si="10">((F23-E23)/E23)</f>
        <v>0.001126897597</v>
      </c>
      <c r="G24" s="152">
        <f t="shared" si="10"/>
        <v>0.006424421212</v>
      </c>
      <c r="H24" s="152">
        <f t="shared" si="10"/>
        <v>0.01102559507</v>
      </c>
      <c r="I24" s="152">
        <f t="shared" si="10"/>
        <v>0.01347091328</v>
      </c>
      <c r="J24" s="152">
        <f t="shared" si="10"/>
        <v>-0.006117673819</v>
      </c>
      <c r="K24" s="152">
        <f t="shared" si="10"/>
        <v>0.006590848896</v>
      </c>
      <c r="L24" s="152">
        <f t="shared" si="10"/>
        <v>0.004181828734</v>
      </c>
      <c r="M24" s="152">
        <f t="shared" si="10"/>
        <v>0.005352275172</v>
      </c>
      <c r="N24" s="152">
        <f t="shared" si="10"/>
        <v>0.007159438171</v>
      </c>
      <c r="O24" s="152">
        <f t="shared" si="10"/>
        <v>0.003844826915</v>
      </c>
      <c r="P24" s="152">
        <f t="shared" si="10"/>
        <v>0.005247276378</v>
      </c>
      <c r="Q24" s="152">
        <f t="shared" si="10"/>
        <v>0.00339932098</v>
      </c>
      <c r="R24" s="152">
        <f t="shared" si="10"/>
        <v>0.007716946789</v>
      </c>
      <c r="S24" s="152">
        <f t="shared" si="10"/>
        <v>0.003101106658</v>
      </c>
      <c r="T24" s="152">
        <f t="shared" si="10"/>
        <v>0.005988239489</v>
      </c>
      <c r="U24" s="152">
        <f t="shared" si="10"/>
        <v>0.005272223071</v>
      </c>
      <c r="V24" s="152">
        <f t="shared" si="10"/>
        <v>0.01028393714</v>
      </c>
      <c r="W24" s="152">
        <f t="shared" si="10"/>
        <v>0.009168159715</v>
      </c>
      <c r="X24" s="152">
        <f t="shared" si="10"/>
        <v>0.01160369403</v>
      </c>
      <c r="Y24" s="152">
        <f t="shared" si="10"/>
        <v>0.01438761332</v>
      </c>
      <c r="Z24" s="152">
        <f t="shared" si="10"/>
        <v>0.01551725443</v>
      </c>
      <c r="AA24" s="152">
        <f t="shared" si="10"/>
        <v>0.01589833489</v>
      </c>
      <c r="AB24" s="152">
        <f t="shared" si="10"/>
        <v>0.01369901523</v>
      </c>
      <c r="AC24" s="152">
        <f t="shared" si="10"/>
        <v>0.01282403655</v>
      </c>
      <c r="AD24" s="152">
        <f t="shared" si="10"/>
        <v>0.01252347206</v>
      </c>
      <c r="AE24" s="152">
        <f t="shared" si="10"/>
        <v>0.007436682183</v>
      </c>
      <c r="AF24" s="152">
        <f t="shared" si="10"/>
        <v>0.008603569544</v>
      </c>
      <c r="AG24" s="152">
        <f t="shared" si="10"/>
        <v>0.005886421419</v>
      </c>
    </row>
    <row r="25">
      <c r="A25" s="147">
        <v>25000.0</v>
      </c>
      <c r="B25" s="147" t="s">
        <v>50</v>
      </c>
      <c r="C25" s="148">
        <v>1.0</v>
      </c>
      <c r="D25" s="147" t="s">
        <v>1593</v>
      </c>
      <c r="E25" s="149">
        <v>530129.4</v>
      </c>
      <c r="F25" s="149">
        <v>530129.4</v>
      </c>
      <c r="G25" s="149">
        <v>530129.4</v>
      </c>
      <c r="H25" s="149">
        <v>530129.4</v>
      </c>
      <c r="I25" s="149">
        <v>530129.4</v>
      </c>
      <c r="J25" s="150">
        <v>544945.5</v>
      </c>
      <c r="K25" s="150">
        <v>548794.2</v>
      </c>
      <c r="L25" s="150">
        <v>550908.9</v>
      </c>
      <c r="M25" s="150">
        <v>552399.7</v>
      </c>
      <c r="N25" s="150">
        <v>558935.8</v>
      </c>
      <c r="O25" s="150">
        <v>564068.5</v>
      </c>
      <c r="P25" s="150">
        <v>570188.8</v>
      </c>
      <c r="Q25" s="150">
        <v>573631.5</v>
      </c>
      <c r="R25" s="150">
        <v>571012.6</v>
      </c>
      <c r="S25" s="150">
        <v>522031.4</v>
      </c>
      <c r="T25" s="150">
        <v>558396.0</v>
      </c>
      <c r="U25" s="150">
        <v>573345.6</v>
      </c>
      <c r="V25" s="150">
        <v>576512.8</v>
      </c>
      <c r="W25" s="150">
        <v>588707.1</v>
      </c>
      <c r="X25" s="150">
        <v>598335.2</v>
      </c>
      <c r="Y25" s="150">
        <v>604090.9</v>
      </c>
      <c r="Z25" s="150">
        <v>601868.9</v>
      </c>
      <c r="AA25" s="150">
        <v>603745.0</v>
      </c>
      <c r="AB25" s="150">
        <v>600198.0</v>
      </c>
      <c r="AC25" s="150">
        <v>611618.9</v>
      </c>
      <c r="AD25" s="150">
        <v>607175.1</v>
      </c>
      <c r="AE25" s="150">
        <v>611515.2</v>
      </c>
      <c r="AF25" s="150">
        <v>618655.1</v>
      </c>
      <c r="AG25" s="150">
        <v>623248.1</v>
      </c>
    </row>
    <row r="26">
      <c r="A26" s="147">
        <v>25000.0</v>
      </c>
      <c r="B26" s="147" t="s">
        <v>50</v>
      </c>
      <c r="C26" s="148">
        <v>3.0</v>
      </c>
      <c r="D26" s="147" t="s">
        <v>1594</v>
      </c>
      <c r="E26" s="150">
        <v>520236.9</v>
      </c>
      <c r="F26" s="150">
        <v>520660.5</v>
      </c>
      <c r="G26" s="150">
        <v>526191.6</v>
      </c>
      <c r="H26" s="150">
        <v>534570.0</v>
      </c>
      <c r="I26" s="150">
        <v>542609.8</v>
      </c>
      <c r="J26" s="150">
        <v>550956.5</v>
      </c>
      <c r="K26" s="150">
        <v>558295.7</v>
      </c>
      <c r="L26" s="150">
        <v>562693.9</v>
      </c>
      <c r="M26" s="150">
        <v>566474.0</v>
      </c>
      <c r="N26" s="150">
        <v>576219.2</v>
      </c>
      <c r="O26" s="150">
        <v>584707.4</v>
      </c>
      <c r="P26" s="150">
        <v>593892.4</v>
      </c>
      <c r="Q26" s="150">
        <v>599650.9</v>
      </c>
      <c r="R26" s="150">
        <v>601668.5</v>
      </c>
      <c r="S26" s="150">
        <v>550773.8</v>
      </c>
      <c r="T26" s="150">
        <v>592403.1</v>
      </c>
      <c r="U26" s="150">
        <v>611287.6</v>
      </c>
      <c r="V26" s="150">
        <v>620310.3</v>
      </c>
      <c r="W26" s="150">
        <v>637943.0</v>
      </c>
      <c r="X26" s="150">
        <v>654719.5</v>
      </c>
      <c r="Y26" s="150">
        <v>668763.3</v>
      </c>
      <c r="Z26" s="150">
        <v>675356.6</v>
      </c>
      <c r="AA26" s="150">
        <v>686773.3</v>
      </c>
      <c r="AB26" s="150">
        <v>690985.6</v>
      </c>
      <c r="AC26" s="150">
        <v>712726.9</v>
      </c>
      <c r="AD26" s="150">
        <v>716996.6</v>
      </c>
      <c r="AE26" s="150">
        <v>726665.2</v>
      </c>
      <c r="AF26" s="150">
        <v>741342.7</v>
      </c>
      <c r="AG26" s="150">
        <v>750434.8</v>
      </c>
    </row>
    <row r="27">
      <c r="A27" s="147"/>
      <c r="B27" s="147"/>
      <c r="C27" s="147"/>
      <c r="D27" s="151" t="s">
        <v>1595</v>
      </c>
      <c r="E27" s="150">
        <f t="shared" ref="E27:AG27" si="11">(E26/E25)*100</f>
        <v>98.13394616</v>
      </c>
      <c r="F27" s="150">
        <f t="shared" si="11"/>
        <v>98.21385118</v>
      </c>
      <c r="G27" s="150">
        <f t="shared" si="11"/>
        <v>99.25720022</v>
      </c>
      <c r="H27" s="150">
        <f t="shared" si="11"/>
        <v>100.8376445</v>
      </c>
      <c r="I27" s="150">
        <f t="shared" si="11"/>
        <v>102.3542177</v>
      </c>
      <c r="J27" s="150">
        <f t="shared" si="11"/>
        <v>101.1030461</v>
      </c>
      <c r="K27" s="150">
        <f t="shared" si="11"/>
        <v>101.7313412</v>
      </c>
      <c r="L27" s="150">
        <f t="shared" si="11"/>
        <v>102.1391922</v>
      </c>
      <c r="M27" s="150">
        <f t="shared" si="11"/>
        <v>102.5478471</v>
      </c>
      <c r="N27" s="150">
        <f t="shared" si="11"/>
        <v>103.0921977</v>
      </c>
      <c r="O27" s="150">
        <f t="shared" si="11"/>
        <v>103.658935</v>
      </c>
      <c r="P27" s="150">
        <f t="shared" si="11"/>
        <v>104.1571494</v>
      </c>
      <c r="Q27" s="150">
        <f t="shared" si="11"/>
        <v>104.5359085</v>
      </c>
      <c r="R27" s="150">
        <f t="shared" si="11"/>
        <v>105.3686906</v>
      </c>
      <c r="S27" s="150">
        <f t="shared" si="11"/>
        <v>105.5058757</v>
      </c>
      <c r="T27" s="150">
        <f t="shared" si="11"/>
        <v>106.0901403</v>
      </c>
      <c r="U27" s="150">
        <f t="shared" si="11"/>
        <v>106.6176491</v>
      </c>
      <c r="V27" s="150">
        <f t="shared" si="11"/>
        <v>107.5969692</v>
      </c>
      <c r="W27" s="150">
        <f t="shared" si="11"/>
        <v>108.363395</v>
      </c>
      <c r="X27" s="150">
        <f t="shared" si="11"/>
        <v>109.4235305</v>
      </c>
      <c r="Y27" s="150">
        <f t="shared" si="11"/>
        <v>110.7057398</v>
      </c>
      <c r="Z27" s="150">
        <f t="shared" si="11"/>
        <v>112.2099181</v>
      </c>
      <c r="AA27" s="150">
        <f t="shared" si="11"/>
        <v>113.7522133</v>
      </c>
      <c r="AB27" s="150">
        <f t="shared" si="11"/>
        <v>115.126275</v>
      </c>
      <c r="AC27" s="150">
        <f t="shared" si="11"/>
        <v>116.5312092</v>
      </c>
      <c r="AD27" s="150">
        <f t="shared" si="11"/>
        <v>118.0872865</v>
      </c>
      <c r="AE27" s="150">
        <f t="shared" si="11"/>
        <v>118.830276</v>
      </c>
      <c r="AF27" s="150">
        <f t="shared" si="11"/>
        <v>119.8313406</v>
      </c>
      <c r="AG27" s="150">
        <f t="shared" si="11"/>
        <v>120.4070738</v>
      </c>
    </row>
    <row r="28">
      <c r="A28" s="147"/>
      <c r="B28" s="147"/>
      <c r="C28" s="147"/>
      <c r="D28" s="151" t="s">
        <v>1596</v>
      </c>
      <c r="E28" s="150"/>
      <c r="F28" s="152">
        <f t="shared" ref="F28:AG28" si="12">((F27-E27)/E27)</f>
        <v>0.0008142444336</v>
      </c>
      <c r="G28" s="152">
        <f t="shared" si="12"/>
        <v>0.01062323722</v>
      </c>
      <c r="H28" s="152">
        <f t="shared" si="12"/>
        <v>0.01592271712</v>
      </c>
      <c r="I28" s="152">
        <f t="shared" si="12"/>
        <v>0.01503975158</v>
      </c>
      <c r="J28" s="152">
        <f t="shared" si="12"/>
        <v>-0.01222393774</v>
      </c>
      <c r="K28" s="152">
        <f t="shared" si="12"/>
        <v>0.006214403264</v>
      </c>
      <c r="L28" s="152">
        <f t="shared" si="12"/>
        <v>0.004009098589</v>
      </c>
      <c r="M28" s="152">
        <f t="shared" si="12"/>
        <v>0.004000961615</v>
      </c>
      <c r="N28" s="152">
        <f t="shared" si="12"/>
        <v>0.005308259277</v>
      </c>
      <c r="O28" s="152">
        <f t="shared" si="12"/>
        <v>0.005497383359</v>
      </c>
      <c r="P28" s="152">
        <f t="shared" si="12"/>
        <v>0.004806284286</v>
      </c>
      <c r="Q28" s="152">
        <f t="shared" si="12"/>
        <v>0.003636420129</v>
      </c>
      <c r="R28" s="152">
        <f t="shared" si="12"/>
        <v>0.007966469556</v>
      </c>
      <c r="S28" s="152">
        <f t="shared" si="12"/>
        <v>0.0013019528</v>
      </c>
      <c r="T28" s="152">
        <f t="shared" si="12"/>
        <v>0.00553774495</v>
      </c>
      <c r="U28" s="152">
        <f t="shared" si="12"/>
        <v>0.004972269606</v>
      </c>
      <c r="V28" s="152">
        <f t="shared" si="12"/>
        <v>0.009185347111</v>
      </c>
      <c r="W28" s="152">
        <f t="shared" si="12"/>
        <v>0.00712311649</v>
      </c>
      <c r="X28" s="152">
        <f t="shared" si="12"/>
        <v>0.009783151568</v>
      </c>
      <c r="Y28" s="152">
        <f t="shared" si="12"/>
        <v>0.01171785739</v>
      </c>
      <c r="Z28" s="152">
        <f t="shared" si="12"/>
        <v>0.01358717558</v>
      </c>
      <c r="AA28" s="152">
        <f t="shared" si="12"/>
        <v>0.0137447309</v>
      </c>
      <c r="AB28" s="152">
        <f t="shared" si="12"/>
        <v>0.0120794285</v>
      </c>
      <c r="AC28" s="152">
        <f t="shared" si="12"/>
        <v>0.01220341947</v>
      </c>
      <c r="AD28" s="152">
        <f t="shared" si="12"/>
        <v>0.01335330943</v>
      </c>
      <c r="AE28" s="152">
        <f t="shared" si="12"/>
        <v>0.006291866922</v>
      </c>
      <c r="AF28" s="152">
        <f t="shared" si="12"/>
        <v>0.008424322663</v>
      </c>
      <c r="AG28" s="152">
        <f t="shared" si="12"/>
        <v>0.004804529806</v>
      </c>
    </row>
    <row r="29">
      <c r="A29" s="147">
        <v>33000.0</v>
      </c>
      <c r="B29" s="147" t="s">
        <v>53</v>
      </c>
      <c r="C29" s="148">
        <v>1.0</v>
      </c>
      <c r="D29" s="147" t="s">
        <v>1593</v>
      </c>
      <c r="E29" s="149">
        <v>81179.6</v>
      </c>
      <c r="F29" s="149">
        <v>81179.6</v>
      </c>
      <c r="G29" s="149">
        <v>81179.6</v>
      </c>
      <c r="H29" s="149">
        <v>81179.6</v>
      </c>
      <c r="I29" s="149">
        <v>81179.6</v>
      </c>
      <c r="J29" s="150">
        <v>82609.6</v>
      </c>
      <c r="K29" s="150">
        <v>82234.7</v>
      </c>
      <c r="L29" s="150">
        <v>82311.7</v>
      </c>
      <c r="M29" s="150">
        <v>81921.9</v>
      </c>
      <c r="N29" s="150">
        <v>83986.5</v>
      </c>
      <c r="O29" s="150">
        <v>83812.0</v>
      </c>
      <c r="P29" s="150">
        <v>84185.2</v>
      </c>
      <c r="Q29" s="150">
        <v>84141.1</v>
      </c>
      <c r="R29" s="150">
        <v>84637.2</v>
      </c>
      <c r="S29" s="150">
        <v>77068.6</v>
      </c>
      <c r="T29" s="150">
        <v>84648.7</v>
      </c>
      <c r="U29" s="150">
        <v>86373.9</v>
      </c>
      <c r="V29" s="150">
        <v>85779.8</v>
      </c>
      <c r="W29" s="150">
        <v>90069.0</v>
      </c>
      <c r="X29" s="150">
        <v>90693.2</v>
      </c>
      <c r="Y29" s="150">
        <v>93018.2</v>
      </c>
      <c r="Z29" s="150">
        <v>89230.1</v>
      </c>
      <c r="AA29" s="150">
        <v>90374.9</v>
      </c>
      <c r="AB29" s="150">
        <v>90507.5</v>
      </c>
      <c r="AC29" s="150">
        <v>90489.4</v>
      </c>
      <c r="AD29" s="150">
        <v>90447.8</v>
      </c>
      <c r="AE29" s="150">
        <v>90609.8</v>
      </c>
      <c r="AF29" s="150">
        <v>91606.8</v>
      </c>
      <c r="AG29" s="150">
        <v>92354.3</v>
      </c>
    </row>
    <row r="30">
      <c r="A30" s="147">
        <v>33000.0</v>
      </c>
      <c r="B30" s="147" t="s">
        <v>53</v>
      </c>
      <c r="C30" s="148">
        <v>3.0</v>
      </c>
      <c r="D30" s="147" t="s">
        <v>1594</v>
      </c>
      <c r="E30" s="150">
        <v>79533.5</v>
      </c>
      <c r="F30" s="150">
        <v>79750.8</v>
      </c>
      <c r="G30" s="150">
        <v>79694.7</v>
      </c>
      <c r="H30" s="150">
        <v>81353.9</v>
      </c>
      <c r="I30" s="150">
        <v>81592.6</v>
      </c>
      <c r="J30" s="150">
        <v>83516.6</v>
      </c>
      <c r="K30" s="150">
        <v>83699.8</v>
      </c>
      <c r="L30" s="150">
        <v>84112.9</v>
      </c>
      <c r="M30" s="150">
        <v>84108.4</v>
      </c>
      <c r="N30" s="150">
        <v>86692.5</v>
      </c>
      <c r="O30" s="150">
        <v>87052.0</v>
      </c>
      <c r="P30" s="150">
        <v>87919.8</v>
      </c>
      <c r="Q30" s="150">
        <v>88223.7</v>
      </c>
      <c r="R30" s="150">
        <v>89509.3</v>
      </c>
      <c r="S30" s="150">
        <v>81673.7</v>
      </c>
      <c r="T30" s="150">
        <v>90462.0</v>
      </c>
      <c r="U30" s="150">
        <v>92712.5</v>
      </c>
      <c r="V30" s="150">
        <v>92889.8</v>
      </c>
      <c r="W30" s="150">
        <v>98639.5</v>
      </c>
      <c r="X30" s="150">
        <v>100466.1</v>
      </c>
      <c r="Y30" s="150">
        <v>104404.3</v>
      </c>
      <c r="Z30" s="150">
        <v>101848.8</v>
      </c>
      <c r="AA30" s="150">
        <v>104656.7</v>
      </c>
      <c r="AB30" s="150">
        <v>106115.7</v>
      </c>
      <c r="AC30" s="150">
        <v>107477.2</v>
      </c>
      <c r="AD30" s="150">
        <v>108793.2</v>
      </c>
      <c r="AE30" s="150">
        <v>109962.3</v>
      </c>
      <c r="AF30" s="150">
        <v>112065.0</v>
      </c>
      <c r="AG30" s="150">
        <v>113588.7</v>
      </c>
    </row>
    <row r="31">
      <c r="A31" s="147"/>
      <c r="B31" s="147"/>
      <c r="C31" s="147"/>
      <c r="D31" s="151" t="s">
        <v>1595</v>
      </c>
      <c r="E31" s="150">
        <f t="shared" ref="E31:AG31" si="13">(E30/E29)*100</f>
        <v>97.97227382</v>
      </c>
      <c r="F31" s="150">
        <f t="shared" si="13"/>
        <v>98.23995191</v>
      </c>
      <c r="G31" s="150">
        <f t="shared" si="13"/>
        <v>98.17084588</v>
      </c>
      <c r="H31" s="150">
        <f t="shared" si="13"/>
        <v>100.2147091</v>
      </c>
      <c r="I31" s="150">
        <f t="shared" si="13"/>
        <v>100.5087485</v>
      </c>
      <c r="J31" s="150">
        <f t="shared" si="13"/>
        <v>101.0979353</v>
      </c>
      <c r="K31" s="150">
        <f t="shared" si="13"/>
        <v>101.781608</v>
      </c>
      <c r="L31" s="150">
        <f t="shared" si="13"/>
        <v>102.1882673</v>
      </c>
      <c r="M31" s="150">
        <f t="shared" si="13"/>
        <v>102.6690055</v>
      </c>
      <c r="N31" s="150">
        <f t="shared" si="13"/>
        <v>103.2219464</v>
      </c>
      <c r="O31" s="150">
        <f t="shared" si="13"/>
        <v>103.8657949</v>
      </c>
      <c r="P31" s="150">
        <f t="shared" si="13"/>
        <v>104.4361717</v>
      </c>
      <c r="Q31" s="150">
        <f t="shared" si="13"/>
        <v>104.8520877</v>
      </c>
      <c r="R31" s="150">
        <f t="shared" si="13"/>
        <v>105.7564522</v>
      </c>
      <c r="S31" s="150">
        <f t="shared" si="13"/>
        <v>105.9753259</v>
      </c>
      <c r="T31" s="150">
        <f t="shared" si="13"/>
        <v>106.8675597</v>
      </c>
      <c r="U31" s="150">
        <f t="shared" si="13"/>
        <v>107.3385594</v>
      </c>
      <c r="V31" s="150">
        <f t="shared" si="13"/>
        <v>108.2886647</v>
      </c>
      <c r="W31" s="150">
        <f t="shared" si="13"/>
        <v>109.5154826</v>
      </c>
      <c r="X31" s="150">
        <f t="shared" si="13"/>
        <v>110.7757803</v>
      </c>
      <c r="Y31" s="150">
        <f t="shared" si="13"/>
        <v>112.2407228</v>
      </c>
      <c r="Z31" s="150">
        <f t="shared" si="13"/>
        <v>114.1417526</v>
      </c>
      <c r="AA31" s="150">
        <f t="shared" si="13"/>
        <v>115.8028391</v>
      </c>
      <c r="AB31" s="150">
        <f t="shared" si="13"/>
        <v>117.2452007</v>
      </c>
      <c r="AC31" s="150">
        <f t="shared" si="13"/>
        <v>118.7732486</v>
      </c>
      <c r="AD31" s="150">
        <f t="shared" si="13"/>
        <v>120.2828593</v>
      </c>
      <c r="AE31" s="150">
        <f t="shared" si="13"/>
        <v>121.358065</v>
      </c>
      <c r="AF31" s="150">
        <f t="shared" si="13"/>
        <v>122.3326216</v>
      </c>
      <c r="AG31" s="150">
        <f t="shared" si="13"/>
        <v>122.9923241</v>
      </c>
    </row>
    <row r="32">
      <c r="A32" s="147"/>
      <c r="B32" s="147"/>
      <c r="C32" s="147"/>
      <c r="D32" s="151" t="s">
        <v>1596</v>
      </c>
      <c r="E32" s="150"/>
      <c r="F32" s="152">
        <f t="shared" ref="F32:AG32" si="14">((F31-E31)/E31)</f>
        <v>0.002732182037</v>
      </c>
      <c r="G32" s="152">
        <f t="shared" si="14"/>
        <v>-0.0007034412194</v>
      </c>
      <c r="H32" s="152">
        <f t="shared" si="14"/>
        <v>0.02081945223</v>
      </c>
      <c r="I32" s="152">
        <f t="shared" si="14"/>
        <v>0.002934094125</v>
      </c>
      <c r="J32" s="152">
        <f t="shared" si="14"/>
        <v>0.005862045388</v>
      </c>
      <c r="K32" s="152">
        <f t="shared" si="14"/>
        <v>0.006762478937</v>
      </c>
      <c r="L32" s="152">
        <f t="shared" si="14"/>
        <v>0.003995410194</v>
      </c>
      <c r="M32" s="152">
        <f t="shared" si="14"/>
        <v>0.004704436339</v>
      </c>
      <c r="N32" s="152">
        <f t="shared" si="14"/>
        <v>0.005385665343</v>
      </c>
      <c r="O32" s="152">
        <f t="shared" si="14"/>
        <v>0.006237515495</v>
      </c>
      <c r="P32" s="152">
        <f t="shared" si="14"/>
        <v>0.00549147874</v>
      </c>
      <c r="Q32" s="152">
        <f t="shared" si="14"/>
        <v>0.003982490528</v>
      </c>
      <c r="R32" s="152">
        <f t="shared" si="14"/>
        <v>0.008625145402</v>
      </c>
      <c r="S32" s="152">
        <f t="shared" si="14"/>
        <v>0.00206960075</v>
      </c>
      <c r="T32" s="152">
        <f t="shared" si="14"/>
        <v>0.008419259907</v>
      </c>
      <c r="U32" s="152">
        <f t="shared" si="14"/>
        <v>0.004407322106</v>
      </c>
      <c r="V32" s="152">
        <f t="shared" si="14"/>
        <v>0.008851481267</v>
      </c>
      <c r="W32" s="152">
        <f t="shared" si="14"/>
        <v>0.01132914401</v>
      </c>
      <c r="X32" s="152">
        <f t="shared" si="14"/>
        <v>0.01150794133</v>
      </c>
      <c r="Y32" s="152">
        <f t="shared" si="14"/>
        <v>0.01322439306</v>
      </c>
      <c r="Z32" s="152">
        <f t="shared" si="14"/>
        <v>0.0169370776</v>
      </c>
      <c r="AA32" s="152">
        <f t="shared" si="14"/>
        <v>0.01455283811</v>
      </c>
      <c r="AB32" s="152">
        <f t="shared" si="14"/>
        <v>0.01245532167</v>
      </c>
      <c r="AC32" s="152">
        <f t="shared" si="14"/>
        <v>0.01303292499</v>
      </c>
      <c r="AD32" s="152">
        <f t="shared" si="14"/>
        <v>0.01271002286</v>
      </c>
      <c r="AE32" s="152">
        <f t="shared" si="14"/>
        <v>0.008938977203</v>
      </c>
      <c r="AF32" s="152">
        <f t="shared" si="14"/>
        <v>0.008030422815</v>
      </c>
      <c r="AG32" s="152">
        <f t="shared" si="14"/>
        <v>0.005392695107</v>
      </c>
    </row>
    <row r="33">
      <c r="A33" s="147">
        <v>34000.0</v>
      </c>
      <c r="B33" s="147" t="s">
        <v>57</v>
      </c>
      <c r="C33" s="148">
        <v>1.0</v>
      </c>
      <c r="D33" s="147" t="s">
        <v>1593</v>
      </c>
      <c r="E33" s="149">
        <v>590086.7</v>
      </c>
      <c r="F33" s="149">
        <v>590086.7</v>
      </c>
      <c r="G33" s="149">
        <v>590086.7</v>
      </c>
      <c r="H33" s="149">
        <v>590086.7</v>
      </c>
      <c r="I33" s="149">
        <v>590086.7</v>
      </c>
      <c r="J33" s="150">
        <v>603518.4</v>
      </c>
      <c r="K33" s="150">
        <v>605050.5</v>
      </c>
      <c r="L33" s="150">
        <v>608384.5</v>
      </c>
      <c r="M33" s="150">
        <v>610615.4</v>
      </c>
      <c r="N33" s="150">
        <v>611919.4</v>
      </c>
      <c r="O33" s="150">
        <v>614376.6</v>
      </c>
      <c r="P33" s="150">
        <v>620456.1</v>
      </c>
      <c r="Q33" s="150">
        <v>621690.7</v>
      </c>
      <c r="R33" s="150">
        <v>616480.5</v>
      </c>
      <c r="S33" s="150">
        <v>553089.1</v>
      </c>
      <c r="T33" s="150">
        <v>603345.8</v>
      </c>
      <c r="U33" s="150">
        <v>610978.3</v>
      </c>
      <c r="V33" s="150">
        <v>618972.4</v>
      </c>
      <c r="W33" s="150">
        <v>621915.2</v>
      </c>
      <c r="X33" s="150">
        <v>630808.3</v>
      </c>
      <c r="Y33" s="150">
        <v>644349.3</v>
      </c>
      <c r="Z33" s="150">
        <v>642077.4</v>
      </c>
      <c r="AA33" s="150">
        <v>646076.5</v>
      </c>
      <c r="AB33" s="150">
        <v>647520.6</v>
      </c>
      <c r="AC33" s="150">
        <v>651250.8</v>
      </c>
      <c r="AD33" s="150">
        <v>648548.5</v>
      </c>
      <c r="AE33" s="150">
        <v>652277.8</v>
      </c>
      <c r="AF33" s="150">
        <v>659892.5</v>
      </c>
      <c r="AG33" s="150">
        <v>665202.3</v>
      </c>
    </row>
    <row r="34">
      <c r="A34" s="147">
        <v>34000.0</v>
      </c>
      <c r="B34" s="147" t="s">
        <v>57</v>
      </c>
      <c r="C34" s="148">
        <v>3.0</v>
      </c>
      <c r="D34" s="147" t="s">
        <v>1594</v>
      </c>
      <c r="E34" s="150">
        <v>578922.7</v>
      </c>
      <c r="F34" s="150">
        <v>578303.8</v>
      </c>
      <c r="G34" s="150">
        <v>584721.6</v>
      </c>
      <c r="H34" s="150">
        <v>591275.8</v>
      </c>
      <c r="I34" s="150">
        <v>595382.8</v>
      </c>
      <c r="J34" s="150">
        <v>610811.6</v>
      </c>
      <c r="K34" s="150">
        <v>616691.3</v>
      </c>
      <c r="L34" s="150">
        <v>622280.0</v>
      </c>
      <c r="M34" s="150">
        <v>627577.8</v>
      </c>
      <c r="N34" s="150">
        <v>631829.9</v>
      </c>
      <c r="O34" s="150">
        <v>638141.0</v>
      </c>
      <c r="P34" s="150">
        <v>647209.6</v>
      </c>
      <c r="Q34" s="150">
        <v>650330.1</v>
      </c>
      <c r="R34" s="150">
        <v>648689.4</v>
      </c>
      <c r="S34" s="150">
        <v>581920.5</v>
      </c>
      <c r="T34" s="150">
        <v>639326.1</v>
      </c>
      <c r="U34" s="150">
        <v>650914.7</v>
      </c>
      <c r="V34" s="150">
        <v>667475.2</v>
      </c>
      <c r="W34" s="150">
        <v>679231.3</v>
      </c>
      <c r="X34" s="150">
        <v>698515.4</v>
      </c>
      <c r="Y34" s="150">
        <v>723687.3</v>
      </c>
      <c r="Z34" s="150">
        <v>733805.5</v>
      </c>
      <c r="AA34" s="150">
        <v>750777.9</v>
      </c>
      <c r="AB34" s="150">
        <v>760551.7</v>
      </c>
      <c r="AC34" s="150">
        <v>774657.6</v>
      </c>
      <c r="AD34" s="150">
        <v>781517.5</v>
      </c>
      <c r="AE34" s="150">
        <v>791459.9</v>
      </c>
      <c r="AF34" s="150">
        <v>806890.5</v>
      </c>
      <c r="AG34" s="150">
        <v>817354.1</v>
      </c>
    </row>
    <row r="35">
      <c r="A35" s="147"/>
      <c r="B35" s="147"/>
      <c r="C35" s="147"/>
      <c r="D35" s="151" t="s">
        <v>1595</v>
      </c>
      <c r="E35" s="150">
        <f t="shared" ref="E35:AG35" si="15">(E34/E33)*100</f>
        <v>98.10807463</v>
      </c>
      <c r="F35" s="150">
        <f t="shared" si="15"/>
        <v>98.00319173</v>
      </c>
      <c r="G35" s="150">
        <f t="shared" si="15"/>
        <v>99.09079462</v>
      </c>
      <c r="H35" s="150">
        <f t="shared" si="15"/>
        <v>100.2015128</v>
      </c>
      <c r="I35" s="150">
        <f t="shared" si="15"/>
        <v>100.8975122</v>
      </c>
      <c r="J35" s="150">
        <f t="shared" si="15"/>
        <v>101.208447</v>
      </c>
      <c r="K35" s="150">
        <f t="shared" si="15"/>
        <v>101.9239386</v>
      </c>
      <c r="L35" s="150">
        <f t="shared" si="15"/>
        <v>102.2839997</v>
      </c>
      <c r="M35" s="150">
        <f t="shared" si="15"/>
        <v>102.7779188</v>
      </c>
      <c r="N35" s="150">
        <f t="shared" si="15"/>
        <v>103.2537782</v>
      </c>
      <c r="O35" s="150">
        <f t="shared" si="15"/>
        <v>103.868051</v>
      </c>
      <c r="P35" s="150">
        <f t="shared" si="15"/>
        <v>104.3119086</v>
      </c>
      <c r="Q35" s="150">
        <f t="shared" si="15"/>
        <v>104.6066959</v>
      </c>
      <c r="R35" s="150">
        <f t="shared" si="15"/>
        <v>105.2246421</v>
      </c>
      <c r="S35" s="150">
        <f t="shared" si="15"/>
        <v>105.2127948</v>
      </c>
      <c r="T35" s="150">
        <f t="shared" si="15"/>
        <v>105.9634624</v>
      </c>
      <c r="U35" s="150">
        <f t="shared" si="15"/>
        <v>106.5364678</v>
      </c>
      <c r="V35" s="150">
        <f t="shared" si="15"/>
        <v>107.8360198</v>
      </c>
      <c r="W35" s="150">
        <f t="shared" si="15"/>
        <v>109.2160635</v>
      </c>
      <c r="X35" s="150">
        <f t="shared" si="15"/>
        <v>110.7333876</v>
      </c>
      <c r="Y35" s="150">
        <f t="shared" si="15"/>
        <v>112.3128868</v>
      </c>
      <c r="Z35" s="150">
        <f t="shared" si="15"/>
        <v>114.2861437</v>
      </c>
      <c r="AA35" s="150">
        <f t="shared" si="15"/>
        <v>116.205728</v>
      </c>
      <c r="AB35" s="150">
        <f t="shared" si="15"/>
        <v>117.4559852</v>
      </c>
      <c r="AC35" s="150">
        <f t="shared" si="15"/>
        <v>118.9491975</v>
      </c>
      <c r="AD35" s="150">
        <f t="shared" si="15"/>
        <v>120.502553</v>
      </c>
      <c r="AE35" s="150">
        <f t="shared" si="15"/>
        <v>121.3378564</v>
      </c>
      <c r="AF35" s="150">
        <f t="shared" si="15"/>
        <v>122.2760525</v>
      </c>
      <c r="AG35" s="150">
        <f t="shared" si="15"/>
        <v>122.8730117</v>
      </c>
    </row>
    <row r="36">
      <c r="A36" s="147"/>
      <c r="B36" s="147"/>
      <c r="C36" s="147"/>
      <c r="D36" s="151" t="s">
        <v>1596</v>
      </c>
      <c r="E36" s="150"/>
      <c r="F36" s="152">
        <f t="shared" ref="F36:AG36" si="16">((F35-E35)/E35)</f>
        <v>-0.001069054642</v>
      </c>
      <c r="G36" s="152">
        <f t="shared" si="16"/>
        <v>0.01109762723</v>
      </c>
      <c r="H36" s="152">
        <f t="shared" si="16"/>
        <v>0.01120909506</v>
      </c>
      <c r="I36" s="152">
        <f t="shared" si="16"/>
        <v>0.006945997113</v>
      </c>
      <c r="J36" s="152">
        <f t="shared" si="16"/>
        <v>0.00308168967</v>
      </c>
      <c r="K36" s="152">
        <f t="shared" si="16"/>
        <v>0.007069484825</v>
      </c>
      <c r="L36" s="152">
        <f t="shared" si="16"/>
        <v>0.003532645022</v>
      </c>
      <c r="M36" s="152">
        <f t="shared" si="16"/>
        <v>0.004828899225</v>
      </c>
      <c r="N36" s="152">
        <f t="shared" si="16"/>
        <v>0.004629976925</v>
      </c>
      <c r="O36" s="152">
        <f t="shared" si="16"/>
        <v>0.005949155385</v>
      </c>
      <c r="P36" s="152">
        <f t="shared" si="16"/>
        <v>0.004273283672</v>
      </c>
      <c r="Q36" s="152">
        <f t="shared" si="16"/>
        <v>0.002826017618</v>
      </c>
      <c r="R36" s="152">
        <f t="shared" si="16"/>
        <v>0.005907329685</v>
      </c>
      <c r="S36" s="152">
        <f t="shared" si="16"/>
        <v>-0.0001125906779</v>
      </c>
      <c r="T36" s="152">
        <f t="shared" si="16"/>
        <v>0.007134755668</v>
      </c>
      <c r="U36" s="152">
        <f t="shared" si="16"/>
        <v>0.005407575404</v>
      </c>
      <c r="V36" s="152">
        <f t="shared" si="16"/>
        <v>0.01219818932</v>
      </c>
      <c r="W36" s="152">
        <f t="shared" si="16"/>
        <v>0.01279761358</v>
      </c>
      <c r="X36" s="152">
        <f t="shared" si="16"/>
        <v>0.01389286552</v>
      </c>
      <c r="Y36" s="152">
        <f t="shared" si="16"/>
        <v>0.01426398329</v>
      </c>
      <c r="Z36" s="152">
        <f t="shared" si="16"/>
        <v>0.01756928289</v>
      </c>
      <c r="AA36" s="152">
        <f t="shared" si="16"/>
        <v>0.0167962992</v>
      </c>
      <c r="AB36" s="152">
        <f t="shared" si="16"/>
        <v>0.01075899826</v>
      </c>
      <c r="AC36" s="152">
        <f t="shared" si="16"/>
        <v>0.01271295171</v>
      </c>
      <c r="AD36" s="152">
        <f t="shared" si="16"/>
        <v>0.01305898308</v>
      </c>
      <c r="AE36" s="152">
        <f t="shared" si="16"/>
        <v>0.006931831114</v>
      </c>
      <c r="AF36" s="152">
        <f t="shared" si="16"/>
        <v>0.007732097896</v>
      </c>
      <c r="AG36" s="152">
        <f t="shared" si="16"/>
        <v>0.004882061226</v>
      </c>
    </row>
    <row r="37">
      <c r="A37" s="147">
        <v>36000.0</v>
      </c>
      <c r="B37" s="147" t="s">
        <v>61</v>
      </c>
      <c r="C37" s="148">
        <v>1.0</v>
      </c>
      <c r="D37" s="147" t="s">
        <v>1593</v>
      </c>
      <c r="E37" s="149">
        <v>1624800.7</v>
      </c>
      <c r="F37" s="149">
        <v>1624800.7</v>
      </c>
      <c r="G37" s="149">
        <v>1624800.7</v>
      </c>
      <c r="H37" s="149">
        <v>1624800.7</v>
      </c>
      <c r="I37" s="149">
        <v>1624800.7</v>
      </c>
      <c r="J37" s="150">
        <v>1657343.0</v>
      </c>
      <c r="K37" s="150">
        <v>1666633.8</v>
      </c>
      <c r="L37" s="150">
        <v>1674522.8</v>
      </c>
      <c r="M37" s="150">
        <v>1662247.5</v>
      </c>
      <c r="N37" s="150">
        <v>1689858.9</v>
      </c>
      <c r="O37" s="150">
        <v>1711899.1</v>
      </c>
      <c r="P37" s="150">
        <v>1716000.3</v>
      </c>
      <c r="Q37" s="150">
        <v>1721244.3</v>
      </c>
      <c r="R37" s="150">
        <v>1713641.9</v>
      </c>
      <c r="S37" s="150">
        <v>1558102.7</v>
      </c>
      <c r="T37" s="150">
        <v>1659831.8</v>
      </c>
      <c r="U37" s="150">
        <v>1670692.5</v>
      </c>
      <c r="V37" s="150">
        <v>1679006.9</v>
      </c>
      <c r="W37" s="150">
        <v>1711500.7</v>
      </c>
      <c r="X37" s="150">
        <v>1731567.4</v>
      </c>
      <c r="Y37" s="150">
        <v>1775813.9</v>
      </c>
      <c r="Z37" s="150">
        <v>1780886.9</v>
      </c>
      <c r="AA37" s="150">
        <v>1758165.1</v>
      </c>
      <c r="AB37" s="150">
        <v>1762884.2</v>
      </c>
      <c r="AC37" s="150">
        <v>1752162.3</v>
      </c>
      <c r="AD37" s="150">
        <v>1765090.6</v>
      </c>
      <c r="AE37" s="150">
        <v>1766899.8</v>
      </c>
      <c r="AF37" s="150">
        <v>1781962.5</v>
      </c>
      <c r="AG37" s="150">
        <v>1788903.3</v>
      </c>
    </row>
    <row r="38">
      <c r="A38" s="147">
        <v>36000.0</v>
      </c>
      <c r="B38" s="147" t="s">
        <v>61</v>
      </c>
      <c r="C38" s="148">
        <v>3.0</v>
      </c>
      <c r="D38" s="147" t="s">
        <v>1594</v>
      </c>
      <c r="E38" s="150">
        <v>1565001.8</v>
      </c>
      <c r="F38" s="150">
        <v>1585015.7</v>
      </c>
      <c r="G38" s="150">
        <v>1584316.3</v>
      </c>
      <c r="H38" s="150">
        <v>1604164.0</v>
      </c>
      <c r="I38" s="150">
        <v>1645103.6</v>
      </c>
      <c r="J38" s="150">
        <v>1685061.0</v>
      </c>
      <c r="K38" s="150">
        <v>1709064.1</v>
      </c>
      <c r="L38" s="150">
        <v>1726363.4</v>
      </c>
      <c r="M38" s="150">
        <v>1722174.0</v>
      </c>
      <c r="N38" s="150">
        <v>1758427.8</v>
      </c>
      <c r="O38" s="150">
        <v>1793014.9</v>
      </c>
      <c r="P38" s="150">
        <v>1806114.6</v>
      </c>
      <c r="Q38" s="150">
        <v>1815488.1</v>
      </c>
      <c r="R38" s="150">
        <v>1825372.8</v>
      </c>
      <c r="S38" s="150">
        <v>1659853.6</v>
      </c>
      <c r="T38" s="150">
        <v>1779274.4</v>
      </c>
      <c r="U38" s="150">
        <v>1802928.9</v>
      </c>
      <c r="V38" s="150">
        <v>1830975.3</v>
      </c>
      <c r="W38" s="150">
        <v>1886401.1</v>
      </c>
      <c r="X38" s="150">
        <v>1928350.8</v>
      </c>
      <c r="Y38" s="150">
        <v>1999655.9</v>
      </c>
      <c r="Z38" s="150">
        <v>2030957.8</v>
      </c>
      <c r="AA38" s="150">
        <v>2028626.6</v>
      </c>
      <c r="AB38" s="150">
        <v>2059219.6</v>
      </c>
      <c r="AC38" s="150">
        <v>2074806.4</v>
      </c>
      <c r="AD38" s="150">
        <v>2118316.5</v>
      </c>
      <c r="AE38" s="150">
        <v>2133206.4</v>
      </c>
      <c r="AF38" s="150">
        <v>2168133.2</v>
      </c>
      <c r="AG38" s="150">
        <v>2189391.4</v>
      </c>
    </row>
    <row r="39">
      <c r="A39" s="147"/>
      <c r="B39" s="147"/>
      <c r="C39" s="147"/>
      <c r="D39" s="151" t="s">
        <v>1595</v>
      </c>
      <c r="E39" s="150">
        <f t="shared" ref="E39:AG39" si="17">(E38/E37)*100</f>
        <v>96.31961631</v>
      </c>
      <c r="F39" s="150">
        <f t="shared" si="17"/>
        <v>97.551392</v>
      </c>
      <c r="G39" s="150">
        <f t="shared" si="17"/>
        <v>97.50834672</v>
      </c>
      <c r="H39" s="150">
        <f t="shared" si="17"/>
        <v>98.72989346</v>
      </c>
      <c r="I39" s="150">
        <f t="shared" si="17"/>
        <v>101.2495625</v>
      </c>
      <c r="J39" s="150">
        <f t="shared" si="17"/>
        <v>101.6724359</v>
      </c>
      <c r="K39" s="150">
        <f t="shared" si="17"/>
        <v>102.5458682</v>
      </c>
      <c r="L39" s="150">
        <f t="shared" si="17"/>
        <v>103.0958432</v>
      </c>
      <c r="M39" s="150">
        <f t="shared" si="17"/>
        <v>103.6051491</v>
      </c>
      <c r="N39" s="150">
        <f t="shared" si="17"/>
        <v>104.0576701</v>
      </c>
      <c r="O39" s="150">
        <f t="shared" si="17"/>
        <v>104.7383517</v>
      </c>
      <c r="P39" s="150">
        <f t="shared" si="17"/>
        <v>105.2514152</v>
      </c>
      <c r="Q39" s="150">
        <f t="shared" si="17"/>
        <v>105.4753297</v>
      </c>
      <c r="R39" s="150">
        <f t="shared" si="17"/>
        <v>106.5200845</v>
      </c>
      <c r="S39" s="150">
        <f t="shared" si="17"/>
        <v>106.530436</v>
      </c>
      <c r="T39" s="150">
        <f t="shared" si="17"/>
        <v>107.1960665</v>
      </c>
      <c r="U39" s="150">
        <f t="shared" si="17"/>
        <v>107.9150652</v>
      </c>
      <c r="V39" s="150">
        <f t="shared" si="17"/>
        <v>109.0510885</v>
      </c>
      <c r="W39" s="150">
        <f t="shared" si="17"/>
        <v>110.2191252</v>
      </c>
      <c r="X39" s="150">
        <f t="shared" si="17"/>
        <v>111.3644667</v>
      </c>
      <c r="Y39" s="150">
        <f t="shared" si="17"/>
        <v>112.605037</v>
      </c>
      <c r="Z39" s="150">
        <f t="shared" si="17"/>
        <v>114.0419305</v>
      </c>
      <c r="AA39" s="150">
        <f t="shared" si="17"/>
        <v>115.3831685</v>
      </c>
      <c r="AB39" s="150">
        <f t="shared" si="17"/>
        <v>116.8096918</v>
      </c>
      <c r="AC39" s="150">
        <f t="shared" si="17"/>
        <v>118.4140533</v>
      </c>
      <c r="AD39" s="150">
        <f t="shared" si="17"/>
        <v>120.0117716</v>
      </c>
      <c r="AE39" s="150">
        <f t="shared" si="17"/>
        <v>120.7316001</v>
      </c>
      <c r="AF39" s="150">
        <f t="shared" si="17"/>
        <v>121.6710902</v>
      </c>
      <c r="AG39" s="150">
        <f t="shared" si="17"/>
        <v>122.3873532</v>
      </c>
    </row>
    <row r="40">
      <c r="A40" s="147"/>
      <c r="B40" s="147"/>
      <c r="C40" s="147"/>
      <c r="D40" s="151" t="s">
        <v>1596</v>
      </c>
      <c r="E40" s="150"/>
      <c r="F40" s="152">
        <f t="shared" ref="F40:AG40" si="18">((F39-E39)/E39)</f>
        <v>0.0127884198</v>
      </c>
      <c r="G40" s="152">
        <f t="shared" si="18"/>
        <v>-0.0004412574588</v>
      </c>
      <c r="H40" s="152">
        <f t="shared" si="18"/>
        <v>0.01252761207</v>
      </c>
      <c r="I40" s="152">
        <f t="shared" si="18"/>
        <v>0.02552083203</v>
      </c>
      <c r="J40" s="152">
        <f t="shared" si="18"/>
        <v>0.004176546011</v>
      </c>
      <c r="K40" s="152">
        <f t="shared" si="18"/>
        <v>0.008590649524</v>
      </c>
      <c r="L40" s="152">
        <f t="shared" si="18"/>
        <v>0.005363209567</v>
      </c>
      <c r="M40" s="152">
        <f t="shared" si="18"/>
        <v>0.004940120291</v>
      </c>
      <c r="N40" s="152">
        <f t="shared" si="18"/>
        <v>0.004367747084</v>
      </c>
      <c r="O40" s="152">
        <f t="shared" si="18"/>
        <v>0.006541387602</v>
      </c>
      <c r="P40" s="152">
        <f t="shared" si="18"/>
        <v>0.004898525362</v>
      </c>
      <c r="Q40" s="152">
        <f t="shared" si="18"/>
        <v>0.002127425199</v>
      </c>
      <c r="R40" s="152">
        <f t="shared" si="18"/>
        <v>0.009905205605</v>
      </c>
      <c r="S40" s="152">
        <f t="shared" si="18"/>
        <v>0.00009717902396</v>
      </c>
      <c r="T40" s="152">
        <f t="shared" si="18"/>
        <v>0.006248265703</v>
      </c>
      <c r="U40" s="152">
        <f t="shared" si="18"/>
        <v>0.006707323231</v>
      </c>
      <c r="V40" s="152">
        <f t="shared" si="18"/>
        <v>0.01052701318</v>
      </c>
      <c r="W40" s="152">
        <f t="shared" si="18"/>
        <v>0.0107109134</v>
      </c>
      <c r="X40" s="152">
        <f t="shared" si="18"/>
        <v>0.01039149445</v>
      </c>
      <c r="Y40" s="152">
        <f t="shared" si="18"/>
        <v>0.01113973261</v>
      </c>
      <c r="Z40" s="152">
        <f t="shared" si="18"/>
        <v>0.01276047187</v>
      </c>
      <c r="AA40" s="152">
        <f t="shared" si="18"/>
        <v>0.01176092028</v>
      </c>
      <c r="AB40" s="152">
        <f t="shared" si="18"/>
        <v>0.01236335649</v>
      </c>
      <c r="AC40" s="152">
        <f t="shared" si="18"/>
        <v>0.01373483255</v>
      </c>
      <c r="AD40" s="152">
        <f t="shared" si="18"/>
        <v>0.01349264111</v>
      </c>
      <c r="AE40" s="152">
        <f t="shared" si="18"/>
        <v>0.005997981837</v>
      </c>
      <c r="AF40" s="152">
        <f t="shared" si="18"/>
        <v>0.007781642087</v>
      </c>
      <c r="AG40" s="152">
        <f t="shared" si="18"/>
        <v>0.005886879362</v>
      </c>
    </row>
    <row r="41">
      <c r="A41" s="147">
        <v>44000.0</v>
      </c>
      <c r="B41" s="147" t="s">
        <v>65</v>
      </c>
      <c r="C41" s="148">
        <v>1.0</v>
      </c>
      <c r="D41" s="147" t="s">
        <v>1593</v>
      </c>
      <c r="E41" s="149">
        <v>58771.6</v>
      </c>
      <c r="F41" s="149">
        <v>58771.6</v>
      </c>
      <c r="G41" s="149">
        <v>58771.6</v>
      </c>
      <c r="H41" s="149">
        <v>58771.6</v>
      </c>
      <c r="I41" s="149">
        <v>58771.6</v>
      </c>
      <c r="J41" s="150">
        <v>58782.4</v>
      </c>
      <c r="K41" s="150">
        <v>58741.6</v>
      </c>
      <c r="L41" s="150">
        <v>58497.5</v>
      </c>
      <c r="M41" s="150">
        <v>58939.2</v>
      </c>
      <c r="N41" s="150">
        <v>59613.7</v>
      </c>
      <c r="O41" s="150">
        <v>59614.9</v>
      </c>
      <c r="P41" s="150">
        <v>59794.7</v>
      </c>
      <c r="Q41" s="150">
        <v>60443.2</v>
      </c>
      <c r="R41" s="150">
        <v>59694.9</v>
      </c>
      <c r="S41" s="150">
        <v>53965.5</v>
      </c>
      <c r="T41" s="150">
        <v>59008.3</v>
      </c>
      <c r="U41" s="150">
        <v>59951.9</v>
      </c>
      <c r="V41" s="150">
        <v>58979.1</v>
      </c>
      <c r="W41" s="150">
        <v>60804.3</v>
      </c>
      <c r="X41" s="150">
        <v>60785.4</v>
      </c>
      <c r="Y41" s="150">
        <v>62540.2</v>
      </c>
      <c r="Z41" s="150">
        <v>61224.9</v>
      </c>
      <c r="AA41" s="150">
        <v>62566.8</v>
      </c>
      <c r="AB41" s="150">
        <v>62733.7</v>
      </c>
      <c r="AC41" s="150">
        <v>62238.4</v>
      </c>
      <c r="AD41" s="150">
        <v>62655.5</v>
      </c>
      <c r="AE41" s="150">
        <v>62757.9</v>
      </c>
      <c r="AF41" s="150">
        <v>63362.8</v>
      </c>
      <c r="AG41" s="150">
        <v>63914.1</v>
      </c>
    </row>
    <row r="42">
      <c r="A42" s="147">
        <v>44000.0</v>
      </c>
      <c r="B42" s="147" t="s">
        <v>65</v>
      </c>
      <c r="C42" s="148">
        <v>3.0</v>
      </c>
      <c r="D42" s="147" t="s">
        <v>1594</v>
      </c>
      <c r="E42" s="150">
        <v>57845.9</v>
      </c>
      <c r="F42" s="150">
        <v>57248.9</v>
      </c>
      <c r="G42" s="150">
        <v>57725.4</v>
      </c>
      <c r="H42" s="150">
        <v>58741.4</v>
      </c>
      <c r="I42" s="150">
        <v>58624.2</v>
      </c>
      <c r="J42" s="150">
        <v>59580.5</v>
      </c>
      <c r="K42" s="150">
        <v>59961.9</v>
      </c>
      <c r="L42" s="150">
        <v>59978.7</v>
      </c>
      <c r="M42" s="150">
        <v>60738.4</v>
      </c>
      <c r="N42" s="150">
        <v>61773.9</v>
      </c>
      <c r="O42" s="150">
        <v>62132.7</v>
      </c>
      <c r="P42" s="150">
        <v>62657.4</v>
      </c>
      <c r="Q42" s="150">
        <v>63543.7</v>
      </c>
      <c r="R42" s="150">
        <v>63281.7</v>
      </c>
      <c r="S42" s="150">
        <v>57335.0</v>
      </c>
      <c r="T42" s="150">
        <v>63147.8</v>
      </c>
      <c r="U42" s="150">
        <v>64452.3</v>
      </c>
      <c r="V42" s="150">
        <v>64075.1</v>
      </c>
      <c r="W42" s="150">
        <v>66782.8</v>
      </c>
      <c r="X42" s="150">
        <v>67583.3</v>
      </c>
      <c r="Y42" s="150">
        <v>70505.7</v>
      </c>
      <c r="Z42" s="150">
        <v>70132.3</v>
      </c>
      <c r="AA42" s="150">
        <v>72719.9</v>
      </c>
      <c r="AB42" s="150">
        <v>73908.8</v>
      </c>
      <c r="AC42" s="150">
        <v>74324.5</v>
      </c>
      <c r="AD42" s="150">
        <v>75782.5</v>
      </c>
      <c r="AE42" s="150">
        <v>76517.6</v>
      </c>
      <c r="AF42" s="150">
        <v>77948.4</v>
      </c>
      <c r="AG42" s="150">
        <v>79040.2</v>
      </c>
    </row>
    <row r="43">
      <c r="A43" s="147"/>
      <c r="B43" s="147"/>
      <c r="C43" s="147"/>
      <c r="D43" s="151" t="s">
        <v>1595</v>
      </c>
      <c r="E43" s="150">
        <f t="shared" ref="E43:AG43" si="19">(E42/E41)*100</f>
        <v>98.42491952</v>
      </c>
      <c r="F43" s="150">
        <f t="shared" si="19"/>
        <v>97.40912277</v>
      </c>
      <c r="G43" s="150">
        <f t="shared" si="19"/>
        <v>98.21988852</v>
      </c>
      <c r="H43" s="150">
        <f t="shared" si="19"/>
        <v>99.94861464</v>
      </c>
      <c r="I43" s="150">
        <f t="shared" si="19"/>
        <v>99.74919859</v>
      </c>
      <c r="J43" s="150">
        <f t="shared" si="19"/>
        <v>101.3577193</v>
      </c>
      <c r="K43" s="150">
        <f t="shared" si="19"/>
        <v>102.0774034</v>
      </c>
      <c r="L43" s="150">
        <f t="shared" si="19"/>
        <v>102.532074</v>
      </c>
      <c r="M43" s="150">
        <f t="shared" si="19"/>
        <v>103.0526373</v>
      </c>
      <c r="N43" s="150">
        <f t="shared" si="19"/>
        <v>103.6236637</v>
      </c>
      <c r="O43" s="150">
        <f t="shared" si="19"/>
        <v>104.2234408</v>
      </c>
      <c r="P43" s="150">
        <f t="shared" si="19"/>
        <v>104.7875481</v>
      </c>
      <c r="Q43" s="150">
        <f t="shared" si="19"/>
        <v>105.1296093</v>
      </c>
      <c r="R43" s="150">
        <f t="shared" si="19"/>
        <v>106.0085535</v>
      </c>
      <c r="S43" s="150">
        <f t="shared" si="19"/>
        <v>106.2438039</v>
      </c>
      <c r="T43" s="150">
        <f t="shared" si="19"/>
        <v>107.0151148</v>
      </c>
      <c r="U43" s="150">
        <f t="shared" si="19"/>
        <v>107.5066845</v>
      </c>
      <c r="V43" s="150">
        <f t="shared" si="19"/>
        <v>108.6403489</v>
      </c>
      <c r="W43" s="150">
        <f t="shared" si="19"/>
        <v>109.8323638</v>
      </c>
      <c r="X43" s="150">
        <f t="shared" si="19"/>
        <v>111.1834421</v>
      </c>
      <c r="Y43" s="150">
        <f t="shared" si="19"/>
        <v>112.7366078</v>
      </c>
      <c r="Z43" s="150">
        <f t="shared" si="19"/>
        <v>114.5486559</v>
      </c>
      <c r="AA43" s="150">
        <f t="shared" si="19"/>
        <v>116.2276159</v>
      </c>
      <c r="AB43" s="150">
        <f t="shared" si="19"/>
        <v>117.8135516</v>
      </c>
      <c r="AC43" s="150">
        <f t="shared" si="19"/>
        <v>119.4190403</v>
      </c>
      <c r="AD43" s="150">
        <f t="shared" si="19"/>
        <v>120.9510737</v>
      </c>
      <c r="AE43" s="150">
        <f t="shared" si="19"/>
        <v>121.9250485</v>
      </c>
      <c r="AF43" s="150">
        <f t="shared" si="19"/>
        <v>123.0191848</v>
      </c>
      <c r="AG43" s="150">
        <f t="shared" si="19"/>
        <v>123.6662959</v>
      </c>
    </row>
    <row r="44">
      <c r="A44" s="147"/>
      <c r="B44" s="147"/>
      <c r="C44" s="147"/>
      <c r="D44" s="151" t="s">
        <v>1596</v>
      </c>
      <c r="E44" s="150"/>
      <c r="F44" s="152">
        <f t="shared" ref="F44:AG44" si="20">((F43-E43)/E43)</f>
        <v>-0.01032052401</v>
      </c>
      <c r="G44" s="152">
        <f t="shared" si="20"/>
        <v>0.008323304029</v>
      </c>
      <c r="H44" s="152">
        <f t="shared" si="20"/>
        <v>0.01760057098</v>
      </c>
      <c r="I44" s="152">
        <f t="shared" si="20"/>
        <v>-0.001995185678</v>
      </c>
      <c r="J44" s="152">
        <f t="shared" si="20"/>
        <v>0.01612565061</v>
      </c>
      <c r="K44" s="152">
        <f t="shared" si="20"/>
        <v>0.007100436898</v>
      </c>
      <c r="L44" s="152">
        <f t="shared" si="20"/>
        <v>0.004454174946</v>
      </c>
      <c r="M44" s="152">
        <f t="shared" si="20"/>
        <v>0.00507707738</v>
      </c>
      <c r="N44" s="152">
        <f t="shared" si="20"/>
        <v>0.005541113833</v>
      </c>
      <c r="O44" s="152">
        <f t="shared" si="20"/>
        <v>0.005788032142</v>
      </c>
      <c r="P44" s="152">
        <f t="shared" si="20"/>
        <v>0.005412479879</v>
      </c>
      <c r="Q44" s="152">
        <f t="shared" si="20"/>
        <v>0.00326433085</v>
      </c>
      <c r="R44" s="152">
        <f t="shared" si="20"/>
        <v>0.008360577143</v>
      </c>
      <c r="S44" s="152">
        <f t="shared" si="20"/>
        <v>0.002219164487</v>
      </c>
      <c r="T44" s="152">
        <f t="shared" si="20"/>
        <v>0.007259820175</v>
      </c>
      <c r="U44" s="152">
        <f t="shared" si="20"/>
        <v>0.004593460498</v>
      </c>
      <c r="V44" s="152">
        <f t="shared" si="20"/>
        <v>0.01054505912</v>
      </c>
      <c r="W44" s="152">
        <f t="shared" si="20"/>
        <v>0.01097212014</v>
      </c>
      <c r="X44" s="152">
        <f t="shared" si="20"/>
        <v>0.01230127624</v>
      </c>
      <c r="Y44" s="152">
        <f t="shared" si="20"/>
        <v>0.01396939786</v>
      </c>
      <c r="Z44" s="152">
        <f t="shared" si="20"/>
        <v>0.01607328869</v>
      </c>
      <c r="AA44" s="152">
        <f t="shared" si="20"/>
        <v>0.01465717825</v>
      </c>
      <c r="AB44" s="152">
        <f t="shared" si="20"/>
        <v>0.01364508453</v>
      </c>
      <c r="AC44" s="152">
        <f t="shared" si="20"/>
        <v>0.01362736923</v>
      </c>
      <c r="AD44" s="152">
        <f t="shared" si="20"/>
        <v>0.01282905464</v>
      </c>
      <c r="AE44" s="152">
        <f t="shared" si="20"/>
        <v>0.008052634188</v>
      </c>
      <c r="AF44" s="152">
        <f t="shared" si="20"/>
        <v>0.008973843291</v>
      </c>
      <c r="AG44" s="152">
        <f t="shared" si="20"/>
        <v>0.00526024538</v>
      </c>
    </row>
    <row r="45">
      <c r="A45" s="147">
        <v>50000.0</v>
      </c>
      <c r="B45" s="147" t="s">
        <v>69</v>
      </c>
      <c r="C45" s="148">
        <v>1.0</v>
      </c>
      <c r="D45" s="147" t="s">
        <v>1593</v>
      </c>
      <c r="E45" s="149">
        <v>32589.2</v>
      </c>
      <c r="F45" s="149">
        <v>32589.2</v>
      </c>
      <c r="G45" s="149">
        <v>32589.2</v>
      </c>
      <c r="H45" s="149">
        <v>32589.2</v>
      </c>
      <c r="I45" s="149">
        <v>32589.2</v>
      </c>
      <c r="J45" s="150">
        <v>32877.5</v>
      </c>
      <c r="K45" s="150">
        <v>32945.0</v>
      </c>
      <c r="L45" s="150">
        <v>32780.1</v>
      </c>
      <c r="M45" s="150">
        <v>32708.5</v>
      </c>
      <c r="N45" s="150">
        <v>33093.6</v>
      </c>
      <c r="O45" s="150">
        <v>32914.5</v>
      </c>
      <c r="P45" s="150">
        <v>33350.9</v>
      </c>
      <c r="Q45" s="150">
        <v>33471.2</v>
      </c>
      <c r="R45" s="150">
        <v>33427.1</v>
      </c>
      <c r="S45" s="150">
        <v>29788.6</v>
      </c>
      <c r="T45" s="150">
        <v>32802.9</v>
      </c>
      <c r="U45" s="150">
        <v>33209.8</v>
      </c>
      <c r="V45" s="150">
        <v>33502.0</v>
      </c>
      <c r="W45" s="150">
        <v>33657.2</v>
      </c>
      <c r="X45" s="150">
        <v>33991.9</v>
      </c>
      <c r="Y45" s="150">
        <v>34292.1</v>
      </c>
      <c r="Z45" s="150">
        <v>34574.3</v>
      </c>
      <c r="AA45" s="150">
        <v>34646.0</v>
      </c>
      <c r="AB45" s="150">
        <v>34333.8</v>
      </c>
      <c r="AC45" s="150">
        <v>34883.5</v>
      </c>
      <c r="AD45" s="150">
        <v>34940.3</v>
      </c>
      <c r="AE45" s="150">
        <v>34777.4</v>
      </c>
      <c r="AF45" s="150">
        <v>35113.8</v>
      </c>
      <c r="AG45" s="150">
        <v>35462.4</v>
      </c>
    </row>
    <row r="46">
      <c r="A46" s="147">
        <v>50000.0</v>
      </c>
      <c r="B46" s="147" t="s">
        <v>69</v>
      </c>
      <c r="C46" s="148">
        <v>3.0</v>
      </c>
      <c r="D46" s="147" t="s">
        <v>1594</v>
      </c>
      <c r="E46" s="150">
        <v>31888.0</v>
      </c>
      <c r="F46" s="150">
        <v>32056.1</v>
      </c>
      <c r="G46" s="150">
        <v>32088.7</v>
      </c>
      <c r="H46" s="150">
        <v>32366.1</v>
      </c>
      <c r="I46" s="150">
        <v>32553.6</v>
      </c>
      <c r="J46" s="150">
        <v>33266.6</v>
      </c>
      <c r="K46" s="150">
        <v>33546.1</v>
      </c>
      <c r="L46" s="150">
        <v>33508.1</v>
      </c>
      <c r="M46" s="150">
        <v>33609.6</v>
      </c>
      <c r="N46" s="150">
        <v>34207.2</v>
      </c>
      <c r="O46" s="150">
        <v>34228.4</v>
      </c>
      <c r="P46" s="150">
        <v>34895.8</v>
      </c>
      <c r="Q46" s="150">
        <v>35181.1</v>
      </c>
      <c r="R46" s="150">
        <v>35426.3</v>
      </c>
      <c r="S46" s="150">
        <v>31600.2</v>
      </c>
      <c r="T46" s="150">
        <v>35112.9</v>
      </c>
      <c r="U46" s="150">
        <v>35743.7</v>
      </c>
      <c r="V46" s="150">
        <v>36459.1</v>
      </c>
      <c r="W46" s="150">
        <v>37113.6</v>
      </c>
      <c r="X46" s="150">
        <v>37961.3</v>
      </c>
      <c r="Y46" s="150">
        <v>38840.0</v>
      </c>
      <c r="Z46" s="150">
        <v>39871.5</v>
      </c>
      <c r="AA46" s="150">
        <v>40652.1</v>
      </c>
      <c r="AB46" s="150">
        <v>40810.1</v>
      </c>
      <c r="AC46" s="150">
        <v>41989.4</v>
      </c>
      <c r="AD46" s="150">
        <v>42503.4</v>
      </c>
      <c r="AE46" s="150">
        <v>42626.7</v>
      </c>
      <c r="AF46" s="150">
        <v>43383.7</v>
      </c>
      <c r="AG46" s="150">
        <v>44004.6</v>
      </c>
    </row>
    <row r="47">
      <c r="A47" s="147"/>
      <c r="B47" s="147"/>
      <c r="C47" s="147"/>
      <c r="D47" s="151" t="s">
        <v>1595</v>
      </c>
      <c r="E47" s="150">
        <f t="shared" ref="E47:AG47" si="21">(E46/E45)*100</f>
        <v>97.84836694</v>
      </c>
      <c r="F47" s="150">
        <f t="shared" si="21"/>
        <v>98.364182</v>
      </c>
      <c r="G47" s="150">
        <f t="shared" si="21"/>
        <v>98.46421514</v>
      </c>
      <c r="H47" s="150">
        <f t="shared" si="21"/>
        <v>99.31541738</v>
      </c>
      <c r="I47" s="150">
        <f t="shared" si="21"/>
        <v>99.89076136</v>
      </c>
      <c r="J47" s="150">
        <f t="shared" si="21"/>
        <v>101.1834841</v>
      </c>
      <c r="K47" s="150">
        <f t="shared" si="21"/>
        <v>101.8245561</v>
      </c>
      <c r="L47" s="150">
        <f t="shared" si="21"/>
        <v>102.2208596</v>
      </c>
      <c r="M47" s="150">
        <f t="shared" si="21"/>
        <v>102.7549414</v>
      </c>
      <c r="N47" s="150">
        <f t="shared" si="21"/>
        <v>103.3650011</v>
      </c>
      <c r="O47" s="150">
        <f t="shared" si="21"/>
        <v>103.9918577</v>
      </c>
      <c r="P47" s="150">
        <f t="shared" si="21"/>
        <v>104.6322588</v>
      </c>
      <c r="Q47" s="150">
        <f t="shared" si="21"/>
        <v>105.108571</v>
      </c>
      <c r="R47" s="150">
        <f t="shared" si="21"/>
        <v>105.9807761</v>
      </c>
      <c r="S47" s="150">
        <f t="shared" si="21"/>
        <v>106.0815211</v>
      </c>
      <c r="T47" s="150">
        <f t="shared" si="21"/>
        <v>107.0420603</v>
      </c>
      <c r="U47" s="150">
        <f t="shared" si="21"/>
        <v>107.6299767</v>
      </c>
      <c r="V47" s="150">
        <f t="shared" si="21"/>
        <v>108.8266372</v>
      </c>
      <c r="W47" s="150">
        <f t="shared" si="21"/>
        <v>110.2694223</v>
      </c>
      <c r="X47" s="150">
        <f t="shared" si="21"/>
        <v>111.6774879</v>
      </c>
      <c r="Y47" s="150">
        <f t="shared" si="21"/>
        <v>113.2622382</v>
      </c>
      <c r="Z47" s="150">
        <f t="shared" si="21"/>
        <v>115.3212068</v>
      </c>
      <c r="AA47" s="150">
        <f t="shared" si="21"/>
        <v>117.3356232</v>
      </c>
      <c r="AB47" s="150">
        <f t="shared" si="21"/>
        <v>118.8627533</v>
      </c>
      <c r="AC47" s="150">
        <f t="shared" si="21"/>
        <v>120.3703757</v>
      </c>
      <c r="AD47" s="150">
        <f t="shared" si="21"/>
        <v>121.6457787</v>
      </c>
      <c r="AE47" s="150">
        <f t="shared" si="21"/>
        <v>122.5701174</v>
      </c>
      <c r="AF47" s="150">
        <f t="shared" si="21"/>
        <v>123.551709</v>
      </c>
      <c r="AG47" s="150">
        <f t="shared" si="21"/>
        <v>124.0880482</v>
      </c>
    </row>
    <row r="48">
      <c r="A48" s="147"/>
      <c r="B48" s="147"/>
      <c r="C48" s="147"/>
      <c r="D48" s="151" t="s">
        <v>1596</v>
      </c>
      <c r="E48" s="150"/>
      <c r="F48" s="152">
        <f t="shared" ref="F48:AG48" si="22">((F47-E47)/E47)</f>
        <v>0.005271575514</v>
      </c>
      <c r="G48" s="152">
        <f t="shared" si="22"/>
        <v>0.00101696713</v>
      </c>
      <c r="H48" s="152">
        <f t="shared" si="22"/>
        <v>0.008644787729</v>
      </c>
      <c r="I48" s="152">
        <f t="shared" si="22"/>
        <v>0.005793098334</v>
      </c>
      <c r="J48" s="152">
        <f t="shared" si="22"/>
        <v>0.01294136486</v>
      </c>
      <c r="K48" s="152">
        <f t="shared" si="22"/>
        <v>0.006335736885</v>
      </c>
      <c r="L48" s="152">
        <f t="shared" si="22"/>
        <v>0.003892023141</v>
      </c>
      <c r="M48" s="152">
        <f t="shared" si="22"/>
        <v>0.005224782606</v>
      </c>
      <c r="N48" s="152">
        <f t="shared" si="22"/>
        <v>0.005937035276</v>
      </c>
      <c r="O48" s="152">
        <f t="shared" si="22"/>
        <v>0.006064495695</v>
      </c>
      <c r="P48" s="152">
        <f t="shared" si="22"/>
        <v>0.006158185092</v>
      </c>
      <c r="Q48" s="152">
        <f t="shared" si="22"/>
        <v>0.00455224953</v>
      </c>
      <c r="R48" s="152">
        <f t="shared" si="22"/>
        <v>0.008298135142</v>
      </c>
      <c r="S48" s="152">
        <f t="shared" si="22"/>
        <v>0.000950597322</v>
      </c>
      <c r="T48" s="152">
        <f t="shared" si="22"/>
        <v>0.009054726749</v>
      </c>
      <c r="U48" s="152">
        <f t="shared" si="22"/>
        <v>0.005492386696</v>
      </c>
      <c r="V48" s="152">
        <f t="shared" si="22"/>
        <v>0.01111828283</v>
      </c>
      <c r="W48" s="152">
        <f t="shared" si="22"/>
        <v>0.01325764642</v>
      </c>
      <c r="X48" s="152">
        <f t="shared" si="22"/>
        <v>0.01276932036</v>
      </c>
      <c r="Y48" s="152">
        <f t="shared" si="22"/>
        <v>0.01419041921</v>
      </c>
      <c r="Z48" s="152">
        <f t="shared" si="22"/>
        <v>0.01817877329</v>
      </c>
      <c r="AA48" s="152">
        <f t="shared" si="22"/>
        <v>0.0174678745</v>
      </c>
      <c r="AB48" s="152">
        <f t="shared" si="22"/>
        <v>0.01301505988</v>
      </c>
      <c r="AC48" s="152">
        <f t="shared" si="22"/>
        <v>0.012683724</v>
      </c>
      <c r="AD48" s="152">
        <f t="shared" si="22"/>
        <v>0.01059565504</v>
      </c>
      <c r="AE48" s="152">
        <f t="shared" si="22"/>
        <v>0.007598609081</v>
      </c>
      <c r="AF48" s="152">
        <f t="shared" si="22"/>
        <v>0.008008409069</v>
      </c>
      <c r="AG48" s="152">
        <f t="shared" si="22"/>
        <v>0.004341009735</v>
      </c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153" t="s">
        <v>1597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</sheetData>
  <mergeCells count="1">
    <mergeCell ref="A2:M2"/>
  </mergeCells>
  <hyperlinks>
    <hyperlink r:id="rId1" location="eyJhcHBpZCI6NzAsInN0ZXBzIjpbMSwyOSwyNSwzMSwyNiwyNywzMF0sImRhdGEiOltbIlRhYmxlSWQiLCI1MzIiXSxbIk1ham9yX0FyZWEiLCIwIl0sWyJTdGF0ZSIsWyIwIl1dLFsiQXJlYSIsWyIwNjAwMCIsIjA5MDAwIiwiMTAwMDAiLCIyMzAwMCIsIjI0MDAwIiwiMjUwMDAiLCIzMzAwMCIsIjM0MDAwIiwiMzYwMDAiLCI0NDAwMCIsIjUwMDAwIl1dLFsiU3RhdGlzdGljIixbIjEiLCIzIl1dLFsiVW5pdF9vZl9tZWFzdXJlIiwiTGV2ZWxzIl0sWyJZZWFyIixbIjIwMjMiLCIyMDIyIiwiMjAyMSIsIjIwMjAiLCIyMDE5IiwiMjAxOCJdXSxbIlllYXJCZWdpbiIsIi0xIl0sWyJZZWFyX0VuZCIsIi0xIl1dfQ==" ref="A2"/>
    <hyperlink r:id="rId2" ref="C5"/>
    <hyperlink r:id="rId3" ref="C6"/>
    <hyperlink r:id="rId4" ref="C9"/>
    <hyperlink r:id="rId5" ref="C10"/>
    <hyperlink r:id="rId6" ref="C13"/>
    <hyperlink r:id="rId7" ref="C14"/>
    <hyperlink r:id="rId8" ref="C17"/>
    <hyperlink r:id="rId9" ref="C18"/>
    <hyperlink r:id="rId10" ref="C21"/>
    <hyperlink r:id="rId11" ref="C22"/>
    <hyperlink r:id="rId12" ref="C25"/>
    <hyperlink r:id="rId13" ref="C26"/>
    <hyperlink r:id="rId14" ref="C29"/>
    <hyperlink r:id="rId15" ref="C30"/>
    <hyperlink r:id="rId16" ref="C33"/>
    <hyperlink r:id="rId17" ref="C34"/>
    <hyperlink r:id="rId18" ref="C37"/>
    <hyperlink r:id="rId19" ref="C38"/>
    <hyperlink r:id="rId20" ref="C41"/>
    <hyperlink r:id="rId21" ref="C42"/>
    <hyperlink r:id="rId22" ref="C45"/>
    <hyperlink r:id="rId23" ref="C46"/>
    <hyperlink r:id="rId24" ref="A50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</cols>
  <sheetData>
    <row r="1">
      <c r="A1" s="12" t="s">
        <v>22</v>
      </c>
      <c r="B1" s="13"/>
      <c r="C1" s="13"/>
      <c r="D1" s="13"/>
    </row>
    <row r="2">
      <c r="A2" s="14" t="s">
        <v>23</v>
      </c>
      <c r="B2" s="13"/>
      <c r="C2" s="13"/>
      <c r="D2" s="13"/>
    </row>
    <row r="3">
      <c r="A3" s="15" t="s">
        <v>24</v>
      </c>
      <c r="B3" s="16" t="s">
        <v>25</v>
      </c>
      <c r="C3" s="17" t="s">
        <v>26</v>
      </c>
      <c r="D3" s="15" t="s">
        <v>27</v>
      </c>
    </row>
    <row r="4">
      <c r="A4" s="18">
        <v>42736.0</v>
      </c>
      <c r="B4" s="19">
        <v>19.83</v>
      </c>
      <c r="C4" s="19">
        <v>35.17</v>
      </c>
      <c r="D4" s="19">
        <f t="shared" ref="D4:D87" si="1">B4+C4</f>
        <v>55</v>
      </c>
    </row>
    <row r="5">
      <c r="A5" s="18">
        <v>42767.0</v>
      </c>
      <c r="B5" s="19">
        <v>21.94</v>
      </c>
      <c r="C5" s="19">
        <v>51.46</v>
      </c>
      <c r="D5" s="19">
        <f t="shared" si="1"/>
        <v>73.4</v>
      </c>
    </row>
    <row r="6">
      <c r="A6" s="18">
        <v>42795.0</v>
      </c>
      <c r="B6" s="19">
        <v>22.29</v>
      </c>
      <c r="C6" s="19">
        <v>52.37</v>
      </c>
      <c r="D6" s="19">
        <f t="shared" si="1"/>
        <v>74.66</v>
      </c>
    </row>
    <row r="7">
      <c r="A7" s="18">
        <v>42826.0</v>
      </c>
      <c r="B7" s="19">
        <v>22.73</v>
      </c>
      <c r="C7" s="19">
        <v>52.29</v>
      </c>
      <c r="D7" s="19">
        <f t="shared" si="1"/>
        <v>75.02</v>
      </c>
    </row>
    <row r="8">
      <c r="A8" s="18">
        <v>42856.0</v>
      </c>
      <c r="B8" s="19">
        <v>22.94</v>
      </c>
      <c r="C8" s="19">
        <v>55.57</v>
      </c>
      <c r="D8" s="19">
        <f t="shared" si="1"/>
        <v>78.51</v>
      </c>
    </row>
    <row r="9">
      <c r="A9" s="18">
        <v>42887.0</v>
      </c>
      <c r="B9" s="19">
        <v>22.96</v>
      </c>
      <c r="C9" s="19">
        <v>55.54</v>
      </c>
      <c r="D9" s="19">
        <f t="shared" si="1"/>
        <v>78.5</v>
      </c>
    </row>
    <row r="10">
      <c r="A10" s="18">
        <v>42917.0</v>
      </c>
      <c r="B10" s="19">
        <v>22.95</v>
      </c>
      <c r="C10" s="19">
        <v>55.54</v>
      </c>
      <c r="D10" s="19">
        <f t="shared" si="1"/>
        <v>78.49</v>
      </c>
    </row>
    <row r="11">
      <c r="A11" s="18">
        <v>42948.0</v>
      </c>
      <c r="B11" s="19">
        <v>22.85</v>
      </c>
      <c r="C11" s="19">
        <v>68.47</v>
      </c>
      <c r="D11" s="19">
        <f t="shared" si="1"/>
        <v>91.32</v>
      </c>
    </row>
    <row r="12">
      <c r="A12" s="18">
        <v>42979.0</v>
      </c>
      <c r="B12" s="19">
        <v>23.99</v>
      </c>
      <c r="C12" s="19">
        <v>73.44</v>
      </c>
      <c r="D12" s="19">
        <f t="shared" si="1"/>
        <v>97.43</v>
      </c>
    </row>
    <row r="13">
      <c r="A13" s="18">
        <v>43009.0</v>
      </c>
      <c r="B13" s="19">
        <v>20.58</v>
      </c>
      <c r="C13" s="19">
        <v>36.78</v>
      </c>
      <c r="D13" s="19">
        <f t="shared" si="1"/>
        <v>57.36</v>
      </c>
    </row>
    <row r="14">
      <c r="A14" s="18">
        <v>43040.0</v>
      </c>
      <c r="B14" s="19">
        <v>20.88</v>
      </c>
      <c r="C14" s="19">
        <v>38.59</v>
      </c>
      <c r="D14" s="19">
        <f t="shared" si="1"/>
        <v>59.47</v>
      </c>
    </row>
    <row r="15">
      <c r="A15" s="18">
        <v>43070.0</v>
      </c>
      <c r="B15" s="19">
        <v>21.94</v>
      </c>
      <c r="C15" s="19">
        <v>51.36</v>
      </c>
      <c r="D15" s="19">
        <f t="shared" si="1"/>
        <v>73.3</v>
      </c>
    </row>
    <row r="16">
      <c r="A16" s="18">
        <v>43101.0</v>
      </c>
      <c r="B16" s="19">
        <v>24.77</v>
      </c>
      <c r="C16" s="19">
        <v>73.94</v>
      </c>
      <c r="D16" s="19">
        <f t="shared" si="1"/>
        <v>98.71</v>
      </c>
    </row>
    <row r="17">
      <c r="A17" s="18">
        <v>43132.0</v>
      </c>
      <c r="B17" s="19">
        <v>25.87</v>
      </c>
      <c r="C17" s="19">
        <v>77.18</v>
      </c>
      <c r="D17" s="19">
        <f t="shared" si="1"/>
        <v>103.05</v>
      </c>
    </row>
    <row r="18">
      <c r="A18" s="18">
        <v>43160.0</v>
      </c>
      <c r="B18" s="19">
        <v>25.8</v>
      </c>
      <c r="C18" s="19">
        <v>78.26</v>
      </c>
      <c r="D18" s="19">
        <f t="shared" si="1"/>
        <v>104.06</v>
      </c>
    </row>
    <row r="19">
      <c r="A19" s="18">
        <v>43191.0</v>
      </c>
      <c r="B19" s="19">
        <v>26.7</v>
      </c>
      <c r="C19" s="19">
        <v>78.16</v>
      </c>
      <c r="D19" s="19">
        <f t="shared" si="1"/>
        <v>104.86</v>
      </c>
    </row>
    <row r="20">
      <c r="A20" s="18">
        <v>43221.0</v>
      </c>
      <c r="B20" s="19">
        <v>27.68</v>
      </c>
      <c r="C20" s="19">
        <v>79.18</v>
      </c>
      <c r="D20" s="19">
        <f t="shared" si="1"/>
        <v>106.86</v>
      </c>
    </row>
    <row r="21">
      <c r="A21" s="18">
        <v>43252.0</v>
      </c>
      <c r="B21" s="19">
        <v>28.05</v>
      </c>
      <c r="C21" s="19">
        <v>74.82</v>
      </c>
      <c r="D21" s="19">
        <f t="shared" si="1"/>
        <v>102.87</v>
      </c>
    </row>
    <row r="22">
      <c r="A22" s="18">
        <v>43282.0</v>
      </c>
      <c r="B22" s="19">
        <v>28.33</v>
      </c>
      <c r="C22" s="19">
        <v>80.65</v>
      </c>
      <c r="D22" s="19">
        <f t="shared" si="1"/>
        <v>108.98</v>
      </c>
    </row>
    <row r="23">
      <c r="A23" s="18">
        <v>43313.0</v>
      </c>
      <c r="B23" s="19">
        <v>29.04</v>
      </c>
      <c r="C23" s="19">
        <v>80.97</v>
      </c>
      <c r="D23" s="19">
        <f t="shared" si="1"/>
        <v>110.01</v>
      </c>
    </row>
    <row r="24">
      <c r="A24" s="18">
        <v>43344.0</v>
      </c>
      <c r="B24" s="19">
        <v>30.08</v>
      </c>
      <c r="C24" s="19">
        <v>81.15</v>
      </c>
      <c r="D24" s="19">
        <f t="shared" si="1"/>
        <v>111.23</v>
      </c>
    </row>
    <row r="25">
      <c r="A25" s="18">
        <v>43374.0</v>
      </c>
      <c r="B25" s="19">
        <v>24.88</v>
      </c>
      <c r="C25" s="19">
        <v>74.82</v>
      </c>
      <c r="D25" s="19">
        <f t="shared" si="1"/>
        <v>99.7</v>
      </c>
    </row>
    <row r="26">
      <c r="A26" s="18">
        <v>43405.0</v>
      </c>
      <c r="B26" s="19">
        <v>24.82</v>
      </c>
      <c r="C26" s="19">
        <v>75.94</v>
      </c>
      <c r="D26" s="19">
        <f t="shared" si="1"/>
        <v>100.76</v>
      </c>
    </row>
    <row r="27">
      <c r="A27" s="18">
        <v>43435.0</v>
      </c>
      <c r="B27" s="19">
        <v>25.36</v>
      </c>
      <c r="C27" s="19">
        <v>76.33</v>
      </c>
      <c r="D27" s="19">
        <f t="shared" si="1"/>
        <v>101.69</v>
      </c>
    </row>
    <row r="28">
      <c r="A28" s="18">
        <v>43466.0</v>
      </c>
      <c r="B28" s="19">
        <v>30.25</v>
      </c>
      <c r="C28" s="19">
        <v>81.01</v>
      </c>
      <c r="D28" s="19">
        <f t="shared" si="1"/>
        <v>111.26</v>
      </c>
    </row>
    <row r="29">
      <c r="A29" s="18">
        <v>43497.0</v>
      </c>
      <c r="B29" s="19">
        <v>31.12</v>
      </c>
      <c r="C29" s="19">
        <v>87.17</v>
      </c>
      <c r="D29" s="19">
        <f t="shared" si="1"/>
        <v>118.29</v>
      </c>
    </row>
    <row r="30">
      <c r="A30" s="18">
        <v>43525.0</v>
      </c>
      <c r="B30" s="19">
        <v>32.37</v>
      </c>
      <c r="C30" s="19">
        <v>87.13</v>
      </c>
      <c r="D30" s="19">
        <f t="shared" si="1"/>
        <v>119.5</v>
      </c>
    </row>
    <row r="31">
      <c r="A31" s="18">
        <v>43556.0</v>
      </c>
      <c r="B31" s="19">
        <v>32.91</v>
      </c>
      <c r="C31" s="19">
        <v>88.22</v>
      </c>
      <c r="D31" s="19">
        <f t="shared" si="1"/>
        <v>121.13</v>
      </c>
    </row>
    <row r="32">
      <c r="A32" s="18">
        <v>43586.0</v>
      </c>
      <c r="B32" s="19">
        <v>32.49</v>
      </c>
      <c r="C32" s="19">
        <v>91.8</v>
      </c>
      <c r="D32" s="19">
        <f t="shared" si="1"/>
        <v>124.29</v>
      </c>
    </row>
    <row r="33">
      <c r="A33" s="18">
        <v>43617.0</v>
      </c>
      <c r="B33" s="19">
        <v>32.71</v>
      </c>
      <c r="C33" s="19">
        <v>91.99</v>
      </c>
      <c r="D33" s="19">
        <f t="shared" si="1"/>
        <v>124.7</v>
      </c>
    </row>
    <row r="34">
      <c r="A34" s="18">
        <v>43647.0</v>
      </c>
      <c r="B34" s="19">
        <v>32.79</v>
      </c>
      <c r="C34" s="19">
        <v>92.04</v>
      </c>
      <c r="D34" s="19">
        <f t="shared" si="1"/>
        <v>124.83</v>
      </c>
    </row>
    <row r="35">
      <c r="A35" s="18">
        <v>43678.0</v>
      </c>
      <c r="B35" s="19">
        <v>32.89</v>
      </c>
      <c r="C35" s="19">
        <v>92.37</v>
      </c>
      <c r="D35" s="19">
        <f t="shared" si="1"/>
        <v>125.26</v>
      </c>
    </row>
    <row r="36">
      <c r="A36" s="18">
        <v>43709.0</v>
      </c>
      <c r="B36" s="20">
        <v>34.8</v>
      </c>
      <c r="C36" s="19">
        <v>92.32</v>
      </c>
      <c r="D36" s="20">
        <f t="shared" si="1"/>
        <v>127.12</v>
      </c>
    </row>
    <row r="37">
      <c r="A37" s="18">
        <v>43739.0</v>
      </c>
      <c r="B37" s="19">
        <v>30.59</v>
      </c>
      <c r="C37" s="19">
        <v>84.14</v>
      </c>
      <c r="D37" s="19">
        <f t="shared" si="1"/>
        <v>114.73</v>
      </c>
    </row>
    <row r="38">
      <c r="A38" s="18">
        <v>43770.0</v>
      </c>
      <c r="B38" s="20">
        <v>31.5</v>
      </c>
      <c r="C38" s="19">
        <v>87.36</v>
      </c>
      <c r="D38" s="20">
        <f t="shared" si="1"/>
        <v>118.86</v>
      </c>
    </row>
    <row r="39">
      <c r="A39" s="18">
        <v>43800.0</v>
      </c>
      <c r="B39" s="20">
        <v>31.18</v>
      </c>
      <c r="C39" s="19">
        <v>87.13</v>
      </c>
      <c r="D39" s="20">
        <f t="shared" si="1"/>
        <v>118.31</v>
      </c>
    </row>
    <row r="40">
      <c r="A40" s="18">
        <v>43831.0</v>
      </c>
      <c r="B40" s="19">
        <v>35.57</v>
      </c>
      <c r="C40" s="19">
        <v>96.96</v>
      </c>
      <c r="D40" s="19">
        <f t="shared" si="1"/>
        <v>132.53</v>
      </c>
    </row>
    <row r="41">
      <c r="A41" s="18">
        <v>43862.0</v>
      </c>
      <c r="B41" s="19">
        <v>41.47</v>
      </c>
      <c r="C41" s="19">
        <v>101.08</v>
      </c>
      <c r="D41" s="19">
        <f t="shared" si="1"/>
        <v>142.55</v>
      </c>
    </row>
    <row r="42">
      <c r="A42" s="18">
        <v>43891.0</v>
      </c>
      <c r="B42" s="19">
        <v>43.1</v>
      </c>
      <c r="C42" s="19">
        <v>102.14</v>
      </c>
      <c r="D42" s="19">
        <f t="shared" si="1"/>
        <v>145.24</v>
      </c>
    </row>
    <row r="43">
      <c r="A43" s="18">
        <v>43922.0</v>
      </c>
      <c r="B43" s="19">
        <v>43.08</v>
      </c>
      <c r="C43" s="19">
        <v>108.74</v>
      </c>
      <c r="D43" s="19">
        <f t="shared" si="1"/>
        <v>151.82</v>
      </c>
    </row>
    <row r="44">
      <c r="A44" s="18">
        <v>43952.0</v>
      </c>
      <c r="B44" s="19">
        <v>43.03</v>
      </c>
      <c r="C44" s="19">
        <v>109.64</v>
      </c>
      <c r="D44" s="19">
        <f t="shared" si="1"/>
        <v>152.67</v>
      </c>
    </row>
    <row r="45">
      <c r="A45" s="18">
        <v>43983.0</v>
      </c>
      <c r="B45" s="19">
        <v>45.72</v>
      </c>
      <c r="C45" s="19">
        <v>115.23</v>
      </c>
      <c r="D45" s="19">
        <f t="shared" si="1"/>
        <v>160.95</v>
      </c>
    </row>
    <row r="46">
      <c r="A46" s="18">
        <v>44013.0</v>
      </c>
      <c r="B46" s="19">
        <v>45.72</v>
      </c>
      <c r="C46" s="19">
        <v>115.67</v>
      </c>
      <c r="D46" s="19">
        <f t="shared" si="1"/>
        <v>161.39</v>
      </c>
    </row>
    <row r="47">
      <c r="A47" s="18">
        <v>44044.0</v>
      </c>
      <c r="B47" s="19">
        <v>47.13</v>
      </c>
      <c r="C47" s="19">
        <v>115.18</v>
      </c>
      <c r="D47" s="19">
        <f t="shared" si="1"/>
        <v>162.31</v>
      </c>
    </row>
    <row r="48">
      <c r="A48" s="18">
        <v>44075.0</v>
      </c>
      <c r="B48" s="19">
        <v>47.99</v>
      </c>
      <c r="C48" s="19">
        <v>116.01</v>
      </c>
      <c r="D48" s="19">
        <f t="shared" si="1"/>
        <v>164</v>
      </c>
    </row>
    <row r="49">
      <c r="A49" s="18">
        <v>44105.0</v>
      </c>
      <c r="B49" s="19">
        <v>36.46</v>
      </c>
      <c r="C49" s="19">
        <v>98.82</v>
      </c>
      <c r="D49" s="19">
        <f t="shared" si="1"/>
        <v>135.28</v>
      </c>
    </row>
    <row r="50">
      <c r="A50" s="18">
        <v>44136.0</v>
      </c>
      <c r="B50" s="19">
        <v>37.19</v>
      </c>
      <c r="C50" s="19">
        <v>99.33</v>
      </c>
      <c r="D50" s="19">
        <f t="shared" si="1"/>
        <v>136.52</v>
      </c>
    </row>
    <row r="51">
      <c r="A51" s="18">
        <v>44166.0</v>
      </c>
      <c r="B51" s="19">
        <v>39.43</v>
      </c>
      <c r="C51" s="19">
        <v>101.67</v>
      </c>
      <c r="D51" s="19">
        <f t="shared" si="1"/>
        <v>141.1</v>
      </c>
    </row>
    <row r="52">
      <c r="A52" s="18">
        <v>44197.0</v>
      </c>
      <c r="B52" s="19">
        <v>48.11</v>
      </c>
      <c r="C52" s="19">
        <v>116.12</v>
      </c>
      <c r="D52" s="19">
        <f t="shared" si="1"/>
        <v>164.23</v>
      </c>
    </row>
    <row r="53">
      <c r="A53" s="18">
        <v>44228.0</v>
      </c>
      <c r="B53" s="19">
        <v>56.04</v>
      </c>
      <c r="C53" s="19">
        <v>118.96</v>
      </c>
      <c r="D53" s="19">
        <f t="shared" si="1"/>
        <v>175</v>
      </c>
    </row>
    <row r="54">
      <c r="A54" s="18">
        <v>44256.0</v>
      </c>
      <c r="B54" s="19">
        <v>56.53</v>
      </c>
      <c r="C54" s="19">
        <v>120.47</v>
      </c>
      <c r="D54" s="19">
        <f t="shared" si="1"/>
        <v>177</v>
      </c>
    </row>
    <row r="55">
      <c r="A55" s="18">
        <v>44287.0</v>
      </c>
      <c r="B55" s="19">
        <v>57.96</v>
      </c>
      <c r="C55" s="19">
        <v>120.48</v>
      </c>
      <c r="D55" s="19">
        <f t="shared" si="1"/>
        <v>178.44</v>
      </c>
    </row>
    <row r="56">
      <c r="A56" s="18">
        <v>44317.0</v>
      </c>
      <c r="B56" s="19">
        <v>60.86</v>
      </c>
      <c r="C56" s="19">
        <v>121.95</v>
      </c>
      <c r="D56" s="19">
        <f t="shared" si="1"/>
        <v>182.81</v>
      </c>
    </row>
    <row r="57">
      <c r="A57" s="18">
        <v>44348.0</v>
      </c>
      <c r="B57" s="19">
        <v>63.06</v>
      </c>
      <c r="C57" s="19">
        <v>123.65</v>
      </c>
      <c r="D57" s="19">
        <f t="shared" si="1"/>
        <v>186.71</v>
      </c>
    </row>
    <row r="58">
      <c r="A58" s="18">
        <v>44378.0</v>
      </c>
      <c r="B58" s="19">
        <v>65.87</v>
      </c>
      <c r="C58" s="19">
        <v>124.48</v>
      </c>
      <c r="D58" s="19">
        <f t="shared" si="1"/>
        <v>190.35</v>
      </c>
    </row>
    <row r="59">
      <c r="A59" s="18">
        <v>44409.0</v>
      </c>
      <c r="B59" s="19">
        <v>66.54</v>
      </c>
      <c r="C59" s="19">
        <v>127.06</v>
      </c>
      <c r="D59" s="19">
        <f t="shared" si="1"/>
        <v>193.6</v>
      </c>
    </row>
    <row r="60">
      <c r="A60" s="18">
        <v>44440.0</v>
      </c>
      <c r="B60" s="19">
        <v>67.62</v>
      </c>
      <c r="C60" s="19">
        <v>127.78</v>
      </c>
      <c r="D60" s="19">
        <f t="shared" si="1"/>
        <v>195.4</v>
      </c>
    </row>
    <row r="61">
      <c r="A61" s="18">
        <v>44470.0</v>
      </c>
      <c r="B61" s="19">
        <v>51.43</v>
      </c>
      <c r="C61" s="19">
        <v>116.76</v>
      </c>
      <c r="D61" s="19">
        <f t="shared" si="1"/>
        <v>168.19</v>
      </c>
    </row>
    <row r="62">
      <c r="A62" s="18">
        <v>44501.0</v>
      </c>
      <c r="B62" s="19">
        <v>53.76</v>
      </c>
      <c r="C62" s="19">
        <v>116.78</v>
      </c>
      <c r="D62" s="19">
        <f t="shared" si="1"/>
        <v>170.54</v>
      </c>
    </row>
    <row r="63">
      <c r="A63" s="18">
        <v>44531.0</v>
      </c>
      <c r="B63" s="19">
        <v>54.34</v>
      </c>
      <c r="C63" s="19">
        <v>118.05</v>
      </c>
      <c r="D63" s="19">
        <f t="shared" si="1"/>
        <v>172.39</v>
      </c>
    </row>
    <row r="64">
      <c r="A64" s="18">
        <v>44562.0</v>
      </c>
      <c r="B64" s="19">
        <v>69.48</v>
      </c>
      <c r="C64" s="19">
        <v>130.3</v>
      </c>
      <c r="D64" s="19">
        <f t="shared" si="1"/>
        <v>199.78</v>
      </c>
    </row>
    <row r="65">
      <c r="A65" s="18">
        <v>44593.0</v>
      </c>
      <c r="B65" s="19">
        <v>81.32</v>
      </c>
      <c r="C65" s="19">
        <v>148.67</v>
      </c>
      <c r="D65" s="19">
        <f t="shared" si="1"/>
        <v>229.99</v>
      </c>
    </row>
    <row r="66">
      <c r="A66" s="18">
        <v>44621.0</v>
      </c>
      <c r="B66" s="19">
        <v>81.87</v>
      </c>
      <c r="C66" s="19">
        <v>153.28</v>
      </c>
      <c r="D66" s="19">
        <f t="shared" si="1"/>
        <v>235.15</v>
      </c>
    </row>
    <row r="67">
      <c r="A67" s="18">
        <v>44652.0</v>
      </c>
      <c r="B67" s="19">
        <v>83.5</v>
      </c>
      <c r="C67" s="19">
        <v>160.04</v>
      </c>
      <c r="D67" s="19">
        <f t="shared" si="1"/>
        <v>243.54</v>
      </c>
    </row>
    <row r="68">
      <c r="A68" s="18">
        <v>44682.0</v>
      </c>
      <c r="B68" s="19">
        <v>85.08</v>
      </c>
      <c r="C68" s="19">
        <v>158.34</v>
      </c>
      <c r="D68" s="19">
        <f t="shared" si="1"/>
        <v>243.42</v>
      </c>
    </row>
    <row r="69">
      <c r="A69" s="18">
        <v>44713.0</v>
      </c>
      <c r="B69" s="19">
        <v>86.58</v>
      </c>
      <c r="C69" s="19">
        <v>159.28</v>
      </c>
      <c r="D69" s="19">
        <f t="shared" si="1"/>
        <v>245.86</v>
      </c>
    </row>
    <row r="70">
      <c r="A70" s="18">
        <v>44743.0</v>
      </c>
      <c r="B70" s="19">
        <v>86.32</v>
      </c>
      <c r="C70" s="19">
        <v>156.93</v>
      </c>
      <c r="D70" s="19">
        <f t="shared" si="1"/>
        <v>243.25</v>
      </c>
    </row>
    <row r="71">
      <c r="A71" s="18">
        <v>44774.0</v>
      </c>
      <c r="B71" s="19">
        <v>91.12</v>
      </c>
      <c r="C71" s="19">
        <v>158.4</v>
      </c>
      <c r="D71" s="19">
        <f t="shared" si="1"/>
        <v>249.52</v>
      </c>
    </row>
    <row r="72">
      <c r="A72" s="18">
        <v>44805.0</v>
      </c>
      <c r="B72" s="19">
        <v>94.66</v>
      </c>
      <c r="C72" s="19">
        <v>159.45</v>
      </c>
      <c r="D72" s="19">
        <f t="shared" si="1"/>
        <v>254.11</v>
      </c>
    </row>
    <row r="73">
      <c r="A73" s="18">
        <v>44835.0</v>
      </c>
      <c r="B73" s="19">
        <v>70.5</v>
      </c>
      <c r="C73" s="19">
        <v>139.2</v>
      </c>
      <c r="D73" s="19">
        <f t="shared" si="1"/>
        <v>209.7</v>
      </c>
    </row>
    <row r="74">
      <c r="A74" s="18">
        <v>44866.0</v>
      </c>
      <c r="B74" s="19">
        <v>74.87</v>
      </c>
      <c r="C74" s="19">
        <v>143.46</v>
      </c>
      <c r="D74" s="19">
        <f t="shared" si="1"/>
        <v>218.33</v>
      </c>
    </row>
    <row r="75">
      <c r="A75" s="18">
        <v>44896.0</v>
      </c>
      <c r="B75" s="19">
        <v>80.52</v>
      </c>
      <c r="C75" s="19">
        <v>148.01</v>
      </c>
      <c r="D75" s="19">
        <f t="shared" si="1"/>
        <v>228.53</v>
      </c>
    </row>
    <row r="76">
      <c r="A76" s="18">
        <v>44927.0</v>
      </c>
      <c r="B76" s="19">
        <v>99.47</v>
      </c>
      <c r="C76" s="19">
        <v>163.39</v>
      </c>
      <c r="D76" s="19">
        <f t="shared" si="1"/>
        <v>262.86</v>
      </c>
    </row>
    <row r="77">
      <c r="A77" s="18">
        <v>44958.0</v>
      </c>
      <c r="B77" s="19">
        <v>107.05</v>
      </c>
      <c r="C77" s="19">
        <v>171.64</v>
      </c>
      <c r="D77" s="19">
        <f t="shared" si="1"/>
        <v>278.69</v>
      </c>
    </row>
    <row r="78">
      <c r="A78" s="18">
        <v>44986.0</v>
      </c>
      <c r="B78" s="19">
        <v>110.56</v>
      </c>
      <c r="C78" s="19">
        <v>171.1</v>
      </c>
      <c r="D78" s="19">
        <f t="shared" si="1"/>
        <v>281.66</v>
      </c>
    </row>
    <row r="79">
      <c r="A79" s="18">
        <v>45017.0</v>
      </c>
      <c r="B79" s="19">
        <v>109.61</v>
      </c>
      <c r="C79" s="19">
        <v>170.89</v>
      </c>
      <c r="D79" s="19">
        <f t="shared" si="1"/>
        <v>280.5</v>
      </c>
    </row>
    <row r="80">
      <c r="A80" s="18">
        <v>45047.0</v>
      </c>
      <c r="B80" s="19">
        <v>114.53</v>
      </c>
      <c r="C80" s="19">
        <v>171.9</v>
      </c>
      <c r="D80" s="19">
        <f t="shared" si="1"/>
        <v>286.43</v>
      </c>
    </row>
    <row r="81">
      <c r="A81" s="18">
        <v>45078.0</v>
      </c>
      <c r="B81" s="19">
        <v>118.02</v>
      </c>
      <c r="C81" s="19">
        <v>174.73</v>
      </c>
      <c r="D81" s="19">
        <f t="shared" si="1"/>
        <v>292.75</v>
      </c>
    </row>
    <row r="82">
      <c r="A82" s="18">
        <v>45108.0</v>
      </c>
      <c r="B82" s="19">
        <v>122.82</v>
      </c>
      <c r="C82" s="19">
        <v>175.03</v>
      </c>
      <c r="D82" s="19">
        <f t="shared" si="1"/>
        <v>297.85</v>
      </c>
    </row>
    <row r="83">
      <c r="A83" s="18">
        <v>45139.0</v>
      </c>
      <c r="B83" s="19">
        <v>126.25</v>
      </c>
      <c r="C83" s="19">
        <v>175.24</v>
      </c>
      <c r="D83" s="19">
        <f t="shared" si="1"/>
        <v>301.49</v>
      </c>
    </row>
    <row r="84">
      <c r="A84" s="18">
        <v>45170.0</v>
      </c>
      <c r="B84" s="19">
        <v>128.01</v>
      </c>
      <c r="C84" s="19">
        <v>175.4</v>
      </c>
      <c r="D84" s="19">
        <f t="shared" si="1"/>
        <v>303.41</v>
      </c>
    </row>
    <row r="85">
      <c r="A85" s="18">
        <v>45200.0</v>
      </c>
      <c r="B85" s="19">
        <v>100.5</v>
      </c>
      <c r="C85" s="19">
        <v>163.39</v>
      </c>
      <c r="D85" s="19">
        <f t="shared" si="1"/>
        <v>263.89</v>
      </c>
    </row>
    <row r="86">
      <c r="A86" s="18">
        <v>45231.0</v>
      </c>
      <c r="B86" s="19">
        <v>103.37</v>
      </c>
      <c r="C86" s="19">
        <v>169.74</v>
      </c>
      <c r="D86" s="19">
        <f t="shared" si="1"/>
        <v>273.11</v>
      </c>
    </row>
    <row r="87">
      <c r="A87" s="18">
        <v>45261.0</v>
      </c>
      <c r="B87" s="19">
        <v>104.52</v>
      </c>
      <c r="C87" s="19">
        <v>170.59</v>
      </c>
      <c r="D87" s="19">
        <f t="shared" si="1"/>
        <v>275.11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9.25"/>
    <col customWidth="1" min="3" max="3" width="14.38"/>
    <col customWidth="1" min="4" max="4" width="21.38"/>
    <col customWidth="1" min="5" max="5" width="4.75"/>
    <col customWidth="1" min="6" max="6" width="14.38"/>
    <col customWidth="1" min="7" max="7" width="21.38"/>
    <col customWidth="1" min="8" max="8" width="4.75"/>
    <col customWidth="1" min="9" max="9" width="14.38"/>
    <col customWidth="1" min="10" max="10" width="28.13"/>
    <col customWidth="1" min="11" max="11" width="4.75"/>
    <col customWidth="1" min="12" max="12" width="15.63"/>
    <col customWidth="1" min="13" max="13" width="28.13"/>
    <col customWidth="1" min="14" max="14" width="4.75"/>
    <col customWidth="1" min="15" max="15" width="14.38"/>
    <col customWidth="1" min="16" max="16" width="28.13"/>
    <col customWidth="1" min="17" max="17" width="4.75"/>
    <col customWidth="1" min="18" max="18" width="14.38"/>
    <col customWidth="1" min="19" max="19" width="28.13"/>
    <col customWidth="1" min="20" max="20" width="4.75"/>
    <col customWidth="1" min="21" max="21" width="15.25"/>
    <col customWidth="1" min="22" max="22" width="28.13"/>
    <col customWidth="1" min="23" max="23" width="4.75"/>
    <col customWidth="1" min="24" max="29" width="39.25"/>
  </cols>
  <sheetData>
    <row r="1">
      <c r="A1" s="21" t="s">
        <v>28</v>
      </c>
      <c r="B1" s="22"/>
      <c r="C1" s="23">
        <v>2017.0</v>
      </c>
      <c r="D1" s="24"/>
      <c r="E1" s="25"/>
      <c r="F1" s="26">
        <v>2018.0</v>
      </c>
      <c r="G1" s="24"/>
      <c r="H1" s="25"/>
      <c r="I1" s="26">
        <v>2019.0</v>
      </c>
      <c r="J1" s="24"/>
      <c r="K1" s="25"/>
      <c r="L1" s="26">
        <v>2020.0</v>
      </c>
      <c r="M1" s="24"/>
      <c r="N1" s="25"/>
      <c r="O1" s="26">
        <v>2021.0</v>
      </c>
      <c r="P1" s="24"/>
      <c r="Q1" s="25"/>
      <c r="R1" s="26">
        <v>2022.0</v>
      </c>
      <c r="S1" s="24"/>
      <c r="T1" s="25"/>
      <c r="U1" s="26">
        <v>2023.0</v>
      </c>
      <c r="V1" s="24"/>
      <c r="W1" s="25"/>
    </row>
    <row r="2">
      <c r="A2" s="27"/>
      <c r="B2" s="27" t="s">
        <v>29</v>
      </c>
      <c r="C2" s="28" t="s">
        <v>30</v>
      </c>
      <c r="D2" s="28" t="s">
        <v>31</v>
      </c>
      <c r="E2" s="28" t="s">
        <v>32</v>
      </c>
      <c r="F2" s="28" t="s">
        <v>30</v>
      </c>
      <c r="G2" s="28" t="s">
        <v>31</v>
      </c>
      <c r="H2" s="28" t="s">
        <v>32</v>
      </c>
      <c r="I2" s="28" t="s">
        <v>30</v>
      </c>
      <c r="J2" s="28" t="s">
        <v>31</v>
      </c>
      <c r="K2" s="28" t="s">
        <v>32</v>
      </c>
      <c r="L2" s="28" t="s">
        <v>30</v>
      </c>
      <c r="M2" s="28" t="s">
        <v>31</v>
      </c>
      <c r="N2" s="28" t="s">
        <v>32</v>
      </c>
      <c r="O2" s="28" t="s">
        <v>30</v>
      </c>
      <c r="P2" s="28" t="s">
        <v>31</v>
      </c>
      <c r="Q2" s="28" t="s">
        <v>32</v>
      </c>
      <c r="R2" s="28" t="s">
        <v>30</v>
      </c>
      <c r="S2" s="28" t="s">
        <v>31</v>
      </c>
      <c r="T2" s="28" t="s">
        <v>32</v>
      </c>
      <c r="U2" s="28" t="s">
        <v>30</v>
      </c>
      <c r="V2" s="28" t="s">
        <v>31</v>
      </c>
      <c r="W2" s="28" t="s">
        <v>32</v>
      </c>
    </row>
    <row r="3">
      <c r="A3" s="29" t="s">
        <v>13</v>
      </c>
      <c r="B3" s="30" t="s">
        <v>33</v>
      </c>
      <c r="C3" s="30" t="s">
        <v>34</v>
      </c>
      <c r="D3" s="31" t="s">
        <v>35</v>
      </c>
      <c r="E3" s="30">
        <v>1.0</v>
      </c>
      <c r="F3" s="30" t="s">
        <v>34</v>
      </c>
      <c r="G3" s="31" t="s">
        <v>35</v>
      </c>
      <c r="H3" s="30">
        <v>1.0</v>
      </c>
      <c r="I3" s="31" t="s">
        <v>36</v>
      </c>
      <c r="J3" s="31" t="s">
        <v>35</v>
      </c>
      <c r="K3" s="30">
        <v>1.0</v>
      </c>
      <c r="L3" s="30" t="s">
        <v>37</v>
      </c>
      <c r="M3" s="31" t="s">
        <v>35</v>
      </c>
      <c r="N3" s="30">
        <v>1.0</v>
      </c>
      <c r="O3" s="30" t="s">
        <v>37</v>
      </c>
      <c r="P3" s="31" t="s">
        <v>35</v>
      </c>
      <c r="Q3" s="30">
        <v>1.0</v>
      </c>
      <c r="R3" s="30" t="s">
        <v>37</v>
      </c>
      <c r="S3" s="31" t="s">
        <v>35</v>
      </c>
      <c r="T3" s="30">
        <v>1.0</v>
      </c>
      <c r="U3" s="30" t="s">
        <v>37</v>
      </c>
      <c r="V3" s="31" t="s">
        <v>35</v>
      </c>
      <c r="W3" s="30">
        <v>1.0</v>
      </c>
    </row>
    <row r="4">
      <c r="A4" s="32"/>
      <c r="B4" s="30" t="s">
        <v>38</v>
      </c>
      <c r="C4" s="30" t="s">
        <v>39</v>
      </c>
      <c r="D4" s="31" t="s">
        <v>35</v>
      </c>
      <c r="E4" s="30">
        <v>1.0</v>
      </c>
      <c r="F4" s="31" t="s">
        <v>40</v>
      </c>
      <c r="G4" s="31" t="s">
        <v>35</v>
      </c>
      <c r="H4" s="30">
        <v>1.0</v>
      </c>
      <c r="I4" s="30" t="s">
        <v>41</v>
      </c>
      <c r="J4" s="31" t="s">
        <v>35</v>
      </c>
      <c r="K4" s="30">
        <v>1.0</v>
      </c>
      <c r="L4" s="30" t="s">
        <v>41</v>
      </c>
      <c r="M4" s="31" t="s">
        <v>35</v>
      </c>
      <c r="N4" s="30">
        <v>1.0</v>
      </c>
      <c r="O4" s="30" t="s">
        <v>41</v>
      </c>
      <c r="P4" s="31" t="s">
        <v>35</v>
      </c>
      <c r="Q4" s="30">
        <v>1.0</v>
      </c>
      <c r="R4" s="30" t="s">
        <v>41</v>
      </c>
      <c r="S4" s="31" t="s">
        <v>35</v>
      </c>
      <c r="T4" s="30">
        <v>1.0</v>
      </c>
      <c r="U4" s="30" t="s">
        <v>41</v>
      </c>
      <c r="V4" s="31" t="s">
        <v>35</v>
      </c>
      <c r="W4" s="30">
        <v>1.0</v>
      </c>
    </row>
    <row r="5">
      <c r="A5" s="32"/>
      <c r="B5" s="30" t="s">
        <v>42</v>
      </c>
      <c r="C5" s="30" t="s">
        <v>43</v>
      </c>
      <c r="D5" s="31" t="s">
        <v>44</v>
      </c>
      <c r="E5" s="30">
        <v>0.0</v>
      </c>
      <c r="F5" s="30" t="s">
        <v>43</v>
      </c>
      <c r="G5" s="31" t="s">
        <v>44</v>
      </c>
      <c r="H5" s="30">
        <v>0.0</v>
      </c>
      <c r="I5" s="31" t="s">
        <v>45</v>
      </c>
      <c r="J5" s="31" t="s">
        <v>35</v>
      </c>
      <c r="K5" s="30">
        <v>1.0</v>
      </c>
      <c r="L5" s="30" t="s">
        <v>46</v>
      </c>
      <c r="M5" s="31" t="s">
        <v>35</v>
      </c>
      <c r="N5" s="30">
        <v>1.0</v>
      </c>
      <c r="O5" s="30" t="s">
        <v>46</v>
      </c>
      <c r="P5" s="31" t="s">
        <v>35</v>
      </c>
      <c r="Q5" s="30">
        <v>1.0</v>
      </c>
      <c r="R5" s="30" t="s">
        <v>46</v>
      </c>
      <c r="S5" s="31" t="s">
        <v>35</v>
      </c>
      <c r="T5" s="30">
        <v>1.0</v>
      </c>
      <c r="U5" s="30" t="s">
        <v>46</v>
      </c>
      <c r="V5" s="31" t="s">
        <v>35</v>
      </c>
      <c r="W5" s="30">
        <v>1.0</v>
      </c>
    </row>
    <row r="6">
      <c r="A6" s="32"/>
      <c r="B6" s="30" t="s">
        <v>47</v>
      </c>
      <c r="C6" s="30" t="s">
        <v>48</v>
      </c>
      <c r="D6" s="31" t="s">
        <v>44</v>
      </c>
      <c r="E6" s="30">
        <v>0.0</v>
      </c>
      <c r="F6" s="30" t="s">
        <v>48</v>
      </c>
      <c r="G6" s="31" t="s">
        <v>44</v>
      </c>
      <c r="H6" s="30">
        <v>0.0</v>
      </c>
      <c r="I6" s="30" t="s">
        <v>48</v>
      </c>
      <c r="J6" s="31" t="s">
        <v>35</v>
      </c>
      <c r="K6" s="30">
        <v>0.0</v>
      </c>
      <c r="L6" s="30" t="s">
        <v>48</v>
      </c>
      <c r="M6" s="31" t="s">
        <v>44</v>
      </c>
      <c r="N6" s="30">
        <v>0.0</v>
      </c>
      <c r="O6" s="30" t="s">
        <v>48</v>
      </c>
      <c r="P6" s="31" t="s">
        <v>44</v>
      </c>
      <c r="Q6" s="30">
        <v>0.0</v>
      </c>
      <c r="R6" s="30" t="s">
        <v>48</v>
      </c>
      <c r="S6" s="31" t="s">
        <v>44</v>
      </c>
      <c r="T6" s="30">
        <v>0.0</v>
      </c>
      <c r="U6" s="31" t="s">
        <v>49</v>
      </c>
      <c r="V6" s="31" t="s">
        <v>35</v>
      </c>
      <c r="W6" s="30">
        <v>1.0</v>
      </c>
    </row>
    <row r="7">
      <c r="A7" s="32"/>
      <c r="B7" s="30" t="s">
        <v>50</v>
      </c>
      <c r="C7" s="30" t="s">
        <v>51</v>
      </c>
      <c r="D7" s="31" t="s">
        <v>44</v>
      </c>
      <c r="E7" s="30">
        <v>0.0</v>
      </c>
      <c r="F7" s="30" t="s">
        <v>51</v>
      </c>
      <c r="G7" s="31" t="s">
        <v>44</v>
      </c>
      <c r="H7" s="30">
        <v>0.0</v>
      </c>
      <c r="I7" s="30" t="s">
        <v>51</v>
      </c>
      <c r="J7" s="31" t="s">
        <v>35</v>
      </c>
      <c r="K7" s="30">
        <v>0.0</v>
      </c>
      <c r="L7" s="30" t="s">
        <v>51</v>
      </c>
      <c r="M7" s="31" t="s">
        <v>44</v>
      </c>
      <c r="N7" s="30">
        <v>0.0</v>
      </c>
      <c r="O7" s="30" t="s">
        <v>51</v>
      </c>
      <c r="P7" s="31" t="s">
        <v>44</v>
      </c>
      <c r="Q7" s="30">
        <v>0.0</v>
      </c>
      <c r="R7" s="30" t="s">
        <v>51</v>
      </c>
      <c r="S7" s="31" t="s">
        <v>44</v>
      </c>
      <c r="T7" s="30">
        <v>0.0</v>
      </c>
      <c r="U7" s="31" t="s">
        <v>52</v>
      </c>
      <c r="V7" s="31" t="s">
        <v>35</v>
      </c>
      <c r="W7" s="30">
        <v>1.0</v>
      </c>
    </row>
    <row r="8">
      <c r="A8" s="32"/>
      <c r="B8" s="30" t="s">
        <v>53</v>
      </c>
      <c r="C8" s="31" t="s">
        <v>54</v>
      </c>
      <c r="D8" s="31" t="s">
        <v>44</v>
      </c>
      <c r="E8" s="30" t="s">
        <v>55</v>
      </c>
      <c r="F8" s="30" t="s">
        <v>56</v>
      </c>
      <c r="G8" s="31" t="s">
        <v>44</v>
      </c>
      <c r="H8" s="30">
        <v>0.0</v>
      </c>
      <c r="I8" s="30" t="s">
        <v>56</v>
      </c>
      <c r="J8" s="31" t="s">
        <v>35</v>
      </c>
      <c r="K8" s="30">
        <v>0.0</v>
      </c>
      <c r="L8" s="30" t="s">
        <v>56</v>
      </c>
      <c r="M8" s="31" t="s">
        <v>44</v>
      </c>
      <c r="N8" s="30">
        <v>0.0</v>
      </c>
      <c r="O8" s="30" t="s">
        <v>56</v>
      </c>
      <c r="P8" s="31" t="s">
        <v>44</v>
      </c>
      <c r="Q8" s="30">
        <v>0.0</v>
      </c>
      <c r="R8" s="30" t="s">
        <v>56</v>
      </c>
      <c r="S8" s="31" t="s">
        <v>44</v>
      </c>
      <c r="T8" s="30">
        <v>0.0</v>
      </c>
      <c r="U8" s="30" t="s">
        <v>56</v>
      </c>
      <c r="V8" s="31" t="s">
        <v>44</v>
      </c>
      <c r="W8" s="30">
        <v>0.0</v>
      </c>
    </row>
    <row r="9">
      <c r="A9" s="32"/>
      <c r="B9" s="30" t="s">
        <v>57</v>
      </c>
      <c r="C9" s="30" t="s">
        <v>58</v>
      </c>
      <c r="D9" s="31" t="s">
        <v>44</v>
      </c>
      <c r="E9" s="30">
        <v>0.0</v>
      </c>
      <c r="F9" s="31" t="s">
        <v>59</v>
      </c>
      <c r="G9" s="31" t="s">
        <v>35</v>
      </c>
      <c r="H9" s="30">
        <v>1.0</v>
      </c>
      <c r="I9" s="30" t="s">
        <v>60</v>
      </c>
      <c r="J9" s="31" t="s">
        <v>35</v>
      </c>
      <c r="K9" s="30">
        <v>1.0</v>
      </c>
      <c r="L9" s="30" t="s">
        <v>60</v>
      </c>
      <c r="M9" s="31" t="s">
        <v>35</v>
      </c>
      <c r="N9" s="30">
        <v>1.0</v>
      </c>
      <c r="O9" s="30" t="s">
        <v>60</v>
      </c>
      <c r="P9" s="31" t="s">
        <v>35</v>
      </c>
      <c r="Q9" s="30">
        <v>1.0</v>
      </c>
      <c r="R9" s="30" t="s">
        <v>60</v>
      </c>
      <c r="S9" s="31" t="s">
        <v>35</v>
      </c>
      <c r="T9" s="30">
        <v>1.0</v>
      </c>
      <c r="U9" s="30" t="s">
        <v>60</v>
      </c>
      <c r="V9" s="31" t="s">
        <v>35</v>
      </c>
      <c r="W9" s="30">
        <v>1.0</v>
      </c>
    </row>
    <row r="10">
      <c r="A10" s="32"/>
      <c r="B10" s="30" t="s">
        <v>61</v>
      </c>
      <c r="C10" s="30" t="s">
        <v>62</v>
      </c>
      <c r="D10" s="31" t="s">
        <v>35</v>
      </c>
      <c r="E10" s="30">
        <v>1.0</v>
      </c>
      <c r="F10" s="30" t="s">
        <v>62</v>
      </c>
      <c r="G10" s="31" t="s">
        <v>35</v>
      </c>
      <c r="H10" s="30">
        <v>1.0</v>
      </c>
      <c r="I10" s="30" t="s">
        <v>62</v>
      </c>
      <c r="J10" s="31" t="s">
        <v>35</v>
      </c>
      <c r="K10" s="30">
        <v>1.0</v>
      </c>
      <c r="L10" s="30" t="s">
        <v>62</v>
      </c>
      <c r="M10" s="31" t="s">
        <v>35</v>
      </c>
      <c r="N10" s="30">
        <v>1.0</v>
      </c>
      <c r="O10" s="31" t="s">
        <v>63</v>
      </c>
      <c r="P10" s="31" t="s">
        <v>35</v>
      </c>
      <c r="Q10" s="30">
        <v>1.0</v>
      </c>
      <c r="R10" s="30" t="s">
        <v>64</v>
      </c>
      <c r="S10" s="31" t="s">
        <v>35</v>
      </c>
      <c r="T10" s="30">
        <v>1.0</v>
      </c>
      <c r="U10" s="30" t="s">
        <v>64</v>
      </c>
      <c r="V10" s="31" t="s">
        <v>35</v>
      </c>
      <c r="W10" s="30">
        <v>1.0</v>
      </c>
    </row>
    <row r="11">
      <c r="A11" s="32"/>
      <c r="B11" s="30" t="s">
        <v>65</v>
      </c>
      <c r="C11" s="30" t="s">
        <v>66</v>
      </c>
      <c r="D11" s="31" t="s">
        <v>35</v>
      </c>
      <c r="E11" s="30">
        <v>1.0</v>
      </c>
      <c r="F11" s="30" t="s">
        <v>66</v>
      </c>
      <c r="G11" s="31" t="s">
        <v>35</v>
      </c>
      <c r="H11" s="30">
        <v>1.0</v>
      </c>
      <c r="I11" s="30" t="s">
        <v>66</v>
      </c>
      <c r="J11" s="31" t="s">
        <v>35</v>
      </c>
      <c r="K11" s="30">
        <v>1.0</v>
      </c>
      <c r="L11" s="30" t="s">
        <v>66</v>
      </c>
      <c r="M11" s="31" t="s">
        <v>35</v>
      </c>
      <c r="N11" s="30">
        <v>1.0</v>
      </c>
      <c r="O11" s="31" t="s">
        <v>67</v>
      </c>
      <c r="P11" s="31" t="s">
        <v>35</v>
      </c>
      <c r="Q11" s="30">
        <v>1.0</v>
      </c>
      <c r="R11" s="30" t="s">
        <v>68</v>
      </c>
      <c r="S11" s="31" t="s">
        <v>35</v>
      </c>
      <c r="T11" s="30">
        <v>1.0</v>
      </c>
      <c r="U11" s="30" t="s">
        <v>68</v>
      </c>
      <c r="V11" s="31" t="s">
        <v>35</v>
      </c>
      <c r="W11" s="30">
        <v>1.0</v>
      </c>
    </row>
    <row r="12">
      <c r="A12" s="33"/>
      <c r="B12" s="30" t="s">
        <v>69</v>
      </c>
      <c r="C12" s="31" t="s">
        <v>70</v>
      </c>
      <c r="D12" s="31" t="s">
        <v>71</v>
      </c>
      <c r="E12" s="30" t="s">
        <v>72</v>
      </c>
      <c r="F12" s="30" t="s">
        <v>73</v>
      </c>
      <c r="G12" s="31" t="s">
        <v>44</v>
      </c>
      <c r="H12" s="30">
        <v>0.0</v>
      </c>
      <c r="I12" s="30" t="s">
        <v>73</v>
      </c>
      <c r="J12" s="31" t="s">
        <v>35</v>
      </c>
      <c r="K12" s="30">
        <v>0.0</v>
      </c>
      <c r="L12" s="30" t="s">
        <v>73</v>
      </c>
      <c r="M12" s="31" t="s">
        <v>44</v>
      </c>
      <c r="N12" s="30">
        <v>0.0</v>
      </c>
      <c r="O12" s="30" t="s">
        <v>73</v>
      </c>
      <c r="P12" s="31" t="s">
        <v>44</v>
      </c>
      <c r="Q12" s="30">
        <v>0.0</v>
      </c>
      <c r="R12" s="30" t="s">
        <v>73</v>
      </c>
      <c r="S12" s="31" t="s">
        <v>44</v>
      </c>
      <c r="T12" s="30">
        <v>0.0</v>
      </c>
      <c r="U12" s="30" t="s">
        <v>73</v>
      </c>
      <c r="V12" s="31" t="s">
        <v>44</v>
      </c>
      <c r="W12" s="30">
        <v>0.0</v>
      </c>
    </row>
    <row r="13">
      <c r="A13" s="34" t="s">
        <v>14</v>
      </c>
      <c r="B13" s="30" t="s">
        <v>74</v>
      </c>
      <c r="C13" s="30" t="s">
        <v>75</v>
      </c>
      <c r="D13" s="31" t="s">
        <v>35</v>
      </c>
      <c r="E13" s="30">
        <v>1.0</v>
      </c>
      <c r="F13" s="30" t="s">
        <v>75</v>
      </c>
      <c r="G13" s="31" t="s">
        <v>35</v>
      </c>
      <c r="H13" s="30">
        <v>1.0</v>
      </c>
      <c r="I13" s="31" t="s">
        <v>76</v>
      </c>
      <c r="J13" s="31" t="s">
        <v>35</v>
      </c>
      <c r="K13" s="30">
        <v>1.0</v>
      </c>
      <c r="L13" s="30" t="s">
        <v>77</v>
      </c>
      <c r="M13" s="31" t="s">
        <v>35</v>
      </c>
      <c r="N13" s="30">
        <v>1.0</v>
      </c>
      <c r="O13" s="30" t="s">
        <v>77</v>
      </c>
      <c r="P13" s="31" t="s">
        <v>35</v>
      </c>
      <c r="Q13" s="30">
        <v>1.0</v>
      </c>
      <c r="R13" s="30" t="s">
        <v>77</v>
      </c>
      <c r="S13" s="31" t="s">
        <v>35</v>
      </c>
      <c r="T13" s="30">
        <v>1.0</v>
      </c>
      <c r="U13" s="30" t="s">
        <v>77</v>
      </c>
      <c r="V13" s="31" t="s">
        <v>35</v>
      </c>
      <c r="W13" s="30">
        <v>1.0</v>
      </c>
    </row>
    <row r="14">
      <c r="A14" s="34" t="s">
        <v>78</v>
      </c>
      <c r="B14" s="30" t="s">
        <v>79</v>
      </c>
      <c r="C14" s="31" t="s">
        <v>80</v>
      </c>
      <c r="D14" s="30" t="s">
        <v>81</v>
      </c>
      <c r="E14" s="30">
        <v>0.75</v>
      </c>
      <c r="F14" s="30" t="s">
        <v>82</v>
      </c>
      <c r="G14" s="30" t="s">
        <v>81</v>
      </c>
      <c r="H14" s="30">
        <v>0.75</v>
      </c>
      <c r="I14" s="30" t="s">
        <v>82</v>
      </c>
      <c r="J14" s="30" t="s">
        <v>81</v>
      </c>
      <c r="K14" s="30">
        <v>0.75</v>
      </c>
      <c r="L14" s="31" t="s">
        <v>83</v>
      </c>
      <c r="M14" s="30" t="s">
        <v>81</v>
      </c>
      <c r="N14" s="30">
        <v>0.75</v>
      </c>
      <c r="O14" s="31" t="s">
        <v>84</v>
      </c>
      <c r="P14" s="30" t="s">
        <v>85</v>
      </c>
      <c r="Q14" s="30" t="s">
        <v>86</v>
      </c>
      <c r="R14" s="31" t="s">
        <v>87</v>
      </c>
      <c r="S14" s="30" t="s">
        <v>88</v>
      </c>
      <c r="T14" s="30" t="s">
        <v>89</v>
      </c>
      <c r="U14" s="30" t="s">
        <v>90</v>
      </c>
      <c r="V14" s="31" t="s">
        <v>91</v>
      </c>
      <c r="W14" s="30">
        <v>0.5</v>
      </c>
    </row>
    <row r="15">
      <c r="A15" s="29" t="s">
        <v>17</v>
      </c>
      <c r="B15" s="30" t="s">
        <v>92</v>
      </c>
      <c r="C15" s="31" t="s">
        <v>93</v>
      </c>
      <c r="D15" s="31" t="s">
        <v>94</v>
      </c>
      <c r="E15" s="30" t="s">
        <v>95</v>
      </c>
      <c r="F15" s="30" t="s">
        <v>96</v>
      </c>
      <c r="G15" s="31" t="s">
        <v>97</v>
      </c>
      <c r="H15" s="30">
        <v>0.5</v>
      </c>
      <c r="I15" s="30" t="s">
        <v>96</v>
      </c>
      <c r="J15" s="31" t="s">
        <v>97</v>
      </c>
      <c r="K15" s="30">
        <v>0.5</v>
      </c>
      <c r="L15" s="30" t="s">
        <v>96</v>
      </c>
      <c r="M15" s="31" t="s">
        <v>97</v>
      </c>
      <c r="N15" s="30">
        <v>0.5</v>
      </c>
      <c r="O15" s="30" t="s">
        <v>96</v>
      </c>
      <c r="P15" s="31" t="s">
        <v>97</v>
      </c>
      <c r="Q15" s="30">
        <v>0.5</v>
      </c>
      <c r="R15" s="30" t="s">
        <v>96</v>
      </c>
      <c r="S15" s="31" t="s">
        <v>97</v>
      </c>
      <c r="T15" s="30">
        <v>0.5</v>
      </c>
      <c r="U15" s="30" t="s">
        <v>96</v>
      </c>
      <c r="V15" s="31" t="s">
        <v>97</v>
      </c>
      <c r="W15" s="30">
        <v>0.5</v>
      </c>
    </row>
    <row r="16">
      <c r="A16" s="32"/>
      <c r="B16" s="30" t="s">
        <v>98</v>
      </c>
      <c r="C16" s="30" t="s">
        <v>99</v>
      </c>
      <c r="D16" s="31" t="s">
        <v>100</v>
      </c>
      <c r="E16" s="30">
        <v>0.4</v>
      </c>
      <c r="F16" s="30" t="s">
        <v>99</v>
      </c>
      <c r="G16" s="31" t="s">
        <v>100</v>
      </c>
      <c r="H16" s="30">
        <v>0.4</v>
      </c>
      <c r="I16" s="30" t="s">
        <v>99</v>
      </c>
      <c r="J16" s="31" t="s">
        <v>100</v>
      </c>
      <c r="K16" s="30">
        <v>0.4</v>
      </c>
      <c r="L16" s="30" t="s">
        <v>99</v>
      </c>
      <c r="M16" s="31" t="s">
        <v>100</v>
      </c>
      <c r="N16" s="30">
        <v>0.4</v>
      </c>
      <c r="O16" s="31" t="s">
        <v>101</v>
      </c>
      <c r="P16" s="31" t="s">
        <v>102</v>
      </c>
      <c r="Q16" s="30" t="s">
        <v>103</v>
      </c>
      <c r="R16" s="30" t="s">
        <v>104</v>
      </c>
      <c r="S16" s="35" t="s">
        <v>105</v>
      </c>
      <c r="T16" s="30">
        <v>0.75</v>
      </c>
      <c r="U16" s="30" t="s">
        <v>104</v>
      </c>
      <c r="V16" s="35" t="s">
        <v>105</v>
      </c>
      <c r="W16" s="30">
        <v>0.75</v>
      </c>
    </row>
    <row r="17">
      <c r="A17" s="32"/>
      <c r="B17" s="30" t="s">
        <v>106</v>
      </c>
      <c r="C17" s="30" t="s">
        <v>107</v>
      </c>
      <c r="D17" s="31" t="s">
        <v>108</v>
      </c>
      <c r="E17" s="30">
        <v>0.0</v>
      </c>
      <c r="F17" s="30" t="s">
        <v>107</v>
      </c>
      <c r="G17" s="31" t="s">
        <v>108</v>
      </c>
      <c r="H17" s="30">
        <v>0.0</v>
      </c>
      <c r="I17" s="30" t="s">
        <v>107</v>
      </c>
      <c r="J17" s="31" t="s">
        <v>108</v>
      </c>
      <c r="K17" s="30">
        <v>0.0</v>
      </c>
      <c r="L17" s="30" t="s">
        <v>107</v>
      </c>
      <c r="M17" s="31" t="s">
        <v>108</v>
      </c>
      <c r="N17" s="30">
        <v>0.0</v>
      </c>
      <c r="O17" s="30" t="s">
        <v>107</v>
      </c>
      <c r="P17" s="31" t="s">
        <v>108</v>
      </c>
      <c r="Q17" s="30">
        <v>0.0</v>
      </c>
      <c r="R17" s="30" t="s">
        <v>107</v>
      </c>
      <c r="S17" s="31" t="s">
        <v>108</v>
      </c>
      <c r="T17" s="30">
        <v>0.0</v>
      </c>
      <c r="U17" s="30" t="s">
        <v>107</v>
      </c>
      <c r="V17" s="31" t="s">
        <v>108</v>
      </c>
      <c r="W17" s="30">
        <v>0.0</v>
      </c>
    </row>
    <row r="18">
      <c r="A18" s="32"/>
      <c r="B18" s="30" t="s">
        <v>109</v>
      </c>
      <c r="C18" s="31" t="s">
        <v>110</v>
      </c>
      <c r="D18" s="31" t="s">
        <v>111</v>
      </c>
      <c r="E18" s="30" t="s">
        <v>112</v>
      </c>
      <c r="F18" s="30" t="s">
        <v>113</v>
      </c>
      <c r="G18" s="31" t="s">
        <v>114</v>
      </c>
      <c r="H18" s="30">
        <v>0.25</v>
      </c>
      <c r="I18" s="30" t="s">
        <v>115</v>
      </c>
      <c r="J18" s="31" t="s">
        <v>116</v>
      </c>
      <c r="K18" s="30" t="s">
        <v>117</v>
      </c>
      <c r="L18" s="30" t="s">
        <v>118</v>
      </c>
      <c r="M18" s="31" t="s">
        <v>119</v>
      </c>
      <c r="N18" s="30">
        <v>0.75</v>
      </c>
      <c r="O18" s="30" t="s">
        <v>118</v>
      </c>
      <c r="P18" s="31" t="s">
        <v>119</v>
      </c>
      <c r="Q18" s="30">
        <v>0.75</v>
      </c>
      <c r="R18" s="30" t="s">
        <v>120</v>
      </c>
      <c r="S18" s="31" t="s">
        <v>114</v>
      </c>
      <c r="T18" s="30">
        <v>0.25</v>
      </c>
      <c r="U18" s="30" t="s">
        <v>121</v>
      </c>
      <c r="V18" s="31" t="s">
        <v>114</v>
      </c>
      <c r="W18" s="30">
        <v>0.25</v>
      </c>
    </row>
    <row r="19">
      <c r="A19" s="32"/>
      <c r="B19" s="30" t="s">
        <v>122</v>
      </c>
      <c r="C19" s="30" t="s">
        <v>123</v>
      </c>
      <c r="D19" s="31" t="s">
        <v>114</v>
      </c>
      <c r="E19" s="30">
        <v>0.25</v>
      </c>
      <c r="F19" s="30" t="s">
        <v>123</v>
      </c>
      <c r="G19" s="31" t="s">
        <v>114</v>
      </c>
      <c r="H19" s="30">
        <v>0.25</v>
      </c>
      <c r="I19" s="31" t="s">
        <v>124</v>
      </c>
      <c r="J19" s="31" t="s">
        <v>114</v>
      </c>
      <c r="K19" s="30">
        <v>0.25</v>
      </c>
      <c r="L19" s="30" t="s">
        <v>125</v>
      </c>
      <c r="M19" s="31" t="s">
        <v>114</v>
      </c>
      <c r="N19" s="30">
        <v>0.25</v>
      </c>
      <c r="O19" s="30" t="s">
        <v>125</v>
      </c>
      <c r="P19" s="31" t="s">
        <v>114</v>
      </c>
      <c r="Q19" s="30">
        <v>0.25</v>
      </c>
      <c r="R19" s="30" t="s">
        <v>125</v>
      </c>
      <c r="S19" s="31" t="s">
        <v>114</v>
      </c>
      <c r="T19" s="30">
        <v>0.25</v>
      </c>
      <c r="U19" s="30" t="s">
        <v>125</v>
      </c>
      <c r="V19" s="31" t="s">
        <v>114</v>
      </c>
      <c r="W19" s="30">
        <v>0.25</v>
      </c>
    </row>
    <row r="20">
      <c r="A20" s="32"/>
      <c r="B20" s="30" t="s">
        <v>126</v>
      </c>
      <c r="C20" s="30" t="s">
        <v>127</v>
      </c>
      <c r="D20" s="35" t="s">
        <v>114</v>
      </c>
      <c r="E20" s="30">
        <v>0.25</v>
      </c>
      <c r="F20" s="30" t="s">
        <v>127</v>
      </c>
      <c r="G20" s="35" t="s">
        <v>114</v>
      </c>
      <c r="H20" s="30">
        <v>0.25</v>
      </c>
      <c r="I20" s="31" t="s">
        <v>128</v>
      </c>
      <c r="J20" s="31" t="s">
        <v>129</v>
      </c>
      <c r="K20" s="30" t="s">
        <v>130</v>
      </c>
      <c r="L20" s="31" t="s">
        <v>131</v>
      </c>
      <c r="M20" s="31" t="s">
        <v>129</v>
      </c>
      <c r="N20" s="30">
        <v>0.5</v>
      </c>
      <c r="O20" s="30" t="s">
        <v>132</v>
      </c>
      <c r="P20" s="31" t="s">
        <v>129</v>
      </c>
      <c r="Q20" s="30">
        <v>0.5</v>
      </c>
      <c r="R20" s="30" t="s">
        <v>132</v>
      </c>
      <c r="S20" s="31" t="s">
        <v>129</v>
      </c>
      <c r="T20" s="30">
        <v>0.5</v>
      </c>
      <c r="U20" s="30" t="s">
        <v>132</v>
      </c>
      <c r="V20" s="31" t="s">
        <v>129</v>
      </c>
      <c r="W20" s="30">
        <v>0.5</v>
      </c>
    </row>
    <row r="21">
      <c r="A21" s="32"/>
      <c r="B21" s="30" t="s">
        <v>133</v>
      </c>
      <c r="C21" s="30" t="s">
        <v>134</v>
      </c>
      <c r="D21" s="31" t="s">
        <v>135</v>
      </c>
      <c r="E21" s="30">
        <v>0.0</v>
      </c>
      <c r="F21" s="30" t="s">
        <v>134</v>
      </c>
      <c r="G21" s="31" t="s">
        <v>135</v>
      </c>
      <c r="H21" s="30">
        <v>0.0</v>
      </c>
      <c r="I21" s="30" t="s">
        <v>134</v>
      </c>
      <c r="J21" s="31" t="s">
        <v>135</v>
      </c>
      <c r="K21" s="30">
        <v>0.0</v>
      </c>
      <c r="L21" s="30" t="s">
        <v>134</v>
      </c>
      <c r="M21" s="31" t="s">
        <v>135</v>
      </c>
      <c r="N21" s="30">
        <v>0.0</v>
      </c>
      <c r="O21" s="30" t="s">
        <v>134</v>
      </c>
      <c r="P21" s="31" t="s">
        <v>135</v>
      </c>
      <c r="Q21" s="30">
        <v>0.0</v>
      </c>
      <c r="R21" s="30" t="s">
        <v>134</v>
      </c>
      <c r="S21" s="31" t="s">
        <v>135</v>
      </c>
      <c r="T21" s="30">
        <v>0.0</v>
      </c>
      <c r="U21" s="30" t="s">
        <v>134</v>
      </c>
      <c r="V21" s="31" t="s">
        <v>135</v>
      </c>
      <c r="W21" s="30">
        <v>0.0</v>
      </c>
    </row>
    <row r="22">
      <c r="A22" s="33"/>
      <c r="B22" s="30" t="s">
        <v>136</v>
      </c>
      <c r="C22" s="30" t="s">
        <v>137</v>
      </c>
      <c r="D22" s="31" t="s">
        <v>138</v>
      </c>
      <c r="E22" s="30">
        <v>0.25</v>
      </c>
      <c r="F22" s="30" t="s">
        <v>137</v>
      </c>
      <c r="G22" s="31" t="s">
        <v>138</v>
      </c>
      <c r="H22" s="30">
        <v>0.25</v>
      </c>
      <c r="I22" s="30" t="s">
        <v>137</v>
      </c>
      <c r="J22" s="31" t="s">
        <v>138</v>
      </c>
      <c r="K22" s="30">
        <v>0.25</v>
      </c>
      <c r="L22" s="30" t="s">
        <v>137</v>
      </c>
      <c r="M22" s="31" t="s">
        <v>138</v>
      </c>
      <c r="N22" s="30">
        <v>0.25</v>
      </c>
      <c r="O22" s="30" t="s">
        <v>137</v>
      </c>
      <c r="P22" s="31" t="s">
        <v>138</v>
      </c>
      <c r="Q22" s="30">
        <v>0.25</v>
      </c>
      <c r="R22" s="30" t="s">
        <v>137</v>
      </c>
      <c r="S22" s="31" t="s">
        <v>138</v>
      </c>
      <c r="T22" s="30">
        <v>0.25</v>
      </c>
      <c r="U22" s="30" t="s">
        <v>137</v>
      </c>
      <c r="V22" s="31" t="s">
        <v>138</v>
      </c>
      <c r="W22" s="30">
        <v>0.25</v>
      </c>
    </row>
    <row r="23">
      <c r="A23" s="34" t="s">
        <v>139</v>
      </c>
      <c r="B23" s="30" t="s">
        <v>140</v>
      </c>
      <c r="C23" s="30" t="s">
        <v>141</v>
      </c>
      <c r="D23" s="31" t="s">
        <v>142</v>
      </c>
      <c r="E23" s="30">
        <v>0.5</v>
      </c>
      <c r="F23" s="30" t="s">
        <v>141</v>
      </c>
      <c r="G23" s="31" t="s">
        <v>142</v>
      </c>
      <c r="H23" s="30">
        <v>0.5</v>
      </c>
      <c r="I23" s="30" t="s">
        <v>141</v>
      </c>
      <c r="J23" s="31" t="s">
        <v>142</v>
      </c>
      <c r="K23" s="30">
        <v>0.5</v>
      </c>
      <c r="L23" s="30" t="s">
        <v>141</v>
      </c>
      <c r="M23" s="31" t="s">
        <v>142</v>
      </c>
      <c r="N23" s="30">
        <v>0.5</v>
      </c>
      <c r="O23" s="30" t="s">
        <v>141</v>
      </c>
      <c r="P23" s="31" t="s">
        <v>142</v>
      </c>
      <c r="Q23" s="30">
        <v>0.5</v>
      </c>
      <c r="R23" s="30" t="s">
        <v>141</v>
      </c>
      <c r="S23" s="31" t="s">
        <v>142</v>
      </c>
      <c r="T23" s="30">
        <v>0.5</v>
      </c>
      <c r="U23" s="30" t="s">
        <v>141</v>
      </c>
      <c r="V23" s="31" t="s">
        <v>142</v>
      </c>
      <c r="W23" s="30">
        <v>0.5</v>
      </c>
    </row>
  </sheetData>
  <mergeCells count="9">
    <mergeCell ref="A3:A12"/>
    <mergeCell ref="A15:A22"/>
    <mergeCell ref="C1:E1"/>
    <mergeCell ref="F1:H1"/>
    <mergeCell ref="I1:K1"/>
    <mergeCell ref="L1:N1"/>
    <mergeCell ref="O1:Q1"/>
    <mergeCell ref="R1:T1"/>
    <mergeCell ref="U1:W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4" max="4" width="22.25"/>
    <col customWidth="1" min="5" max="5" width="20.75"/>
  </cols>
  <sheetData>
    <row r="1">
      <c r="A1" s="1" t="s">
        <v>143</v>
      </c>
    </row>
    <row r="2">
      <c r="A2" s="36" t="s">
        <v>144</v>
      </c>
      <c r="B2" s="36" t="s">
        <v>145</v>
      </c>
      <c r="C2" s="36" t="s">
        <v>146</v>
      </c>
      <c r="D2" s="37" t="s">
        <v>147</v>
      </c>
      <c r="E2" s="37" t="s">
        <v>148</v>
      </c>
      <c r="F2" s="37" t="s">
        <v>149</v>
      </c>
      <c r="G2" s="36" t="s">
        <v>150</v>
      </c>
    </row>
    <row r="3">
      <c r="A3" s="38">
        <v>2009.0</v>
      </c>
      <c r="B3" s="39" t="s">
        <v>151</v>
      </c>
      <c r="C3" s="39">
        <v>1.88E8</v>
      </c>
      <c r="D3" s="40"/>
      <c r="E3" s="41"/>
      <c r="F3" s="41"/>
      <c r="G3" s="39">
        <v>1.88E8</v>
      </c>
    </row>
    <row r="4">
      <c r="A4" s="38">
        <v>2010.0</v>
      </c>
      <c r="B4" s="39" t="s">
        <v>151</v>
      </c>
      <c r="C4" s="39">
        <v>1.88E8</v>
      </c>
      <c r="D4" s="40"/>
      <c r="E4" s="41"/>
      <c r="F4" s="41"/>
      <c r="G4" s="39">
        <v>1.88E8</v>
      </c>
    </row>
    <row r="5">
      <c r="A5" s="38">
        <v>2011.0</v>
      </c>
      <c r="B5" s="39" t="s">
        <v>151</v>
      </c>
      <c r="C5" s="39">
        <v>1.88E8</v>
      </c>
      <c r="D5" s="40"/>
      <c r="E5" s="41"/>
      <c r="F5" s="41"/>
      <c r="G5" s="39">
        <v>1.88E8</v>
      </c>
    </row>
    <row r="6">
      <c r="A6" s="38">
        <v>2012.0</v>
      </c>
      <c r="B6" s="39" t="s">
        <v>152</v>
      </c>
      <c r="C6" s="39">
        <v>1.65E8</v>
      </c>
      <c r="D6" s="40"/>
      <c r="E6" s="41"/>
      <c r="F6" s="41"/>
      <c r="G6" s="39">
        <v>1.65E8</v>
      </c>
    </row>
    <row r="7">
      <c r="A7" s="38">
        <v>2013.0</v>
      </c>
      <c r="B7" s="39" t="s">
        <v>152</v>
      </c>
      <c r="C7" s="39">
        <v>1.65E8</v>
      </c>
      <c r="D7" s="40"/>
      <c r="E7" s="41"/>
      <c r="F7" s="41"/>
      <c r="G7" s="39">
        <v>1.65E8</v>
      </c>
    </row>
    <row r="8">
      <c r="A8" s="38">
        <v>2014.0</v>
      </c>
      <c r="B8" s="39" t="s">
        <v>152</v>
      </c>
      <c r="C8" s="39">
        <v>9.1E7</v>
      </c>
      <c r="D8" s="39">
        <v>8207664.0</v>
      </c>
      <c r="E8" s="41"/>
      <c r="F8" s="41"/>
      <c r="G8" s="39">
        <f t="shared" ref="G8:G14" si="1">C8-D8-E8</f>
        <v>82792336</v>
      </c>
    </row>
    <row r="9">
      <c r="A9" s="38">
        <v>2015.0</v>
      </c>
      <c r="B9" s="38" t="s">
        <v>153</v>
      </c>
      <c r="C9" s="39">
        <v>8.8725E7</v>
      </c>
      <c r="D9" s="39">
        <v>8207664.0</v>
      </c>
      <c r="E9" s="39">
        <v>1.3683744E7</v>
      </c>
      <c r="F9" s="41"/>
      <c r="G9" s="39">
        <f t="shared" si="1"/>
        <v>66833592</v>
      </c>
    </row>
    <row r="10">
      <c r="A10" s="38">
        <v>2016.0</v>
      </c>
      <c r="B10" s="38" t="s">
        <v>153</v>
      </c>
      <c r="C10" s="39">
        <v>8.6506875E7</v>
      </c>
      <c r="D10" s="39">
        <v>8207664.0</v>
      </c>
      <c r="E10" s="39">
        <v>1.3683744E7</v>
      </c>
      <c r="F10" s="41"/>
      <c r="G10" s="39">
        <f t="shared" si="1"/>
        <v>64615467</v>
      </c>
    </row>
    <row r="11">
      <c r="A11" s="38">
        <v>2017.0</v>
      </c>
      <c r="B11" s="38" t="s">
        <v>153</v>
      </c>
      <c r="C11" s="39">
        <v>8.4344203E7</v>
      </c>
      <c r="D11" s="39">
        <v>8207664.0</v>
      </c>
      <c r="E11" s="39">
        <v>1.3683744E7</v>
      </c>
      <c r="F11" s="41"/>
      <c r="G11" s="39">
        <f t="shared" si="1"/>
        <v>62452795</v>
      </c>
    </row>
    <row r="12">
      <c r="A12" s="38">
        <v>2018.0</v>
      </c>
      <c r="B12" s="38" t="s">
        <v>154</v>
      </c>
      <c r="C12" s="39">
        <v>8.2235598E7</v>
      </c>
      <c r="D12" s="39">
        <v>8207664.0</v>
      </c>
      <c r="E12" s="39">
        <v>1.3683744E7</v>
      </c>
      <c r="F12" s="41"/>
      <c r="G12" s="39">
        <f t="shared" si="1"/>
        <v>60344190</v>
      </c>
    </row>
    <row r="13">
      <c r="A13" s="38">
        <v>2019.0</v>
      </c>
      <c r="B13" s="38" t="s">
        <v>154</v>
      </c>
      <c r="C13" s="39">
        <v>8.0179708E7</v>
      </c>
      <c r="D13" s="39">
        <v>8207664.0</v>
      </c>
      <c r="E13" s="39">
        <v>1.3683744E7</v>
      </c>
      <c r="F13" s="41"/>
      <c r="G13" s="39">
        <f t="shared" si="1"/>
        <v>58288300</v>
      </c>
    </row>
    <row r="14">
      <c r="A14" s="38">
        <v>2020.0</v>
      </c>
      <c r="B14" s="38" t="s">
        <v>154</v>
      </c>
      <c r="C14" s="39">
        <v>9.6175215E7</v>
      </c>
      <c r="D14" s="39">
        <f>8207663</f>
        <v>8207663</v>
      </c>
      <c r="E14" s="39">
        <v>1.3683745E7</v>
      </c>
      <c r="F14" s="41"/>
      <c r="G14" s="39">
        <f t="shared" si="1"/>
        <v>74283807</v>
      </c>
    </row>
    <row r="15">
      <c r="A15" s="38">
        <v>2021.0</v>
      </c>
      <c r="B15" s="38" t="s">
        <v>155</v>
      </c>
      <c r="C15" s="39">
        <v>1.19767784E8</v>
      </c>
      <c r="D15" s="40"/>
      <c r="E15" s="41"/>
      <c r="F15" s="39">
        <v>1.909033E7</v>
      </c>
      <c r="G15" s="39">
        <f t="shared" ref="G15:G17" si="2">C15-F15</f>
        <v>100677454</v>
      </c>
    </row>
    <row r="16">
      <c r="A16" s="38">
        <v>2022.0</v>
      </c>
      <c r="B16" s="38" t="s">
        <v>155</v>
      </c>
      <c r="C16" s="39">
        <v>1.16112784E8</v>
      </c>
      <c r="D16" s="40"/>
      <c r="E16" s="41"/>
      <c r="F16" s="39">
        <v>1.909033E7</v>
      </c>
      <c r="G16" s="39">
        <f t="shared" si="2"/>
        <v>97022454</v>
      </c>
    </row>
    <row r="17">
      <c r="A17" s="38">
        <v>2023.0</v>
      </c>
      <c r="B17" s="38" t="s">
        <v>155</v>
      </c>
      <c r="C17" s="39">
        <v>1.12457784E8</v>
      </c>
      <c r="D17" s="40"/>
      <c r="E17" s="41"/>
      <c r="F17" s="39">
        <v>1.909033E7</v>
      </c>
      <c r="G17" s="39">
        <f t="shared" si="2"/>
        <v>93367454</v>
      </c>
    </row>
    <row r="20">
      <c r="A20" s="1" t="s">
        <v>156</v>
      </c>
    </row>
    <row r="21">
      <c r="A21" s="36" t="s">
        <v>157</v>
      </c>
      <c r="B21" s="36">
        <v>2013.0</v>
      </c>
      <c r="C21" s="36">
        <v>2014.0</v>
      </c>
      <c r="D21" s="36">
        <v>2015.0</v>
      </c>
      <c r="E21" s="36">
        <v>2016.0</v>
      </c>
      <c r="F21" s="36">
        <v>2017.0</v>
      </c>
      <c r="G21" s="36">
        <v>2018.0</v>
      </c>
      <c r="H21" s="36">
        <v>2019.0</v>
      </c>
      <c r="I21" s="36">
        <v>2020.0</v>
      </c>
      <c r="J21" s="36">
        <v>2021.0</v>
      </c>
      <c r="K21" s="36">
        <v>2022.0</v>
      </c>
      <c r="L21" s="36">
        <v>2023.0</v>
      </c>
      <c r="M21" s="36">
        <v>2024.0</v>
      </c>
    </row>
    <row r="22">
      <c r="A22" s="38" t="s">
        <v>158</v>
      </c>
      <c r="B22" s="39">
        <v>2.9316618E7</v>
      </c>
      <c r="C22" s="39">
        <v>2.8709109E7</v>
      </c>
      <c r="D22" s="39">
        <v>2.8420127E7</v>
      </c>
      <c r="E22" s="39">
        <v>2.8040923E7</v>
      </c>
      <c r="F22" s="39">
        <v>2.5130051E7</v>
      </c>
      <c r="G22" s="39">
        <v>1.9292849E7</v>
      </c>
      <c r="H22" s="39">
        <v>2.2123115E7</v>
      </c>
      <c r="I22" s="39">
        <v>3.4426495E7</v>
      </c>
      <c r="J22" s="39">
        <v>2.9944669E7</v>
      </c>
      <c r="K22" s="39">
        <v>1.4812748E7</v>
      </c>
      <c r="L22" s="39">
        <v>1.7686787E7</v>
      </c>
      <c r="M22" s="39">
        <v>2.1072069E7</v>
      </c>
    </row>
    <row r="23">
      <c r="A23" s="38" t="s">
        <v>159</v>
      </c>
      <c r="B23" s="39">
        <v>1.0097406E7</v>
      </c>
      <c r="C23" s="39">
        <v>1.0126365E7</v>
      </c>
      <c r="D23" s="39">
        <v>1.1655008E7</v>
      </c>
      <c r="E23" s="39">
        <v>1.2251646E7</v>
      </c>
      <c r="F23" s="39">
        <v>1.135685E7</v>
      </c>
      <c r="G23" s="39">
        <v>9358356.0</v>
      </c>
      <c r="H23" s="39">
        <v>7756711.0</v>
      </c>
      <c r="I23" s="39">
        <v>7616531.0</v>
      </c>
      <c r="J23" s="39">
        <v>7325544.0</v>
      </c>
      <c r="K23" s="39">
        <v>5692796.0</v>
      </c>
      <c r="L23" s="39">
        <v>4366406.0</v>
      </c>
      <c r="M23" s="39">
        <v>4212041.0</v>
      </c>
    </row>
    <row r="24">
      <c r="A24" s="38" t="s">
        <v>160</v>
      </c>
      <c r="B24" s="39">
        <v>6070053.0</v>
      </c>
      <c r="C24" s="39">
        <v>6823771.0</v>
      </c>
      <c r="D24" s="39">
        <v>9063164.0</v>
      </c>
      <c r="E24" s="39">
        <v>9148241.0</v>
      </c>
      <c r="F24" s="39">
        <v>8201323.0</v>
      </c>
      <c r="G24" s="39">
        <v>7696069.0</v>
      </c>
      <c r="H24" s="39">
        <v>8450160.0</v>
      </c>
      <c r="I24" s="39">
        <v>8839790.0</v>
      </c>
      <c r="J24" s="39">
        <v>8159023.0</v>
      </c>
      <c r="K24" s="39">
        <v>7496117.0</v>
      </c>
      <c r="L24" s="39">
        <v>7631280.0</v>
      </c>
      <c r="M24" s="39">
        <v>7096407.0</v>
      </c>
    </row>
    <row r="25">
      <c r="A25" s="38" t="s">
        <v>161</v>
      </c>
      <c r="B25" s="39">
        <v>782059.0</v>
      </c>
      <c r="C25" s="39">
        <v>767709.0</v>
      </c>
      <c r="D25" s="39">
        <v>762161.0</v>
      </c>
      <c r="E25" s="39">
        <v>930675.0</v>
      </c>
      <c r="F25" s="39">
        <v>927852.0</v>
      </c>
      <c r="G25" s="39">
        <v>504576.0</v>
      </c>
      <c r="H25" s="39">
        <v>292309.0</v>
      </c>
      <c r="I25" s="39">
        <v>848275.0</v>
      </c>
      <c r="J25" s="39">
        <v>752138.0</v>
      </c>
      <c r="K25" s="39">
        <v>601394.0</v>
      </c>
      <c r="L25" s="39">
        <v>636096.0</v>
      </c>
      <c r="M25" s="39">
        <v>497308.0</v>
      </c>
    </row>
    <row r="26">
      <c r="A26" s="38" t="s">
        <v>162</v>
      </c>
      <c r="B26" s="39">
        <v>713865.0</v>
      </c>
      <c r="C26" s="39">
        <v>702903.0</v>
      </c>
      <c r="D26" s="39">
        <v>743846.0</v>
      </c>
      <c r="E26" s="39">
        <v>639316.0</v>
      </c>
      <c r="F26" s="39">
        <v>582847.0</v>
      </c>
      <c r="G26" s="39">
        <v>565380.0</v>
      </c>
      <c r="H26" s="39">
        <v>617690.0</v>
      </c>
      <c r="I26" s="39">
        <v>623601.0</v>
      </c>
      <c r="J26" s="39">
        <v>533821.0</v>
      </c>
      <c r="K26" s="39">
        <v>533322.0</v>
      </c>
      <c r="L26" s="39">
        <v>559808.0</v>
      </c>
      <c r="M26" s="39">
        <v>490142.0</v>
      </c>
    </row>
    <row r="27">
      <c r="A27" s="38" t="s">
        <v>163</v>
      </c>
      <c r="B27" s="39">
        <v>527440.0</v>
      </c>
      <c r="C27" s="39">
        <v>538075.0</v>
      </c>
      <c r="D27" s="39">
        <v>636839.0</v>
      </c>
      <c r="E27" s="39">
        <v>500202.0</v>
      </c>
      <c r="F27" s="39">
        <v>510583.0</v>
      </c>
      <c r="G27" s="39">
        <v>520737.0</v>
      </c>
      <c r="H27" s="39">
        <v>494942.0</v>
      </c>
      <c r="I27" s="39">
        <v>480168.0</v>
      </c>
      <c r="J27" s="39">
        <v>380200.0</v>
      </c>
      <c r="K27" s="39">
        <v>374645.0</v>
      </c>
      <c r="L27" s="39">
        <v>380823.0</v>
      </c>
      <c r="M27" s="39">
        <v>353368.0</v>
      </c>
    </row>
    <row r="28">
      <c r="A28" s="38" t="s">
        <v>164</v>
      </c>
      <c r="B28" s="39">
        <v>384188.0</v>
      </c>
      <c r="C28" s="39">
        <v>585904.0</v>
      </c>
      <c r="D28" s="39">
        <v>654199.0</v>
      </c>
      <c r="E28" s="39">
        <v>611290.0</v>
      </c>
      <c r="F28" s="39">
        <v>525461.0</v>
      </c>
      <c r="G28" s="39">
        <v>715400.0</v>
      </c>
      <c r="H28" s="39">
        <v>489080.0</v>
      </c>
      <c r="I28" s="39">
        <v>653107.0</v>
      </c>
      <c r="J28" s="39">
        <v>585008.0</v>
      </c>
      <c r="K28" s="39">
        <v>381799.0</v>
      </c>
      <c r="L28" s="39">
        <v>411270.0</v>
      </c>
      <c r="M28" s="39">
        <v>376944.0</v>
      </c>
    </row>
    <row r="29">
      <c r="A29" s="38" t="s">
        <v>165</v>
      </c>
      <c r="B29" s="39">
        <v>376777.0</v>
      </c>
      <c r="C29" s="39">
        <v>369863.0</v>
      </c>
      <c r="D29" s="39">
        <v>419158.0</v>
      </c>
      <c r="E29" s="39">
        <v>440244.0</v>
      </c>
      <c r="F29" s="39">
        <v>342845.0</v>
      </c>
      <c r="G29" s="39">
        <v>224560.0</v>
      </c>
      <c r="H29" s="39">
        <v>238836.0</v>
      </c>
      <c r="I29" s="39">
        <v>394590.0</v>
      </c>
      <c r="J29" s="39">
        <v>406283.0</v>
      </c>
      <c r="K29" s="39">
        <v>331812.0</v>
      </c>
      <c r="L29" s="39">
        <v>354486.0</v>
      </c>
      <c r="M29" s="39">
        <v>336301.0</v>
      </c>
    </row>
    <row r="30">
      <c r="A30" s="38" t="s">
        <v>166</v>
      </c>
      <c r="B30" s="39">
        <v>331827.0</v>
      </c>
      <c r="C30" s="39">
        <v>378559.0</v>
      </c>
      <c r="D30" s="39">
        <v>583501.0</v>
      </c>
      <c r="E30" s="39">
        <v>569650.0</v>
      </c>
      <c r="F30" s="39">
        <v>399747.0</v>
      </c>
      <c r="G30" s="39">
        <v>355153.0</v>
      </c>
      <c r="H30" s="39">
        <v>416533.0</v>
      </c>
      <c r="I30" s="39">
        <v>528191.0</v>
      </c>
      <c r="J30" s="39">
        <v>425662.0</v>
      </c>
      <c r="K30" s="39">
        <v>199892.0</v>
      </c>
      <c r="L30" s="39">
        <v>317156.0</v>
      </c>
      <c r="M30" s="39">
        <v>253266.0</v>
      </c>
    </row>
    <row r="31">
      <c r="A31" s="38" t="s">
        <v>167</v>
      </c>
      <c r="B31" s="39">
        <v>313190.0</v>
      </c>
      <c r="C31" s="39">
        <v>471355.0</v>
      </c>
      <c r="D31" s="39">
        <v>630011.0</v>
      </c>
      <c r="E31" s="39">
        <v>364560.0</v>
      </c>
      <c r="F31" s="39">
        <v>463844.0</v>
      </c>
      <c r="G31" s="39">
        <v>375592.0</v>
      </c>
      <c r="H31" s="39">
        <v>395648.0</v>
      </c>
      <c r="I31" s="39">
        <v>619781.0</v>
      </c>
      <c r="J31" s="39">
        <v>567180.0</v>
      </c>
      <c r="K31" s="39">
        <v>400927.0</v>
      </c>
      <c r="L31" s="39">
        <v>386273.0</v>
      </c>
      <c r="M31" s="39">
        <v>361235.0</v>
      </c>
    </row>
    <row r="32">
      <c r="A32" s="38" t="s">
        <v>168</v>
      </c>
      <c r="B32" s="39">
        <f>215261+194582+2584836+1986893</f>
        <v>4981572</v>
      </c>
      <c r="C32" s="39">
        <f>242136+191010+2640286+1847323</f>
        <v>4920755</v>
      </c>
      <c r="D32" s="39">
        <f>320656+1938767</f>
        <v>2259423</v>
      </c>
      <c r="E32" s="39">
        <f>197079+2057719</f>
        <v>2254798</v>
      </c>
      <c r="F32" s="39">
        <v>2027378.0</v>
      </c>
      <c r="G32" s="39">
        <v>1985859.0</v>
      </c>
      <c r="H32" s="39">
        <v>1908175.0</v>
      </c>
      <c r="I32" s="39">
        <v>3302232.0</v>
      </c>
      <c r="J32" s="39">
        <v>1709252.0</v>
      </c>
      <c r="K32" s="39">
        <v>1850286.0</v>
      </c>
      <c r="L32" s="39">
        <v>1884236.0</v>
      </c>
      <c r="M32" s="39">
        <v>1673426.0</v>
      </c>
    </row>
    <row r="33">
      <c r="A33" s="42" t="s">
        <v>169</v>
      </c>
      <c r="B33" s="43">
        <f t="shared" ref="B33:C33" si="3">SUM(B22:B32)</f>
        <v>53894995</v>
      </c>
      <c r="C33" s="43">
        <f t="shared" si="3"/>
        <v>54394368</v>
      </c>
      <c r="D33" s="43">
        <f>SUM(D22:D32)+4595324</f>
        <v>60422761</v>
      </c>
      <c r="E33" s="43">
        <f>SUM(E22:E32)+761895</f>
        <v>56513440</v>
      </c>
      <c r="F33" s="43">
        <f>SUM(F22:F32)+373148</f>
        <v>50841929</v>
      </c>
      <c r="G33" s="43">
        <f t="shared" ref="G33:M33" si="4">SUM(G22:G32)</f>
        <v>41594531</v>
      </c>
      <c r="H33" s="43">
        <f t="shared" si="4"/>
        <v>43183199</v>
      </c>
      <c r="I33" s="43">
        <f t="shared" si="4"/>
        <v>58332761</v>
      </c>
      <c r="J33" s="43">
        <f t="shared" si="4"/>
        <v>50788780</v>
      </c>
      <c r="K33" s="43">
        <f t="shared" si="4"/>
        <v>32675738</v>
      </c>
      <c r="L33" s="43">
        <f t="shared" si="4"/>
        <v>34614621</v>
      </c>
      <c r="M33" s="43">
        <f t="shared" si="4"/>
        <v>36722507</v>
      </c>
    </row>
    <row r="34">
      <c r="A34" s="38" t="s">
        <v>170</v>
      </c>
      <c r="B34" s="39">
        <f t="shared" ref="B34:M34" si="5">B33</f>
        <v>53894995</v>
      </c>
      <c r="C34" s="39">
        <f t="shared" si="5"/>
        <v>54394368</v>
      </c>
      <c r="D34" s="39">
        <f t="shared" si="5"/>
        <v>60422761</v>
      </c>
      <c r="E34" s="39">
        <f t="shared" si="5"/>
        <v>56513440</v>
      </c>
      <c r="F34" s="39">
        <f t="shared" si="5"/>
        <v>50841929</v>
      </c>
      <c r="G34" s="39">
        <f t="shared" si="5"/>
        <v>41594531</v>
      </c>
      <c r="H34" s="39">
        <f t="shared" si="5"/>
        <v>43183199</v>
      </c>
      <c r="I34" s="39">
        <f t="shared" si="5"/>
        <v>58332761</v>
      </c>
      <c r="J34" s="39">
        <f t="shared" si="5"/>
        <v>50788780</v>
      </c>
      <c r="K34" s="39">
        <f t="shared" si="5"/>
        <v>32675738</v>
      </c>
      <c r="L34" s="39">
        <f t="shared" si="5"/>
        <v>34614621</v>
      </c>
      <c r="M34" s="39">
        <f t="shared" si="5"/>
        <v>36722507</v>
      </c>
    </row>
    <row r="35">
      <c r="A35" s="38" t="s">
        <v>171</v>
      </c>
      <c r="B35" s="41"/>
      <c r="C35" s="41"/>
      <c r="D35" s="39">
        <v>4.5356999E7</v>
      </c>
      <c r="E35" s="39">
        <v>4.4444093E7</v>
      </c>
      <c r="F35" s="39">
        <v>4.3579237E7</v>
      </c>
      <c r="G35" s="39">
        <v>4.266633E7</v>
      </c>
      <c r="H35" s="39">
        <v>4.1753424E7</v>
      </c>
      <c r="I35" s="39">
        <v>4.0888566E7</v>
      </c>
      <c r="J35" s="39">
        <v>3.9254946E7</v>
      </c>
      <c r="K35" s="39">
        <v>3.7621325E7</v>
      </c>
      <c r="L35" s="39">
        <v>3.5987704E7</v>
      </c>
      <c r="M35" s="39">
        <v>3.4354083E7</v>
      </c>
    </row>
    <row r="36">
      <c r="A36" s="38" t="s">
        <v>172</v>
      </c>
      <c r="B36" s="41"/>
      <c r="C36" s="41"/>
      <c r="D36" s="39">
        <v>2623888.0</v>
      </c>
      <c r="E36" s="39">
        <v>931855.0</v>
      </c>
      <c r="F36" s="39">
        <v>904179.0</v>
      </c>
      <c r="G36" s="39">
        <v>894583.0</v>
      </c>
      <c r="H36" s="39">
        <v>875442.0</v>
      </c>
      <c r="I36" s="39">
        <v>903319.0</v>
      </c>
      <c r="J36" s="39">
        <v>867228.0</v>
      </c>
      <c r="K36" s="39">
        <v>831135.0</v>
      </c>
      <c r="L36" s="39">
        <v>795047.0</v>
      </c>
      <c r="M36" s="39">
        <v>758957.0</v>
      </c>
    </row>
    <row r="37">
      <c r="A37" s="38" t="s">
        <v>173</v>
      </c>
      <c r="B37" s="41"/>
      <c r="C37" s="41"/>
      <c r="D37" s="39">
        <v>275547.0</v>
      </c>
      <c r="E37" s="39">
        <v>262352.0</v>
      </c>
      <c r="F37" s="39">
        <v>264661.0</v>
      </c>
      <c r="G37" s="39">
        <v>349031.0</v>
      </c>
      <c r="H37" s="39">
        <v>247835.0</v>
      </c>
      <c r="I37" s="39">
        <v>0.0</v>
      </c>
      <c r="J37" s="39">
        <v>0.0</v>
      </c>
      <c r="K37" s="39">
        <v>0.0</v>
      </c>
      <c r="L37" s="39">
        <v>0.0</v>
      </c>
      <c r="M37" s="39">
        <v>0.0</v>
      </c>
    </row>
    <row r="38">
      <c r="A38" s="30" t="s">
        <v>174</v>
      </c>
      <c r="B38" s="41"/>
      <c r="C38" s="41"/>
      <c r="D38" s="39">
        <v>237997.0</v>
      </c>
      <c r="E38" s="39">
        <v>225523.0</v>
      </c>
      <c r="F38" s="39">
        <v>0.0</v>
      </c>
      <c r="G38" s="39">
        <v>0.0</v>
      </c>
      <c r="H38" s="39">
        <v>0.0</v>
      </c>
      <c r="I38" s="39">
        <v>0.0</v>
      </c>
      <c r="J38" s="39">
        <v>0.0</v>
      </c>
      <c r="K38" s="39">
        <v>0.0</v>
      </c>
      <c r="L38" s="39">
        <v>0.0</v>
      </c>
      <c r="M38" s="39">
        <v>0.0</v>
      </c>
    </row>
    <row r="39">
      <c r="A39" s="38" t="s">
        <v>175</v>
      </c>
      <c r="B39" s="41"/>
      <c r="C39" s="41"/>
      <c r="D39" s="39">
        <v>182499.0</v>
      </c>
      <c r="E39" s="39">
        <v>133065.0</v>
      </c>
      <c r="F39" s="39">
        <v>57180.0</v>
      </c>
      <c r="G39" s="39">
        <v>42323.0</v>
      </c>
      <c r="H39" s="39">
        <v>41502.0</v>
      </c>
      <c r="I39" s="39">
        <v>40723.0</v>
      </c>
      <c r="J39" s="39">
        <v>39096.0</v>
      </c>
      <c r="K39" s="39">
        <v>37469.0</v>
      </c>
      <c r="L39" s="39">
        <v>35842.0</v>
      </c>
      <c r="M39" s="39">
        <v>34215.0</v>
      </c>
    </row>
    <row r="40">
      <c r="A40" s="38" t="s">
        <v>176</v>
      </c>
      <c r="B40" s="41"/>
      <c r="C40" s="41"/>
      <c r="D40" s="39">
        <v>9.2228846E7</v>
      </c>
      <c r="E40" s="39">
        <v>9.0450339E7</v>
      </c>
      <c r="F40" s="39">
        <v>8.8633743E7</v>
      </c>
      <c r="G40" s="39">
        <v>8.6777303E7</v>
      </c>
      <c r="H40" s="39">
        <v>8.4921034E7</v>
      </c>
      <c r="I40" s="39">
        <v>8.3162492E7</v>
      </c>
      <c r="J40" s="39">
        <v>7.3106879E7</v>
      </c>
      <c r="K40" s="39">
        <v>7.1930584E7</v>
      </c>
      <c r="L40" s="39">
        <v>6.9646354E7</v>
      </c>
      <c r="M40" s="39">
        <v>6.8066201E7</v>
      </c>
    </row>
    <row r="41">
      <c r="A41" s="42" t="s">
        <v>177</v>
      </c>
      <c r="B41" s="43">
        <f t="shared" ref="B41:J41" si="6">SUM(B34:B40)</f>
        <v>53894995</v>
      </c>
      <c r="C41" s="43">
        <f t="shared" si="6"/>
        <v>54394368</v>
      </c>
      <c r="D41" s="43">
        <f t="shared" si="6"/>
        <v>201328537</v>
      </c>
      <c r="E41" s="43">
        <f t="shared" si="6"/>
        <v>192960667</v>
      </c>
      <c r="F41" s="44">
        <f t="shared" si="6"/>
        <v>184280929</v>
      </c>
      <c r="G41" s="44">
        <f t="shared" si="6"/>
        <v>172324101</v>
      </c>
      <c r="H41" s="44">
        <f t="shared" si="6"/>
        <v>171022436</v>
      </c>
      <c r="I41" s="44">
        <f t="shared" si="6"/>
        <v>183327861</v>
      </c>
      <c r="J41" s="44">
        <f t="shared" si="6"/>
        <v>164056929</v>
      </c>
      <c r="K41" s="44">
        <f t="shared" ref="K41:M41" si="7">SUM(K33:K40)</f>
        <v>175771989</v>
      </c>
      <c r="L41" s="44">
        <f t="shared" si="7"/>
        <v>175694189</v>
      </c>
      <c r="M41" s="43">
        <f t="shared" si="7"/>
        <v>176658470</v>
      </c>
    </row>
    <row r="42">
      <c r="A42" s="42" t="s">
        <v>178</v>
      </c>
      <c r="B42" s="42">
        <v>139.0</v>
      </c>
      <c r="C42" s="42">
        <v>156.0</v>
      </c>
      <c r="D42" s="42">
        <v>206.0</v>
      </c>
      <c r="E42" s="42">
        <v>254.0</v>
      </c>
      <c r="F42" s="42">
        <v>237.0</v>
      </c>
      <c r="G42" s="42">
        <v>231.0</v>
      </c>
      <c r="H42" s="42">
        <v>228.0</v>
      </c>
      <c r="I42" s="42">
        <v>229.0</v>
      </c>
      <c r="J42" s="42">
        <v>225.0</v>
      </c>
      <c r="K42" s="42">
        <v>216.0</v>
      </c>
      <c r="L42" s="42">
        <v>218.0</v>
      </c>
      <c r="M42" s="42">
        <v>213.0</v>
      </c>
    </row>
    <row r="81">
      <c r="A81" s="1" t="s">
        <v>179</v>
      </c>
    </row>
    <row r="82">
      <c r="A82" s="45" t="s">
        <v>180</v>
      </c>
      <c r="B82" s="45" t="s">
        <v>144</v>
      </c>
      <c r="C82" s="45" t="s">
        <v>181</v>
      </c>
      <c r="D82" s="45" t="s">
        <v>182</v>
      </c>
      <c r="E82" s="45" t="s">
        <v>183</v>
      </c>
    </row>
    <row r="83">
      <c r="A83" s="46" t="s">
        <v>184</v>
      </c>
      <c r="B83" s="47">
        <v>2015.0</v>
      </c>
      <c r="C83" s="48">
        <v>540.1</v>
      </c>
      <c r="D83" s="46">
        <v>14.3</v>
      </c>
      <c r="E83" s="49" t="s">
        <v>185</v>
      </c>
    </row>
    <row r="84">
      <c r="A84" s="32"/>
      <c r="B84" s="47">
        <v>2016.0</v>
      </c>
      <c r="C84" s="48">
        <v>560.7</v>
      </c>
      <c r="D84" s="32"/>
      <c r="E84" s="32"/>
    </row>
    <row r="85">
      <c r="A85" s="33"/>
      <c r="B85" s="47">
        <v>2017.0</v>
      </c>
      <c r="C85" s="48">
        <v>585.7</v>
      </c>
      <c r="D85" s="33"/>
      <c r="E85" s="33"/>
    </row>
    <row r="86">
      <c r="A86" s="46" t="s">
        <v>186</v>
      </c>
      <c r="B86" s="47">
        <v>2018.0</v>
      </c>
      <c r="C86" s="48">
        <v>593.5</v>
      </c>
      <c r="D86" s="46">
        <v>14.0</v>
      </c>
      <c r="E86" s="49" t="s">
        <v>187</v>
      </c>
    </row>
    <row r="87">
      <c r="A87" s="32"/>
      <c r="B87" s="47">
        <v>2019.0</v>
      </c>
      <c r="C87" s="48">
        <v>563.2</v>
      </c>
      <c r="D87" s="32"/>
      <c r="E87" s="32"/>
    </row>
    <row r="88">
      <c r="A88" s="33"/>
      <c r="B88" s="47">
        <v>2020.0</v>
      </c>
      <c r="C88" s="48">
        <v>562.5</v>
      </c>
      <c r="D88" s="33"/>
      <c r="E88" s="33"/>
    </row>
    <row r="89">
      <c r="A89" s="46" t="s">
        <v>188</v>
      </c>
      <c r="B89" s="47">
        <v>2021.0</v>
      </c>
      <c r="C89" s="48">
        <v>589.3</v>
      </c>
      <c r="D89" s="46">
        <v>14.0</v>
      </c>
      <c r="E89" s="49" t="s">
        <v>189</v>
      </c>
    </row>
    <row r="90">
      <c r="A90" s="32"/>
      <c r="B90" s="47">
        <v>2022.0</v>
      </c>
      <c r="C90" s="48">
        <v>589.3</v>
      </c>
      <c r="D90" s="32"/>
      <c r="E90" s="32"/>
    </row>
    <row r="91">
      <c r="A91" s="32"/>
      <c r="B91" s="47">
        <v>2023.0</v>
      </c>
      <c r="C91" s="48">
        <v>589.3</v>
      </c>
      <c r="D91" s="32"/>
      <c r="E91" s="32"/>
    </row>
    <row r="92">
      <c r="A92" s="32"/>
      <c r="B92" s="47">
        <v>2024.0</v>
      </c>
      <c r="C92" s="48">
        <v>567.1</v>
      </c>
      <c r="D92" s="32"/>
      <c r="E92" s="32"/>
    </row>
    <row r="93">
      <c r="A93" s="33"/>
      <c r="B93" s="47">
        <v>2025.0</v>
      </c>
      <c r="C93" s="48">
        <v>567.1</v>
      </c>
      <c r="D93" s="33"/>
      <c r="E93" s="33"/>
    </row>
    <row r="113">
      <c r="A113" s="1"/>
    </row>
    <row r="114">
      <c r="A114" s="1" t="s">
        <v>190</v>
      </c>
    </row>
    <row r="116">
      <c r="A116" s="45" t="s">
        <v>191</v>
      </c>
      <c r="B116" s="45" t="s">
        <v>192</v>
      </c>
      <c r="D116" s="45" t="s">
        <v>191</v>
      </c>
      <c r="E116" s="45" t="s">
        <v>192</v>
      </c>
    </row>
    <row r="117">
      <c r="A117" s="40">
        <v>2016.0</v>
      </c>
      <c r="B117" s="50">
        <f>-3*(-4)+46</f>
        <v>58</v>
      </c>
      <c r="D117" s="40">
        <v>2020.0</v>
      </c>
      <c r="E117" s="40">
        <v>50.0</v>
      </c>
    </row>
    <row r="118">
      <c r="A118" s="40">
        <v>2017.0</v>
      </c>
      <c r="B118" s="50">
        <f>-3*(-3)+46</f>
        <v>55</v>
      </c>
      <c r="D118" s="40">
        <v>2021.0</v>
      </c>
      <c r="E118" s="40">
        <v>35.0</v>
      </c>
    </row>
    <row r="119">
      <c r="A119" s="40">
        <v>2018.0</v>
      </c>
      <c r="B119" s="50">
        <f>-3*(-2)+46</f>
        <v>52</v>
      </c>
      <c r="D119" s="40">
        <v>2022.0</v>
      </c>
      <c r="E119" s="40">
        <v>44.0</v>
      </c>
    </row>
    <row r="120">
      <c r="A120" s="40">
        <v>2019.0</v>
      </c>
      <c r="B120" s="50">
        <f>-3*(-1)+46</f>
        <v>49</v>
      </c>
    </row>
    <row r="121">
      <c r="A121" s="40">
        <v>2020.0</v>
      </c>
      <c r="B121" s="40">
        <v>50.0</v>
      </c>
    </row>
    <row r="122">
      <c r="A122" s="40">
        <v>2021.0</v>
      </c>
      <c r="B122" s="40">
        <v>35.0</v>
      </c>
    </row>
    <row r="123">
      <c r="A123" s="40">
        <v>2022.0</v>
      </c>
      <c r="B123" s="40">
        <v>44.0</v>
      </c>
    </row>
    <row r="124">
      <c r="A124" s="40">
        <v>2023.0</v>
      </c>
      <c r="B124" s="50">
        <f>-3*(3)+46</f>
        <v>37</v>
      </c>
    </row>
    <row r="132">
      <c r="A132" s="45" t="s">
        <v>193</v>
      </c>
      <c r="B132" s="45" t="s">
        <v>192</v>
      </c>
      <c r="D132" s="45" t="s">
        <v>193</v>
      </c>
      <c r="E132" s="45" t="s">
        <v>192</v>
      </c>
    </row>
    <row r="133">
      <c r="A133" s="40">
        <v>2016.0</v>
      </c>
      <c r="B133" s="40">
        <v>155.0</v>
      </c>
      <c r="D133" s="40">
        <v>2017.0</v>
      </c>
      <c r="E133" s="40">
        <v>156.0</v>
      </c>
    </row>
    <row r="134">
      <c r="A134" s="40">
        <v>2017.0</v>
      </c>
      <c r="B134" s="40">
        <v>156.0</v>
      </c>
      <c r="D134" s="40">
        <v>2018.0</v>
      </c>
      <c r="E134" s="40">
        <v>158.0</v>
      </c>
    </row>
    <row r="135">
      <c r="A135" s="40">
        <v>2018.0</v>
      </c>
      <c r="B135" s="40">
        <v>158.0</v>
      </c>
      <c r="D135" s="40">
        <v>2019.0</v>
      </c>
      <c r="E135" s="40">
        <v>158.0</v>
      </c>
    </row>
    <row r="136">
      <c r="A136" s="40">
        <v>2019.0</v>
      </c>
      <c r="B136" s="40">
        <v>158.0</v>
      </c>
      <c r="D136" s="40">
        <v>2020.0</v>
      </c>
      <c r="E136" s="40">
        <v>105.0</v>
      </c>
    </row>
    <row r="137">
      <c r="A137" s="40">
        <v>2020.0</v>
      </c>
      <c r="B137" s="40">
        <v>105.0</v>
      </c>
      <c r="D137" s="40">
        <v>2021.0</v>
      </c>
      <c r="E137" s="40">
        <v>109.0</v>
      </c>
    </row>
    <row r="138">
      <c r="A138" s="40">
        <v>2021.0</v>
      </c>
      <c r="B138" s="40">
        <v>109.0</v>
      </c>
      <c r="D138" s="40">
        <v>2022.0</v>
      </c>
      <c r="E138" s="40">
        <v>100.0</v>
      </c>
    </row>
    <row r="139">
      <c r="A139" s="40">
        <v>2022.0</v>
      </c>
      <c r="B139" s="40">
        <v>100.0</v>
      </c>
    </row>
    <row r="140">
      <c r="A140" s="40">
        <v>2023.0</v>
      </c>
      <c r="B140" s="51">
        <f>-13.7*6 + 165</f>
        <v>82.8</v>
      </c>
    </row>
  </sheetData>
  <mergeCells count="9">
    <mergeCell ref="D89:D93"/>
    <mergeCell ref="E89:E93"/>
    <mergeCell ref="A83:A85"/>
    <mergeCell ref="D83:D85"/>
    <mergeCell ref="E83:E85"/>
    <mergeCell ref="A86:A88"/>
    <mergeCell ref="D86:D88"/>
    <mergeCell ref="E86:E88"/>
    <mergeCell ref="A89:A9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  <col customWidth="1" min="6" max="6" width="10.88"/>
    <col customWidth="1" min="12" max="12" width="9.75"/>
  </cols>
  <sheetData>
    <row r="1">
      <c r="A1" s="12" t="s">
        <v>194</v>
      </c>
    </row>
    <row r="2">
      <c r="A2" s="52" t="s">
        <v>195</v>
      </c>
    </row>
    <row r="3">
      <c r="A3" s="53" t="s">
        <v>196</v>
      </c>
      <c r="B3" s="13"/>
      <c r="C3" s="13"/>
      <c r="D3" s="13"/>
      <c r="E3" s="13"/>
      <c r="F3" s="13"/>
      <c r="G3" s="53" t="s">
        <v>197</v>
      </c>
      <c r="H3" s="13"/>
      <c r="I3" s="13"/>
      <c r="J3" s="13"/>
      <c r="K3" s="13"/>
      <c r="M3" s="54" t="s">
        <v>198</v>
      </c>
      <c r="N3" s="13"/>
      <c r="O3" s="13"/>
      <c r="P3" s="13"/>
      <c r="Q3" s="13"/>
    </row>
    <row r="4">
      <c r="A4" s="55"/>
      <c r="B4" s="56" t="s">
        <v>199</v>
      </c>
      <c r="C4" s="56" t="s">
        <v>200</v>
      </c>
      <c r="D4" s="56" t="s">
        <v>201</v>
      </c>
      <c r="E4" s="56" t="s">
        <v>202</v>
      </c>
      <c r="F4" s="13"/>
      <c r="G4" s="55"/>
      <c r="H4" s="56" t="s">
        <v>199</v>
      </c>
      <c r="I4" s="56" t="s">
        <v>200</v>
      </c>
      <c r="J4" s="56" t="s">
        <v>201</v>
      </c>
      <c r="K4" s="56" t="s">
        <v>202</v>
      </c>
      <c r="M4" s="55"/>
      <c r="N4" s="56" t="s">
        <v>199</v>
      </c>
      <c r="O4" s="56" t="s">
        <v>200</v>
      </c>
      <c r="P4" s="56" t="s">
        <v>201</v>
      </c>
      <c r="Q4" s="56" t="s">
        <v>202</v>
      </c>
    </row>
    <row r="5">
      <c r="A5" s="56">
        <v>2017.0</v>
      </c>
      <c r="B5" s="57">
        <v>13.0</v>
      </c>
      <c r="C5" s="57">
        <v>9.0</v>
      </c>
      <c r="D5" s="57">
        <v>10.0</v>
      </c>
      <c r="E5" s="57">
        <v>68.0</v>
      </c>
      <c r="F5" s="13"/>
      <c r="G5" s="56">
        <v>2017.0</v>
      </c>
      <c r="H5" s="57">
        <v>19.0</v>
      </c>
      <c r="I5" s="57">
        <v>22.0</v>
      </c>
      <c r="J5" s="57">
        <v>47.0</v>
      </c>
      <c r="K5" s="57">
        <v>57.0</v>
      </c>
      <c r="M5" s="56">
        <v>2017.0</v>
      </c>
      <c r="N5" s="57">
        <f t="shared" ref="N5:Q5" si="1">B5+H5</f>
        <v>32</v>
      </c>
      <c r="O5" s="57">
        <f t="shared" si="1"/>
        <v>31</v>
      </c>
      <c r="P5" s="57">
        <f t="shared" si="1"/>
        <v>57</v>
      </c>
      <c r="Q5" s="57">
        <f t="shared" si="1"/>
        <v>125</v>
      </c>
    </row>
    <row r="6">
      <c r="A6" s="56">
        <v>2018.0</v>
      </c>
      <c r="B6" s="57">
        <v>24.0</v>
      </c>
      <c r="C6" s="57">
        <v>11.0</v>
      </c>
      <c r="D6" s="57">
        <v>9.0</v>
      </c>
      <c r="E6" s="57">
        <v>59.0</v>
      </c>
      <c r="F6" s="13"/>
      <c r="G6" s="56">
        <v>2018.0</v>
      </c>
      <c r="H6" s="57">
        <v>23.0</v>
      </c>
      <c r="I6" s="57">
        <v>41.0</v>
      </c>
      <c r="J6" s="57">
        <v>64.0</v>
      </c>
      <c r="K6" s="57">
        <v>80.0</v>
      </c>
      <c r="M6" s="56">
        <v>2018.0</v>
      </c>
      <c r="N6" s="57">
        <f t="shared" ref="N6:Q6" si="2">B6+H6</f>
        <v>47</v>
      </c>
      <c r="O6" s="57">
        <f t="shared" si="2"/>
        <v>52</v>
      </c>
      <c r="P6" s="57">
        <f t="shared" si="2"/>
        <v>73</v>
      </c>
      <c r="Q6" s="57">
        <f t="shared" si="2"/>
        <v>139</v>
      </c>
    </row>
    <row r="7">
      <c r="A7" s="56">
        <v>2019.0</v>
      </c>
      <c r="B7" s="57">
        <v>14.0</v>
      </c>
      <c r="C7" s="57">
        <v>9.0</v>
      </c>
      <c r="D7" s="57">
        <v>10.0</v>
      </c>
      <c r="E7" s="57">
        <v>34.0</v>
      </c>
      <c r="F7" s="13"/>
      <c r="G7" s="56">
        <v>2019.0</v>
      </c>
      <c r="H7" s="57">
        <v>31.0</v>
      </c>
      <c r="I7" s="57">
        <v>48.0</v>
      </c>
      <c r="J7" s="57">
        <v>59.0</v>
      </c>
      <c r="K7" s="57">
        <v>114.0</v>
      </c>
      <c r="M7" s="56">
        <v>2019.0</v>
      </c>
      <c r="N7" s="57">
        <f t="shared" ref="N7:Q7" si="3">B7+H7</f>
        <v>45</v>
      </c>
      <c r="O7" s="57">
        <f t="shared" si="3"/>
        <v>57</v>
      </c>
      <c r="P7" s="57">
        <f t="shared" si="3"/>
        <v>69</v>
      </c>
      <c r="Q7" s="57">
        <f t="shared" si="3"/>
        <v>148</v>
      </c>
    </row>
    <row r="8">
      <c r="A8" s="56">
        <v>2020.0</v>
      </c>
      <c r="B8" s="57">
        <v>9.0</v>
      </c>
      <c r="C8" s="57">
        <v>5.0</v>
      </c>
      <c r="D8" s="57">
        <v>7.0</v>
      </c>
      <c r="E8" s="57">
        <v>66.0</v>
      </c>
      <c r="F8" s="13"/>
      <c r="G8" s="56">
        <v>2020.0</v>
      </c>
      <c r="H8" s="57">
        <v>45.0</v>
      </c>
      <c r="I8" s="57">
        <v>23.0</v>
      </c>
      <c r="J8" s="57">
        <v>28.0</v>
      </c>
      <c r="K8" s="57">
        <v>127.0</v>
      </c>
      <c r="M8" s="56">
        <v>2020.0</v>
      </c>
      <c r="N8" s="57">
        <f t="shared" ref="N8:Q8" si="4">B8+H8</f>
        <v>54</v>
      </c>
      <c r="O8" s="57">
        <f t="shared" si="4"/>
        <v>28</v>
      </c>
      <c r="P8" s="57">
        <f t="shared" si="4"/>
        <v>35</v>
      </c>
      <c r="Q8" s="57">
        <f t="shared" si="4"/>
        <v>193</v>
      </c>
    </row>
    <row r="9">
      <c r="A9" s="56">
        <v>2021.0</v>
      </c>
      <c r="B9" s="57">
        <v>33.0</v>
      </c>
      <c r="C9" s="57">
        <v>15.0</v>
      </c>
      <c r="D9" s="57">
        <v>8.0</v>
      </c>
      <c r="E9" s="57">
        <v>88.0</v>
      </c>
      <c r="F9" s="13"/>
      <c r="G9" s="56">
        <v>2021.0</v>
      </c>
      <c r="H9" s="57">
        <v>56.0</v>
      </c>
      <c r="I9" s="57">
        <v>57.0</v>
      </c>
      <c r="J9" s="57">
        <v>84.0</v>
      </c>
      <c r="K9" s="57">
        <v>169.0</v>
      </c>
      <c r="M9" s="56">
        <v>2021.0</v>
      </c>
      <c r="N9" s="57">
        <f t="shared" ref="N9:Q9" si="5">B9+H9</f>
        <v>89</v>
      </c>
      <c r="O9" s="57">
        <f t="shared" si="5"/>
        <v>72</v>
      </c>
      <c r="P9" s="57">
        <f t="shared" si="5"/>
        <v>92</v>
      </c>
      <c r="Q9" s="57">
        <f t="shared" si="5"/>
        <v>257</v>
      </c>
    </row>
    <row r="10">
      <c r="A10" s="56">
        <v>2022.0</v>
      </c>
      <c r="B10" s="57">
        <v>23.0</v>
      </c>
      <c r="C10" s="57">
        <v>20.0</v>
      </c>
      <c r="D10" s="57">
        <v>29.0</v>
      </c>
      <c r="E10" s="57">
        <v>51.0</v>
      </c>
      <c r="F10" s="13"/>
      <c r="G10" s="56">
        <v>2022.0</v>
      </c>
      <c r="H10" s="57">
        <v>71.0</v>
      </c>
      <c r="I10" s="57">
        <v>107.0</v>
      </c>
      <c r="J10" s="57">
        <v>121.0</v>
      </c>
      <c r="K10" s="57">
        <v>151.0</v>
      </c>
      <c r="M10" s="56">
        <v>2022.0</v>
      </c>
      <c r="N10" s="57">
        <f t="shared" ref="N10:Q10" si="6">B10+H10</f>
        <v>94</v>
      </c>
      <c r="O10" s="57">
        <f t="shared" si="6"/>
        <v>127</v>
      </c>
      <c r="P10" s="57">
        <f t="shared" si="6"/>
        <v>150</v>
      </c>
      <c r="Q10" s="57">
        <f t="shared" si="6"/>
        <v>202</v>
      </c>
    </row>
    <row r="11">
      <c r="A11" s="56">
        <v>2023.0</v>
      </c>
      <c r="B11" s="58">
        <f>2.06*6+14.2</f>
        <v>26.56</v>
      </c>
      <c r="C11" s="58">
        <f>1.8*6 + 7</f>
        <v>17.8</v>
      </c>
      <c r="D11" s="58">
        <f>2.54*6 + 5.81</f>
        <v>21.05</v>
      </c>
      <c r="E11" s="58">
        <f>0.971*6 + 58.6</f>
        <v>64.426</v>
      </c>
      <c r="F11" s="13"/>
      <c r="G11" s="56">
        <v>2023.0</v>
      </c>
      <c r="H11" s="58">
        <f>10.7*6 + 14.2</f>
        <v>78.4</v>
      </c>
      <c r="I11" s="58">
        <f>12.8*6 + 17.7</f>
        <v>94.5</v>
      </c>
      <c r="J11" s="58">
        <f>11.4*6 + 38.7</f>
        <v>107.1</v>
      </c>
      <c r="K11" s="58">
        <f>21.4*6 + 62.8</f>
        <v>191.2</v>
      </c>
      <c r="M11" s="56">
        <v>2023.0</v>
      </c>
      <c r="N11" s="58">
        <f t="shared" ref="N11:Q11" si="7">B11+H11</f>
        <v>104.96</v>
      </c>
      <c r="O11" s="58">
        <f t="shared" si="7"/>
        <v>112.3</v>
      </c>
      <c r="P11" s="58">
        <f t="shared" si="7"/>
        <v>128.15</v>
      </c>
      <c r="Q11" s="58">
        <f t="shared" si="7"/>
        <v>255.626</v>
      </c>
    </row>
    <row r="28">
      <c r="A28" s="59" t="s">
        <v>203</v>
      </c>
    </row>
    <row r="29">
      <c r="A29" s="60" t="s">
        <v>204</v>
      </c>
      <c r="B29" s="61">
        <v>2023.0</v>
      </c>
      <c r="C29" s="62" t="s">
        <v>205</v>
      </c>
      <c r="D29" s="60" t="s">
        <v>206</v>
      </c>
      <c r="E29" s="61">
        <v>2019.0</v>
      </c>
      <c r="F29" s="61">
        <v>2018.0</v>
      </c>
      <c r="G29" s="61">
        <v>2017.0</v>
      </c>
    </row>
    <row r="30">
      <c r="A30" s="63" t="s">
        <v>199</v>
      </c>
      <c r="B30" s="64">
        <v>9.8896957E7</v>
      </c>
      <c r="C30" s="65">
        <f t="shared" ref="C30:C33" si="9">B30/$B$34</f>
        <v>0.2824120779</v>
      </c>
      <c r="D30" s="48">
        <v>0.3</v>
      </c>
      <c r="E30" s="66">
        <f t="shared" ref="E30:G30" si="8">$D30*E$8</f>
        <v>19.8</v>
      </c>
      <c r="F30" s="66">
        <f t="shared" si="8"/>
        <v>0</v>
      </c>
      <c r="G30" s="66">
        <f t="shared" si="8"/>
        <v>606</v>
      </c>
    </row>
    <row r="31">
      <c r="A31" s="63" t="s">
        <v>200</v>
      </c>
      <c r="B31" s="64">
        <v>6.8393321E7</v>
      </c>
      <c r="C31" s="65">
        <f t="shared" si="9"/>
        <v>0.1953053004</v>
      </c>
      <c r="D31" s="48">
        <v>0.2</v>
      </c>
      <c r="E31" s="66">
        <f t="shared" ref="E31:G31" si="10">$D31*E$8</f>
        <v>13.2</v>
      </c>
      <c r="F31" s="66">
        <f t="shared" si="10"/>
        <v>0</v>
      </c>
      <c r="G31" s="66">
        <f t="shared" si="10"/>
        <v>404</v>
      </c>
    </row>
    <row r="32">
      <c r="A32" s="63" t="s">
        <v>201</v>
      </c>
      <c r="B32" s="64">
        <v>5.7360496E7</v>
      </c>
      <c r="C32" s="65">
        <f t="shared" si="9"/>
        <v>0.1637997503</v>
      </c>
      <c r="D32" s="48">
        <v>0.15</v>
      </c>
      <c r="E32" s="66">
        <f t="shared" ref="E32:G32" si="11">$D32*E$8</f>
        <v>9.9</v>
      </c>
      <c r="F32" s="66">
        <f t="shared" si="11"/>
        <v>0</v>
      </c>
      <c r="G32" s="66">
        <f t="shared" si="11"/>
        <v>303</v>
      </c>
    </row>
    <row r="33">
      <c r="A33" s="63" t="s">
        <v>202</v>
      </c>
      <c r="B33" s="64">
        <v>1.25535938E8</v>
      </c>
      <c r="C33" s="65">
        <f t="shared" si="9"/>
        <v>0.3584828713</v>
      </c>
      <c r="D33" s="48">
        <v>0.35</v>
      </c>
      <c r="E33" s="66">
        <f t="shared" ref="E33:G33" si="12">$D33*E$8</f>
        <v>23.1</v>
      </c>
      <c r="F33" s="66">
        <f t="shared" si="12"/>
        <v>0</v>
      </c>
      <c r="G33" s="66">
        <f t="shared" si="12"/>
        <v>707</v>
      </c>
    </row>
    <row r="34">
      <c r="A34" s="67" t="s">
        <v>207</v>
      </c>
      <c r="B34" s="68">
        <f>SUM(B30:B33)</f>
        <v>350186712</v>
      </c>
      <c r="C34" s="69"/>
      <c r="D34" s="70"/>
      <c r="E34" s="71">
        <v>2.7216767E8</v>
      </c>
      <c r="F34" s="71">
        <v>2.72348123E8</v>
      </c>
      <c r="G34" s="71">
        <v>2.21015093E8</v>
      </c>
    </row>
    <row r="37">
      <c r="A37" s="72" t="s">
        <v>208</v>
      </c>
    </row>
    <row r="38">
      <c r="A38" s="73" t="s">
        <v>209</v>
      </c>
      <c r="B38" s="73" t="s">
        <v>210</v>
      </c>
      <c r="C38" s="74"/>
      <c r="D38" s="74"/>
    </row>
    <row r="39">
      <c r="A39" s="73" t="s">
        <v>144</v>
      </c>
      <c r="B39" s="75" t="s">
        <v>211</v>
      </c>
      <c r="C39" s="75" t="s">
        <v>212</v>
      </c>
      <c r="D39" s="75" t="s">
        <v>213</v>
      </c>
    </row>
    <row r="40">
      <c r="A40" s="76">
        <v>2017.0</v>
      </c>
      <c r="B40" s="77">
        <v>96647.0</v>
      </c>
      <c r="C40" s="77">
        <v>2437551.0</v>
      </c>
      <c r="D40" s="77">
        <v>2534198.0</v>
      </c>
    </row>
    <row r="41">
      <c r="A41" s="76">
        <v>2018.0</v>
      </c>
      <c r="B41" s="77">
        <v>93971.0</v>
      </c>
      <c r="C41" s="77">
        <v>3226435.0</v>
      </c>
      <c r="D41" s="77">
        <v>3320406.0</v>
      </c>
    </row>
    <row r="42">
      <c r="A42" s="76">
        <v>2019.0</v>
      </c>
      <c r="B42" s="77">
        <v>47371.0</v>
      </c>
      <c r="C42" s="77">
        <v>3069619.0</v>
      </c>
      <c r="D42" s="77">
        <v>3116990.0</v>
      </c>
    </row>
    <row r="43">
      <c r="A43" s="76">
        <v>2020.0</v>
      </c>
      <c r="B43" s="77">
        <v>116623.0</v>
      </c>
      <c r="C43" s="77">
        <v>1052194.0</v>
      </c>
      <c r="D43" s="77">
        <v>1168817.0</v>
      </c>
    </row>
    <row r="44">
      <c r="A44" s="76">
        <v>2021.0</v>
      </c>
      <c r="B44" s="77">
        <v>6225792.0</v>
      </c>
      <c r="C44" s="77">
        <v>1865826.0</v>
      </c>
      <c r="D44" s="77">
        <v>8091618.0</v>
      </c>
    </row>
    <row r="45">
      <c r="A45" s="76">
        <v>2022.0</v>
      </c>
      <c r="B45" s="77">
        <v>140318.0</v>
      </c>
      <c r="C45" s="77">
        <v>1752828.0</v>
      </c>
      <c r="D45" s="77">
        <v>1893146.0</v>
      </c>
    </row>
    <row r="46">
      <c r="A46" s="76">
        <v>2023.0</v>
      </c>
      <c r="B46" s="77">
        <v>517292.0</v>
      </c>
      <c r="C46" s="77">
        <v>1148684.0</v>
      </c>
      <c r="D46" s="77">
        <v>1665976.0</v>
      </c>
    </row>
    <row r="47">
      <c r="A47" s="76">
        <v>2024.0</v>
      </c>
      <c r="B47" s="77">
        <v>22475.0</v>
      </c>
      <c r="C47" s="77">
        <v>72074.0</v>
      </c>
      <c r="D47" s="77">
        <v>94549.0</v>
      </c>
    </row>
    <row r="48">
      <c r="A48" s="78" t="s">
        <v>213</v>
      </c>
      <c r="B48" s="79">
        <v>7260489.0</v>
      </c>
      <c r="C48" s="79">
        <v>1.4625211E7</v>
      </c>
      <c r="D48" s="79">
        <v>2.18857E7</v>
      </c>
    </row>
    <row r="51">
      <c r="A51" s="80" t="s">
        <v>214</v>
      </c>
    </row>
    <row r="52">
      <c r="A52" s="81"/>
      <c r="B52" s="81" t="s">
        <v>199</v>
      </c>
      <c r="C52" s="81" t="s">
        <v>200</v>
      </c>
      <c r="D52" s="81" t="s">
        <v>201</v>
      </c>
      <c r="E52" s="81" t="s">
        <v>202</v>
      </c>
      <c r="F52" s="81" t="s">
        <v>207</v>
      </c>
      <c r="G52" s="13"/>
    </row>
    <row r="53">
      <c r="A53" s="81">
        <v>2018.0</v>
      </c>
      <c r="B53" s="41">
        <v>2772.0</v>
      </c>
      <c r="C53" s="41">
        <v>12927.0</v>
      </c>
      <c r="D53" s="41">
        <v>1792.0</v>
      </c>
      <c r="E53" s="41">
        <v>3720.0</v>
      </c>
      <c r="F53" s="41">
        <f t="shared" ref="F53:F55" si="13">SUM(B53:E53)</f>
        <v>21211</v>
      </c>
      <c r="G53" s="13"/>
    </row>
    <row r="54">
      <c r="A54" s="81">
        <v>2018.0</v>
      </c>
      <c r="B54" s="41">
        <v>16716.0</v>
      </c>
      <c r="C54" s="41">
        <v>22497.0</v>
      </c>
      <c r="D54" s="41">
        <v>2200.0</v>
      </c>
      <c r="E54" s="41">
        <v>3425.0</v>
      </c>
      <c r="F54" s="41">
        <f t="shared" si="13"/>
        <v>44838</v>
      </c>
      <c r="G54" s="13"/>
    </row>
    <row r="55">
      <c r="A55" s="81">
        <v>2019.0</v>
      </c>
      <c r="B55" s="41">
        <v>3115.0</v>
      </c>
      <c r="C55" s="41">
        <v>9827.0</v>
      </c>
      <c r="D55" s="41">
        <v>16641.0</v>
      </c>
      <c r="E55" s="41">
        <v>3937.0</v>
      </c>
      <c r="F55" s="41">
        <f t="shared" si="13"/>
        <v>33520</v>
      </c>
      <c r="G55" s="13"/>
    </row>
    <row r="56">
      <c r="A56" s="81">
        <v>2020.0</v>
      </c>
      <c r="B56" s="41">
        <v>6658.0</v>
      </c>
      <c r="C56" s="41">
        <v>14074.0</v>
      </c>
      <c r="D56" s="41">
        <v>12099.0</v>
      </c>
      <c r="E56" s="41">
        <v>7426.0</v>
      </c>
      <c r="F56" s="41">
        <v>40257.0</v>
      </c>
      <c r="G56" s="13"/>
    </row>
    <row r="57">
      <c r="A57" s="81">
        <v>2021.0</v>
      </c>
      <c r="B57" s="82">
        <f t="shared" ref="B57:E57" si="14">(B$56/$F$56)*$F57</f>
        <v>8055.523412</v>
      </c>
      <c r="C57" s="82">
        <f t="shared" si="14"/>
        <v>17028.15207</v>
      </c>
      <c r="D57" s="82">
        <f t="shared" si="14"/>
        <v>14638.59684</v>
      </c>
      <c r="E57" s="82">
        <f t="shared" si="14"/>
        <v>8984.727675</v>
      </c>
      <c r="F57" s="41">
        <v>48707.0</v>
      </c>
      <c r="G57" s="13"/>
    </row>
    <row r="58">
      <c r="A58" s="81">
        <v>2022.0</v>
      </c>
      <c r="B58" s="82">
        <f t="shared" ref="B58:E58" si="15">(B$56/$F$56)*$F58</f>
        <v>7868.139504</v>
      </c>
      <c r="C58" s="82">
        <f t="shared" si="15"/>
        <v>16632.05097</v>
      </c>
      <c r="D58" s="82">
        <f t="shared" si="15"/>
        <v>14298.08048</v>
      </c>
      <c r="E58" s="82">
        <f t="shared" si="15"/>
        <v>8775.729041</v>
      </c>
      <c r="F58" s="41">
        <f>23787*2</f>
        <v>47574</v>
      </c>
      <c r="G58" s="83">
        <f>(F58/F57)-1</f>
        <v>-0.02326154352</v>
      </c>
    </row>
    <row r="59">
      <c r="A59" s="81">
        <v>2023.0</v>
      </c>
      <c r="B59" s="82">
        <f t="shared" ref="B59:E59" si="16">B58*(1.03)</f>
        <v>8104.183689</v>
      </c>
      <c r="C59" s="82">
        <f t="shared" si="16"/>
        <v>17131.0125</v>
      </c>
      <c r="D59" s="82">
        <f t="shared" si="16"/>
        <v>14727.0229</v>
      </c>
      <c r="E59" s="82">
        <f t="shared" si="16"/>
        <v>9039.000912</v>
      </c>
      <c r="F59" s="41">
        <f>SUM(B59:E59)</f>
        <v>49001.22</v>
      </c>
      <c r="G59" s="84">
        <v>0.03</v>
      </c>
    </row>
  </sheetData>
  <hyperlinks>
    <hyperlink r:id="rId1" ref="A37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4.25"/>
    <col customWidth="1" min="3" max="3" width="40.13"/>
    <col customWidth="1" min="4" max="4" width="12.5"/>
  </cols>
  <sheetData>
    <row r="1">
      <c r="A1" s="80" t="s">
        <v>215</v>
      </c>
    </row>
    <row r="2">
      <c r="A2" s="85" t="s">
        <v>216</v>
      </c>
      <c r="B2" s="85" t="s">
        <v>217</v>
      </c>
      <c r="C2" s="86"/>
      <c r="D2" s="86"/>
    </row>
    <row r="3">
      <c r="A3" s="87" t="s">
        <v>218</v>
      </c>
      <c r="B3" s="88" t="s">
        <v>219</v>
      </c>
      <c r="C3" s="88" t="s">
        <v>220</v>
      </c>
      <c r="D3" s="88" t="s">
        <v>213</v>
      </c>
    </row>
    <row r="4">
      <c r="A4" s="89">
        <v>2016.0</v>
      </c>
      <c r="B4" s="90">
        <v>2.296876459E9</v>
      </c>
      <c r="C4" s="90">
        <v>7.21287E8</v>
      </c>
      <c r="D4" s="90">
        <v>3.018163459E9</v>
      </c>
    </row>
    <row r="5">
      <c r="A5" s="89">
        <v>2017.0</v>
      </c>
      <c r="B5" s="90">
        <v>2.190357274E9</v>
      </c>
      <c r="C5" s="90">
        <v>9.559259999999999E8</v>
      </c>
      <c r="D5" s="90">
        <v>3.146283274E9</v>
      </c>
    </row>
    <row r="6">
      <c r="A6" s="89">
        <v>2018.0</v>
      </c>
      <c r="B6" s="90">
        <v>2.098006742E9</v>
      </c>
      <c r="C6" s="90">
        <v>9.213515E8</v>
      </c>
      <c r="D6" s="90">
        <v>3.019358242E9</v>
      </c>
    </row>
    <row r="7">
      <c r="A7" s="89">
        <v>2019.0</v>
      </c>
      <c r="B7" s="90">
        <v>2.035547278E9</v>
      </c>
      <c r="C7" s="90">
        <v>5.940425E8</v>
      </c>
      <c r="D7" s="90">
        <v>2.629589778E9</v>
      </c>
    </row>
    <row r="8">
      <c r="A8" s="89">
        <v>2020.0</v>
      </c>
      <c r="B8" s="90">
        <v>1.929748796E9</v>
      </c>
      <c r="C8" s="90">
        <v>7.360099999999999E8</v>
      </c>
      <c r="D8" s="90">
        <v>2.665758796E9</v>
      </c>
    </row>
    <row r="9">
      <c r="A9" s="89">
        <v>2021.0</v>
      </c>
      <c r="B9" s="90">
        <v>1.581482341E9</v>
      </c>
      <c r="C9" s="90">
        <v>4.773605E8</v>
      </c>
      <c r="D9" s="90">
        <v>2.058842841E9</v>
      </c>
    </row>
    <row r="10">
      <c r="A10" s="89">
        <v>2022.0</v>
      </c>
      <c r="B10" s="90">
        <v>1.569136977E9</v>
      </c>
      <c r="C10" s="90">
        <v>3.769279999999999E8</v>
      </c>
      <c r="D10" s="90">
        <v>1.946064977E9</v>
      </c>
    </row>
    <row r="11">
      <c r="A11" s="91">
        <v>2023.0</v>
      </c>
      <c r="B11" s="92">
        <v>1.567683022E9</v>
      </c>
      <c r="C11" s="93"/>
      <c r="D11" s="92">
        <v>1.567683022E9</v>
      </c>
    </row>
    <row r="12">
      <c r="A12" s="94" t="s">
        <v>213</v>
      </c>
      <c r="B12" s="95">
        <v>1.5268838889E10</v>
      </c>
      <c r="C12" s="95">
        <v>4.7829055E9</v>
      </c>
      <c r="D12" s="95">
        <v>2.0051744389E10</v>
      </c>
    </row>
    <row r="15">
      <c r="A15" s="80" t="s">
        <v>221</v>
      </c>
    </row>
    <row r="16">
      <c r="A16" s="96"/>
      <c r="B16" s="96" t="s">
        <v>222</v>
      </c>
      <c r="C16" s="96" t="s">
        <v>223</v>
      </c>
      <c r="D16" s="97" t="s">
        <v>224</v>
      </c>
    </row>
    <row r="17">
      <c r="A17" s="96">
        <v>2017.0</v>
      </c>
      <c r="B17" s="98">
        <v>5.806554E8</v>
      </c>
      <c r="C17" s="98">
        <v>4535600.0</v>
      </c>
      <c r="D17" s="99">
        <f t="shared" ref="D17:D23" si="1">C17/(B17+C17)</f>
        <v>0.007750631845</v>
      </c>
    </row>
    <row r="18">
      <c r="A18" s="96">
        <v>2018.0</v>
      </c>
      <c r="B18" s="98">
        <v>5.889E8</v>
      </c>
      <c r="C18" s="98">
        <v>4600000.0</v>
      </c>
      <c r="D18" s="99">
        <f t="shared" si="1"/>
        <v>0.007750631845</v>
      </c>
    </row>
    <row r="19">
      <c r="A19" s="96">
        <v>2019.0</v>
      </c>
      <c r="B19" s="98">
        <v>5.547E8</v>
      </c>
      <c r="C19" s="98">
        <v>8600000.0</v>
      </c>
      <c r="D19" s="99">
        <f t="shared" si="1"/>
        <v>0.01526717557</v>
      </c>
    </row>
    <row r="20">
      <c r="A20" s="96">
        <v>2020.0</v>
      </c>
      <c r="B20" s="98">
        <v>5.593E8</v>
      </c>
      <c r="C20" s="98">
        <v>3200000.0</v>
      </c>
      <c r="D20" s="99">
        <f t="shared" si="1"/>
        <v>0.005688888889</v>
      </c>
    </row>
    <row r="21">
      <c r="A21" s="96">
        <v>2021.0</v>
      </c>
      <c r="B21" s="98">
        <v>5.701E8</v>
      </c>
      <c r="C21" s="98">
        <v>1.47E7</v>
      </c>
      <c r="D21" s="99">
        <f t="shared" si="1"/>
        <v>0.02513679891</v>
      </c>
    </row>
    <row r="22">
      <c r="A22" s="96">
        <v>2022.0</v>
      </c>
      <c r="B22" s="98">
        <v>5.701E8</v>
      </c>
      <c r="C22" s="98">
        <v>1.47E7</v>
      </c>
      <c r="D22" s="99">
        <f t="shared" si="1"/>
        <v>0.02513679891</v>
      </c>
    </row>
    <row r="23">
      <c r="A23" s="96">
        <v>2023.0</v>
      </c>
      <c r="B23" s="98">
        <v>5.701E8</v>
      </c>
      <c r="C23" s="98">
        <v>1.47E7</v>
      </c>
      <c r="D23" s="99">
        <f t="shared" si="1"/>
        <v>0.02513679891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4.75"/>
    <col customWidth="1" min="3" max="3" width="7.5"/>
    <col customWidth="1" min="4" max="4" width="9.13"/>
    <col customWidth="1" min="5" max="5" width="21.5"/>
    <col customWidth="1" min="6" max="6" width="5.5"/>
  </cols>
  <sheetData>
    <row r="1">
      <c r="A1" s="100" t="s">
        <v>225</v>
      </c>
      <c r="B1" s="100" t="s">
        <v>144</v>
      </c>
      <c r="C1" s="100" t="s">
        <v>226</v>
      </c>
      <c r="D1" s="100" t="s">
        <v>227</v>
      </c>
      <c r="E1" s="100" t="s">
        <v>228</v>
      </c>
      <c r="F1" s="100" t="s">
        <v>210</v>
      </c>
      <c r="H1" s="1" t="s">
        <v>229</v>
      </c>
    </row>
    <row r="2">
      <c r="A2" s="101">
        <v>45429.0</v>
      </c>
      <c r="B2" s="102">
        <v>2024.0</v>
      </c>
      <c r="C2" s="102">
        <v>5000.0</v>
      </c>
      <c r="D2" s="102">
        <v>115.0</v>
      </c>
      <c r="E2" s="102" t="s">
        <v>230</v>
      </c>
      <c r="F2" s="102" t="s">
        <v>212</v>
      </c>
      <c r="H2" s="103" t="s">
        <v>209</v>
      </c>
      <c r="I2" s="103" t="s">
        <v>210</v>
      </c>
      <c r="J2" s="104"/>
      <c r="K2" s="104"/>
    </row>
    <row r="3">
      <c r="A3" s="101">
        <v>45428.0</v>
      </c>
      <c r="B3" s="102">
        <v>2024.0</v>
      </c>
      <c r="C3" s="102">
        <v>17105.0</v>
      </c>
      <c r="D3" s="102">
        <v>118.61</v>
      </c>
      <c r="E3" s="102" t="s">
        <v>231</v>
      </c>
      <c r="F3" s="102" t="s">
        <v>212</v>
      </c>
      <c r="H3" s="105" t="s">
        <v>144</v>
      </c>
      <c r="I3" s="106" t="s">
        <v>211</v>
      </c>
      <c r="J3" s="106" t="s">
        <v>212</v>
      </c>
      <c r="K3" s="106" t="s">
        <v>213</v>
      </c>
    </row>
    <row r="4">
      <c r="A4" s="101">
        <v>45422.0</v>
      </c>
      <c r="B4" s="102">
        <v>2024.0</v>
      </c>
      <c r="C4" s="102">
        <v>1000.0</v>
      </c>
      <c r="D4" s="102">
        <v>95.0</v>
      </c>
      <c r="E4" s="102" t="s">
        <v>232</v>
      </c>
      <c r="F4" s="102" t="s">
        <v>211</v>
      </c>
      <c r="H4" s="107">
        <v>2017.0</v>
      </c>
      <c r="I4" s="108">
        <v>96647.0</v>
      </c>
      <c r="J4" s="109">
        <v>2437551.0</v>
      </c>
      <c r="K4" s="109">
        <v>2534198.0</v>
      </c>
    </row>
    <row r="5">
      <c r="A5" s="101">
        <v>45419.0</v>
      </c>
      <c r="B5" s="102">
        <v>2024.0</v>
      </c>
      <c r="C5" s="102">
        <v>4859.0</v>
      </c>
      <c r="D5" s="102">
        <v>103.7</v>
      </c>
      <c r="E5" s="102" t="s">
        <v>233</v>
      </c>
      <c r="F5" s="102" t="s">
        <v>212</v>
      </c>
      <c r="H5" s="107">
        <v>2018.0</v>
      </c>
      <c r="I5" s="108">
        <v>93971.0</v>
      </c>
      <c r="J5" s="109">
        <v>3226435.0</v>
      </c>
      <c r="K5" s="109">
        <v>3320406.0</v>
      </c>
    </row>
    <row r="6">
      <c r="A6" s="101">
        <v>45412.0</v>
      </c>
      <c r="B6" s="102">
        <v>2024.0</v>
      </c>
      <c r="C6" s="102">
        <v>103.0</v>
      </c>
      <c r="D6" s="102">
        <v>89.96</v>
      </c>
      <c r="E6" s="102" t="s">
        <v>234</v>
      </c>
      <c r="F6" s="102" t="s">
        <v>211</v>
      </c>
      <c r="H6" s="107">
        <v>2019.0</v>
      </c>
      <c r="I6" s="108">
        <v>47371.0</v>
      </c>
      <c r="J6" s="109">
        <v>3069619.0</v>
      </c>
      <c r="K6" s="109">
        <v>3116990.0</v>
      </c>
    </row>
    <row r="7">
      <c r="A7" s="101">
        <v>45407.0</v>
      </c>
      <c r="B7" s="102">
        <v>2024.0</v>
      </c>
      <c r="C7" s="102">
        <v>4858.0</v>
      </c>
      <c r="D7" s="102">
        <v>80.0</v>
      </c>
      <c r="E7" s="102" t="s">
        <v>235</v>
      </c>
      <c r="F7" s="102" t="s">
        <v>211</v>
      </c>
      <c r="H7" s="107">
        <v>2020.0</v>
      </c>
      <c r="I7" s="108">
        <v>116623.0</v>
      </c>
      <c r="J7" s="109">
        <v>1052194.0</v>
      </c>
      <c r="K7" s="109">
        <v>1168817.0</v>
      </c>
    </row>
    <row r="8">
      <c r="A8" s="101">
        <v>45406.0</v>
      </c>
      <c r="B8" s="102">
        <v>2024.0</v>
      </c>
      <c r="C8" s="102">
        <v>683.0</v>
      </c>
      <c r="D8" s="102">
        <v>78.0</v>
      </c>
      <c r="E8" s="102" t="s">
        <v>236</v>
      </c>
      <c r="F8" s="102" t="s">
        <v>211</v>
      </c>
      <c r="H8" s="107">
        <v>2021.0</v>
      </c>
      <c r="I8" s="108">
        <v>6225792.0</v>
      </c>
      <c r="J8" s="109">
        <v>1865826.0</v>
      </c>
      <c r="K8" s="109">
        <v>8091618.0</v>
      </c>
    </row>
    <row r="9">
      <c r="A9" s="101">
        <v>45404.0</v>
      </c>
      <c r="B9" s="102">
        <v>2024.0</v>
      </c>
      <c r="C9" s="102">
        <v>550.0</v>
      </c>
      <c r="D9" s="102">
        <v>110.0</v>
      </c>
      <c r="E9" s="102" t="s">
        <v>237</v>
      </c>
      <c r="F9" s="102" t="s">
        <v>212</v>
      </c>
      <c r="H9" s="107">
        <v>2022.0</v>
      </c>
      <c r="I9" s="108">
        <v>140318.0</v>
      </c>
      <c r="J9" s="109">
        <v>1752828.0</v>
      </c>
      <c r="K9" s="109">
        <v>1893146.0</v>
      </c>
    </row>
    <row r="10">
      <c r="A10" s="101">
        <v>45401.0</v>
      </c>
      <c r="B10" s="102">
        <v>2024.0</v>
      </c>
      <c r="C10" s="102">
        <v>1.0</v>
      </c>
      <c r="D10" s="102">
        <v>78.0</v>
      </c>
      <c r="E10" s="102" t="s">
        <v>238</v>
      </c>
      <c r="F10" s="102" t="s">
        <v>211</v>
      </c>
      <c r="H10" s="107">
        <v>2023.0</v>
      </c>
      <c r="I10" s="108">
        <v>517292.0</v>
      </c>
      <c r="J10" s="109">
        <v>1148684.0</v>
      </c>
      <c r="K10" s="109">
        <v>1665976.0</v>
      </c>
    </row>
    <row r="11">
      <c r="A11" s="101">
        <v>45393.0</v>
      </c>
      <c r="B11" s="102">
        <v>2024.0</v>
      </c>
      <c r="C11" s="102">
        <v>500.0</v>
      </c>
      <c r="D11" s="102">
        <v>82.8</v>
      </c>
      <c r="E11" s="102" t="s">
        <v>239</v>
      </c>
      <c r="F11" s="102" t="s">
        <v>211</v>
      </c>
      <c r="H11" s="110">
        <v>2024.0</v>
      </c>
      <c r="I11" s="111">
        <v>22475.0</v>
      </c>
      <c r="J11" s="112">
        <v>72074.0</v>
      </c>
      <c r="K11" s="112">
        <v>94549.0</v>
      </c>
    </row>
    <row r="12">
      <c r="A12" s="101">
        <v>45391.0</v>
      </c>
      <c r="B12" s="102">
        <v>2024.0</v>
      </c>
      <c r="C12" s="102">
        <v>10.0</v>
      </c>
      <c r="D12" s="102">
        <v>84.0</v>
      </c>
      <c r="E12" s="102" t="s">
        <v>240</v>
      </c>
      <c r="F12" s="102" t="s">
        <v>211</v>
      </c>
      <c r="H12" s="113" t="s">
        <v>213</v>
      </c>
      <c r="I12" s="114">
        <v>7260489.0</v>
      </c>
      <c r="J12" s="115">
        <v>1.4625211E7</v>
      </c>
      <c r="K12" s="115">
        <v>2.18857E7</v>
      </c>
    </row>
    <row r="13">
      <c r="A13" s="101">
        <v>45390.0</v>
      </c>
      <c r="B13" s="102">
        <v>2024.0</v>
      </c>
      <c r="C13" s="102">
        <v>190.0</v>
      </c>
      <c r="D13" s="102">
        <v>80.0</v>
      </c>
      <c r="E13" s="102" t="s">
        <v>241</v>
      </c>
      <c r="F13" s="102" t="s">
        <v>211</v>
      </c>
    </row>
    <row r="14">
      <c r="A14" s="101">
        <v>45384.0</v>
      </c>
      <c r="B14" s="102">
        <v>2024.0</v>
      </c>
      <c r="C14" s="102">
        <v>12391.0</v>
      </c>
      <c r="D14" s="102">
        <v>105.0</v>
      </c>
      <c r="E14" s="102" t="s">
        <v>242</v>
      </c>
      <c r="F14" s="102" t="s">
        <v>212</v>
      </c>
    </row>
    <row r="15">
      <c r="A15" s="101">
        <v>45383.0</v>
      </c>
      <c r="B15" s="102">
        <v>2024.0</v>
      </c>
      <c r="C15" s="102">
        <v>70.0</v>
      </c>
      <c r="D15" s="102">
        <v>80.0</v>
      </c>
      <c r="E15" s="102" t="s">
        <v>243</v>
      </c>
      <c r="F15" s="102" t="s">
        <v>211</v>
      </c>
    </row>
    <row r="16">
      <c r="A16" s="101">
        <v>45380.0</v>
      </c>
      <c r="B16" s="102">
        <v>2024.0</v>
      </c>
      <c r="C16" s="102">
        <v>47.0</v>
      </c>
      <c r="D16" s="102">
        <v>78.0</v>
      </c>
      <c r="E16" s="102" t="s">
        <v>244</v>
      </c>
      <c r="F16" s="102" t="s">
        <v>211</v>
      </c>
    </row>
    <row r="17">
      <c r="A17" s="101">
        <v>45379.0</v>
      </c>
      <c r="B17" s="102">
        <v>2024.0</v>
      </c>
      <c r="C17" s="102">
        <v>1.0</v>
      </c>
      <c r="D17" s="102">
        <v>78.0</v>
      </c>
      <c r="E17" s="102" t="s">
        <v>238</v>
      </c>
      <c r="F17" s="102" t="s">
        <v>211</v>
      </c>
    </row>
    <row r="18">
      <c r="A18" s="101">
        <v>45377.0</v>
      </c>
      <c r="B18" s="102">
        <v>2024.0</v>
      </c>
      <c r="C18" s="102">
        <v>2.0</v>
      </c>
      <c r="D18" s="102">
        <v>86.0</v>
      </c>
      <c r="E18" s="102" t="s">
        <v>245</v>
      </c>
      <c r="F18" s="102" t="s">
        <v>211</v>
      </c>
    </row>
    <row r="19">
      <c r="A19" s="101">
        <v>45376.0</v>
      </c>
      <c r="B19" s="102">
        <v>2024.0</v>
      </c>
      <c r="C19" s="102">
        <v>586.0</v>
      </c>
      <c r="D19" s="102">
        <v>111.0</v>
      </c>
      <c r="E19" s="102" t="s">
        <v>246</v>
      </c>
      <c r="F19" s="102" t="s">
        <v>212</v>
      </c>
    </row>
    <row r="20">
      <c r="A20" s="101">
        <v>45373.0</v>
      </c>
      <c r="B20" s="102">
        <v>2024.0</v>
      </c>
      <c r="C20" s="102">
        <v>1090.0</v>
      </c>
      <c r="D20" s="102">
        <v>109.0</v>
      </c>
      <c r="E20" s="102" t="s">
        <v>247</v>
      </c>
      <c r="F20" s="102" t="s">
        <v>212</v>
      </c>
    </row>
    <row r="21">
      <c r="A21" s="101">
        <v>45372.0</v>
      </c>
      <c r="B21" s="102">
        <v>2024.0</v>
      </c>
      <c r="C21" s="102">
        <v>8572.0</v>
      </c>
      <c r="D21" s="102">
        <v>80.8</v>
      </c>
      <c r="E21" s="102" t="s">
        <v>248</v>
      </c>
      <c r="F21" s="102" t="s">
        <v>212</v>
      </c>
    </row>
    <row r="22">
      <c r="A22" s="101">
        <v>45371.0</v>
      </c>
      <c r="B22" s="102">
        <v>2024.0</v>
      </c>
      <c r="C22" s="102">
        <v>171.0</v>
      </c>
      <c r="D22" s="102">
        <v>101.0</v>
      </c>
      <c r="E22" s="102" t="s">
        <v>249</v>
      </c>
      <c r="F22" s="102" t="s">
        <v>212</v>
      </c>
    </row>
    <row r="23">
      <c r="A23" s="101">
        <v>45370.0</v>
      </c>
      <c r="B23" s="102">
        <v>2024.0</v>
      </c>
      <c r="C23" s="102">
        <v>10.0</v>
      </c>
      <c r="D23" s="102">
        <v>86.4</v>
      </c>
      <c r="E23" s="102" t="s">
        <v>250</v>
      </c>
      <c r="F23" s="102" t="s">
        <v>211</v>
      </c>
    </row>
    <row r="24">
      <c r="A24" s="101">
        <v>45363.0</v>
      </c>
      <c r="B24" s="102">
        <v>2024.0</v>
      </c>
      <c r="C24" s="102">
        <v>50.0</v>
      </c>
      <c r="D24" s="102">
        <v>110.0</v>
      </c>
      <c r="E24" s="102" t="s">
        <v>251</v>
      </c>
      <c r="F24" s="102" t="s">
        <v>212</v>
      </c>
    </row>
    <row r="25">
      <c r="A25" s="101">
        <v>45362.0</v>
      </c>
      <c r="B25" s="102">
        <v>2024.0</v>
      </c>
      <c r="C25" s="102">
        <v>4000.0</v>
      </c>
      <c r="D25" s="102">
        <v>95.2</v>
      </c>
      <c r="E25" s="102" t="s">
        <v>252</v>
      </c>
      <c r="F25" s="102" t="s">
        <v>212</v>
      </c>
    </row>
    <row r="26">
      <c r="A26" s="101">
        <v>45359.0</v>
      </c>
      <c r="B26" s="102">
        <v>2024.0</v>
      </c>
      <c r="C26" s="102">
        <v>100.0</v>
      </c>
      <c r="D26" s="102">
        <v>119.0</v>
      </c>
      <c r="E26" s="102" t="s">
        <v>253</v>
      </c>
      <c r="F26" s="102" t="s">
        <v>212</v>
      </c>
    </row>
    <row r="27">
      <c r="A27" s="101">
        <v>45343.0</v>
      </c>
      <c r="B27" s="102">
        <v>2024.0</v>
      </c>
      <c r="C27" s="102">
        <v>1000.0</v>
      </c>
      <c r="D27" s="102">
        <v>115.0</v>
      </c>
      <c r="E27" s="102" t="s">
        <v>254</v>
      </c>
      <c r="F27" s="102" t="s">
        <v>212</v>
      </c>
    </row>
    <row r="28">
      <c r="A28" s="101">
        <v>45322.0</v>
      </c>
      <c r="B28" s="102">
        <v>2024.0</v>
      </c>
      <c r="C28" s="102">
        <v>100.0</v>
      </c>
      <c r="D28" s="102">
        <v>118.0</v>
      </c>
      <c r="E28" s="102" t="s">
        <v>255</v>
      </c>
      <c r="F28" s="102" t="s">
        <v>212</v>
      </c>
    </row>
    <row r="29">
      <c r="A29" s="101">
        <v>45313.0</v>
      </c>
      <c r="B29" s="102">
        <v>2024.0</v>
      </c>
      <c r="C29" s="102">
        <v>6200.0</v>
      </c>
      <c r="D29" s="102">
        <v>105.48</v>
      </c>
      <c r="E29" s="102" t="s">
        <v>256</v>
      </c>
      <c r="F29" s="102" t="s">
        <v>212</v>
      </c>
    </row>
    <row r="30">
      <c r="A30" s="101">
        <v>45306.0</v>
      </c>
      <c r="B30" s="102">
        <v>2024.0</v>
      </c>
      <c r="C30" s="102">
        <v>10300.0</v>
      </c>
      <c r="D30" s="102">
        <v>108.01</v>
      </c>
      <c r="E30" s="102" t="s">
        <v>257</v>
      </c>
      <c r="F30" s="102" t="s">
        <v>212</v>
      </c>
    </row>
    <row r="31">
      <c r="A31" s="101">
        <v>45300.0</v>
      </c>
      <c r="B31" s="102">
        <v>2024.0</v>
      </c>
      <c r="C31" s="102">
        <v>15000.0</v>
      </c>
      <c r="D31" s="102">
        <v>69.0</v>
      </c>
      <c r="E31" s="102" t="s">
        <v>258</v>
      </c>
      <c r="F31" s="102" t="s">
        <v>211</v>
      </c>
    </row>
    <row r="32">
      <c r="A32" s="101">
        <v>45282.0</v>
      </c>
      <c r="B32" s="102">
        <v>2023.0</v>
      </c>
      <c r="C32" s="102">
        <v>79.0</v>
      </c>
      <c r="D32" s="102">
        <v>111.38</v>
      </c>
      <c r="E32" s="102" t="s">
        <v>259</v>
      </c>
      <c r="F32" s="102" t="s">
        <v>212</v>
      </c>
    </row>
    <row r="33">
      <c r="A33" s="101">
        <v>45279.0</v>
      </c>
      <c r="B33" s="102">
        <v>2023.0</v>
      </c>
      <c r="C33" s="102">
        <v>3104.0</v>
      </c>
      <c r="D33" s="102">
        <v>112.0</v>
      </c>
      <c r="E33" s="102" t="s">
        <v>260</v>
      </c>
      <c r="F33" s="102" t="s">
        <v>212</v>
      </c>
    </row>
    <row r="34">
      <c r="A34" s="101">
        <v>45273.0</v>
      </c>
      <c r="B34" s="102">
        <v>2023.0</v>
      </c>
      <c r="C34" s="102">
        <v>130.0</v>
      </c>
      <c r="D34" s="102">
        <v>72.0</v>
      </c>
      <c r="E34" s="102" t="s">
        <v>261</v>
      </c>
      <c r="F34" s="102" t="s">
        <v>211</v>
      </c>
    </row>
    <row r="35">
      <c r="A35" s="101">
        <v>45272.0</v>
      </c>
      <c r="B35" s="102">
        <v>2023.0</v>
      </c>
      <c r="C35" s="102">
        <v>500.0</v>
      </c>
      <c r="D35" s="102">
        <v>72.0</v>
      </c>
      <c r="E35" s="102" t="s">
        <v>262</v>
      </c>
      <c r="F35" s="102" t="s">
        <v>211</v>
      </c>
    </row>
    <row r="36">
      <c r="A36" s="101">
        <v>45271.0</v>
      </c>
      <c r="B36" s="102">
        <v>2023.0</v>
      </c>
      <c r="C36" s="102">
        <v>11.0</v>
      </c>
      <c r="D36" s="102">
        <v>116.0</v>
      </c>
      <c r="E36" s="102" t="s">
        <v>263</v>
      </c>
      <c r="F36" s="102" t="s">
        <v>212</v>
      </c>
    </row>
    <row r="37">
      <c r="A37" s="101">
        <v>45268.0</v>
      </c>
      <c r="B37" s="102">
        <v>2023.0</v>
      </c>
      <c r="C37" s="102">
        <v>2.0</v>
      </c>
      <c r="D37" s="102">
        <v>72.0</v>
      </c>
      <c r="E37" s="102" t="s">
        <v>264</v>
      </c>
      <c r="F37" s="102" t="s">
        <v>211</v>
      </c>
    </row>
    <row r="38">
      <c r="A38" s="101">
        <v>45268.0</v>
      </c>
      <c r="B38" s="102">
        <v>2023.0</v>
      </c>
      <c r="C38" s="102">
        <v>13899.0</v>
      </c>
      <c r="D38" s="102">
        <v>115.0</v>
      </c>
      <c r="E38" s="102" t="s">
        <v>265</v>
      </c>
      <c r="F38" s="102" t="s">
        <v>212</v>
      </c>
    </row>
    <row r="39">
      <c r="A39" s="101">
        <v>45267.0</v>
      </c>
      <c r="B39" s="102">
        <v>2023.0</v>
      </c>
      <c r="C39" s="102">
        <v>800.0</v>
      </c>
      <c r="D39" s="102">
        <v>107.0</v>
      </c>
      <c r="E39" s="102" t="s">
        <v>266</v>
      </c>
      <c r="F39" s="102" t="s">
        <v>212</v>
      </c>
    </row>
    <row r="40">
      <c r="A40" s="101">
        <v>45266.0</v>
      </c>
      <c r="B40" s="102">
        <v>2023.0</v>
      </c>
      <c r="C40" s="102">
        <v>200.0</v>
      </c>
      <c r="D40" s="102">
        <v>102.0</v>
      </c>
      <c r="E40" s="102" t="s">
        <v>267</v>
      </c>
      <c r="F40" s="102" t="s">
        <v>212</v>
      </c>
    </row>
    <row r="41">
      <c r="A41" s="101">
        <v>45265.0</v>
      </c>
      <c r="B41" s="102">
        <v>2023.0</v>
      </c>
      <c r="C41" s="102">
        <v>5532.0</v>
      </c>
      <c r="D41" s="102">
        <v>85.06</v>
      </c>
      <c r="E41" s="102" t="s">
        <v>268</v>
      </c>
      <c r="F41" s="102" t="s">
        <v>212</v>
      </c>
    </row>
    <row r="42">
      <c r="A42" s="101">
        <v>45264.0</v>
      </c>
      <c r="B42" s="102">
        <v>2023.0</v>
      </c>
      <c r="C42" s="102">
        <v>10.0</v>
      </c>
      <c r="D42" s="102">
        <v>95.0</v>
      </c>
      <c r="E42" s="102" t="s">
        <v>269</v>
      </c>
      <c r="F42" s="102" t="s">
        <v>212</v>
      </c>
    </row>
    <row r="43">
      <c r="A43" s="101">
        <v>45261.0</v>
      </c>
      <c r="B43" s="102">
        <v>2023.0</v>
      </c>
      <c r="C43" s="102">
        <v>103380.0</v>
      </c>
      <c r="D43" s="102">
        <v>70.0</v>
      </c>
      <c r="E43" s="102" t="s">
        <v>270</v>
      </c>
      <c r="F43" s="102" t="s">
        <v>211</v>
      </c>
    </row>
    <row r="44">
      <c r="A44" s="101">
        <v>45257.0</v>
      </c>
      <c r="B44" s="102">
        <v>2023.0</v>
      </c>
      <c r="C44" s="102">
        <v>55.0</v>
      </c>
      <c r="D44" s="102">
        <v>90.0</v>
      </c>
      <c r="E44" s="102" t="s">
        <v>271</v>
      </c>
      <c r="F44" s="102" t="s">
        <v>211</v>
      </c>
    </row>
    <row r="45">
      <c r="A45" s="101">
        <v>45254.0</v>
      </c>
      <c r="B45" s="102">
        <v>2023.0</v>
      </c>
      <c r="C45" s="102">
        <v>6029.0</v>
      </c>
      <c r="D45" s="102">
        <v>114.34</v>
      </c>
      <c r="E45" s="102" t="s">
        <v>272</v>
      </c>
      <c r="F45" s="102" t="s">
        <v>212</v>
      </c>
    </row>
    <row r="46">
      <c r="A46" s="101">
        <v>45251.0</v>
      </c>
      <c r="B46" s="102">
        <v>2023.0</v>
      </c>
      <c r="C46" s="102">
        <v>1000.0</v>
      </c>
      <c r="D46" s="102">
        <v>110.0</v>
      </c>
      <c r="E46" s="102" t="s">
        <v>273</v>
      </c>
      <c r="F46" s="102" t="s">
        <v>212</v>
      </c>
    </row>
    <row r="47">
      <c r="A47" s="101">
        <v>45250.0</v>
      </c>
      <c r="B47" s="102">
        <v>2023.0</v>
      </c>
      <c r="C47" s="102">
        <v>825.0</v>
      </c>
      <c r="D47" s="102">
        <v>109.0</v>
      </c>
      <c r="E47" s="102" t="s">
        <v>274</v>
      </c>
      <c r="F47" s="102" t="s">
        <v>212</v>
      </c>
    </row>
    <row r="48">
      <c r="A48" s="101">
        <v>45246.0</v>
      </c>
      <c r="B48" s="102">
        <v>2023.0</v>
      </c>
      <c r="C48" s="102">
        <v>10.0</v>
      </c>
      <c r="D48" s="102">
        <v>110.0</v>
      </c>
      <c r="E48" s="102" t="s">
        <v>275</v>
      </c>
      <c r="F48" s="102" t="s">
        <v>212</v>
      </c>
    </row>
    <row r="49">
      <c r="A49" s="101">
        <v>45245.0</v>
      </c>
      <c r="B49" s="102">
        <v>2023.0</v>
      </c>
      <c r="C49" s="102">
        <v>100.0</v>
      </c>
      <c r="D49" s="102">
        <v>70.0</v>
      </c>
      <c r="E49" s="102" t="s">
        <v>276</v>
      </c>
      <c r="F49" s="102" t="s">
        <v>211</v>
      </c>
    </row>
    <row r="50">
      <c r="A50" s="101">
        <v>45240.0</v>
      </c>
      <c r="B50" s="102">
        <v>2023.0</v>
      </c>
      <c r="C50" s="102">
        <v>2577.0</v>
      </c>
      <c r="D50" s="102">
        <v>65.01</v>
      </c>
      <c r="E50" s="102" t="s">
        <v>277</v>
      </c>
      <c r="F50" s="102" t="s">
        <v>211</v>
      </c>
    </row>
    <row r="51">
      <c r="A51" s="101">
        <v>45240.0</v>
      </c>
      <c r="B51" s="102">
        <v>2023.0</v>
      </c>
      <c r="C51" s="102">
        <v>1500.0</v>
      </c>
      <c r="D51" s="102">
        <v>100.0</v>
      </c>
      <c r="E51" s="102" t="s">
        <v>278</v>
      </c>
      <c r="F51" s="102" t="s">
        <v>212</v>
      </c>
    </row>
    <row r="52">
      <c r="A52" s="101">
        <v>45239.0</v>
      </c>
      <c r="B52" s="102">
        <v>2023.0</v>
      </c>
      <c r="C52" s="102">
        <v>11484.0</v>
      </c>
      <c r="D52" s="102">
        <v>74.6</v>
      </c>
      <c r="E52" s="102" t="s">
        <v>279</v>
      </c>
      <c r="F52" s="102" t="s">
        <v>211</v>
      </c>
    </row>
    <row r="53">
      <c r="A53" s="101">
        <v>45238.0</v>
      </c>
      <c r="B53" s="102">
        <v>2023.0</v>
      </c>
      <c r="C53" s="102">
        <v>3052.0</v>
      </c>
      <c r="D53" s="102">
        <v>65.0</v>
      </c>
      <c r="E53" s="102" t="s">
        <v>280</v>
      </c>
      <c r="F53" s="102" t="s">
        <v>211</v>
      </c>
    </row>
    <row r="54">
      <c r="A54" s="101">
        <v>45237.0</v>
      </c>
      <c r="B54" s="102">
        <v>2023.0</v>
      </c>
      <c r="C54" s="102">
        <v>31500.0</v>
      </c>
      <c r="D54" s="102">
        <v>103.32</v>
      </c>
      <c r="E54" s="102" t="s">
        <v>281</v>
      </c>
      <c r="F54" s="102" t="s">
        <v>212</v>
      </c>
    </row>
    <row r="55">
      <c r="A55" s="101">
        <v>45236.0</v>
      </c>
      <c r="B55" s="102">
        <v>2023.0</v>
      </c>
      <c r="C55" s="102">
        <v>1.0</v>
      </c>
      <c r="D55" s="102">
        <v>65.0</v>
      </c>
      <c r="E55" s="102" t="s">
        <v>282</v>
      </c>
      <c r="F55" s="102" t="s">
        <v>211</v>
      </c>
    </row>
    <row r="56">
      <c r="A56" s="101">
        <v>45233.0</v>
      </c>
      <c r="B56" s="102">
        <v>2023.0</v>
      </c>
      <c r="C56" s="102">
        <v>100.0</v>
      </c>
      <c r="D56" s="102">
        <v>75.0</v>
      </c>
      <c r="E56" s="102" t="s">
        <v>283</v>
      </c>
      <c r="F56" s="102" t="s">
        <v>211</v>
      </c>
    </row>
    <row r="57">
      <c r="A57" s="101">
        <v>45231.0</v>
      </c>
      <c r="B57" s="102">
        <v>2023.0</v>
      </c>
      <c r="C57" s="102">
        <v>100.0</v>
      </c>
      <c r="D57" s="102">
        <v>80.0</v>
      </c>
      <c r="E57" s="102" t="s">
        <v>284</v>
      </c>
      <c r="F57" s="102" t="s">
        <v>211</v>
      </c>
    </row>
    <row r="58">
      <c r="A58" s="101">
        <v>45231.0</v>
      </c>
      <c r="B58" s="102">
        <v>2023.0</v>
      </c>
      <c r="C58" s="102">
        <v>2878.0</v>
      </c>
      <c r="D58" s="102">
        <v>116.0</v>
      </c>
      <c r="E58" s="102" t="s">
        <v>285</v>
      </c>
      <c r="F58" s="102" t="s">
        <v>212</v>
      </c>
    </row>
    <row r="59">
      <c r="A59" s="101">
        <v>45230.0</v>
      </c>
      <c r="B59" s="102">
        <v>2023.0</v>
      </c>
      <c r="C59" s="102">
        <v>23449.0</v>
      </c>
      <c r="D59" s="102">
        <v>121.72</v>
      </c>
      <c r="E59" s="102" t="s">
        <v>286</v>
      </c>
      <c r="F59" s="102" t="s">
        <v>212</v>
      </c>
    </row>
    <row r="60">
      <c r="A60" s="101">
        <v>45229.0</v>
      </c>
      <c r="B60" s="102">
        <v>2023.0</v>
      </c>
      <c r="C60" s="102">
        <v>6724.0</v>
      </c>
      <c r="D60" s="102">
        <v>108.16</v>
      </c>
      <c r="E60" s="102" t="s">
        <v>287</v>
      </c>
      <c r="F60" s="102" t="s">
        <v>212</v>
      </c>
    </row>
    <row r="61">
      <c r="A61" s="101">
        <v>45228.0</v>
      </c>
      <c r="B61" s="102">
        <v>2023.0</v>
      </c>
      <c r="C61" s="102">
        <v>4770.0</v>
      </c>
      <c r="D61" s="102">
        <v>109.91</v>
      </c>
      <c r="E61" s="102" t="s">
        <v>288</v>
      </c>
      <c r="F61" s="102" t="s">
        <v>212</v>
      </c>
    </row>
    <row r="62">
      <c r="A62" s="101">
        <v>45226.0</v>
      </c>
      <c r="B62" s="102">
        <v>2023.0</v>
      </c>
      <c r="C62" s="102">
        <v>23766.0</v>
      </c>
      <c r="D62" s="102">
        <v>118.49</v>
      </c>
      <c r="E62" s="102" t="s">
        <v>289</v>
      </c>
      <c r="F62" s="102" t="s">
        <v>212</v>
      </c>
    </row>
    <row r="63">
      <c r="A63" s="101">
        <v>45226.0</v>
      </c>
      <c r="B63" s="102">
        <v>2023.0</v>
      </c>
      <c r="C63" s="102">
        <v>30.0</v>
      </c>
      <c r="D63" s="102">
        <v>85.0</v>
      </c>
      <c r="E63" s="102" t="s">
        <v>290</v>
      </c>
      <c r="F63" s="102" t="s">
        <v>211</v>
      </c>
    </row>
    <row r="64">
      <c r="A64" s="101">
        <v>45225.0</v>
      </c>
      <c r="B64" s="102">
        <v>2023.0</v>
      </c>
      <c r="C64" s="102">
        <v>351.0</v>
      </c>
      <c r="D64" s="102">
        <v>79.14</v>
      </c>
      <c r="E64" s="102" t="s">
        <v>291</v>
      </c>
      <c r="F64" s="102" t="s">
        <v>211</v>
      </c>
    </row>
    <row r="65">
      <c r="A65" s="101">
        <v>45225.0</v>
      </c>
      <c r="B65" s="102">
        <v>2023.0</v>
      </c>
      <c r="C65" s="102">
        <v>50466.0</v>
      </c>
      <c r="D65" s="102">
        <v>109.92</v>
      </c>
      <c r="E65" s="102" t="s">
        <v>292</v>
      </c>
      <c r="F65" s="102" t="s">
        <v>212</v>
      </c>
    </row>
    <row r="66">
      <c r="A66" s="101">
        <v>45224.0</v>
      </c>
      <c r="B66" s="102">
        <v>2023.0</v>
      </c>
      <c r="C66" s="102">
        <v>501.0</v>
      </c>
      <c r="D66" s="102">
        <v>79.51</v>
      </c>
      <c r="E66" s="102" t="s">
        <v>293</v>
      </c>
      <c r="F66" s="102" t="s">
        <v>211</v>
      </c>
    </row>
    <row r="67">
      <c r="A67" s="101">
        <v>45224.0</v>
      </c>
      <c r="B67" s="102">
        <v>2023.0</v>
      </c>
      <c r="C67" s="102">
        <v>75051.0</v>
      </c>
      <c r="D67" s="102">
        <v>113.01</v>
      </c>
      <c r="E67" s="102" t="s">
        <v>294</v>
      </c>
      <c r="F67" s="102" t="s">
        <v>212</v>
      </c>
    </row>
    <row r="68">
      <c r="A68" s="101">
        <v>45223.0</v>
      </c>
      <c r="B68" s="102">
        <v>2023.0</v>
      </c>
      <c r="C68" s="102">
        <v>1.0</v>
      </c>
      <c r="D68" s="102">
        <v>78.0</v>
      </c>
      <c r="E68" s="102" t="s">
        <v>238</v>
      </c>
      <c r="F68" s="102" t="s">
        <v>211</v>
      </c>
    </row>
    <row r="69">
      <c r="A69" s="101">
        <v>45223.0</v>
      </c>
      <c r="B69" s="102">
        <v>2023.0</v>
      </c>
      <c r="C69" s="102">
        <v>1660.0</v>
      </c>
      <c r="D69" s="102">
        <v>146.3</v>
      </c>
      <c r="E69" s="102" t="s">
        <v>295</v>
      </c>
      <c r="F69" s="102" t="s">
        <v>212</v>
      </c>
    </row>
    <row r="70">
      <c r="A70" s="101">
        <v>45223.0</v>
      </c>
      <c r="B70" s="102">
        <v>2023.0</v>
      </c>
      <c r="C70" s="102">
        <v>17612.0</v>
      </c>
      <c r="D70" s="102">
        <v>119.96</v>
      </c>
      <c r="E70" s="102" t="s">
        <v>296</v>
      </c>
      <c r="F70" s="102" t="s">
        <v>212</v>
      </c>
    </row>
    <row r="71">
      <c r="A71" s="101">
        <v>45222.0</v>
      </c>
      <c r="B71" s="102">
        <v>2023.0</v>
      </c>
      <c r="C71" s="102">
        <v>4000.0</v>
      </c>
      <c r="D71" s="102">
        <v>122.0</v>
      </c>
      <c r="E71" s="102" t="s">
        <v>297</v>
      </c>
      <c r="F71" s="102" t="s">
        <v>212</v>
      </c>
    </row>
    <row r="72">
      <c r="A72" s="101">
        <v>45222.0</v>
      </c>
      <c r="B72" s="102">
        <v>2023.0</v>
      </c>
      <c r="C72" s="102">
        <v>15133.0</v>
      </c>
      <c r="D72" s="102">
        <v>115.96</v>
      </c>
      <c r="E72" s="102" t="s">
        <v>298</v>
      </c>
      <c r="F72" s="102" t="s">
        <v>212</v>
      </c>
    </row>
    <row r="73">
      <c r="A73" s="101">
        <v>45219.0</v>
      </c>
      <c r="B73" s="102">
        <v>2023.0</v>
      </c>
      <c r="C73" s="102">
        <v>33727.0</v>
      </c>
      <c r="D73" s="102">
        <v>70.42</v>
      </c>
      <c r="E73" s="102" t="s">
        <v>299</v>
      </c>
      <c r="F73" s="102" t="s">
        <v>211</v>
      </c>
    </row>
    <row r="74">
      <c r="A74" s="101">
        <v>45219.0</v>
      </c>
      <c r="B74" s="102">
        <v>2023.0</v>
      </c>
      <c r="C74" s="102">
        <v>500.0</v>
      </c>
      <c r="D74" s="102">
        <v>114.0</v>
      </c>
      <c r="E74" s="102" t="s">
        <v>300</v>
      </c>
      <c r="F74" s="102" t="s">
        <v>212</v>
      </c>
    </row>
    <row r="75">
      <c r="A75" s="101">
        <v>45219.0</v>
      </c>
      <c r="B75" s="102">
        <v>2023.0</v>
      </c>
      <c r="C75" s="102">
        <v>10951.0</v>
      </c>
      <c r="D75" s="102">
        <v>119.9</v>
      </c>
      <c r="E75" s="102" t="s">
        <v>301</v>
      </c>
      <c r="F75" s="102" t="s">
        <v>212</v>
      </c>
    </row>
    <row r="76">
      <c r="A76" s="101">
        <v>45218.0</v>
      </c>
      <c r="B76" s="102">
        <v>2023.0</v>
      </c>
      <c r="C76" s="102">
        <v>21350.0</v>
      </c>
      <c r="D76" s="102">
        <v>120.34</v>
      </c>
      <c r="E76" s="102" t="s">
        <v>302</v>
      </c>
      <c r="F76" s="102" t="s">
        <v>212</v>
      </c>
    </row>
    <row r="77">
      <c r="A77" s="101">
        <v>45218.0</v>
      </c>
      <c r="B77" s="102">
        <v>2023.0</v>
      </c>
      <c r="C77" s="102">
        <v>26070.0</v>
      </c>
      <c r="D77" s="102">
        <v>113.92</v>
      </c>
      <c r="E77" s="102" t="s">
        <v>303</v>
      </c>
      <c r="F77" s="102" t="s">
        <v>212</v>
      </c>
    </row>
    <row r="78">
      <c r="A78" s="101">
        <v>45217.0</v>
      </c>
      <c r="B78" s="102">
        <v>2023.0</v>
      </c>
      <c r="C78" s="102">
        <v>18727.0</v>
      </c>
      <c r="D78" s="102">
        <v>74.0</v>
      </c>
      <c r="E78" s="102" t="s">
        <v>304</v>
      </c>
      <c r="F78" s="102" t="s">
        <v>211</v>
      </c>
    </row>
    <row r="79">
      <c r="A79" s="101">
        <v>45217.0</v>
      </c>
      <c r="B79" s="102">
        <v>2023.0</v>
      </c>
      <c r="C79" s="102">
        <v>124978.0</v>
      </c>
      <c r="D79" s="102">
        <v>108.35</v>
      </c>
      <c r="E79" s="102" t="s">
        <v>305</v>
      </c>
      <c r="F79" s="102" t="s">
        <v>212</v>
      </c>
    </row>
    <row r="80">
      <c r="A80" s="101">
        <v>45217.0</v>
      </c>
      <c r="B80" s="102">
        <v>2023.0</v>
      </c>
      <c r="C80" s="102">
        <v>11159.0</v>
      </c>
      <c r="D80" s="102">
        <v>124.41</v>
      </c>
      <c r="E80" s="102" t="s">
        <v>306</v>
      </c>
      <c r="F80" s="102" t="s">
        <v>212</v>
      </c>
    </row>
    <row r="81">
      <c r="A81" s="101">
        <v>45216.0</v>
      </c>
      <c r="B81" s="102">
        <v>2023.0</v>
      </c>
      <c r="C81" s="102">
        <v>4745.0</v>
      </c>
      <c r="D81" s="102">
        <v>121.37</v>
      </c>
      <c r="E81" s="102" t="s">
        <v>307</v>
      </c>
      <c r="F81" s="102" t="s">
        <v>212</v>
      </c>
    </row>
    <row r="82">
      <c r="A82" s="101">
        <v>45215.0</v>
      </c>
      <c r="B82" s="102">
        <v>2023.0</v>
      </c>
      <c r="C82" s="102">
        <v>100.0</v>
      </c>
      <c r="D82" s="102">
        <v>80.0</v>
      </c>
      <c r="E82" s="102" t="s">
        <v>284</v>
      </c>
      <c r="F82" s="102" t="s">
        <v>211</v>
      </c>
    </row>
    <row r="83">
      <c r="A83" s="101">
        <v>45215.0</v>
      </c>
      <c r="B83" s="102">
        <v>2023.0</v>
      </c>
      <c r="C83" s="102">
        <v>18968.0</v>
      </c>
      <c r="D83" s="102">
        <v>124.77</v>
      </c>
      <c r="E83" s="102" t="s">
        <v>308</v>
      </c>
      <c r="F83" s="102" t="s">
        <v>212</v>
      </c>
    </row>
    <row r="84">
      <c r="A84" s="101">
        <v>45215.0</v>
      </c>
      <c r="B84" s="102">
        <v>2023.0</v>
      </c>
      <c r="C84" s="102">
        <v>18182.0</v>
      </c>
      <c r="D84" s="102">
        <v>118.44</v>
      </c>
      <c r="E84" s="102" t="s">
        <v>309</v>
      </c>
      <c r="F84" s="102" t="s">
        <v>212</v>
      </c>
    </row>
    <row r="85">
      <c r="A85" s="101">
        <v>45212.0</v>
      </c>
      <c r="B85" s="102">
        <v>2023.0</v>
      </c>
      <c r="C85" s="102">
        <v>4467.0</v>
      </c>
      <c r="D85" s="102">
        <v>127.91</v>
      </c>
      <c r="E85" s="102" t="s">
        <v>310</v>
      </c>
      <c r="F85" s="102" t="s">
        <v>212</v>
      </c>
    </row>
    <row r="86">
      <c r="A86" s="101">
        <v>45212.0</v>
      </c>
      <c r="B86" s="102">
        <v>2023.0</v>
      </c>
      <c r="C86" s="102">
        <v>24154.0</v>
      </c>
      <c r="D86" s="102">
        <v>118.88</v>
      </c>
      <c r="E86" s="102" t="s">
        <v>311</v>
      </c>
      <c r="F86" s="102" t="s">
        <v>212</v>
      </c>
    </row>
    <row r="87">
      <c r="A87" s="101">
        <v>45211.0</v>
      </c>
      <c r="B87" s="102">
        <v>2023.0</v>
      </c>
      <c r="C87" s="102">
        <v>3116.0</v>
      </c>
      <c r="D87" s="102">
        <v>85.4</v>
      </c>
      <c r="E87" s="102" t="s">
        <v>312</v>
      </c>
      <c r="F87" s="102" t="s">
        <v>211</v>
      </c>
    </row>
    <row r="88">
      <c r="A88" s="101">
        <v>45211.0</v>
      </c>
      <c r="B88" s="102">
        <v>2023.0</v>
      </c>
      <c r="C88" s="102">
        <v>28547.0</v>
      </c>
      <c r="D88" s="102">
        <v>104.08</v>
      </c>
      <c r="E88" s="102" t="s">
        <v>313</v>
      </c>
      <c r="F88" s="102" t="s">
        <v>212</v>
      </c>
    </row>
    <row r="89">
      <c r="A89" s="101">
        <v>45210.0</v>
      </c>
      <c r="B89" s="102">
        <v>2023.0</v>
      </c>
      <c r="C89" s="102">
        <v>5248.0</v>
      </c>
      <c r="D89" s="102">
        <v>120.71</v>
      </c>
      <c r="E89" s="102" t="s">
        <v>314</v>
      </c>
      <c r="F89" s="102" t="s">
        <v>212</v>
      </c>
    </row>
    <row r="90">
      <c r="A90" s="101">
        <v>45210.0</v>
      </c>
      <c r="B90" s="102">
        <v>2023.0</v>
      </c>
      <c r="C90" s="102">
        <v>100.0</v>
      </c>
      <c r="D90" s="102">
        <v>80.1</v>
      </c>
      <c r="E90" s="102" t="s">
        <v>315</v>
      </c>
      <c r="F90" s="102" t="s">
        <v>211</v>
      </c>
    </row>
    <row r="91">
      <c r="A91" s="101">
        <v>45209.0</v>
      </c>
      <c r="B91" s="102">
        <v>2023.0</v>
      </c>
      <c r="C91" s="102">
        <v>1.0</v>
      </c>
      <c r="D91" s="102">
        <v>75.0</v>
      </c>
      <c r="E91" s="102" t="s">
        <v>316</v>
      </c>
      <c r="F91" s="102" t="s">
        <v>211</v>
      </c>
    </row>
    <row r="92">
      <c r="A92" s="101">
        <v>45209.0</v>
      </c>
      <c r="B92" s="102">
        <v>2023.0</v>
      </c>
      <c r="C92" s="102">
        <v>1500.0</v>
      </c>
      <c r="D92" s="102">
        <v>118.0</v>
      </c>
      <c r="E92" s="102" t="s">
        <v>317</v>
      </c>
      <c r="F92" s="102" t="s">
        <v>212</v>
      </c>
    </row>
    <row r="93">
      <c r="A93" s="101">
        <v>45209.0</v>
      </c>
      <c r="B93" s="102">
        <v>2023.0</v>
      </c>
      <c r="C93" s="102">
        <v>14436.0</v>
      </c>
      <c r="D93" s="102">
        <v>105.28</v>
      </c>
      <c r="E93" s="102" t="s">
        <v>318</v>
      </c>
      <c r="F93" s="102" t="s">
        <v>212</v>
      </c>
    </row>
    <row r="94">
      <c r="A94" s="101">
        <v>45208.0</v>
      </c>
      <c r="B94" s="102">
        <v>2023.0</v>
      </c>
      <c r="C94" s="102">
        <v>3687.0</v>
      </c>
      <c r="D94" s="102">
        <v>127.43</v>
      </c>
      <c r="E94" s="102" t="s">
        <v>319</v>
      </c>
      <c r="F94" s="102" t="s">
        <v>212</v>
      </c>
    </row>
    <row r="95">
      <c r="A95" s="101">
        <v>45208.0</v>
      </c>
      <c r="B95" s="102">
        <v>2023.0</v>
      </c>
      <c r="C95" s="102">
        <v>47435.0</v>
      </c>
      <c r="D95" s="102">
        <v>116.89</v>
      </c>
      <c r="E95" s="102" t="s">
        <v>320</v>
      </c>
      <c r="F95" s="102" t="s">
        <v>212</v>
      </c>
    </row>
    <row r="96">
      <c r="A96" s="101">
        <v>45197.0</v>
      </c>
      <c r="B96" s="102">
        <v>2023.0</v>
      </c>
      <c r="C96" s="102">
        <v>231.0</v>
      </c>
      <c r="D96" s="102">
        <v>74.5</v>
      </c>
      <c r="E96" s="102" t="s">
        <v>321</v>
      </c>
      <c r="F96" s="102" t="s">
        <v>211</v>
      </c>
    </row>
    <row r="97">
      <c r="A97" s="101">
        <v>45197.0</v>
      </c>
      <c r="B97" s="102">
        <v>2023.0</v>
      </c>
      <c r="C97" s="102">
        <v>12733.0</v>
      </c>
      <c r="D97" s="102">
        <v>125.13</v>
      </c>
      <c r="E97" s="102" t="s">
        <v>322</v>
      </c>
      <c r="F97" s="102" t="s">
        <v>212</v>
      </c>
    </row>
    <row r="98">
      <c r="A98" s="101">
        <v>45197.0</v>
      </c>
      <c r="B98" s="102">
        <v>2023.0</v>
      </c>
      <c r="C98" s="102">
        <v>28670.0</v>
      </c>
      <c r="D98" s="102">
        <v>123.03</v>
      </c>
      <c r="E98" s="102" t="s">
        <v>323</v>
      </c>
      <c r="F98" s="102" t="s">
        <v>212</v>
      </c>
    </row>
    <row r="99">
      <c r="A99" s="101">
        <v>45196.0</v>
      </c>
      <c r="B99" s="102">
        <v>2023.0</v>
      </c>
      <c r="C99" s="102">
        <v>6556.0</v>
      </c>
      <c r="D99" s="102">
        <v>77.63</v>
      </c>
      <c r="E99" s="102" t="s">
        <v>324</v>
      </c>
      <c r="F99" s="102" t="s">
        <v>211</v>
      </c>
    </row>
    <row r="100">
      <c r="A100" s="101">
        <v>45196.0</v>
      </c>
      <c r="B100" s="102">
        <v>2023.0</v>
      </c>
      <c r="C100" s="102">
        <v>4794.0</v>
      </c>
      <c r="D100" s="102">
        <v>126.0</v>
      </c>
      <c r="E100" s="102" t="s">
        <v>325</v>
      </c>
      <c r="F100" s="102" t="s">
        <v>212</v>
      </c>
    </row>
    <row r="101">
      <c r="A101" s="101">
        <v>45196.0</v>
      </c>
      <c r="B101" s="102">
        <v>2023.0</v>
      </c>
      <c r="C101" s="102">
        <v>5991.0</v>
      </c>
      <c r="D101" s="102">
        <v>126.25</v>
      </c>
      <c r="E101" s="102" t="s">
        <v>326</v>
      </c>
      <c r="F101" s="102" t="s">
        <v>212</v>
      </c>
    </row>
    <row r="102">
      <c r="A102" s="101">
        <v>45195.0</v>
      </c>
      <c r="B102" s="102">
        <v>2023.0</v>
      </c>
      <c r="C102" s="102">
        <v>900.0</v>
      </c>
      <c r="D102" s="102">
        <v>74.77</v>
      </c>
      <c r="E102" s="102" t="s">
        <v>327</v>
      </c>
      <c r="F102" s="102" t="s">
        <v>211</v>
      </c>
    </row>
    <row r="103">
      <c r="A103" s="101">
        <v>45195.0</v>
      </c>
      <c r="B103" s="102">
        <v>2023.0</v>
      </c>
      <c r="C103" s="102">
        <v>29709.0</v>
      </c>
      <c r="D103" s="102">
        <v>117.72</v>
      </c>
      <c r="E103" s="102" t="s">
        <v>328</v>
      </c>
      <c r="F103" s="102" t="s">
        <v>212</v>
      </c>
    </row>
    <row r="104">
      <c r="A104" s="101">
        <v>45194.0</v>
      </c>
      <c r="B104" s="102">
        <v>2023.0</v>
      </c>
      <c r="C104" s="102">
        <v>81412.0</v>
      </c>
      <c r="D104" s="102">
        <v>80.0</v>
      </c>
      <c r="E104" s="102" t="s">
        <v>329</v>
      </c>
      <c r="F104" s="102" t="s">
        <v>211</v>
      </c>
    </row>
    <row r="105">
      <c r="A105" s="101">
        <v>45194.0</v>
      </c>
      <c r="B105" s="102">
        <v>2023.0</v>
      </c>
      <c r="C105" s="102">
        <v>21084.0</v>
      </c>
      <c r="D105" s="102">
        <v>121.38</v>
      </c>
      <c r="E105" s="102" t="s">
        <v>330</v>
      </c>
      <c r="F105" s="102" t="s">
        <v>212</v>
      </c>
    </row>
    <row r="106">
      <c r="A106" s="101">
        <v>45191.0</v>
      </c>
      <c r="B106" s="102">
        <v>2023.0</v>
      </c>
      <c r="C106" s="102">
        <v>2577.0</v>
      </c>
      <c r="D106" s="102">
        <v>80.0</v>
      </c>
      <c r="E106" s="102" t="s">
        <v>331</v>
      </c>
      <c r="F106" s="102" t="s">
        <v>211</v>
      </c>
    </row>
    <row r="107">
      <c r="A107" s="101">
        <v>45191.0</v>
      </c>
      <c r="B107" s="102">
        <v>2023.0</v>
      </c>
      <c r="C107" s="102">
        <v>15846.0</v>
      </c>
      <c r="D107" s="102">
        <v>125.17</v>
      </c>
      <c r="E107" s="102" t="s">
        <v>332</v>
      </c>
      <c r="F107" s="102" t="s">
        <v>212</v>
      </c>
    </row>
    <row r="108">
      <c r="A108" s="101">
        <v>45190.0</v>
      </c>
      <c r="B108" s="102">
        <v>2023.0</v>
      </c>
      <c r="C108" s="102">
        <v>1501.0</v>
      </c>
      <c r="D108" s="102">
        <v>86.99</v>
      </c>
      <c r="E108" s="102" t="s">
        <v>333</v>
      </c>
      <c r="F108" s="102" t="s">
        <v>211</v>
      </c>
    </row>
    <row r="109">
      <c r="A109" s="101">
        <v>45190.0</v>
      </c>
      <c r="B109" s="102">
        <v>2023.0</v>
      </c>
      <c r="C109" s="102">
        <v>500.0</v>
      </c>
      <c r="D109" s="102">
        <v>115.0</v>
      </c>
      <c r="E109" s="102" t="s">
        <v>334</v>
      </c>
      <c r="F109" s="102" t="s">
        <v>212</v>
      </c>
    </row>
    <row r="110">
      <c r="A110" s="101">
        <v>45190.0</v>
      </c>
      <c r="B110" s="102">
        <v>2023.0</v>
      </c>
      <c r="C110" s="102">
        <v>13594.0</v>
      </c>
      <c r="D110" s="102">
        <v>127.93</v>
      </c>
      <c r="E110" s="102" t="s">
        <v>335</v>
      </c>
      <c r="F110" s="102" t="s">
        <v>212</v>
      </c>
    </row>
    <row r="111">
      <c r="A111" s="101">
        <v>45189.0</v>
      </c>
      <c r="B111" s="102">
        <v>2023.0</v>
      </c>
      <c r="C111" s="102">
        <v>777.0</v>
      </c>
      <c r="D111" s="102">
        <v>102.5</v>
      </c>
      <c r="E111" s="102" t="s">
        <v>336</v>
      </c>
      <c r="F111" s="102" t="s">
        <v>211</v>
      </c>
    </row>
    <row r="112">
      <c r="A112" s="101">
        <v>45189.0</v>
      </c>
      <c r="B112" s="102">
        <v>2023.0</v>
      </c>
      <c r="C112" s="102">
        <v>600.0</v>
      </c>
      <c r="D112" s="102">
        <v>140.0</v>
      </c>
      <c r="E112" s="102" t="s">
        <v>337</v>
      </c>
      <c r="F112" s="102" t="s">
        <v>212</v>
      </c>
    </row>
    <row r="113">
      <c r="A113" s="101">
        <v>45189.0</v>
      </c>
      <c r="B113" s="102">
        <v>2023.0</v>
      </c>
      <c r="C113" s="102">
        <v>3075.0</v>
      </c>
      <c r="D113" s="102">
        <v>124.17</v>
      </c>
      <c r="E113" s="102" t="s">
        <v>338</v>
      </c>
      <c r="F113" s="102" t="s">
        <v>212</v>
      </c>
    </row>
    <row r="114">
      <c r="A114" s="101">
        <v>45188.0</v>
      </c>
      <c r="B114" s="102">
        <v>2023.0</v>
      </c>
      <c r="C114" s="102">
        <v>20585.0</v>
      </c>
      <c r="D114" s="102">
        <v>124.94</v>
      </c>
      <c r="E114" s="102" t="s">
        <v>339</v>
      </c>
      <c r="F114" s="102" t="s">
        <v>212</v>
      </c>
    </row>
    <row r="115">
      <c r="A115" s="101">
        <v>45187.0</v>
      </c>
      <c r="B115" s="102">
        <v>2023.0</v>
      </c>
      <c r="C115" s="102">
        <v>1262.0</v>
      </c>
      <c r="D115" s="102">
        <v>86.0</v>
      </c>
      <c r="E115" s="102" t="s">
        <v>340</v>
      </c>
      <c r="F115" s="102" t="s">
        <v>211</v>
      </c>
    </row>
    <row r="116">
      <c r="A116" s="101">
        <v>45187.0</v>
      </c>
      <c r="B116" s="102">
        <v>2023.0</v>
      </c>
      <c r="C116" s="102">
        <v>355.0</v>
      </c>
      <c r="D116" s="102">
        <v>110.0</v>
      </c>
      <c r="E116" s="102" t="s">
        <v>341</v>
      </c>
      <c r="F116" s="102" t="s">
        <v>211</v>
      </c>
    </row>
    <row r="117">
      <c r="A117" s="101">
        <v>45187.0</v>
      </c>
      <c r="B117" s="102">
        <v>2023.0</v>
      </c>
      <c r="C117" s="102">
        <v>118.0</v>
      </c>
      <c r="D117" s="102">
        <v>126.0</v>
      </c>
      <c r="E117" s="102" t="s">
        <v>342</v>
      </c>
      <c r="F117" s="102" t="s">
        <v>212</v>
      </c>
    </row>
    <row r="118">
      <c r="A118" s="101">
        <v>45187.0</v>
      </c>
      <c r="B118" s="102">
        <v>2023.0</v>
      </c>
      <c r="C118" s="102">
        <v>9636.0</v>
      </c>
      <c r="D118" s="102">
        <v>125.25</v>
      </c>
      <c r="E118" s="102" t="s">
        <v>343</v>
      </c>
      <c r="F118" s="102" t="s">
        <v>212</v>
      </c>
    </row>
    <row r="119">
      <c r="A119" s="101">
        <v>45184.0</v>
      </c>
      <c r="B119" s="102">
        <v>2023.0</v>
      </c>
      <c r="C119" s="102">
        <v>109738.0</v>
      </c>
      <c r="D119" s="102">
        <v>78.23</v>
      </c>
      <c r="E119" s="102" t="s">
        <v>344</v>
      </c>
      <c r="F119" s="102" t="s">
        <v>211</v>
      </c>
    </row>
    <row r="120">
      <c r="A120" s="101">
        <v>45184.0</v>
      </c>
      <c r="B120" s="102">
        <v>2023.0</v>
      </c>
      <c r="C120" s="102">
        <v>300.0</v>
      </c>
      <c r="D120" s="102">
        <v>98.0</v>
      </c>
      <c r="E120" s="102" t="s">
        <v>345</v>
      </c>
      <c r="F120" s="102" t="s">
        <v>211</v>
      </c>
    </row>
    <row r="121">
      <c r="A121" s="101">
        <v>45184.0</v>
      </c>
      <c r="B121" s="102">
        <v>2023.0</v>
      </c>
      <c r="C121" s="102">
        <v>32902.0</v>
      </c>
      <c r="D121" s="102">
        <v>115.13</v>
      </c>
      <c r="E121" s="102" t="s">
        <v>346</v>
      </c>
      <c r="F121" s="102" t="s">
        <v>212</v>
      </c>
    </row>
    <row r="122">
      <c r="A122" s="101">
        <v>45183.0</v>
      </c>
      <c r="B122" s="102">
        <v>2023.0</v>
      </c>
      <c r="C122" s="102">
        <v>8622.0</v>
      </c>
      <c r="D122" s="102">
        <v>121.35</v>
      </c>
      <c r="E122" s="102" t="s">
        <v>347</v>
      </c>
      <c r="F122" s="102" t="s">
        <v>212</v>
      </c>
    </row>
    <row r="123">
      <c r="A123" s="101">
        <v>45182.0</v>
      </c>
      <c r="B123" s="102">
        <v>2023.0</v>
      </c>
      <c r="C123" s="102">
        <v>641.0</v>
      </c>
      <c r="D123" s="102">
        <v>126.0</v>
      </c>
      <c r="E123" s="102" t="s">
        <v>348</v>
      </c>
      <c r="F123" s="102" t="s">
        <v>212</v>
      </c>
    </row>
    <row r="124">
      <c r="A124" s="101">
        <v>45182.0</v>
      </c>
      <c r="B124" s="102">
        <v>2023.0</v>
      </c>
      <c r="C124" s="102">
        <v>6835.0</v>
      </c>
      <c r="D124" s="102">
        <v>130.29</v>
      </c>
      <c r="E124" s="102" t="s">
        <v>349</v>
      </c>
      <c r="F124" s="102" t="s">
        <v>212</v>
      </c>
    </row>
    <row r="125">
      <c r="A125" s="101">
        <v>45181.0</v>
      </c>
      <c r="B125" s="102">
        <v>2023.0</v>
      </c>
      <c r="C125" s="102">
        <v>5100.0</v>
      </c>
      <c r="D125" s="102">
        <v>83.9</v>
      </c>
      <c r="E125" s="102" t="s">
        <v>350</v>
      </c>
      <c r="F125" s="102" t="s">
        <v>211</v>
      </c>
    </row>
    <row r="126">
      <c r="A126" s="101">
        <v>45181.0</v>
      </c>
      <c r="B126" s="102">
        <v>2023.0</v>
      </c>
      <c r="C126" s="102">
        <v>138.0</v>
      </c>
      <c r="D126" s="102">
        <v>123.0</v>
      </c>
      <c r="E126" s="102" t="s">
        <v>351</v>
      </c>
      <c r="F126" s="102" t="s">
        <v>212</v>
      </c>
    </row>
    <row r="127">
      <c r="A127" s="101">
        <v>45180.0</v>
      </c>
      <c r="B127" s="102">
        <v>2023.0</v>
      </c>
      <c r="C127" s="102">
        <v>22771.0</v>
      </c>
      <c r="D127" s="102">
        <v>121.28</v>
      </c>
      <c r="E127" s="102" t="s">
        <v>352</v>
      </c>
      <c r="F127" s="102" t="s">
        <v>212</v>
      </c>
    </row>
    <row r="128">
      <c r="A128" s="101">
        <v>45180.0</v>
      </c>
      <c r="B128" s="102">
        <v>2023.0</v>
      </c>
      <c r="C128" s="102">
        <v>6742.0</v>
      </c>
      <c r="D128" s="102">
        <v>80.44</v>
      </c>
      <c r="E128" s="102" t="s">
        <v>353</v>
      </c>
      <c r="F128" s="102" t="s">
        <v>211</v>
      </c>
    </row>
    <row r="129">
      <c r="A129" s="101">
        <v>45177.0</v>
      </c>
      <c r="B129" s="102">
        <v>2023.0</v>
      </c>
      <c r="C129" s="102">
        <v>14464.0</v>
      </c>
      <c r="D129" s="102">
        <v>70.5</v>
      </c>
      <c r="E129" s="102" t="s">
        <v>354</v>
      </c>
      <c r="F129" s="102" t="s">
        <v>211</v>
      </c>
    </row>
    <row r="130">
      <c r="A130" s="101">
        <v>45177.0</v>
      </c>
      <c r="B130" s="102">
        <v>2023.0</v>
      </c>
      <c r="C130" s="102">
        <v>12352.0</v>
      </c>
      <c r="D130" s="102">
        <v>123.77</v>
      </c>
      <c r="E130" s="102" t="s">
        <v>355</v>
      </c>
      <c r="F130" s="102" t="s">
        <v>212</v>
      </c>
    </row>
    <row r="131">
      <c r="A131" s="101">
        <v>45176.0</v>
      </c>
      <c r="B131" s="102">
        <v>2023.0</v>
      </c>
      <c r="C131" s="102">
        <v>5180.0</v>
      </c>
      <c r="D131" s="102">
        <v>69.38</v>
      </c>
      <c r="E131" s="102" t="s">
        <v>356</v>
      </c>
      <c r="F131" s="102" t="s">
        <v>211</v>
      </c>
    </row>
    <row r="132">
      <c r="A132" s="101">
        <v>45176.0</v>
      </c>
      <c r="B132" s="102">
        <v>2023.0</v>
      </c>
      <c r="C132" s="102">
        <v>5670.0</v>
      </c>
      <c r="D132" s="102">
        <v>123.57</v>
      </c>
      <c r="E132" s="102" t="s">
        <v>357</v>
      </c>
      <c r="F132" s="102" t="s">
        <v>212</v>
      </c>
    </row>
    <row r="133">
      <c r="A133" s="101">
        <v>45175.0</v>
      </c>
      <c r="B133" s="102">
        <v>2023.0</v>
      </c>
      <c r="C133" s="102">
        <v>156.0</v>
      </c>
      <c r="D133" s="102">
        <v>80.0</v>
      </c>
      <c r="E133" s="102" t="s">
        <v>358</v>
      </c>
      <c r="F133" s="102" t="s">
        <v>211</v>
      </c>
    </row>
    <row r="134">
      <c r="A134" s="101">
        <v>45175.0</v>
      </c>
      <c r="B134" s="102">
        <v>2023.0</v>
      </c>
      <c r="C134" s="102">
        <v>5161.0</v>
      </c>
      <c r="D134" s="102">
        <v>119.18</v>
      </c>
      <c r="E134" s="102" t="s">
        <v>359</v>
      </c>
      <c r="F134" s="102" t="s">
        <v>212</v>
      </c>
    </row>
    <row r="135">
      <c r="A135" s="101">
        <v>45174.0</v>
      </c>
      <c r="B135" s="102">
        <v>2023.0</v>
      </c>
      <c r="C135" s="102">
        <v>200.0</v>
      </c>
      <c r="D135" s="102">
        <v>81.4</v>
      </c>
      <c r="E135" s="102" t="s">
        <v>360</v>
      </c>
      <c r="F135" s="102" t="s">
        <v>211</v>
      </c>
    </row>
    <row r="136">
      <c r="A136" s="101">
        <v>45174.0</v>
      </c>
      <c r="B136" s="102">
        <v>2023.0</v>
      </c>
      <c r="C136" s="102">
        <v>5760.0</v>
      </c>
      <c r="D136" s="102">
        <v>127.5</v>
      </c>
      <c r="E136" s="102" t="s">
        <v>361</v>
      </c>
      <c r="F136" s="102" t="s">
        <v>212</v>
      </c>
    </row>
    <row r="137">
      <c r="A137" s="101">
        <v>45173.0</v>
      </c>
      <c r="B137" s="102">
        <v>2023.0</v>
      </c>
      <c r="C137" s="102">
        <v>2087.0</v>
      </c>
      <c r="D137" s="102">
        <v>124.0</v>
      </c>
      <c r="E137" s="102" t="s">
        <v>362</v>
      </c>
      <c r="F137" s="102" t="s">
        <v>212</v>
      </c>
    </row>
    <row r="138">
      <c r="A138" s="101">
        <v>45170.0</v>
      </c>
      <c r="B138" s="102">
        <v>2023.0</v>
      </c>
      <c r="C138" s="102">
        <v>173.0</v>
      </c>
      <c r="D138" s="102">
        <v>69.7</v>
      </c>
      <c r="E138" s="102" t="s">
        <v>363</v>
      </c>
      <c r="F138" s="102" t="s">
        <v>211</v>
      </c>
    </row>
    <row r="139">
      <c r="A139" s="101">
        <v>45170.0</v>
      </c>
      <c r="B139" s="102">
        <v>2023.0</v>
      </c>
      <c r="C139" s="102">
        <v>12098.0</v>
      </c>
      <c r="D139" s="102">
        <v>123.03</v>
      </c>
      <c r="E139" s="102" t="s">
        <v>364</v>
      </c>
      <c r="F139" s="102" t="s">
        <v>212</v>
      </c>
    </row>
    <row r="140">
      <c r="A140" s="101">
        <v>45169.0</v>
      </c>
      <c r="B140" s="102">
        <v>2023.0</v>
      </c>
      <c r="C140" s="102">
        <v>3200.0</v>
      </c>
      <c r="D140" s="102">
        <v>128.0</v>
      </c>
      <c r="E140" s="102" t="s">
        <v>365</v>
      </c>
      <c r="F140" s="102" t="s">
        <v>212</v>
      </c>
    </row>
    <row r="141">
      <c r="A141" s="101">
        <v>45167.0</v>
      </c>
      <c r="B141" s="102">
        <v>2023.0</v>
      </c>
      <c r="C141" s="102">
        <v>8300.0</v>
      </c>
      <c r="D141" s="102">
        <v>80.0</v>
      </c>
      <c r="E141" s="102" t="s">
        <v>366</v>
      </c>
      <c r="F141" s="102" t="s">
        <v>211</v>
      </c>
    </row>
    <row r="142">
      <c r="A142" s="101">
        <v>45167.0</v>
      </c>
      <c r="B142" s="102">
        <v>2023.0</v>
      </c>
      <c r="C142" s="102">
        <v>9300.0</v>
      </c>
      <c r="D142" s="102">
        <v>128.0</v>
      </c>
      <c r="E142" s="102" t="s">
        <v>367</v>
      </c>
      <c r="F142" s="102" t="s">
        <v>212</v>
      </c>
    </row>
    <row r="143">
      <c r="A143" s="101">
        <v>45166.0</v>
      </c>
      <c r="B143" s="102">
        <v>2023.0</v>
      </c>
      <c r="C143" s="102">
        <v>22000.0</v>
      </c>
      <c r="D143" s="102">
        <v>65.64</v>
      </c>
      <c r="E143" s="102" t="s">
        <v>368</v>
      </c>
      <c r="F143" s="102" t="s">
        <v>211</v>
      </c>
    </row>
    <row r="144">
      <c r="A144" s="101">
        <v>45163.0</v>
      </c>
      <c r="B144" s="102">
        <v>2023.0</v>
      </c>
      <c r="C144" s="102">
        <v>1400.0</v>
      </c>
      <c r="D144" s="102">
        <v>88.0</v>
      </c>
      <c r="E144" s="102" t="s">
        <v>369</v>
      </c>
      <c r="F144" s="102" t="s">
        <v>211</v>
      </c>
    </row>
    <row r="145">
      <c r="A145" s="101">
        <v>45163.0</v>
      </c>
      <c r="B145" s="102">
        <v>2023.0</v>
      </c>
      <c r="C145" s="102">
        <v>16468.0</v>
      </c>
      <c r="D145" s="102">
        <v>133.5</v>
      </c>
      <c r="E145" s="102" t="s">
        <v>370</v>
      </c>
      <c r="F145" s="102" t="s">
        <v>212</v>
      </c>
    </row>
    <row r="146">
      <c r="A146" s="101">
        <v>45162.0</v>
      </c>
      <c r="B146" s="102">
        <v>2023.0</v>
      </c>
      <c r="C146" s="102">
        <v>1000.0</v>
      </c>
      <c r="D146" s="102">
        <v>105.0</v>
      </c>
      <c r="E146" s="102" t="s">
        <v>371</v>
      </c>
      <c r="F146" s="102" t="s">
        <v>211</v>
      </c>
    </row>
    <row r="147">
      <c r="A147" s="101">
        <v>45162.0</v>
      </c>
      <c r="B147" s="102">
        <v>2023.0</v>
      </c>
      <c r="C147" s="102">
        <v>1136.0</v>
      </c>
      <c r="D147" s="102">
        <v>84.81</v>
      </c>
      <c r="E147" s="102" t="s">
        <v>372</v>
      </c>
      <c r="F147" s="102" t="s">
        <v>211</v>
      </c>
    </row>
    <row r="148">
      <c r="A148" s="101">
        <v>45162.0</v>
      </c>
      <c r="B148" s="102">
        <v>2023.0</v>
      </c>
      <c r="C148" s="102">
        <v>2400.0</v>
      </c>
      <c r="D148" s="102">
        <v>122.5</v>
      </c>
      <c r="E148" s="102" t="s">
        <v>373</v>
      </c>
      <c r="F148" s="102" t="s">
        <v>212</v>
      </c>
    </row>
    <row r="149">
      <c r="A149" s="101">
        <v>45161.0</v>
      </c>
      <c r="B149" s="102">
        <v>2023.0</v>
      </c>
      <c r="C149" s="102">
        <v>401.0</v>
      </c>
      <c r="D149" s="102">
        <v>80.01</v>
      </c>
      <c r="E149" s="102" t="s">
        <v>374</v>
      </c>
      <c r="F149" s="102" t="s">
        <v>211</v>
      </c>
    </row>
    <row r="150">
      <c r="A150" s="101">
        <v>45161.0</v>
      </c>
      <c r="B150" s="102">
        <v>2023.0</v>
      </c>
      <c r="C150" s="102">
        <v>4552.0</v>
      </c>
      <c r="D150" s="102">
        <v>132.53</v>
      </c>
      <c r="E150" s="102" t="s">
        <v>375</v>
      </c>
      <c r="F150" s="102" t="s">
        <v>212</v>
      </c>
    </row>
    <row r="151">
      <c r="A151" s="101">
        <v>45160.0</v>
      </c>
      <c r="B151" s="102">
        <v>2023.0</v>
      </c>
      <c r="C151" s="102">
        <v>3000.0</v>
      </c>
      <c r="D151" s="102">
        <v>80.0</v>
      </c>
      <c r="E151" s="102" t="s">
        <v>376</v>
      </c>
      <c r="F151" s="102" t="s">
        <v>211</v>
      </c>
    </row>
    <row r="152">
      <c r="A152" s="101">
        <v>45159.0</v>
      </c>
      <c r="B152" s="102">
        <v>2023.0</v>
      </c>
      <c r="C152" s="102">
        <v>400.0</v>
      </c>
      <c r="D152" s="102">
        <v>115.0</v>
      </c>
      <c r="E152" s="102" t="s">
        <v>377</v>
      </c>
      <c r="F152" s="102" t="s">
        <v>212</v>
      </c>
    </row>
    <row r="153">
      <c r="A153" s="101">
        <v>45159.0</v>
      </c>
      <c r="B153" s="102">
        <v>2023.0</v>
      </c>
      <c r="C153" s="102">
        <v>2280.0</v>
      </c>
      <c r="D153" s="102">
        <v>86.96</v>
      </c>
      <c r="E153" s="102" t="s">
        <v>378</v>
      </c>
      <c r="F153" s="102" t="s">
        <v>211</v>
      </c>
    </row>
    <row r="154">
      <c r="A154" s="101">
        <v>45156.0</v>
      </c>
      <c r="B154" s="102">
        <v>2023.0</v>
      </c>
      <c r="C154" s="102">
        <v>480.0</v>
      </c>
      <c r="D154" s="102">
        <v>130.0</v>
      </c>
      <c r="E154" s="102" t="s">
        <v>379</v>
      </c>
      <c r="F154" s="102" t="s">
        <v>212</v>
      </c>
    </row>
    <row r="155">
      <c r="A155" s="101">
        <v>45156.0</v>
      </c>
      <c r="B155" s="102">
        <v>2023.0</v>
      </c>
      <c r="C155" s="102">
        <v>10.0</v>
      </c>
      <c r="D155" s="102">
        <v>80.0</v>
      </c>
      <c r="E155" s="102" t="s">
        <v>380</v>
      </c>
      <c r="F155" s="102" t="s">
        <v>211</v>
      </c>
    </row>
    <row r="156">
      <c r="A156" s="101">
        <v>45155.0</v>
      </c>
      <c r="B156" s="102">
        <v>2023.0</v>
      </c>
      <c r="C156" s="102">
        <v>1490.0</v>
      </c>
      <c r="D156" s="102">
        <v>80.0</v>
      </c>
      <c r="E156" s="102" t="s">
        <v>381</v>
      </c>
      <c r="F156" s="102" t="s">
        <v>211</v>
      </c>
    </row>
    <row r="157">
      <c r="A157" s="101">
        <v>45153.0</v>
      </c>
      <c r="B157" s="102">
        <v>2023.0</v>
      </c>
      <c r="C157" s="102">
        <v>6000.0</v>
      </c>
      <c r="D157" s="102">
        <v>127.0</v>
      </c>
      <c r="E157" s="102" t="s">
        <v>382</v>
      </c>
      <c r="F157" s="102" t="s">
        <v>212</v>
      </c>
    </row>
    <row r="158">
      <c r="A158" s="101">
        <v>45152.0</v>
      </c>
      <c r="B158" s="102">
        <v>2023.0</v>
      </c>
      <c r="C158" s="102">
        <v>2000.0</v>
      </c>
      <c r="D158" s="102">
        <v>75.0</v>
      </c>
      <c r="E158" s="102" t="s">
        <v>383</v>
      </c>
      <c r="F158" s="102" t="s">
        <v>211</v>
      </c>
    </row>
    <row r="159">
      <c r="A159" s="101">
        <v>45148.0</v>
      </c>
      <c r="B159" s="102">
        <v>2023.0</v>
      </c>
      <c r="C159" s="102">
        <v>2962.0</v>
      </c>
      <c r="D159" s="102">
        <v>80.0</v>
      </c>
      <c r="E159" s="102" t="s">
        <v>384</v>
      </c>
      <c r="F159" s="102" t="s">
        <v>211</v>
      </c>
    </row>
    <row r="160">
      <c r="A160" s="101">
        <v>45147.0</v>
      </c>
      <c r="B160" s="102">
        <v>2023.0</v>
      </c>
      <c r="C160" s="102">
        <v>1235.0</v>
      </c>
      <c r="D160" s="102">
        <v>80.34</v>
      </c>
      <c r="E160" s="102" t="s">
        <v>385</v>
      </c>
      <c r="F160" s="102" t="s">
        <v>211</v>
      </c>
    </row>
    <row r="161">
      <c r="A161" s="101">
        <v>45146.0</v>
      </c>
      <c r="B161" s="102">
        <v>2023.0</v>
      </c>
      <c r="C161" s="102">
        <v>6000.0</v>
      </c>
      <c r="D161" s="102">
        <v>80.0</v>
      </c>
      <c r="E161" s="102" t="s">
        <v>386</v>
      </c>
      <c r="F161" s="102" t="s">
        <v>211</v>
      </c>
    </row>
    <row r="162">
      <c r="A162" s="101">
        <v>45146.0</v>
      </c>
      <c r="B162" s="102">
        <v>2023.0</v>
      </c>
      <c r="C162" s="102">
        <v>5000.0</v>
      </c>
      <c r="D162" s="102">
        <v>100.8</v>
      </c>
      <c r="E162" s="102" t="s">
        <v>387</v>
      </c>
      <c r="F162" s="102" t="s">
        <v>211</v>
      </c>
    </row>
    <row r="163">
      <c r="A163" s="101">
        <v>45145.0</v>
      </c>
      <c r="B163" s="102">
        <v>2023.0</v>
      </c>
      <c r="C163" s="102">
        <v>3038.0</v>
      </c>
      <c r="D163" s="102">
        <v>102.5</v>
      </c>
      <c r="E163" s="102" t="s">
        <v>388</v>
      </c>
      <c r="F163" s="102" t="s">
        <v>211</v>
      </c>
    </row>
    <row r="164">
      <c r="A164" s="101">
        <v>45145.0</v>
      </c>
      <c r="B164" s="102">
        <v>2023.0</v>
      </c>
      <c r="C164" s="102">
        <v>18058.0</v>
      </c>
      <c r="D164" s="102">
        <v>80.0</v>
      </c>
      <c r="E164" s="102" t="s">
        <v>389</v>
      </c>
      <c r="F164" s="102" t="s">
        <v>211</v>
      </c>
    </row>
    <row r="165">
      <c r="A165" s="101">
        <v>45145.0</v>
      </c>
      <c r="B165" s="102">
        <v>2023.0</v>
      </c>
      <c r="C165" s="102">
        <v>8315.0</v>
      </c>
      <c r="D165" s="102">
        <v>130.0</v>
      </c>
      <c r="E165" s="102" t="s">
        <v>390</v>
      </c>
      <c r="F165" s="102" t="s">
        <v>212</v>
      </c>
    </row>
    <row r="166">
      <c r="A166" s="101">
        <v>45145.0</v>
      </c>
      <c r="B166" s="102">
        <v>2023.0</v>
      </c>
      <c r="C166" s="102">
        <v>100.0</v>
      </c>
      <c r="D166" s="102">
        <v>115.0</v>
      </c>
      <c r="E166" s="102" t="s">
        <v>391</v>
      </c>
      <c r="F166" s="102" t="s">
        <v>212</v>
      </c>
    </row>
    <row r="167">
      <c r="A167" s="101">
        <v>45142.0</v>
      </c>
      <c r="B167" s="102">
        <v>2023.0</v>
      </c>
      <c r="C167" s="102">
        <v>470.0</v>
      </c>
      <c r="D167" s="102">
        <v>120.0</v>
      </c>
      <c r="E167" s="102" t="s">
        <v>392</v>
      </c>
      <c r="F167" s="102" t="s">
        <v>211</v>
      </c>
    </row>
    <row r="168">
      <c r="A168" s="101">
        <v>45142.0</v>
      </c>
      <c r="B168" s="102">
        <v>2023.0</v>
      </c>
      <c r="C168" s="102">
        <v>401.0</v>
      </c>
      <c r="D168" s="102">
        <v>80.0</v>
      </c>
      <c r="E168" s="102" t="s">
        <v>393</v>
      </c>
      <c r="F168" s="102" t="s">
        <v>211</v>
      </c>
    </row>
    <row r="169">
      <c r="A169" s="101">
        <v>45142.0</v>
      </c>
      <c r="B169" s="102">
        <v>2023.0</v>
      </c>
      <c r="C169" s="102">
        <v>4000.0</v>
      </c>
      <c r="D169" s="102">
        <v>120.0</v>
      </c>
      <c r="E169" s="102" t="s">
        <v>394</v>
      </c>
      <c r="F169" s="102" t="s">
        <v>212</v>
      </c>
    </row>
    <row r="170">
      <c r="A170" s="101">
        <v>45141.0</v>
      </c>
      <c r="B170" s="102">
        <v>2023.0</v>
      </c>
      <c r="C170" s="102">
        <v>2207.0</v>
      </c>
      <c r="D170" s="102">
        <v>127.0</v>
      </c>
      <c r="E170" s="102" t="s">
        <v>395</v>
      </c>
      <c r="F170" s="102" t="s">
        <v>212</v>
      </c>
    </row>
    <row r="171">
      <c r="A171" s="101">
        <v>45140.0</v>
      </c>
      <c r="B171" s="102">
        <v>2023.0</v>
      </c>
      <c r="C171" s="102">
        <v>200.0</v>
      </c>
      <c r="D171" s="102">
        <v>105.0</v>
      </c>
      <c r="E171" s="102" t="s">
        <v>396</v>
      </c>
      <c r="F171" s="102" t="s">
        <v>211</v>
      </c>
    </row>
    <row r="172">
      <c r="A172" s="101">
        <v>45140.0</v>
      </c>
      <c r="B172" s="102">
        <v>2023.0</v>
      </c>
      <c r="C172" s="102">
        <v>1526.0</v>
      </c>
      <c r="D172" s="102">
        <v>82.0</v>
      </c>
      <c r="E172" s="102" t="s">
        <v>397</v>
      </c>
      <c r="F172" s="102" t="s">
        <v>211</v>
      </c>
    </row>
    <row r="173">
      <c r="A173" s="101">
        <v>45140.0</v>
      </c>
      <c r="B173" s="102">
        <v>2023.0</v>
      </c>
      <c r="C173" s="102">
        <v>12292.0</v>
      </c>
      <c r="D173" s="102">
        <v>121.88</v>
      </c>
      <c r="E173" s="102" t="s">
        <v>398</v>
      </c>
      <c r="F173" s="102" t="s">
        <v>212</v>
      </c>
    </row>
    <row r="174">
      <c r="A174" s="101">
        <v>45138.0</v>
      </c>
      <c r="B174" s="102">
        <v>2023.0</v>
      </c>
      <c r="C174" s="102">
        <v>109.0</v>
      </c>
      <c r="D174" s="102">
        <v>82.1</v>
      </c>
      <c r="E174" s="102" t="s">
        <v>399</v>
      </c>
      <c r="F174" s="102" t="s">
        <v>211</v>
      </c>
    </row>
    <row r="175">
      <c r="A175" s="101">
        <v>45138.0</v>
      </c>
      <c r="B175" s="102">
        <v>2023.0</v>
      </c>
      <c r="C175" s="102">
        <v>3571.0</v>
      </c>
      <c r="D175" s="102">
        <v>142.0</v>
      </c>
      <c r="E175" s="102" t="s">
        <v>400</v>
      </c>
      <c r="F175" s="102" t="s">
        <v>212</v>
      </c>
    </row>
    <row r="176">
      <c r="A176" s="101">
        <v>45135.0</v>
      </c>
      <c r="B176" s="102">
        <v>2023.0</v>
      </c>
      <c r="C176" s="102">
        <v>50.0</v>
      </c>
      <c r="D176" s="102">
        <v>80.0</v>
      </c>
      <c r="E176" s="102" t="s">
        <v>401</v>
      </c>
      <c r="F176" s="102" t="s">
        <v>211</v>
      </c>
    </row>
    <row r="177">
      <c r="A177" s="101">
        <v>45135.0</v>
      </c>
      <c r="B177" s="102">
        <v>2023.0</v>
      </c>
      <c r="C177" s="102">
        <v>6000.0</v>
      </c>
      <c r="D177" s="102">
        <v>121.77</v>
      </c>
      <c r="E177" s="102" t="s">
        <v>402</v>
      </c>
      <c r="F177" s="102" t="s">
        <v>212</v>
      </c>
    </row>
    <row r="178">
      <c r="A178" s="101">
        <v>45134.0</v>
      </c>
      <c r="B178" s="102">
        <v>2023.0</v>
      </c>
      <c r="C178" s="102">
        <v>800.0</v>
      </c>
      <c r="D178" s="102">
        <v>127.0</v>
      </c>
      <c r="E178" s="102" t="s">
        <v>403</v>
      </c>
      <c r="F178" s="102" t="s">
        <v>212</v>
      </c>
    </row>
    <row r="179">
      <c r="A179" s="101">
        <v>45133.0</v>
      </c>
      <c r="B179" s="102">
        <v>2023.0</v>
      </c>
      <c r="C179" s="102">
        <v>5400.0</v>
      </c>
      <c r="D179" s="102">
        <v>127.0</v>
      </c>
      <c r="E179" s="102" t="s">
        <v>404</v>
      </c>
      <c r="F179" s="102" t="s">
        <v>212</v>
      </c>
    </row>
    <row r="180">
      <c r="A180" s="101">
        <v>45131.0</v>
      </c>
      <c r="B180" s="102">
        <v>2023.0</v>
      </c>
      <c r="C180" s="102">
        <v>500.0</v>
      </c>
      <c r="D180" s="102">
        <v>68.5</v>
      </c>
      <c r="E180" s="102" t="s">
        <v>405</v>
      </c>
      <c r="F180" s="102" t="s">
        <v>211</v>
      </c>
    </row>
    <row r="181">
      <c r="A181" s="101">
        <v>45131.0</v>
      </c>
      <c r="B181" s="102">
        <v>2023.0</v>
      </c>
      <c r="C181" s="102">
        <v>1500.0</v>
      </c>
      <c r="D181" s="102">
        <v>139.0</v>
      </c>
      <c r="E181" s="102" t="s">
        <v>406</v>
      </c>
      <c r="F181" s="102" t="s">
        <v>212</v>
      </c>
    </row>
    <row r="182">
      <c r="A182" s="101">
        <v>45126.0</v>
      </c>
      <c r="B182" s="102">
        <v>2023.0</v>
      </c>
      <c r="C182" s="102">
        <v>10000.0</v>
      </c>
      <c r="D182" s="102">
        <v>90.0</v>
      </c>
      <c r="E182" s="102" t="s">
        <v>407</v>
      </c>
      <c r="F182" s="102" t="s">
        <v>211</v>
      </c>
    </row>
    <row r="183">
      <c r="A183" s="101">
        <v>45126.0</v>
      </c>
      <c r="B183" s="102">
        <v>2023.0</v>
      </c>
      <c r="C183" s="102">
        <v>8500.0</v>
      </c>
      <c r="D183" s="102">
        <v>130.12</v>
      </c>
      <c r="E183" s="102" t="s">
        <v>408</v>
      </c>
      <c r="F183" s="102" t="s">
        <v>212</v>
      </c>
    </row>
    <row r="184">
      <c r="A184" s="101">
        <v>45119.0</v>
      </c>
      <c r="B184" s="102">
        <v>2023.0</v>
      </c>
      <c r="C184" s="102">
        <v>899.0</v>
      </c>
      <c r="D184" s="102">
        <v>97.0</v>
      </c>
      <c r="E184" s="102" t="s">
        <v>409</v>
      </c>
      <c r="F184" s="102" t="s">
        <v>211</v>
      </c>
    </row>
    <row r="185">
      <c r="A185" s="101">
        <v>45118.0</v>
      </c>
      <c r="B185" s="102">
        <v>2023.0</v>
      </c>
      <c r="C185" s="102">
        <v>1.0</v>
      </c>
      <c r="D185" s="102">
        <v>103.8</v>
      </c>
      <c r="E185" s="102" t="s">
        <v>410</v>
      </c>
      <c r="F185" s="102" t="s">
        <v>211</v>
      </c>
    </row>
    <row r="186">
      <c r="A186" s="101">
        <v>45118.0</v>
      </c>
      <c r="B186" s="102">
        <v>2023.0</v>
      </c>
      <c r="C186" s="102">
        <v>1.0</v>
      </c>
      <c r="D186" s="102">
        <v>121.0</v>
      </c>
      <c r="E186" s="102" t="s">
        <v>411</v>
      </c>
      <c r="F186" s="102" t="s">
        <v>212</v>
      </c>
    </row>
    <row r="187">
      <c r="A187" s="101">
        <v>45117.0</v>
      </c>
      <c r="B187" s="102">
        <v>2023.0</v>
      </c>
      <c r="C187" s="102">
        <v>9999.0</v>
      </c>
      <c r="D187" s="102">
        <v>100.9</v>
      </c>
      <c r="E187" s="102" t="s">
        <v>412</v>
      </c>
      <c r="F187" s="102" t="s">
        <v>212</v>
      </c>
    </row>
    <row r="188">
      <c r="A188" s="101">
        <v>45117.0</v>
      </c>
      <c r="B188" s="102">
        <v>2023.0</v>
      </c>
      <c r="C188" s="102">
        <v>1799.0</v>
      </c>
      <c r="D188" s="102">
        <v>56.4</v>
      </c>
      <c r="E188" s="102" t="s">
        <v>413</v>
      </c>
      <c r="F188" s="102" t="s">
        <v>211</v>
      </c>
    </row>
    <row r="189">
      <c r="A189" s="101">
        <v>45112.0</v>
      </c>
      <c r="B189" s="102">
        <v>2023.0</v>
      </c>
      <c r="C189" s="102">
        <v>3523.0</v>
      </c>
      <c r="D189" s="102">
        <v>124.0</v>
      </c>
      <c r="E189" s="102" t="s">
        <v>414</v>
      </c>
      <c r="F189" s="102" t="s">
        <v>212</v>
      </c>
    </row>
    <row r="190">
      <c r="A190" s="101">
        <v>45110.0</v>
      </c>
      <c r="B190" s="102">
        <v>2023.0</v>
      </c>
      <c r="C190" s="102">
        <v>22.0</v>
      </c>
      <c r="D190" s="102">
        <v>80.0</v>
      </c>
      <c r="E190" s="102" t="s">
        <v>415</v>
      </c>
      <c r="F190" s="102" t="s">
        <v>211</v>
      </c>
    </row>
    <row r="191">
      <c r="A191" s="101">
        <v>45110.0</v>
      </c>
      <c r="B191" s="102">
        <v>2023.0</v>
      </c>
      <c r="C191" s="102">
        <v>9999.0</v>
      </c>
      <c r="D191" s="102">
        <v>134.0</v>
      </c>
      <c r="E191" s="102" t="s">
        <v>416</v>
      </c>
      <c r="F191" s="102" t="s">
        <v>212</v>
      </c>
    </row>
    <row r="192">
      <c r="A192" s="101">
        <v>45107.0</v>
      </c>
      <c r="B192" s="102">
        <v>2023.0</v>
      </c>
      <c r="C192" s="102">
        <v>5284.0</v>
      </c>
      <c r="D192" s="102">
        <v>131.75</v>
      </c>
      <c r="E192" s="102" t="s">
        <v>417</v>
      </c>
      <c r="F192" s="102" t="s">
        <v>212</v>
      </c>
    </row>
    <row r="193">
      <c r="A193" s="101">
        <v>45106.0</v>
      </c>
      <c r="B193" s="102">
        <v>2023.0</v>
      </c>
      <c r="C193" s="102">
        <v>6000.0</v>
      </c>
      <c r="D193" s="102">
        <v>144.3</v>
      </c>
      <c r="E193" s="102" t="s">
        <v>418</v>
      </c>
      <c r="F193" s="102" t="s">
        <v>212</v>
      </c>
    </row>
    <row r="194">
      <c r="A194" s="101">
        <v>45105.0</v>
      </c>
      <c r="B194" s="102">
        <v>2023.0</v>
      </c>
      <c r="C194" s="102">
        <v>1165.0</v>
      </c>
      <c r="D194" s="102">
        <v>149.64</v>
      </c>
      <c r="E194" s="102" t="s">
        <v>419</v>
      </c>
      <c r="F194" s="102" t="s">
        <v>212</v>
      </c>
    </row>
    <row r="195">
      <c r="A195" s="101">
        <v>45104.0</v>
      </c>
      <c r="B195" s="102">
        <v>2023.0</v>
      </c>
      <c r="C195" s="102">
        <v>50.0</v>
      </c>
      <c r="D195" s="102">
        <v>125.0</v>
      </c>
      <c r="E195" s="102" t="s">
        <v>420</v>
      </c>
      <c r="F195" s="102" t="s">
        <v>212</v>
      </c>
    </row>
    <row r="196">
      <c r="A196" s="101">
        <v>45098.0</v>
      </c>
      <c r="B196" s="102">
        <v>2023.0</v>
      </c>
      <c r="C196" s="102">
        <v>50.0</v>
      </c>
      <c r="D196" s="102">
        <v>106.6</v>
      </c>
      <c r="E196" s="102" t="s">
        <v>421</v>
      </c>
      <c r="F196" s="102" t="s">
        <v>212</v>
      </c>
    </row>
    <row r="197">
      <c r="A197" s="101">
        <v>45097.0</v>
      </c>
      <c r="B197" s="102">
        <v>2023.0</v>
      </c>
      <c r="C197" s="102">
        <v>13050.0</v>
      </c>
      <c r="D197" s="102">
        <v>88.77</v>
      </c>
      <c r="E197" s="102" t="s">
        <v>422</v>
      </c>
      <c r="F197" s="102" t="s">
        <v>212</v>
      </c>
    </row>
    <row r="198">
      <c r="A198" s="101">
        <v>45093.0</v>
      </c>
      <c r="B198" s="102">
        <v>2023.0</v>
      </c>
      <c r="C198" s="102">
        <v>23393.0</v>
      </c>
      <c r="D198" s="102">
        <v>75.0</v>
      </c>
      <c r="E198" s="102" t="s">
        <v>423</v>
      </c>
      <c r="F198" s="102" t="s">
        <v>212</v>
      </c>
    </row>
    <row r="199">
      <c r="A199" s="101">
        <v>45090.0</v>
      </c>
      <c r="B199" s="102">
        <v>2023.0</v>
      </c>
      <c r="C199" s="102">
        <v>800.0</v>
      </c>
      <c r="D199" s="102">
        <v>80.0</v>
      </c>
      <c r="E199" s="102" t="s">
        <v>424</v>
      </c>
      <c r="F199" s="102" t="s">
        <v>211</v>
      </c>
    </row>
    <row r="200">
      <c r="A200" s="101">
        <v>45090.0</v>
      </c>
      <c r="B200" s="102">
        <v>2023.0</v>
      </c>
      <c r="C200" s="102">
        <v>4000.0</v>
      </c>
      <c r="D200" s="102">
        <v>73.8</v>
      </c>
      <c r="E200" s="102" t="s">
        <v>425</v>
      </c>
      <c r="F200" s="102" t="s">
        <v>212</v>
      </c>
    </row>
    <row r="201">
      <c r="A201" s="101">
        <v>45084.0</v>
      </c>
      <c r="B201" s="102">
        <v>2023.0</v>
      </c>
      <c r="C201" s="102">
        <v>6500.0</v>
      </c>
      <c r="D201" s="102">
        <v>92.22</v>
      </c>
      <c r="E201" s="102" t="s">
        <v>426</v>
      </c>
      <c r="F201" s="102" t="s">
        <v>212</v>
      </c>
    </row>
    <row r="202">
      <c r="A202" s="101">
        <v>45079.0</v>
      </c>
      <c r="B202" s="102">
        <v>2023.0</v>
      </c>
      <c r="C202" s="102">
        <v>4000.0</v>
      </c>
      <c r="D202" s="102">
        <v>78.0</v>
      </c>
      <c r="E202" s="102" t="s">
        <v>427</v>
      </c>
      <c r="F202" s="102" t="s">
        <v>211</v>
      </c>
    </row>
    <row r="203">
      <c r="A203" s="101">
        <v>45075.0</v>
      </c>
      <c r="B203" s="102">
        <v>2023.0</v>
      </c>
      <c r="C203" s="102">
        <v>1.0</v>
      </c>
      <c r="D203" s="102">
        <v>47.0</v>
      </c>
      <c r="E203" s="102" t="s">
        <v>428</v>
      </c>
      <c r="F203" s="102" t="s">
        <v>211</v>
      </c>
    </row>
    <row r="204">
      <c r="A204" s="101">
        <v>45071.0</v>
      </c>
      <c r="B204" s="102">
        <v>2023.0</v>
      </c>
      <c r="C204" s="102">
        <v>404.0</v>
      </c>
      <c r="D204" s="102">
        <v>90.89</v>
      </c>
      <c r="E204" s="102" t="s">
        <v>429</v>
      </c>
      <c r="F204" s="102" t="s">
        <v>211</v>
      </c>
    </row>
    <row r="205">
      <c r="A205" s="101">
        <v>45070.0</v>
      </c>
      <c r="B205" s="102">
        <v>2023.0</v>
      </c>
      <c r="C205" s="102">
        <v>20.0</v>
      </c>
      <c r="D205" s="102">
        <v>90.0</v>
      </c>
      <c r="E205" s="102" t="s">
        <v>430</v>
      </c>
      <c r="F205" s="102" t="s">
        <v>211</v>
      </c>
    </row>
    <row r="206">
      <c r="A206" s="101">
        <v>45069.0</v>
      </c>
      <c r="B206" s="102">
        <v>2023.0</v>
      </c>
      <c r="C206" s="102">
        <v>2.0</v>
      </c>
      <c r="D206" s="102">
        <v>80.0</v>
      </c>
      <c r="E206" s="102" t="s">
        <v>431</v>
      </c>
      <c r="F206" s="102" t="s">
        <v>211</v>
      </c>
    </row>
    <row r="207">
      <c r="A207" s="101">
        <v>45068.0</v>
      </c>
      <c r="B207" s="102">
        <v>2023.0</v>
      </c>
      <c r="C207" s="102">
        <v>350.0</v>
      </c>
      <c r="D207" s="102">
        <v>129.8</v>
      </c>
      <c r="E207" s="102" t="s">
        <v>432</v>
      </c>
      <c r="F207" s="102" t="s">
        <v>211</v>
      </c>
    </row>
    <row r="208">
      <c r="A208" s="101">
        <v>45057.0</v>
      </c>
      <c r="B208" s="102">
        <v>2023.0</v>
      </c>
      <c r="C208" s="102">
        <v>50.0</v>
      </c>
      <c r="D208" s="102">
        <v>88.0</v>
      </c>
      <c r="E208" s="102" t="s">
        <v>433</v>
      </c>
      <c r="F208" s="102" t="s">
        <v>211</v>
      </c>
    </row>
    <row r="209">
      <c r="A209" s="101">
        <v>45057.0</v>
      </c>
      <c r="B209" s="102">
        <v>2023.0</v>
      </c>
      <c r="C209" s="102">
        <v>100.0</v>
      </c>
      <c r="D209" s="102">
        <v>109.0</v>
      </c>
      <c r="E209" s="102" t="s">
        <v>434</v>
      </c>
      <c r="F209" s="102" t="s">
        <v>211</v>
      </c>
    </row>
    <row r="210">
      <c r="A210" s="101">
        <v>45055.0</v>
      </c>
      <c r="B210" s="102">
        <v>2023.0</v>
      </c>
      <c r="C210" s="102">
        <v>51.0</v>
      </c>
      <c r="D210" s="102">
        <v>111.0</v>
      </c>
      <c r="E210" s="102" t="s">
        <v>435</v>
      </c>
      <c r="F210" s="102" t="s">
        <v>212</v>
      </c>
    </row>
    <row r="211">
      <c r="A211" s="101">
        <v>45054.0</v>
      </c>
      <c r="B211" s="102">
        <v>2023.0</v>
      </c>
      <c r="C211" s="102">
        <v>350.0</v>
      </c>
      <c r="D211" s="102">
        <v>93.6</v>
      </c>
      <c r="E211" s="102" t="s">
        <v>436</v>
      </c>
      <c r="F211" s="102" t="s">
        <v>211</v>
      </c>
    </row>
    <row r="212">
      <c r="A212" s="101">
        <v>45054.0</v>
      </c>
      <c r="B212" s="102">
        <v>2023.0</v>
      </c>
      <c r="C212" s="102">
        <v>2300.0</v>
      </c>
      <c r="D212" s="102">
        <v>138.5</v>
      </c>
      <c r="E212" s="102" t="s">
        <v>437</v>
      </c>
      <c r="F212" s="102" t="s">
        <v>212</v>
      </c>
    </row>
    <row r="213">
      <c r="A213" s="101">
        <v>45051.0</v>
      </c>
      <c r="B213" s="102">
        <v>2023.0</v>
      </c>
      <c r="C213" s="102">
        <v>20.0</v>
      </c>
      <c r="D213" s="102">
        <v>79.0</v>
      </c>
      <c r="E213" s="102" t="s">
        <v>438</v>
      </c>
      <c r="F213" s="102" t="s">
        <v>211</v>
      </c>
    </row>
    <row r="214">
      <c r="A214" s="101">
        <v>45051.0</v>
      </c>
      <c r="B214" s="102">
        <v>2023.0</v>
      </c>
      <c r="C214" s="102">
        <v>20.0</v>
      </c>
      <c r="D214" s="102">
        <v>109.0</v>
      </c>
      <c r="E214" s="102" t="s">
        <v>439</v>
      </c>
      <c r="F214" s="102" t="s">
        <v>211</v>
      </c>
    </row>
    <row r="215">
      <c r="A215" s="101">
        <v>45051.0</v>
      </c>
      <c r="B215" s="102">
        <v>2023.0</v>
      </c>
      <c r="C215" s="102">
        <v>78.0</v>
      </c>
      <c r="D215" s="102">
        <v>115.64</v>
      </c>
      <c r="E215" s="102" t="s">
        <v>440</v>
      </c>
      <c r="F215" s="102" t="s">
        <v>212</v>
      </c>
    </row>
    <row r="216">
      <c r="A216" s="101">
        <v>45050.0</v>
      </c>
      <c r="B216" s="102">
        <v>2023.0</v>
      </c>
      <c r="C216" s="102">
        <v>30.0</v>
      </c>
      <c r="D216" s="102">
        <v>66.8</v>
      </c>
      <c r="E216" s="102" t="s">
        <v>441</v>
      </c>
      <c r="F216" s="102" t="s">
        <v>211</v>
      </c>
    </row>
    <row r="217">
      <c r="A217" s="101">
        <v>45050.0</v>
      </c>
      <c r="B217" s="102">
        <v>2023.0</v>
      </c>
      <c r="C217" s="102">
        <v>23.0</v>
      </c>
      <c r="D217" s="102">
        <v>102.0</v>
      </c>
      <c r="E217" s="102" t="s">
        <v>442</v>
      </c>
      <c r="F217" s="102" t="s">
        <v>212</v>
      </c>
    </row>
    <row r="218">
      <c r="A218" s="101">
        <v>45044.0</v>
      </c>
      <c r="B218" s="102">
        <v>2023.0</v>
      </c>
      <c r="C218" s="102">
        <v>50.0</v>
      </c>
      <c r="D218" s="102">
        <v>56.0</v>
      </c>
      <c r="E218" s="102" t="s">
        <v>443</v>
      </c>
      <c r="F218" s="102" t="s">
        <v>211</v>
      </c>
    </row>
    <row r="219">
      <c r="A219" s="101">
        <v>45042.0</v>
      </c>
      <c r="B219" s="102">
        <v>2023.0</v>
      </c>
      <c r="C219" s="102">
        <v>4863.0</v>
      </c>
      <c r="D219" s="102">
        <v>86.0</v>
      </c>
      <c r="E219" s="102" t="s">
        <v>444</v>
      </c>
      <c r="F219" s="102" t="s">
        <v>212</v>
      </c>
    </row>
    <row r="220">
      <c r="A220" s="101">
        <v>45033.0</v>
      </c>
      <c r="B220" s="102">
        <v>2023.0</v>
      </c>
      <c r="C220" s="102">
        <v>3747.0</v>
      </c>
      <c r="D220" s="102">
        <v>106.8</v>
      </c>
      <c r="E220" s="102" t="s">
        <v>445</v>
      </c>
      <c r="F220" s="102" t="s">
        <v>212</v>
      </c>
    </row>
    <row r="221">
      <c r="A221" s="101">
        <v>45030.0</v>
      </c>
      <c r="B221" s="102">
        <v>2023.0</v>
      </c>
      <c r="C221" s="102">
        <v>20.0</v>
      </c>
      <c r="D221" s="102">
        <v>95.0</v>
      </c>
      <c r="E221" s="102" t="s">
        <v>446</v>
      </c>
      <c r="F221" s="102" t="s">
        <v>211</v>
      </c>
    </row>
    <row r="222">
      <c r="A222" s="101">
        <v>45029.0</v>
      </c>
      <c r="B222" s="102">
        <v>2023.0</v>
      </c>
      <c r="C222" s="102">
        <v>30.0</v>
      </c>
      <c r="D222" s="102">
        <v>74.0</v>
      </c>
      <c r="E222" s="102" t="s">
        <v>447</v>
      </c>
      <c r="F222" s="102" t="s">
        <v>212</v>
      </c>
    </row>
    <row r="223">
      <c r="A223" s="101">
        <v>45008.0</v>
      </c>
      <c r="B223" s="102">
        <v>2023.0</v>
      </c>
      <c r="C223" s="102">
        <v>9.0</v>
      </c>
      <c r="D223" s="102">
        <v>95.0</v>
      </c>
      <c r="E223" s="102" t="s">
        <v>448</v>
      </c>
      <c r="F223" s="102" t="s">
        <v>211</v>
      </c>
    </row>
    <row r="224">
      <c r="A224" s="101">
        <v>45002.0</v>
      </c>
      <c r="B224" s="102">
        <v>2023.0</v>
      </c>
      <c r="C224" s="102">
        <v>20.0</v>
      </c>
      <c r="D224" s="102">
        <v>95.0</v>
      </c>
      <c r="E224" s="102" t="s">
        <v>449</v>
      </c>
      <c r="F224" s="102" t="s">
        <v>211</v>
      </c>
    </row>
    <row r="225">
      <c r="A225" s="101">
        <v>44988.0</v>
      </c>
      <c r="B225" s="102">
        <v>2023.0</v>
      </c>
      <c r="C225" s="102">
        <v>50.0</v>
      </c>
      <c r="D225" s="102">
        <v>89.0</v>
      </c>
      <c r="E225" s="102" t="s">
        <v>450</v>
      </c>
      <c r="F225" s="102" t="s">
        <v>212</v>
      </c>
    </row>
    <row r="226">
      <c r="A226" s="101">
        <v>44985.0</v>
      </c>
      <c r="B226" s="102">
        <v>2023.0</v>
      </c>
      <c r="C226" s="102">
        <v>440.0</v>
      </c>
      <c r="D226" s="102">
        <v>74.2</v>
      </c>
      <c r="E226" s="102" t="s">
        <v>451</v>
      </c>
      <c r="F226" s="102" t="s">
        <v>212</v>
      </c>
    </row>
    <row r="227">
      <c r="A227" s="101">
        <v>44980.0</v>
      </c>
      <c r="B227" s="102">
        <v>2023.0</v>
      </c>
      <c r="C227" s="102">
        <v>6690.0</v>
      </c>
      <c r="D227" s="102">
        <v>74.2</v>
      </c>
      <c r="E227" s="102" t="s">
        <v>452</v>
      </c>
      <c r="F227" s="102" t="s">
        <v>212</v>
      </c>
    </row>
    <row r="228">
      <c r="A228" s="101">
        <v>44979.0</v>
      </c>
      <c r="B228" s="102">
        <v>2023.0</v>
      </c>
      <c r="C228" s="102">
        <v>50.0</v>
      </c>
      <c r="D228" s="102">
        <v>74.2</v>
      </c>
      <c r="E228" s="102" t="s">
        <v>453</v>
      </c>
      <c r="F228" s="102" t="s">
        <v>212</v>
      </c>
    </row>
    <row r="229">
      <c r="A229" s="101">
        <v>44978.0</v>
      </c>
      <c r="B229" s="102">
        <v>2023.0</v>
      </c>
      <c r="C229" s="102">
        <v>15.0</v>
      </c>
      <c r="D229" s="102">
        <v>61.8</v>
      </c>
      <c r="E229" s="102" t="s">
        <v>454</v>
      </c>
      <c r="F229" s="102" t="s">
        <v>212</v>
      </c>
    </row>
    <row r="230">
      <c r="A230" s="101">
        <v>44974.0</v>
      </c>
      <c r="B230" s="102">
        <v>2023.0</v>
      </c>
      <c r="C230" s="102">
        <v>3243.0</v>
      </c>
      <c r="D230" s="102">
        <v>51.47</v>
      </c>
      <c r="E230" s="102" t="s">
        <v>455</v>
      </c>
      <c r="F230" s="102" t="s">
        <v>212</v>
      </c>
    </row>
    <row r="231">
      <c r="A231" s="101">
        <v>44973.0</v>
      </c>
      <c r="B231" s="102">
        <v>2023.0</v>
      </c>
      <c r="C231" s="102">
        <v>9078.0</v>
      </c>
      <c r="D231" s="102">
        <v>59.0</v>
      </c>
      <c r="E231" s="102" t="s">
        <v>456</v>
      </c>
      <c r="F231" s="102" t="s">
        <v>212</v>
      </c>
    </row>
    <row r="232">
      <c r="A232" s="101">
        <v>44972.0</v>
      </c>
      <c r="B232" s="102">
        <v>2023.0</v>
      </c>
      <c r="C232" s="102">
        <v>30.0</v>
      </c>
      <c r="D232" s="102">
        <v>72.0</v>
      </c>
      <c r="E232" s="102" t="s">
        <v>457</v>
      </c>
      <c r="F232" s="102" t="s">
        <v>212</v>
      </c>
    </row>
    <row r="233">
      <c r="A233" s="101">
        <v>44971.0</v>
      </c>
      <c r="B233" s="102">
        <v>2023.0</v>
      </c>
      <c r="C233" s="102">
        <v>20.0</v>
      </c>
      <c r="D233" s="102">
        <v>90.0</v>
      </c>
      <c r="E233" s="102" t="s">
        <v>458</v>
      </c>
      <c r="F233" s="102" t="s">
        <v>212</v>
      </c>
    </row>
    <row r="234">
      <c r="A234" s="101">
        <v>44970.0</v>
      </c>
      <c r="B234" s="102">
        <v>2023.0</v>
      </c>
      <c r="C234" s="102">
        <v>50.0</v>
      </c>
      <c r="D234" s="102">
        <v>110.4</v>
      </c>
      <c r="E234" s="102" t="s">
        <v>459</v>
      </c>
      <c r="F234" s="102" t="s">
        <v>212</v>
      </c>
    </row>
    <row r="235">
      <c r="A235" s="101">
        <v>44931.0</v>
      </c>
      <c r="B235" s="102">
        <v>2023.0</v>
      </c>
      <c r="C235" s="102">
        <v>1070.0</v>
      </c>
      <c r="D235" s="102">
        <v>138.0</v>
      </c>
      <c r="E235" s="102" t="s">
        <v>460</v>
      </c>
      <c r="F235" s="102" t="s">
        <v>212</v>
      </c>
    </row>
    <row r="236">
      <c r="A236" s="101">
        <v>44925.0</v>
      </c>
      <c r="B236" s="102">
        <v>2022.0</v>
      </c>
      <c r="C236" s="102">
        <v>68.0</v>
      </c>
      <c r="D236" s="102">
        <v>90.0</v>
      </c>
      <c r="E236" s="102" t="s">
        <v>461</v>
      </c>
      <c r="F236" s="102" t="s">
        <v>211</v>
      </c>
    </row>
    <row r="237">
      <c r="A237" s="101">
        <v>44922.0</v>
      </c>
      <c r="B237" s="102">
        <v>2022.0</v>
      </c>
      <c r="C237" s="102">
        <v>5139.0</v>
      </c>
      <c r="D237" s="102">
        <v>125.14</v>
      </c>
      <c r="E237" s="102" t="s">
        <v>462</v>
      </c>
      <c r="F237" s="102" t="s">
        <v>212</v>
      </c>
    </row>
    <row r="238">
      <c r="A238" s="101">
        <v>44921.0</v>
      </c>
      <c r="B238" s="102">
        <v>2022.0</v>
      </c>
      <c r="C238" s="102">
        <v>5.0</v>
      </c>
      <c r="D238" s="102">
        <v>110.6</v>
      </c>
      <c r="E238" s="102" t="s">
        <v>463</v>
      </c>
      <c r="F238" s="102" t="s">
        <v>212</v>
      </c>
    </row>
    <row r="239">
      <c r="A239" s="101">
        <v>44918.0</v>
      </c>
      <c r="B239" s="102">
        <v>2022.0</v>
      </c>
      <c r="C239" s="102">
        <v>30.0</v>
      </c>
      <c r="D239" s="102">
        <v>92.2</v>
      </c>
      <c r="E239" s="102" t="s">
        <v>464</v>
      </c>
      <c r="F239" s="102" t="s">
        <v>212</v>
      </c>
    </row>
    <row r="240">
      <c r="A240" s="101">
        <v>44917.0</v>
      </c>
      <c r="B240" s="102">
        <v>2022.0</v>
      </c>
      <c r="C240" s="102">
        <v>50.0</v>
      </c>
      <c r="D240" s="102">
        <v>76.8</v>
      </c>
      <c r="E240" s="102" t="s">
        <v>465</v>
      </c>
      <c r="F240" s="102" t="s">
        <v>212</v>
      </c>
    </row>
    <row r="241">
      <c r="A241" s="101">
        <v>44916.0</v>
      </c>
      <c r="B241" s="102">
        <v>2022.0</v>
      </c>
      <c r="C241" s="102">
        <v>6077.0</v>
      </c>
      <c r="D241" s="102">
        <v>64.0</v>
      </c>
      <c r="E241" s="102" t="s">
        <v>466</v>
      </c>
      <c r="F241" s="102" t="s">
        <v>212</v>
      </c>
    </row>
    <row r="242">
      <c r="A242" s="101">
        <v>44915.0</v>
      </c>
      <c r="B242" s="102">
        <v>2022.0</v>
      </c>
      <c r="C242" s="102">
        <v>10.0</v>
      </c>
      <c r="D242" s="102">
        <v>80.0</v>
      </c>
      <c r="E242" s="102" t="s">
        <v>467</v>
      </c>
      <c r="F242" s="102" t="s">
        <v>212</v>
      </c>
    </row>
    <row r="243">
      <c r="A243" s="101">
        <v>44914.0</v>
      </c>
      <c r="B243" s="102">
        <v>2022.0</v>
      </c>
      <c r="C243" s="102">
        <v>10.0</v>
      </c>
      <c r="D243" s="102">
        <v>100.0</v>
      </c>
      <c r="E243" s="102" t="s">
        <v>468</v>
      </c>
      <c r="F243" s="102" t="s">
        <v>212</v>
      </c>
    </row>
    <row r="244">
      <c r="A244" s="101">
        <v>44911.0</v>
      </c>
      <c r="B244" s="102">
        <v>2022.0</v>
      </c>
      <c r="C244" s="102">
        <v>1.0</v>
      </c>
      <c r="D244" s="102">
        <v>125.0</v>
      </c>
      <c r="E244" s="102" t="s">
        <v>469</v>
      </c>
      <c r="F244" s="102" t="s">
        <v>212</v>
      </c>
    </row>
    <row r="245">
      <c r="A245" s="101">
        <v>44903.0</v>
      </c>
      <c r="B245" s="102">
        <v>2022.0</v>
      </c>
      <c r="C245" s="102">
        <v>20.0</v>
      </c>
      <c r="D245" s="102">
        <v>95.0</v>
      </c>
      <c r="E245" s="102" t="s">
        <v>449</v>
      </c>
      <c r="F245" s="102" t="s">
        <v>211</v>
      </c>
    </row>
    <row r="246">
      <c r="A246" s="101">
        <v>44903.0</v>
      </c>
      <c r="B246" s="102">
        <v>2022.0</v>
      </c>
      <c r="C246" s="102">
        <v>2034.0</v>
      </c>
      <c r="D246" s="102">
        <v>145.0</v>
      </c>
      <c r="E246" s="102" t="s">
        <v>470</v>
      </c>
      <c r="F246" s="102" t="s">
        <v>212</v>
      </c>
    </row>
    <row r="247">
      <c r="A247" s="101">
        <v>44902.0</v>
      </c>
      <c r="B247" s="102">
        <v>2022.0</v>
      </c>
      <c r="C247" s="102">
        <v>583.0</v>
      </c>
      <c r="D247" s="102">
        <v>149.0</v>
      </c>
      <c r="E247" s="102" t="s">
        <v>471</v>
      </c>
      <c r="F247" s="102" t="s">
        <v>212</v>
      </c>
    </row>
    <row r="248">
      <c r="A248" s="101">
        <v>44901.0</v>
      </c>
      <c r="B248" s="102">
        <v>2022.0</v>
      </c>
      <c r="C248" s="102">
        <v>11465.0</v>
      </c>
      <c r="D248" s="102">
        <v>145.0</v>
      </c>
      <c r="E248" s="102" t="s">
        <v>472</v>
      </c>
      <c r="F248" s="102" t="s">
        <v>212</v>
      </c>
    </row>
    <row r="249">
      <c r="A249" s="101">
        <v>44900.0</v>
      </c>
      <c r="B249" s="102">
        <v>2022.0</v>
      </c>
      <c r="C249" s="102">
        <v>15205.0</v>
      </c>
      <c r="D249" s="102">
        <v>133.43</v>
      </c>
      <c r="E249" s="102" t="s">
        <v>473</v>
      </c>
      <c r="F249" s="102" t="s">
        <v>212</v>
      </c>
    </row>
    <row r="250">
      <c r="A250" s="101">
        <v>44897.0</v>
      </c>
      <c r="B250" s="102">
        <v>2022.0</v>
      </c>
      <c r="C250" s="102">
        <v>4409.0</v>
      </c>
      <c r="D250" s="102">
        <v>126.68</v>
      </c>
      <c r="E250" s="102" t="s">
        <v>474</v>
      </c>
      <c r="F250" s="102" t="s">
        <v>212</v>
      </c>
    </row>
    <row r="251">
      <c r="A251" s="101">
        <v>44896.0</v>
      </c>
      <c r="B251" s="102">
        <v>2022.0</v>
      </c>
      <c r="C251" s="102">
        <v>9028.0</v>
      </c>
      <c r="D251" s="102">
        <v>119.44</v>
      </c>
      <c r="E251" s="102" t="s">
        <v>475</v>
      </c>
      <c r="F251" s="102" t="s">
        <v>212</v>
      </c>
    </row>
    <row r="252">
      <c r="A252" s="101">
        <v>44895.0</v>
      </c>
      <c r="B252" s="102">
        <v>2022.0</v>
      </c>
      <c r="C252" s="102">
        <v>17521.0</v>
      </c>
      <c r="D252" s="102">
        <v>128.46</v>
      </c>
      <c r="E252" s="102" t="s">
        <v>476</v>
      </c>
      <c r="F252" s="102" t="s">
        <v>212</v>
      </c>
    </row>
    <row r="253">
      <c r="A253" s="101">
        <v>44894.0</v>
      </c>
      <c r="B253" s="102">
        <v>2022.0</v>
      </c>
      <c r="C253" s="102">
        <v>101753.0</v>
      </c>
      <c r="D253" s="102">
        <v>140.79</v>
      </c>
      <c r="E253" s="102" t="s">
        <v>477</v>
      </c>
      <c r="F253" s="102" t="s">
        <v>212</v>
      </c>
    </row>
    <row r="254">
      <c r="A254" s="101">
        <v>44893.0</v>
      </c>
      <c r="B254" s="102">
        <v>2022.0</v>
      </c>
      <c r="C254" s="102">
        <v>21288.0</v>
      </c>
      <c r="D254" s="102">
        <v>124.24</v>
      </c>
      <c r="E254" s="102" t="s">
        <v>478</v>
      </c>
      <c r="F254" s="102" t="s">
        <v>212</v>
      </c>
    </row>
    <row r="255">
      <c r="A255" s="101">
        <v>44890.0</v>
      </c>
      <c r="B255" s="102">
        <v>2022.0</v>
      </c>
      <c r="C255" s="102">
        <v>31528.0</v>
      </c>
      <c r="D255" s="102">
        <v>123.57</v>
      </c>
      <c r="E255" s="102" t="s">
        <v>479</v>
      </c>
      <c r="F255" s="102" t="s">
        <v>212</v>
      </c>
    </row>
    <row r="256">
      <c r="A256" s="101">
        <v>44889.0</v>
      </c>
      <c r="B256" s="102">
        <v>2022.0</v>
      </c>
      <c r="C256" s="102">
        <v>43399.0</v>
      </c>
      <c r="D256" s="102">
        <v>129.75</v>
      </c>
      <c r="E256" s="102" t="s">
        <v>480</v>
      </c>
      <c r="F256" s="102" t="s">
        <v>212</v>
      </c>
    </row>
    <row r="257">
      <c r="A257" s="101">
        <v>44888.0</v>
      </c>
      <c r="B257" s="102">
        <v>2022.0</v>
      </c>
      <c r="C257" s="102">
        <v>25658.0</v>
      </c>
      <c r="D257" s="102">
        <v>128.1</v>
      </c>
      <c r="E257" s="102" t="s">
        <v>481</v>
      </c>
      <c r="F257" s="102" t="s">
        <v>212</v>
      </c>
    </row>
    <row r="258">
      <c r="A258" s="101">
        <v>44887.0</v>
      </c>
      <c r="B258" s="102">
        <v>2022.0</v>
      </c>
      <c r="C258" s="102">
        <v>30785.0</v>
      </c>
      <c r="D258" s="102">
        <v>132.2</v>
      </c>
      <c r="E258" s="102" t="s">
        <v>482</v>
      </c>
      <c r="F258" s="102" t="s">
        <v>212</v>
      </c>
    </row>
    <row r="259">
      <c r="A259" s="101">
        <v>44886.0</v>
      </c>
      <c r="B259" s="102">
        <v>2022.0</v>
      </c>
      <c r="C259" s="102">
        <v>18779.0</v>
      </c>
      <c r="D259" s="102">
        <v>121.33</v>
      </c>
      <c r="E259" s="102" t="s">
        <v>483</v>
      </c>
      <c r="F259" s="102" t="s">
        <v>212</v>
      </c>
    </row>
    <row r="260">
      <c r="A260" s="101">
        <v>44883.0</v>
      </c>
      <c r="B260" s="102">
        <v>2022.0</v>
      </c>
      <c r="C260" s="102">
        <v>26871.0</v>
      </c>
      <c r="D260" s="102">
        <v>111.84</v>
      </c>
      <c r="E260" s="102" t="s">
        <v>484</v>
      </c>
      <c r="F260" s="102" t="s">
        <v>212</v>
      </c>
    </row>
    <row r="261">
      <c r="A261" s="101">
        <v>44882.0</v>
      </c>
      <c r="B261" s="102">
        <v>2022.0</v>
      </c>
      <c r="C261" s="102">
        <v>22375.0</v>
      </c>
      <c r="D261" s="102">
        <v>109.07</v>
      </c>
      <c r="E261" s="102" t="s">
        <v>485</v>
      </c>
      <c r="F261" s="102" t="s">
        <v>212</v>
      </c>
    </row>
    <row r="262">
      <c r="A262" s="101">
        <v>44881.0</v>
      </c>
      <c r="B262" s="102">
        <v>2022.0</v>
      </c>
      <c r="C262" s="102">
        <v>26632.0</v>
      </c>
      <c r="D262" s="102">
        <v>116.24</v>
      </c>
      <c r="E262" s="102" t="s">
        <v>486</v>
      </c>
      <c r="F262" s="102" t="s">
        <v>212</v>
      </c>
    </row>
    <row r="263">
      <c r="A263" s="101">
        <v>44880.0</v>
      </c>
      <c r="B263" s="102">
        <v>2022.0</v>
      </c>
      <c r="C263" s="102">
        <v>22167.0</v>
      </c>
      <c r="D263" s="102">
        <v>124.35</v>
      </c>
      <c r="E263" s="102" t="s">
        <v>487</v>
      </c>
      <c r="F263" s="102" t="s">
        <v>212</v>
      </c>
    </row>
    <row r="264">
      <c r="A264" s="101">
        <v>44879.0</v>
      </c>
      <c r="B264" s="102">
        <v>2022.0</v>
      </c>
      <c r="C264" s="102">
        <v>366.0</v>
      </c>
      <c r="D264" s="102">
        <v>80.27</v>
      </c>
      <c r="E264" s="102" t="s">
        <v>488</v>
      </c>
      <c r="F264" s="102" t="s">
        <v>211</v>
      </c>
    </row>
    <row r="265">
      <c r="A265" s="101">
        <v>44879.0</v>
      </c>
      <c r="B265" s="102">
        <v>2022.0</v>
      </c>
      <c r="C265" s="102">
        <v>29590.0</v>
      </c>
      <c r="D265" s="102">
        <v>125.83</v>
      </c>
      <c r="E265" s="102" t="s">
        <v>489</v>
      </c>
      <c r="F265" s="102" t="s">
        <v>212</v>
      </c>
    </row>
    <row r="266">
      <c r="A266" s="101">
        <v>44876.0</v>
      </c>
      <c r="B266" s="102">
        <v>2022.0</v>
      </c>
      <c r="C266" s="102">
        <v>9666.0</v>
      </c>
      <c r="D266" s="102">
        <v>120.0</v>
      </c>
      <c r="E266" s="102" t="s">
        <v>490</v>
      </c>
      <c r="F266" s="102" t="s">
        <v>212</v>
      </c>
    </row>
    <row r="267">
      <c r="A267" s="101">
        <v>44875.0</v>
      </c>
      <c r="B267" s="102">
        <v>2022.0</v>
      </c>
      <c r="C267" s="102">
        <v>4538.0</v>
      </c>
      <c r="D267" s="102">
        <v>125.19</v>
      </c>
      <c r="E267" s="102" t="s">
        <v>491</v>
      </c>
      <c r="F267" s="102" t="s">
        <v>212</v>
      </c>
    </row>
    <row r="268">
      <c r="A268" s="101">
        <v>44874.0</v>
      </c>
      <c r="B268" s="102">
        <v>2022.0</v>
      </c>
      <c r="C268" s="102">
        <v>52.0</v>
      </c>
      <c r="D268" s="102">
        <v>92.0</v>
      </c>
      <c r="E268" s="102" t="s">
        <v>492</v>
      </c>
      <c r="F268" s="102" t="s">
        <v>211</v>
      </c>
    </row>
    <row r="269">
      <c r="A269" s="101">
        <v>44874.0</v>
      </c>
      <c r="B269" s="102">
        <v>2022.0</v>
      </c>
      <c r="C269" s="102">
        <v>17443.0</v>
      </c>
      <c r="D269" s="102">
        <v>124.47</v>
      </c>
      <c r="E269" s="102" t="s">
        <v>493</v>
      </c>
      <c r="F269" s="102" t="s">
        <v>212</v>
      </c>
    </row>
    <row r="270">
      <c r="A270" s="101">
        <v>44873.0</v>
      </c>
      <c r="B270" s="102">
        <v>2022.0</v>
      </c>
      <c r="C270" s="102">
        <v>10722.0</v>
      </c>
      <c r="D270" s="102">
        <v>121.62</v>
      </c>
      <c r="E270" s="102" t="s">
        <v>494</v>
      </c>
      <c r="F270" s="102" t="s">
        <v>212</v>
      </c>
    </row>
    <row r="271">
      <c r="A271" s="101">
        <v>44872.0</v>
      </c>
      <c r="B271" s="102">
        <v>2022.0</v>
      </c>
      <c r="C271" s="102">
        <v>13266.0</v>
      </c>
      <c r="D271" s="102">
        <v>135.64</v>
      </c>
      <c r="E271" s="102" t="s">
        <v>495</v>
      </c>
      <c r="F271" s="102" t="s">
        <v>212</v>
      </c>
    </row>
    <row r="272">
      <c r="A272" s="101">
        <v>44869.0</v>
      </c>
      <c r="B272" s="102">
        <v>2022.0</v>
      </c>
      <c r="C272" s="102">
        <v>12.0</v>
      </c>
      <c r="D272" s="102">
        <v>88.0</v>
      </c>
      <c r="E272" s="102" t="s">
        <v>496</v>
      </c>
      <c r="F272" s="102" t="s">
        <v>211</v>
      </c>
    </row>
    <row r="273">
      <c r="A273" s="101">
        <v>44869.0</v>
      </c>
      <c r="B273" s="102">
        <v>2022.0</v>
      </c>
      <c r="C273" s="102">
        <v>177388.0</v>
      </c>
      <c r="D273" s="102">
        <v>145.94</v>
      </c>
      <c r="E273" s="102" t="s">
        <v>497</v>
      </c>
      <c r="F273" s="102" t="s">
        <v>212</v>
      </c>
    </row>
    <row r="274">
      <c r="A274" s="101">
        <v>44868.0</v>
      </c>
      <c r="B274" s="102">
        <v>2022.0</v>
      </c>
      <c r="C274" s="102">
        <v>13557.0</v>
      </c>
      <c r="D274" s="102">
        <v>123.19</v>
      </c>
      <c r="E274" s="102" t="s">
        <v>498</v>
      </c>
      <c r="F274" s="102" t="s">
        <v>212</v>
      </c>
    </row>
    <row r="275">
      <c r="A275" s="101">
        <v>44867.0</v>
      </c>
      <c r="B275" s="102">
        <v>2022.0</v>
      </c>
      <c r="C275" s="102">
        <v>20.0</v>
      </c>
      <c r="D275" s="102">
        <v>88.0</v>
      </c>
      <c r="E275" s="102" t="s">
        <v>415</v>
      </c>
      <c r="F275" s="102" t="s">
        <v>211</v>
      </c>
    </row>
    <row r="276">
      <c r="A276" s="101">
        <v>44867.0</v>
      </c>
      <c r="B276" s="102">
        <v>2022.0</v>
      </c>
      <c r="C276" s="102">
        <v>9750.0</v>
      </c>
      <c r="D276" s="102">
        <v>121.91</v>
      </c>
      <c r="E276" s="102" t="s">
        <v>499</v>
      </c>
      <c r="F276" s="102" t="s">
        <v>212</v>
      </c>
    </row>
    <row r="277">
      <c r="A277" s="101">
        <v>44866.0</v>
      </c>
      <c r="B277" s="102">
        <v>2022.0</v>
      </c>
      <c r="C277" s="102">
        <v>10.0</v>
      </c>
      <c r="D277" s="102">
        <v>88.0</v>
      </c>
      <c r="E277" s="102" t="s">
        <v>500</v>
      </c>
      <c r="F277" s="102" t="s">
        <v>211</v>
      </c>
    </row>
    <row r="278">
      <c r="A278" s="101">
        <v>44866.0</v>
      </c>
      <c r="B278" s="102">
        <v>2022.0</v>
      </c>
      <c r="C278" s="102">
        <v>1374.0</v>
      </c>
      <c r="D278" s="102">
        <v>122.41</v>
      </c>
      <c r="E278" s="102" t="s">
        <v>501</v>
      </c>
      <c r="F278" s="102" t="s">
        <v>212</v>
      </c>
    </row>
    <row r="279">
      <c r="A279" s="101">
        <v>44865.0</v>
      </c>
      <c r="B279" s="102">
        <v>2022.0</v>
      </c>
      <c r="C279" s="102">
        <v>39688.0</v>
      </c>
      <c r="D279" s="102">
        <v>124.2</v>
      </c>
      <c r="E279" s="102" t="s">
        <v>502</v>
      </c>
      <c r="F279" s="102" t="s">
        <v>212</v>
      </c>
    </row>
    <row r="280">
      <c r="A280" s="101">
        <v>44862.0</v>
      </c>
      <c r="B280" s="102">
        <v>2022.0</v>
      </c>
      <c r="C280" s="102">
        <v>10.0</v>
      </c>
      <c r="D280" s="102">
        <v>70.0</v>
      </c>
      <c r="E280" s="102" t="s">
        <v>503</v>
      </c>
      <c r="F280" s="102" t="s">
        <v>211</v>
      </c>
    </row>
    <row r="281">
      <c r="A281" s="101">
        <v>44862.0</v>
      </c>
      <c r="B281" s="102">
        <v>2022.0</v>
      </c>
      <c r="C281" s="102">
        <v>9002.0</v>
      </c>
      <c r="D281" s="102">
        <v>119.78</v>
      </c>
      <c r="E281" s="102" t="s">
        <v>504</v>
      </c>
      <c r="F281" s="102" t="s">
        <v>212</v>
      </c>
    </row>
    <row r="282">
      <c r="A282" s="101">
        <v>44861.0</v>
      </c>
      <c r="B282" s="102">
        <v>2022.0</v>
      </c>
      <c r="C282" s="102">
        <v>23525.0</v>
      </c>
      <c r="D282" s="102">
        <v>88.0</v>
      </c>
      <c r="E282" s="102" t="s">
        <v>505</v>
      </c>
      <c r="F282" s="102" t="s">
        <v>211</v>
      </c>
    </row>
    <row r="283">
      <c r="A283" s="101">
        <v>44861.0</v>
      </c>
      <c r="B283" s="102">
        <v>2022.0</v>
      </c>
      <c r="C283" s="102">
        <v>26151.0</v>
      </c>
      <c r="D283" s="102">
        <v>118.98</v>
      </c>
      <c r="E283" s="102" t="s">
        <v>506</v>
      </c>
      <c r="F283" s="102" t="s">
        <v>212</v>
      </c>
    </row>
    <row r="284">
      <c r="A284" s="101">
        <v>44860.0</v>
      </c>
      <c r="B284" s="102">
        <v>2022.0</v>
      </c>
      <c r="C284" s="102">
        <v>4369.0</v>
      </c>
      <c r="D284" s="102">
        <v>80.0</v>
      </c>
      <c r="E284" s="102" t="s">
        <v>507</v>
      </c>
      <c r="F284" s="102" t="s">
        <v>211</v>
      </c>
    </row>
    <row r="285">
      <c r="A285" s="101">
        <v>44860.0</v>
      </c>
      <c r="B285" s="102">
        <v>2022.0</v>
      </c>
      <c r="C285" s="102">
        <v>23058.0</v>
      </c>
      <c r="D285" s="102">
        <v>122.17</v>
      </c>
      <c r="E285" s="102" t="s">
        <v>508</v>
      </c>
      <c r="F285" s="102" t="s">
        <v>212</v>
      </c>
    </row>
    <row r="286">
      <c r="A286" s="101">
        <v>44859.0</v>
      </c>
      <c r="B286" s="102">
        <v>2022.0</v>
      </c>
      <c r="C286" s="102">
        <v>2.0</v>
      </c>
      <c r="D286" s="102">
        <v>85.0</v>
      </c>
      <c r="E286" s="102" t="s">
        <v>509</v>
      </c>
      <c r="F286" s="102" t="s">
        <v>211</v>
      </c>
    </row>
    <row r="287">
      <c r="A287" s="101">
        <v>44859.0</v>
      </c>
      <c r="B287" s="102">
        <v>2022.0</v>
      </c>
      <c r="C287" s="102">
        <v>38065.0</v>
      </c>
      <c r="D287" s="102">
        <v>112.68</v>
      </c>
      <c r="E287" s="102" t="s">
        <v>510</v>
      </c>
      <c r="F287" s="102" t="s">
        <v>212</v>
      </c>
    </row>
    <row r="288">
      <c r="A288" s="101">
        <v>44858.0</v>
      </c>
      <c r="B288" s="102">
        <v>2022.0</v>
      </c>
      <c r="C288" s="102">
        <v>3109.0</v>
      </c>
      <c r="D288" s="102">
        <v>82.38</v>
      </c>
      <c r="E288" s="102" t="s">
        <v>511</v>
      </c>
      <c r="F288" s="102" t="s">
        <v>211</v>
      </c>
    </row>
    <row r="289">
      <c r="A289" s="101">
        <v>44858.0</v>
      </c>
      <c r="B289" s="102">
        <v>2022.0</v>
      </c>
      <c r="C289" s="102">
        <v>48781.0</v>
      </c>
      <c r="D289" s="102">
        <v>115.26</v>
      </c>
      <c r="E289" s="102" t="s">
        <v>512</v>
      </c>
      <c r="F289" s="102" t="s">
        <v>212</v>
      </c>
    </row>
    <row r="290">
      <c r="A290" s="101">
        <v>44855.0</v>
      </c>
      <c r="B290" s="102">
        <v>2022.0</v>
      </c>
      <c r="C290" s="102">
        <v>1199.0</v>
      </c>
      <c r="D290" s="102">
        <v>88.0</v>
      </c>
      <c r="E290" s="102" t="s">
        <v>513</v>
      </c>
      <c r="F290" s="102" t="s">
        <v>211</v>
      </c>
    </row>
    <row r="291">
      <c r="A291" s="101">
        <v>44855.0</v>
      </c>
      <c r="B291" s="102">
        <v>2022.0</v>
      </c>
      <c r="C291" s="102">
        <v>19483.0</v>
      </c>
      <c r="D291" s="102">
        <v>116.45</v>
      </c>
      <c r="E291" s="102" t="s">
        <v>514</v>
      </c>
      <c r="F291" s="102" t="s">
        <v>212</v>
      </c>
    </row>
    <row r="292">
      <c r="A292" s="101">
        <v>44854.0</v>
      </c>
      <c r="B292" s="102">
        <v>2022.0</v>
      </c>
      <c r="C292" s="102">
        <v>26540.0</v>
      </c>
      <c r="D292" s="102">
        <v>109.14</v>
      </c>
      <c r="E292" s="102" t="s">
        <v>515</v>
      </c>
      <c r="F292" s="102" t="s">
        <v>212</v>
      </c>
    </row>
    <row r="293">
      <c r="A293" s="101">
        <v>44853.0</v>
      </c>
      <c r="B293" s="102">
        <v>2022.0</v>
      </c>
      <c r="C293" s="102">
        <v>49325.0</v>
      </c>
      <c r="D293" s="102">
        <v>109.36</v>
      </c>
      <c r="E293" s="102" t="s">
        <v>516</v>
      </c>
      <c r="F293" s="102" t="s">
        <v>212</v>
      </c>
    </row>
    <row r="294">
      <c r="A294" s="101">
        <v>44852.0</v>
      </c>
      <c r="B294" s="102">
        <v>2022.0</v>
      </c>
      <c r="C294" s="102">
        <v>36758.0</v>
      </c>
      <c r="D294" s="102">
        <v>103.31</v>
      </c>
      <c r="E294" s="102" t="s">
        <v>517</v>
      </c>
      <c r="F294" s="102" t="s">
        <v>212</v>
      </c>
    </row>
    <row r="295">
      <c r="A295" s="101">
        <v>44851.0</v>
      </c>
      <c r="B295" s="102">
        <v>2022.0</v>
      </c>
      <c r="C295" s="102">
        <v>68010.0</v>
      </c>
      <c r="D295" s="102">
        <v>88.0</v>
      </c>
      <c r="E295" s="102" t="s">
        <v>518</v>
      </c>
      <c r="F295" s="102" t="s">
        <v>211</v>
      </c>
    </row>
    <row r="296">
      <c r="A296" s="101">
        <v>44851.0</v>
      </c>
      <c r="B296" s="102">
        <v>2022.0</v>
      </c>
      <c r="C296" s="102">
        <v>21472.0</v>
      </c>
      <c r="D296" s="102">
        <v>104.12</v>
      </c>
      <c r="E296" s="102" t="s">
        <v>519</v>
      </c>
      <c r="F296" s="102" t="s">
        <v>212</v>
      </c>
    </row>
    <row r="297">
      <c r="A297" s="101">
        <v>44848.0</v>
      </c>
      <c r="B297" s="102">
        <v>2022.0</v>
      </c>
      <c r="C297" s="102">
        <v>31870.0</v>
      </c>
      <c r="D297" s="102">
        <v>104.35</v>
      </c>
      <c r="E297" s="102" t="s">
        <v>520</v>
      </c>
      <c r="F297" s="102" t="s">
        <v>212</v>
      </c>
    </row>
    <row r="298">
      <c r="A298" s="101">
        <v>44848.0</v>
      </c>
      <c r="B298" s="102">
        <v>2022.0</v>
      </c>
      <c r="C298" s="102">
        <v>1443.0</v>
      </c>
      <c r="D298" s="102">
        <v>88.0</v>
      </c>
      <c r="E298" s="102" t="s">
        <v>521</v>
      </c>
      <c r="F298" s="102" t="s">
        <v>211</v>
      </c>
    </row>
    <row r="299">
      <c r="A299" s="101">
        <v>44847.0</v>
      </c>
      <c r="B299" s="102">
        <v>2022.0</v>
      </c>
      <c r="C299" s="102">
        <v>210.0</v>
      </c>
      <c r="D299" s="102">
        <v>88.1</v>
      </c>
      <c r="E299" s="102" t="s">
        <v>522</v>
      </c>
      <c r="F299" s="102" t="s">
        <v>211</v>
      </c>
    </row>
    <row r="300">
      <c r="A300" s="101">
        <v>44847.0</v>
      </c>
      <c r="B300" s="102">
        <v>2022.0</v>
      </c>
      <c r="C300" s="102">
        <v>18999.0</v>
      </c>
      <c r="D300" s="102">
        <v>100.46</v>
      </c>
      <c r="E300" s="102" t="s">
        <v>523</v>
      </c>
      <c r="F300" s="102" t="s">
        <v>212</v>
      </c>
    </row>
    <row r="301">
      <c r="A301" s="101">
        <v>44846.0</v>
      </c>
      <c r="B301" s="102">
        <v>2022.0</v>
      </c>
      <c r="C301" s="102">
        <v>886.0</v>
      </c>
      <c r="D301" s="102">
        <v>91.98</v>
      </c>
      <c r="E301" s="102" t="s">
        <v>524</v>
      </c>
      <c r="F301" s="102" t="s">
        <v>211</v>
      </c>
    </row>
    <row r="302">
      <c r="A302" s="101">
        <v>44846.0</v>
      </c>
      <c r="B302" s="102">
        <v>2022.0</v>
      </c>
      <c r="C302" s="102">
        <v>6427.0</v>
      </c>
      <c r="D302" s="102">
        <v>97.8</v>
      </c>
      <c r="E302" s="102" t="s">
        <v>525</v>
      </c>
      <c r="F302" s="102" t="s">
        <v>212</v>
      </c>
    </row>
    <row r="303">
      <c r="A303" s="101">
        <v>44845.0</v>
      </c>
      <c r="B303" s="102">
        <v>2022.0</v>
      </c>
      <c r="C303" s="102">
        <v>7190.0</v>
      </c>
      <c r="D303" s="102">
        <v>99.0</v>
      </c>
      <c r="E303" s="102" t="s">
        <v>526</v>
      </c>
      <c r="F303" s="102" t="s">
        <v>212</v>
      </c>
    </row>
    <row r="304">
      <c r="A304" s="101">
        <v>44844.0</v>
      </c>
      <c r="B304" s="102">
        <v>2022.0</v>
      </c>
      <c r="C304" s="102">
        <v>15.0</v>
      </c>
      <c r="D304" s="102">
        <v>90.0</v>
      </c>
      <c r="E304" s="102" t="s">
        <v>527</v>
      </c>
      <c r="F304" s="102" t="s">
        <v>211</v>
      </c>
    </row>
    <row r="305">
      <c r="A305" s="101">
        <v>44844.0</v>
      </c>
      <c r="B305" s="102">
        <v>2022.0</v>
      </c>
      <c r="C305" s="102">
        <v>9155.0</v>
      </c>
      <c r="D305" s="102">
        <v>103.54</v>
      </c>
      <c r="E305" s="102" t="s">
        <v>528</v>
      </c>
      <c r="F305" s="102" t="s">
        <v>212</v>
      </c>
    </row>
    <row r="306">
      <c r="A306" s="101">
        <v>44834.0</v>
      </c>
      <c r="B306" s="102">
        <v>2022.0</v>
      </c>
      <c r="C306" s="102">
        <v>8112.0</v>
      </c>
      <c r="D306" s="102">
        <v>107.36</v>
      </c>
      <c r="E306" s="102" t="s">
        <v>529</v>
      </c>
      <c r="F306" s="102" t="s">
        <v>212</v>
      </c>
    </row>
    <row r="307">
      <c r="A307" s="101">
        <v>44833.0</v>
      </c>
      <c r="B307" s="102">
        <v>2022.0</v>
      </c>
      <c r="C307" s="102">
        <v>10.0</v>
      </c>
      <c r="D307" s="102">
        <v>90.0</v>
      </c>
      <c r="E307" s="102" t="s">
        <v>530</v>
      </c>
      <c r="F307" s="102" t="s">
        <v>211</v>
      </c>
    </row>
    <row r="308">
      <c r="A308" s="101">
        <v>44833.0</v>
      </c>
      <c r="B308" s="102">
        <v>2022.0</v>
      </c>
      <c r="C308" s="102">
        <v>2.0</v>
      </c>
      <c r="D308" s="102">
        <v>113.25</v>
      </c>
      <c r="E308" s="102" t="s">
        <v>531</v>
      </c>
      <c r="F308" s="102" t="s">
        <v>212</v>
      </c>
    </row>
    <row r="309">
      <c r="A309" s="101">
        <v>44832.0</v>
      </c>
      <c r="B309" s="102">
        <v>2022.0</v>
      </c>
      <c r="C309" s="102">
        <v>7011.0</v>
      </c>
      <c r="D309" s="102">
        <v>100.31</v>
      </c>
      <c r="E309" s="102" t="s">
        <v>532</v>
      </c>
      <c r="F309" s="102" t="s">
        <v>212</v>
      </c>
    </row>
    <row r="310">
      <c r="A310" s="101">
        <v>44831.0</v>
      </c>
      <c r="B310" s="102">
        <v>2022.0</v>
      </c>
      <c r="C310" s="102">
        <v>3400.0</v>
      </c>
      <c r="D310" s="102">
        <v>80.0</v>
      </c>
      <c r="E310" s="102" t="s">
        <v>533</v>
      </c>
      <c r="F310" s="102" t="s">
        <v>211</v>
      </c>
    </row>
    <row r="311">
      <c r="A311" s="101">
        <v>44831.0</v>
      </c>
      <c r="B311" s="102">
        <v>2022.0</v>
      </c>
      <c r="C311" s="102">
        <v>5701.0</v>
      </c>
      <c r="D311" s="102">
        <v>91.14</v>
      </c>
      <c r="E311" s="102" t="s">
        <v>534</v>
      </c>
      <c r="F311" s="102" t="s">
        <v>212</v>
      </c>
    </row>
    <row r="312">
      <c r="A312" s="101">
        <v>44830.0</v>
      </c>
      <c r="B312" s="102">
        <v>2022.0</v>
      </c>
      <c r="C312" s="102">
        <v>38078.0</v>
      </c>
      <c r="D312" s="102">
        <v>76.14</v>
      </c>
      <c r="E312" s="102" t="s">
        <v>535</v>
      </c>
      <c r="F312" s="102" t="s">
        <v>212</v>
      </c>
    </row>
    <row r="313">
      <c r="A313" s="101">
        <v>44827.0</v>
      </c>
      <c r="B313" s="102">
        <v>2022.0</v>
      </c>
      <c r="C313" s="102">
        <v>7532.0</v>
      </c>
      <c r="D313" s="102">
        <v>90.34</v>
      </c>
      <c r="E313" s="102" t="s">
        <v>536</v>
      </c>
      <c r="F313" s="102" t="s">
        <v>212</v>
      </c>
    </row>
    <row r="314">
      <c r="A314" s="101">
        <v>44826.0</v>
      </c>
      <c r="B314" s="102">
        <v>2022.0</v>
      </c>
      <c r="C314" s="102">
        <v>5500.0</v>
      </c>
      <c r="D314" s="102">
        <v>105.0</v>
      </c>
      <c r="E314" s="102" t="s">
        <v>537</v>
      </c>
      <c r="F314" s="102" t="s">
        <v>212</v>
      </c>
    </row>
    <row r="315">
      <c r="A315" s="101">
        <v>44825.0</v>
      </c>
      <c r="B315" s="102">
        <v>2022.0</v>
      </c>
      <c r="C315" s="102">
        <v>7198.0</v>
      </c>
      <c r="D315" s="102">
        <v>96.88</v>
      </c>
      <c r="E315" s="102" t="s">
        <v>538</v>
      </c>
      <c r="F315" s="102" t="s">
        <v>212</v>
      </c>
    </row>
    <row r="316">
      <c r="A316" s="101">
        <v>44825.0</v>
      </c>
      <c r="B316" s="102">
        <v>2022.0</v>
      </c>
      <c r="C316" s="102">
        <v>12050.0</v>
      </c>
      <c r="D316" s="102">
        <v>80.54</v>
      </c>
      <c r="E316" s="102" t="s">
        <v>539</v>
      </c>
      <c r="F316" s="102" t="s">
        <v>211</v>
      </c>
    </row>
    <row r="317">
      <c r="A317" s="101">
        <v>44824.0</v>
      </c>
      <c r="B317" s="102">
        <v>2022.0</v>
      </c>
      <c r="C317" s="102">
        <v>3510.0</v>
      </c>
      <c r="D317" s="102">
        <v>111.24</v>
      </c>
      <c r="E317" s="102" t="s">
        <v>540</v>
      </c>
      <c r="F317" s="102" t="s">
        <v>212</v>
      </c>
    </row>
    <row r="318">
      <c r="A318" s="101">
        <v>44823.0</v>
      </c>
      <c r="B318" s="102">
        <v>2022.0</v>
      </c>
      <c r="C318" s="102">
        <v>1.0</v>
      </c>
      <c r="D318" s="102">
        <v>46.8</v>
      </c>
      <c r="E318" s="102" t="s">
        <v>541</v>
      </c>
      <c r="F318" s="102" t="s">
        <v>211</v>
      </c>
    </row>
    <row r="319">
      <c r="A319" s="101">
        <v>44823.0</v>
      </c>
      <c r="B319" s="102">
        <v>2022.0</v>
      </c>
      <c r="C319" s="102">
        <v>88.0</v>
      </c>
      <c r="D319" s="102">
        <v>119.56</v>
      </c>
      <c r="E319" s="102" t="s">
        <v>542</v>
      </c>
      <c r="F319" s="102" t="s">
        <v>212</v>
      </c>
    </row>
    <row r="320">
      <c r="A320" s="101">
        <v>44820.0</v>
      </c>
      <c r="B320" s="102">
        <v>2022.0</v>
      </c>
      <c r="C320" s="102">
        <v>3000.0</v>
      </c>
      <c r="D320" s="102">
        <v>78.8</v>
      </c>
      <c r="E320" s="102" t="s">
        <v>543</v>
      </c>
      <c r="F320" s="102" t="s">
        <v>211</v>
      </c>
    </row>
    <row r="321">
      <c r="A321" s="101">
        <v>44820.0</v>
      </c>
      <c r="B321" s="102">
        <v>2022.0</v>
      </c>
      <c r="C321" s="102">
        <v>5908.0</v>
      </c>
      <c r="D321" s="102">
        <v>101.81</v>
      </c>
      <c r="E321" s="102" t="s">
        <v>544</v>
      </c>
      <c r="F321" s="102" t="s">
        <v>212</v>
      </c>
    </row>
    <row r="322">
      <c r="A322" s="101">
        <v>44819.0</v>
      </c>
      <c r="B322" s="102">
        <v>2022.0</v>
      </c>
      <c r="C322" s="102">
        <v>5.0</v>
      </c>
      <c r="D322" s="102">
        <v>85.0</v>
      </c>
      <c r="E322" s="102" t="s">
        <v>545</v>
      </c>
      <c r="F322" s="102" t="s">
        <v>211</v>
      </c>
    </row>
    <row r="323">
      <c r="A323" s="101">
        <v>44819.0</v>
      </c>
      <c r="B323" s="102">
        <v>2022.0</v>
      </c>
      <c r="C323" s="102">
        <v>50.0</v>
      </c>
      <c r="D323" s="102">
        <v>115.0</v>
      </c>
      <c r="E323" s="102" t="s">
        <v>546</v>
      </c>
      <c r="F323" s="102" t="s">
        <v>212</v>
      </c>
    </row>
    <row r="324">
      <c r="A324" s="101">
        <v>44818.0</v>
      </c>
      <c r="B324" s="102">
        <v>2022.0</v>
      </c>
      <c r="C324" s="102">
        <v>50.0</v>
      </c>
      <c r="D324" s="102">
        <v>103.0</v>
      </c>
      <c r="E324" s="102" t="s">
        <v>547</v>
      </c>
      <c r="F324" s="102" t="s">
        <v>212</v>
      </c>
    </row>
    <row r="325">
      <c r="A325" s="101">
        <v>44817.0</v>
      </c>
      <c r="B325" s="102">
        <v>2022.0</v>
      </c>
      <c r="C325" s="102">
        <v>50.0</v>
      </c>
      <c r="D325" s="102">
        <v>85.8</v>
      </c>
      <c r="E325" s="102" t="s">
        <v>548</v>
      </c>
      <c r="F325" s="102" t="s">
        <v>212</v>
      </c>
    </row>
    <row r="326">
      <c r="A326" s="101">
        <v>44812.0</v>
      </c>
      <c r="B326" s="102">
        <v>2022.0</v>
      </c>
      <c r="C326" s="102">
        <v>6000.0</v>
      </c>
      <c r="D326" s="102">
        <v>77.5</v>
      </c>
      <c r="E326" s="102" t="s">
        <v>549</v>
      </c>
      <c r="F326" s="102" t="s">
        <v>211</v>
      </c>
    </row>
    <row r="327">
      <c r="A327" s="101">
        <v>44812.0</v>
      </c>
      <c r="B327" s="102">
        <v>2022.0</v>
      </c>
      <c r="C327" s="102">
        <v>2000.0</v>
      </c>
      <c r="D327" s="102">
        <v>71.5</v>
      </c>
      <c r="E327" s="102" t="s">
        <v>550</v>
      </c>
      <c r="F327" s="102" t="s">
        <v>212</v>
      </c>
    </row>
    <row r="328">
      <c r="A328" s="101">
        <v>44811.0</v>
      </c>
      <c r="B328" s="102">
        <v>2022.0</v>
      </c>
      <c r="C328" s="102">
        <v>100.0</v>
      </c>
      <c r="D328" s="102">
        <v>89.3</v>
      </c>
      <c r="E328" s="102" t="s">
        <v>551</v>
      </c>
      <c r="F328" s="102" t="s">
        <v>212</v>
      </c>
    </row>
    <row r="329">
      <c r="A329" s="101">
        <v>44810.0</v>
      </c>
      <c r="B329" s="102">
        <v>2022.0</v>
      </c>
      <c r="C329" s="102">
        <v>1336.0</v>
      </c>
      <c r="D329" s="102">
        <v>74.4</v>
      </c>
      <c r="E329" s="102" t="s">
        <v>552</v>
      </c>
      <c r="F329" s="102" t="s">
        <v>212</v>
      </c>
    </row>
    <row r="330">
      <c r="A330" s="101">
        <v>44810.0</v>
      </c>
      <c r="B330" s="102">
        <v>2022.0</v>
      </c>
      <c r="C330" s="102">
        <v>9000.0</v>
      </c>
      <c r="D330" s="102">
        <v>81.0</v>
      </c>
      <c r="E330" s="102" t="s">
        <v>553</v>
      </c>
      <c r="F330" s="102" t="s">
        <v>211</v>
      </c>
    </row>
    <row r="331">
      <c r="A331" s="101">
        <v>44809.0</v>
      </c>
      <c r="B331" s="102">
        <v>2022.0</v>
      </c>
      <c r="C331" s="102">
        <v>3000.0</v>
      </c>
      <c r="D331" s="102">
        <v>93.0</v>
      </c>
      <c r="E331" s="102" t="s">
        <v>554</v>
      </c>
      <c r="F331" s="102" t="s">
        <v>212</v>
      </c>
    </row>
    <row r="332">
      <c r="A332" s="101">
        <v>44806.0</v>
      </c>
      <c r="B332" s="102">
        <v>2022.0</v>
      </c>
      <c r="C332" s="102">
        <v>773.0</v>
      </c>
      <c r="D332" s="102">
        <v>90.0</v>
      </c>
      <c r="E332" s="102" t="s">
        <v>555</v>
      </c>
      <c r="F332" s="102" t="s">
        <v>212</v>
      </c>
    </row>
    <row r="333">
      <c r="A333" s="101">
        <v>44805.0</v>
      </c>
      <c r="B333" s="102">
        <v>2022.0</v>
      </c>
      <c r="C333" s="102">
        <v>600.0</v>
      </c>
      <c r="D333" s="102">
        <v>94.0</v>
      </c>
      <c r="E333" s="102" t="s">
        <v>556</v>
      </c>
      <c r="F333" s="102" t="s">
        <v>212</v>
      </c>
    </row>
    <row r="334">
      <c r="A334" s="101">
        <v>44804.0</v>
      </c>
      <c r="B334" s="102">
        <v>2022.0</v>
      </c>
      <c r="C334" s="102">
        <v>4.0</v>
      </c>
      <c r="D334" s="102">
        <v>93.0</v>
      </c>
      <c r="E334" s="102" t="s">
        <v>557</v>
      </c>
      <c r="F334" s="102" t="s">
        <v>212</v>
      </c>
    </row>
    <row r="335">
      <c r="A335" s="101">
        <v>44802.0</v>
      </c>
      <c r="B335" s="102">
        <v>2022.0</v>
      </c>
      <c r="C335" s="102">
        <v>1594.0</v>
      </c>
      <c r="D335" s="102">
        <v>76.5</v>
      </c>
      <c r="E335" s="102" t="s">
        <v>558</v>
      </c>
      <c r="F335" s="102" t="s">
        <v>211</v>
      </c>
    </row>
    <row r="336">
      <c r="A336" s="101">
        <v>44802.0</v>
      </c>
      <c r="B336" s="102">
        <v>2022.0</v>
      </c>
      <c r="C336" s="102">
        <v>349.0</v>
      </c>
      <c r="D336" s="102">
        <v>95.29</v>
      </c>
      <c r="E336" s="102" t="s">
        <v>559</v>
      </c>
      <c r="F336" s="102" t="s">
        <v>212</v>
      </c>
    </row>
    <row r="337">
      <c r="A337" s="101">
        <v>44799.0</v>
      </c>
      <c r="B337" s="102">
        <v>2022.0</v>
      </c>
      <c r="C337" s="102">
        <v>5000.0</v>
      </c>
      <c r="D337" s="102">
        <v>93.0</v>
      </c>
      <c r="E337" s="102" t="s">
        <v>560</v>
      </c>
      <c r="F337" s="102" t="s">
        <v>212</v>
      </c>
    </row>
    <row r="338">
      <c r="A338" s="101">
        <v>44797.0</v>
      </c>
      <c r="B338" s="102">
        <v>2022.0</v>
      </c>
      <c r="C338" s="102">
        <v>1.0</v>
      </c>
      <c r="D338" s="102">
        <v>80.9</v>
      </c>
      <c r="E338" s="102" t="s">
        <v>561</v>
      </c>
      <c r="F338" s="102" t="s">
        <v>211</v>
      </c>
    </row>
    <row r="339">
      <c r="A339" s="101">
        <v>44797.0</v>
      </c>
      <c r="B339" s="102">
        <v>2022.0</v>
      </c>
      <c r="C339" s="102">
        <v>29605.0</v>
      </c>
      <c r="D339" s="102">
        <v>90.47</v>
      </c>
      <c r="E339" s="102" t="s">
        <v>562</v>
      </c>
      <c r="F339" s="102" t="s">
        <v>212</v>
      </c>
    </row>
    <row r="340">
      <c r="A340" s="101">
        <v>44796.0</v>
      </c>
      <c r="B340" s="102">
        <v>2022.0</v>
      </c>
      <c r="C340" s="102">
        <v>1.0</v>
      </c>
      <c r="D340" s="102">
        <v>67.4</v>
      </c>
      <c r="E340" s="102" t="s">
        <v>563</v>
      </c>
      <c r="F340" s="102" t="s">
        <v>211</v>
      </c>
    </row>
    <row r="341">
      <c r="A341" s="101">
        <v>44796.0</v>
      </c>
      <c r="B341" s="102">
        <v>2022.0</v>
      </c>
      <c r="C341" s="102">
        <v>1500.0</v>
      </c>
      <c r="D341" s="102">
        <v>92.6</v>
      </c>
      <c r="E341" s="102" t="s">
        <v>564</v>
      </c>
      <c r="F341" s="102" t="s">
        <v>212</v>
      </c>
    </row>
    <row r="342">
      <c r="A342" s="101">
        <v>44795.0</v>
      </c>
      <c r="B342" s="102">
        <v>2022.0</v>
      </c>
      <c r="C342" s="102">
        <v>1.0</v>
      </c>
      <c r="D342" s="102">
        <v>56.2</v>
      </c>
      <c r="E342" s="102" t="s">
        <v>565</v>
      </c>
      <c r="F342" s="102" t="s">
        <v>211</v>
      </c>
    </row>
    <row r="343">
      <c r="A343" s="101">
        <v>44795.0</v>
      </c>
      <c r="B343" s="102">
        <v>2022.0</v>
      </c>
      <c r="C343" s="102">
        <v>8100.0</v>
      </c>
      <c r="D343" s="102">
        <v>82.35</v>
      </c>
      <c r="E343" s="102" t="s">
        <v>566</v>
      </c>
      <c r="F343" s="102" t="s">
        <v>212</v>
      </c>
    </row>
    <row r="344">
      <c r="A344" s="101">
        <v>44792.0</v>
      </c>
      <c r="B344" s="102">
        <v>2022.0</v>
      </c>
      <c r="C344" s="102">
        <v>1.0</v>
      </c>
      <c r="D344" s="102">
        <v>46.8</v>
      </c>
      <c r="E344" s="102" t="s">
        <v>541</v>
      </c>
      <c r="F344" s="102" t="s">
        <v>211</v>
      </c>
    </row>
    <row r="345">
      <c r="A345" s="101">
        <v>44792.0</v>
      </c>
      <c r="B345" s="102">
        <v>2022.0</v>
      </c>
      <c r="C345" s="102">
        <v>2001.0</v>
      </c>
      <c r="D345" s="102">
        <v>71.01</v>
      </c>
      <c r="E345" s="102" t="s">
        <v>567</v>
      </c>
      <c r="F345" s="102" t="s">
        <v>212</v>
      </c>
    </row>
    <row r="346">
      <c r="A346" s="101">
        <v>44791.0</v>
      </c>
      <c r="B346" s="102">
        <v>2022.0</v>
      </c>
      <c r="C346" s="102">
        <v>30498.0</v>
      </c>
      <c r="D346" s="102">
        <v>87.05</v>
      </c>
      <c r="E346" s="102" t="s">
        <v>568</v>
      </c>
      <c r="F346" s="102" t="s">
        <v>212</v>
      </c>
    </row>
    <row r="347">
      <c r="A347" s="101">
        <v>44790.0</v>
      </c>
      <c r="B347" s="102">
        <v>2022.0</v>
      </c>
      <c r="C347" s="102">
        <v>4016.0</v>
      </c>
      <c r="D347" s="102">
        <v>92.57</v>
      </c>
      <c r="E347" s="102" t="s">
        <v>569</v>
      </c>
      <c r="F347" s="102" t="s">
        <v>212</v>
      </c>
    </row>
    <row r="348">
      <c r="A348" s="101">
        <v>44789.0</v>
      </c>
      <c r="B348" s="102">
        <v>2022.0</v>
      </c>
      <c r="C348" s="102">
        <v>1000.0</v>
      </c>
      <c r="D348" s="102">
        <v>85.0</v>
      </c>
      <c r="E348" s="102" t="s">
        <v>570</v>
      </c>
      <c r="F348" s="102" t="s">
        <v>212</v>
      </c>
    </row>
    <row r="349">
      <c r="A349" s="101">
        <v>44788.0</v>
      </c>
      <c r="B349" s="102">
        <v>2022.0</v>
      </c>
      <c r="C349" s="102">
        <v>1000.0</v>
      </c>
      <c r="D349" s="102">
        <v>89.0</v>
      </c>
      <c r="E349" s="102" t="s">
        <v>571</v>
      </c>
      <c r="F349" s="102" t="s">
        <v>212</v>
      </c>
    </row>
    <row r="350">
      <c r="A350" s="101">
        <v>44783.0</v>
      </c>
      <c r="B350" s="102">
        <v>2022.0</v>
      </c>
      <c r="C350" s="102">
        <v>8977.0</v>
      </c>
      <c r="D350" s="102">
        <v>92.9</v>
      </c>
      <c r="E350" s="102" t="s">
        <v>572</v>
      </c>
      <c r="F350" s="102" t="s">
        <v>212</v>
      </c>
    </row>
    <row r="351">
      <c r="A351" s="101">
        <v>44782.0</v>
      </c>
      <c r="B351" s="102">
        <v>2022.0</v>
      </c>
      <c r="C351" s="102">
        <v>22079.0</v>
      </c>
      <c r="D351" s="102">
        <v>86.77</v>
      </c>
      <c r="E351" s="102" t="s">
        <v>573</v>
      </c>
      <c r="F351" s="102" t="s">
        <v>212</v>
      </c>
    </row>
    <row r="352">
      <c r="A352" s="101">
        <v>44778.0</v>
      </c>
      <c r="B352" s="102">
        <v>2022.0</v>
      </c>
      <c r="C352" s="102">
        <v>5000.0</v>
      </c>
      <c r="D352" s="102">
        <v>90.2</v>
      </c>
      <c r="E352" s="102" t="s">
        <v>574</v>
      </c>
      <c r="F352" s="102" t="s">
        <v>212</v>
      </c>
    </row>
    <row r="353">
      <c r="A353" s="101">
        <v>44776.0</v>
      </c>
      <c r="B353" s="102">
        <v>2022.0</v>
      </c>
      <c r="C353" s="102">
        <v>9000.0</v>
      </c>
      <c r="D353" s="102">
        <v>88.54</v>
      </c>
      <c r="E353" s="102" t="s">
        <v>575</v>
      </c>
      <c r="F353" s="102" t="s">
        <v>212</v>
      </c>
    </row>
    <row r="354">
      <c r="A354" s="101">
        <v>44775.0</v>
      </c>
      <c r="B354" s="102">
        <v>2022.0</v>
      </c>
      <c r="C354" s="102">
        <v>4400.0</v>
      </c>
      <c r="D354" s="102">
        <v>90.0</v>
      </c>
      <c r="E354" s="102" t="s">
        <v>576</v>
      </c>
      <c r="F354" s="102" t="s">
        <v>212</v>
      </c>
    </row>
    <row r="355">
      <c r="A355" s="101">
        <v>44774.0</v>
      </c>
      <c r="B355" s="102">
        <v>2022.0</v>
      </c>
      <c r="C355" s="102">
        <v>400.0</v>
      </c>
      <c r="D355" s="102">
        <v>39.0</v>
      </c>
      <c r="E355" s="102" t="s">
        <v>577</v>
      </c>
      <c r="F355" s="102" t="s">
        <v>211</v>
      </c>
    </row>
    <row r="356">
      <c r="A356" s="101">
        <v>44769.0</v>
      </c>
      <c r="B356" s="102">
        <v>2022.0</v>
      </c>
      <c r="C356" s="102">
        <v>4000.0</v>
      </c>
      <c r="D356" s="102">
        <v>88.0</v>
      </c>
      <c r="E356" s="102" t="s">
        <v>578</v>
      </c>
      <c r="F356" s="102" t="s">
        <v>212</v>
      </c>
    </row>
    <row r="357">
      <c r="A357" s="101">
        <v>44768.0</v>
      </c>
      <c r="B357" s="102">
        <v>2022.0</v>
      </c>
      <c r="C357" s="102">
        <v>2.0</v>
      </c>
      <c r="D357" s="102">
        <v>77.0</v>
      </c>
      <c r="E357" s="102" t="s">
        <v>579</v>
      </c>
      <c r="F357" s="102" t="s">
        <v>212</v>
      </c>
    </row>
    <row r="358">
      <c r="A358" s="101">
        <v>44767.0</v>
      </c>
      <c r="B358" s="102">
        <v>2022.0</v>
      </c>
      <c r="C358" s="102">
        <v>5063.0</v>
      </c>
      <c r="D358" s="102">
        <v>86.95</v>
      </c>
      <c r="E358" s="102" t="s">
        <v>580</v>
      </c>
      <c r="F358" s="102" t="s">
        <v>212</v>
      </c>
    </row>
    <row r="359">
      <c r="A359" s="101">
        <v>44764.0</v>
      </c>
      <c r="B359" s="102">
        <v>2022.0</v>
      </c>
      <c r="C359" s="102">
        <v>10.0</v>
      </c>
      <c r="D359" s="102">
        <v>76.0</v>
      </c>
      <c r="E359" s="102" t="s">
        <v>581</v>
      </c>
      <c r="F359" s="102" t="s">
        <v>212</v>
      </c>
    </row>
    <row r="360">
      <c r="A360" s="101">
        <v>44762.0</v>
      </c>
      <c r="B360" s="102">
        <v>2022.0</v>
      </c>
      <c r="C360" s="102">
        <v>1000.0</v>
      </c>
      <c r="D360" s="102">
        <v>87.0</v>
      </c>
      <c r="E360" s="102" t="s">
        <v>582</v>
      </c>
      <c r="F360" s="102" t="s">
        <v>212</v>
      </c>
    </row>
    <row r="361">
      <c r="A361" s="101">
        <v>44756.0</v>
      </c>
      <c r="B361" s="102">
        <v>2022.0</v>
      </c>
      <c r="C361" s="102">
        <v>5000.0</v>
      </c>
      <c r="D361" s="102">
        <v>88.0</v>
      </c>
      <c r="E361" s="102" t="s">
        <v>583</v>
      </c>
      <c r="F361" s="102" t="s">
        <v>212</v>
      </c>
    </row>
    <row r="362">
      <c r="A362" s="101">
        <v>44753.0</v>
      </c>
      <c r="B362" s="102">
        <v>2022.0</v>
      </c>
      <c r="C362" s="102">
        <v>500.0</v>
      </c>
      <c r="D362" s="102">
        <v>87.0</v>
      </c>
      <c r="E362" s="102" t="s">
        <v>584</v>
      </c>
      <c r="F362" s="102" t="s">
        <v>212</v>
      </c>
    </row>
    <row r="363">
      <c r="A363" s="101">
        <v>44750.0</v>
      </c>
      <c r="B363" s="102">
        <v>2022.0</v>
      </c>
      <c r="C363" s="102">
        <v>500.0</v>
      </c>
      <c r="D363" s="102">
        <v>86.0</v>
      </c>
      <c r="E363" s="102" t="s">
        <v>585</v>
      </c>
      <c r="F363" s="102" t="s">
        <v>212</v>
      </c>
    </row>
    <row r="364">
      <c r="A364" s="101">
        <v>44749.0</v>
      </c>
      <c r="B364" s="102">
        <v>2022.0</v>
      </c>
      <c r="C364" s="102">
        <v>2000.0</v>
      </c>
      <c r="D364" s="102">
        <v>88.5</v>
      </c>
      <c r="E364" s="102" t="s">
        <v>586</v>
      </c>
      <c r="F364" s="102" t="s">
        <v>212</v>
      </c>
    </row>
    <row r="365">
      <c r="A365" s="101">
        <v>44748.0</v>
      </c>
      <c r="B365" s="102">
        <v>2022.0</v>
      </c>
      <c r="C365" s="102">
        <v>500.0</v>
      </c>
      <c r="D365" s="102">
        <v>85.5</v>
      </c>
      <c r="E365" s="102" t="s">
        <v>587</v>
      </c>
      <c r="F365" s="102" t="s">
        <v>212</v>
      </c>
    </row>
    <row r="366">
      <c r="A366" s="101">
        <v>44747.0</v>
      </c>
      <c r="B366" s="102">
        <v>2022.0</v>
      </c>
      <c r="C366" s="102">
        <v>5500.0</v>
      </c>
      <c r="D366" s="102">
        <v>85.18</v>
      </c>
      <c r="E366" s="102" t="s">
        <v>588</v>
      </c>
      <c r="F366" s="102" t="s">
        <v>212</v>
      </c>
    </row>
    <row r="367">
      <c r="A367" s="101">
        <v>44746.0</v>
      </c>
      <c r="B367" s="102">
        <v>2022.0</v>
      </c>
      <c r="C367" s="102">
        <v>2276.0</v>
      </c>
      <c r="D367" s="102">
        <v>85.2</v>
      </c>
      <c r="E367" s="102" t="s">
        <v>589</v>
      </c>
      <c r="F367" s="102" t="s">
        <v>212</v>
      </c>
    </row>
    <row r="368">
      <c r="A368" s="101">
        <v>44743.0</v>
      </c>
      <c r="B368" s="102">
        <v>2022.0</v>
      </c>
      <c r="C368" s="102">
        <v>11924.0</v>
      </c>
      <c r="D368" s="102">
        <v>79.71</v>
      </c>
      <c r="E368" s="102" t="s">
        <v>590</v>
      </c>
      <c r="F368" s="102" t="s">
        <v>212</v>
      </c>
    </row>
    <row r="369">
      <c r="A369" s="101">
        <v>44742.0</v>
      </c>
      <c r="B369" s="102">
        <v>2022.0</v>
      </c>
      <c r="C369" s="102">
        <v>5000.0</v>
      </c>
      <c r="D369" s="102">
        <v>80.6</v>
      </c>
      <c r="E369" s="102" t="s">
        <v>591</v>
      </c>
      <c r="F369" s="102" t="s">
        <v>212</v>
      </c>
    </row>
    <row r="370">
      <c r="A370" s="101">
        <v>44741.0</v>
      </c>
      <c r="B370" s="102">
        <v>2022.0</v>
      </c>
      <c r="C370" s="102">
        <v>15944.0</v>
      </c>
      <c r="D370" s="102">
        <v>71.0</v>
      </c>
      <c r="E370" s="102" t="s">
        <v>592</v>
      </c>
      <c r="F370" s="102" t="s">
        <v>212</v>
      </c>
    </row>
    <row r="371">
      <c r="A371" s="101">
        <v>44740.0</v>
      </c>
      <c r="B371" s="102">
        <v>2022.0</v>
      </c>
      <c r="C371" s="102">
        <v>2.0</v>
      </c>
      <c r="D371" s="102">
        <v>32.9</v>
      </c>
      <c r="E371" s="102" t="s">
        <v>593</v>
      </c>
      <c r="F371" s="102" t="s">
        <v>211</v>
      </c>
    </row>
    <row r="372">
      <c r="A372" s="101">
        <v>44739.0</v>
      </c>
      <c r="B372" s="102">
        <v>2022.0</v>
      </c>
      <c r="C372" s="102">
        <v>1000.0</v>
      </c>
      <c r="D372" s="102">
        <v>76.0</v>
      </c>
      <c r="E372" s="102" t="s">
        <v>594</v>
      </c>
      <c r="F372" s="102" t="s">
        <v>212</v>
      </c>
    </row>
    <row r="373">
      <c r="A373" s="101">
        <v>44735.0</v>
      </c>
      <c r="B373" s="102">
        <v>2022.0</v>
      </c>
      <c r="C373" s="102">
        <v>4867.0</v>
      </c>
      <c r="D373" s="102">
        <v>75.0</v>
      </c>
      <c r="E373" s="102" t="s">
        <v>595</v>
      </c>
      <c r="F373" s="102" t="s">
        <v>212</v>
      </c>
    </row>
    <row r="374">
      <c r="A374" s="101">
        <v>44734.0</v>
      </c>
      <c r="B374" s="102">
        <v>2022.0</v>
      </c>
      <c r="C374" s="102">
        <v>1258.0</v>
      </c>
      <c r="D374" s="102">
        <v>34.39</v>
      </c>
      <c r="E374" s="102" t="s">
        <v>596</v>
      </c>
      <c r="F374" s="102" t="s">
        <v>211</v>
      </c>
    </row>
    <row r="375">
      <c r="A375" s="101">
        <v>44733.0</v>
      </c>
      <c r="B375" s="102">
        <v>2022.0</v>
      </c>
      <c r="C375" s="102">
        <v>1653.0</v>
      </c>
      <c r="D375" s="102">
        <v>71.0</v>
      </c>
      <c r="E375" s="102" t="s">
        <v>597</v>
      </c>
      <c r="F375" s="102" t="s">
        <v>212</v>
      </c>
    </row>
    <row r="376">
      <c r="A376" s="101">
        <v>44732.0</v>
      </c>
      <c r="B376" s="102">
        <v>2022.0</v>
      </c>
      <c r="C376" s="102">
        <v>40000.0</v>
      </c>
      <c r="D376" s="102">
        <v>88.5</v>
      </c>
      <c r="E376" s="102" t="s">
        <v>598</v>
      </c>
      <c r="F376" s="102" t="s">
        <v>212</v>
      </c>
    </row>
    <row r="377">
      <c r="A377" s="101">
        <v>44729.0</v>
      </c>
      <c r="B377" s="102">
        <v>2022.0</v>
      </c>
      <c r="C377" s="102">
        <v>81570.0</v>
      </c>
      <c r="D377" s="102">
        <v>88.04</v>
      </c>
      <c r="E377" s="102" t="s">
        <v>599</v>
      </c>
      <c r="F377" s="102" t="s">
        <v>212</v>
      </c>
    </row>
    <row r="378">
      <c r="A378" s="101">
        <v>44728.0</v>
      </c>
      <c r="B378" s="102">
        <v>2022.0</v>
      </c>
      <c r="C378" s="102">
        <v>8000.0</v>
      </c>
      <c r="D378" s="102">
        <v>83.75</v>
      </c>
      <c r="E378" s="102" t="s">
        <v>600</v>
      </c>
      <c r="F378" s="102" t="s">
        <v>212</v>
      </c>
    </row>
    <row r="379">
      <c r="A379" s="101">
        <v>44727.0</v>
      </c>
      <c r="B379" s="102">
        <v>2022.0</v>
      </c>
      <c r="C379" s="102">
        <v>4000.0</v>
      </c>
      <c r="D379" s="102">
        <v>88.8</v>
      </c>
      <c r="E379" s="102" t="s">
        <v>601</v>
      </c>
      <c r="F379" s="102" t="s">
        <v>212</v>
      </c>
    </row>
    <row r="380">
      <c r="A380" s="101">
        <v>44721.0</v>
      </c>
      <c r="B380" s="102">
        <v>2022.0</v>
      </c>
      <c r="C380" s="102">
        <v>37.0</v>
      </c>
      <c r="D380" s="102">
        <v>74.0</v>
      </c>
      <c r="E380" s="102" t="s">
        <v>602</v>
      </c>
      <c r="F380" s="102" t="s">
        <v>212</v>
      </c>
    </row>
    <row r="381">
      <c r="A381" s="101">
        <v>44719.0</v>
      </c>
      <c r="B381" s="102">
        <v>2022.0</v>
      </c>
      <c r="C381" s="102">
        <v>12305.0</v>
      </c>
      <c r="D381" s="102">
        <v>70.6</v>
      </c>
      <c r="E381" s="102" t="s">
        <v>603</v>
      </c>
      <c r="F381" s="102" t="s">
        <v>212</v>
      </c>
    </row>
    <row r="382">
      <c r="A382" s="101">
        <v>44714.0</v>
      </c>
      <c r="B382" s="102">
        <v>2022.0</v>
      </c>
      <c r="C382" s="102">
        <v>1000.0</v>
      </c>
      <c r="D382" s="102">
        <v>74.0</v>
      </c>
      <c r="E382" s="102" t="s">
        <v>604</v>
      </c>
      <c r="F382" s="102" t="s">
        <v>212</v>
      </c>
    </row>
    <row r="383">
      <c r="A383" s="101">
        <v>44712.0</v>
      </c>
      <c r="B383" s="102">
        <v>2022.0</v>
      </c>
      <c r="C383" s="102">
        <v>1000.0</v>
      </c>
      <c r="D383" s="102">
        <v>74.0</v>
      </c>
      <c r="E383" s="102" t="s">
        <v>604</v>
      </c>
      <c r="F383" s="102" t="s">
        <v>212</v>
      </c>
    </row>
    <row r="384">
      <c r="A384" s="101">
        <v>44704.0</v>
      </c>
      <c r="B384" s="102">
        <v>2022.0</v>
      </c>
      <c r="C384" s="102">
        <v>5297.0</v>
      </c>
      <c r="D384" s="102">
        <v>71.68</v>
      </c>
      <c r="E384" s="102" t="s">
        <v>605</v>
      </c>
      <c r="F384" s="102" t="s">
        <v>212</v>
      </c>
    </row>
    <row r="385">
      <c r="A385" s="101">
        <v>44700.0</v>
      </c>
      <c r="B385" s="102">
        <v>2022.0</v>
      </c>
      <c r="C385" s="102">
        <v>18359.0</v>
      </c>
      <c r="D385" s="102">
        <v>53.88</v>
      </c>
      <c r="E385" s="102" t="s">
        <v>606</v>
      </c>
      <c r="F385" s="102" t="s">
        <v>212</v>
      </c>
    </row>
    <row r="386">
      <c r="A386" s="101">
        <v>44687.0</v>
      </c>
      <c r="B386" s="102">
        <v>2022.0</v>
      </c>
      <c r="C386" s="102">
        <v>258.0</v>
      </c>
      <c r="D386" s="102">
        <v>32.5</v>
      </c>
      <c r="E386" s="102" t="s">
        <v>607</v>
      </c>
      <c r="F386" s="102" t="s">
        <v>211</v>
      </c>
    </row>
    <row r="387">
      <c r="A387" s="101">
        <v>44672.0</v>
      </c>
      <c r="B387" s="102">
        <v>2022.0</v>
      </c>
      <c r="C387" s="102">
        <v>4156.0</v>
      </c>
      <c r="D387" s="102">
        <v>60.0</v>
      </c>
      <c r="E387" s="102" t="s">
        <v>608</v>
      </c>
      <c r="F387" s="102" t="s">
        <v>212</v>
      </c>
    </row>
    <row r="388">
      <c r="A388" s="101">
        <v>44663.0</v>
      </c>
      <c r="B388" s="102">
        <v>2022.0</v>
      </c>
      <c r="C388" s="102">
        <v>2500.0</v>
      </c>
      <c r="D388" s="102">
        <v>73.0</v>
      </c>
      <c r="E388" s="102" t="s">
        <v>609</v>
      </c>
      <c r="F388" s="102" t="s">
        <v>212</v>
      </c>
    </row>
    <row r="389">
      <c r="A389" s="101">
        <v>44662.0</v>
      </c>
      <c r="B389" s="102">
        <v>2022.0</v>
      </c>
      <c r="C389" s="102">
        <v>500.0</v>
      </c>
      <c r="D389" s="102">
        <v>64.0</v>
      </c>
      <c r="E389" s="102" t="s">
        <v>610</v>
      </c>
      <c r="F389" s="102" t="s">
        <v>212</v>
      </c>
    </row>
    <row r="390">
      <c r="A390" s="101">
        <v>44659.0</v>
      </c>
      <c r="B390" s="102">
        <v>2022.0</v>
      </c>
      <c r="C390" s="102">
        <v>500.0</v>
      </c>
      <c r="D390" s="102">
        <v>55.0</v>
      </c>
      <c r="E390" s="102" t="s">
        <v>611</v>
      </c>
      <c r="F390" s="102" t="s">
        <v>212</v>
      </c>
    </row>
    <row r="391">
      <c r="A391" s="101">
        <v>44658.0</v>
      </c>
      <c r="B391" s="102">
        <v>2022.0</v>
      </c>
      <c r="C391" s="102">
        <v>1000.0</v>
      </c>
      <c r="D391" s="102">
        <v>49.5</v>
      </c>
      <c r="E391" s="102" t="s">
        <v>612</v>
      </c>
      <c r="F391" s="102" t="s">
        <v>212</v>
      </c>
    </row>
    <row r="392">
      <c r="A392" s="101">
        <v>44651.0</v>
      </c>
      <c r="B392" s="102">
        <v>2022.0</v>
      </c>
      <c r="C392" s="102">
        <v>5237.0</v>
      </c>
      <c r="D392" s="102">
        <v>41.51</v>
      </c>
      <c r="E392" s="102" t="s">
        <v>613</v>
      </c>
      <c r="F392" s="102" t="s">
        <v>212</v>
      </c>
    </row>
    <row r="393">
      <c r="A393" s="101">
        <v>44650.0</v>
      </c>
      <c r="B393" s="102">
        <v>2022.0</v>
      </c>
      <c r="C393" s="102">
        <v>3000.0</v>
      </c>
      <c r="D393" s="102">
        <v>44.0</v>
      </c>
      <c r="E393" s="102" t="s">
        <v>614</v>
      </c>
      <c r="F393" s="102" t="s">
        <v>212</v>
      </c>
    </row>
    <row r="394">
      <c r="A394" s="101">
        <v>44643.0</v>
      </c>
      <c r="B394" s="102">
        <v>2022.0</v>
      </c>
      <c r="C394" s="102">
        <v>17809.0</v>
      </c>
      <c r="D394" s="102">
        <v>55.0</v>
      </c>
      <c r="E394" s="102" t="s">
        <v>615</v>
      </c>
      <c r="F394" s="102" t="s">
        <v>212</v>
      </c>
    </row>
    <row r="395">
      <c r="A395" s="101">
        <v>44638.0</v>
      </c>
      <c r="B395" s="102">
        <v>2022.0</v>
      </c>
      <c r="C395" s="102">
        <v>10.0</v>
      </c>
      <c r="D395" s="102">
        <v>22.8</v>
      </c>
      <c r="E395" s="102" t="s">
        <v>616</v>
      </c>
      <c r="F395" s="102" t="s">
        <v>211</v>
      </c>
    </row>
    <row r="396">
      <c r="A396" s="101">
        <v>44624.0</v>
      </c>
      <c r="B396" s="102">
        <v>2022.0</v>
      </c>
      <c r="C396" s="102">
        <v>50.0</v>
      </c>
      <c r="D396" s="102">
        <v>55.0</v>
      </c>
      <c r="E396" s="102" t="s">
        <v>617</v>
      </c>
      <c r="F396" s="102" t="s">
        <v>212</v>
      </c>
    </row>
    <row r="397">
      <c r="A397" s="101">
        <v>44622.0</v>
      </c>
      <c r="B397" s="102">
        <v>2022.0</v>
      </c>
      <c r="C397" s="102">
        <v>100.0</v>
      </c>
      <c r="D397" s="102">
        <v>62.0</v>
      </c>
      <c r="E397" s="102" t="s">
        <v>618</v>
      </c>
      <c r="F397" s="102" t="s">
        <v>212</v>
      </c>
    </row>
    <row r="398">
      <c r="A398" s="101">
        <v>44606.0</v>
      </c>
      <c r="B398" s="102">
        <v>2022.0</v>
      </c>
      <c r="C398" s="102">
        <v>110.0</v>
      </c>
      <c r="D398" s="102">
        <v>60.0</v>
      </c>
      <c r="E398" s="102" t="s">
        <v>619</v>
      </c>
      <c r="F398" s="102" t="s">
        <v>212</v>
      </c>
    </row>
    <row r="399">
      <c r="A399" s="101">
        <v>44602.0</v>
      </c>
      <c r="B399" s="102">
        <v>2022.0</v>
      </c>
      <c r="C399" s="102">
        <v>1.0</v>
      </c>
      <c r="D399" s="102">
        <v>59.7</v>
      </c>
      <c r="E399" s="102" t="s">
        <v>620</v>
      </c>
      <c r="F399" s="102" t="s">
        <v>212</v>
      </c>
    </row>
    <row r="400">
      <c r="A400" s="101">
        <v>44573.0</v>
      </c>
      <c r="B400" s="102">
        <v>2022.0</v>
      </c>
      <c r="C400" s="102">
        <v>100000.0</v>
      </c>
      <c r="D400" s="102">
        <v>74.6</v>
      </c>
      <c r="E400" s="102" t="s">
        <v>621</v>
      </c>
      <c r="F400" s="102" t="s">
        <v>212</v>
      </c>
    </row>
    <row r="401">
      <c r="A401" s="101">
        <v>44565.0</v>
      </c>
      <c r="B401" s="102">
        <v>2022.0</v>
      </c>
      <c r="C401" s="102">
        <v>8370.0</v>
      </c>
      <c r="D401" s="102">
        <v>83.0</v>
      </c>
      <c r="E401" s="102" t="s">
        <v>622</v>
      </c>
      <c r="F401" s="102" t="s">
        <v>212</v>
      </c>
    </row>
    <row r="402">
      <c r="A402" s="101">
        <v>44560.0</v>
      </c>
      <c r="B402" s="102">
        <v>2021.0</v>
      </c>
      <c r="C402" s="102">
        <v>30000.0</v>
      </c>
      <c r="D402" s="102">
        <v>39.2</v>
      </c>
      <c r="E402" s="102" t="s">
        <v>623</v>
      </c>
      <c r="F402" s="102" t="s">
        <v>211</v>
      </c>
    </row>
    <row r="403">
      <c r="A403" s="101">
        <v>44559.0</v>
      </c>
      <c r="B403" s="102">
        <v>2021.0</v>
      </c>
      <c r="C403" s="102">
        <v>2430.0</v>
      </c>
      <c r="D403" s="102">
        <v>73.0</v>
      </c>
      <c r="E403" s="102" t="s">
        <v>624</v>
      </c>
      <c r="F403" s="102" t="s">
        <v>212</v>
      </c>
    </row>
    <row r="404">
      <c r="A404" s="101">
        <v>44557.0</v>
      </c>
      <c r="B404" s="102">
        <v>2021.0</v>
      </c>
      <c r="C404" s="102">
        <v>50.0</v>
      </c>
      <c r="D404" s="102">
        <v>65.3</v>
      </c>
      <c r="E404" s="102" t="s">
        <v>625</v>
      </c>
      <c r="F404" s="102" t="s">
        <v>212</v>
      </c>
    </row>
    <row r="405">
      <c r="A405" s="101">
        <v>44547.0</v>
      </c>
      <c r="B405" s="102">
        <v>2021.0</v>
      </c>
      <c r="C405" s="102">
        <v>1.0</v>
      </c>
      <c r="D405" s="102">
        <v>54.4</v>
      </c>
      <c r="E405" s="102" t="s">
        <v>626</v>
      </c>
      <c r="F405" s="102" t="s">
        <v>212</v>
      </c>
    </row>
    <row r="406">
      <c r="A406" s="101">
        <v>44545.0</v>
      </c>
      <c r="B406" s="102">
        <v>2021.0</v>
      </c>
      <c r="C406" s="102">
        <v>2128.0</v>
      </c>
      <c r="D406" s="102">
        <v>48.0</v>
      </c>
      <c r="E406" s="102" t="s">
        <v>627</v>
      </c>
      <c r="F406" s="102" t="s">
        <v>211</v>
      </c>
    </row>
    <row r="407">
      <c r="A407" s="101">
        <v>44545.0</v>
      </c>
      <c r="B407" s="102">
        <v>2021.0</v>
      </c>
      <c r="C407" s="102">
        <v>1799.0</v>
      </c>
      <c r="D407" s="102">
        <v>68.0</v>
      </c>
      <c r="E407" s="102" t="s">
        <v>628</v>
      </c>
      <c r="F407" s="102" t="s">
        <v>212</v>
      </c>
    </row>
    <row r="408">
      <c r="A408" s="101">
        <v>44544.0</v>
      </c>
      <c r="B408" s="102">
        <v>2021.0</v>
      </c>
      <c r="C408" s="102">
        <v>1.0</v>
      </c>
      <c r="D408" s="102">
        <v>60.5</v>
      </c>
      <c r="E408" s="102" t="s">
        <v>629</v>
      </c>
      <c r="F408" s="102" t="s">
        <v>212</v>
      </c>
    </row>
    <row r="409">
      <c r="A409" s="101">
        <v>44544.0</v>
      </c>
      <c r="B409" s="102">
        <v>2021.0</v>
      </c>
      <c r="C409" s="102">
        <v>60773.0</v>
      </c>
      <c r="D409" s="102">
        <v>39.04</v>
      </c>
      <c r="E409" s="102" t="s">
        <v>630</v>
      </c>
      <c r="F409" s="102" t="s">
        <v>211</v>
      </c>
    </row>
    <row r="410">
      <c r="A410" s="101">
        <v>44543.0</v>
      </c>
      <c r="B410" s="102">
        <v>2021.0</v>
      </c>
      <c r="C410" s="102">
        <v>1.0</v>
      </c>
      <c r="D410" s="102">
        <v>50.4</v>
      </c>
      <c r="E410" s="102" t="s">
        <v>631</v>
      </c>
      <c r="F410" s="102" t="s">
        <v>212</v>
      </c>
    </row>
    <row r="411">
      <c r="A411" s="101">
        <v>44543.0</v>
      </c>
      <c r="B411" s="102">
        <v>2021.0</v>
      </c>
      <c r="C411" s="102">
        <v>56613.0</v>
      </c>
      <c r="D411" s="102">
        <v>38.17</v>
      </c>
      <c r="E411" s="102" t="s">
        <v>632</v>
      </c>
      <c r="F411" s="102" t="s">
        <v>211</v>
      </c>
    </row>
    <row r="412">
      <c r="A412" s="101">
        <v>44540.0</v>
      </c>
      <c r="B412" s="102">
        <v>2021.0</v>
      </c>
      <c r="C412" s="102">
        <v>1.0</v>
      </c>
      <c r="D412" s="102">
        <v>42.0</v>
      </c>
      <c r="E412" s="102" t="s">
        <v>633</v>
      </c>
      <c r="F412" s="102" t="s">
        <v>212</v>
      </c>
    </row>
    <row r="413">
      <c r="A413" s="101">
        <v>44540.0</v>
      </c>
      <c r="B413" s="102">
        <v>2021.0</v>
      </c>
      <c r="C413" s="102">
        <v>328481.0</v>
      </c>
      <c r="D413" s="102">
        <v>40.68</v>
      </c>
      <c r="E413" s="102" t="s">
        <v>634</v>
      </c>
      <c r="F413" s="102" t="s">
        <v>211</v>
      </c>
    </row>
    <row r="414">
      <c r="A414" s="101">
        <v>44539.0</v>
      </c>
      <c r="B414" s="102">
        <v>2021.0</v>
      </c>
      <c r="C414" s="102">
        <v>452626.0</v>
      </c>
      <c r="D414" s="102">
        <v>38.97</v>
      </c>
      <c r="E414" s="102" t="s">
        <v>635</v>
      </c>
      <c r="F414" s="102" t="s">
        <v>211</v>
      </c>
    </row>
    <row r="415">
      <c r="A415" s="101">
        <v>44538.0</v>
      </c>
      <c r="B415" s="102">
        <v>2021.0</v>
      </c>
      <c r="C415" s="102">
        <v>637749.0</v>
      </c>
      <c r="D415" s="102">
        <v>39.99</v>
      </c>
      <c r="E415" s="102" t="s">
        <v>636</v>
      </c>
      <c r="F415" s="102" t="s">
        <v>211</v>
      </c>
    </row>
    <row r="416">
      <c r="A416" s="101">
        <v>44537.0</v>
      </c>
      <c r="B416" s="102">
        <v>2021.0</v>
      </c>
      <c r="C416" s="102">
        <v>652047.0</v>
      </c>
      <c r="D416" s="102">
        <v>37.7</v>
      </c>
      <c r="E416" s="102" t="s">
        <v>637</v>
      </c>
      <c r="F416" s="102" t="s">
        <v>211</v>
      </c>
    </row>
    <row r="417">
      <c r="A417" s="101">
        <v>44536.0</v>
      </c>
      <c r="B417" s="102">
        <v>2021.0</v>
      </c>
      <c r="C417" s="102">
        <v>259055.0</v>
      </c>
      <c r="D417" s="102">
        <v>39.54</v>
      </c>
      <c r="E417" s="102" t="s">
        <v>638</v>
      </c>
      <c r="F417" s="102" t="s">
        <v>211</v>
      </c>
    </row>
    <row r="418">
      <c r="A418" s="101">
        <v>44533.0</v>
      </c>
      <c r="B418" s="102">
        <v>2021.0</v>
      </c>
      <c r="C418" s="102">
        <v>336254.0</v>
      </c>
      <c r="D418" s="102">
        <v>40.08</v>
      </c>
      <c r="E418" s="102" t="s">
        <v>639</v>
      </c>
      <c r="F418" s="102" t="s">
        <v>211</v>
      </c>
    </row>
    <row r="419">
      <c r="A419" s="101">
        <v>44533.0</v>
      </c>
      <c r="B419" s="102">
        <v>2021.0</v>
      </c>
      <c r="C419" s="102">
        <v>7795.0</v>
      </c>
      <c r="D419" s="102">
        <v>35.0</v>
      </c>
      <c r="E419" s="102" t="s">
        <v>640</v>
      </c>
      <c r="F419" s="102" t="s">
        <v>212</v>
      </c>
    </row>
    <row r="420">
      <c r="A420" s="101">
        <v>44532.0</v>
      </c>
      <c r="B420" s="102">
        <v>2021.0</v>
      </c>
      <c r="C420" s="102">
        <v>266288.0</v>
      </c>
      <c r="D420" s="102">
        <v>39.68</v>
      </c>
      <c r="E420" s="102" t="s">
        <v>641</v>
      </c>
      <c r="F420" s="102" t="s">
        <v>211</v>
      </c>
    </row>
    <row r="421">
      <c r="A421" s="101">
        <v>44531.0</v>
      </c>
      <c r="B421" s="102">
        <v>2021.0</v>
      </c>
      <c r="C421" s="102">
        <v>5000.0</v>
      </c>
      <c r="D421" s="102">
        <v>41.4</v>
      </c>
      <c r="E421" s="102" t="s">
        <v>642</v>
      </c>
      <c r="F421" s="102" t="s">
        <v>212</v>
      </c>
    </row>
    <row r="422">
      <c r="A422" s="101">
        <v>44531.0</v>
      </c>
      <c r="B422" s="102">
        <v>2021.0</v>
      </c>
      <c r="C422" s="102">
        <v>5057.0</v>
      </c>
      <c r="D422" s="102">
        <v>39.4</v>
      </c>
      <c r="E422" s="102" t="s">
        <v>643</v>
      </c>
      <c r="F422" s="102" t="s">
        <v>211</v>
      </c>
    </row>
    <row r="423">
      <c r="A423" s="101">
        <v>44530.0</v>
      </c>
      <c r="B423" s="102">
        <v>2021.0</v>
      </c>
      <c r="C423" s="102">
        <v>1.0</v>
      </c>
      <c r="D423" s="102">
        <v>35.0</v>
      </c>
      <c r="E423" s="102" t="s">
        <v>644</v>
      </c>
      <c r="F423" s="102" t="s">
        <v>211</v>
      </c>
    </row>
    <row r="424">
      <c r="A424" s="101">
        <v>44529.0</v>
      </c>
      <c r="B424" s="102">
        <v>2021.0</v>
      </c>
      <c r="C424" s="102">
        <v>432000.0</v>
      </c>
      <c r="D424" s="102">
        <v>30.4</v>
      </c>
      <c r="E424" s="102" t="s">
        <v>645</v>
      </c>
      <c r="F424" s="102" t="s">
        <v>211</v>
      </c>
    </row>
    <row r="425">
      <c r="A425" s="101">
        <v>44526.0</v>
      </c>
      <c r="B425" s="102">
        <v>2021.0</v>
      </c>
      <c r="C425" s="102">
        <v>7752.0</v>
      </c>
      <c r="D425" s="102">
        <v>38.0</v>
      </c>
      <c r="E425" s="102" t="s">
        <v>646</v>
      </c>
      <c r="F425" s="102" t="s">
        <v>211</v>
      </c>
    </row>
    <row r="426">
      <c r="A426" s="101">
        <v>44525.0</v>
      </c>
      <c r="B426" s="102">
        <v>2021.0</v>
      </c>
      <c r="C426" s="102">
        <v>412150.0</v>
      </c>
      <c r="D426" s="102">
        <v>39.55</v>
      </c>
      <c r="E426" s="102" t="s">
        <v>647</v>
      </c>
      <c r="F426" s="102" t="s">
        <v>211</v>
      </c>
    </row>
    <row r="427">
      <c r="A427" s="101">
        <v>44524.0</v>
      </c>
      <c r="B427" s="102">
        <v>2021.0</v>
      </c>
      <c r="C427" s="102">
        <v>19483.0</v>
      </c>
      <c r="D427" s="102">
        <v>36.0</v>
      </c>
      <c r="E427" s="102" t="s">
        <v>648</v>
      </c>
      <c r="F427" s="102" t="s">
        <v>211</v>
      </c>
    </row>
    <row r="428">
      <c r="A428" s="101">
        <v>44523.0</v>
      </c>
      <c r="B428" s="102">
        <v>2021.0</v>
      </c>
      <c r="C428" s="102">
        <v>85417.0</v>
      </c>
      <c r="D428" s="102">
        <v>40.8</v>
      </c>
      <c r="E428" s="102" t="s">
        <v>649</v>
      </c>
      <c r="F428" s="102" t="s">
        <v>211</v>
      </c>
    </row>
    <row r="429">
      <c r="A429" s="101">
        <v>44522.0</v>
      </c>
      <c r="B429" s="102">
        <v>2021.0</v>
      </c>
      <c r="C429" s="102">
        <v>103509.0</v>
      </c>
      <c r="D429" s="102">
        <v>37.12</v>
      </c>
      <c r="E429" s="102" t="s">
        <v>650</v>
      </c>
      <c r="F429" s="102" t="s">
        <v>211</v>
      </c>
    </row>
    <row r="430">
      <c r="A430" s="101">
        <v>44519.0</v>
      </c>
      <c r="B430" s="102">
        <v>2021.0</v>
      </c>
      <c r="C430" s="102">
        <v>278581.0</v>
      </c>
      <c r="D430" s="102">
        <v>37.35</v>
      </c>
      <c r="E430" s="102" t="s">
        <v>651</v>
      </c>
      <c r="F430" s="102" t="s">
        <v>211</v>
      </c>
    </row>
    <row r="431">
      <c r="A431" s="101">
        <v>44519.0</v>
      </c>
      <c r="B431" s="102">
        <v>2021.0</v>
      </c>
      <c r="C431" s="102">
        <v>5673.0</v>
      </c>
      <c r="D431" s="102">
        <v>34.5</v>
      </c>
      <c r="E431" s="102" t="s">
        <v>652</v>
      </c>
      <c r="F431" s="102" t="s">
        <v>212</v>
      </c>
    </row>
    <row r="432">
      <c r="A432" s="101">
        <v>44518.0</v>
      </c>
      <c r="B432" s="102">
        <v>2021.0</v>
      </c>
      <c r="C432" s="102">
        <v>120290.0</v>
      </c>
      <c r="D432" s="102">
        <v>39.0</v>
      </c>
      <c r="E432" s="102" t="s">
        <v>653</v>
      </c>
      <c r="F432" s="102" t="s">
        <v>211</v>
      </c>
    </row>
    <row r="433">
      <c r="A433" s="101">
        <v>44517.0</v>
      </c>
      <c r="B433" s="102">
        <v>2021.0</v>
      </c>
      <c r="C433" s="102">
        <v>578.0</v>
      </c>
      <c r="D433" s="102">
        <v>39.0</v>
      </c>
      <c r="E433" s="102" t="s">
        <v>654</v>
      </c>
      <c r="F433" s="102" t="s">
        <v>211</v>
      </c>
    </row>
    <row r="434">
      <c r="A434" s="101">
        <v>44517.0</v>
      </c>
      <c r="B434" s="102">
        <v>2021.0</v>
      </c>
      <c r="C434" s="102">
        <v>4225.0</v>
      </c>
      <c r="D434" s="102">
        <v>31.4</v>
      </c>
      <c r="E434" s="102" t="s">
        <v>655</v>
      </c>
      <c r="F434" s="102" t="s">
        <v>212</v>
      </c>
    </row>
    <row r="435">
      <c r="A435" s="101">
        <v>44516.0</v>
      </c>
      <c r="B435" s="102">
        <v>2021.0</v>
      </c>
      <c r="C435" s="102">
        <v>1.0</v>
      </c>
      <c r="D435" s="102">
        <v>39.0</v>
      </c>
      <c r="E435" s="102" t="s">
        <v>656</v>
      </c>
      <c r="F435" s="102" t="s">
        <v>211</v>
      </c>
    </row>
    <row r="436">
      <c r="A436" s="101">
        <v>44512.0</v>
      </c>
      <c r="B436" s="102">
        <v>2021.0</v>
      </c>
      <c r="C436" s="102">
        <v>33584.0</v>
      </c>
      <c r="D436" s="102">
        <v>46.61</v>
      </c>
      <c r="E436" s="102" t="s">
        <v>657</v>
      </c>
      <c r="F436" s="102" t="s">
        <v>211</v>
      </c>
    </row>
    <row r="437">
      <c r="A437" s="101">
        <v>44512.0</v>
      </c>
      <c r="B437" s="102">
        <v>2021.0</v>
      </c>
      <c r="C437" s="102">
        <v>11156.0</v>
      </c>
      <c r="D437" s="102">
        <v>26.17</v>
      </c>
      <c r="E437" s="102" t="s">
        <v>658</v>
      </c>
      <c r="F437" s="102" t="s">
        <v>212</v>
      </c>
    </row>
    <row r="438">
      <c r="A438" s="101">
        <v>44511.0</v>
      </c>
      <c r="B438" s="102">
        <v>2021.0</v>
      </c>
      <c r="C438" s="102">
        <v>9999.0</v>
      </c>
      <c r="D438" s="102">
        <v>32.3</v>
      </c>
      <c r="E438" s="102" t="s">
        <v>659</v>
      </c>
      <c r="F438" s="102" t="s">
        <v>212</v>
      </c>
    </row>
    <row r="439">
      <c r="A439" s="101">
        <v>44510.0</v>
      </c>
      <c r="B439" s="102">
        <v>2021.0</v>
      </c>
      <c r="C439" s="102">
        <v>100.0</v>
      </c>
      <c r="D439" s="102">
        <v>40.4</v>
      </c>
      <c r="E439" s="102" t="s">
        <v>660</v>
      </c>
      <c r="F439" s="102" t="s">
        <v>212</v>
      </c>
    </row>
    <row r="440">
      <c r="A440" s="101">
        <v>44509.0</v>
      </c>
      <c r="B440" s="102">
        <v>2021.0</v>
      </c>
      <c r="C440" s="102">
        <v>100.0</v>
      </c>
      <c r="D440" s="102">
        <v>50.5</v>
      </c>
      <c r="E440" s="102" t="s">
        <v>661</v>
      </c>
      <c r="F440" s="102" t="s">
        <v>212</v>
      </c>
    </row>
    <row r="441">
      <c r="A441" s="101">
        <v>44508.0</v>
      </c>
      <c r="B441" s="102">
        <v>2021.0</v>
      </c>
      <c r="C441" s="102">
        <v>10000.0</v>
      </c>
      <c r="D441" s="102">
        <v>41.0</v>
      </c>
      <c r="E441" s="102" t="s">
        <v>662</v>
      </c>
      <c r="F441" s="102" t="s">
        <v>211</v>
      </c>
    </row>
    <row r="442">
      <c r="A442" s="101">
        <v>44505.0</v>
      </c>
      <c r="B442" s="102">
        <v>2021.0</v>
      </c>
      <c r="C442" s="102">
        <v>40000.0</v>
      </c>
      <c r="D442" s="102">
        <v>39.0</v>
      </c>
      <c r="E442" s="102" t="s">
        <v>663</v>
      </c>
      <c r="F442" s="102" t="s">
        <v>211</v>
      </c>
    </row>
    <row r="443">
      <c r="A443" s="101">
        <v>44505.0</v>
      </c>
      <c r="B443" s="102">
        <v>2021.0</v>
      </c>
      <c r="C443" s="102">
        <v>100000.0</v>
      </c>
      <c r="D443" s="102">
        <v>63.1</v>
      </c>
      <c r="E443" s="102" t="s">
        <v>664</v>
      </c>
      <c r="F443" s="102" t="s">
        <v>212</v>
      </c>
    </row>
    <row r="444">
      <c r="A444" s="101">
        <v>44504.0</v>
      </c>
      <c r="B444" s="102">
        <v>2021.0</v>
      </c>
      <c r="C444" s="102">
        <v>120000.0</v>
      </c>
      <c r="D444" s="102">
        <v>32.5</v>
      </c>
      <c r="E444" s="102" t="s">
        <v>665</v>
      </c>
      <c r="F444" s="102" t="s">
        <v>211</v>
      </c>
    </row>
    <row r="445">
      <c r="A445" s="101">
        <v>44504.0</v>
      </c>
      <c r="B445" s="102">
        <v>2021.0</v>
      </c>
      <c r="C445" s="102">
        <v>6830.0</v>
      </c>
      <c r="D445" s="102">
        <v>78.9</v>
      </c>
      <c r="E445" s="102" t="s">
        <v>666</v>
      </c>
      <c r="F445" s="102" t="s">
        <v>212</v>
      </c>
    </row>
    <row r="446">
      <c r="A446" s="101">
        <v>44503.0</v>
      </c>
      <c r="B446" s="102">
        <v>2021.0</v>
      </c>
      <c r="C446" s="102">
        <v>1430000.0</v>
      </c>
      <c r="D446" s="102">
        <v>30.0</v>
      </c>
      <c r="E446" s="102" t="s">
        <v>667</v>
      </c>
      <c r="F446" s="102" t="s">
        <v>211</v>
      </c>
    </row>
    <row r="447">
      <c r="A447" s="101">
        <v>44503.0</v>
      </c>
      <c r="B447" s="102">
        <v>2021.0</v>
      </c>
      <c r="C447" s="102">
        <v>57.0</v>
      </c>
      <c r="D447" s="102">
        <v>72.0</v>
      </c>
      <c r="E447" s="102" t="s">
        <v>668</v>
      </c>
      <c r="F447" s="102" t="s">
        <v>212</v>
      </c>
    </row>
    <row r="448">
      <c r="A448" s="101">
        <v>44502.0</v>
      </c>
      <c r="B448" s="102">
        <v>2021.0</v>
      </c>
      <c r="C448" s="102">
        <v>101.0</v>
      </c>
      <c r="D448" s="102">
        <v>60.0</v>
      </c>
      <c r="E448" s="102" t="s">
        <v>669</v>
      </c>
      <c r="F448" s="102" t="s">
        <v>212</v>
      </c>
    </row>
    <row r="449">
      <c r="A449" s="101">
        <v>44498.0</v>
      </c>
      <c r="B449" s="102">
        <v>2021.0</v>
      </c>
      <c r="C449" s="102">
        <v>6001.0</v>
      </c>
      <c r="D449" s="102">
        <v>51.1</v>
      </c>
      <c r="E449" s="102" t="s">
        <v>670</v>
      </c>
      <c r="F449" s="102" t="s">
        <v>212</v>
      </c>
    </row>
    <row r="450">
      <c r="A450" s="101">
        <v>44497.0</v>
      </c>
      <c r="B450" s="102">
        <v>2021.0</v>
      </c>
      <c r="C450" s="102">
        <v>14099.0</v>
      </c>
      <c r="D450" s="102">
        <v>51.4</v>
      </c>
      <c r="E450" s="102" t="s">
        <v>671</v>
      </c>
      <c r="F450" s="102" t="s">
        <v>212</v>
      </c>
    </row>
    <row r="451">
      <c r="A451" s="101">
        <v>44496.0</v>
      </c>
      <c r="B451" s="102">
        <v>2021.0</v>
      </c>
      <c r="C451" s="102">
        <v>57.0</v>
      </c>
      <c r="D451" s="102">
        <v>47.4</v>
      </c>
      <c r="E451" s="102" t="s">
        <v>672</v>
      </c>
      <c r="F451" s="102" t="s">
        <v>212</v>
      </c>
    </row>
    <row r="452">
      <c r="A452" s="101">
        <v>44495.0</v>
      </c>
      <c r="B452" s="102">
        <v>2021.0</v>
      </c>
      <c r="C452" s="102">
        <v>493.0</v>
      </c>
      <c r="D452" s="102">
        <v>19.0</v>
      </c>
      <c r="E452" s="102" t="s">
        <v>673</v>
      </c>
      <c r="F452" s="102" t="s">
        <v>211</v>
      </c>
    </row>
    <row r="453">
      <c r="A453" s="101">
        <v>44495.0</v>
      </c>
      <c r="B453" s="102">
        <v>2021.0</v>
      </c>
      <c r="C453" s="102">
        <v>101.0</v>
      </c>
      <c r="D453" s="102">
        <v>58.28</v>
      </c>
      <c r="E453" s="102" t="s">
        <v>674</v>
      </c>
      <c r="F453" s="102" t="s">
        <v>212</v>
      </c>
    </row>
    <row r="454">
      <c r="A454" s="101">
        <v>44494.0</v>
      </c>
      <c r="B454" s="102">
        <v>2021.0</v>
      </c>
      <c r="C454" s="102">
        <v>1536.0</v>
      </c>
      <c r="D454" s="102">
        <v>20.0</v>
      </c>
      <c r="E454" s="102" t="s">
        <v>675</v>
      </c>
      <c r="F454" s="102" t="s">
        <v>211</v>
      </c>
    </row>
    <row r="455">
      <c r="A455" s="101">
        <v>44494.0</v>
      </c>
      <c r="B455" s="102">
        <v>2021.0</v>
      </c>
      <c r="C455" s="102">
        <v>1.0</v>
      </c>
      <c r="D455" s="102">
        <v>72.0</v>
      </c>
      <c r="E455" s="102" t="s">
        <v>676</v>
      </c>
      <c r="F455" s="102" t="s">
        <v>212</v>
      </c>
    </row>
    <row r="456">
      <c r="A456" s="101">
        <v>44491.0</v>
      </c>
      <c r="B456" s="102">
        <v>2021.0</v>
      </c>
      <c r="C456" s="102">
        <v>100.0</v>
      </c>
      <c r="D456" s="102">
        <v>60.0</v>
      </c>
      <c r="E456" s="102" t="s">
        <v>677</v>
      </c>
      <c r="F456" s="102" t="s">
        <v>212</v>
      </c>
    </row>
    <row r="457">
      <c r="A457" s="101">
        <v>44489.0</v>
      </c>
      <c r="B457" s="102">
        <v>2021.0</v>
      </c>
      <c r="C457" s="102">
        <v>1.0</v>
      </c>
      <c r="D457" s="102">
        <v>74.9</v>
      </c>
      <c r="E457" s="102" t="s">
        <v>678</v>
      </c>
      <c r="F457" s="102" t="s">
        <v>212</v>
      </c>
    </row>
    <row r="458">
      <c r="A458" s="101">
        <v>44487.0</v>
      </c>
      <c r="B458" s="102">
        <v>2021.0</v>
      </c>
      <c r="C458" s="102">
        <v>1.0</v>
      </c>
      <c r="D458" s="102">
        <v>19.0</v>
      </c>
      <c r="E458" s="102" t="s">
        <v>679</v>
      </c>
      <c r="F458" s="102" t="s">
        <v>211</v>
      </c>
    </row>
    <row r="459">
      <c r="A459" s="101">
        <v>44487.0</v>
      </c>
      <c r="B459" s="102">
        <v>2021.0</v>
      </c>
      <c r="C459" s="102">
        <v>2824.0</v>
      </c>
      <c r="D459" s="102">
        <v>91.86</v>
      </c>
      <c r="E459" s="102" t="s">
        <v>680</v>
      </c>
      <c r="F459" s="102" t="s">
        <v>212</v>
      </c>
    </row>
    <row r="460">
      <c r="A460" s="101">
        <v>44484.0</v>
      </c>
      <c r="B460" s="102">
        <v>2021.0</v>
      </c>
      <c r="C460" s="102">
        <v>1.0</v>
      </c>
      <c r="D460" s="102">
        <v>14.6</v>
      </c>
      <c r="E460" s="102" t="s">
        <v>681</v>
      </c>
      <c r="F460" s="102" t="s">
        <v>211</v>
      </c>
    </row>
    <row r="461">
      <c r="A461" s="101">
        <v>44484.0</v>
      </c>
      <c r="B461" s="102">
        <v>2021.0</v>
      </c>
      <c r="C461" s="102">
        <v>5549.0</v>
      </c>
      <c r="D461" s="102">
        <v>79.87</v>
      </c>
      <c r="E461" s="102" t="s">
        <v>682</v>
      </c>
      <c r="F461" s="102" t="s">
        <v>212</v>
      </c>
    </row>
    <row r="462">
      <c r="A462" s="101">
        <v>44483.0</v>
      </c>
      <c r="B462" s="102">
        <v>2021.0</v>
      </c>
      <c r="C462" s="102">
        <v>60481.0</v>
      </c>
      <c r="D462" s="102">
        <v>80.23</v>
      </c>
      <c r="E462" s="102" t="s">
        <v>683</v>
      </c>
      <c r="F462" s="102" t="s">
        <v>212</v>
      </c>
    </row>
    <row r="463">
      <c r="A463" s="101">
        <v>44482.0</v>
      </c>
      <c r="B463" s="102">
        <v>2021.0</v>
      </c>
      <c r="C463" s="102">
        <v>46337.0</v>
      </c>
      <c r="D463" s="102">
        <v>77.79</v>
      </c>
      <c r="E463" s="102" t="s">
        <v>684</v>
      </c>
      <c r="F463" s="102" t="s">
        <v>212</v>
      </c>
    </row>
    <row r="464">
      <c r="A464" s="101">
        <v>44481.0</v>
      </c>
      <c r="B464" s="102">
        <v>2021.0</v>
      </c>
      <c r="C464" s="102">
        <v>104709.0</v>
      </c>
      <c r="D464" s="102">
        <v>80.2</v>
      </c>
      <c r="E464" s="102" t="s">
        <v>685</v>
      </c>
      <c r="F464" s="102" t="s">
        <v>212</v>
      </c>
    </row>
    <row r="465">
      <c r="A465" s="101">
        <v>44480.0</v>
      </c>
      <c r="B465" s="102">
        <v>2021.0</v>
      </c>
      <c r="C465" s="102">
        <v>129774.0</v>
      </c>
      <c r="D465" s="102">
        <v>83.87</v>
      </c>
      <c r="E465" s="102" t="s">
        <v>686</v>
      </c>
      <c r="F465" s="102" t="s">
        <v>212</v>
      </c>
    </row>
    <row r="466">
      <c r="A466" s="101">
        <v>44477.0</v>
      </c>
      <c r="B466" s="102">
        <v>2021.0</v>
      </c>
      <c r="C466" s="102">
        <v>91421.0</v>
      </c>
      <c r="D466" s="102">
        <v>87.36</v>
      </c>
      <c r="E466" s="102" t="s">
        <v>687</v>
      </c>
      <c r="F466" s="102" t="s">
        <v>212</v>
      </c>
    </row>
    <row r="467">
      <c r="A467" s="101">
        <v>44469.0</v>
      </c>
      <c r="B467" s="102">
        <v>2021.0</v>
      </c>
      <c r="C467" s="102">
        <v>137364.0</v>
      </c>
      <c r="D467" s="102">
        <v>87.84</v>
      </c>
      <c r="E467" s="102" t="s">
        <v>688</v>
      </c>
      <c r="F467" s="102" t="s">
        <v>212</v>
      </c>
    </row>
    <row r="468">
      <c r="A468" s="101">
        <v>44468.0</v>
      </c>
      <c r="B468" s="102">
        <v>2021.0</v>
      </c>
      <c r="C468" s="102">
        <v>186057.0</v>
      </c>
      <c r="D468" s="102">
        <v>88.11</v>
      </c>
      <c r="E468" s="102" t="s">
        <v>689</v>
      </c>
      <c r="F468" s="102" t="s">
        <v>212</v>
      </c>
    </row>
    <row r="469">
      <c r="A469" s="101">
        <v>44467.0</v>
      </c>
      <c r="B469" s="102">
        <v>2021.0</v>
      </c>
      <c r="C469" s="102">
        <v>85950.0</v>
      </c>
      <c r="D469" s="102">
        <v>90.32</v>
      </c>
      <c r="E469" s="102" t="s">
        <v>690</v>
      </c>
      <c r="F469" s="102" t="s">
        <v>212</v>
      </c>
    </row>
    <row r="470">
      <c r="A470" s="101">
        <v>44466.0</v>
      </c>
      <c r="B470" s="102">
        <v>2021.0</v>
      </c>
      <c r="C470" s="102">
        <v>24346.0</v>
      </c>
      <c r="D470" s="102">
        <v>83.94</v>
      </c>
      <c r="E470" s="102" t="s">
        <v>691</v>
      </c>
      <c r="F470" s="102" t="s">
        <v>212</v>
      </c>
    </row>
    <row r="471">
      <c r="A471" s="101">
        <v>44463.0</v>
      </c>
      <c r="B471" s="102">
        <v>2021.0</v>
      </c>
      <c r="C471" s="102">
        <v>45641.0</v>
      </c>
      <c r="D471" s="102">
        <v>80.48</v>
      </c>
      <c r="E471" s="102" t="s">
        <v>692</v>
      </c>
      <c r="F471" s="102" t="s">
        <v>212</v>
      </c>
    </row>
    <row r="472">
      <c r="A472" s="101">
        <v>44462.0</v>
      </c>
      <c r="B472" s="102">
        <v>2021.0</v>
      </c>
      <c r="C472" s="102">
        <v>23220.0</v>
      </c>
      <c r="D472" s="102">
        <v>74.95</v>
      </c>
      <c r="E472" s="102" t="s">
        <v>693</v>
      </c>
      <c r="F472" s="102" t="s">
        <v>212</v>
      </c>
    </row>
    <row r="473">
      <c r="A473" s="101">
        <v>44461.0</v>
      </c>
      <c r="B473" s="102">
        <v>2021.0</v>
      </c>
      <c r="C473" s="102">
        <v>14683.0</v>
      </c>
      <c r="D473" s="102">
        <v>78.09</v>
      </c>
      <c r="E473" s="102" t="s">
        <v>694</v>
      </c>
      <c r="F473" s="102" t="s">
        <v>212</v>
      </c>
    </row>
    <row r="474">
      <c r="A474" s="101">
        <v>44456.0</v>
      </c>
      <c r="B474" s="102">
        <v>2021.0</v>
      </c>
      <c r="C474" s="102">
        <v>20673.0</v>
      </c>
      <c r="D474" s="102">
        <v>79.92</v>
      </c>
      <c r="E474" s="102" t="s">
        <v>695</v>
      </c>
      <c r="F474" s="102" t="s">
        <v>212</v>
      </c>
    </row>
    <row r="475">
      <c r="A475" s="101">
        <v>44455.0</v>
      </c>
      <c r="B475" s="102">
        <v>2021.0</v>
      </c>
      <c r="C475" s="102">
        <v>1447.0</v>
      </c>
      <c r="D475" s="102">
        <v>83.0</v>
      </c>
      <c r="E475" s="102" t="s">
        <v>696</v>
      </c>
      <c r="F475" s="102" t="s">
        <v>212</v>
      </c>
    </row>
    <row r="476">
      <c r="A476" s="101">
        <v>44454.0</v>
      </c>
      <c r="B476" s="102">
        <v>2021.0</v>
      </c>
      <c r="C476" s="102">
        <v>5946.0</v>
      </c>
      <c r="D476" s="102">
        <v>103.81</v>
      </c>
      <c r="E476" s="102" t="s">
        <v>697</v>
      </c>
      <c r="F476" s="102" t="s">
        <v>212</v>
      </c>
    </row>
    <row r="477">
      <c r="A477" s="101">
        <v>44453.0</v>
      </c>
      <c r="B477" s="102">
        <v>2021.0</v>
      </c>
      <c r="C477" s="102">
        <v>14846.0</v>
      </c>
      <c r="D477" s="102">
        <v>97.86</v>
      </c>
      <c r="E477" s="102" t="s">
        <v>698</v>
      </c>
      <c r="F477" s="102" t="s">
        <v>212</v>
      </c>
    </row>
    <row r="478">
      <c r="A478" s="101">
        <v>44452.0</v>
      </c>
      <c r="B478" s="102">
        <v>2021.0</v>
      </c>
      <c r="C478" s="102">
        <v>63157.0</v>
      </c>
      <c r="D478" s="102">
        <v>86.83</v>
      </c>
      <c r="E478" s="102" t="s">
        <v>699</v>
      </c>
      <c r="F478" s="102" t="s">
        <v>212</v>
      </c>
    </row>
    <row r="479">
      <c r="A479" s="101">
        <v>44449.0</v>
      </c>
      <c r="B479" s="102">
        <v>2021.0</v>
      </c>
      <c r="C479" s="102">
        <v>13378.0</v>
      </c>
      <c r="D479" s="102">
        <v>107.26</v>
      </c>
      <c r="E479" s="102" t="s">
        <v>700</v>
      </c>
      <c r="F479" s="102" t="s">
        <v>212</v>
      </c>
    </row>
    <row r="480">
      <c r="A480" s="101">
        <v>44448.0</v>
      </c>
      <c r="B480" s="102">
        <v>2021.0</v>
      </c>
      <c r="C480" s="102">
        <v>15000.0</v>
      </c>
      <c r="D480" s="102">
        <v>91.86</v>
      </c>
      <c r="E480" s="102" t="s">
        <v>701</v>
      </c>
      <c r="F480" s="102" t="s">
        <v>212</v>
      </c>
    </row>
    <row r="481">
      <c r="A481" s="101">
        <v>44447.0</v>
      </c>
      <c r="B481" s="102">
        <v>2021.0</v>
      </c>
      <c r="C481" s="102">
        <v>3074.0</v>
      </c>
      <c r="D481" s="102">
        <v>83.19</v>
      </c>
      <c r="E481" s="102" t="s">
        <v>702</v>
      </c>
      <c r="F481" s="102" t="s">
        <v>212</v>
      </c>
    </row>
    <row r="482">
      <c r="A482" s="101">
        <v>44446.0</v>
      </c>
      <c r="B482" s="102">
        <v>2021.0</v>
      </c>
      <c r="C482" s="102">
        <v>415.0</v>
      </c>
      <c r="D482" s="102">
        <v>27.2</v>
      </c>
      <c r="E482" s="102" t="s">
        <v>703</v>
      </c>
      <c r="F482" s="102" t="s">
        <v>211</v>
      </c>
    </row>
    <row r="483">
      <c r="A483" s="101">
        <v>44446.0</v>
      </c>
      <c r="B483" s="102">
        <v>2021.0</v>
      </c>
      <c r="C483" s="102">
        <v>11082.0</v>
      </c>
      <c r="D483" s="102">
        <v>74.91</v>
      </c>
      <c r="E483" s="102" t="s">
        <v>704</v>
      </c>
      <c r="F483" s="102" t="s">
        <v>212</v>
      </c>
    </row>
    <row r="484">
      <c r="A484" s="101">
        <v>44445.0</v>
      </c>
      <c r="B484" s="102">
        <v>2021.0</v>
      </c>
      <c r="C484" s="102">
        <v>25606.0</v>
      </c>
      <c r="D484" s="102">
        <v>82.17</v>
      </c>
      <c r="E484" s="102" t="s">
        <v>705</v>
      </c>
      <c r="F484" s="102" t="s">
        <v>212</v>
      </c>
    </row>
    <row r="485">
      <c r="A485" s="101">
        <v>44442.0</v>
      </c>
      <c r="B485" s="102">
        <v>2021.0</v>
      </c>
      <c r="C485" s="102">
        <v>3365.0</v>
      </c>
      <c r="D485" s="102">
        <v>78.66</v>
      </c>
      <c r="E485" s="102" t="s">
        <v>706</v>
      </c>
      <c r="F485" s="102" t="s">
        <v>212</v>
      </c>
    </row>
    <row r="486">
      <c r="A486" s="101">
        <v>44441.0</v>
      </c>
      <c r="B486" s="102">
        <v>2021.0</v>
      </c>
      <c r="C486" s="102">
        <v>1010.0</v>
      </c>
      <c r="D486" s="102">
        <v>79.14</v>
      </c>
      <c r="E486" s="102" t="s">
        <v>707</v>
      </c>
      <c r="F486" s="102" t="s">
        <v>212</v>
      </c>
    </row>
    <row r="487">
      <c r="A487" s="101">
        <v>44440.0</v>
      </c>
      <c r="B487" s="102">
        <v>2021.0</v>
      </c>
      <c r="C487" s="102">
        <v>4009.0</v>
      </c>
      <c r="D487" s="102">
        <v>38.89</v>
      </c>
      <c r="E487" s="102" t="s">
        <v>708</v>
      </c>
      <c r="F487" s="102" t="s">
        <v>211</v>
      </c>
    </row>
    <row r="488">
      <c r="A488" s="101">
        <v>44440.0</v>
      </c>
      <c r="B488" s="102">
        <v>2021.0</v>
      </c>
      <c r="C488" s="102">
        <v>495.0</v>
      </c>
      <c r="D488" s="102">
        <v>66.24</v>
      </c>
      <c r="E488" s="102" t="s">
        <v>709</v>
      </c>
      <c r="F488" s="102" t="s">
        <v>212</v>
      </c>
    </row>
    <row r="489">
      <c r="A489" s="101">
        <v>44439.0</v>
      </c>
      <c r="B489" s="102">
        <v>2021.0</v>
      </c>
      <c r="C489" s="102">
        <v>500.0</v>
      </c>
      <c r="D489" s="102">
        <v>37.0</v>
      </c>
      <c r="E489" s="102" t="s">
        <v>710</v>
      </c>
      <c r="F489" s="102" t="s">
        <v>211</v>
      </c>
    </row>
    <row r="490">
      <c r="A490" s="101">
        <v>44439.0</v>
      </c>
      <c r="B490" s="102">
        <v>2021.0</v>
      </c>
      <c r="C490" s="102">
        <v>100.0</v>
      </c>
      <c r="D490" s="102">
        <v>70.0</v>
      </c>
      <c r="E490" s="102" t="s">
        <v>711</v>
      </c>
      <c r="F490" s="102" t="s">
        <v>212</v>
      </c>
    </row>
    <row r="491">
      <c r="A491" s="101">
        <v>44438.0</v>
      </c>
      <c r="B491" s="102">
        <v>2021.0</v>
      </c>
      <c r="C491" s="102">
        <v>3181.0</v>
      </c>
      <c r="D491" s="102">
        <v>40.0</v>
      </c>
      <c r="E491" s="102" t="s">
        <v>712</v>
      </c>
      <c r="F491" s="102" t="s">
        <v>211</v>
      </c>
    </row>
    <row r="492">
      <c r="A492" s="101">
        <v>44435.0</v>
      </c>
      <c r="B492" s="102">
        <v>2021.0</v>
      </c>
      <c r="C492" s="102">
        <v>15999.0</v>
      </c>
      <c r="D492" s="102">
        <v>61.49</v>
      </c>
      <c r="E492" s="102" t="s">
        <v>713</v>
      </c>
      <c r="F492" s="102" t="s">
        <v>212</v>
      </c>
    </row>
    <row r="493">
      <c r="A493" s="101">
        <v>44434.0</v>
      </c>
      <c r="B493" s="102">
        <v>2021.0</v>
      </c>
      <c r="C493" s="102">
        <v>11000.0</v>
      </c>
      <c r="D493" s="102">
        <v>38.86</v>
      </c>
      <c r="E493" s="102" t="s">
        <v>714</v>
      </c>
      <c r="F493" s="102" t="s">
        <v>211</v>
      </c>
    </row>
    <row r="494">
      <c r="A494" s="101">
        <v>44434.0</v>
      </c>
      <c r="B494" s="102">
        <v>2021.0</v>
      </c>
      <c r="C494" s="102">
        <v>2500.0</v>
      </c>
      <c r="D494" s="102">
        <v>66.0</v>
      </c>
      <c r="E494" s="102" t="s">
        <v>715</v>
      </c>
      <c r="F494" s="102" t="s">
        <v>212</v>
      </c>
    </row>
    <row r="495">
      <c r="A495" s="101">
        <v>44433.0</v>
      </c>
      <c r="B495" s="102">
        <v>2021.0</v>
      </c>
      <c r="C495" s="102">
        <v>8400.0</v>
      </c>
      <c r="D495" s="102">
        <v>35.4</v>
      </c>
      <c r="E495" s="102" t="s">
        <v>716</v>
      </c>
      <c r="F495" s="102" t="s">
        <v>211</v>
      </c>
    </row>
    <row r="496">
      <c r="A496" s="101">
        <v>44433.0</v>
      </c>
      <c r="B496" s="102">
        <v>2021.0</v>
      </c>
      <c r="C496" s="102">
        <v>22016.0</v>
      </c>
      <c r="D496" s="102">
        <v>67.82</v>
      </c>
      <c r="E496" s="102" t="s">
        <v>717</v>
      </c>
      <c r="F496" s="102" t="s">
        <v>212</v>
      </c>
    </row>
    <row r="497">
      <c r="A497" s="101">
        <v>44431.0</v>
      </c>
      <c r="B497" s="102">
        <v>2021.0</v>
      </c>
      <c r="C497" s="102">
        <v>5000.0</v>
      </c>
      <c r="D497" s="102">
        <v>35.0</v>
      </c>
      <c r="E497" s="102" t="s">
        <v>718</v>
      </c>
      <c r="F497" s="102" t="s">
        <v>211</v>
      </c>
    </row>
    <row r="498">
      <c r="A498" s="101">
        <v>44426.0</v>
      </c>
      <c r="B498" s="102">
        <v>2021.0</v>
      </c>
      <c r="C498" s="102">
        <v>263.0</v>
      </c>
      <c r="D498" s="102">
        <v>66.0</v>
      </c>
      <c r="E498" s="102" t="s">
        <v>719</v>
      </c>
      <c r="F498" s="102" t="s">
        <v>212</v>
      </c>
    </row>
    <row r="499">
      <c r="A499" s="101">
        <v>44421.0</v>
      </c>
      <c r="B499" s="102">
        <v>2021.0</v>
      </c>
      <c r="C499" s="102">
        <v>5000.0</v>
      </c>
      <c r="D499" s="102">
        <v>66.0</v>
      </c>
      <c r="E499" s="102" t="s">
        <v>720</v>
      </c>
      <c r="F499" s="102" t="s">
        <v>212</v>
      </c>
    </row>
    <row r="500">
      <c r="A500" s="101">
        <v>44420.0</v>
      </c>
      <c r="B500" s="102">
        <v>2021.0</v>
      </c>
      <c r="C500" s="102">
        <v>400.0</v>
      </c>
      <c r="D500" s="102">
        <v>35.0</v>
      </c>
      <c r="E500" s="102" t="s">
        <v>721</v>
      </c>
      <c r="F500" s="102" t="s">
        <v>211</v>
      </c>
    </row>
    <row r="501">
      <c r="A501" s="101">
        <v>44420.0</v>
      </c>
      <c r="B501" s="102">
        <v>2021.0</v>
      </c>
      <c r="C501" s="102">
        <v>10995.0</v>
      </c>
      <c r="D501" s="102">
        <v>63.03</v>
      </c>
      <c r="E501" s="102" t="s">
        <v>722</v>
      </c>
      <c r="F501" s="102" t="s">
        <v>212</v>
      </c>
    </row>
    <row r="502">
      <c r="A502" s="101">
        <v>44418.0</v>
      </c>
      <c r="B502" s="102">
        <v>2021.0</v>
      </c>
      <c r="C502" s="102">
        <v>1120.0</v>
      </c>
      <c r="D502" s="102">
        <v>71.39</v>
      </c>
      <c r="E502" s="102" t="s">
        <v>723</v>
      </c>
      <c r="F502" s="102" t="s">
        <v>212</v>
      </c>
    </row>
    <row r="503">
      <c r="A503" s="101">
        <v>44406.0</v>
      </c>
      <c r="B503" s="102">
        <v>2021.0</v>
      </c>
      <c r="C503" s="102">
        <v>2300.0</v>
      </c>
      <c r="D503" s="102">
        <v>27.8</v>
      </c>
      <c r="E503" s="102" t="s">
        <v>724</v>
      </c>
      <c r="F503" s="102" t="s">
        <v>211</v>
      </c>
    </row>
    <row r="504">
      <c r="A504" s="101">
        <v>44399.0</v>
      </c>
      <c r="B504" s="102">
        <v>2021.0</v>
      </c>
      <c r="C504" s="102">
        <v>18058.0</v>
      </c>
      <c r="D504" s="102">
        <v>71.23</v>
      </c>
      <c r="E504" s="102" t="s">
        <v>725</v>
      </c>
      <c r="F504" s="102" t="s">
        <v>212</v>
      </c>
    </row>
    <row r="505">
      <c r="A505" s="101">
        <v>44398.0</v>
      </c>
      <c r="B505" s="102">
        <v>2021.0</v>
      </c>
      <c r="C505" s="102">
        <v>89.0</v>
      </c>
      <c r="D505" s="102">
        <v>70.0</v>
      </c>
      <c r="E505" s="102" t="s">
        <v>726</v>
      </c>
      <c r="F505" s="102" t="s">
        <v>212</v>
      </c>
    </row>
    <row r="506">
      <c r="A506" s="101">
        <v>44397.0</v>
      </c>
      <c r="B506" s="102">
        <v>2021.0</v>
      </c>
      <c r="C506" s="102">
        <v>9999.0</v>
      </c>
      <c r="D506" s="102">
        <v>61.1</v>
      </c>
      <c r="E506" s="102" t="s">
        <v>727</v>
      </c>
      <c r="F506" s="102" t="s">
        <v>212</v>
      </c>
    </row>
    <row r="507">
      <c r="A507" s="101">
        <v>44396.0</v>
      </c>
      <c r="B507" s="102">
        <v>2021.0</v>
      </c>
      <c r="C507" s="102">
        <v>9999.0</v>
      </c>
      <c r="D507" s="102">
        <v>60.0</v>
      </c>
      <c r="E507" s="102" t="s">
        <v>728</v>
      </c>
      <c r="F507" s="102" t="s">
        <v>212</v>
      </c>
    </row>
    <row r="508">
      <c r="A508" s="101">
        <v>44393.0</v>
      </c>
      <c r="B508" s="102">
        <v>2021.0</v>
      </c>
      <c r="C508" s="102">
        <v>12500.0</v>
      </c>
      <c r="D508" s="102">
        <v>61.6</v>
      </c>
      <c r="E508" s="102" t="s">
        <v>729</v>
      </c>
      <c r="F508" s="102" t="s">
        <v>212</v>
      </c>
    </row>
    <row r="509">
      <c r="A509" s="101">
        <v>44392.0</v>
      </c>
      <c r="B509" s="102">
        <v>2021.0</v>
      </c>
      <c r="C509" s="102">
        <v>110.0</v>
      </c>
      <c r="D509" s="102">
        <v>60.0</v>
      </c>
      <c r="E509" s="102" t="s">
        <v>730</v>
      </c>
      <c r="F509" s="102" t="s">
        <v>212</v>
      </c>
    </row>
    <row r="510">
      <c r="A510" s="101">
        <v>44391.0</v>
      </c>
      <c r="B510" s="102">
        <v>2021.0</v>
      </c>
      <c r="C510" s="102">
        <v>18860.0</v>
      </c>
      <c r="D510" s="102">
        <v>50.36</v>
      </c>
      <c r="E510" s="102" t="s">
        <v>731</v>
      </c>
      <c r="F510" s="102" t="s">
        <v>212</v>
      </c>
    </row>
    <row r="511">
      <c r="A511" s="101">
        <v>44390.0</v>
      </c>
      <c r="B511" s="102">
        <v>2021.0</v>
      </c>
      <c r="C511" s="102">
        <v>59999.0</v>
      </c>
      <c r="D511" s="102">
        <v>45.7</v>
      </c>
      <c r="E511" s="102" t="s">
        <v>732</v>
      </c>
      <c r="F511" s="102" t="s">
        <v>212</v>
      </c>
    </row>
    <row r="512">
      <c r="A512" s="101">
        <v>44389.0</v>
      </c>
      <c r="B512" s="102">
        <v>2021.0</v>
      </c>
      <c r="C512" s="102">
        <v>19968.0</v>
      </c>
      <c r="D512" s="102">
        <v>44.54</v>
      </c>
      <c r="E512" s="102" t="s">
        <v>733</v>
      </c>
      <c r="F512" s="102" t="s">
        <v>212</v>
      </c>
    </row>
    <row r="513">
      <c r="A513" s="101">
        <v>44386.0</v>
      </c>
      <c r="B513" s="102">
        <v>2021.0</v>
      </c>
      <c r="C513" s="102">
        <v>1354.0</v>
      </c>
      <c r="D513" s="102">
        <v>52.0</v>
      </c>
      <c r="E513" s="102" t="s">
        <v>734</v>
      </c>
      <c r="F513" s="102" t="s">
        <v>212</v>
      </c>
    </row>
    <row r="514">
      <c r="A514" s="101">
        <v>44385.0</v>
      </c>
      <c r="B514" s="102">
        <v>2021.0</v>
      </c>
      <c r="C514" s="102">
        <v>2500.0</v>
      </c>
      <c r="D514" s="102">
        <v>25.0</v>
      </c>
      <c r="E514" s="102" t="s">
        <v>735</v>
      </c>
      <c r="F514" s="102" t="s">
        <v>211</v>
      </c>
    </row>
    <row r="515">
      <c r="A515" s="101">
        <v>44385.0</v>
      </c>
      <c r="B515" s="102">
        <v>2021.0</v>
      </c>
      <c r="C515" s="102">
        <v>39996.0</v>
      </c>
      <c r="D515" s="102">
        <v>52.78</v>
      </c>
      <c r="E515" s="102" t="s">
        <v>736</v>
      </c>
      <c r="F515" s="102" t="s">
        <v>212</v>
      </c>
    </row>
    <row r="516">
      <c r="A516" s="101">
        <v>44384.0</v>
      </c>
      <c r="B516" s="102">
        <v>2021.0</v>
      </c>
      <c r="C516" s="102">
        <v>13.0</v>
      </c>
      <c r="D516" s="102">
        <v>50.0</v>
      </c>
      <c r="E516" s="102" t="s">
        <v>737</v>
      </c>
      <c r="F516" s="102" t="s">
        <v>211</v>
      </c>
    </row>
    <row r="517">
      <c r="A517" s="101">
        <v>44384.0</v>
      </c>
      <c r="B517" s="102">
        <v>2021.0</v>
      </c>
      <c r="C517" s="102">
        <v>39996.0</v>
      </c>
      <c r="D517" s="102">
        <v>33.0</v>
      </c>
      <c r="E517" s="102" t="s">
        <v>738</v>
      </c>
      <c r="F517" s="102" t="s">
        <v>212</v>
      </c>
    </row>
    <row r="518">
      <c r="A518" s="101">
        <v>44383.0</v>
      </c>
      <c r="B518" s="102">
        <v>2021.0</v>
      </c>
      <c r="C518" s="102">
        <v>1612.0</v>
      </c>
      <c r="D518" s="102">
        <v>31.8</v>
      </c>
      <c r="E518" s="102" t="s">
        <v>739</v>
      </c>
      <c r="F518" s="102" t="s">
        <v>211</v>
      </c>
    </row>
    <row r="519">
      <c r="A519" s="101">
        <v>44383.0</v>
      </c>
      <c r="B519" s="102">
        <v>2021.0</v>
      </c>
      <c r="C519" s="102">
        <v>15175.0</v>
      </c>
      <c r="D519" s="102">
        <v>41.23</v>
      </c>
      <c r="E519" s="102" t="s">
        <v>740</v>
      </c>
      <c r="F519" s="102" t="s">
        <v>212</v>
      </c>
    </row>
    <row r="520">
      <c r="A520" s="101">
        <v>44382.0</v>
      </c>
      <c r="B520" s="102">
        <v>2021.0</v>
      </c>
      <c r="C520" s="102">
        <v>2.0</v>
      </c>
      <c r="D520" s="102">
        <v>50.3</v>
      </c>
      <c r="E520" s="102" t="s">
        <v>741</v>
      </c>
      <c r="F520" s="102" t="s">
        <v>212</v>
      </c>
    </row>
    <row r="521">
      <c r="A521" s="101">
        <v>44379.0</v>
      </c>
      <c r="B521" s="102">
        <v>2021.0</v>
      </c>
      <c r="C521" s="102">
        <v>5082.0</v>
      </c>
      <c r="D521" s="102">
        <v>62.9</v>
      </c>
      <c r="E521" s="102" t="s">
        <v>742</v>
      </c>
      <c r="F521" s="102" t="s">
        <v>212</v>
      </c>
    </row>
    <row r="522">
      <c r="A522" s="101">
        <v>44376.0</v>
      </c>
      <c r="B522" s="102">
        <v>2021.0</v>
      </c>
      <c r="C522" s="102">
        <v>1600.0</v>
      </c>
      <c r="D522" s="102">
        <v>78.6</v>
      </c>
      <c r="E522" s="102" t="s">
        <v>743</v>
      </c>
      <c r="F522" s="102" t="s">
        <v>212</v>
      </c>
    </row>
    <row r="523">
      <c r="A523" s="101">
        <v>44375.0</v>
      </c>
      <c r="B523" s="102">
        <v>2021.0</v>
      </c>
      <c r="C523" s="102">
        <v>2000.0</v>
      </c>
      <c r="D523" s="102">
        <v>57.2</v>
      </c>
      <c r="E523" s="102" t="s">
        <v>744</v>
      </c>
      <c r="F523" s="102" t="s">
        <v>211</v>
      </c>
    </row>
    <row r="524">
      <c r="A524" s="101">
        <v>44375.0</v>
      </c>
      <c r="B524" s="102">
        <v>2021.0</v>
      </c>
      <c r="C524" s="102">
        <v>13000.0</v>
      </c>
      <c r="D524" s="102">
        <v>75.5</v>
      </c>
      <c r="E524" s="102" t="s">
        <v>745</v>
      </c>
      <c r="F524" s="102" t="s">
        <v>212</v>
      </c>
    </row>
    <row r="525">
      <c r="A525" s="101">
        <v>44372.0</v>
      </c>
      <c r="B525" s="102">
        <v>2021.0</v>
      </c>
      <c r="C525" s="102">
        <v>2000.0</v>
      </c>
      <c r="D525" s="102">
        <v>25.0</v>
      </c>
      <c r="E525" s="102" t="s">
        <v>746</v>
      </c>
      <c r="F525" s="102" t="s">
        <v>211</v>
      </c>
    </row>
    <row r="526">
      <c r="A526" s="101">
        <v>44372.0</v>
      </c>
      <c r="B526" s="102">
        <v>2021.0</v>
      </c>
      <c r="C526" s="102">
        <v>2300.0</v>
      </c>
      <c r="D526" s="102">
        <v>77.2</v>
      </c>
      <c r="E526" s="102" t="s">
        <v>747</v>
      </c>
      <c r="F526" s="102" t="s">
        <v>212</v>
      </c>
    </row>
    <row r="527">
      <c r="A527" s="101">
        <v>44371.0</v>
      </c>
      <c r="B527" s="102">
        <v>2021.0</v>
      </c>
      <c r="C527" s="102">
        <v>200.0</v>
      </c>
      <c r="D527" s="102">
        <v>67.25</v>
      </c>
      <c r="E527" s="102" t="s">
        <v>748</v>
      </c>
      <c r="F527" s="102" t="s">
        <v>212</v>
      </c>
    </row>
    <row r="528">
      <c r="A528" s="101">
        <v>44370.0</v>
      </c>
      <c r="B528" s="102">
        <v>2021.0</v>
      </c>
      <c r="C528" s="102">
        <v>19833.0</v>
      </c>
      <c r="D528" s="102">
        <v>57.91</v>
      </c>
      <c r="E528" s="102" t="s">
        <v>749</v>
      </c>
      <c r="F528" s="102" t="s">
        <v>212</v>
      </c>
    </row>
    <row r="529">
      <c r="A529" s="101">
        <v>44365.0</v>
      </c>
      <c r="B529" s="102">
        <v>2021.0</v>
      </c>
      <c r="C529" s="102">
        <v>4.0</v>
      </c>
      <c r="D529" s="102">
        <v>71.0</v>
      </c>
      <c r="E529" s="102" t="s">
        <v>750</v>
      </c>
      <c r="F529" s="102" t="s">
        <v>212</v>
      </c>
    </row>
    <row r="530">
      <c r="A530" s="101">
        <v>44363.0</v>
      </c>
      <c r="B530" s="102">
        <v>2021.0</v>
      </c>
      <c r="C530" s="102">
        <v>7393.0</v>
      </c>
      <c r="D530" s="102">
        <v>70.4</v>
      </c>
      <c r="E530" s="102" t="s">
        <v>751</v>
      </c>
      <c r="F530" s="102" t="s">
        <v>212</v>
      </c>
    </row>
    <row r="531">
      <c r="A531" s="101">
        <v>44362.0</v>
      </c>
      <c r="B531" s="102">
        <v>2021.0</v>
      </c>
      <c r="C531" s="102">
        <v>3500.0</v>
      </c>
      <c r="D531" s="102">
        <v>88.0</v>
      </c>
      <c r="E531" s="102" t="s">
        <v>752</v>
      </c>
      <c r="F531" s="102" t="s">
        <v>212</v>
      </c>
    </row>
    <row r="532">
      <c r="A532" s="101">
        <v>44357.0</v>
      </c>
      <c r="B532" s="102">
        <v>2021.0</v>
      </c>
      <c r="C532" s="102">
        <v>300.0</v>
      </c>
      <c r="D532" s="102">
        <v>93.8</v>
      </c>
      <c r="E532" s="102" t="s">
        <v>753</v>
      </c>
      <c r="F532" s="102" t="s">
        <v>212</v>
      </c>
    </row>
    <row r="533">
      <c r="A533" s="101">
        <v>44356.0</v>
      </c>
      <c r="B533" s="102">
        <v>2021.0</v>
      </c>
      <c r="C533" s="102">
        <v>1.0</v>
      </c>
      <c r="D533" s="102">
        <v>52.0</v>
      </c>
      <c r="E533" s="102" t="s">
        <v>754</v>
      </c>
      <c r="F533" s="102" t="s">
        <v>211</v>
      </c>
    </row>
    <row r="534">
      <c r="A534" s="101">
        <v>44356.0</v>
      </c>
      <c r="B534" s="102">
        <v>2021.0</v>
      </c>
      <c r="C534" s="102">
        <v>8961.0</v>
      </c>
      <c r="D534" s="102">
        <v>85.62</v>
      </c>
      <c r="E534" s="102" t="s">
        <v>755</v>
      </c>
      <c r="F534" s="102" t="s">
        <v>212</v>
      </c>
    </row>
    <row r="535">
      <c r="A535" s="101">
        <v>44347.0</v>
      </c>
      <c r="B535" s="102">
        <v>2021.0</v>
      </c>
      <c r="C535" s="102">
        <v>13.0</v>
      </c>
      <c r="D535" s="102">
        <v>45.8</v>
      </c>
      <c r="E535" s="102" t="s">
        <v>756</v>
      </c>
      <c r="F535" s="102" t="s">
        <v>211</v>
      </c>
    </row>
    <row r="536">
      <c r="A536" s="101">
        <v>44347.0</v>
      </c>
      <c r="B536" s="102">
        <v>2021.0</v>
      </c>
      <c r="C536" s="102">
        <v>52.0</v>
      </c>
      <c r="D536" s="102">
        <v>87.5</v>
      </c>
      <c r="E536" s="102" t="s">
        <v>757</v>
      </c>
      <c r="F536" s="102" t="s">
        <v>212</v>
      </c>
    </row>
    <row r="537">
      <c r="A537" s="101">
        <v>44344.0</v>
      </c>
      <c r="B537" s="102">
        <v>2021.0</v>
      </c>
      <c r="C537" s="102">
        <v>1000.0</v>
      </c>
      <c r="D537" s="102">
        <v>77.3</v>
      </c>
      <c r="E537" s="102" t="s">
        <v>758</v>
      </c>
      <c r="F537" s="102" t="s">
        <v>212</v>
      </c>
    </row>
    <row r="538">
      <c r="A538" s="101">
        <v>44343.0</v>
      </c>
      <c r="B538" s="102">
        <v>2021.0</v>
      </c>
      <c r="C538" s="102">
        <v>7685.0</v>
      </c>
      <c r="D538" s="102">
        <v>64.35</v>
      </c>
      <c r="E538" s="102" t="s">
        <v>759</v>
      </c>
      <c r="F538" s="102" t="s">
        <v>212</v>
      </c>
    </row>
    <row r="539">
      <c r="A539" s="101">
        <v>44337.0</v>
      </c>
      <c r="B539" s="102">
        <v>2021.0</v>
      </c>
      <c r="C539" s="102">
        <v>100.0</v>
      </c>
      <c r="D539" s="102">
        <v>79.0</v>
      </c>
      <c r="E539" s="102" t="s">
        <v>760</v>
      </c>
      <c r="F539" s="102" t="s">
        <v>212</v>
      </c>
    </row>
    <row r="540">
      <c r="A540" s="101">
        <v>44335.0</v>
      </c>
      <c r="B540" s="102">
        <v>2021.0</v>
      </c>
      <c r="C540" s="102">
        <v>2610.0</v>
      </c>
      <c r="D540" s="102">
        <v>81.49</v>
      </c>
      <c r="E540" s="102" t="s">
        <v>761</v>
      </c>
      <c r="F540" s="102" t="s">
        <v>212</v>
      </c>
    </row>
    <row r="541">
      <c r="A541" s="101">
        <v>44334.0</v>
      </c>
      <c r="B541" s="102">
        <v>2021.0</v>
      </c>
      <c r="C541" s="102">
        <v>1000.0</v>
      </c>
      <c r="D541" s="102">
        <v>87.5</v>
      </c>
      <c r="E541" s="102" t="s">
        <v>762</v>
      </c>
      <c r="F541" s="102" t="s">
        <v>212</v>
      </c>
    </row>
    <row r="542">
      <c r="A542" s="101">
        <v>44333.0</v>
      </c>
      <c r="B542" s="102">
        <v>2021.0</v>
      </c>
      <c r="C542" s="102">
        <v>11000.0</v>
      </c>
      <c r="D542" s="102">
        <v>84.85</v>
      </c>
      <c r="E542" s="102" t="s">
        <v>763</v>
      </c>
      <c r="F542" s="102" t="s">
        <v>212</v>
      </c>
    </row>
    <row r="543">
      <c r="A543" s="101">
        <v>44330.0</v>
      </c>
      <c r="B543" s="102">
        <v>2021.0</v>
      </c>
      <c r="C543" s="102">
        <v>5900.0</v>
      </c>
      <c r="D543" s="102">
        <v>79.8</v>
      </c>
      <c r="E543" s="102" t="s">
        <v>764</v>
      </c>
      <c r="F543" s="102" t="s">
        <v>212</v>
      </c>
    </row>
    <row r="544">
      <c r="A544" s="101">
        <v>44329.0</v>
      </c>
      <c r="B544" s="102">
        <v>2021.0</v>
      </c>
      <c r="C544" s="102">
        <v>1030.0</v>
      </c>
      <c r="D544" s="102">
        <v>81.87</v>
      </c>
      <c r="E544" s="102" t="s">
        <v>765</v>
      </c>
      <c r="F544" s="102" t="s">
        <v>212</v>
      </c>
    </row>
    <row r="545">
      <c r="A545" s="101">
        <v>44328.0</v>
      </c>
      <c r="B545" s="102">
        <v>2021.0</v>
      </c>
      <c r="C545" s="102">
        <v>500.0</v>
      </c>
      <c r="D545" s="102">
        <v>82.0</v>
      </c>
      <c r="E545" s="102" t="s">
        <v>766</v>
      </c>
      <c r="F545" s="102" t="s">
        <v>212</v>
      </c>
    </row>
    <row r="546">
      <c r="A546" s="101">
        <v>44327.0</v>
      </c>
      <c r="B546" s="102">
        <v>2021.0</v>
      </c>
      <c r="C546" s="102">
        <v>500.0</v>
      </c>
      <c r="D546" s="102">
        <v>82.0</v>
      </c>
      <c r="E546" s="102" t="s">
        <v>766</v>
      </c>
      <c r="F546" s="102" t="s">
        <v>212</v>
      </c>
    </row>
    <row r="547">
      <c r="A547" s="101">
        <v>44326.0</v>
      </c>
      <c r="B547" s="102">
        <v>2021.0</v>
      </c>
      <c r="C547" s="102">
        <v>1.0</v>
      </c>
      <c r="D547" s="102">
        <v>80.0</v>
      </c>
      <c r="E547" s="102" t="s">
        <v>767</v>
      </c>
      <c r="F547" s="102" t="s">
        <v>212</v>
      </c>
    </row>
    <row r="548">
      <c r="A548" s="101">
        <v>44323.0</v>
      </c>
      <c r="B548" s="102">
        <v>2021.0</v>
      </c>
      <c r="C548" s="102">
        <v>1200.0</v>
      </c>
      <c r="D548" s="102">
        <v>67.8</v>
      </c>
      <c r="E548" s="102" t="s">
        <v>768</v>
      </c>
      <c r="F548" s="102" t="s">
        <v>212</v>
      </c>
    </row>
    <row r="549">
      <c r="A549" s="101">
        <v>44322.0</v>
      </c>
      <c r="B549" s="102">
        <v>2021.0</v>
      </c>
      <c r="C549" s="102">
        <v>14963.0</v>
      </c>
      <c r="D549" s="102">
        <v>52.9</v>
      </c>
      <c r="E549" s="102" t="s">
        <v>769</v>
      </c>
      <c r="F549" s="102" t="s">
        <v>212</v>
      </c>
    </row>
    <row r="550">
      <c r="A550" s="101">
        <v>44316.0</v>
      </c>
      <c r="B550" s="102">
        <v>2021.0</v>
      </c>
      <c r="C550" s="102">
        <v>8791.0</v>
      </c>
      <c r="D550" s="102">
        <v>52.89</v>
      </c>
      <c r="E550" s="102" t="s">
        <v>770</v>
      </c>
      <c r="F550" s="102" t="s">
        <v>212</v>
      </c>
    </row>
    <row r="551">
      <c r="A551" s="101">
        <v>44315.0</v>
      </c>
      <c r="B551" s="102">
        <v>2021.0</v>
      </c>
      <c r="C551" s="102">
        <v>11999.0</v>
      </c>
      <c r="D551" s="102">
        <v>47.6</v>
      </c>
      <c r="E551" s="102" t="s">
        <v>771</v>
      </c>
      <c r="F551" s="102" t="s">
        <v>212</v>
      </c>
    </row>
    <row r="552">
      <c r="A552" s="101">
        <v>44314.0</v>
      </c>
      <c r="B552" s="102">
        <v>2021.0</v>
      </c>
      <c r="C552" s="102">
        <v>6014.0</v>
      </c>
      <c r="D552" s="102">
        <v>42.02</v>
      </c>
      <c r="E552" s="102" t="s">
        <v>772</v>
      </c>
      <c r="F552" s="102" t="s">
        <v>212</v>
      </c>
    </row>
    <row r="553">
      <c r="A553" s="101">
        <v>44313.0</v>
      </c>
      <c r="B553" s="102">
        <v>2021.0</v>
      </c>
      <c r="C553" s="102">
        <v>1200.0</v>
      </c>
      <c r="D553" s="102">
        <v>43.77</v>
      </c>
      <c r="E553" s="102" t="s">
        <v>773</v>
      </c>
      <c r="F553" s="102" t="s">
        <v>212</v>
      </c>
    </row>
    <row r="554">
      <c r="A554" s="101">
        <v>44312.0</v>
      </c>
      <c r="B554" s="102">
        <v>2021.0</v>
      </c>
      <c r="C554" s="102">
        <v>1801.0</v>
      </c>
      <c r="D554" s="102">
        <v>50.11</v>
      </c>
      <c r="E554" s="102" t="s">
        <v>774</v>
      </c>
      <c r="F554" s="102" t="s">
        <v>212</v>
      </c>
    </row>
    <row r="555">
      <c r="A555" s="101">
        <v>44309.0</v>
      </c>
      <c r="B555" s="102">
        <v>2021.0</v>
      </c>
      <c r="C555" s="102">
        <v>3001.0</v>
      </c>
      <c r="D555" s="102">
        <v>47.0</v>
      </c>
      <c r="E555" s="102" t="s">
        <v>775</v>
      </c>
      <c r="F555" s="102" t="s">
        <v>212</v>
      </c>
    </row>
    <row r="556">
      <c r="A556" s="101">
        <v>44308.0</v>
      </c>
      <c r="B556" s="102">
        <v>2021.0</v>
      </c>
      <c r="C556" s="102">
        <v>156.0</v>
      </c>
      <c r="D556" s="102">
        <v>39.52</v>
      </c>
      <c r="E556" s="102" t="s">
        <v>776</v>
      </c>
      <c r="F556" s="102" t="s">
        <v>212</v>
      </c>
    </row>
    <row r="557">
      <c r="A557" s="101">
        <v>44306.0</v>
      </c>
      <c r="B557" s="102">
        <v>2021.0</v>
      </c>
      <c r="C557" s="102">
        <v>7000.0</v>
      </c>
      <c r="D557" s="102">
        <v>35.3</v>
      </c>
      <c r="E557" s="102" t="s">
        <v>777</v>
      </c>
      <c r="F557" s="102" t="s">
        <v>212</v>
      </c>
    </row>
    <row r="558">
      <c r="A558" s="101">
        <v>44305.0</v>
      </c>
      <c r="B558" s="102">
        <v>2021.0</v>
      </c>
      <c r="C558" s="102">
        <v>100.0</v>
      </c>
      <c r="D558" s="102">
        <v>32.4</v>
      </c>
      <c r="E558" s="102" t="s">
        <v>778</v>
      </c>
      <c r="F558" s="102" t="s">
        <v>212</v>
      </c>
    </row>
    <row r="559">
      <c r="A559" s="101">
        <v>44302.0</v>
      </c>
      <c r="B559" s="102">
        <v>2021.0</v>
      </c>
      <c r="C559" s="102">
        <v>50.0</v>
      </c>
      <c r="D559" s="102">
        <v>27.0</v>
      </c>
      <c r="E559" s="102" t="s">
        <v>779</v>
      </c>
      <c r="F559" s="102" t="s">
        <v>212</v>
      </c>
    </row>
    <row r="560">
      <c r="A560" s="101">
        <v>44301.0</v>
      </c>
      <c r="B560" s="102">
        <v>2021.0</v>
      </c>
      <c r="C560" s="102">
        <v>17780.0</v>
      </c>
      <c r="D560" s="102">
        <v>24.0</v>
      </c>
      <c r="E560" s="102" t="s">
        <v>780</v>
      </c>
      <c r="F560" s="102" t="s">
        <v>212</v>
      </c>
    </row>
    <row r="561">
      <c r="A561" s="101">
        <v>44300.0</v>
      </c>
      <c r="B561" s="102">
        <v>2021.0</v>
      </c>
      <c r="C561" s="102">
        <v>6567.0</v>
      </c>
      <c r="D561" s="102">
        <v>30.0</v>
      </c>
      <c r="E561" s="102" t="s">
        <v>781</v>
      </c>
      <c r="F561" s="102" t="s">
        <v>212</v>
      </c>
    </row>
    <row r="562">
      <c r="A562" s="101">
        <v>44293.0</v>
      </c>
      <c r="B562" s="102">
        <v>2021.0</v>
      </c>
      <c r="C562" s="102">
        <v>4383.0</v>
      </c>
      <c r="D562" s="102">
        <v>34.0</v>
      </c>
      <c r="E562" s="102" t="s">
        <v>782</v>
      </c>
      <c r="F562" s="102" t="s">
        <v>212</v>
      </c>
    </row>
    <row r="563">
      <c r="A563" s="101">
        <v>44286.0</v>
      </c>
      <c r="B563" s="102">
        <v>2021.0</v>
      </c>
      <c r="C563" s="102">
        <v>1100.0</v>
      </c>
      <c r="D563" s="102">
        <v>28.41</v>
      </c>
      <c r="E563" s="102" t="s">
        <v>783</v>
      </c>
      <c r="F563" s="102" t="s">
        <v>212</v>
      </c>
    </row>
    <row r="564">
      <c r="A564" s="101">
        <v>44285.0</v>
      </c>
      <c r="B564" s="102">
        <v>2021.0</v>
      </c>
      <c r="C564" s="102">
        <v>1050.0</v>
      </c>
      <c r="D564" s="102">
        <v>30.63</v>
      </c>
      <c r="E564" s="102" t="s">
        <v>784</v>
      </c>
      <c r="F564" s="102" t="s">
        <v>212</v>
      </c>
    </row>
    <row r="565">
      <c r="A565" s="101">
        <v>44274.0</v>
      </c>
      <c r="B565" s="102">
        <v>2021.0</v>
      </c>
      <c r="C565" s="102">
        <v>50.0</v>
      </c>
      <c r="D565" s="102">
        <v>36.0</v>
      </c>
      <c r="E565" s="102" t="s">
        <v>458</v>
      </c>
      <c r="F565" s="102" t="s">
        <v>212</v>
      </c>
    </row>
    <row r="566">
      <c r="A566" s="101">
        <v>44273.0</v>
      </c>
      <c r="B566" s="102">
        <v>2021.0</v>
      </c>
      <c r="C566" s="102">
        <v>50.0</v>
      </c>
      <c r="D566" s="102">
        <v>30.0</v>
      </c>
      <c r="E566" s="102" t="s">
        <v>785</v>
      </c>
      <c r="F566" s="102" t="s">
        <v>212</v>
      </c>
    </row>
    <row r="567">
      <c r="A567" s="101">
        <v>44272.0</v>
      </c>
      <c r="B567" s="102">
        <v>2021.0</v>
      </c>
      <c r="C567" s="102">
        <v>7000.0</v>
      </c>
      <c r="D567" s="102">
        <v>25.71</v>
      </c>
      <c r="E567" s="102" t="s">
        <v>786</v>
      </c>
      <c r="F567" s="102" t="s">
        <v>212</v>
      </c>
    </row>
    <row r="568">
      <c r="A568" s="101">
        <v>44257.0</v>
      </c>
      <c r="B568" s="102">
        <v>2021.0</v>
      </c>
      <c r="C568" s="102">
        <v>2298.0</v>
      </c>
      <c r="D568" s="102">
        <v>25.0</v>
      </c>
      <c r="E568" s="102" t="s">
        <v>787</v>
      </c>
      <c r="F568" s="102" t="s">
        <v>212</v>
      </c>
    </row>
    <row r="569">
      <c r="A569" s="101">
        <v>44250.0</v>
      </c>
      <c r="B569" s="102">
        <v>2021.0</v>
      </c>
      <c r="C569" s="102">
        <v>2800.0</v>
      </c>
      <c r="D569" s="102">
        <v>30.0</v>
      </c>
      <c r="E569" s="102" t="s">
        <v>788</v>
      </c>
      <c r="F569" s="102" t="s">
        <v>212</v>
      </c>
    </row>
    <row r="570">
      <c r="A570" s="101">
        <v>44235.0</v>
      </c>
      <c r="B570" s="102">
        <v>2021.0</v>
      </c>
      <c r="C570" s="102">
        <v>3000.0</v>
      </c>
      <c r="D570" s="102">
        <v>30.0</v>
      </c>
      <c r="E570" s="102" t="s">
        <v>789</v>
      </c>
      <c r="F570" s="102" t="s">
        <v>212</v>
      </c>
    </row>
    <row r="571">
      <c r="A571" s="101">
        <v>44232.0</v>
      </c>
      <c r="B571" s="102">
        <v>2021.0</v>
      </c>
      <c r="C571" s="102">
        <v>5.0</v>
      </c>
      <c r="D571" s="102">
        <v>37.5</v>
      </c>
      <c r="E571" s="102" t="s">
        <v>790</v>
      </c>
      <c r="F571" s="102" t="s">
        <v>212</v>
      </c>
    </row>
    <row r="572">
      <c r="A572" s="101">
        <v>44230.0</v>
      </c>
      <c r="B572" s="102">
        <v>2021.0</v>
      </c>
      <c r="C572" s="102">
        <v>4544.0</v>
      </c>
      <c r="D572" s="102">
        <v>46.2</v>
      </c>
      <c r="E572" s="102" t="s">
        <v>791</v>
      </c>
      <c r="F572" s="102" t="s">
        <v>212</v>
      </c>
    </row>
    <row r="573">
      <c r="A573" s="101">
        <v>44229.0</v>
      </c>
      <c r="B573" s="102">
        <v>2021.0</v>
      </c>
      <c r="C573" s="102">
        <v>2073.0</v>
      </c>
      <c r="D573" s="102">
        <v>38.5</v>
      </c>
      <c r="E573" s="102" t="s">
        <v>792</v>
      </c>
      <c r="F573" s="102" t="s">
        <v>212</v>
      </c>
    </row>
    <row r="574">
      <c r="A574" s="101">
        <v>44228.0</v>
      </c>
      <c r="B574" s="102">
        <v>2021.0</v>
      </c>
      <c r="C574" s="102">
        <v>1705.0</v>
      </c>
      <c r="D574" s="102">
        <v>46.4</v>
      </c>
      <c r="E574" s="102" t="s">
        <v>793</v>
      </c>
      <c r="F574" s="102" t="s">
        <v>212</v>
      </c>
    </row>
    <row r="575">
      <c r="A575" s="101">
        <v>44222.0</v>
      </c>
      <c r="B575" s="102">
        <v>2021.0</v>
      </c>
      <c r="C575" s="102">
        <v>4.0</v>
      </c>
      <c r="D575" s="102">
        <v>48.75</v>
      </c>
      <c r="E575" s="102" t="s">
        <v>794</v>
      </c>
      <c r="F575" s="102" t="s">
        <v>212</v>
      </c>
    </row>
    <row r="576">
      <c r="A576" s="101">
        <v>44221.0</v>
      </c>
      <c r="B576" s="102">
        <v>2021.0</v>
      </c>
      <c r="C576" s="102">
        <v>11531.0</v>
      </c>
      <c r="D576" s="102">
        <v>45.04</v>
      </c>
      <c r="E576" s="102" t="s">
        <v>795</v>
      </c>
      <c r="F576" s="102" t="s">
        <v>212</v>
      </c>
    </row>
    <row r="577">
      <c r="A577" s="101">
        <v>44218.0</v>
      </c>
      <c r="B577" s="102">
        <v>2021.0</v>
      </c>
      <c r="C577" s="102">
        <v>13.0</v>
      </c>
      <c r="D577" s="102">
        <v>36.0</v>
      </c>
      <c r="E577" s="102" t="s">
        <v>796</v>
      </c>
      <c r="F577" s="102" t="s">
        <v>212</v>
      </c>
    </row>
    <row r="578">
      <c r="A578" s="101">
        <v>44215.0</v>
      </c>
      <c r="B578" s="102">
        <v>2021.0</v>
      </c>
      <c r="C578" s="102">
        <v>7586.0</v>
      </c>
      <c r="D578" s="102">
        <v>42.81</v>
      </c>
      <c r="E578" s="102" t="s">
        <v>797</v>
      </c>
      <c r="F578" s="102" t="s">
        <v>212</v>
      </c>
    </row>
    <row r="579">
      <c r="A579" s="101">
        <v>44214.0</v>
      </c>
      <c r="B579" s="102">
        <v>2021.0</v>
      </c>
      <c r="C579" s="102">
        <v>12520.0</v>
      </c>
      <c r="D579" s="102">
        <v>40.93</v>
      </c>
      <c r="E579" s="102" t="s">
        <v>798</v>
      </c>
      <c r="F579" s="102" t="s">
        <v>212</v>
      </c>
    </row>
    <row r="580">
      <c r="A580" s="101">
        <v>44211.0</v>
      </c>
      <c r="B580" s="102">
        <v>2021.0</v>
      </c>
      <c r="C580" s="102">
        <v>10370.0</v>
      </c>
      <c r="D580" s="102">
        <v>38.44</v>
      </c>
      <c r="E580" s="102" t="s">
        <v>799</v>
      </c>
      <c r="F580" s="102" t="s">
        <v>212</v>
      </c>
    </row>
    <row r="581">
      <c r="A581" s="101">
        <v>44209.0</v>
      </c>
      <c r="B581" s="102">
        <v>2021.0</v>
      </c>
      <c r="C581" s="102">
        <v>2338.0</v>
      </c>
      <c r="D581" s="102">
        <v>47.8</v>
      </c>
      <c r="E581" s="102" t="s">
        <v>800</v>
      </c>
      <c r="F581" s="102" t="s">
        <v>212</v>
      </c>
    </row>
    <row r="582">
      <c r="A582" s="101">
        <v>44208.0</v>
      </c>
      <c r="B582" s="102">
        <v>2021.0</v>
      </c>
      <c r="C582" s="102">
        <v>21.0</v>
      </c>
      <c r="D582" s="102">
        <v>59.7</v>
      </c>
      <c r="E582" s="102" t="s">
        <v>801</v>
      </c>
      <c r="F582" s="102" t="s">
        <v>212</v>
      </c>
    </row>
    <row r="583">
      <c r="A583" s="101">
        <v>44195.0</v>
      </c>
      <c r="B583" s="102">
        <v>2020.0</v>
      </c>
      <c r="C583" s="102">
        <v>500.0</v>
      </c>
      <c r="D583" s="102">
        <v>80.0</v>
      </c>
      <c r="E583" s="102" t="s">
        <v>802</v>
      </c>
      <c r="F583" s="102" t="s">
        <v>212</v>
      </c>
    </row>
    <row r="584">
      <c r="A584" s="101">
        <v>44194.0</v>
      </c>
      <c r="B584" s="102">
        <v>2020.0</v>
      </c>
      <c r="C584" s="102">
        <v>1000.0</v>
      </c>
      <c r="D584" s="102">
        <v>75.0</v>
      </c>
      <c r="E584" s="102" t="s">
        <v>803</v>
      </c>
      <c r="F584" s="102" t="s">
        <v>212</v>
      </c>
    </row>
    <row r="585">
      <c r="A585" s="101">
        <v>44188.0</v>
      </c>
      <c r="B585" s="102">
        <v>2020.0</v>
      </c>
      <c r="C585" s="102">
        <v>2323.0</v>
      </c>
      <c r="D585" s="102">
        <v>84.0</v>
      </c>
      <c r="E585" s="102" t="s">
        <v>804</v>
      </c>
      <c r="F585" s="102" t="s">
        <v>212</v>
      </c>
    </row>
    <row r="586">
      <c r="A586" s="101">
        <v>44187.0</v>
      </c>
      <c r="B586" s="102">
        <v>2020.0</v>
      </c>
      <c r="C586" s="102">
        <v>3400.0</v>
      </c>
      <c r="D586" s="102">
        <v>85.0</v>
      </c>
      <c r="E586" s="102" t="s">
        <v>805</v>
      </c>
      <c r="F586" s="102" t="s">
        <v>212</v>
      </c>
    </row>
    <row r="587">
      <c r="A587" s="101">
        <v>44186.0</v>
      </c>
      <c r="B587" s="102">
        <v>2020.0</v>
      </c>
      <c r="C587" s="102">
        <v>1000.0</v>
      </c>
      <c r="D587" s="102">
        <v>75.0</v>
      </c>
      <c r="E587" s="102" t="s">
        <v>803</v>
      </c>
      <c r="F587" s="102" t="s">
        <v>212</v>
      </c>
    </row>
    <row r="588">
      <c r="A588" s="101">
        <v>44183.0</v>
      </c>
      <c r="B588" s="102">
        <v>2020.0</v>
      </c>
      <c r="C588" s="102">
        <v>5205.0</v>
      </c>
      <c r="D588" s="102">
        <v>64.7</v>
      </c>
      <c r="E588" s="102" t="s">
        <v>806</v>
      </c>
      <c r="F588" s="102" t="s">
        <v>212</v>
      </c>
    </row>
    <row r="589">
      <c r="A589" s="101">
        <v>44182.0</v>
      </c>
      <c r="B589" s="102">
        <v>2020.0</v>
      </c>
      <c r="C589" s="102">
        <v>15145.0</v>
      </c>
      <c r="D589" s="102">
        <v>75.68</v>
      </c>
      <c r="E589" s="102" t="s">
        <v>807</v>
      </c>
      <c r="F589" s="102" t="s">
        <v>212</v>
      </c>
    </row>
    <row r="590">
      <c r="A590" s="101">
        <v>44181.0</v>
      </c>
      <c r="B590" s="102">
        <v>2020.0</v>
      </c>
      <c r="C590" s="102">
        <v>1042.0</v>
      </c>
      <c r="D590" s="102">
        <v>72.8</v>
      </c>
      <c r="E590" s="102" t="s">
        <v>808</v>
      </c>
      <c r="F590" s="102" t="s">
        <v>212</v>
      </c>
    </row>
    <row r="591">
      <c r="A591" s="101">
        <v>44180.0</v>
      </c>
      <c r="B591" s="102">
        <v>2020.0</v>
      </c>
      <c r="C591" s="102">
        <v>2942.0</v>
      </c>
      <c r="D591" s="102">
        <v>87.45</v>
      </c>
      <c r="E591" s="102" t="s">
        <v>809</v>
      </c>
      <c r="F591" s="102" t="s">
        <v>212</v>
      </c>
    </row>
    <row r="592">
      <c r="A592" s="101">
        <v>44179.0</v>
      </c>
      <c r="B592" s="102">
        <v>2020.0</v>
      </c>
      <c r="C592" s="102">
        <v>121.0</v>
      </c>
      <c r="D592" s="102">
        <v>91.01</v>
      </c>
      <c r="E592" s="102" t="s">
        <v>810</v>
      </c>
      <c r="F592" s="102" t="s">
        <v>212</v>
      </c>
    </row>
    <row r="593">
      <c r="A593" s="101">
        <v>44174.0</v>
      </c>
      <c r="B593" s="102">
        <v>2020.0</v>
      </c>
      <c r="C593" s="102">
        <v>100.0</v>
      </c>
      <c r="D593" s="102">
        <v>90.0</v>
      </c>
      <c r="E593" s="102" t="s">
        <v>811</v>
      </c>
      <c r="F593" s="102" t="s">
        <v>212</v>
      </c>
    </row>
    <row r="594">
      <c r="A594" s="101">
        <v>44173.0</v>
      </c>
      <c r="B594" s="102">
        <v>2020.0</v>
      </c>
      <c r="C594" s="102">
        <v>1000.0</v>
      </c>
      <c r="D594" s="102">
        <v>75.0</v>
      </c>
      <c r="E594" s="102" t="s">
        <v>812</v>
      </c>
      <c r="F594" s="102" t="s">
        <v>212</v>
      </c>
    </row>
    <row r="595">
      <c r="A595" s="101">
        <v>44172.0</v>
      </c>
      <c r="B595" s="102">
        <v>2020.0</v>
      </c>
      <c r="C595" s="102">
        <v>7885.0</v>
      </c>
      <c r="D595" s="102">
        <v>62.58</v>
      </c>
      <c r="E595" s="102" t="s">
        <v>813</v>
      </c>
      <c r="F595" s="102" t="s">
        <v>212</v>
      </c>
    </row>
    <row r="596">
      <c r="A596" s="101">
        <v>44169.0</v>
      </c>
      <c r="B596" s="102">
        <v>2020.0</v>
      </c>
      <c r="C596" s="102">
        <v>12533.0</v>
      </c>
      <c r="D596" s="102">
        <v>69.75</v>
      </c>
      <c r="E596" s="102" t="s">
        <v>814</v>
      </c>
      <c r="F596" s="102" t="s">
        <v>212</v>
      </c>
    </row>
    <row r="597">
      <c r="A597" s="101">
        <v>44168.0</v>
      </c>
      <c r="B597" s="102">
        <v>2020.0</v>
      </c>
      <c r="C597" s="102">
        <v>10000.0</v>
      </c>
      <c r="D597" s="102">
        <v>71.1</v>
      </c>
      <c r="E597" s="102" t="s">
        <v>815</v>
      </c>
      <c r="F597" s="102" t="s">
        <v>212</v>
      </c>
    </row>
    <row r="598">
      <c r="A598" s="101">
        <v>44167.0</v>
      </c>
      <c r="B598" s="102">
        <v>2020.0</v>
      </c>
      <c r="C598" s="102">
        <v>2000.0</v>
      </c>
      <c r="D598" s="102">
        <v>71.8</v>
      </c>
      <c r="E598" s="102" t="s">
        <v>816</v>
      </c>
      <c r="F598" s="102" t="s">
        <v>212</v>
      </c>
    </row>
    <row r="599">
      <c r="A599" s="101">
        <v>44166.0</v>
      </c>
      <c r="B599" s="102">
        <v>2020.0</v>
      </c>
      <c r="C599" s="102">
        <v>3900.0</v>
      </c>
      <c r="D599" s="102">
        <v>71.0</v>
      </c>
      <c r="E599" s="102" t="s">
        <v>817</v>
      </c>
      <c r="F599" s="102" t="s">
        <v>212</v>
      </c>
    </row>
    <row r="600">
      <c r="A600" s="101">
        <v>44161.0</v>
      </c>
      <c r="B600" s="102">
        <v>2020.0</v>
      </c>
      <c r="C600" s="102">
        <v>105.0</v>
      </c>
      <c r="D600" s="102">
        <v>88.8</v>
      </c>
      <c r="E600" s="102" t="s">
        <v>818</v>
      </c>
      <c r="F600" s="102" t="s">
        <v>212</v>
      </c>
    </row>
    <row r="601">
      <c r="A601" s="101">
        <v>44158.0</v>
      </c>
      <c r="B601" s="102">
        <v>2020.0</v>
      </c>
      <c r="C601" s="102">
        <v>980.0</v>
      </c>
      <c r="D601" s="102">
        <v>19.5</v>
      </c>
      <c r="E601" s="102" t="s">
        <v>819</v>
      </c>
      <c r="F601" s="102" t="s">
        <v>211</v>
      </c>
    </row>
    <row r="602">
      <c r="A602" s="101">
        <v>44158.0</v>
      </c>
      <c r="B602" s="102">
        <v>2020.0</v>
      </c>
      <c r="C602" s="102">
        <v>100.0</v>
      </c>
      <c r="D602" s="102">
        <v>74.0</v>
      </c>
      <c r="E602" s="102" t="s">
        <v>820</v>
      </c>
      <c r="F602" s="102" t="s">
        <v>212</v>
      </c>
    </row>
    <row r="603">
      <c r="A603" s="101">
        <v>44155.0</v>
      </c>
      <c r="B603" s="102">
        <v>2020.0</v>
      </c>
      <c r="C603" s="102">
        <v>10.0</v>
      </c>
      <c r="D603" s="102">
        <v>18.0</v>
      </c>
      <c r="E603" s="102" t="s">
        <v>821</v>
      </c>
      <c r="F603" s="102" t="s">
        <v>211</v>
      </c>
    </row>
    <row r="604">
      <c r="A604" s="101">
        <v>44155.0</v>
      </c>
      <c r="B604" s="102">
        <v>2020.0</v>
      </c>
      <c r="C604" s="102">
        <v>7519.0</v>
      </c>
      <c r="D604" s="102">
        <v>66.0</v>
      </c>
      <c r="E604" s="102" t="s">
        <v>822</v>
      </c>
      <c r="F604" s="102" t="s">
        <v>212</v>
      </c>
    </row>
    <row r="605">
      <c r="A605" s="101">
        <v>44154.0</v>
      </c>
      <c r="B605" s="102">
        <v>2020.0</v>
      </c>
      <c r="C605" s="102">
        <v>10.0</v>
      </c>
      <c r="D605" s="102">
        <v>14.0</v>
      </c>
      <c r="E605" s="102" t="s">
        <v>823</v>
      </c>
      <c r="F605" s="102" t="s">
        <v>211</v>
      </c>
    </row>
    <row r="606">
      <c r="A606" s="101">
        <v>44151.0</v>
      </c>
      <c r="B606" s="102">
        <v>2020.0</v>
      </c>
      <c r="C606" s="102">
        <v>5317.0</v>
      </c>
      <c r="D606" s="102">
        <v>82.5</v>
      </c>
      <c r="E606" s="102" t="s">
        <v>824</v>
      </c>
      <c r="F606" s="102" t="s">
        <v>212</v>
      </c>
    </row>
    <row r="607">
      <c r="A607" s="101">
        <v>44148.0</v>
      </c>
      <c r="B607" s="102">
        <v>2020.0</v>
      </c>
      <c r="C607" s="102">
        <v>18158.0</v>
      </c>
      <c r="D607" s="102">
        <v>90.09</v>
      </c>
      <c r="E607" s="102" t="s">
        <v>825</v>
      </c>
      <c r="F607" s="102" t="s">
        <v>212</v>
      </c>
    </row>
    <row r="608">
      <c r="A608" s="101">
        <v>44147.0</v>
      </c>
      <c r="B608" s="102">
        <v>2020.0</v>
      </c>
      <c r="C608" s="102">
        <v>500.0</v>
      </c>
      <c r="D608" s="102">
        <v>10.9</v>
      </c>
      <c r="E608" s="102" t="s">
        <v>826</v>
      </c>
      <c r="F608" s="102" t="s">
        <v>211</v>
      </c>
    </row>
    <row r="609">
      <c r="A609" s="101">
        <v>44147.0</v>
      </c>
      <c r="B609" s="102">
        <v>2020.0</v>
      </c>
      <c r="C609" s="102">
        <v>55536.0</v>
      </c>
      <c r="D609" s="102">
        <v>93.92</v>
      </c>
      <c r="E609" s="102" t="s">
        <v>827</v>
      </c>
      <c r="F609" s="102" t="s">
        <v>212</v>
      </c>
    </row>
    <row r="610">
      <c r="A610" s="101">
        <v>44146.0</v>
      </c>
      <c r="B610" s="102">
        <v>2020.0</v>
      </c>
      <c r="C610" s="102">
        <v>500.0</v>
      </c>
      <c r="D610" s="102">
        <v>15.5</v>
      </c>
      <c r="E610" s="102" t="s">
        <v>828</v>
      </c>
      <c r="F610" s="102" t="s">
        <v>211</v>
      </c>
    </row>
    <row r="611">
      <c r="A611" s="101">
        <v>44146.0</v>
      </c>
      <c r="B611" s="102">
        <v>2020.0</v>
      </c>
      <c r="C611" s="102">
        <v>39888.0</v>
      </c>
      <c r="D611" s="102">
        <v>91.53</v>
      </c>
      <c r="E611" s="102" t="s">
        <v>829</v>
      </c>
      <c r="F611" s="102" t="s">
        <v>212</v>
      </c>
    </row>
    <row r="612">
      <c r="A612" s="101">
        <v>44145.0</v>
      </c>
      <c r="B612" s="102">
        <v>2020.0</v>
      </c>
      <c r="C612" s="102">
        <v>35822.0</v>
      </c>
      <c r="D612" s="102">
        <v>96.29</v>
      </c>
      <c r="E612" s="102" t="s">
        <v>830</v>
      </c>
      <c r="F612" s="102" t="s">
        <v>212</v>
      </c>
    </row>
    <row r="613">
      <c r="A613" s="101">
        <v>44144.0</v>
      </c>
      <c r="B613" s="102">
        <v>2020.0</v>
      </c>
      <c r="C613" s="102">
        <v>9350.0</v>
      </c>
      <c r="D613" s="102">
        <v>91.55</v>
      </c>
      <c r="E613" s="102" t="s">
        <v>831</v>
      </c>
      <c r="F613" s="102" t="s">
        <v>212</v>
      </c>
    </row>
    <row r="614">
      <c r="A614" s="101">
        <v>44141.0</v>
      </c>
      <c r="B614" s="102">
        <v>2020.0</v>
      </c>
      <c r="C614" s="102">
        <v>40752.0</v>
      </c>
      <c r="D614" s="102">
        <v>92.3</v>
      </c>
      <c r="E614" s="102" t="s">
        <v>832</v>
      </c>
      <c r="F614" s="102" t="s">
        <v>212</v>
      </c>
    </row>
    <row r="615">
      <c r="A615" s="101">
        <v>44140.0</v>
      </c>
      <c r="B615" s="102">
        <v>2020.0</v>
      </c>
      <c r="C615" s="102">
        <v>36550.0</v>
      </c>
      <c r="D615" s="102">
        <v>91.87</v>
      </c>
      <c r="E615" s="102" t="s">
        <v>833</v>
      </c>
      <c r="F615" s="102" t="s">
        <v>212</v>
      </c>
    </row>
    <row r="616">
      <c r="A616" s="101">
        <v>44139.0</v>
      </c>
      <c r="B616" s="102">
        <v>2020.0</v>
      </c>
      <c r="C616" s="102">
        <v>72517.0</v>
      </c>
      <c r="D616" s="102">
        <v>93.82</v>
      </c>
      <c r="E616" s="102" t="s">
        <v>834</v>
      </c>
      <c r="F616" s="102" t="s">
        <v>212</v>
      </c>
    </row>
    <row r="617">
      <c r="A617" s="101">
        <v>44138.0</v>
      </c>
      <c r="B617" s="102">
        <v>2020.0</v>
      </c>
      <c r="C617" s="102">
        <v>8826.0</v>
      </c>
      <c r="D617" s="102">
        <v>88.8</v>
      </c>
      <c r="E617" s="102" t="s">
        <v>835</v>
      </c>
      <c r="F617" s="102" t="s">
        <v>212</v>
      </c>
    </row>
    <row r="618">
      <c r="A618" s="101">
        <v>44137.0</v>
      </c>
      <c r="B618" s="102">
        <v>2020.0</v>
      </c>
      <c r="C618" s="102">
        <v>9746.0</v>
      </c>
      <c r="D618" s="102">
        <v>93.42</v>
      </c>
      <c r="E618" s="102" t="s">
        <v>836</v>
      </c>
      <c r="F618" s="102" t="s">
        <v>212</v>
      </c>
    </row>
    <row r="619">
      <c r="A619" s="101">
        <v>44134.0</v>
      </c>
      <c r="B619" s="102">
        <v>2020.0</v>
      </c>
      <c r="C619" s="102">
        <v>9010.0</v>
      </c>
      <c r="D619" s="102">
        <v>89.44</v>
      </c>
      <c r="E619" s="102" t="s">
        <v>837</v>
      </c>
      <c r="F619" s="102" t="s">
        <v>212</v>
      </c>
    </row>
    <row r="620">
      <c r="A620" s="101">
        <v>44133.0</v>
      </c>
      <c r="B620" s="102">
        <v>2020.0</v>
      </c>
      <c r="C620" s="102">
        <v>9007.0</v>
      </c>
      <c r="D620" s="102">
        <v>92.9</v>
      </c>
      <c r="E620" s="102" t="s">
        <v>838</v>
      </c>
      <c r="F620" s="102" t="s">
        <v>212</v>
      </c>
    </row>
    <row r="621">
      <c r="A621" s="101">
        <v>44132.0</v>
      </c>
      <c r="B621" s="102">
        <v>2020.0</v>
      </c>
      <c r="C621" s="102">
        <v>14623.0</v>
      </c>
      <c r="D621" s="102">
        <v>89.41</v>
      </c>
      <c r="E621" s="102" t="s">
        <v>839</v>
      </c>
      <c r="F621" s="102" t="s">
        <v>212</v>
      </c>
    </row>
    <row r="622">
      <c r="A622" s="101">
        <v>44131.0</v>
      </c>
      <c r="B622" s="102">
        <v>2020.0</v>
      </c>
      <c r="C622" s="102">
        <v>13125.0</v>
      </c>
      <c r="D622" s="102">
        <v>93.75</v>
      </c>
      <c r="E622" s="102" t="s">
        <v>840</v>
      </c>
      <c r="F622" s="102" t="s">
        <v>212</v>
      </c>
    </row>
    <row r="623">
      <c r="A623" s="101">
        <v>44130.0</v>
      </c>
      <c r="B623" s="102">
        <v>2020.0</v>
      </c>
      <c r="C623" s="102">
        <v>1285.0</v>
      </c>
      <c r="D623" s="102">
        <v>54.0</v>
      </c>
      <c r="E623" s="102" t="s">
        <v>841</v>
      </c>
      <c r="F623" s="102" t="s">
        <v>211</v>
      </c>
    </row>
    <row r="624">
      <c r="A624" s="101">
        <v>44130.0</v>
      </c>
      <c r="B624" s="102">
        <v>2020.0</v>
      </c>
      <c r="C624" s="102">
        <v>1784.0</v>
      </c>
      <c r="D624" s="102">
        <v>88.84</v>
      </c>
      <c r="E624" s="102" t="s">
        <v>842</v>
      </c>
      <c r="F624" s="102" t="s">
        <v>212</v>
      </c>
    </row>
    <row r="625">
      <c r="A625" s="101">
        <v>44127.0</v>
      </c>
      <c r="B625" s="102">
        <v>2020.0</v>
      </c>
      <c r="C625" s="102">
        <v>11988.0</v>
      </c>
      <c r="D625" s="102">
        <v>88.96</v>
      </c>
      <c r="E625" s="102" t="s">
        <v>843</v>
      </c>
      <c r="F625" s="102" t="s">
        <v>212</v>
      </c>
    </row>
    <row r="626">
      <c r="A626" s="101">
        <v>44126.0</v>
      </c>
      <c r="B626" s="102">
        <v>2020.0</v>
      </c>
      <c r="C626" s="102">
        <v>9652.0</v>
      </c>
      <c r="D626" s="102">
        <v>93.97</v>
      </c>
      <c r="E626" s="102" t="s">
        <v>844</v>
      </c>
      <c r="F626" s="102" t="s">
        <v>212</v>
      </c>
    </row>
    <row r="627">
      <c r="A627" s="101">
        <v>44125.0</v>
      </c>
      <c r="B627" s="102">
        <v>2020.0</v>
      </c>
      <c r="C627" s="102">
        <v>8868.0</v>
      </c>
      <c r="D627" s="102">
        <v>94.96</v>
      </c>
      <c r="E627" s="102" t="s">
        <v>845</v>
      </c>
      <c r="F627" s="102" t="s">
        <v>212</v>
      </c>
    </row>
    <row r="628">
      <c r="A628" s="101">
        <v>44124.0</v>
      </c>
      <c r="B628" s="102">
        <v>2020.0</v>
      </c>
      <c r="C628" s="102">
        <v>24706.0</v>
      </c>
      <c r="D628" s="102">
        <v>92.62</v>
      </c>
      <c r="E628" s="102" t="s">
        <v>846</v>
      </c>
      <c r="F628" s="102" t="s">
        <v>212</v>
      </c>
    </row>
    <row r="629">
      <c r="A629" s="101">
        <v>44123.0</v>
      </c>
      <c r="B629" s="102">
        <v>2020.0</v>
      </c>
      <c r="C629" s="102">
        <v>12490.0</v>
      </c>
      <c r="D629" s="102">
        <v>95.21</v>
      </c>
      <c r="E629" s="102" t="s">
        <v>847</v>
      </c>
      <c r="F629" s="102" t="s">
        <v>212</v>
      </c>
    </row>
    <row r="630">
      <c r="A630" s="101">
        <v>44120.0</v>
      </c>
      <c r="B630" s="102">
        <v>2020.0</v>
      </c>
      <c r="C630" s="102">
        <v>8993.0</v>
      </c>
      <c r="D630" s="102">
        <v>95.37</v>
      </c>
      <c r="E630" s="102" t="s">
        <v>848</v>
      </c>
      <c r="F630" s="102" t="s">
        <v>212</v>
      </c>
    </row>
    <row r="631">
      <c r="A631" s="101">
        <v>44119.0</v>
      </c>
      <c r="B631" s="102">
        <v>2020.0</v>
      </c>
      <c r="C631" s="102">
        <v>3914.0</v>
      </c>
      <c r="D631" s="102">
        <v>22.1</v>
      </c>
      <c r="E631" s="102" t="s">
        <v>849</v>
      </c>
      <c r="F631" s="102" t="s">
        <v>211</v>
      </c>
    </row>
    <row r="632">
      <c r="A632" s="101">
        <v>44119.0</v>
      </c>
      <c r="B632" s="102">
        <v>2020.0</v>
      </c>
      <c r="C632" s="102">
        <v>7987.0</v>
      </c>
      <c r="D632" s="102">
        <v>95.2</v>
      </c>
      <c r="E632" s="102" t="s">
        <v>850</v>
      </c>
      <c r="F632" s="102" t="s">
        <v>212</v>
      </c>
    </row>
    <row r="633">
      <c r="A633" s="101">
        <v>44118.0</v>
      </c>
      <c r="B633" s="102">
        <v>2020.0</v>
      </c>
      <c r="C633" s="102">
        <v>16101.0</v>
      </c>
      <c r="D633" s="102">
        <v>26.7</v>
      </c>
      <c r="E633" s="102" t="s">
        <v>851</v>
      </c>
      <c r="F633" s="102" t="s">
        <v>211</v>
      </c>
    </row>
    <row r="634">
      <c r="A634" s="101">
        <v>44118.0</v>
      </c>
      <c r="B634" s="102">
        <v>2020.0</v>
      </c>
      <c r="C634" s="102">
        <v>26753.0</v>
      </c>
      <c r="D634" s="102">
        <v>95.12</v>
      </c>
      <c r="E634" s="102" t="s">
        <v>852</v>
      </c>
      <c r="F634" s="102" t="s">
        <v>212</v>
      </c>
    </row>
    <row r="635">
      <c r="A635" s="101">
        <v>44117.0</v>
      </c>
      <c r="B635" s="102">
        <v>2020.0</v>
      </c>
      <c r="C635" s="102">
        <v>10.0</v>
      </c>
      <c r="D635" s="102">
        <v>28.6</v>
      </c>
      <c r="E635" s="102" t="s">
        <v>853</v>
      </c>
      <c r="F635" s="102" t="s">
        <v>211</v>
      </c>
    </row>
    <row r="636">
      <c r="A636" s="101">
        <v>44117.0</v>
      </c>
      <c r="B636" s="102">
        <v>2020.0</v>
      </c>
      <c r="C636" s="102">
        <v>26988.0</v>
      </c>
      <c r="D636" s="102">
        <v>95.28</v>
      </c>
      <c r="E636" s="102" t="s">
        <v>854</v>
      </c>
      <c r="F636" s="102" t="s">
        <v>212</v>
      </c>
    </row>
    <row r="637">
      <c r="A637" s="101">
        <v>44116.0</v>
      </c>
      <c r="B637" s="102">
        <v>2020.0</v>
      </c>
      <c r="C637" s="102">
        <v>17966.0</v>
      </c>
      <c r="D637" s="102">
        <v>94.6</v>
      </c>
      <c r="E637" s="102" t="s">
        <v>855</v>
      </c>
      <c r="F637" s="102" t="s">
        <v>212</v>
      </c>
    </row>
    <row r="638">
      <c r="A638" s="101">
        <v>44113.0</v>
      </c>
      <c r="B638" s="102">
        <v>2020.0</v>
      </c>
      <c r="C638" s="102">
        <v>11037.0</v>
      </c>
      <c r="D638" s="102">
        <v>90.08</v>
      </c>
      <c r="E638" s="102" t="s">
        <v>856</v>
      </c>
      <c r="F638" s="102" t="s">
        <v>212</v>
      </c>
    </row>
    <row r="639">
      <c r="A639" s="101">
        <v>44103.0</v>
      </c>
      <c r="B639" s="102">
        <v>2020.0</v>
      </c>
      <c r="C639" s="102">
        <v>44453.0</v>
      </c>
      <c r="D639" s="102">
        <v>88.29</v>
      </c>
      <c r="E639" s="102" t="s">
        <v>857</v>
      </c>
      <c r="F639" s="102" t="s">
        <v>212</v>
      </c>
    </row>
    <row r="640">
      <c r="A640" s="101">
        <v>44102.0</v>
      </c>
      <c r="B640" s="102">
        <v>2020.0</v>
      </c>
      <c r="C640" s="102">
        <v>25352.0</v>
      </c>
      <c r="D640" s="102">
        <v>86.48</v>
      </c>
      <c r="E640" s="102" t="s">
        <v>858</v>
      </c>
      <c r="F640" s="102" t="s">
        <v>212</v>
      </c>
    </row>
    <row r="641">
      <c r="A641" s="101">
        <v>44099.0</v>
      </c>
      <c r="B641" s="102">
        <v>2020.0</v>
      </c>
      <c r="C641" s="102">
        <v>4090.0</v>
      </c>
      <c r="D641" s="102">
        <v>94.97</v>
      </c>
      <c r="E641" s="102" t="s">
        <v>859</v>
      </c>
      <c r="F641" s="102" t="s">
        <v>212</v>
      </c>
    </row>
    <row r="642">
      <c r="A642" s="101">
        <v>44098.0</v>
      </c>
      <c r="B642" s="102">
        <v>2020.0</v>
      </c>
      <c r="C642" s="102">
        <v>2500.0</v>
      </c>
      <c r="D642" s="102">
        <v>20.0</v>
      </c>
      <c r="E642" s="102" t="s">
        <v>860</v>
      </c>
      <c r="F642" s="102" t="s">
        <v>211</v>
      </c>
    </row>
    <row r="643">
      <c r="A643" s="101">
        <v>44098.0</v>
      </c>
      <c r="B643" s="102">
        <v>2020.0</v>
      </c>
      <c r="C643" s="102">
        <v>505.0</v>
      </c>
      <c r="D643" s="102">
        <v>95.79</v>
      </c>
      <c r="E643" s="102" t="s">
        <v>861</v>
      </c>
      <c r="F643" s="102" t="s">
        <v>212</v>
      </c>
    </row>
    <row r="644">
      <c r="A644" s="101">
        <v>44096.0</v>
      </c>
      <c r="B644" s="102">
        <v>2020.0</v>
      </c>
      <c r="C644" s="102">
        <v>14180.0</v>
      </c>
      <c r="D644" s="102">
        <v>93.97</v>
      </c>
      <c r="E644" s="102" t="s">
        <v>862</v>
      </c>
      <c r="F644" s="102" t="s">
        <v>212</v>
      </c>
    </row>
    <row r="645">
      <c r="A645" s="101">
        <v>44095.0</v>
      </c>
      <c r="B645" s="102">
        <v>2020.0</v>
      </c>
      <c r="C645" s="102">
        <v>11496.0</v>
      </c>
      <c r="D645" s="102">
        <v>94.66</v>
      </c>
      <c r="E645" s="102" t="s">
        <v>863</v>
      </c>
      <c r="F645" s="102" t="s">
        <v>212</v>
      </c>
    </row>
    <row r="646">
      <c r="A646" s="101">
        <v>44090.0</v>
      </c>
      <c r="B646" s="102">
        <v>2020.0</v>
      </c>
      <c r="C646" s="102">
        <v>104.0</v>
      </c>
      <c r="D646" s="102">
        <v>87.58</v>
      </c>
      <c r="E646" s="102" t="s">
        <v>864</v>
      </c>
      <c r="F646" s="102" t="s">
        <v>212</v>
      </c>
    </row>
    <row r="647">
      <c r="A647" s="101">
        <v>44089.0</v>
      </c>
      <c r="B647" s="102">
        <v>2020.0</v>
      </c>
      <c r="C647" s="102">
        <v>1000.0</v>
      </c>
      <c r="D647" s="102">
        <v>76.2</v>
      </c>
      <c r="E647" s="102" t="s">
        <v>865</v>
      </c>
      <c r="F647" s="102" t="s">
        <v>212</v>
      </c>
    </row>
    <row r="648">
      <c r="A648" s="101">
        <v>44088.0</v>
      </c>
      <c r="B648" s="102">
        <v>2020.0</v>
      </c>
      <c r="C648" s="102">
        <v>2600.0</v>
      </c>
      <c r="D648" s="102">
        <v>63.5</v>
      </c>
      <c r="E648" s="102" t="s">
        <v>866</v>
      </c>
      <c r="F648" s="102" t="s">
        <v>212</v>
      </c>
    </row>
    <row r="649">
      <c r="A649" s="101">
        <v>44085.0</v>
      </c>
      <c r="B649" s="102">
        <v>2020.0</v>
      </c>
      <c r="C649" s="102">
        <v>2500.0</v>
      </c>
      <c r="D649" s="102">
        <v>23.0</v>
      </c>
      <c r="E649" s="102" t="s">
        <v>867</v>
      </c>
      <c r="F649" s="102" t="s">
        <v>211</v>
      </c>
    </row>
    <row r="650">
      <c r="A650" s="101">
        <v>44085.0</v>
      </c>
      <c r="B650" s="102">
        <v>2020.0</v>
      </c>
      <c r="C650" s="102">
        <v>5381.0</v>
      </c>
      <c r="D650" s="102">
        <v>65.3</v>
      </c>
      <c r="E650" s="102" t="s">
        <v>868</v>
      </c>
      <c r="F650" s="102" t="s">
        <v>212</v>
      </c>
    </row>
    <row r="651">
      <c r="A651" s="101">
        <v>44083.0</v>
      </c>
      <c r="B651" s="102">
        <v>2020.0</v>
      </c>
      <c r="C651" s="102">
        <v>1682.0</v>
      </c>
      <c r="D651" s="102">
        <v>21.9</v>
      </c>
      <c r="E651" s="102" t="s">
        <v>869</v>
      </c>
      <c r="F651" s="102" t="s">
        <v>211</v>
      </c>
    </row>
    <row r="652">
      <c r="A652" s="101">
        <v>44083.0</v>
      </c>
      <c r="B652" s="102">
        <v>2020.0</v>
      </c>
      <c r="C652" s="102">
        <v>6426.0</v>
      </c>
      <c r="D652" s="102">
        <v>81.57</v>
      </c>
      <c r="E652" s="102" t="s">
        <v>870</v>
      </c>
      <c r="F652" s="102" t="s">
        <v>212</v>
      </c>
    </row>
    <row r="653">
      <c r="A653" s="101">
        <v>44082.0</v>
      </c>
      <c r="B653" s="102">
        <v>2020.0</v>
      </c>
      <c r="C653" s="102">
        <v>6254.0</v>
      </c>
      <c r="D653" s="102">
        <v>83.56</v>
      </c>
      <c r="E653" s="102" t="s">
        <v>871</v>
      </c>
      <c r="F653" s="102" t="s">
        <v>212</v>
      </c>
    </row>
    <row r="654">
      <c r="A654" s="101">
        <v>44081.0</v>
      </c>
      <c r="B654" s="102">
        <v>2020.0</v>
      </c>
      <c r="C654" s="102">
        <v>1140.0</v>
      </c>
      <c r="D654" s="102">
        <v>48.9</v>
      </c>
      <c r="E654" s="102" t="s">
        <v>872</v>
      </c>
      <c r="F654" s="102" t="s">
        <v>211</v>
      </c>
    </row>
    <row r="655">
      <c r="A655" s="101">
        <v>44081.0</v>
      </c>
      <c r="B655" s="102">
        <v>2020.0</v>
      </c>
      <c r="C655" s="102">
        <v>3830.0</v>
      </c>
      <c r="D655" s="102">
        <v>93.92</v>
      </c>
      <c r="E655" s="102" t="s">
        <v>873</v>
      </c>
      <c r="F655" s="102" t="s">
        <v>212</v>
      </c>
    </row>
    <row r="656">
      <c r="A656" s="101">
        <v>44078.0</v>
      </c>
      <c r="B656" s="102">
        <v>2020.0</v>
      </c>
      <c r="C656" s="102">
        <v>634.0</v>
      </c>
      <c r="D656" s="102">
        <v>20.0</v>
      </c>
      <c r="E656" s="102" t="s">
        <v>874</v>
      </c>
      <c r="F656" s="102" t="s">
        <v>211</v>
      </c>
    </row>
    <row r="657">
      <c r="A657" s="101">
        <v>44078.0</v>
      </c>
      <c r="B657" s="102">
        <v>2020.0</v>
      </c>
      <c r="C657" s="102">
        <v>634.0</v>
      </c>
      <c r="D657" s="102">
        <v>55.0</v>
      </c>
      <c r="E657" s="102" t="s">
        <v>875</v>
      </c>
      <c r="F657" s="102" t="s">
        <v>211</v>
      </c>
    </row>
    <row r="658">
      <c r="A658" s="101">
        <v>44078.0</v>
      </c>
      <c r="B658" s="102">
        <v>2020.0</v>
      </c>
      <c r="C658" s="102">
        <v>6836.0</v>
      </c>
      <c r="D658" s="102">
        <v>86.71</v>
      </c>
      <c r="E658" s="102" t="s">
        <v>876</v>
      </c>
      <c r="F658" s="102" t="s">
        <v>212</v>
      </c>
    </row>
    <row r="659">
      <c r="A659" s="101">
        <v>44077.0</v>
      </c>
      <c r="B659" s="102">
        <v>2020.0</v>
      </c>
      <c r="C659" s="102">
        <v>5.0</v>
      </c>
      <c r="D659" s="102">
        <v>55.0</v>
      </c>
      <c r="E659" s="102" t="s">
        <v>877</v>
      </c>
      <c r="F659" s="102" t="s">
        <v>211</v>
      </c>
    </row>
    <row r="660">
      <c r="A660" s="101">
        <v>44076.0</v>
      </c>
      <c r="B660" s="102">
        <v>2020.0</v>
      </c>
      <c r="C660" s="102">
        <v>2360.0</v>
      </c>
      <c r="D660" s="102">
        <v>47.0</v>
      </c>
      <c r="E660" s="102" t="s">
        <v>878</v>
      </c>
      <c r="F660" s="102" t="s">
        <v>211</v>
      </c>
    </row>
    <row r="661">
      <c r="A661" s="101">
        <v>44076.0</v>
      </c>
      <c r="B661" s="102">
        <v>2020.0</v>
      </c>
      <c r="C661" s="102">
        <v>12189.0</v>
      </c>
      <c r="D661" s="102">
        <v>91.96</v>
      </c>
      <c r="E661" s="102" t="s">
        <v>879</v>
      </c>
      <c r="F661" s="102" t="s">
        <v>212</v>
      </c>
    </row>
    <row r="662">
      <c r="A662" s="101">
        <v>44075.0</v>
      </c>
      <c r="B662" s="102">
        <v>2020.0</v>
      </c>
      <c r="C662" s="102">
        <v>5809.0</v>
      </c>
      <c r="D662" s="102">
        <v>91.89</v>
      </c>
      <c r="E662" s="102" t="s">
        <v>880</v>
      </c>
      <c r="F662" s="102" t="s">
        <v>212</v>
      </c>
    </row>
    <row r="663">
      <c r="A663" s="101">
        <v>44074.0</v>
      </c>
      <c r="B663" s="102">
        <v>2020.0</v>
      </c>
      <c r="C663" s="102">
        <v>312.0</v>
      </c>
      <c r="D663" s="102">
        <v>50.0</v>
      </c>
      <c r="E663" s="102" t="s">
        <v>881</v>
      </c>
      <c r="F663" s="102" t="s">
        <v>211</v>
      </c>
    </row>
    <row r="664">
      <c r="A664" s="101">
        <v>44074.0</v>
      </c>
      <c r="B664" s="102">
        <v>2020.0</v>
      </c>
      <c r="C664" s="102">
        <v>5610.0</v>
      </c>
      <c r="D664" s="102">
        <v>95.28</v>
      </c>
      <c r="E664" s="102" t="s">
        <v>882</v>
      </c>
      <c r="F664" s="102" t="s">
        <v>212</v>
      </c>
    </row>
    <row r="665">
      <c r="A665" s="101">
        <v>44071.0</v>
      </c>
      <c r="B665" s="102">
        <v>2020.0</v>
      </c>
      <c r="C665" s="102">
        <v>22054.0</v>
      </c>
      <c r="D665" s="102">
        <v>90.62</v>
      </c>
      <c r="E665" s="102" t="s">
        <v>883</v>
      </c>
      <c r="F665" s="102" t="s">
        <v>212</v>
      </c>
    </row>
    <row r="666">
      <c r="A666" s="101">
        <v>44070.0</v>
      </c>
      <c r="B666" s="102">
        <v>2020.0</v>
      </c>
      <c r="C666" s="102">
        <v>12656.0</v>
      </c>
      <c r="D666" s="102">
        <v>55.0</v>
      </c>
      <c r="E666" s="102" t="s">
        <v>884</v>
      </c>
      <c r="F666" s="102" t="s">
        <v>211</v>
      </c>
    </row>
    <row r="667">
      <c r="A667" s="101">
        <v>44070.0</v>
      </c>
      <c r="B667" s="102">
        <v>2020.0</v>
      </c>
      <c r="C667" s="102">
        <v>12656.0</v>
      </c>
      <c r="D667" s="102">
        <v>81.88</v>
      </c>
      <c r="E667" s="102" t="s">
        <v>885</v>
      </c>
      <c r="F667" s="102" t="s">
        <v>212</v>
      </c>
    </row>
    <row r="668">
      <c r="A668" s="101">
        <v>44069.0</v>
      </c>
      <c r="B668" s="102">
        <v>2020.0</v>
      </c>
      <c r="C668" s="102">
        <v>100.0</v>
      </c>
      <c r="D668" s="102">
        <v>89.9</v>
      </c>
      <c r="E668" s="102" t="s">
        <v>886</v>
      </c>
      <c r="F668" s="102" t="s">
        <v>212</v>
      </c>
    </row>
    <row r="669">
      <c r="A669" s="101">
        <v>44068.0</v>
      </c>
      <c r="B669" s="102">
        <v>2020.0</v>
      </c>
      <c r="C669" s="102">
        <v>5410.0</v>
      </c>
      <c r="D669" s="102">
        <v>93.83</v>
      </c>
      <c r="E669" s="102" t="s">
        <v>887</v>
      </c>
      <c r="F669" s="102" t="s">
        <v>212</v>
      </c>
    </row>
    <row r="670">
      <c r="A670" s="101">
        <v>44064.0</v>
      </c>
      <c r="B670" s="102">
        <v>2020.0</v>
      </c>
      <c r="C670" s="102">
        <v>2500.0</v>
      </c>
      <c r="D670" s="102">
        <v>20.0</v>
      </c>
      <c r="E670" s="102" t="s">
        <v>746</v>
      </c>
      <c r="F670" s="102" t="s">
        <v>211</v>
      </c>
    </row>
    <row r="671">
      <c r="A671" s="101">
        <v>44064.0</v>
      </c>
      <c r="B671" s="102">
        <v>2020.0</v>
      </c>
      <c r="C671" s="102">
        <v>12472.0</v>
      </c>
      <c r="D671" s="102">
        <v>92.14</v>
      </c>
      <c r="E671" s="102" t="s">
        <v>888</v>
      </c>
      <c r="F671" s="102" t="s">
        <v>212</v>
      </c>
    </row>
    <row r="672">
      <c r="A672" s="101">
        <v>44063.0</v>
      </c>
      <c r="B672" s="102">
        <v>2020.0</v>
      </c>
      <c r="C672" s="102">
        <v>498.0</v>
      </c>
      <c r="D672" s="102">
        <v>102.96</v>
      </c>
      <c r="E672" s="102" t="s">
        <v>889</v>
      </c>
      <c r="F672" s="102" t="s">
        <v>212</v>
      </c>
    </row>
    <row r="673">
      <c r="A673" s="101">
        <v>44062.0</v>
      </c>
      <c r="B673" s="102">
        <v>2020.0</v>
      </c>
      <c r="C673" s="102">
        <v>470.0</v>
      </c>
      <c r="D673" s="102">
        <v>21.0</v>
      </c>
      <c r="E673" s="102" t="s">
        <v>890</v>
      </c>
      <c r="F673" s="102" t="s">
        <v>211</v>
      </c>
    </row>
    <row r="674">
      <c r="A674" s="101">
        <v>44062.0</v>
      </c>
      <c r="B674" s="102">
        <v>2020.0</v>
      </c>
      <c r="C674" s="102">
        <v>294.0</v>
      </c>
      <c r="D674" s="102">
        <v>94.0</v>
      </c>
      <c r="E674" s="102" t="s">
        <v>891</v>
      </c>
      <c r="F674" s="102" t="s">
        <v>212</v>
      </c>
    </row>
    <row r="675">
      <c r="A675" s="101">
        <v>44060.0</v>
      </c>
      <c r="B675" s="102">
        <v>2020.0</v>
      </c>
      <c r="C675" s="102">
        <v>8144.0</v>
      </c>
      <c r="D675" s="102">
        <v>90.65</v>
      </c>
      <c r="E675" s="102" t="s">
        <v>892</v>
      </c>
      <c r="F675" s="102" t="s">
        <v>212</v>
      </c>
    </row>
    <row r="676">
      <c r="A676" s="101">
        <v>44057.0</v>
      </c>
      <c r="B676" s="102">
        <v>2020.0</v>
      </c>
      <c r="C676" s="102">
        <v>880.0</v>
      </c>
      <c r="D676" s="102">
        <v>60.0</v>
      </c>
      <c r="E676" s="102" t="s">
        <v>893</v>
      </c>
      <c r="F676" s="102" t="s">
        <v>211</v>
      </c>
    </row>
    <row r="677">
      <c r="A677" s="101">
        <v>44057.0</v>
      </c>
      <c r="B677" s="102">
        <v>2020.0</v>
      </c>
      <c r="C677" s="102">
        <v>300.0</v>
      </c>
      <c r="D677" s="102">
        <v>61.0</v>
      </c>
      <c r="E677" s="102" t="s">
        <v>894</v>
      </c>
      <c r="F677" s="102" t="s">
        <v>211</v>
      </c>
    </row>
    <row r="678">
      <c r="A678" s="101">
        <v>44056.0</v>
      </c>
      <c r="B678" s="102">
        <v>2020.0</v>
      </c>
      <c r="C678" s="102">
        <v>10.0</v>
      </c>
      <c r="D678" s="102">
        <v>55.0</v>
      </c>
      <c r="E678" s="102" t="s">
        <v>895</v>
      </c>
      <c r="F678" s="102" t="s">
        <v>211</v>
      </c>
    </row>
    <row r="679">
      <c r="A679" s="101">
        <v>44055.0</v>
      </c>
      <c r="B679" s="102">
        <v>2020.0</v>
      </c>
      <c r="C679" s="102">
        <v>450.0</v>
      </c>
      <c r="D679" s="102">
        <v>19.8</v>
      </c>
      <c r="E679" s="102" t="s">
        <v>896</v>
      </c>
      <c r="F679" s="102" t="s">
        <v>211</v>
      </c>
    </row>
    <row r="680">
      <c r="A680" s="101">
        <v>44055.0</v>
      </c>
      <c r="B680" s="102">
        <v>2020.0</v>
      </c>
      <c r="C680" s="102">
        <v>5402.0</v>
      </c>
      <c r="D680" s="102">
        <v>94.29</v>
      </c>
      <c r="E680" s="102" t="s">
        <v>897</v>
      </c>
      <c r="F680" s="102" t="s">
        <v>212</v>
      </c>
    </row>
    <row r="681">
      <c r="A681" s="101">
        <v>44053.0</v>
      </c>
      <c r="B681" s="102">
        <v>2020.0</v>
      </c>
      <c r="C681" s="102">
        <v>10.0</v>
      </c>
      <c r="D681" s="102">
        <v>18.6</v>
      </c>
      <c r="E681" s="102" t="s">
        <v>898</v>
      </c>
      <c r="F681" s="102" t="s">
        <v>211</v>
      </c>
    </row>
    <row r="682">
      <c r="A682" s="101">
        <v>44053.0</v>
      </c>
      <c r="B682" s="102">
        <v>2020.0</v>
      </c>
      <c r="C682" s="102">
        <v>1442.0</v>
      </c>
      <c r="D682" s="102">
        <v>98.2</v>
      </c>
      <c r="E682" s="102" t="s">
        <v>899</v>
      </c>
      <c r="F682" s="102" t="s">
        <v>212</v>
      </c>
    </row>
    <row r="683">
      <c r="A683" s="101">
        <v>44050.0</v>
      </c>
      <c r="B683" s="102">
        <v>2020.0</v>
      </c>
      <c r="C683" s="102">
        <v>8171.0</v>
      </c>
      <c r="D683" s="102">
        <v>14.3</v>
      </c>
      <c r="E683" s="102" t="s">
        <v>900</v>
      </c>
      <c r="F683" s="102" t="s">
        <v>211</v>
      </c>
    </row>
    <row r="684">
      <c r="A684" s="101">
        <v>44049.0</v>
      </c>
      <c r="B684" s="102">
        <v>2020.0</v>
      </c>
      <c r="C684" s="102">
        <v>10.0</v>
      </c>
      <c r="D684" s="102">
        <v>20.0</v>
      </c>
      <c r="E684" s="102" t="s">
        <v>901</v>
      </c>
      <c r="F684" s="102" t="s">
        <v>211</v>
      </c>
    </row>
    <row r="685">
      <c r="A685" s="101">
        <v>44049.0</v>
      </c>
      <c r="B685" s="102">
        <v>2020.0</v>
      </c>
      <c r="C685" s="102">
        <v>7285.0</v>
      </c>
      <c r="D685" s="102">
        <v>98.18</v>
      </c>
      <c r="E685" s="102" t="s">
        <v>902</v>
      </c>
      <c r="F685" s="102" t="s">
        <v>212</v>
      </c>
    </row>
    <row r="686">
      <c r="A686" s="101">
        <v>44048.0</v>
      </c>
      <c r="B686" s="102">
        <v>2020.0</v>
      </c>
      <c r="C686" s="102">
        <v>800.0</v>
      </c>
      <c r="D686" s="102">
        <v>25.0</v>
      </c>
      <c r="E686" s="102" t="s">
        <v>903</v>
      </c>
      <c r="F686" s="102" t="s">
        <v>211</v>
      </c>
    </row>
    <row r="687">
      <c r="A687" s="101">
        <v>44048.0</v>
      </c>
      <c r="B687" s="102">
        <v>2020.0</v>
      </c>
      <c r="C687" s="102">
        <v>6500.0</v>
      </c>
      <c r="D687" s="102">
        <v>91.85</v>
      </c>
      <c r="E687" s="102" t="s">
        <v>904</v>
      </c>
      <c r="F687" s="102" t="s">
        <v>212</v>
      </c>
    </row>
    <row r="688">
      <c r="A688" s="101">
        <v>44047.0</v>
      </c>
      <c r="B688" s="102">
        <v>2020.0</v>
      </c>
      <c r="C688" s="102">
        <v>800.0</v>
      </c>
      <c r="D688" s="102">
        <v>55.0</v>
      </c>
      <c r="E688" s="102" t="s">
        <v>905</v>
      </c>
      <c r="F688" s="102" t="s">
        <v>211</v>
      </c>
    </row>
    <row r="689">
      <c r="A689" s="101">
        <v>44047.0</v>
      </c>
      <c r="B689" s="102">
        <v>2020.0</v>
      </c>
      <c r="C689" s="102">
        <v>19371.0</v>
      </c>
      <c r="D689" s="102">
        <v>95.35</v>
      </c>
      <c r="E689" s="102" t="s">
        <v>906</v>
      </c>
      <c r="F689" s="102" t="s">
        <v>212</v>
      </c>
    </row>
    <row r="690">
      <c r="A690" s="101">
        <v>44046.0</v>
      </c>
      <c r="B690" s="102">
        <v>2020.0</v>
      </c>
      <c r="C690" s="102">
        <v>100.0</v>
      </c>
      <c r="D690" s="102">
        <v>94.0</v>
      </c>
      <c r="E690" s="102" t="s">
        <v>907</v>
      </c>
      <c r="F690" s="102" t="s">
        <v>212</v>
      </c>
    </row>
    <row r="691">
      <c r="A691" s="101">
        <v>44043.0</v>
      </c>
      <c r="B691" s="102">
        <v>2020.0</v>
      </c>
      <c r="C691" s="102">
        <v>11800.0</v>
      </c>
      <c r="D691" s="102">
        <v>89.36</v>
      </c>
      <c r="E691" s="102" t="s">
        <v>908</v>
      </c>
      <c r="F691" s="102" t="s">
        <v>212</v>
      </c>
    </row>
    <row r="692">
      <c r="A692" s="101">
        <v>44042.0</v>
      </c>
      <c r="B692" s="102">
        <v>2020.0</v>
      </c>
      <c r="C692" s="102">
        <v>100.0</v>
      </c>
      <c r="D692" s="102">
        <v>94.0</v>
      </c>
      <c r="E692" s="102" t="s">
        <v>909</v>
      </c>
      <c r="F692" s="102" t="s">
        <v>212</v>
      </c>
    </row>
    <row r="693">
      <c r="A693" s="101">
        <v>44041.0</v>
      </c>
      <c r="B693" s="102">
        <v>2020.0</v>
      </c>
      <c r="C693" s="102">
        <v>615.0</v>
      </c>
      <c r="D693" s="102">
        <v>93.77</v>
      </c>
      <c r="E693" s="102" t="s">
        <v>910</v>
      </c>
      <c r="F693" s="102" t="s">
        <v>212</v>
      </c>
    </row>
    <row r="694">
      <c r="A694" s="101">
        <v>44040.0</v>
      </c>
      <c r="B694" s="102">
        <v>2020.0</v>
      </c>
      <c r="C694" s="102">
        <v>3033.0</v>
      </c>
      <c r="D694" s="102">
        <v>86.61</v>
      </c>
      <c r="E694" s="102" t="s">
        <v>911</v>
      </c>
      <c r="F694" s="102" t="s">
        <v>212</v>
      </c>
    </row>
    <row r="695">
      <c r="A695" s="101">
        <v>44039.0</v>
      </c>
      <c r="B695" s="102">
        <v>2020.0</v>
      </c>
      <c r="C695" s="102">
        <v>200.0</v>
      </c>
      <c r="D695" s="102">
        <v>95.2</v>
      </c>
      <c r="E695" s="102" t="s">
        <v>912</v>
      </c>
      <c r="F695" s="102" t="s">
        <v>212</v>
      </c>
    </row>
    <row r="696">
      <c r="A696" s="101">
        <v>44036.0</v>
      </c>
      <c r="B696" s="102">
        <v>2020.0</v>
      </c>
      <c r="C696" s="102">
        <v>1300.0</v>
      </c>
      <c r="D696" s="102">
        <v>21.73</v>
      </c>
      <c r="E696" s="102" t="s">
        <v>913</v>
      </c>
      <c r="F696" s="102" t="s">
        <v>211</v>
      </c>
    </row>
    <row r="697">
      <c r="A697" s="101">
        <v>44036.0</v>
      </c>
      <c r="B697" s="102">
        <v>2020.0</v>
      </c>
      <c r="C697" s="102">
        <v>1139.0</v>
      </c>
      <c r="D697" s="102">
        <v>55.0</v>
      </c>
      <c r="E697" s="102" t="s">
        <v>914</v>
      </c>
      <c r="F697" s="102" t="s">
        <v>211</v>
      </c>
    </row>
    <row r="698">
      <c r="A698" s="101">
        <v>44036.0</v>
      </c>
      <c r="B698" s="102">
        <v>2020.0</v>
      </c>
      <c r="C698" s="102">
        <v>1834.0</v>
      </c>
      <c r="D698" s="102">
        <v>95.2</v>
      </c>
      <c r="E698" s="102" t="s">
        <v>915</v>
      </c>
      <c r="F698" s="102" t="s">
        <v>212</v>
      </c>
    </row>
    <row r="699">
      <c r="A699" s="101">
        <v>44035.0</v>
      </c>
      <c r="B699" s="102">
        <v>2020.0</v>
      </c>
      <c r="C699" s="102">
        <v>5.0</v>
      </c>
      <c r="D699" s="102">
        <v>28.6</v>
      </c>
      <c r="E699" s="102" t="s">
        <v>916</v>
      </c>
      <c r="F699" s="102" t="s">
        <v>211</v>
      </c>
    </row>
    <row r="700">
      <c r="A700" s="101">
        <v>44035.0</v>
      </c>
      <c r="B700" s="102">
        <v>2020.0</v>
      </c>
      <c r="C700" s="102">
        <v>4047.0</v>
      </c>
      <c r="D700" s="102">
        <v>90.62</v>
      </c>
      <c r="E700" s="102" t="s">
        <v>917</v>
      </c>
      <c r="F700" s="102" t="s">
        <v>212</v>
      </c>
    </row>
    <row r="701">
      <c r="A701" s="101">
        <v>44034.0</v>
      </c>
      <c r="B701" s="102">
        <v>2020.0</v>
      </c>
      <c r="C701" s="102">
        <v>265.0</v>
      </c>
      <c r="D701" s="102">
        <v>93.93</v>
      </c>
      <c r="E701" s="102" t="s">
        <v>918</v>
      </c>
      <c r="F701" s="102" t="s">
        <v>212</v>
      </c>
    </row>
    <row r="702">
      <c r="A702" s="101">
        <v>44033.0</v>
      </c>
      <c r="B702" s="102">
        <v>2020.0</v>
      </c>
      <c r="C702" s="102">
        <v>8590.0</v>
      </c>
      <c r="D702" s="102">
        <v>88.64</v>
      </c>
      <c r="E702" s="102" t="s">
        <v>919</v>
      </c>
      <c r="F702" s="102" t="s">
        <v>212</v>
      </c>
    </row>
    <row r="703">
      <c r="A703" s="101">
        <v>44032.0</v>
      </c>
      <c r="B703" s="102">
        <v>2020.0</v>
      </c>
      <c r="C703" s="102">
        <v>4005.0</v>
      </c>
      <c r="D703" s="102">
        <v>92.58</v>
      </c>
      <c r="E703" s="102" t="s">
        <v>920</v>
      </c>
      <c r="F703" s="102" t="s">
        <v>212</v>
      </c>
    </row>
    <row r="704">
      <c r="A704" s="101">
        <v>44029.0</v>
      </c>
      <c r="B704" s="102">
        <v>2020.0</v>
      </c>
      <c r="C704" s="102">
        <v>5175.0</v>
      </c>
      <c r="D704" s="102">
        <v>94.0</v>
      </c>
      <c r="E704" s="102" t="s">
        <v>921</v>
      </c>
      <c r="F704" s="102" t="s">
        <v>212</v>
      </c>
    </row>
    <row r="705">
      <c r="A705" s="101">
        <v>44027.0</v>
      </c>
      <c r="B705" s="102">
        <v>2020.0</v>
      </c>
      <c r="C705" s="102">
        <v>100.0</v>
      </c>
      <c r="D705" s="102">
        <v>94.0</v>
      </c>
      <c r="E705" s="102" t="s">
        <v>907</v>
      </c>
      <c r="F705" s="102" t="s">
        <v>212</v>
      </c>
    </row>
    <row r="706">
      <c r="A706" s="101">
        <v>44026.0</v>
      </c>
      <c r="B706" s="102">
        <v>2020.0</v>
      </c>
      <c r="C706" s="102">
        <v>18420.0</v>
      </c>
      <c r="D706" s="102">
        <v>84.87</v>
      </c>
      <c r="E706" s="102" t="s">
        <v>922</v>
      </c>
      <c r="F706" s="102" t="s">
        <v>212</v>
      </c>
    </row>
    <row r="707">
      <c r="A707" s="101">
        <v>44025.0</v>
      </c>
      <c r="B707" s="102">
        <v>2020.0</v>
      </c>
      <c r="C707" s="102">
        <v>300.0</v>
      </c>
      <c r="D707" s="102">
        <v>22.0</v>
      </c>
      <c r="E707" s="102" t="s">
        <v>923</v>
      </c>
      <c r="F707" s="102" t="s">
        <v>211</v>
      </c>
    </row>
    <row r="708">
      <c r="A708" s="101">
        <v>44025.0</v>
      </c>
      <c r="B708" s="102">
        <v>2020.0</v>
      </c>
      <c r="C708" s="102">
        <v>12740.0</v>
      </c>
      <c r="D708" s="102">
        <v>85.13</v>
      </c>
      <c r="E708" s="102" t="s">
        <v>924</v>
      </c>
      <c r="F708" s="102" t="s">
        <v>212</v>
      </c>
    </row>
    <row r="709">
      <c r="A709" s="101">
        <v>44022.0</v>
      </c>
      <c r="B709" s="102">
        <v>2020.0</v>
      </c>
      <c r="C709" s="102">
        <v>100.0</v>
      </c>
      <c r="D709" s="102">
        <v>93.5</v>
      </c>
      <c r="E709" s="102" t="s">
        <v>925</v>
      </c>
      <c r="F709" s="102" t="s">
        <v>212</v>
      </c>
    </row>
    <row r="710">
      <c r="A710" s="101">
        <v>44021.0</v>
      </c>
      <c r="B710" s="102">
        <v>2020.0</v>
      </c>
      <c r="C710" s="102">
        <v>591.0</v>
      </c>
      <c r="D710" s="102">
        <v>55.0</v>
      </c>
      <c r="E710" s="102" t="s">
        <v>926</v>
      </c>
      <c r="F710" s="102" t="s">
        <v>211</v>
      </c>
    </row>
    <row r="711">
      <c r="A711" s="101">
        <v>44021.0</v>
      </c>
      <c r="B711" s="102">
        <v>2020.0</v>
      </c>
      <c r="C711" s="102">
        <v>8989.0</v>
      </c>
      <c r="D711" s="102">
        <v>86.92</v>
      </c>
      <c r="E711" s="102" t="s">
        <v>927</v>
      </c>
      <c r="F711" s="102" t="s">
        <v>212</v>
      </c>
    </row>
    <row r="712">
      <c r="A712" s="101">
        <v>44020.0</v>
      </c>
      <c r="B712" s="102">
        <v>2020.0</v>
      </c>
      <c r="C712" s="102">
        <v>11186.0</v>
      </c>
      <c r="D712" s="102">
        <v>87.29</v>
      </c>
      <c r="E712" s="102" t="s">
        <v>928</v>
      </c>
      <c r="F712" s="102" t="s">
        <v>212</v>
      </c>
    </row>
    <row r="713">
      <c r="A713" s="101">
        <v>44019.0</v>
      </c>
      <c r="B713" s="102">
        <v>2020.0</v>
      </c>
      <c r="C713" s="102">
        <v>220.0</v>
      </c>
      <c r="D713" s="102">
        <v>22.0</v>
      </c>
      <c r="E713" s="102" t="s">
        <v>929</v>
      </c>
      <c r="F713" s="102" t="s">
        <v>211</v>
      </c>
    </row>
    <row r="714">
      <c r="A714" s="101">
        <v>44019.0</v>
      </c>
      <c r="B714" s="102">
        <v>2020.0</v>
      </c>
      <c r="C714" s="102">
        <v>1548.0</v>
      </c>
      <c r="D714" s="102">
        <v>100.0</v>
      </c>
      <c r="E714" s="102" t="s">
        <v>930</v>
      </c>
      <c r="F714" s="102" t="s">
        <v>212</v>
      </c>
    </row>
    <row r="715">
      <c r="A715" s="101">
        <v>44018.0</v>
      </c>
      <c r="B715" s="102">
        <v>2020.0</v>
      </c>
      <c r="C715" s="102">
        <v>3095.0</v>
      </c>
      <c r="D715" s="102">
        <v>92.94</v>
      </c>
      <c r="E715" s="102" t="s">
        <v>931</v>
      </c>
      <c r="F715" s="102" t="s">
        <v>212</v>
      </c>
    </row>
    <row r="716">
      <c r="A716" s="101">
        <v>44014.0</v>
      </c>
      <c r="B716" s="102">
        <v>2020.0</v>
      </c>
      <c r="C716" s="102">
        <v>1421.0</v>
      </c>
      <c r="D716" s="102">
        <v>93.79</v>
      </c>
      <c r="E716" s="102" t="s">
        <v>932</v>
      </c>
      <c r="F716" s="102" t="s">
        <v>212</v>
      </c>
    </row>
    <row r="717">
      <c r="A717" s="101">
        <v>44012.0</v>
      </c>
      <c r="B717" s="102">
        <v>2020.0</v>
      </c>
      <c r="C717" s="102">
        <v>100.0</v>
      </c>
      <c r="D717" s="102">
        <v>93.0</v>
      </c>
      <c r="E717" s="102" t="s">
        <v>933</v>
      </c>
      <c r="F717" s="102" t="s">
        <v>212</v>
      </c>
    </row>
    <row r="718">
      <c r="A718" s="101">
        <v>44011.0</v>
      </c>
      <c r="B718" s="102">
        <v>2020.0</v>
      </c>
      <c r="C718" s="102">
        <v>5861.0</v>
      </c>
      <c r="D718" s="102">
        <v>88.83</v>
      </c>
      <c r="E718" s="102" t="s">
        <v>934</v>
      </c>
      <c r="F718" s="102" t="s">
        <v>212</v>
      </c>
    </row>
    <row r="719">
      <c r="A719" s="101">
        <v>44006.0</v>
      </c>
      <c r="B719" s="102">
        <v>2020.0</v>
      </c>
      <c r="C719" s="102">
        <v>1200.0</v>
      </c>
      <c r="D719" s="102">
        <v>20.0</v>
      </c>
      <c r="E719" s="102" t="s">
        <v>935</v>
      </c>
      <c r="F719" s="102" t="s">
        <v>211</v>
      </c>
    </row>
    <row r="720">
      <c r="A720" s="101">
        <v>44006.0</v>
      </c>
      <c r="B720" s="102">
        <v>2020.0</v>
      </c>
      <c r="C720" s="102">
        <v>53.0</v>
      </c>
      <c r="D720" s="102">
        <v>55.0</v>
      </c>
      <c r="E720" s="102" t="s">
        <v>936</v>
      </c>
      <c r="F720" s="102" t="s">
        <v>211</v>
      </c>
    </row>
    <row r="721">
      <c r="A721" s="101">
        <v>44006.0</v>
      </c>
      <c r="B721" s="102">
        <v>2020.0</v>
      </c>
      <c r="C721" s="102">
        <v>15800.0</v>
      </c>
      <c r="D721" s="102">
        <v>90.0</v>
      </c>
      <c r="E721" s="102" t="s">
        <v>937</v>
      </c>
      <c r="F721" s="102" t="s">
        <v>212</v>
      </c>
    </row>
    <row r="722">
      <c r="A722" s="101">
        <v>44005.0</v>
      </c>
      <c r="B722" s="102">
        <v>2020.0</v>
      </c>
      <c r="C722" s="102">
        <v>1.0</v>
      </c>
      <c r="D722" s="102">
        <v>17.3</v>
      </c>
      <c r="E722" s="102" t="s">
        <v>938</v>
      </c>
      <c r="F722" s="102" t="s">
        <v>211</v>
      </c>
    </row>
    <row r="723">
      <c r="A723" s="101">
        <v>44004.0</v>
      </c>
      <c r="B723" s="102">
        <v>2020.0</v>
      </c>
      <c r="C723" s="102">
        <v>132.0</v>
      </c>
      <c r="D723" s="102">
        <v>93.7</v>
      </c>
      <c r="E723" s="102" t="s">
        <v>939</v>
      </c>
      <c r="F723" s="102" t="s">
        <v>212</v>
      </c>
    </row>
    <row r="724">
      <c r="A724" s="101">
        <v>44001.0</v>
      </c>
      <c r="B724" s="102">
        <v>2020.0</v>
      </c>
      <c r="C724" s="102">
        <v>3864.0</v>
      </c>
      <c r="D724" s="102">
        <v>90.5</v>
      </c>
      <c r="E724" s="102" t="s">
        <v>940</v>
      </c>
      <c r="F724" s="102" t="s">
        <v>212</v>
      </c>
    </row>
    <row r="725">
      <c r="A725" s="101">
        <v>44000.0</v>
      </c>
      <c r="B725" s="102">
        <v>2020.0</v>
      </c>
      <c r="C725" s="102">
        <v>200.0</v>
      </c>
      <c r="D725" s="102">
        <v>90.1</v>
      </c>
      <c r="E725" s="102" t="s">
        <v>941</v>
      </c>
      <c r="F725" s="102" t="s">
        <v>212</v>
      </c>
    </row>
    <row r="726">
      <c r="A726" s="101">
        <v>43999.0</v>
      </c>
      <c r="B726" s="102">
        <v>2020.0</v>
      </c>
      <c r="C726" s="102">
        <v>53.0</v>
      </c>
      <c r="D726" s="102">
        <v>47.5</v>
      </c>
      <c r="E726" s="102" t="s">
        <v>942</v>
      </c>
      <c r="F726" s="102" t="s">
        <v>211</v>
      </c>
    </row>
    <row r="727">
      <c r="A727" s="101">
        <v>43998.0</v>
      </c>
      <c r="B727" s="102">
        <v>2020.0</v>
      </c>
      <c r="C727" s="102">
        <v>1000.0</v>
      </c>
      <c r="D727" s="102">
        <v>80.0</v>
      </c>
      <c r="E727" s="102" t="s">
        <v>943</v>
      </c>
      <c r="F727" s="102" t="s">
        <v>212</v>
      </c>
    </row>
    <row r="728">
      <c r="A728" s="101">
        <v>43997.0</v>
      </c>
      <c r="B728" s="102">
        <v>2020.0</v>
      </c>
      <c r="C728" s="102">
        <v>1500.0</v>
      </c>
      <c r="D728" s="102">
        <v>47.5</v>
      </c>
      <c r="E728" s="102" t="s">
        <v>944</v>
      </c>
      <c r="F728" s="102" t="s">
        <v>211</v>
      </c>
    </row>
    <row r="729">
      <c r="A729" s="101">
        <v>43997.0</v>
      </c>
      <c r="B729" s="102">
        <v>2020.0</v>
      </c>
      <c r="C729" s="102">
        <v>617.0</v>
      </c>
      <c r="D729" s="102">
        <v>69.42</v>
      </c>
      <c r="E729" s="102" t="s">
        <v>945</v>
      </c>
      <c r="F729" s="102" t="s">
        <v>212</v>
      </c>
    </row>
    <row r="730">
      <c r="A730" s="101">
        <v>43994.0</v>
      </c>
      <c r="B730" s="102">
        <v>2020.0</v>
      </c>
      <c r="C730" s="102">
        <v>14221.0</v>
      </c>
      <c r="D730" s="102">
        <v>74.54</v>
      </c>
      <c r="E730" s="102" t="s">
        <v>946</v>
      </c>
      <c r="F730" s="102" t="s">
        <v>212</v>
      </c>
    </row>
    <row r="731">
      <c r="A731" s="101">
        <v>43993.0</v>
      </c>
      <c r="B731" s="102">
        <v>2020.0</v>
      </c>
      <c r="C731" s="102">
        <v>1500.0</v>
      </c>
      <c r="D731" s="102">
        <v>53.1</v>
      </c>
      <c r="E731" s="102" t="s">
        <v>947</v>
      </c>
      <c r="F731" s="102" t="s">
        <v>211</v>
      </c>
    </row>
    <row r="732">
      <c r="A732" s="101">
        <v>43993.0</v>
      </c>
      <c r="B732" s="102">
        <v>2020.0</v>
      </c>
      <c r="C732" s="102">
        <v>6950.0</v>
      </c>
      <c r="D732" s="102">
        <v>13.3</v>
      </c>
      <c r="E732" s="102" t="s">
        <v>948</v>
      </c>
      <c r="F732" s="102" t="s">
        <v>211</v>
      </c>
    </row>
    <row r="733">
      <c r="A733" s="101">
        <v>43993.0</v>
      </c>
      <c r="B733" s="102">
        <v>2020.0</v>
      </c>
      <c r="C733" s="102">
        <v>90.0</v>
      </c>
      <c r="D733" s="102">
        <v>89.4</v>
      </c>
      <c r="E733" s="102" t="s">
        <v>949</v>
      </c>
      <c r="F733" s="102" t="s">
        <v>212</v>
      </c>
    </row>
    <row r="734">
      <c r="A734" s="101">
        <v>43992.0</v>
      </c>
      <c r="B734" s="102">
        <v>2020.0</v>
      </c>
      <c r="C734" s="102">
        <v>50.0</v>
      </c>
      <c r="D734" s="102">
        <v>19.0</v>
      </c>
      <c r="E734" s="102" t="s">
        <v>950</v>
      </c>
      <c r="F734" s="102" t="s">
        <v>211</v>
      </c>
    </row>
    <row r="735">
      <c r="A735" s="101">
        <v>43991.0</v>
      </c>
      <c r="B735" s="102">
        <v>2020.0</v>
      </c>
      <c r="C735" s="102">
        <v>10.0</v>
      </c>
      <c r="D735" s="102">
        <v>14.6</v>
      </c>
      <c r="E735" s="102" t="s">
        <v>951</v>
      </c>
      <c r="F735" s="102" t="s">
        <v>211</v>
      </c>
    </row>
    <row r="736">
      <c r="A736" s="101">
        <v>43990.0</v>
      </c>
      <c r="B736" s="102">
        <v>2020.0</v>
      </c>
      <c r="C736" s="102">
        <v>231.0</v>
      </c>
      <c r="D736" s="102">
        <v>89.2</v>
      </c>
      <c r="E736" s="102" t="s">
        <v>952</v>
      </c>
      <c r="F736" s="102" t="s">
        <v>212</v>
      </c>
    </row>
    <row r="737">
      <c r="A737" s="101">
        <v>43987.0</v>
      </c>
      <c r="B737" s="102">
        <v>2020.0</v>
      </c>
      <c r="C737" s="102">
        <v>2052.0</v>
      </c>
      <c r="D737" s="102">
        <v>83.98</v>
      </c>
      <c r="E737" s="102" t="s">
        <v>953</v>
      </c>
      <c r="F737" s="102" t="s">
        <v>212</v>
      </c>
    </row>
    <row r="738">
      <c r="A738" s="101">
        <v>43986.0</v>
      </c>
      <c r="B738" s="102">
        <v>2020.0</v>
      </c>
      <c r="C738" s="102">
        <v>231.0</v>
      </c>
      <c r="D738" s="102">
        <v>89.3</v>
      </c>
      <c r="E738" s="102" t="s">
        <v>954</v>
      </c>
      <c r="F738" s="102" t="s">
        <v>212</v>
      </c>
    </row>
    <row r="739">
      <c r="A739" s="101">
        <v>43985.0</v>
      </c>
      <c r="B739" s="102">
        <v>2020.0</v>
      </c>
      <c r="C739" s="102">
        <v>307.0</v>
      </c>
      <c r="D739" s="102">
        <v>89.1</v>
      </c>
      <c r="E739" s="102" t="s">
        <v>955</v>
      </c>
      <c r="F739" s="102" t="s">
        <v>212</v>
      </c>
    </row>
    <row r="740">
      <c r="A740" s="101">
        <v>43977.0</v>
      </c>
      <c r="B740" s="102">
        <v>2020.0</v>
      </c>
      <c r="C740" s="102">
        <v>2031.0</v>
      </c>
      <c r="D740" s="102">
        <v>40.0</v>
      </c>
      <c r="E740" s="102" t="s">
        <v>956</v>
      </c>
      <c r="F740" s="102" t="s">
        <v>211</v>
      </c>
    </row>
    <row r="741">
      <c r="A741" s="101">
        <v>43965.0</v>
      </c>
      <c r="B741" s="102">
        <v>2020.0</v>
      </c>
      <c r="C741" s="102">
        <v>2546.0</v>
      </c>
      <c r="D741" s="102">
        <v>11.2</v>
      </c>
      <c r="E741" s="102" t="s">
        <v>957</v>
      </c>
      <c r="F741" s="102" t="s">
        <v>211</v>
      </c>
    </row>
    <row r="742">
      <c r="A742" s="101">
        <v>43964.0</v>
      </c>
      <c r="B742" s="102">
        <v>2020.0</v>
      </c>
      <c r="C742" s="102">
        <v>10.0</v>
      </c>
      <c r="D742" s="102">
        <v>16.0</v>
      </c>
      <c r="E742" s="102" t="s">
        <v>431</v>
      </c>
      <c r="F742" s="102" t="s">
        <v>211</v>
      </c>
    </row>
    <row r="743">
      <c r="A743" s="101">
        <v>43964.0</v>
      </c>
      <c r="B743" s="102">
        <v>2020.0</v>
      </c>
      <c r="C743" s="102">
        <v>109.0</v>
      </c>
      <c r="D743" s="102">
        <v>88.0</v>
      </c>
      <c r="E743" s="102" t="s">
        <v>958</v>
      </c>
      <c r="F743" s="102" t="s">
        <v>212</v>
      </c>
    </row>
    <row r="744">
      <c r="A744" s="101">
        <v>43963.0</v>
      </c>
      <c r="B744" s="102">
        <v>2020.0</v>
      </c>
      <c r="C744" s="102">
        <v>4680.0</v>
      </c>
      <c r="D744" s="102">
        <v>74.34</v>
      </c>
      <c r="E744" s="102" t="s">
        <v>959</v>
      </c>
      <c r="F744" s="102" t="s">
        <v>212</v>
      </c>
    </row>
    <row r="745">
      <c r="A745" s="101">
        <v>43958.0</v>
      </c>
      <c r="B745" s="102">
        <v>2020.0</v>
      </c>
      <c r="C745" s="102">
        <v>10000.0</v>
      </c>
      <c r="D745" s="102">
        <v>20.0</v>
      </c>
      <c r="E745" s="102" t="s">
        <v>960</v>
      </c>
      <c r="F745" s="102" t="s">
        <v>211</v>
      </c>
    </row>
    <row r="746">
      <c r="A746" s="101">
        <v>43944.0</v>
      </c>
      <c r="B746" s="102">
        <v>2020.0</v>
      </c>
      <c r="C746" s="102">
        <v>15000.0</v>
      </c>
      <c r="D746" s="102">
        <v>40.0</v>
      </c>
      <c r="E746" s="102" t="s">
        <v>961</v>
      </c>
      <c r="F746" s="102" t="s">
        <v>211</v>
      </c>
    </row>
    <row r="747">
      <c r="A747" s="101">
        <v>43943.0</v>
      </c>
      <c r="B747" s="102">
        <v>2020.0</v>
      </c>
      <c r="C747" s="102">
        <v>5.0</v>
      </c>
      <c r="D747" s="102">
        <v>34.4</v>
      </c>
      <c r="E747" s="102" t="s">
        <v>962</v>
      </c>
      <c r="F747" s="102" t="s">
        <v>211</v>
      </c>
    </row>
    <row r="748">
      <c r="A748" s="101">
        <v>43943.0</v>
      </c>
      <c r="B748" s="102">
        <v>2020.0</v>
      </c>
      <c r="C748" s="102">
        <v>184.0</v>
      </c>
      <c r="D748" s="102">
        <v>85.43</v>
      </c>
      <c r="E748" s="102" t="s">
        <v>963</v>
      </c>
      <c r="F748" s="102" t="s">
        <v>212</v>
      </c>
    </row>
    <row r="749">
      <c r="A749" s="101">
        <v>43942.0</v>
      </c>
      <c r="B749" s="102">
        <v>2020.0</v>
      </c>
      <c r="C749" s="102">
        <v>5.0</v>
      </c>
      <c r="D749" s="102">
        <v>28.7</v>
      </c>
      <c r="E749" s="102" t="s">
        <v>964</v>
      </c>
      <c r="F749" s="102" t="s">
        <v>211</v>
      </c>
    </row>
    <row r="750">
      <c r="A750" s="101">
        <v>43941.0</v>
      </c>
      <c r="B750" s="102">
        <v>2020.0</v>
      </c>
      <c r="C750" s="102">
        <v>5.0</v>
      </c>
      <c r="D750" s="102">
        <v>23.9</v>
      </c>
      <c r="E750" s="102" t="s">
        <v>965</v>
      </c>
      <c r="F750" s="102" t="s">
        <v>211</v>
      </c>
    </row>
    <row r="751">
      <c r="A751" s="101">
        <v>43938.0</v>
      </c>
      <c r="B751" s="102">
        <v>2020.0</v>
      </c>
      <c r="C751" s="102">
        <v>5.0</v>
      </c>
      <c r="D751" s="102">
        <v>19.9</v>
      </c>
      <c r="E751" s="102" t="s">
        <v>966</v>
      </c>
      <c r="F751" s="102" t="s">
        <v>211</v>
      </c>
    </row>
    <row r="752">
      <c r="A752" s="101">
        <v>43938.0</v>
      </c>
      <c r="B752" s="102">
        <v>2020.0</v>
      </c>
      <c r="C752" s="102">
        <v>111.0</v>
      </c>
      <c r="D752" s="102">
        <v>86.17</v>
      </c>
      <c r="E752" s="102" t="s">
        <v>967</v>
      </c>
      <c r="F752" s="102" t="s">
        <v>212</v>
      </c>
    </row>
    <row r="753">
      <c r="A753" s="101">
        <v>43937.0</v>
      </c>
      <c r="B753" s="102">
        <v>2020.0</v>
      </c>
      <c r="C753" s="102">
        <v>5.0</v>
      </c>
      <c r="D753" s="102">
        <v>16.6</v>
      </c>
      <c r="E753" s="102" t="s">
        <v>968</v>
      </c>
      <c r="F753" s="102" t="s">
        <v>211</v>
      </c>
    </row>
    <row r="754">
      <c r="A754" s="101">
        <v>43937.0</v>
      </c>
      <c r="B754" s="102">
        <v>2020.0</v>
      </c>
      <c r="C754" s="102">
        <v>72.0</v>
      </c>
      <c r="D754" s="102">
        <v>85.37</v>
      </c>
      <c r="E754" s="102" t="s">
        <v>969</v>
      </c>
      <c r="F754" s="102" t="s">
        <v>212</v>
      </c>
    </row>
    <row r="755">
      <c r="A755" s="101">
        <v>43935.0</v>
      </c>
      <c r="B755" s="102">
        <v>2020.0</v>
      </c>
      <c r="C755" s="102">
        <v>5.0</v>
      </c>
      <c r="D755" s="102">
        <v>13.8</v>
      </c>
      <c r="E755" s="102" t="s">
        <v>970</v>
      </c>
      <c r="F755" s="102" t="s">
        <v>211</v>
      </c>
    </row>
    <row r="756">
      <c r="A756" s="101">
        <v>43931.0</v>
      </c>
      <c r="B756" s="102">
        <v>2020.0</v>
      </c>
      <c r="C756" s="102">
        <v>106.0</v>
      </c>
      <c r="D756" s="102">
        <v>86.8</v>
      </c>
      <c r="E756" s="102" t="s">
        <v>971</v>
      </c>
      <c r="F756" s="102" t="s">
        <v>212</v>
      </c>
    </row>
    <row r="757">
      <c r="A757" s="101">
        <v>43930.0</v>
      </c>
      <c r="B757" s="102">
        <v>2020.0</v>
      </c>
      <c r="C757" s="102">
        <v>100.0</v>
      </c>
      <c r="D757" s="102">
        <v>12.3</v>
      </c>
      <c r="E757" s="102" t="s">
        <v>972</v>
      </c>
      <c r="F757" s="102" t="s">
        <v>211</v>
      </c>
    </row>
    <row r="758">
      <c r="A758" s="101">
        <v>43929.0</v>
      </c>
      <c r="B758" s="102">
        <v>2020.0</v>
      </c>
      <c r="C758" s="102">
        <v>4899.0</v>
      </c>
      <c r="D758" s="102">
        <v>13.3</v>
      </c>
      <c r="E758" s="102" t="s">
        <v>973</v>
      </c>
      <c r="F758" s="102" t="s">
        <v>211</v>
      </c>
    </row>
    <row r="759">
      <c r="A759" s="101">
        <v>43928.0</v>
      </c>
      <c r="B759" s="102">
        <v>2020.0</v>
      </c>
      <c r="C759" s="102">
        <v>2001.0</v>
      </c>
      <c r="D759" s="102">
        <v>12.83</v>
      </c>
      <c r="E759" s="102" t="s">
        <v>974</v>
      </c>
      <c r="F759" s="102" t="s">
        <v>211</v>
      </c>
    </row>
    <row r="760">
      <c r="A760" s="101">
        <v>43928.0</v>
      </c>
      <c r="B760" s="102">
        <v>2020.0</v>
      </c>
      <c r="C760" s="102">
        <v>133.0</v>
      </c>
      <c r="D760" s="102">
        <v>87.2</v>
      </c>
      <c r="E760" s="102" t="s">
        <v>975</v>
      </c>
      <c r="F760" s="102" t="s">
        <v>212</v>
      </c>
    </row>
    <row r="761">
      <c r="A761" s="101">
        <v>43924.0</v>
      </c>
      <c r="B761" s="102">
        <v>2020.0</v>
      </c>
      <c r="C761" s="102">
        <v>3000.0</v>
      </c>
      <c r="D761" s="102">
        <v>13.58</v>
      </c>
      <c r="E761" s="102" t="s">
        <v>976</v>
      </c>
      <c r="F761" s="102" t="s">
        <v>211</v>
      </c>
    </row>
    <row r="762">
      <c r="A762" s="101">
        <v>43922.0</v>
      </c>
      <c r="B762" s="102">
        <v>2020.0</v>
      </c>
      <c r="C762" s="102">
        <v>105.0</v>
      </c>
      <c r="D762" s="102">
        <v>86.7</v>
      </c>
      <c r="E762" s="102" t="s">
        <v>977</v>
      </c>
      <c r="F762" s="102" t="s">
        <v>212</v>
      </c>
    </row>
    <row r="763">
      <c r="A763" s="101">
        <v>43917.0</v>
      </c>
      <c r="B763" s="102">
        <v>2020.0</v>
      </c>
      <c r="C763" s="102">
        <v>100.0</v>
      </c>
      <c r="D763" s="102">
        <v>86.3</v>
      </c>
      <c r="E763" s="102" t="s">
        <v>978</v>
      </c>
      <c r="F763" s="102" t="s">
        <v>212</v>
      </c>
    </row>
    <row r="764">
      <c r="A764" s="101">
        <v>43915.0</v>
      </c>
      <c r="B764" s="102">
        <v>2020.0</v>
      </c>
      <c r="C764" s="102">
        <v>230.0</v>
      </c>
      <c r="D764" s="102">
        <v>86.33</v>
      </c>
      <c r="E764" s="102" t="s">
        <v>979</v>
      </c>
      <c r="F764" s="102" t="s">
        <v>212</v>
      </c>
    </row>
    <row r="765">
      <c r="A765" s="101">
        <v>43914.0</v>
      </c>
      <c r="B765" s="102">
        <v>2020.0</v>
      </c>
      <c r="C765" s="102">
        <v>5500.0</v>
      </c>
      <c r="D765" s="102">
        <v>87.0</v>
      </c>
      <c r="E765" s="102" t="s">
        <v>980</v>
      </c>
      <c r="F765" s="102" t="s">
        <v>212</v>
      </c>
    </row>
    <row r="766">
      <c r="A766" s="101">
        <v>43913.0</v>
      </c>
      <c r="B766" s="102">
        <v>2020.0</v>
      </c>
      <c r="C766" s="102">
        <v>205.0</v>
      </c>
      <c r="D766" s="102">
        <v>85.6</v>
      </c>
      <c r="E766" s="102" t="s">
        <v>981</v>
      </c>
      <c r="F766" s="102" t="s">
        <v>212</v>
      </c>
    </row>
    <row r="767">
      <c r="A767" s="101">
        <v>43910.0</v>
      </c>
      <c r="B767" s="102">
        <v>2020.0</v>
      </c>
      <c r="C767" s="102">
        <v>4700.0</v>
      </c>
      <c r="D767" s="102">
        <v>84.72</v>
      </c>
      <c r="E767" s="102" t="s">
        <v>982</v>
      </c>
      <c r="F767" s="102" t="s">
        <v>212</v>
      </c>
    </row>
    <row r="768">
      <c r="A768" s="101">
        <v>43908.0</v>
      </c>
      <c r="B768" s="102">
        <v>2020.0</v>
      </c>
      <c r="C768" s="102">
        <v>6975.0</v>
      </c>
      <c r="D768" s="102">
        <v>83.97</v>
      </c>
      <c r="E768" s="102" t="s">
        <v>983</v>
      </c>
      <c r="F768" s="102" t="s">
        <v>212</v>
      </c>
    </row>
    <row r="769">
      <c r="A769" s="101">
        <v>43907.0</v>
      </c>
      <c r="B769" s="102">
        <v>2020.0</v>
      </c>
      <c r="C769" s="102">
        <v>475.0</v>
      </c>
      <c r="D769" s="102">
        <v>86.1</v>
      </c>
      <c r="E769" s="102" t="s">
        <v>984</v>
      </c>
      <c r="F769" s="102" t="s">
        <v>212</v>
      </c>
    </row>
    <row r="770">
      <c r="A770" s="101">
        <v>43903.0</v>
      </c>
      <c r="B770" s="102">
        <v>2020.0</v>
      </c>
      <c r="C770" s="102">
        <v>600.0</v>
      </c>
      <c r="D770" s="102">
        <v>84.4</v>
      </c>
      <c r="E770" s="102" t="s">
        <v>985</v>
      </c>
      <c r="F770" s="102" t="s">
        <v>212</v>
      </c>
    </row>
    <row r="771">
      <c r="A771" s="101">
        <v>43902.0</v>
      </c>
      <c r="B771" s="102">
        <v>2020.0</v>
      </c>
      <c r="C771" s="102">
        <v>1000.0</v>
      </c>
      <c r="D771" s="102">
        <v>81.0</v>
      </c>
      <c r="E771" s="102" t="s">
        <v>986</v>
      </c>
      <c r="F771" s="102" t="s">
        <v>212</v>
      </c>
    </row>
    <row r="772">
      <c r="A772" s="101">
        <v>43901.0</v>
      </c>
      <c r="B772" s="102">
        <v>2020.0</v>
      </c>
      <c r="C772" s="102">
        <v>300.0</v>
      </c>
      <c r="D772" s="102">
        <v>68.0</v>
      </c>
      <c r="E772" s="102" t="s">
        <v>267</v>
      </c>
      <c r="F772" s="102" t="s">
        <v>212</v>
      </c>
    </row>
    <row r="773">
      <c r="A773" s="101">
        <v>43879.0</v>
      </c>
      <c r="B773" s="102">
        <v>2020.0</v>
      </c>
      <c r="C773" s="102">
        <v>1.0</v>
      </c>
      <c r="D773" s="102">
        <v>84.5</v>
      </c>
      <c r="E773" s="102" t="s">
        <v>987</v>
      </c>
      <c r="F773" s="102" t="s">
        <v>212</v>
      </c>
    </row>
    <row r="774">
      <c r="A774" s="101">
        <v>43839.0</v>
      </c>
      <c r="B774" s="102">
        <v>2020.0</v>
      </c>
      <c r="C774" s="102">
        <v>350.0</v>
      </c>
      <c r="D774" s="102">
        <v>84.5</v>
      </c>
      <c r="E774" s="102" t="s">
        <v>988</v>
      </c>
      <c r="F774" s="102" t="s">
        <v>212</v>
      </c>
    </row>
    <row r="775">
      <c r="A775" s="101">
        <v>43838.0</v>
      </c>
      <c r="B775" s="102">
        <v>2020.0</v>
      </c>
      <c r="C775" s="102">
        <v>300.0</v>
      </c>
      <c r="D775" s="102">
        <v>80.1</v>
      </c>
      <c r="E775" s="102" t="s">
        <v>989</v>
      </c>
      <c r="F775" s="102" t="s">
        <v>212</v>
      </c>
    </row>
    <row r="776">
      <c r="A776" s="101">
        <v>43837.0</v>
      </c>
      <c r="B776" s="102">
        <v>2020.0</v>
      </c>
      <c r="C776" s="102">
        <v>400.0</v>
      </c>
      <c r="D776" s="102">
        <v>76.2</v>
      </c>
      <c r="E776" s="102" t="s">
        <v>990</v>
      </c>
      <c r="F776" s="102" t="s">
        <v>212</v>
      </c>
    </row>
    <row r="777">
      <c r="A777" s="101">
        <v>43836.0</v>
      </c>
      <c r="B777" s="102">
        <v>2020.0</v>
      </c>
      <c r="C777" s="102">
        <v>487.0</v>
      </c>
      <c r="D777" s="102">
        <v>73.1</v>
      </c>
      <c r="E777" s="102" t="s">
        <v>991</v>
      </c>
      <c r="F777" s="102" t="s">
        <v>212</v>
      </c>
    </row>
    <row r="778">
      <c r="A778" s="101">
        <v>43830.0</v>
      </c>
      <c r="B778" s="102">
        <v>2019.0</v>
      </c>
      <c r="C778" s="102">
        <v>1024.0</v>
      </c>
      <c r="D778" s="102">
        <v>70.0</v>
      </c>
      <c r="E778" s="102" t="s">
        <v>992</v>
      </c>
      <c r="F778" s="102" t="s">
        <v>212</v>
      </c>
    </row>
    <row r="779">
      <c r="A779" s="101">
        <v>43829.0</v>
      </c>
      <c r="B779" s="102">
        <v>2019.0</v>
      </c>
      <c r="C779" s="102">
        <v>1000.0</v>
      </c>
      <c r="D779" s="102">
        <v>68.7</v>
      </c>
      <c r="E779" s="102" t="s">
        <v>993</v>
      </c>
      <c r="F779" s="102" t="s">
        <v>212</v>
      </c>
    </row>
    <row r="780">
      <c r="A780" s="101">
        <v>43826.0</v>
      </c>
      <c r="B780" s="102">
        <v>2019.0</v>
      </c>
      <c r="C780" s="102">
        <v>873.0</v>
      </c>
      <c r="D780" s="102">
        <v>75.0</v>
      </c>
      <c r="E780" s="102" t="s">
        <v>994</v>
      </c>
      <c r="F780" s="102" t="s">
        <v>212</v>
      </c>
    </row>
    <row r="781">
      <c r="A781" s="101">
        <v>43824.0</v>
      </c>
      <c r="B781" s="102">
        <v>2019.0</v>
      </c>
      <c r="C781" s="102">
        <v>4242.0</v>
      </c>
      <c r="D781" s="102">
        <v>82.8</v>
      </c>
      <c r="E781" s="102" t="s">
        <v>995</v>
      </c>
      <c r="F781" s="102" t="s">
        <v>212</v>
      </c>
    </row>
    <row r="782">
      <c r="A782" s="101">
        <v>43822.0</v>
      </c>
      <c r="B782" s="102">
        <v>2019.0</v>
      </c>
      <c r="C782" s="102">
        <v>5910.0</v>
      </c>
      <c r="D782" s="102">
        <v>75.82</v>
      </c>
      <c r="E782" s="102" t="s">
        <v>996</v>
      </c>
      <c r="F782" s="102" t="s">
        <v>212</v>
      </c>
    </row>
    <row r="783">
      <c r="A783" s="101">
        <v>43819.0</v>
      </c>
      <c r="B783" s="102">
        <v>2019.0</v>
      </c>
      <c r="C783" s="102">
        <v>80.0</v>
      </c>
      <c r="D783" s="102">
        <v>77.0</v>
      </c>
      <c r="E783" s="102" t="s">
        <v>997</v>
      </c>
      <c r="F783" s="102" t="s">
        <v>212</v>
      </c>
    </row>
    <row r="784">
      <c r="A784" s="101">
        <v>43818.0</v>
      </c>
      <c r="B784" s="102">
        <v>2019.0</v>
      </c>
      <c r="C784" s="102">
        <v>84.0</v>
      </c>
      <c r="D784" s="102">
        <v>76.0</v>
      </c>
      <c r="E784" s="102" t="s">
        <v>998</v>
      </c>
      <c r="F784" s="102" t="s">
        <v>212</v>
      </c>
    </row>
    <row r="785">
      <c r="A785" s="101">
        <v>43817.0</v>
      </c>
      <c r="B785" s="102">
        <v>2019.0</v>
      </c>
      <c r="C785" s="102">
        <v>6620.0</v>
      </c>
      <c r="D785" s="102">
        <v>75.15</v>
      </c>
      <c r="E785" s="102" t="s">
        <v>999</v>
      </c>
      <c r="F785" s="102" t="s">
        <v>212</v>
      </c>
    </row>
    <row r="786">
      <c r="A786" s="101">
        <v>43816.0</v>
      </c>
      <c r="B786" s="102">
        <v>2019.0</v>
      </c>
      <c r="C786" s="102">
        <v>3619.0</v>
      </c>
      <c r="D786" s="102">
        <v>71.26</v>
      </c>
      <c r="E786" s="102" t="s">
        <v>1000</v>
      </c>
      <c r="F786" s="102" t="s">
        <v>212</v>
      </c>
    </row>
    <row r="787">
      <c r="A787" s="101">
        <v>43815.0</v>
      </c>
      <c r="B787" s="102">
        <v>2019.0</v>
      </c>
      <c r="C787" s="102">
        <v>28000.0</v>
      </c>
      <c r="D787" s="102">
        <v>61.93</v>
      </c>
      <c r="E787" s="102" t="s">
        <v>1001</v>
      </c>
      <c r="F787" s="102" t="s">
        <v>212</v>
      </c>
    </row>
    <row r="788">
      <c r="A788" s="101">
        <v>43812.0</v>
      </c>
      <c r="B788" s="102">
        <v>2019.0</v>
      </c>
      <c r="C788" s="102">
        <v>1.0</v>
      </c>
      <c r="D788" s="102">
        <v>60.0</v>
      </c>
      <c r="E788" s="102" t="s">
        <v>1002</v>
      </c>
      <c r="F788" s="102" t="s">
        <v>212</v>
      </c>
    </row>
    <row r="789">
      <c r="A789" s="101">
        <v>43811.0</v>
      </c>
      <c r="B789" s="102">
        <v>2019.0</v>
      </c>
      <c r="C789" s="102">
        <v>9215.0</v>
      </c>
      <c r="D789" s="102">
        <v>74.66</v>
      </c>
      <c r="E789" s="102" t="s">
        <v>1003</v>
      </c>
      <c r="F789" s="102" t="s">
        <v>212</v>
      </c>
    </row>
    <row r="790">
      <c r="A790" s="101">
        <v>43810.0</v>
      </c>
      <c r="B790" s="102">
        <v>2019.0</v>
      </c>
      <c r="C790" s="102">
        <v>14315.0</v>
      </c>
      <c r="D790" s="102">
        <v>76.48</v>
      </c>
      <c r="E790" s="102" t="s">
        <v>1004</v>
      </c>
      <c r="F790" s="102" t="s">
        <v>212</v>
      </c>
    </row>
    <row r="791">
      <c r="A791" s="101">
        <v>43809.0</v>
      </c>
      <c r="B791" s="102">
        <v>2019.0</v>
      </c>
      <c r="C791" s="102">
        <v>780.0</v>
      </c>
      <c r="D791" s="102">
        <v>75.38</v>
      </c>
      <c r="E791" s="102" t="s">
        <v>1005</v>
      </c>
      <c r="F791" s="102" t="s">
        <v>212</v>
      </c>
    </row>
    <row r="792">
      <c r="A792" s="101">
        <v>43802.0</v>
      </c>
      <c r="B792" s="102">
        <v>2019.0</v>
      </c>
      <c r="C792" s="102">
        <v>9500.0</v>
      </c>
      <c r="D792" s="102">
        <v>72.11</v>
      </c>
      <c r="E792" s="102" t="s">
        <v>1006</v>
      </c>
      <c r="F792" s="102" t="s">
        <v>212</v>
      </c>
    </row>
    <row r="793">
      <c r="A793" s="101">
        <v>43801.0</v>
      </c>
      <c r="B793" s="102">
        <v>2019.0</v>
      </c>
      <c r="C793" s="102">
        <v>500.0</v>
      </c>
      <c r="D793" s="102">
        <v>66.0</v>
      </c>
      <c r="E793" s="102" t="s">
        <v>1007</v>
      </c>
      <c r="F793" s="102" t="s">
        <v>212</v>
      </c>
    </row>
    <row r="794">
      <c r="A794" s="101">
        <v>43797.0</v>
      </c>
      <c r="B794" s="102">
        <v>2019.0</v>
      </c>
      <c r="C794" s="102">
        <v>3319.0</v>
      </c>
      <c r="D794" s="102">
        <v>55.1</v>
      </c>
      <c r="E794" s="102" t="s">
        <v>1008</v>
      </c>
      <c r="F794" s="102" t="s">
        <v>212</v>
      </c>
    </row>
    <row r="795">
      <c r="A795" s="101">
        <v>43796.0</v>
      </c>
      <c r="B795" s="102">
        <v>2019.0</v>
      </c>
      <c r="C795" s="102">
        <v>27227.0</v>
      </c>
      <c r="D795" s="102">
        <v>53.18</v>
      </c>
      <c r="E795" s="102" t="s">
        <v>1009</v>
      </c>
      <c r="F795" s="102" t="s">
        <v>212</v>
      </c>
    </row>
    <row r="796">
      <c r="A796" s="101">
        <v>43795.0</v>
      </c>
      <c r="B796" s="102">
        <v>2019.0</v>
      </c>
      <c r="C796" s="102">
        <v>23877.0</v>
      </c>
      <c r="D796" s="102">
        <v>53.88</v>
      </c>
      <c r="E796" s="102" t="s">
        <v>1010</v>
      </c>
      <c r="F796" s="102" t="s">
        <v>212</v>
      </c>
    </row>
    <row r="797">
      <c r="A797" s="101">
        <v>43794.0</v>
      </c>
      <c r="B797" s="102">
        <v>2019.0</v>
      </c>
      <c r="C797" s="102">
        <v>21424.0</v>
      </c>
      <c r="D797" s="102">
        <v>55.1</v>
      </c>
      <c r="E797" s="102" t="s">
        <v>1011</v>
      </c>
      <c r="F797" s="102" t="s">
        <v>212</v>
      </c>
    </row>
    <row r="798">
      <c r="A798" s="101">
        <v>43791.0</v>
      </c>
      <c r="B798" s="102">
        <v>2019.0</v>
      </c>
      <c r="C798" s="102">
        <v>15686.0</v>
      </c>
      <c r="D798" s="102">
        <v>48.4</v>
      </c>
      <c r="E798" s="102" t="s">
        <v>1012</v>
      </c>
      <c r="F798" s="102" t="s">
        <v>212</v>
      </c>
    </row>
    <row r="799">
      <c r="A799" s="101">
        <v>43790.0</v>
      </c>
      <c r="B799" s="102">
        <v>2019.0</v>
      </c>
      <c r="C799" s="102">
        <v>280.0</v>
      </c>
      <c r="D799" s="102">
        <v>60.5</v>
      </c>
      <c r="E799" s="102" t="s">
        <v>1013</v>
      </c>
      <c r="F799" s="102" t="s">
        <v>212</v>
      </c>
    </row>
    <row r="800">
      <c r="A800" s="101">
        <v>43788.0</v>
      </c>
      <c r="B800" s="102">
        <v>2019.0</v>
      </c>
      <c r="C800" s="102">
        <v>425.0</v>
      </c>
      <c r="D800" s="102">
        <v>67.2</v>
      </c>
      <c r="E800" s="102" t="s">
        <v>1014</v>
      </c>
      <c r="F800" s="102" t="s">
        <v>212</v>
      </c>
    </row>
    <row r="801">
      <c r="A801" s="101">
        <v>43760.0</v>
      </c>
      <c r="B801" s="102">
        <v>2019.0</v>
      </c>
      <c r="C801" s="102">
        <v>100.0</v>
      </c>
      <c r="D801" s="102">
        <v>84.0</v>
      </c>
      <c r="E801" s="102" t="s">
        <v>1015</v>
      </c>
      <c r="F801" s="102" t="s">
        <v>212</v>
      </c>
    </row>
    <row r="802">
      <c r="A802" s="101">
        <v>43759.0</v>
      </c>
      <c r="B802" s="102">
        <v>2019.0</v>
      </c>
      <c r="C802" s="102">
        <v>1.0</v>
      </c>
      <c r="D802" s="102">
        <v>76.0</v>
      </c>
      <c r="E802" s="102" t="s">
        <v>1016</v>
      </c>
      <c r="F802" s="102" t="s">
        <v>212</v>
      </c>
    </row>
    <row r="803">
      <c r="A803" s="101">
        <v>43756.0</v>
      </c>
      <c r="B803" s="102">
        <v>2019.0</v>
      </c>
      <c r="C803" s="102">
        <v>4.0</v>
      </c>
      <c r="D803" s="102">
        <v>81.4</v>
      </c>
      <c r="E803" s="102" t="s">
        <v>1017</v>
      </c>
      <c r="F803" s="102" t="s">
        <v>212</v>
      </c>
    </row>
    <row r="804">
      <c r="A804" s="101">
        <v>43754.0</v>
      </c>
      <c r="B804" s="102">
        <v>2019.0</v>
      </c>
      <c r="C804" s="102">
        <v>3251.0</v>
      </c>
      <c r="D804" s="102">
        <v>87.3</v>
      </c>
      <c r="E804" s="102" t="s">
        <v>1018</v>
      </c>
      <c r="F804" s="102" t="s">
        <v>212</v>
      </c>
    </row>
    <row r="805">
      <c r="A805" s="101">
        <v>43753.0</v>
      </c>
      <c r="B805" s="102">
        <v>2019.0</v>
      </c>
      <c r="C805" s="102">
        <v>3220.0</v>
      </c>
      <c r="D805" s="102">
        <v>86.49</v>
      </c>
      <c r="E805" s="102" t="s">
        <v>1019</v>
      </c>
      <c r="F805" s="102" t="s">
        <v>212</v>
      </c>
    </row>
    <row r="806">
      <c r="A806" s="101">
        <v>43748.0</v>
      </c>
      <c r="B806" s="102">
        <v>2019.0</v>
      </c>
      <c r="C806" s="102">
        <v>4910.0</v>
      </c>
      <c r="D806" s="102">
        <v>86.71</v>
      </c>
      <c r="E806" s="102" t="s">
        <v>1020</v>
      </c>
      <c r="F806" s="102" t="s">
        <v>212</v>
      </c>
    </row>
    <row r="807">
      <c r="A807" s="101">
        <v>43747.0</v>
      </c>
      <c r="B807" s="102">
        <v>2019.0</v>
      </c>
      <c r="C807" s="102">
        <v>266.0</v>
      </c>
      <c r="D807" s="102">
        <v>86.5</v>
      </c>
      <c r="E807" s="102" t="s">
        <v>1021</v>
      </c>
      <c r="F807" s="102" t="s">
        <v>212</v>
      </c>
    </row>
    <row r="808">
      <c r="A808" s="101">
        <v>43738.0</v>
      </c>
      <c r="B808" s="102">
        <v>2019.0</v>
      </c>
      <c r="C808" s="102">
        <v>4339.0</v>
      </c>
      <c r="D808" s="102">
        <v>87.17</v>
      </c>
      <c r="E808" s="102" t="s">
        <v>1022</v>
      </c>
      <c r="F808" s="102" t="s">
        <v>212</v>
      </c>
    </row>
    <row r="809">
      <c r="A809" s="101">
        <v>43735.0</v>
      </c>
      <c r="B809" s="102">
        <v>2019.0</v>
      </c>
      <c r="C809" s="102">
        <v>15333.0</v>
      </c>
      <c r="D809" s="102">
        <v>86.73</v>
      </c>
      <c r="E809" s="102" t="s">
        <v>1023</v>
      </c>
      <c r="F809" s="102" t="s">
        <v>212</v>
      </c>
    </row>
    <row r="810">
      <c r="A810" s="101">
        <v>43734.0</v>
      </c>
      <c r="B810" s="102">
        <v>2019.0</v>
      </c>
      <c r="C810" s="102">
        <v>14364.0</v>
      </c>
      <c r="D810" s="102">
        <v>86.25</v>
      </c>
      <c r="E810" s="102" t="s">
        <v>1024</v>
      </c>
      <c r="F810" s="102" t="s">
        <v>212</v>
      </c>
    </row>
    <row r="811">
      <c r="A811" s="101">
        <v>43733.0</v>
      </c>
      <c r="B811" s="102">
        <v>2019.0</v>
      </c>
      <c r="C811" s="102">
        <v>4856.0</v>
      </c>
      <c r="D811" s="102">
        <v>86.4</v>
      </c>
      <c r="E811" s="102" t="s">
        <v>1025</v>
      </c>
      <c r="F811" s="102" t="s">
        <v>212</v>
      </c>
    </row>
    <row r="812">
      <c r="A812" s="101">
        <v>43732.0</v>
      </c>
      <c r="B812" s="102">
        <v>2019.0</v>
      </c>
      <c r="C812" s="102">
        <v>5570.0</v>
      </c>
      <c r="D812" s="102">
        <v>86.9</v>
      </c>
      <c r="E812" s="102" t="s">
        <v>1026</v>
      </c>
      <c r="F812" s="102" t="s">
        <v>212</v>
      </c>
    </row>
    <row r="813">
      <c r="A813" s="101">
        <v>43731.0</v>
      </c>
      <c r="B813" s="102">
        <v>2019.0</v>
      </c>
      <c r="C813" s="102">
        <v>5282.0</v>
      </c>
      <c r="D813" s="102">
        <v>86.68</v>
      </c>
      <c r="E813" s="102" t="s">
        <v>1027</v>
      </c>
      <c r="F813" s="102" t="s">
        <v>212</v>
      </c>
    </row>
    <row r="814">
      <c r="A814" s="101">
        <v>43728.0</v>
      </c>
      <c r="B814" s="102">
        <v>2019.0</v>
      </c>
      <c r="C814" s="102">
        <v>14765.0</v>
      </c>
      <c r="D814" s="102">
        <v>86.58</v>
      </c>
      <c r="E814" s="102" t="s">
        <v>1028</v>
      </c>
      <c r="F814" s="102" t="s">
        <v>212</v>
      </c>
    </row>
    <row r="815">
      <c r="A815" s="101">
        <v>43727.0</v>
      </c>
      <c r="B815" s="102">
        <v>2019.0</v>
      </c>
      <c r="C815" s="102">
        <v>65997.0</v>
      </c>
      <c r="D815" s="102">
        <v>86.31</v>
      </c>
      <c r="E815" s="102" t="s">
        <v>1029</v>
      </c>
      <c r="F815" s="102" t="s">
        <v>212</v>
      </c>
    </row>
    <row r="816">
      <c r="A816" s="101">
        <v>43725.0</v>
      </c>
      <c r="B816" s="102">
        <v>2019.0</v>
      </c>
      <c r="C816" s="102">
        <v>20346.0</v>
      </c>
      <c r="D816" s="102">
        <v>86.49</v>
      </c>
      <c r="E816" s="102" t="s">
        <v>1030</v>
      </c>
      <c r="F816" s="102" t="s">
        <v>212</v>
      </c>
    </row>
    <row r="817">
      <c r="A817" s="101">
        <v>43724.0</v>
      </c>
      <c r="B817" s="102">
        <v>2019.0</v>
      </c>
      <c r="C817" s="102">
        <v>32026.0</v>
      </c>
      <c r="D817" s="102">
        <v>86.72</v>
      </c>
      <c r="E817" s="102" t="s">
        <v>1031</v>
      </c>
      <c r="F817" s="102" t="s">
        <v>212</v>
      </c>
    </row>
    <row r="818">
      <c r="A818" s="101">
        <v>43720.0</v>
      </c>
      <c r="B818" s="102">
        <v>2019.0</v>
      </c>
      <c r="C818" s="102">
        <v>5158.0</v>
      </c>
      <c r="D818" s="102">
        <v>87.2</v>
      </c>
      <c r="E818" s="102" t="s">
        <v>1032</v>
      </c>
      <c r="F818" s="102" t="s">
        <v>212</v>
      </c>
    </row>
    <row r="819">
      <c r="A819" s="101">
        <v>43719.0</v>
      </c>
      <c r="B819" s="102">
        <v>2019.0</v>
      </c>
      <c r="C819" s="102">
        <v>54199.0</v>
      </c>
      <c r="D819" s="102">
        <v>86.18</v>
      </c>
      <c r="E819" s="102" t="s">
        <v>1033</v>
      </c>
      <c r="F819" s="102" t="s">
        <v>212</v>
      </c>
    </row>
    <row r="820">
      <c r="A820" s="101">
        <v>43718.0</v>
      </c>
      <c r="B820" s="102">
        <v>2019.0</v>
      </c>
      <c r="C820" s="102">
        <v>216.0</v>
      </c>
      <c r="D820" s="102">
        <v>86.9</v>
      </c>
      <c r="E820" s="102" t="s">
        <v>1034</v>
      </c>
      <c r="F820" s="102" t="s">
        <v>212</v>
      </c>
    </row>
    <row r="821">
      <c r="A821" s="101">
        <v>43714.0</v>
      </c>
      <c r="B821" s="102">
        <v>2019.0</v>
      </c>
      <c r="C821" s="102">
        <v>6780.0</v>
      </c>
      <c r="D821" s="102">
        <v>86.4</v>
      </c>
      <c r="E821" s="102" t="s">
        <v>1035</v>
      </c>
      <c r="F821" s="102" t="s">
        <v>212</v>
      </c>
    </row>
    <row r="822">
      <c r="A822" s="101">
        <v>43713.0</v>
      </c>
      <c r="B822" s="102">
        <v>2019.0</v>
      </c>
      <c r="C822" s="102">
        <v>11887.0</v>
      </c>
      <c r="D822" s="102">
        <v>86.76</v>
      </c>
      <c r="E822" s="102" t="s">
        <v>1036</v>
      </c>
      <c r="F822" s="102" t="s">
        <v>212</v>
      </c>
    </row>
    <row r="823">
      <c r="A823" s="101">
        <v>43712.0</v>
      </c>
      <c r="B823" s="102">
        <v>2019.0</v>
      </c>
      <c r="C823" s="102">
        <v>200.0</v>
      </c>
      <c r="D823" s="102">
        <v>86.5</v>
      </c>
      <c r="E823" s="116">
        <v>17300.0</v>
      </c>
      <c r="F823" s="102" t="s">
        <v>211</v>
      </c>
    </row>
    <row r="824">
      <c r="A824" s="101">
        <v>43711.0</v>
      </c>
      <c r="B824" s="102">
        <v>2019.0</v>
      </c>
      <c r="C824" s="102">
        <v>77.0</v>
      </c>
      <c r="D824" s="102">
        <v>85.58</v>
      </c>
      <c r="E824" s="102" t="s">
        <v>1037</v>
      </c>
      <c r="F824" s="102" t="s">
        <v>212</v>
      </c>
    </row>
    <row r="825">
      <c r="A825" s="101">
        <v>43710.0</v>
      </c>
      <c r="B825" s="102">
        <v>2019.0</v>
      </c>
      <c r="C825" s="102">
        <v>310.0</v>
      </c>
      <c r="D825" s="102">
        <v>11.5</v>
      </c>
      <c r="E825" s="102" t="s">
        <v>1038</v>
      </c>
      <c r="F825" s="102" t="s">
        <v>211</v>
      </c>
    </row>
    <row r="826">
      <c r="A826" s="101">
        <v>43710.0</v>
      </c>
      <c r="B826" s="102">
        <v>2019.0</v>
      </c>
      <c r="C826" s="102">
        <v>11816.0</v>
      </c>
      <c r="D826" s="102">
        <v>83.66</v>
      </c>
      <c r="E826" s="102" t="s">
        <v>1039</v>
      </c>
      <c r="F826" s="102" t="s">
        <v>212</v>
      </c>
    </row>
    <row r="827">
      <c r="A827" s="101">
        <v>43707.0</v>
      </c>
      <c r="B827" s="102">
        <v>2019.0</v>
      </c>
      <c r="C827" s="102">
        <v>72419.0</v>
      </c>
      <c r="D827" s="102">
        <v>82.81</v>
      </c>
      <c r="E827" s="102" t="s">
        <v>1040</v>
      </c>
      <c r="F827" s="102" t="s">
        <v>212</v>
      </c>
    </row>
    <row r="828">
      <c r="A828" s="101">
        <v>43706.0</v>
      </c>
      <c r="B828" s="102">
        <v>2019.0</v>
      </c>
      <c r="C828" s="102">
        <v>137749.0</v>
      </c>
      <c r="D828" s="102">
        <v>86.95</v>
      </c>
      <c r="E828" s="102" t="s">
        <v>1041</v>
      </c>
      <c r="F828" s="102" t="s">
        <v>212</v>
      </c>
    </row>
    <row r="829">
      <c r="A829" s="101">
        <v>43705.0</v>
      </c>
      <c r="B829" s="102">
        <v>2019.0</v>
      </c>
      <c r="C829" s="102">
        <v>116973.0</v>
      </c>
      <c r="D829" s="102">
        <v>87.01</v>
      </c>
      <c r="E829" s="102" t="s">
        <v>1042</v>
      </c>
      <c r="F829" s="102" t="s">
        <v>212</v>
      </c>
    </row>
    <row r="830">
      <c r="A830" s="101">
        <v>43704.0</v>
      </c>
      <c r="B830" s="102">
        <v>2019.0</v>
      </c>
      <c r="C830" s="102">
        <v>79328.0</v>
      </c>
      <c r="D830" s="102">
        <v>87.0</v>
      </c>
      <c r="E830" s="102" t="s">
        <v>1043</v>
      </c>
      <c r="F830" s="102" t="s">
        <v>212</v>
      </c>
    </row>
    <row r="831">
      <c r="A831" s="101">
        <v>43703.0</v>
      </c>
      <c r="B831" s="102">
        <v>2019.0</v>
      </c>
      <c r="C831" s="102">
        <v>103584.0</v>
      </c>
      <c r="D831" s="102">
        <v>86.96</v>
      </c>
      <c r="E831" s="102" t="s">
        <v>1044</v>
      </c>
      <c r="F831" s="102" t="s">
        <v>212</v>
      </c>
    </row>
    <row r="832">
      <c r="A832" s="101">
        <v>43700.0</v>
      </c>
      <c r="B832" s="102">
        <v>2019.0</v>
      </c>
      <c r="C832" s="102">
        <v>23340.0</v>
      </c>
      <c r="D832" s="102">
        <v>86.95</v>
      </c>
      <c r="E832" s="102" t="s">
        <v>1045</v>
      </c>
      <c r="F832" s="102" t="s">
        <v>212</v>
      </c>
    </row>
    <row r="833">
      <c r="A833" s="101">
        <v>43699.0</v>
      </c>
      <c r="B833" s="102">
        <v>2019.0</v>
      </c>
      <c r="C833" s="102">
        <v>49119.0</v>
      </c>
      <c r="D833" s="102">
        <v>86.91</v>
      </c>
      <c r="E833" s="102" t="s">
        <v>1046</v>
      </c>
      <c r="F833" s="102" t="s">
        <v>212</v>
      </c>
    </row>
    <row r="834">
      <c r="A834" s="101">
        <v>43698.0</v>
      </c>
      <c r="B834" s="102">
        <v>2019.0</v>
      </c>
      <c r="C834" s="102">
        <v>93218.0</v>
      </c>
      <c r="D834" s="102">
        <v>86.47</v>
      </c>
      <c r="E834" s="102" t="s">
        <v>1047</v>
      </c>
      <c r="F834" s="102" t="s">
        <v>212</v>
      </c>
    </row>
    <row r="835">
      <c r="A835" s="101">
        <v>43697.0</v>
      </c>
      <c r="B835" s="102">
        <v>2019.0</v>
      </c>
      <c r="C835" s="102">
        <v>95752.0</v>
      </c>
      <c r="D835" s="102">
        <v>86.57</v>
      </c>
      <c r="E835" s="102" t="s">
        <v>1048</v>
      </c>
      <c r="F835" s="102" t="s">
        <v>212</v>
      </c>
    </row>
    <row r="836">
      <c r="A836" s="101">
        <v>43696.0</v>
      </c>
      <c r="B836" s="102">
        <v>2019.0</v>
      </c>
      <c r="C836" s="102">
        <v>58496.0</v>
      </c>
      <c r="D836" s="102">
        <v>85.1</v>
      </c>
      <c r="E836" s="102" t="s">
        <v>1049</v>
      </c>
      <c r="F836" s="102" t="s">
        <v>212</v>
      </c>
    </row>
    <row r="837">
      <c r="A837" s="101">
        <v>43693.0</v>
      </c>
      <c r="B837" s="102">
        <v>2019.0</v>
      </c>
      <c r="C837" s="102">
        <v>88726.0</v>
      </c>
      <c r="D837" s="102">
        <v>85.95</v>
      </c>
      <c r="E837" s="102" t="s">
        <v>1050</v>
      </c>
      <c r="F837" s="102" t="s">
        <v>212</v>
      </c>
    </row>
    <row r="838">
      <c r="A838" s="101">
        <v>43693.0</v>
      </c>
      <c r="B838" s="102">
        <v>2019.0</v>
      </c>
      <c r="C838" s="102">
        <v>1321.0</v>
      </c>
      <c r="D838" s="102">
        <v>14.0</v>
      </c>
      <c r="E838" s="102" t="s">
        <v>1051</v>
      </c>
      <c r="F838" s="102" t="s">
        <v>211</v>
      </c>
    </row>
    <row r="839">
      <c r="A839" s="101">
        <v>43692.0</v>
      </c>
      <c r="B839" s="102">
        <v>2019.0</v>
      </c>
      <c r="C839" s="102">
        <v>73021.0</v>
      </c>
      <c r="D839" s="102">
        <v>86.94</v>
      </c>
      <c r="E839" s="102" t="s">
        <v>1052</v>
      </c>
      <c r="F839" s="102" t="s">
        <v>212</v>
      </c>
    </row>
    <row r="840">
      <c r="A840" s="101">
        <v>43691.0</v>
      </c>
      <c r="B840" s="102">
        <v>2019.0</v>
      </c>
      <c r="C840" s="102">
        <v>48879.0</v>
      </c>
      <c r="D840" s="102">
        <v>87.06</v>
      </c>
      <c r="E840" s="102" t="s">
        <v>1053</v>
      </c>
      <c r="F840" s="102" t="s">
        <v>212</v>
      </c>
    </row>
    <row r="841">
      <c r="A841" s="101">
        <v>43690.0</v>
      </c>
      <c r="B841" s="102">
        <v>2019.0</v>
      </c>
      <c r="C841" s="102">
        <v>26739.0</v>
      </c>
      <c r="D841" s="102">
        <v>87.36</v>
      </c>
      <c r="E841" s="102" t="s">
        <v>1054</v>
      </c>
      <c r="F841" s="102" t="s">
        <v>212</v>
      </c>
    </row>
    <row r="842">
      <c r="A842" s="101">
        <v>43689.0</v>
      </c>
      <c r="B842" s="102">
        <v>2019.0</v>
      </c>
      <c r="C842" s="102">
        <v>22809.0</v>
      </c>
      <c r="D842" s="102">
        <v>86.87</v>
      </c>
      <c r="E842" s="102" t="s">
        <v>1055</v>
      </c>
      <c r="F842" s="102" t="s">
        <v>212</v>
      </c>
    </row>
    <row r="843">
      <c r="A843" s="101">
        <v>43686.0</v>
      </c>
      <c r="B843" s="102">
        <v>2019.0</v>
      </c>
      <c r="C843" s="102">
        <v>10242.0</v>
      </c>
      <c r="D843" s="102">
        <v>86.98</v>
      </c>
      <c r="E843" s="102" t="s">
        <v>1056</v>
      </c>
      <c r="F843" s="102" t="s">
        <v>212</v>
      </c>
    </row>
    <row r="844">
      <c r="A844" s="101">
        <v>43685.0</v>
      </c>
      <c r="B844" s="102">
        <v>2019.0</v>
      </c>
      <c r="C844" s="102">
        <v>26790.0</v>
      </c>
      <c r="D844" s="102">
        <v>85.93</v>
      </c>
      <c r="E844" s="102" t="s">
        <v>1057</v>
      </c>
      <c r="F844" s="102" t="s">
        <v>212</v>
      </c>
    </row>
    <row r="845">
      <c r="A845" s="101">
        <v>43684.0</v>
      </c>
      <c r="B845" s="102">
        <v>2019.0</v>
      </c>
      <c r="C845" s="102">
        <v>3125.0</v>
      </c>
      <c r="D845" s="102">
        <v>11.82</v>
      </c>
      <c r="E845" s="102" t="s">
        <v>1058</v>
      </c>
      <c r="F845" s="102" t="s">
        <v>211</v>
      </c>
    </row>
    <row r="846">
      <c r="A846" s="101">
        <v>43684.0</v>
      </c>
      <c r="B846" s="102">
        <v>2019.0</v>
      </c>
      <c r="C846" s="102">
        <v>44369.0</v>
      </c>
      <c r="D846" s="102">
        <v>86.79</v>
      </c>
      <c r="E846" s="102" t="s">
        <v>1059</v>
      </c>
      <c r="F846" s="102" t="s">
        <v>212</v>
      </c>
    </row>
    <row r="847">
      <c r="A847" s="101">
        <v>43683.0</v>
      </c>
      <c r="B847" s="102">
        <v>2019.0</v>
      </c>
      <c r="C847" s="102">
        <v>1900.0</v>
      </c>
      <c r="D847" s="102">
        <v>13.0</v>
      </c>
      <c r="E847" s="102" t="s">
        <v>1060</v>
      </c>
      <c r="F847" s="102" t="s">
        <v>211</v>
      </c>
    </row>
    <row r="848">
      <c r="A848" s="101">
        <v>43683.0</v>
      </c>
      <c r="B848" s="102">
        <v>2019.0</v>
      </c>
      <c r="C848" s="102">
        <v>32629.0</v>
      </c>
      <c r="D848" s="102">
        <v>87.17</v>
      </c>
      <c r="E848" s="102" t="s">
        <v>1061</v>
      </c>
      <c r="F848" s="102" t="s">
        <v>212</v>
      </c>
    </row>
    <row r="849">
      <c r="A849" s="101">
        <v>43682.0</v>
      </c>
      <c r="B849" s="102">
        <v>2019.0</v>
      </c>
      <c r="C849" s="102">
        <v>1436.0</v>
      </c>
      <c r="D849" s="102">
        <v>12.73</v>
      </c>
      <c r="E849" s="102" t="s">
        <v>1062</v>
      </c>
      <c r="F849" s="102" t="s">
        <v>211</v>
      </c>
    </row>
    <row r="850">
      <c r="A850" s="101">
        <v>43682.0</v>
      </c>
      <c r="B850" s="102">
        <v>2019.0</v>
      </c>
      <c r="C850" s="102">
        <v>84378.0</v>
      </c>
      <c r="D850" s="102">
        <v>87.48</v>
      </c>
      <c r="E850" s="102" t="s">
        <v>1063</v>
      </c>
      <c r="F850" s="102" t="s">
        <v>212</v>
      </c>
    </row>
    <row r="851">
      <c r="A851" s="101">
        <v>43679.0</v>
      </c>
      <c r="B851" s="102">
        <v>2019.0</v>
      </c>
      <c r="C851" s="102">
        <v>22928.0</v>
      </c>
      <c r="D851" s="102">
        <v>87.2</v>
      </c>
      <c r="E851" s="102" t="s">
        <v>1064</v>
      </c>
      <c r="F851" s="102" t="s">
        <v>212</v>
      </c>
    </row>
    <row r="852">
      <c r="A852" s="101">
        <v>43678.0</v>
      </c>
      <c r="B852" s="102">
        <v>2019.0</v>
      </c>
      <c r="C852" s="102">
        <v>1383.0</v>
      </c>
      <c r="D852" s="102">
        <v>10.0</v>
      </c>
      <c r="E852" s="102" t="s">
        <v>1065</v>
      </c>
      <c r="F852" s="102" t="s">
        <v>211</v>
      </c>
    </row>
    <row r="853">
      <c r="A853" s="101">
        <v>43678.0</v>
      </c>
      <c r="B853" s="102">
        <v>2019.0</v>
      </c>
      <c r="C853" s="102">
        <v>25061.0</v>
      </c>
      <c r="D853" s="102">
        <v>83.92</v>
      </c>
      <c r="E853" s="102" t="s">
        <v>1066</v>
      </c>
      <c r="F853" s="102" t="s">
        <v>212</v>
      </c>
    </row>
    <row r="854">
      <c r="A854" s="101">
        <v>43677.0</v>
      </c>
      <c r="B854" s="102">
        <v>2019.0</v>
      </c>
      <c r="C854" s="102">
        <v>200.0</v>
      </c>
      <c r="D854" s="102">
        <v>87.4</v>
      </c>
      <c r="E854" s="102" t="s">
        <v>1067</v>
      </c>
      <c r="F854" s="102" t="s">
        <v>212</v>
      </c>
    </row>
    <row r="855">
      <c r="A855" s="101">
        <v>43676.0</v>
      </c>
      <c r="B855" s="102">
        <v>2019.0</v>
      </c>
      <c r="C855" s="102">
        <v>38803.0</v>
      </c>
      <c r="D855" s="102">
        <v>87.24</v>
      </c>
      <c r="E855" s="102" t="s">
        <v>1068</v>
      </c>
      <c r="F855" s="102" t="s">
        <v>212</v>
      </c>
    </row>
    <row r="856">
      <c r="A856" s="101">
        <v>43675.0</v>
      </c>
      <c r="B856" s="102">
        <v>2019.0</v>
      </c>
      <c r="C856" s="102">
        <v>7404.0</v>
      </c>
      <c r="D856" s="102">
        <v>11.24</v>
      </c>
      <c r="E856" s="102" t="s">
        <v>1069</v>
      </c>
      <c r="F856" s="102" t="s">
        <v>211</v>
      </c>
    </row>
    <row r="857">
      <c r="A857" s="101">
        <v>43675.0</v>
      </c>
      <c r="B857" s="102">
        <v>2019.0</v>
      </c>
      <c r="C857" s="102">
        <v>7556.0</v>
      </c>
      <c r="D857" s="102">
        <v>87.08</v>
      </c>
      <c r="E857" s="102" t="s">
        <v>1070</v>
      </c>
      <c r="F857" s="102" t="s">
        <v>212</v>
      </c>
    </row>
    <row r="858">
      <c r="A858" s="101">
        <v>43672.0</v>
      </c>
      <c r="B858" s="102">
        <v>2019.0</v>
      </c>
      <c r="C858" s="102">
        <v>118.0</v>
      </c>
      <c r="D858" s="102">
        <v>12.9</v>
      </c>
      <c r="E858" s="102" t="s">
        <v>1071</v>
      </c>
      <c r="F858" s="102" t="s">
        <v>211</v>
      </c>
    </row>
    <row r="859">
      <c r="A859" s="101">
        <v>43672.0</v>
      </c>
      <c r="B859" s="102">
        <v>2019.0</v>
      </c>
      <c r="C859" s="102">
        <v>32464.0</v>
      </c>
      <c r="D859" s="102">
        <v>86.86</v>
      </c>
      <c r="E859" s="102" t="s">
        <v>1072</v>
      </c>
      <c r="F859" s="102" t="s">
        <v>212</v>
      </c>
    </row>
    <row r="860">
      <c r="A860" s="101">
        <v>43671.0</v>
      </c>
      <c r="B860" s="102">
        <v>2019.0</v>
      </c>
      <c r="C860" s="102">
        <v>36533.0</v>
      </c>
      <c r="D860" s="102">
        <v>86.14</v>
      </c>
      <c r="E860" s="102" t="s">
        <v>1073</v>
      </c>
      <c r="F860" s="102" t="s">
        <v>212</v>
      </c>
    </row>
    <row r="861">
      <c r="A861" s="101">
        <v>43670.0</v>
      </c>
      <c r="B861" s="102">
        <v>2019.0</v>
      </c>
      <c r="C861" s="102">
        <v>36998.0</v>
      </c>
      <c r="D861" s="102">
        <v>87.25</v>
      </c>
      <c r="E861" s="102" t="s">
        <v>1074</v>
      </c>
      <c r="F861" s="102" t="s">
        <v>212</v>
      </c>
    </row>
    <row r="862">
      <c r="A862" s="101">
        <v>43669.0</v>
      </c>
      <c r="B862" s="102">
        <v>2019.0</v>
      </c>
      <c r="C862" s="102">
        <v>30787.0</v>
      </c>
      <c r="D862" s="102">
        <v>87.43</v>
      </c>
      <c r="E862" s="102" t="s">
        <v>1075</v>
      </c>
      <c r="F862" s="102" t="s">
        <v>212</v>
      </c>
    </row>
    <row r="863">
      <c r="A863" s="101">
        <v>43668.0</v>
      </c>
      <c r="B863" s="102">
        <v>2019.0</v>
      </c>
      <c r="C863" s="102">
        <v>37761.0</v>
      </c>
      <c r="D863" s="102">
        <v>87.34</v>
      </c>
      <c r="E863" s="102" t="s">
        <v>1076</v>
      </c>
      <c r="F863" s="102" t="s">
        <v>212</v>
      </c>
    </row>
    <row r="864">
      <c r="A864" s="101">
        <v>43665.0</v>
      </c>
      <c r="B864" s="102">
        <v>2019.0</v>
      </c>
      <c r="C864" s="102">
        <v>9317.0</v>
      </c>
      <c r="D864" s="102">
        <v>87.2</v>
      </c>
      <c r="E864" s="102" t="s">
        <v>1077</v>
      </c>
      <c r="F864" s="102" t="s">
        <v>212</v>
      </c>
    </row>
    <row r="865">
      <c r="A865" s="101">
        <v>43664.0</v>
      </c>
      <c r="B865" s="102">
        <v>2019.0</v>
      </c>
      <c r="C865" s="102">
        <v>210.0</v>
      </c>
      <c r="D865" s="102">
        <v>10.1</v>
      </c>
      <c r="E865" s="102" t="s">
        <v>1078</v>
      </c>
      <c r="F865" s="102" t="s">
        <v>211</v>
      </c>
    </row>
    <row r="866">
      <c r="A866" s="101">
        <v>43664.0</v>
      </c>
      <c r="B866" s="102">
        <v>2019.0</v>
      </c>
      <c r="C866" s="102">
        <v>36830.0</v>
      </c>
      <c r="D866" s="102">
        <v>87.21</v>
      </c>
      <c r="E866" s="102" t="s">
        <v>1079</v>
      </c>
      <c r="F866" s="102" t="s">
        <v>212</v>
      </c>
    </row>
    <row r="867">
      <c r="A867" s="101">
        <v>43663.0</v>
      </c>
      <c r="B867" s="102">
        <v>2019.0</v>
      </c>
      <c r="C867" s="102">
        <v>652.0</v>
      </c>
      <c r="D867" s="102">
        <v>45.0</v>
      </c>
      <c r="E867" s="102" t="s">
        <v>1080</v>
      </c>
      <c r="F867" s="102" t="s">
        <v>211</v>
      </c>
    </row>
    <row r="868">
      <c r="A868" s="101">
        <v>43663.0</v>
      </c>
      <c r="B868" s="102">
        <v>2019.0</v>
      </c>
      <c r="C868" s="102">
        <v>652.0</v>
      </c>
      <c r="D868" s="102">
        <v>10.5</v>
      </c>
      <c r="E868" s="102" t="s">
        <v>1081</v>
      </c>
      <c r="F868" s="102" t="s">
        <v>211</v>
      </c>
    </row>
    <row r="869">
      <c r="A869" s="101">
        <v>43663.0</v>
      </c>
      <c r="B869" s="102">
        <v>2019.0</v>
      </c>
      <c r="C869" s="102">
        <v>64180.0</v>
      </c>
      <c r="D869" s="102">
        <v>87.17</v>
      </c>
      <c r="E869" s="102" t="s">
        <v>1082</v>
      </c>
      <c r="F869" s="102" t="s">
        <v>212</v>
      </c>
    </row>
    <row r="870">
      <c r="A870" s="101">
        <v>43662.0</v>
      </c>
      <c r="B870" s="102">
        <v>2019.0</v>
      </c>
      <c r="C870" s="102">
        <v>24859.0</v>
      </c>
      <c r="D870" s="102">
        <v>86.87</v>
      </c>
      <c r="E870" s="102" t="s">
        <v>1083</v>
      </c>
      <c r="F870" s="102" t="s">
        <v>212</v>
      </c>
    </row>
    <row r="871">
      <c r="A871" s="101">
        <v>43661.0</v>
      </c>
      <c r="B871" s="102">
        <v>2019.0</v>
      </c>
      <c r="C871" s="102">
        <v>1000.0</v>
      </c>
      <c r="D871" s="102">
        <v>15.0</v>
      </c>
      <c r="E871" s="102" t="s">
        <v>1084</v>
      </c>
      <c r="F871" s="102" t="s">
        <v>211</v>
      </c>
    </row>
    <row r="872">
      <c r="A872" s="101">
        <v>43661.0</v>
      </c>
      <c r="B872" s="102">
        <v>2019.0</v>
      </c>
      <c r="C872" s="102">
        <v>13890.0</v>
      </c>
      <c r="D872" s="102">
        <v>86.94</v>
      </c>
      <c r="E872" s="102" t="s">
        <v>1085</v>
      </c>
      <c r="F872" s="102" t="s">
        <v>212</v>
      </c>
    </row>
    <row r="873">
      <c r="A873" s="101">
        <v>43658.0</v>
      </c>
      <c r="B873" s="102">
        <v>2019.0</v>
      </c>
      <c r="C873" s="102">
        <v>20527.0</v>
      </c>
      <c r="D873" s="102">
        <v>86.08</v>
      </c>
      <c r="E873" s="102" t="s">
        <v>1086</v>
      </c>
      <c r="F873" s="102" t="s">
        <v>212</v>
      </c>
    </row>
    <row r="874">
      <c r="A874" s="101">
        <v>43657.0</v>
      </c>
      <c r="B874" s="102">
        <v>2019.0</v>
      </c>
      <c r="C874" s="102">
        <v>10.0</v>
      </c>
      <c r="D874" s="102">
        <v>12.2</v>
      </c>
      <c r="E874" s="102" t="s">
        <v>1087</v>
      </c>
      <c r="F874" s="102" t="s">
        <v>211</v>
      </c>
    </row>
    <row r="875">
      <c r="A875" s="101">
        <v>43657.0</v>
      </c>
      <c r="B875" s="102">
        <v>2019.0</v>
      </c>
      <c r="C875" s="102">
        <v>13217.0</v>
      </c>
      <c r="D875" s="102">
        <v>86.71</v>
      </c>
      <c r="E875" s="102" t="s">
        <v>1088</v>
      </c>
      <c r="F875" s="102" t="s">
        <v>212</v>
      </c>
    </row>
    <row r="876">
      <c r="A876" s="101">
        <v>43656.0</v>
      </c>
      <c r="B876" s="102">
        <v>2019.0</v>
      </c>
      <c r="C876" s="102">
        <v>10.0</v>
      </c>
      <c r="D876" s="102">
        <v>9.4</v>
      </c>
      <c r="E876" s="102" t="s">
        <v>1089</v>
      </c>
      <c r="F876" s="102" t="s">
        <v>211</v>
      </c>
    </row>
    <row r="877">
      <c r="A877" s="101">
        <v>43655.0</v>
      </c>
      <c r="B877" s="102">
        <v>2019.0</v>
      </c>
      <c r="C877" s="102">
        <v>54968.0</v>
      </c>
      <c r="D877" s="102">
        <v>86.71</v>
      </c>
      <c r="E877" s="102" t="s">
        <v>1090</v>
      </c>
      <c r="F877" s="102" t="s">
        <v>212</v>
      </c>
    </row>
    <row r="878">
      <c r="A878" s="101">
        <v>43654.0</v>
      </c>
      <c r="B878" s="102">
        <v>2019.0</v>
      </c>
      <c r="C878" s="102">
        <v>1060.0</v>
      </c>
      <c r="D878" s="102">
        <v>14.0</v>
      </c>
      <c r="E878" s="102" t="s">
        <v>1091</v>
      </c>
      <c r="F878" s="102" t="s">
        <v>211</v>
      </c>
    </row>
    <row r="879">
      <c r="A879" s="101">
        <v>43654.0</v>
      </c>
      <c r="B879" s="102">
        <v>2019.0</v>
      </c>
      <c r="C879" s="102">
        <v>10956.0</v>
      </c>
      <c r="D879" s="102">
        <v>86.79</v>
      </c>
      <c r="E879" s="102" t="s">
        <v>1092</v>
      </c>
      <c r="F879" s="102" t="s">
        <v>212</v>
      </c>
    </row>
    <row r="880">
      <c r="A880" s="101">
        <v>43651.0</v>
      </c>
      <c r="B880" s="102">
        <v>2019.0</v>
      </c>
      <c r="C880" s="102">
        <v>123.0</v>
      </c>
      <c r="D880" s="102">
        <v>86.9</v>
      </c>
      <c r="E880" s="102" t="s">
        <v>1093</v>
      </c>
      <c r="F880" s="102" t="s">
        <v>212</v>
      </c>
    </row>
    <row r="881">
      <c r="A881" s="101">
        <v>43650.0</v>
      </c>
      <c r="B881" s="102">
        <v>2019.0</v>
      </c>
      <c r="C881" s="102">
        <v>47682.0</v>
      </c>
      <c r="D881" s="102">
        <v>84.9</v>
      </c>
      <c r="E881" s="102" t="s">
        <v>1094</v>
      </c>
      <c r="F881" s="102" t="s">
        <v>212</v>
      </c>
    </row>
    <row r="882">
      <c r="A882" s="101">
        <v>43649.0</v>
      </c>
      <c r="B882" s="102">
        <v>2019.0</v>
      </c>
      <c r="C882" s="102">
        <v>22493.0</v>
      </c>
      <c r="D882" s="102">
        <v>84.46</v>
      </c>
      <c r="E882" s="102" t="s">
        <v>1095</v>
      </c>
      <c r="F882" s="102" t="s">
        <v>212</v>
      </c>
    </row>
    <row r="883">
      <c r="A883" s="101">
        <v>43648.0</v>
      </c>
      <c r="B883" s="102">
        <v>2019.0</v>
      </c>
      <c r="C883" s="102">
        <v>16075.0</v>
      </c>
      <c r="D883" s="102">
        <v>87.04</v>
      </c>
      <c r="E883" s="102" t="s">
        <v>1096</v>
      </c>
      <c r="F883" s="102" t="s">
        <v>212</v>
      </c>
    </row>
    <row r="884">
      <c r="A884" s="101">
        <v>43647.0</v>
      </c>
      <c r="B884" s="102">
        <v>2019.0</v>
      </c>
      <c r="C884" s="102">
        <v>48292.0</v>
      </c>
      <c r="D884" s="102">
        <v>87.21</v>
      </c>
      <c r="E884" s="102" t="s">
        <v>1097</v>
      </c>
      <c r="F884" s="102" t="s">
        <v>212</v>
      </c>
    </row>
    <row r="885">
      <c r="A885" s="101">
        <v>43644.0</v>
      </c>
      <c r="B885" s="102">
        <v>2019.0</v>
      </c>
      <c r="C885" s="102">
        <v>11600.0</v>
      </c>
      <c r="D885" s="102">
        <v>87.3</v>
      </c>
      <c r="E885" s="102" t="s">
        <v>1098</v>
      </c>
      <c r="F885" s="102" t="s">
        <v>212</v>
      </c>
    </row>
    <row r="886">
      <c r="A886" s="101">
        <v>43643.0</v>
      </c>
      <c r="B886" s="102">
        <v>2019.0</v>
      </c>
      <c r="C886" s="102">
        <v>15581.0</v>
      </c>
      <c r="D886" s="102">
        <v>87.26</v>
      </c>
      <c r="E886" s="102" t="s">
        <v>1099</v>
      </c>
      <c r="F886" s="102" t="s">
        <v>212</v>
      </c>
    </row>
    <row r="887">
      <c r="A887" s="101">
        <v>43643.0</v>
      </c>
      <c r="B887" s="102">
        <v>2019.0</v>
      </c>
      <c r="C887" s="102">
        <v>674.0</v>
      </c>
      <c r="D887" s="102">
        <v>7.2</v>
      </c>
      <c r="E887" s="102" t="s">
        <v>1100</v>
      </c>
      <c r="F887" s="102" t="s">
        <v>211</v>
      </c>
    </row>
    <row r="888">
      <c r="A888" s="101">
        <v>43642.0</v>
      </c>
      <c r="B888" s="102">
        <v>2019.0</v>
      </c>
      <c r="C888" s="102">
        <v>238.0</v>
      </c>
      <c r="D888" s="102">
        <v>87.2</v>
      </c>
      <c r="E888" s="102" t="s">
        <v>1101</v>
      </c>
      <c r="F888" s="102" t="s">
        <v>212</v>
      </c>
    </row>
    <row r="889">
      <c r="A889" s="101">
        <v>43641.0</v>
      </c>
      <c r="B889" s="102">
        <v>2019.0</v>
      </c>
      <c r="C889" s="102">
        <v>12295.0</v>
      </c>
      <c r="D889" s="102">
        <v>82.14</v>
      </c>
      <c r="E889" s="102" t="s">
        <v>1102</v>
      </c>
      <c r="F889" s="102" t="s">
        <v>212</v>
      </c>
    </row>
    <row r="890">
      <c r="A890" s="101">
        <v>43640.0</v>
      </c>
      <c r="B890" s="102">
        <v>2019.0</v>
      </c>
      <c r="C890" s="102">
        <v>29611.0</v>
      </c>
      <c r="D890" s="102">
        <v>81.96</v>
      </c>
      <c r="E890" s="102" t="s">
        <v>1103</v>
      </c>
      <c r="F890" s="102" t="s">
        <v>212</v>
      </c>
    </row>
    <row r="891">
      <c r="A891" s="101">
        <v>43637.0</v>
      </c>
      <c r="B891" s="102">
        <v>2019.0</v>
      </c>
      <c r="C891" s="102">
        <v>69492.0</v>
      </c>
      <c r="D891" s="102">
        <v>87.47</v>
      </c>
      <c r="E891" s="102" t="s">
        <v>1104</v>
      </c>
      <c r="F891" s="102" t="s">
        <v>212</v>
      </c>
    </row>
    <row r="892">
      <c r="A892" s="101">
        <v>43636.0</v>
      </c>
      <c r="B892" s="102">
        <v>2019.0</v>
      </c>
      <c r="C892" s="102">
        <v>28468.0</v>
      </c>
      <c r="D892" s="102">
        <v>84.56</v>
      </c>
      <c r="E892" s="102" t="s">
        <v>1105</v>
      </c>
      <c r="F892" s="102" t="s">
        <v>212</v>
      </c>
    </row>
    <row r="893">
      <c r="A893" s="101">
        <v>43635.0</v>
      </c>
      <c r="B893" s="102">
        <v>2019.0</v>
      </c>
      <c r="C893" s="102">
        <v>22651.0</v>
      </c>
      <c r="D893" s="102">
        <v>83.21</v>
      </c>
      <c r="E893" s="102" t="s">
        <v>1106</v>
      </c>
      <c r="F893" s="102" t="s">
        <v>212</v>
      </c>
    </row>
    <row r="894">
      <c r="A894" s="101">
        <v>43634.0</v>
      </c>
      <c r="B894" s="102">
        <v>2019.0</v>
      </c>
      <c r="C894" s="102">
        <v>6969.0</v>
      </c>
      <c r="D894" s="102">
        <v>86.92</v>
      </c>
      <c r="E894" s="102" t="s">
        <v>1107</v>
      </c>
      <c r="F894" s="102" t="s">
        <v>212</v>
      </c>
    </row>
    <row r="895">
      <c r="A895" s="101">
        <v>43633.0</v>
      </c>
      <c r="B895" s="102">
        <v>2019.0</v>
      </c>
      <c r="C895" s="102">
        <v>1738.0</v>
      </c>
      <c r="D895" s="102">
        <v>7.2</v>
      </c>
      <c r="E895" s="102" t="s">
        <v>1108</v>
      </c>
      <c r="F895" s="102" t="s">
        <v>211</v>
      </c>
    </row>
    <row r="896">
      <c r="A896" s="101">
        <v>43633.0</v>
      </c>
      <c r="B896" s="102">
        <v>2019.0</v>
      </c>
      <c r="C896" s="102">
        <v>200.0</v>
      </c>
      <c r="D896" s="102">
        <v>87.0</v>
      </c>
      <c r="E896" s="102" t="s">
        <v>1109</v>
      </c>
      <c r="F896" s="102" t="s">
        <v>212</v>
      </c>
    </row>
    <row r="897">
      <c r="A897" s="101">
        <v>43630.0</v>
      </c>
      <c r="B897" s="102">
        <v>2019.0</v>
      </c>
      <c r="C897" s="102">
        <v>300.0</v>
      </c>
      <c r="D897" s="102">
        <v>87.33</v>
      </c>
      <c r="E897" s="102" t="s">
        <v>1110</v>
      </c>
      <c r="F897" s="102" t="s">
        <v>212</v>
      </c>
    </row>
    <row r="898">
      <c r="A898" s="101">
        <v>43629.0</v>
      </c>
      <c r="B898" s="102">
        <v>2019.0</v>
      </c>
      <c r="C898" s="102">
        <v>11918.0</v>
      </c>
      <c r="D898" s="102">
        <v>81.86</v>
      </c>
      <c r="E898" s="102" t="s">
        <v>1111</v>
      </c>
      <c r="F898" s="102" t="s">
        <v>212</v>
      </c>
    </row>
    <row r="899">
      <c r="A899" s="101">
        <v>43628.0</v>
      </c>
      <c r="B899" s="102">
        <v>2019.0</v>
      </c>
      <c r="C899" s="102">
        <v>200.0</v>
      </c>
      <c r="D899" s="102">
        <v>81.9</v>
      </c>
      <c r="E899" s="102" t="s">
        <v>1112</v>
      </c>
      <c r="F899" s="102" t="s">
        <v>212</v>
      </c>
    </row>
    <row r="900">
      <c r="A900" s="101">
        <v>43627.0</v>
      </c>
      <c r="B900" s="102">
        <v>2019.0</v>
      </c>
      <c r="C900" s="102">
        <v>9941.0</v>
      </c>
      <c r="D900" s="102">
        <v>81.09</v>
      </c>
      <c r="E900" s="102" t="s">
        <v>1113</v>
      </c>
      <c r="F900" s="102" t="s">
        <v>212</v>
      </c>
    </row>
    <row r="901">
      <c r="A901" s="101">
        <v>43626.0</v>
      </c>
      <c r="B901" s="102">
        <v>2019.0</v>
      </c>
      <c r="C901" s="102">
        <v>20375.0</v>
      </c>
      <c r="D901" s="102">
        <v>9.08</v>
      </c>
      <c r="E901" s="102" t="s">
        <v>1114</v>
      </c>
      <c r="F901" s="102" t="s">
        <v>211</v>
      </c>
    </row>
    <row r="902">
      <c r="A902" s="101">
        <v>43626.0</v>
      </c>
      <c r="B902" s="102">
        <v>2019.0</v>
      </c>
      <c r="C902" s="102">
        <v>1481.0</v>
      </c>
      <c r="D902" s="102">
        <v>81.04</v>
      </c>
      <c r="E902" s="102" t="s">
        <v>1115</v>
      </c>
      <c r="F902" s="102" t="s">
        <v>212</v>
      </c>
    </row>
    <row r="903">
      <c r="A903" s="101">
        <v>43622.0</v>
      </c>
      <c r="B903" s="102">
        <v>2019.0</v>
      </c>
      <c r="C903" s="102">
        <v>200.0</v>
      </c>
      <c r="D903" s="102">
        <v>78.0</v>
      </c>
      <c r="E903" s="102" t="s">
        <v>1116</v>
      </c>
      <c r="F903" s="102" t="s">
        <v>212</v>
      </c>
    </row>
    <row r="904">
      <c r="A904" s="101">
        <v>43621.0</v>
      </c>
      <c r="B904" s="102">
        <v>2019.0</v>
      </c>
      <c r="C904" s="102">
        <v>40778.0</v>
      </c>
      <c r="D904" s="102">
        <v>77.37</v>
      </c>
      <c r="E904" s="102" t="s">
        <v>1117</v>
      </c>
      <c r="F904" s="102" t="s">
        <v>212</v>
      </c>
    </row>
    <row r="905">
      <c r="A905" s="101">
        <v>43620.0</v>
      </c>
      <c r="B905" s="102">
        <v>2019.0</v>
      </c>
      <c r="C905" s="102">
        <v>1102.0</v>
      </c>
      <c r="D905" s="102">
        <v>77.36</v>
      </c>
      <c r="E905" s="102" t="s">
        <v>1118</v>
      </c>
      <c r="F905" s="102" t="s">
        <v>212</v>
      </c>
    </row>
    <row r="906">
      <c r="A906" s="101">
        <v>43619.0</v>
      </c>
      <c r="B906" s="102">
        <v>2019.0</v>
      </c>
      <c r="C906" s="102">
        <v>6053.0</v>
      </c>
      <c r="D906" s="102">
        <v>71.82</v>
      </c>
      <c r="E906" s="102" t="s">
        <v>1119</v>
      </c>
      <c r="F906" s="102" t="s">
        <v>212</v>
      </c>
    </row>
    <row r="907">
      <c r="A907" s="101">
        <v>43616.0</v>
      </c>
      <c r="B907" s="102">
        <v>2019.0</v>
      </c>
      <c r="C907" s="102">
        <v>1.0</v>
      </c>
      <c r="D907" s="102">
        <v>65.9</v>
      </c>
      <c r="E907" s="102" t="s">
        <v>1120</v>
      </c>
      <c r="F907" s="102" t="s">
        <v>212</v>
      </c>
    </row>
    <row r="908">
      <c r="A908" s="101">
        <v>43615.0</v>
      </c>
      <c r="B908" s="102">
        <v>2019.0</v>
      </c>
      <c r="C908" s="102">
        <v>1283.0</v>
      </c>
      <c r="D908" s="102">
        <v>82.41</v>
      </c>
      <c r="E908" s="102" t="s">
        <v>1121</v>
      </c>
      <c r="F908" s="102" t="s">
        <v>212</v>
      </c>
    </row>
    <row r="909">
      <c r="A909" s="101">
        <v>43609.0</v>
      </c>
      <c r="B909" s="102">
        <v>2019.0</v>
      </c>
      <c r="C909" s="102">
        <v>29300.0</v>
      </c>
      <c r="D909" s="102">
        <v>82.49</v>
      </c>
      <c r="E909" s="102" t="s">
        <v>1122</v>
      </c>
      <c r="F909" s="102" t="s">
        <v>212</v>
      </c>
    </row>
    <row r="910">
      <c r="A910" s="101">
        <v>43607.0</v>
      </c>
      <c r="B910" s="102">
        <v>2019.0</v>
      </c>
      <c r="C910" s="102">
        <v>46268.0</v>
      </c>
      <c r="D910" s="102">
        <v>82.05</v>
      </c>
      <c r="E910" s="102" t="s">
        <v>1123</v>
      </c>
      <c r="F910" s="102" t="s">
        <v>212</v>
      </c>
    </row>
    <row r="911">
      <c r="A911" s="101">
        <v>43606.0</v>
      </c>
      <c r="B911" s="102">
        <v>2019.0</v>
      </c>
      <c r="C911" s="102">
        <v>715.0</v>
      </c>
      <c r="D911" s="102">
        <v>83.88</v>
      </c>
      <c r="E911" s="102" t="s">
        <v>1124</v>
      </c>
      <c r="F911" s="102" t="s">
        <v>212</v>
      </c>
    </row>
    <row r="912">
      <c r="A912" s="101">
        <v>43605.0</v>
      </c>
      <c r="B912" s="102">
        <v>2019.0</v>
      </c>
      <c r="C912" s="102">
        <v>24656.0</v>
      </c>
      <c r="D912" s="102">
        <v>77.12</v>
      </c>
      <c r="E912" s="102" t="s">
        <v>1125</v>
      </c>
      <c r="F912" s="102" t="s">
        <v>212</v>
      </c>
    </row>
    <row r="913">
      <c r="A913" s="101">
        <v>43602.0</v>
      </c>
      <c r="B913" s="102">
        <v>2019.0</v>
      </c>
      <c r="C913" s="102">
        <v>34526.0</v>
      </c>
      <c r="D913" s="102">
        <v>73.66</v>
      </c>
      <c r="E913" s="102" t="s">
        <v>1126</v>
      </c>
      <c r="F913" s="102" t="s">
        <v>212</v>
      </c>
    </row>
    <row r="914">
      <c r="A914" s="101">
        <v>43601.0</v>
      </c>
      <c r="B914" s="102">
        <v>2019.0</v>
      </c>
      <c r="C914" s="102">
        <v>450.0</v>
      </c>
      <c r="D914" s="102">
        <v>8.06</v>
      </c>
      <c r="E914" s="102" t="s">
        <v>1127</v>
      </c>
      <c r="F914" s="102" t="s">
        <v>211</v>
      </c>
    </row>
    <row r="915">
      <c r="A915" s="101">
        <v>43601.0</v>
      </c>
      <c r="B915" s="102">
        <v>2019.0</v>
      </c>
      <c r="C915" s="102">
        <v>30856.0</v>
      </c>
      <c r="D915" s="102">
        <v>69.48</v>
      </c>
      <c r="E915" s="102" t="s">
        <v>1128</v>
      </c>
      <c r="F915" s="102" t="s">
        <v>212</v>
      </c>
    </row>
    <row r="916">
      <c r="A916" s="101">
        <v>43600.0</v>
      </c>
      <c r="B916" s="102">
        <v>2019.0</v>
      </c>
      <c r="C916" s="102">
        <v>9618.0</v>
      </c>
      <c r="D916" s="102">
        <v>62.51</v>
      </c>
      <c r="E916" s="102" t="s">
        <v>1129</v>
      </c>
      <c r="F916" s="102" t="s">
        <v>212</v>
      </c>
    </row>
    <row r="917">
      <c r="A917" s="101">
        <v>43599.0</v>
      </c>
      <c r="B917" s="102">
        <v>2019.0</v>
      </c>
      <c r="C917" s="102">
        <v>119.0</v>
      </c>
      <c r="D917" s="102">
        <v>6.5</v>
      </c>
      <c r="E917" s="102" t="s">
        <v>1130</v>
      </c>
      <c r="F917" s="102" t="s">
        <v>211</v>
      </c>
    </row>
    <row r="918">
      <c r="A918" s="101">
        <v>43599.0</v>
      </c>
      <c r="B918" s="102">
        <v>2019.0</v>
      </c>
      <c r="C918" s="102">
        <v>4378.0</v>
      </c>
      <c r="D918" s="102">
        <v>77.88</v>
      </c>
      <c r="E918" s="102" t="s">
        <v>1131</v>
      </c>
      <c r="F918" s="102" t="s">
        <v>212</v>
      </c>
    </row>
    <row r="919">
      <c r="A919" s="101">
        <v>43598.0</v>
      </c>
      <c r="B919" s="102">
        <v>2019.0</v>
      </c>
      <c r="C919" s="102">
        <v>200.0</v>
      </c>
      <c r="D919" s="102">
        <v>77.1</v>
      </c>
      <c r="E919" s="102" t="s">
        <v>1132</v>
      </c>
      <c r="F919" s="102" t="s">
        <v>212</v>
      </c>
    </row>
    <row r="920">
      <c r="A920" s="101">
        <v>43595.0</v>
      </c>
      <c r="B920" s="102">
        <v>2019.0</v>
      </c>
      <c r="C920" s="102">
        <v>183.0</v>
      </c>
      <c r="D920" s="102">
        <v>75.75</v>
      </c>
      <c r="E920" s="102" t="s">
        <v>1133</v>
      </c>
      <c r="F920" s="102" t="s">
        <v>212</v>
      </c>
    </row>
    <row r="921">
      <c r="A921" s="101">
        <v>43594.0</v>
      </c>
      <c r="B921" s="102">
        <v>2019.0</v>
      </c>
      <c r="C921" s="102">
        <v>8027.0</v>
      </c>
      <c r="D921" s="102">
        <v>75.47</v>
      </c>
      <c r="E921" s="102" t="s">
        <v>1134</v>
      </c>
      <c r="F921" s="102" t="s">
        <v>212</v>
      </c>
    </row>
    <row r="922">
      <c r="A922" s="101">
        <v>43593.0</v>
      </c>
      <c r="B922" s="102">
        <v>2019.0</v>
      </c>
      <c r="C922" s="102">
        <v>14215.0</v>
      </c>
      <c r="D922" s="102">
        <v>75.37</v>
      </c>
      <c r="E922" s="102" t="s">
        <v>1135</v>
      </c>
      <c r="F922" s="102" t="s">
        <v>212</v>
      </c>
    </row>
    <row r="923">
      <c r="A923" s="101">
        <v>43585.0</v>
      </c>
      <c r="B923" s="102">
        <v>2019.0</v>
      </c>
      <c r="C923" s="102">
        <v>1970.0</v>
      </c>
      <c r="D923" s="102">
        <v>75.59</v>
      </c>
      <c r="E923" s="102" t="s">
        <v>1136</v>
      </c>
      <c r="F923" s="102" t="s">
        <v>212</v>
      </c>
    </row>
    <row r="924">
      <c r="A924" s="101">
        <v>43584.0</v>
      </c>
      <c r="B924" s="102">
        <v>2019.0</v>
      </c>
      <c r="C924" s="102">
        <v>25138.0</v>
      </c>
      <c r="D924" s="102">
        <v>74.34</v>
      </c>
      <c r="E924" s="102" t="s">
        <v>1137</v>
      </c>
      <c r="F924" s="102" t="s">
        <v>212</v>
      </c>
    </row>
    <row r="925">
      <c r="A925" s="101">
        <v>43581.0</v>
      </c>
      <c r="B925" s="102">
        <v>2019.0</v>
      </c>
      <c r="C925" s="102">
        <v>4800.0</v>
      </c>
      <c r="D925" s="102">
        <v>75.03</v>
      </c>
      <c r="E925" s="102" t="s">
        <v>1138</v>
      </c>
      <c r="F925" s="102" t="s">
        <v>212</v>
      </c>
    </row>
    <row r="926">
      <c r="A926" s="101">
        <v>43580.0</v>
      </c>
      <c r="B926" s="102">
        <v>2019.0</v>
      </c>
      <c r="C926" s="102">
        <v>1200.0</v>
      </c>
      <c r="D926" s="102">
        <v>6.5</v>
      </c>
      <c r="E926" s="102" t="s">
        <v>1139</v>
      </c>
      <c r="F926" s="102" t="s">
        <v>211</v>
      </c>
    </row>
    <row r="927">
      <c r="A927" s="101">
        <v>43580.0</v>
      </c>
      <c r="B927" s="102">
        <v>2019.0</v>
      </c>
      <c r="C927" s="102">
        <v>26784.0</v>
      </c>
      <c r="D927" s="102">
        <v>73.81</v>
      </c>
      <c r="E927" s="102" t="s">
        <v>1140</v>
      </c>
      <c r="F927" s="102" t="s">
        <v>212</v>
      </c>
    </row>
    <row r="928">
      <c r="A928" s="101">
        <v>43579.0</v>
      </c>
      <c r="B928" s="102">
        <v>2019.0</v>
      </c>
      <c r="C928" s="102">
        <v>2.0</v>
      </c>
      <c r="D928" s="102">
        <v>8.7</v>
      </c>
      <c r="E928" s="102" t="s">
        <v>1141</v>
      </c>
      <c r="F928" s="102" t="s">
        <v>211</v>
      </c>
    </row>
    <row r="929">
      <c r="A929" s="101">
        <v>43579.0</v>
      </c>
      <c r="B929" s="102">
        <v>2019.0</v>
      </c>
      <c r="C929" s="102">
        <v>13996.0</v>
      </c>
      <c r="D929" s="102">
        <v>77.49</v>
      </c>
      <c r="E929" s="102" t="s">
        <v>1142</v>
      </c>
      <c r="F929" s="102" t="s">
        <v>212</v>
      </c>
    </row>
    <row r="930">
      <c r="A930" s="101">
        <v>43578.0</v>
      </c>
      <c r="B930" s="102">
        <v>2019.0</v>
      </c>
      <c r="C930" s="102">
        <v>16255.0</v>
      </c>
      <c r="D930" s="102">
        <v>73.72</v>
      </c>
      <c r="E930" s="102" t="s">
        <v>1143</v>
      </c>
      <c r="F930" s="102" t="s">
        <v>212</v>
      </c>
    </row>
    <row r="931">
      <c r="A931" s="101">
        <v>43577.0</v>
      </c>
      <c r="B931" s="102">
        <v>2019.0</v>
      </c>
      <c r="C931" s="102">
        <v>12486.0</v>
      </c>
      <c r="D931" s="102">
        <v>73.67</v>
      </c>
      <c r="E931" s="102" t="s">
        <v>1144</v>
      </c>
      <c r="F931" s="102" t="s">
        <v>212</v>
      </c>
    </row>
    <row r="932">
      <c r="A932" s="101">
        <v>43574.0</v>
      </c>
      <c r="B932" s="102">
        <v>2019.0</v>
      </c>
      <c r="C932" s="102">
        <v>39769.0</v>
      </c>
      <c r="D932" s="102">
        <v>72.43</v>
      </c>
      <c r="E932" s="102" t="s">
        <v>1145</v>
      </c>
      <c r="F932" s="102" t="s">
        <v>212</v>
      </c>
    </row>
    <row r="933">
      <c r="A933" s="101">
        <v>43571.0</v>
      </c>
      <c r="B933" s="102">
        <v>2019.0</v>
      </c>
      <c r="C933" s="102">
        <v>2001.0</v>
      </c>
      <c r="D933" s="102">
        <v>15.5</v>
      </c>
      <c r="E933" s="102" t="s">
        <v>1146</v>
      </c>
      <c r="F933" s="102" t="s">
        <v>211</v>
      </c>
    </row>
    <row r="934">
      <c r="A934" s="101">
        <v>43570.0</v>
      </c>
      <c r="B934" s="102">
        <v>2019.0</v>
      </c>
      <c r="C934" s="102">
        <v>21.0</v>
      </c>
      <c r="D934" s="102">
        <v>12.13</v>
      </c>
      <c r="E934" s="102" t="s">
        <v>1147</v>
      </c>
      <c r="F934" s="102" t="s">
        <v>211</v>
      </c>
    </row>
    <row r="935">
      <c r="A935" s="101">
        <v>43566.0</v>
      </c>
      <c r="B935" s="102">
        <v>2019.0</v>
      </c>
      <c r="C935" s="102">
        <v>2176.0</v>
      </c>
      <c r="D935" s="102">
        <v>74.02</v>
      </c>
      <c r="E935" s="102" t="s">
        <v>1148</v>
      </c>
      <c r="F935" s="102" t="s">
        <v>212</v>
      </c>
    </row>
    <row r="936">
      <c r="A936" s="101">
        <v>43565.0</v>
      </c>
      <c r="B936" s="102">
        <v>2019.0</v>
      </c>
      <c r="C936" s="102">
        <v>11868.0</v>
      </c>
      <c r="D936" s="102">
        <v>74.12</v>
      </c>
      <c r="E936" s="102" t="s">
        <v>1149</v>
      </c>
      <c r="F936" s="102" t="s">
        <v>212</v>
      </c>
    </row>
    <row r="937">
      <c r="A937" s="101">
        <v>43563.0</v>
      </c>
      <c r="B937" s="102">
        <v>2019.0</v>
      </c>
      <c r="C937" s="102">
        <v>18.0</v>
      </c>
      <c r="D937" s="102">
        <v>74.44</v>
      </c>
      <c r="E937" s="102" t="s">
        <v>1150</v>
      </c>
      <c r="F937" s="102" t="s">
        <v>212</v>
      </c>
    </row>
    <row r="938">
      <c r="A938" s="101">
        <v>43559.0</v>
      </c>
      <c r="B938" s="102">
        <v>2019.0</v>
      </c>
      <c r="C938" s="102">
        <v>100.0</v>
      </c>
      <c r="D938" s="102">
        <v>73.0</v>
      </c>
      <c r="E938" s="102" t="s">
        <v>1151</v>
      </c>
      <c r="F938" s="102" t="s">
        <v>212</v>
      </c>
    </row>
    <row r="939">
      <c r="A939" s="101">
        <v>43557.0</v>
      </c>
      <c r="B939" s="102">
        <v>2019.0</v>
      </c>
      <c r="C939" s="102">
        <v>3313.0</v>
      </c>
      <c r="D939" s="102">
        <v>70.28</v>
      </c>
      <c r="E939" s="102" t="s">
        <v>1152</v>
      </c>
      <c r="F939" s="102" t="s">
        <v>212</v>
      </c>
    </row>
    <row r="940">
      <c r="A940" s="101">
        <v>43553.0</v>
      </c>
      <c r="B940" s="102">
        <v>2019.0</v>
      </c>
      <c r="C940" s="102">
        <v>2357.0</v>
      </c>
      <c r="D940" s="102">
        <v>69.82</v>
      </c>
      <c r="E940" s="102" t="s">
        <v>1153</v>
      </c>
      <c r="F940" s="102" t="s">
        <v>212</v>
      </c>
    </row>
    <row r="941">
      <c r="A941" s="101">
        <v>43552.0</v>
      </c>
      <c r="B941" s="102">
        <v>2019.0</v>
      </c>
      <c r="C941" s="102">
        <v>3442.0</v>
      </c>
      <c r="D941" s="102">
        <v>69.29</v>
      </c>
      <c r="E941" s="102" t="s">
        <v>1154</v>
      </c>
      <c r="F941" s="102" t="s">
        <v>212</v>
      </c>
    </row>
    <row r="942">
      <c r="A942" s="101">
        <v>43551.0</v>
      </c>
      <c r="B942" s="102">
        <v>2019.0</v>
      </c>
      <c r="C942" s="102">
        <v>2.0</v>
      </c>
      <c r="D942" s="102">
        <v>68.1</v>
      </c>
      <c r="E942" s="102" t="s">
        <v>1155</v>
      </c>
      <c r="F942" s="102" t="s">
        <v>212</v>
      </c>
    </row>
    <row r="943">
      <c r="A943" s="101">
        <v>43546.0</v>
      </c>
      <c r="B943" s="102">
        <v>2019.0</v>
      </c>
      <c r="C943" s="102">
        <v>2.0</v>
      </c>
      <c r="D943" s="102">
        <v>67.5</v>
      </c>
      <c r="E943" s="102" t="s">
        <v>1156</v>
      </c>
      <c r="F943" s="102" t="s">
        <v>212</v>
      </c>
    </row>
    <row r="944">
      <c r="A944" s="101">
        <v>43542.0</v>
      </c>
      <c r="B944" s="102">
        <v>2019.0</v>
      </c>
      <c r="C944" s="102">
        <v>10.0</v>
      </c>
      <c r="D944" s="102">
        <v>67.94</v>
      </c>
      <c r="E944" s="102" t="s">
        <v>1157</v>
      </c>
      <c r="F944" s="102" t="s">
        <v>212</v>
      </c>
    </row>
    <row r="945">
      <c r="A945" s="101">
        <v>43537.0</v>
      </c>
      <c r="B945" s="102">
        <v>2019.0</v>
      </c>
      <c r="C945" s="102">
        <v>8.0</v>
      </c>
      <c r="D945" s="102">
        <v>67.0</v>
      </c>
      <c r="E945" s="102" t="s">
        <v>1158</v>
      </c>
      <c r="F945" s="102" t="s">
        <v>212</v>
      </c>
    </row>
    <row r="946">
      <c r="A946" s="101">
        <v>43535.0</v>
      </c>
      <c r="B946" s="102">
        <v>2019.0</v>
      </c>
      <c r="C946" s="102">
        <v>50.0</v>
      </c>
      <c r="D946" s="102">
        <v>68.4</v>
      </c>
      <c r="E946" s="102" t="s">
        <v>1159</v>
      </c>
      <c r="F946" s="102" t="s">
        <v>212</v>
      </c>
    </row>
    <row r="947">
      <c r="A947" s="101">
        <v>43532.0</v>
      </c>
      <c r="B947" s="102">
        <v>2019.0</v>
      </c>
      <c r="C947" s="102">
        <v>100.0</v>
      </c>
      <c r="D947" s="102">
        <v>66.5</v>
      </c>
      <c r="E947" s="102" t="s">
        <v>1160</v>
      </c>
      <c r="F947" s="102" t="s">
        <v>212</v>
      </c>
    </row>
    <row r="948">
      <c r="A948" s="101">
        <v>43531.0</v>
      </c>
      <c r="B948" s="102">
        <v>2019.0</v>
      </c>
      <c r="C948" s="102">
        <v>100.0</v>
      </c>
      <c r="D948" s="102">
        <v>65.0</v>
      </c>
      <c r="E948" s="102" t="s">
        <v>1161</v>
      </c>
      <c r="F948" s="102" t="s">
        <v>212</v>
      </c>
    </row>
    <row r="949">
      <c r="A949" s="101">
        <v>43530.0</v>
      </c>
      <c r="B949" s="102">
        <v>2019.0</v>
      </c>
      <c r="C949" s="102">
        <v>150.0</v>
      </c>
      <c r="D949" s="102">
        <v>63.67</v>
      </c>
      <c r="E949" s="102" t="s">
        <v>1162</v>
      </c>
      <c r="F949" s="102" t="s">
        <v>212</v>
      </c>
    </row>
    <row r="950">
      <c r="A950" s="101">
        <v>43529.0</v>
      </c>
      <c r="B950" s="102">
        <v>2019.0</v>
      </c>
      <c r="C950" s="102">
        <v>140.0</v>
      </c>
      <c r="D950" s="102">
        <v>61.79</v>
      </c>
      <c r="E950" s="102" t="s">
        <v>1163</v>
      </c>
      <c r="F950" s="102" t="s">
        <v>212</v>
      </c>
    </row>
    <row r="951">
      <c r="A951" s="101">
        <v>43521.0</v>
      </c>
      <c r="B951" s="102">
        <v>2019.0</v>
      </c>
      <c r="C951" s="102">
        <v>10.0</v>
      </c>
      <c r="D951" s="102">
        <v>60.5</v>
      </c>
      <c r="E951" s="102" t="s">
        <v>1164</v>
      </c>
      <c r="F951" s="102" t="s">
        <v>212</v>
      </c>
    </row>
    <row r="952">
      <c r="A952" s="101">
        <v>43518.0</v>
      </c>
      <c r="B952" s="102">
        <v>2019.0</v>
      </c>
      <c r="C952" s="102">
        <v>1172.0</v>
      </c>
      <c r="D952" s="102">
        <v>60.79</v>
      </c>
      <c r="E952" s="102" t="s">
        <v>1165</v>
      </c>
      <c r="F952" s="102" t="s">
        <v>212</v>
      </c>
    </row>
    <row r="953">
      <c r="A953" s="101">
        <v>43494.0</v>
      </c>
      <c r="B953" s="102">
        <v>2019.0</v>
      </c>
      <c r="C953" s="102">
        <v>17500.0</v>
      </c>
      <c r="D953" s="102">
        <v>60.5</v>
      </c>
      <c r="E953" s="102" t="s">
        <v>1166</v>
      </c>
      <c r="F953" s="102" t="s">
        <v>212</v>
      </c>
    </row>
    <row r="954">
      <c r="A954" s="101">
        <v>43490.0</v>
      </c>
      <c r="B954" s="102">
        <v>2019.0</v>
      </c>
      <c r="C954" s="102">
        <v>6000.0</v>
      </c>
      <c r="D954" s="102">
        <v>74.0</v>
      </c>
      <c r="E954" s="102" t="s">
        <v>1167</v>
      </c>
      <c r="F954" s="102" t="s">
        <v>212</v>
      </c>
    </row>
    <row r="955">
      <c r="A955" s="101">
        <v>43483.0</v>
      </c>
      <c r="B955" s="102">
        <v>2019.0</v>
      </c>
      <c r="C955" s="102">
        <v>500.0</v>
      </c>
      <c r="D955" s="102">
        <v>60.1</v>
      </c>
      <c r="E955" s="102" t="s">
        <v>1168</v>
      </c>
      <c r="F955" s="102" t="s">
        <v>212</v>
      </c>
    </row>
    <row r="956">
      <c r="A956" s="101">
        <v>43469.0</v>
      </c>
      <c r="B956" s="102">
        <v>2019.0</v>
      </c>
      <c r="C956" s="102">
        <v>1000.0</v>
      </c>
      <c r="D956" s="102">
        <v>75.1</v>
      </c>
      <c r="E956" s="102" t="s">
        <v>1169</v>
      </c>
      <c r="F956" s="102" t="s">
        <v>212</v>
      </c>
    </row>
    <row r="957">
      <c r="A957" s="101">
        <v>43468.0</v>
      </c>
      <c r="B957" s="102">
        <v>2019.0</v>
      </c>
      <c r="C957" s="102">
        <v>818.0</v>
      </c>
      <c r="D957" s="102">
        <v>71.0</v>
      </c>
      <c r="E957" s="102" t="s">
        <v>1170</v>
      </c>
      <c r="F957" s="102" t="s">
        <v>212</v>
      </c>
    </row>
    <row r="958">
      <c r="A958" s="101">
        <v>43467.0</v>
      </c>
      <c r="B958" s="102">
        <v>2019.0</v>
      </c>
      <c r="C958" s="102">
        <v>457.0</v>
      </c>
      <c r="D958" s="102">
        <v>65.06</v>
      </c>
      <c r="E958" s="102" t="s">
        <v>1171</v>
      </c>
      <c r="F958" s="102" t="s">
        <v>212</v>
      </c>
    </row>
    <row r="959">
      <c r="A959" s="101">
        <v>43462.0</v>
      </c>
      <c r="B959" s="102">
        <v>2018.0</v>
      </c>
      <c r="C959" s="102">
        <v>6783.0</v>
      </c>
      <c r="D959" s="102">
        <v>57.03</v>
      </c>
      <c r="E959" s="102" t="s">
        <v>1172</v>
      </c>
      <c r="F959" s="102" t="s">
        <v>212</v>
      </c>
    </row>
    <row r="960">
      <c r="A960" s="101">
        <v>43461.0</v>
      </c>
      <c r="B960" s="102">
        <v>2018.0</v>
      </c>
      <c r="C960" s="102">
        <v>4460.0</v>
      </c>
      <c r="D960" s="102">
        <v>58.73</v>
      </c>
      <c r="E960" s="102" t="s">
        <v>1173</v>
      </c>
      <c r="F960" s="102" t="s">
        <v>212</v>
      </c>
    </row>
    <row r="961">
      <c r="A961" s="101">
        <v>43460.0</v>
      </c>
      <c r="B961" s="102">
        <v>2018.0</v>
      </c>
      <c r="C961" s="102">
        <v>52.0</v>
      </c>
      <c r="D961" s="102">
        <v>51.54</v>
      </c>
      <c r="E961" s="102" t="s">
        <v>1174</v>
      </c>
      <c r="F961" s="102" t="s">
        <v>212</v>
      </c>
    </row>
    <row r="962">
      <c r="A962" s="101">
        <v>43459.0</v>
      </c>
      <c r="B962" s="102">
        <v>2018.0</v>
      </c>
      <c r="C962" s="102">
        <v>100.0</v>
      </c>
      <c r="D962" s="102">
        <v>50.0</v>
      </c>
      <c r="E962" s="102" t="s">
        <v>1175</v>
      </c>
      <c r="F962" s="102" t="s">
        <v>212</v>
      </c>
    </row>
    <row r="963">
      <c r="A963" s="101">
        <v>43458.0</v>
      </c>
      <c r="B963" s="102">
        <v>2018.0</v>
      </c>
      <c r="C963" s="102">
        <v>240.0</v>
      </c>
      <c r="D963" s="102">
        <v>45.5</v>
      </c>
      <c r="E963" s="102" t="s">
        <v>1176</v>
      </c>
      <c r="F963" s="102" t="s">
        <v>212</v>
      </c>
    </row>
    <row r="964">
      <c r="A964" s="101">
        <v>43455.0</v>
      </c>
      <c r="B964" s="102">
        <v>2018.0</v>
      </c>
      <c r="C964" s="102">
        <v>30003.0</v>
      </c>
      <c r="D964" s="102">
        <v>40.0</v>
      </c>
      <c r="E964" s="102" t="s">
        <v>1177</v>
      </c>
      <c r="F964" s="102" t="s">
        <v>212</v>
      </c>
    </row>
    <row r="965">
      <c r="A965" s="101">
        <v>43455.0</v>
      </c>
      <c r="B965" s="102">
        <v>2018.0</v>
      </c>
      <c r="C965" s="102">
        <v>29998.0</v>
      </c>
      <c r="D965" s="102">
        <v>40.0</v>
      </c>
      <c r="E965" s="102" t="s">
        <v>1178</v>
      </c>
      <c r="F965" s="102" t="s">
        <v>212</v>
      </c>
    </row>
    <row r="966">
      <c r="A966" s="101">
        <v>43453.0</v>
      </c>
      <c r="B966" s="102">
        <v>2018.0</v>
      </c>
      <c r="C966" s="102">
        <v>7950.0</v>
      </c>
      <c r="D966" s="102">
        <v>8.4</v>
      </c>
      <c r="E966" s="102" t="s">
        <v>1179</v>
      </c>
      <c r="F966" s="102" t="s">
        <v>211</v>
      </c>
    </row>
    <row r="967">
      <c r="A967" s="101">
        <v>43453.0</v>
      </c>
      <c r="B967" s="102">
        <v>2018.0</v>
      </c>
      <c r="C967" s="102">
        <v>600.0</v>
      </c>
      <c r="D967" s="102">
        <v>42.0</v>
      </c>
      <c r="E967" s="102" t="s">
        <v>1180</v>
      </c>
      <c r="F967" s="102" t="s">
        <v>212</v>
      </c>
    </row>
    <row r="968">
      <c r="A968" s="101">
        <v>43452.0</v>
      </c>
      <c r="B968" s="102">
        <v>2018.0</v>
      </c>
      <c r="C968" s="102">
        <v>300.0</v>
      </c>
      <c r="D968" s="102">
        <v>9.3</v>
      </c>
      <c r="E968" s="102" t="s">
        <v>1181</v>
      </c>
      <c r="F968" s="102" t="s">
        <v>211</v>
      </c>
    </row>
    <row r="969">
      <c r="A969" s="101">
        <v>43452.0</v>
      </c>
      <c r="B969" s="102">
        <v>2018.0</v>
      </c>
      <c r="C969" s="102">
        <v>2500.0</v>
      </c>
      <c r="D969" s="102">
        <v>42.0</v>
      </c>
      <c r="E969" s="102" t="s">
        <v>1182</v>
      </c>
      <c r="F969" s="102" t="s">
        <v>212</v>
      </c>
    </row>
    <row r="970">
      <c r="A970" s="101">
        <v>43451.0</v>
      </c>
      <c r="B970" s="102">
        <v>2018.0</v>
      </c>
      <c r="C970" s="102">
        <v>200.0</v>
      </c>
      <c r="D970" s="102">
        <v>11.6</v>
      </c>
      <c r="E970" s="102" t="s">
        <v>1183</v>
      </c>
      <c r="F970" s="102" t="s">
        <v>211</v>
      </c>
    </row>
    <row r="971">
      <c r="A971" s="101">
        <v>43451.0</v>
      </c>
      <c r="B971" s="102">
        <v>2018.0</v>
      </c>
      <c r="C971" s="102">
        <v>1559.0</v>
      </c>
      <c r="D971" s="102">
        <v>49.98</v>
      </c>
      <c r="E971" s="102" t="s">
        <v>1184</v>
      </c>
      <c r="F971" s="102" t="s">
        <v>212</v>
      </c>
    </row>
    <row r="972">
      <c r="A972" s="101">
        <v>43448.0</v>
      </c>
      <c r="B972" s="102">
        <v>2018.0</v>
      </c>
      <c r="C972" s="102">
        <v>8450.0</v>
      </c>
      <c r="D972" s="102">
        <v>14.5</v>
      </c>
      <c r="E972" s="102" t="s">
        <v>1185</v>
      </c>
      <c r="F972" s="102" t="s">
        <v>211</v>
      </c>
    </row>
    <row r="973">
      <c r="A973" s="101">
        <v>43448.0</v>
      </c>
      <c r="B973" s="102">
        <v>2018.0</v>
      </c>
      <c r="C973" s="102">
        <v>1000.0</v>
      </c>
      <c r="D973" s="102">
        <v>50.1</v>
      </c>
      <c r="E973" s="102" t="s">
        <v>1186</v>
      </c>
      <c r="F973" s="102" t="s">
        <v>212</v>
      </c>
    </row>
    <row r="974">
      <c r="A974" s="101">
        <v>43447.0</v>
      </c>
      <c r="B974" s="102">
        <v>2018.0</v>
      </c>
      <c r="C974" s="102">
        <v>1700.0</v>
      </c>
      <c r="D974" s="102">
        <v>12.1</v>
      </c>
      <c r="E974" s="102" t="s">
        <v>1187</v>
      </c>
      <c r="F974" s="102" t="s">
        <v>211</v>
      </c>
    </row>
    <row r="975">
      <c r="A975" s="101">
        <v>43447.0</v>
      </c>
      <c r="B975" s="102">
        <v>2018.0</v>
      </c>
      <c r="C975" s="102">
        <v>9740.0</v>
      </c>
      <c r="D975" s="102">
        <v>49.09</v>
      </c>
      <c r="E975" s="102" t="s">
        <v>1188</v>
      </c>
      <c r="F975" s="102" t="s">
        <v>212</v>
      </c>
    </row>
    <row r="976">
      <c r="A976" s="101">
        <v>43446.0</v>
      </c>
      <c r="B976" s="102">
        <v>2018.0</v>
      </c>
      <c r="C976" s="102">
        <v>13003.0</v>
      </c>
      <c r="D976" s="102">
        <v>52.37</v>
      </c>
      <c r="E976" s="102" t="s">
        <v>1189</v>
      </c>
      <c r="F976" s="102" t="s">
        <v>212</v>
      </c>
    </row>
    <row r="977">
      <c r="A977" s="101">
        <v>43445.0</v>
      </c>
      <c r="B977" s="102">
        <v>2018.0</v>
      </c>
      <c r="C977" s="102">
        <v>5351.0</v>
      </c>
      <c r="D977" s="102">
        <v>50.04</v>
      </c>
      <c r="E977" s="102" t="s">
        <v>1190</v>
      </c>
      <c r="F977" s="102" t="s">
        <v>212</v>
      </c>
    </row>
    <row r="978">
      <c r="A978" s="101">
        <v>43444.0</v>
      </c>
      <c r="B978" s="102">
        <v>2018.0</v>
      </c>
      <c r="C978" s="102">
        <v>9001.0</v>
      </c>
      <c r="D978" s="102">
        <v>45.55</v>
      </c>
      <c r="E978" s="102" t="s">
        <v>1191</v>
      </c>
      <c r="F978" s="102" t="s">
        <v>212</v>
      </c>
    </row>
    <row r="979">
      <c r="A979" s="101">
        <v>43440.0</v>
      </c>
      <c r="B979" s="102">
        <v>2018.0</v>
      </c>
      <c r="C979" s="102">
        <v>14516.0</v>
      </c>
      <c r="D979" s="102">
        <v>58.78</v>
      </c>
      <c r="E979" s="102" t="s">
        <v>1192</v>
      </c>
      <c r="F979" s="102" t="s">
        <v>212</v>
      </c>
    </row>
    <row r="980">
      <c r="A980" s="101">
        <v>43439.0</v>
      </c>
      <c r="B980" s="102">
        <v>2018.0</v>
      </c>
      <c r="C980" s="102">
        <v>1626.0</v>
      </c>
      <c r="D980" s="102">
        <v>57.59</v>
      </c>
      <c r="E980" s="102" t="s">
        <v>1193</v>
      </c>
      <c r="F980" s="102" t="s">
        <v>212</v>
      </c>
    </row>
    <row r="981">
      <c r="A981" s="101">
        <v>43438.0</v>
      </c>
      <c r="B981" s="102">
        <v>2018.0</v>
      </c>
      <c r="C981" s="102">
        <v>5819.0</v>
      </c>
      <c r="D981" s="102">
        <v>55.46</v>
      </c>
      <c r="E981" s="102" t="s">
        <v>1194</v>
      </c>
      <c r="F981" s="102" t="s">
        <v>212</v>
      </c>
    </row>
    <row r="982">
      <c r="A982" s="101">
        <v>43437.0</v>
      </c>
      <c r="B982" s="102">
        <v>2018.0</v>
      </c>
      <c r="C982" s="102">
        <v>3731.0</v>
      </c>
      <c r="D982" s="102">
        <v>51.64</v>
      </c>
      <c r="E982" s="102" t="s">
        <v>1195</v>
      </c>
      <c r="F982" s="102" t="s">
        <v>212</v>
      </c>
    </row>
    <row r="983">
      <c r="A983" s="101">
        <v>43434.0</v>
      </c>
      <c r="B983" s="102">
        <v>2018.0</v>
      </c>
      <c r="C983" s="102">
        <v>401.0</v>
      </c>
      <c r="D983" s="102">
        <v>50.89</v>
      </c>
      <c r="E983" s="102" t="s">
        <v>1196</v>
      </c>
      <c r="F983" s="102" t="s">
        <v>212</v>
      </c>
    </row>
    <row r="984">
      <c r="A984" s="101">
        <v>43433.0</v>
      </c>
      <c r="B984" s="102">
        <v>2018.0</v>
      </c>
      <c r="C984" s="102">
        <v>225.0</v>
      </c>
      <c r="D984" s="102">
        <v>51.29</v>
      </c>
      <c r="E984" s="102" t="s">
        <v>1197</v>
      </c>
      <c r="F984" s="102" t="s">
        <v>212</v>
      </c>
    </row>
    <row r="985">
      <c r="A985" s="101">
        <v>43432.0</v>
      </c>
      <c r="B985" s="102">
        <v>2018.0</v>
      </c>
      <c r="C985" s="102">
        <v>14426.0</v>
      </c>
      <c r="D985" s="102">
        <v>50.33</v>
      </c>
      <c r="E985" s="102" t="s">
        <v>1198</v>
      </c>
      <c r="F985" s="102" t="s">
        <v>212</v>
      </c>
    </row>
    <row r="986">
      <c r="A986" s="101">
        <v>43431.0</v>
      </c>
      <c r="B986" s="102">
        <v>2018.0</v>
      </c>
      <c r="C986" s="102">
        <v>7502.0</v>
      </c>
      <c r="D986" s="102">
        <v>50.16</v>
      </c>
      <c r="E986" s="102" t="s">
        <v>1199</v>
      </c>
      <c r="F986" s="102" t="s">
        <v>212</v>
      </c>
    </row>
    <row r="987">
      <c r="A987" s="101">
        <v>43427.0</v>
      </c>
      <c r="B987" s="102">
        <v>2018.0</v>
      </c>
      <c r="C987" s="102">
        <v>559.0</v>
      </c>
      <c r="D987" s="102">
        <v>43.59</v>
      </c>
      <c r="E987" s="102" t="s">
        <v>1200</v>
      </c>
      <c r="F987" s="102" t="s">
        <v>212</v>
      </c>
    </row>
    <row r="988">
      <c r="A988" s="101">
        <v>43426.0</v>
      </c>
      <c r="B988" s="102">
        <v>2018.0</v>
      </c>
      <c r="C988" s="102">
        <v>994.0</v>
      </c>
      <c r="D988" s="102">
        <v>41.4</v>
      </c>
      <c r="E988" s="102" t="s">
        <v>1201</v>
      </c>
      <c r="F988" s="102" t="s">
        <v>212</v>
      </c>
    </row>
    <row r="989">
      <c r="A989" s="101">
        <v>43425.0</v>
      </c>
      <c r="B989" s="102">
        <v>2018.0</v>
      </c>
      <c r="C989" s="102">
        <v>1999.0</v>
      </c>
      <c r="D989" s="102">
        <v>35.0</v>
      </c>
      <c r="E989" s="102" t="s">
        <v>1202</v>
      </c>
      <c r="F989" s="102" t="s">
        <v>212</v>
      </c>
    </row>
    <row r="990">
      <c r="A990" s="101">
        <v>43424.0</v>
      </c>
      <c r="B990" s="102">
        <v>2018.0</v>
      </c>
      <c r="C990" s="102">
        <v>486.0</v>
      </c>
      <c r="D990" s="102">
        <v>37.8</v>
      </c>
      <c r="E990" s="102" t="s">
        <v>1203</v>
      </c>
      <c r="F990" s="102" t="s">
        <v>212</v>
      </c>
    </row>
    <row r="991">
      <c r="A991" s="101">
        <v>43423.0</v>
      </c>
      <c r="B991" s="102">
        <v>2018.0</v>
      </c>
      <c r="C991" s="102">
        <v>498.0</v>
      </c>
      <c r="D991" s="102">
        <v>41.3</v>
      </c>
      <c r="E991" s="102" t="s">
        <v>1204</v>
      </c>
      <c r="F991" s="102" t="s">
        <v>212</v>
      </c>
    </row>
    <row r="992">
      <c r="A992" s="101">
        <v>43420.0</v>
      </c>
      <c r="B992" s="102">
        <v>2018.0</v>
      </c>
      <c r="C992" s="102">
        <v>212.0</v>
      </c>
      <c r="D992" s="102">
        <v>45.47</v>
      </c>
      <c r="E992" s="102" t="s">
        <v>1205</v>
      </c>
      <c r="F992" s="102" t="s">
        <v>212</v>
      </c>
    </row>
    <row r="993">
      <c r="A993" s="101">
        <v>43419.0</v>
      </c>
      <c r="B993" s="102">
        <v>2018.0</v>
      </c>
      <c r="C993" s="102">
        <v>8.0</v>
      </c>
      <c r="D993" s="102">
        <v>47.0</v>
      </c>
      <c r="E993" s="102" t="s">
        <v>1206</v>
      </c>
      <c r="F993" s="102" t="s">
        <v>212</v>
      </c>
    </row>
    <row r="994">
      <c r="A994" s="101">
        <v>43411.0</v>
      </c>
      <c r="B994" s="102">
        <v>2018.0</v>
      </c>
      <c r="C994" s="102">
        <v>500.0</v>
      </c>
      <c r="D994" s="102">
        <v>47.1</v>
      </c>
      <c r="E994" s="102" t="s">
        <v>1207</v>
      </c>
      <c r="F994" s="102" t="s">
        <v>212</v>
      </c>
    </row>
    <row r="995">
      <c r="A995" s="101">
        <v>43409.0</v>
      </c>
      <c r="B995" s="102">
        <v>2018.0</v>
      </c>
      <c r="C995" s="102">
        <v>44000.0</v>
      </c>
      <c r="D995" s="102">
        <v>49.42</v>
      </c>
      <c r="E995" s="102" t="s">
        <v>1208</v>
      </c>
      <c r="F995" s="102" t="s">
        <v>212</v>
      </c>
    </row>
    <row r="996">
      <c r="A996" s="101">
        <v>43406.0</v>
      </c>
      <c r="B996" s="102">
        <v>2018.0</v>
      </c>
      <c r="C996" s="102">
        <v>116534.0</v>
      </c>
      <c r="D996" s="102">
        <v>43.9</v>
      </c>
      <c r="E996" s="102" t="s">
        <v>1209</v>
      </c>
      <c r="F996" s="102" t="s">
        <v>212</v>
      </c>
    </row>
    <row r="997">
      <c r="A997" s="101">
        <v>43405.0</v>
      </c>
      <c r="B997" s="102">
        <v>2018.0</v>
      </c>
      <c r="C997" s="102">
        <v>30497.0</v>
      </c>
      <c r="D997" s="102">
        <v>43.8</v>
      </c>
      <c r="E997" s="102" t="s">
        <v>1210</v>
      </c>
      <c r="F997" s="102" t="s">
        <v>212</v>
      </c>
    </row>
    <row r="998">
      <c r="A998" s="101">
        <v>43404.0</v>
      </c>
      <c r="B998" s="102">
        <v>2018.0</v>
      </c>
      <c r="C998" s="102">
        <v>46996.0</v>
      </c>
      <c r="D998" s="102">
        <v>51.69</v>
      </c>
      <c r="E998" s="102" t="s">
        <v>1211</v>
      </c>
      <c r="F998" s="102" t="s">
        <v>212</v>
      </c>
    </row>
    <row r="999">
      <c r="A999" s="101">
        <v>43403.0</v>
      </c>
      <c r="B999" s="102">
        <v>2018.0</v>
      </c>
      <c r="C999" s="102">
        <v>500.0</v>
      </c>
      <c r="D999" s="102">
        <v>50.2</v>
      </c>
      <c r="E999" s="102" t="s">
        <v>1212</v>
      </c>
      <c r="F999" s="102" t="s">
        <v>212</v>
      </c>
    </row>
    <row r="1000">
      <c r="A1000" s="101">
        <v>43402.0</v>
      </c>
      <c r="B1000" s="102">
        <v>2018.0</v>
      </c>
      <c r="C1000" s="102">
        <v>500.0</v>
      </c>
      <c r="D1000" s="102">
        <v>61.2</v>
      </c>
      <c r="E1000" s="102" t="s">
        <v>1213</v>
      </c>
      <c r="F1000" s="102" t="s">
        <v>212</v>
      </c>
    </row>
    <row r="1001">
      <c r="A1001" s="101">
        <v>43382.0</v>
      </c>
      <c r="B1001" s="102">
        <v>2018.0</v>
      </c>
      <c r="C1001" s="102">
        <v>9170.0</v>
      </c>
      <c r="D1001" s="102">
        <v>74.6</v>
      </c>
      <c r="E1001" s="102" t="s">
        <v>1214</v>
      </c>
      <c r="F1001" s="102" t="s">
        <v>212</v>
      </c>
    </row>
    <row r="1002">
      <c r="A1002" s="101">
        <v>43381.0</v>
      </c>
      <c r="B1002" s="102">
        <v>2018.0</v>
      </c>
      <c r="C1002" s="102">
        <v>229.0</v>
      </c>
      <c r="D1002" s="102">
        <v>64.0</v>
      </c>
      <c r="E1002" s="102" t="s">
        <v>1215</v>
      </c>
      <c r="F1002" s="102" t="s">
        <v>212</v>
      </c>
    </row>
    <row r="1003">
      <c r="A1003" s="101">
        <v>43371.0</v>
      </c>
      <c r="B1003" s="102">
        <v>2018.0</v>
      </c>
      <c r="C1003" s="102">
        <v>2000.0</v>
      </c>
      <c r="D1003" s="102">
        <v>55.6</v>
      </c>
      <c r="E1003" s="102" t="s">
        <v>1216</v>
      </c>
      <c r="F1003" s="102" t="s">
        <v>212</v>
      </c>
    </row>
    <row r="1004">
      <c r="A1004" s="101">
        <v>43370.0</v>
      </c>
      <c r="B1004" s="102">
        <v>2018.0</v>
      </c>
      <c r="C1004" s="102">
        <v>3500.0</v>
      </c>
      <c r="D1004" s="102">
        <v>46.3</v>
      </c>
      <c r="E1004" s="102" t="s">
        <v>1217</v>
      </c>
      <c r="F1004" s="102" t="s">
        <v>212</v>
      </c>
    </row>
    <row r="1005">
      <c r="A1005" s="101">
        <v>43369.0</v>
      </c>
      <c r="B1005" s="102">
        <v>2018.0</v>
      </c>
      <c r="C1005" s="102">
        <v>9999.0</v>
      </c>
      <c r="D1005" s="102">
        <v>38.6</v>
      </c>
      <c r="E1005" s="102" t="s">
        <v>1218</v>
      </c>
      <c r="F1005" s="102" t="s">
        <v>212</v>
      </c>
    </row>
    <row r="1006">
      <c r="A1006" s="101">
        <v>43368.0</v>
      </c>
      <c r="B1006" s="102">
        <v>2018.0</v>
      </c>
      <c r="C1006" s="102">
        <v>24406.0</v>
      </c>
      <c r="D1006" s="102">
        <v>32.22</v>
      </c>
      <c r="E1006" s="102" t="s">
        <v>1219</v>
      </c>
      <c r="F1006" s="102" t="s">
        <v>212</v>
      </c>
    </row>
    <row r="1007">
      <c r="A1007" s="101">
        <v>43364.0</v>
      </c>
      <c r="B1007" s="102">
        <v>2018.0</v>
      </c>
      <c r="C1007" s="102">
        <v>20069.0</v>
      </c>
      <c r="D1007" s="102">
        <v>31.11</v>
      </c>
      <c r="E1007" s="102" t="s">
        <v>1220</v>
      </c>
      <c r="F1007" s="102" t="s">
        <v>212</v>
      </c>
    </row>
    <row r="1008">
      <c r="A1008" s="101">
        <v>43363.0</v>
      </c>
      <c r="B1008" s="102">
        <v>2018.0</v>
      </c>
      <c r="C1008" s="102">
        <v>110535.0</v>
      </c>
      <c r="D1008" s="102">
        <v>30.32</v>
      </c>
      <c r="E1008" s="102" t="s">
        <v>1221</v>
      </c>
      <c r="F1008" s="102" t="s">
        <v>212</v>
      </c>
    </row>
    <row r="1009">
      <c r="A1009" s="101">
        <v>43362.0</v>
      </c>
      <c r="B1009" s="102">
        <v>2018.0</v>
      </c>
      <c r="C1009" s="102">
        <v>5295.0</v>
      </c>
      <c r="D1009" s="102">
        <v>30.44</v>
      </c>
      <c r="E1009" s="102" t="s">
        <v>1222</v>
      </c>
      <c r="F1009" s="102" t="s">
        <v>212</v>
      </c>
    </row>
    <row r="1010">
      <c r="A1010" s="101">
        <v>43361.0</v>
      </c>
      <c r="B1010" s="102">
        <v>2018.0</v>
      </c>
      <c r="C1010" s="102">
        <v>13833.0</v>
      </c>
      <c r="D1010" s="102">
        <v>36.15</v>
      </c>
      <c r="E1010" s="102" t="s">
        <v>1223</v>
      </c>
      <c r="F1010" s="102" t="s">
        <v>212</v>
      </c>
    </row>
    <row r="1011">
      <c r="A1011" s="101">
        <v>43360.0</v>
      </c>
      <c r="B1011" s="102">
        <v>2018.0</v>
      </c>
      <c r="C1011" s="102">
        <v>1.0</v>
      </c>
      <c r="D1011" s="102">
        <v>41.0</v>
      </c>
      <c r="E1011" s="102" t="s">
        <v>1224</v>
      </c>
      <c r="F1011" s="102" t="s">
        <v>212</v>
      </c>
    </row>
    <row r="1012">
      <c r="A1012" s="101">
        <v>43357.0</v>
      </c>
      <c r="B1012" s="102">
        <v>2018.0</v>
      </c>
      <c r="C1012" s="102">
        <v>15.0</v>
      </c>
      <c r="D1012" s="102">
        <v>51.2</v>
      </c>
      <c r="E1012" s="102" t="s">
        <v>1225</v>
      </c>
      <c r="F1012" s="102" t="s">
        <v>212</v>
      </c>
    </row>
    <row r="1013">
      <c r="A1013" s="101">
        <v>43349.0</v>
      </c>
      <c r="B1013" s="102">
        <v>2018.0</v>
      </c>
      <c r="C1013" s="102">
        <v>9875.0</v>
      </c>
      <c r="D1013" s="102">
        <v>64.0</v>
      </c>
      <c r="E1013" s="102" t="s">
        <v>1226</v>
      </c>
      <c r="F1013" s="102" t="s">
        <v>212</v>
      </c>
    </row>
    <row r="1014">
      <c r="A1014" s="101">
        <v>43340.0</v>
      </c>
      <c r="B1014" s="102">
        <v>2018.0</v>
      </c>
      <c r="C1014" s="102">
        <v>4305.0</v>
      </c>
      <c r="D1014" s="102">
        <v>69.6</v>
      </c>
      <c r="E1014" s="102" t="s">
        <v>1227</v>
      </c>
      <c r="F1014" s="102" t="s">
        <v>212</v>
      </c>
    </row>
    <row r="1015">
      <c r="A1015" s="101">
        <v>43334.0</v>
      </c>
      <c r="B1015" s="102">
        <v>2018.0</v>
      </c>
      <c r="C1015" s="102">
        <v>2035.0</v>
      </c>
      <c r="D1015" s="102">
        <v>70.63</v>
      </c>
      <c r="E1015" s="102" t="s">
        <v>1228</v>
      </c>
      <c r="F1015" s="102" t="s">
        <v>212</v>
      </c>
    </row>
    <row r="1016">
      <c r="A1016" s="101">
        <v>43332.0</v>
      </c>
      <c r="B1016" s="102">
        <v>2018.0</v>
      </c>
      <c r="C1016" s="102">
        <v>4.0</v>
      </c>
      <c r="D1016" s="102">
        <v>70.6</v>
      </c>
      <c r="E1016" s="102" t="s">
        <v>1229</v>
      </c>
      <c r="F1016" s="102" t="s">
        <v>212</v>
      </c>
    </row>
    <row r="1017">
      <c r="A1017" s="101">
        <v>43327.0</v>
      </c>
      <c r="B1017" s="102">
        <v>2018.0</v>
      </c>
      <c r="C1017" s="102">
        <v>7010.0</v>
      </c>
      <c r="D1017" s="102">
        <v>70.6</v>
      </c>
      <c r="E1017" s="102" t="s">
        <v>1230</v>
      </c>
      <c r="F1017" s="102" t="s">
        <v>212</v>
      </c>
    </row>
    <row r="1018">
      <c r="A1018" s="101">
        <v>43326.0</v>
      </c>
      <c r="B1018" s="102">
        <v>2018.0</v>
      </c>
      <c r="C1018" s="102">
        <v>17310.0</v>
      </c>
      <c r="D1018" s="102">
        <v>70.31</v>
      </c>
      <c r="E1018" s="102" t="s">
        <v>1231</v>
      </c>
      <c r="F1018" s="102" t="s">
        <v>212</v>
      </c>
    </row>
    <row r="1019">
      <c r="A1019" s="101">
        <v>43321.0</v>
      </c>
      <c r="B1019" s="102">
        <v>2018.0</v>
      </c>
      <c r="C1019" s="102">
        <v>22225.0</v>
      </c>
      <c r="D1019" s="102">
        <v>70.71</v>
      </c>
      <c r="E1019" s="102" t="s">
        <v>1232</v>
      </c>
      <c r="F1019" s="102" t="s">
        <v>212</v>
      </c>
    </row>
    <row r="1020">
      <c r="A1020" s="101">
        <v>43319.0</v>
      </c>
      <c r="B1020" s="102">
        <v>2018.0</v>
      </c>
      <c r="C1020" s="102">
        <v>19640.0</v>
      </c>
      <c r="D1020" s="102">
        <v>70.49</v>
      </c>
      <c r="E1020" s="102" t="s">
        <v>1233</v>
      </c>
      <c r="F1020" s="102" t="s">
        <v>212</v>
      </c>
    </row>
    <row r="1021">
      <c r="A1021" s="101">
        <v>43318.0</v>
      </c>
      <c r="B1021" s="102">
        <v>2018.0</v>
      </c>
      <c r="C1021" s="102">
        <v>100.0</v>
      </c>
      <c r="D1021" s="102">
        <v>70.9</v>
      </c>
      <c r="E1021" s="102" t="s">
        <v>1234</v>
      </c>
      <c r="F1021" s="102" t="s">
        <v>212</v>
      </c>
    </row>
    <row r="1022">
      <c r="A1022" s="101">
        <v>43315.0</v>
      </c>
      <c r="B1022" s="102">
        <v>2018.0</v>
      </c>
      <c r="C1022" s="102">
        <v>19117.0</v>
      </c>
      <c r="D1022" s="102">
        <v>70.74</v>
      </c>
      <c r="E1022" s="102" t="s">
        <v>1235</v>
      </c>
      <c r="F1022" s="102" t="s">
        <v>212</v>
      </c>
    </row>
    <row r="1023">
      <c r="A1023" s="101">
        <v>43314.0</v>
      </c>
      <c r="B1023" s="102">
        <v>2018.0</v>
      </c>
      <c r="C1023" s="102">
        <v>100.0</v>
      </c>
      <c r="D1023" s="102">
        <v>10.2</v>
      </c>
      <c r="E1023" s="102" t="s">
        <v>1236</v>
      </c>
      <c r="F1023" s="102" t="s">
        <v>211</v>
      </c>
    </row>
    <row r="1024">
      <c r="A1024" s="101">
        <v>43314.0</v>
      </c>
      <c r="B1024" s="102">
        <v>2018.0</v>
      </c>
      <c r="C1024" s="102">
        <v>19275.0</v>
      </c>
      <c r="D1024" s="102">
        <v>70.12</v>
      </c>
      <c r="E1024" s="102" t="s">
        <v>1237</v>
      </c>
      <c r="F1024" s="102" t="s">
        <v>212</v>
      </c>
    </row>
    <row r="1025">
      <c r="A1025" s="101">
        <v>43313.0</v>
      </c>
      <c r="B1025" s="102">
        <v>2018.0</v>
      </c>
      <c r="C1025" s="102">
        <v>17081.0</v>
      </c>
      <c r="D1025" s="102">
        <v>69.62</v>
      </c>
      <c r="E1025" s="102" t="s">
        <v>1238</v>
      </c>
      <c r="F1025" s="102" t="s">
        <v>212</v>
      </c>
    </row>
    <row r="1026">
      <c r="A1026" s="101">
        <v>43312.0</v>
      </c>
      <c r="B1026" s="102">
        <v>2018.0</v>
      </c>
      <c r="C1026" s="102">
        <v>30798.0</v>
      </c>
      <c r="D1026" s="102">
        <v>70.02</v>
      </c>
      <c r="E1026" s="102" t="s">
        <v>1239</v>
      </c>
      <c r="F1026" s="102" t="s">
        <v>212</v>
      </c>
    </row>
    <row r="1027">
      <c r="A1027" s="101">
        <v>43311.0</v>
      </c>
      <c r="B1027" s="102">
        <v>2018.0</v>
      </c>
      <c r="C1027" s="102">
        <v>300.0</v>
      </c>
      <c r="D1027" s="102">
        <v>12.8</v>
      </c>
      <c r="E1027" s="102" t="s">
        <v>1240</v>
      </c>
      <c r="F1027" s="102" t="s">
        <v>211</v>
      </c>
    </row>
    <row r="1028">
      <c r="A1028" s="101">
        <v>43311.0</v>
      </c>
      <c r="B1028" s="102">
        <v>2018.0</v>
      </c>
      <c r="C1028" s="102">
        <v>125260.0</v>
      </c>
      <c r="D1028" s="102">
        <v>70.24</v>
      </c>
      <c r="E1028" s="102" t="s">
        <v>1241</v>
      </c>
      <c r="F1028" s="102" t="s">
        <v>212</v>
      </c>
    </row>
    <row r="1029">
      <c r="A1029" s="101">
        <v>43308.0</v>
      </c>
      <c r="B1029" s="102">
        <v>2018.0</v>
      </c>
      <c r="C1029" s="102">
        <v>63045.0</v>
      </c>
      <c r="D1029" s="102">
        <v>69.52</v>
      </c>
      <c r="E1029" s="102" t="s">
        <v>1242</v>
      </c>
      <c r="F1029" s="102" t="s">
        <v>212</v>
      </c>
    </row>
    <row r="1030">
      <c r="A1030" s="101">
        <v>43307.0</v>
      </c>
      <c r="B1030" s="102">
        <v>2018.0</v>
      </c>
      <c r="C1030" s="102">
        <v>800.0</v>
      </c>
      <c r="D1030" s="102">
        <v>16.0</v>
      </c>
      <c r="E1030" s="102" t="s">
        <v>1243</v>
      </c>
      <c r="F1030" s="102" t="s">
        <v>211</v>
      </c>
    </row>
    <row r="1031">
      <c r="A1031" s="101">
        <v>43307.0</v>
      </c>
      <c r="B1031" s="102">
        <v>2018.0</v>
      </c>
      <c r="C1031" s="102">
        <v>34700.0</v>
      </c>
      <c r="D1031" s="102">
        <v>9.5</v>
      </c>
      <c r="E1031" s="102" t="s">
        <v>1244</v>
      </c>
      <c r="F1031" s="102" t="s">
        <v>211</v>
      </c>
    </row>
    <row r="1032">
      <c r="A1032" s="101">
        <v>43307.0</v>
      </c>
      <c r="B1032" s="102">
        <v>2018.0</v>
      </c>
      <c r="C1032" s="102">
        <v>118481.0</v>
      </c>
      <c r="D1032" s="102">
        <v>70.11</v>
      </c>
      <c r="E1032" s="102" t="s">
        <v>1245</v>
      </c>
      <c r="F1032" s="102" t="s">
        <v>212</v>
      </c>
    </row>
    <row r="1033">
      <c r="A1033" s="101">
        <v>43306.0</v>
      </c>
      <c r="B1033" s="102">
        <v>2018.0</v>
      </c>
      <c r="C1033" s="102">
        <v>1504.0</v>
      </c>
      <c r="D1033" s="102">
        <v>9.53</v>
      </c>
      <c r="E1033" s="102" t="s">
        <v>1246</v>
      </c>
      <c r="F1033" s="102" t="s">
        <v>211</v>
      </c>
    </row>
    <row r="1034">
      <c r="A1034" s="101">
        <v>43306.0</v>
      </c>
      <c r="B1034" s="102">
        <v>2018.0</v>
      </c>
      <c r="C1034" s="102">
        <v>137773.0</v>
      </c>
      <c r="D1034" s="102">
        <v>69.33</v>
      </c>
      <c r="E1034" s="102" t="s">
        <v>1247</v>
      </c>
      <c r="F1034" s="102" t="s">
        <v>212</v>
      </c>
    </row>
    <row r="1035">
      <c r="A1035" s="101">
        <v>43305.0</v>
      </c>
      <c r="B1035" s="102">
        <v>2018.0</v>
      </c>
      <c r="C1035" s="102">
        <v>47471.0</v>
      </c>
      <c r="D1035" s="102">
        <v>69.83</v>
      </c>
      <c r="E1035" s="102" t="s">
        <v>1248</v>
      </c>
      <c r="F1035" s="102" t="s">
        <v>212</v>
      </c>
    </row>
    <row r="1036">
      <c r="A1036" s="101">
        <v>43304.0</v>
      </c>
      <c r="B1036" s="102">
        <v>2018.0</v>
      </c>
      <c r="C1036" s="102">
        <v>132756.0</v>
      </c>
      <c r="D1036" s="102">
        <v>68.09</v>
      </c>
      <c r="E1036" s="102" t="s">
        <v>1249</v>
      </c>
      <c r="F1036" s="102" t="s">
        <v>212</v>
      </c>
    </row>
    <row r="1037">
      <c r="A1037" s="101">
        <v>43301.0</v>
      </c>
      <c r="B1037" s="102">
        <v>2018.0</v>
      </c>
      <c r="C1037" s="102">
        <v>4700.0</v>
      </c>
      <c r="D1037" s="102">
        <v>8.0</v>
      </c>
      <c r="E1037" s="102" t="s">
        <v>1250</v>
      </c>
      <c r="F1037" s="102" t="s">
        <v>211</v>
      </c>
    </row>
    <row r="1038">
      <c r="A1038" s="101">
        <v>43301.0</v>
      </c>
      <c r="B1038" s="102">
        <v>2018.0</v>
      </c>
      <c r="C1038" s="102">
        <v>66601.0</v>
      </c>
      <c r="D1038" s="102">
        <v>69.44</v>
      </c>
      <c r="E1038" s="102" t="s">
        <v>1251</v>
      </c>
      <c r="F1038" s="102" t="s">
        <v>212</v>
      </c>
    </row>
    <row r="1039">
      <c r="A1039" s="101">
        <v>43300.0</v>
      </c>
      <c r="B1039" s="102">
        <v>2018.0</v>
      </c>
      <c r="C1039" s="102">
        <v>387.0</v>
      </c>
      <c r="D1039" s="102">
        <v>13.5</v>
      </c>
      <c r="E1039" s="102" t="s">
        <v>1252</v>
      </c>
      <c r="F1039" s="102" t="s">
        <v>211</v>
      </c>
    </row>
    <row r="1040">
      <c r="A1040" s="101">
        <v>43300.0</v>
      </c>
      <c r="B1040" s="102">
        <v>2018.0</v>
      </c>
      <c r="C1040" s="102">
        <v>5881.0</v>
      </c>
      <c r="D1040" s="102">
        <v>9.03</v>
      </c>
      <c r="E1040" s="102" t="s">
        <v>1253</v>
      </c>
      <c r="F1040" s="102" t="s">
        <v>211</v>
      </c>
    </row>
    <row r="1041">
      <c r="A1041" s="101">
        <v>43300.0</v>
      </c>
      <c r="B1041" s="102">
        <v>2018.0</v>
      </c>
      <c r="C1041" s="102">
        <v>52023.0</v>
      </c>
      <c r="D1041" s="102">
        <v>68.46</v>
      </c>
      <c r="E1041" s="102" t="s">
        <v>1254</v>
      </c>
      <c r="F1041" s="102" t="s">
        <v>212</v>
      </c>
    </row>
    <row r="1042">
      <c r="A1042" s="101">
        <v>43299.0</v>
      </c>
      <c r="B1042" s="102">
        <v>2018.0</v>
      </c>
      <c r="C1042" s="102">
        <v>3992.0</v>
      </c>
      <c r="D1042" s="102">
        <v>7.64</v>
      </c>
      <c r="E1042" s="102" t="s">
        <v>1255</v>
      </c>
      <c r="F1042" s="102" t="s">
        <v>211</v>
      </c>
    </row>
    <row r="1043">
      <c r="A1043" s="101">
        <v>43299.0</v>
      </c>
      <c r="B1043" s="102">
        <v>2018.0</v>
      </c>
      <c r="C1043" s="102">
        <v>119259.0</v>
      </c>
      <c r="D1043" s="102">
        <v>68.11</v>
      </c>
      <c r="E1043" s="102" t="s">
        <v>1256</v>
      </c>
      <c r="F1043" s="102" t="s">
        <v>212</v>
      </c>
    </row>
    <row r="1044">
      <c r="A1044" s="101">
        <v>43298.0</v>
      </c>
      <c r="B1044" s="102">
        <v>2018.0</v>
      </c>
      <c r="C1044" s="102">
        <v>61705.0</v>
      </c>
      <c r="D1044" s="102">
        <v>68.99</v>
      </c>
      <c r="E1044" s="102" t="s">
        <v>1257</v>
      </c>
      <c r="F1044" s="102" t="s">
        <v>212</v>
      </c>
    </row>
    <row r="1045">
      <c r="A1045" s="101">
        <v>43297.0</v>
      </c>
      <c r="B1045" s="102">
        <v>2018.0</v>
      </c>
      <c r="C1045" s="102">
        <v>46251.0</v>
      </c>
      <c r="D1045" s="102">
        <v>68.86</v>
      </c>
      <c r="E1045" s="102" t="s">
        <v>1258</v>
      </c>
      <c r="F1045" s="102" t="s">
        <v>212</v>
      </c>
    </row>
    <row r="1046">
      <c r="A1046" s="101">
        <v>43294.0</v>
      </c>
      <c r="B1046" s="102">
        <v>2018.0</v>
      </c>
      <c r="C1046" s="102">
        <v>540.0</v>
      </c>
      <c r="D1046" s="102">
        <v>7.0</v>
      </c>
      <c r="E1046" s="102" t="s">
        <v>1259</v>
      </c>
      <c r="F1046" s="102" t="s">
        <v>211</v>
      </c>
    </row>
    <row r="1047">
      <c r="A1047" s="101">
        <v>43294.0</v>
      </c>
      <c r="B1047" s="102">
        <v>2018.0</v>
      </c>
      <c r="C1047" s="102">
        <v>450.0</v>
      </c>
      <c r="D1047" s="102">
        <v>11.5</v>
      </c>
      <c r="E1047" s="102" t="s">
        <v>1260</v>
      </c>
      <c r="F1047" s="102" t="s">
        <v>211</v>
      </c>
    </row>
    <row r="1048">
      <c r="A1048" s="101">
        <v>43294.0</v>
      </c>
      <c r="B1048" s="102">
        <v>2018.0</v>
      </c>
      <c r="C1048" s="102">
        <v>25835.0</v>
      </c>
      <c r="D1048" s="102">
        <v>68.52</v>
      </c>
      <c r="E1048" s="102" t="s">
        <v>1261</v>
      </c>
      <c r="F1048" s="102" t="s">
        <v>212</v>
      </c>
    </row>
    <row r="1049">
      <c r="A1049" s="101">
        <v>43293.0</v>
      </c>
      <c r="B1049" s="102">
        <v>2018.0</v>
      </c>
      <c r="C1049" s="102">
        <v>42514.0</v>
      </c>
      <c r="D1049" s="102">
        <v>68.31</v>
      </c>
      <c r="E1049" s="102" t="s">
        <v>1262</v>
      </c>
      <c r="F1049" s="102" t="s">
        <v>212</v>
      </c>
    </row>
    <row r="1050">
      <c r="A1050" s="101">
        <v>43292.0</v>
      </c>
      <c r="B1050" s="102">
        <v>2018.0</v>
      </c>
      <c r="C1050" s="102">
        <v>1389.0</v>
      </c>
      <c r="D1050" s="102">
        <v>7.3</v>
      </c>
      <c r="E1050" s="102" t="s">
        <v>1263</v>
      </c>
      <c r="F1050" s="102" t="s">
        <v>211</v>
      </c>
    </row>
    <row r="1051">
      <c r="A1051" s="101">
        <v>43292.0</v>
      </c>
      <c r="B1051" s="102">
        <v>2018.0</v>
      </c>
      <c r="C1051" s="102">
        <v>68642.0</v>
      </c>
      <c r="D1051" s="102">
        <v>68.18</v>
      </c>
      <c r="E1051" s="102" t="s">
        <v>1264</v>
      </c>
      <c r="F1051" s="102" t="s">
        <v>212</v>
      </c>
    </row>
    <row r="1052">
      <c r="A1052" s="101">
        <v>43291.0</v>
      </c>
      <c r="B1052" s="102">
        <v>2018.0</v>
      </c>
      <c r="C1052" s="102">
        <v>300.0</v>
      </c>
      <c r="D1052" s="102">
        <v>7.0</v>
      </c>
      <c r="E1052" s="102" t="s">
        <v>1265</v>
      </c>
      <c r="F1052" s="102" t="s">
        <v>211</v>
      </c>
    </row>
    <row r="1053">
      <c r="A1053" s="101">
        <v>43291.0</v>
      </c>
      <c r="B1053" s="102">
        <v>2018.0</v>
      </c>
      <c r="C1053" s="102">
        <v>26792.0</v>
      </c>
      <c r="D1053" s="102">
        <v>69.1</v>
      </c>
      <c r="E1053" s="102" t="s">
        <v>1266</v>
      </c>
      <c r="F1053" s="102" t="s">
        <v>212</v>
      </c>
    </row>
    <row r="1054">
      <c r="A1054" s="101">
        <v>43290.0</v>
      </c>
      <c r="B1054" s="102">
        <v>2018.0</v>
      </c>
      <c r="C1054" s="102">
        <v>8035.0</v>
      </c>
      <c r="D1054" s="102">
        <v>69.23</v>
      </c>
      <c r="E1054" s="102" t="s">
        <v>1267</v>
      </c>
      <c r="F1054" s="102" t="s">
        <v>212</v>
      </c>
    </row>
    <row r="1055">
      <c r="A1055" s="101">
        <v>43287.0</v>
      </c>
      <c r="B1055" s="102">
        <v>2018.0</v>
      </c>
      <c r="C1055" s="102">
        <v>355.0</v>
      </c>
      <c r="D1055" s="102">
        <v>6.52</v>
      </c>
      <c r="E1055" s="102" t="s">
        <v>1268</v>
      </c>
      <c r="F1055" s="102" t="s">
        <v>211</v>
      </c>
    </row>
    <row r="1056">
      <c r="A1056" s="101">
        <v>43287.0</v>
      </c>
      <c r="B1056" s="102">
        <v>2018.0</v>
      </c>
      <c r="C1056" s="102">
        <v>11011.0</v>
      </c>
      <c r="D1056" s="102">
        <v>69.32</v>
      </c>
      <c r="E1056" s="102" t="s">
        <v>1269</v>
      </c>
      <c r="F1056" s="102" t="s">
        <v>212</v>
      </c>
    </row>
    <row r="1057">
      <c r="A1057" s="101">
        <v>43286.0</v>
      </c>
      <c r="B1057" s="102">
        <v>2018.0</v>
      </c>
      <c r="C1057" s="102">
        <v>3230.0</v>
      </c>
      <c r="D1057" s="102">
        <v>69.1</v>
      </c>
      <c r="E1057" s="102" t="s">
        <v>1270</v>
      </c>
      <c r="F1057" s="102" t="s">
        <v>212</v>
      </c>
    </row>
    <row r="1058">
      <c r="A1058" s="101">
        <v>43285.0</v>
      </c>
      <c r="B1058" s="102">
        <v>2018.0</v>
      </c>
      <c r="C1058" s="102">
        <v>42996.0</v>
      </c>
      <c r="D1058" s="102">
        <v>69.4</v>
      </c>
      <c r="E1058" s="102" t="s">
        <v>1271</v>
      </c>
      <c r="F1058" s="102" t="s">
        <v>212</v>
      </c>
    </row>
    <row r="1059">
      <c r="A1059" s="101">
        <v>43284.0</v>
      </c>
      <c r="B1059" s="102">
        <v>2018.0</v>
      </c>
      <c r="C1059" s="102">
        <v>10.0</v>
      </c>
      <c r="D1059" s="102">
        <v>8.3</v>
      </c>
      <c r="E1059" s="102" t="s">
        <v>1272</v>
      </c>
      <c r="F1059" s="102" t="s">
        <v>211</v>
      </c>
    </row>
    <row r="1060">
      <c r="A1060" s="101">
        <v>43284.0</v>
      </c>
      <c r="B1060" s="102">
        <v>2018.0</v>
      </c>
      <c r="C1060" s="102">
        <v>16985.0</v>
      </c>
      <c r="D1060" s="102">
        <v>68.75</v>
      </c>
      <c r="E1060" s="102" t="s">
        <v>1273</v>
      </c>
      <c r="F1060" s="102" t="s">
        <v>212</v>
      </c>
    </row>
    <row r="1061">
      <c r="A1061" s="101">
        <v>43283.0</v>
      </c>
      <c r="B1061" s="102">
        <v>2018.0</v>
      </c>
      <c r="C1061" s="102">
        <v>10073.0</v>
      </c>
      <c r="D1061" s="102">
        <v>6.42</v>
      </c>
      <c r="E1061" s="102" t="s">
        <v>1274</v>
      </c>
      <c r="F1061" s="102" t="s">
        <v>211</v>
      </c>
    </row>
    <row r="1062">
      <c r="A1062" s="101">
        <v>43283.0</v>
      </c>
      <c r="B1062" s="102">
        <v>2018.0</v>
      </c>
      <c r="C1062" s="102">
        <v>6629.0</v>
      </c>
      <c r="D1062" s="102">
        <v>68.05</v>
      </c>
      <c r="E1062" s="102" t="s">
        <v>1275</v>
      </c>
      <c r="F1062" s="102" t="s">
        <v>212</v>
      </c>
    </row>
    <row r="1063">
      <c r="A1063" s="101">
        <v>43280.0</v>
      </c>
      <c r="B1063" s="102">
        <v>2018.0</v>
      </c>
      <c r="C1063" s="102">
        <v>1002.0</v>
      </c>
      <c r="D1063" s="102">
        <v>7.0</v>
      </c>
      <c r="E1063" s="102" t="s">
        <v>1276</v>
      </c>
      <c r="F1063" s="102" t="s">
        <v>211</v>
      </c>
    </row>
    <row r="1064">
      <c r="A1064" s="101">
        <v>43280.0</v>
      </c>
      <c r="B1064" s="102">
        <v>2018.0</v>
      </c>
      <c r="C1064" s="102">
        <v>13498.0</v>
      </c>
      <c r="D1064" s="102">
        <v>67.31</v>
      </c>
      <c r="E1064" s="102" t="s">
        <v>1277</v>
      </c>
      <c r="F1064" s="102" t="s">
        <v>212</v>
      </c>
    </row>
    <row r="1065">
      <c r="A1065" s="101">
        <v>43279.0</v>
      </c>
      <c r="B1065" s="102">
        <v>2018.0</v>
      </c>
      <c r="C1065" s="102">
        <v>63959.0</v>
      </c>
      <c r="D1065" s="102">
        <v>64.85</v>
      </c>
      <c r="E1065" s="102" t="s">
        <v>1278</v>
      </c>
      <c r="F1065" s="102" t="s">
        <v>212</v>
      </c>
    </row>
    <row r="1066">
      <c r="A1066" s="101">
        <v>43278.0</v>
      </c>
      <c r="B1066" s="102">
        <v>2018.0</v>
      </c>
      <c r="C1066" s="102">
        <v>10.0</v>
      </c>
      <c r="D1066" s="102">
        <v>9.8</v>
      </c>
      <c r="E1066" s="102" t="s">
        <v>1279</v>
      </c>
      <c r="F1066" s="102" t="s">
        <v>211</v>
      </c>
    </row>
    <row r="1067">
      <c r="A1067" s="101">
        <v>43278.0</v>
      </c>
      <c r="B1067" s="102">
        <v>2018.0</v>
      </c>
      <c r="C1067" s="102">
        <v>16261.0</v>
      </c>
      <c r="D1067" s="102">
        <v>62.43</v>
      </c>
      <c r="E1067" s="102" t="s">
        <v>1280</v>
      </c>
      <c r="F1067" s="102" t="s">
        <v>212</v>
      </c>
    </row>
    <row r="1068">
      <c r="A1068" s="101">
        <v>43277.0</v>
      </c>
      <c r="B1068" s="102">
        <v>2018.0</v>
      </c>
      <c r="C1068" s="102">
        <v>10.0</v>
      </c>
      <c r="D1068" s="102">
        <v>14.0</v>
      </c>
      <c r="E1068" s="102" t="s">
        <v>1281</v>
      </c>
      <c r="F1068" s="102" t="s">
        <v>211</v>
      </c>
    </row>
    <row r="1069">
      <c r="A1069" s="101">
        <v>43277.0</v>
      </c>
      <c r="B1069" s="102">
        <v>2018.0</v>
      </c>
      <c r="C1069" s="102">
        <v>83836.0</v>
      </c>
      <c r="D1069" s="102">
        <v>59.66</v>
      </c>
      <c r="E1069" s="102" t="s">
        <v>1282</v>
      </c>
      <c r="F1069" s="102" t="s">
        <v>212</v>
      </c>
    </row>
    <row r="1070">
      <c r="A1070" s="101">
        <v>43276.0</v>
      </c>
      <c r="B1070" s="102">
        <v>2018.0</v>
      </c>
      <c r="C1070" s="102">
        <v>45104.0</v>
      </c>
      <c r="D1070" s="102">
        <v>54.54</v>
      </c>
      <c r="E1070" s="102" t="s">
        <v>1283</v>
      </c>
      <c r="F1070" s="102" t="s">
        <v>212</v>
      </c>
    </row>
    <row r="1071">
      <c r="A1071" s="101">
        <v>43273.0</v>
      </c>
      <c r="B1071" s="102">
        <v>2018.0</v>
      </c>
      <c r="C1071" s="102">
        <v>565.0</v>
      </c>
      <c r="D1071" s="102">
        <v>9.7</v>
      </c>
      <c r="E1071" s="102" t="s">
        <v>1284</v>
      </c>
      <c r="F1071" s="102" t="s">
        <v>211</v>
      </c>
    </row>
    <row r="1072">
      <c r="A1072" s="101">
        <v>43273.0</v>
      </c>
      <c r="B1072" s="102">
        <v>2018.0</v>
      </c>
      <c r="C1072" s="102">
        <v>1400.0</v>
      </c>
      <c r="D1072" s="102">
        <v>20.0</v>
      </c>
      <c r="E1072" s="102" t="s">
        <v>1285</v>
      </c>
      <c r="F1072" s="102" t="s">
        <v>211</v>
      </c>
    </row>
    <row r="1073">
      <c r="A1073" s="101">
        <v>43273.0</v>
      </c>
      <c r="B1073" s="102">
        <v>2018.0</v>
      </c>
      <c r="C1073" s="102">
        <v>93144.0</v>
      </c>
      <c r="D1073" s="102">
        <v>51.01</v>
      </c>
      <c r="E1073" s="102" t="s">
        <v>1286</v>
      </c>
      <c r="F1073" s="102" t="s">
        <v>212</v>
      </c>
    </row>
    <row r="1074">
      <c r="A1074" s="101">
        <v>43272.0</v>
      </c>
      <c r="B1074" s="102">
        <v>2018.0</v>
      </c>
      <c r="C1074" s="102">
        <v>21036.0</v>
      </c>
      <c r="D1074" s="102">
        <v>44.01</v>
      </c>
      <c r="E1074" s="102" t="s">
        <v>1287</v>
      </c>
      <c r="F1074" s="102" t="s">
        <v>212</v>
      </c>
    </row>
    <row r="1075">
      <c r="A1075" s="101">
        <v>43271.0</v>
      </c>
      <c r="B1075" s="102">
        <v>2018.0</v>
      </c>
      <c r="C1075" s="102">
        <v>6.0</v>
      </c>
      <c r="D1075" s="102">
        <v>18.2</v>
      </c>
      <c r="E1075" s="102" t="s">
        <v>1288</v>
      </c>
      <c r="F1075" s="102" t="s">
        <v>211</v>
      </c>
    </row>
    <row r="1076">
      <c r="A1076" s="101">
        <v>43271.0</v>
      </c>
      <c r="B1076" s="102">
        <v>2018.0</v>
      </c>
      <c r="C1076" s="102">
        <v>2500.0</v>
      </c>
      <c r="D1076" s="102">
        <v>12.1</v>
      </c>
      <c r="E1076" s="102" t="s">
        <v>1289</v>
      </c>
      <c r="F1076" s="102" t="s">
        <v>211</v>
      </c>
    </row>
    <row r="1077">
      <c r="A1077" s="101">
        <v>43271.0</v>
      </c>
      <c r="B1077" s="102">
        <v>2018.0</v>
      </c>
      <c r="C1077" s="102">
        <v>27565.0</v>
      </c>
      <c r="D1077" s="102">
        <v>48.14</v>
      </c>
      <c r="E1077" s="102" t="s">
        <v>1290</v>
      </c>
      <c r="F1077" s="102" t="s">
        <v>212</v>
      </c>
    </row>
    <row r="1078">
      <c r="A1078" s="101">
        <v>43270.0</v>
      </c>
      <c r="B1078" s="102">
        <v>2018.0</v>
      </c>
      <c r="C1078" s="102">
        <v>48597.0</v>
      </c>
      <c r="D1078" s="102">
        <v>40.71</v>
      </c>
      <c r="E1078" s="102" t="s">
        <v>1291</v>
      </c>
      <c r="F1078" s="102" t="s">
        <v>212</v>
      </c>
    </row>
    <row r="1079">
      <c r="A1079" s="101">
        <v>43266.0</v>
      </c>
      <c r="B1079" s="102">
        <v>2018.0</v>
      </c>
      <c r="C1079" s="102">
        <v>175876.0</v>
      </c>
      <c r="D1079" s="102">
        <v>36.04</v>
      </c>
      <c r="E1079" s="102" t="s">
        <v>1292</v>
      </c>
      <c r="F1079" s="102" t="s">
        <v>212</v>
      </c>
    </row>
    <row r="1080">
      <c r="A1080" s="101">
        <v>43265.0</v>
      </c>
      <c r="B1080" s="102">
        <v>2018.0</v>
      </c>
      <c r="C1080" s="102">
        <v>1000.0</v>
      </c>
      <c r="D1080" s="102">
        <v>14.0</v>
      </c>
      <c r="E1080" s="102" t="s">
        <v>1293</v>
      </c>
      <c r="F1080" s="102" t="s">
        <v>211</v>
      </c>
    </row>
    <row r="1081">
      <c r="A1081" s="101">
        <v>43265.0</v>
      </c>
      <c r="B1081" s="102">
        <v>2018.0</v>
      </c>
      <c r="C1081" s="102">
        <v>263.0</v>
      </c>
      <c r="D1081" s="102">
        <v>34.18</v>
      </c>
      <c r="E1081" s="102" t="s">
        <v>1294</v>
      </c>
      <c r="F1081" s="102" t="s">
        <v>212</v>
      </c>
    </row>
    <row r="1082">
      <c r="A1082" s="101">
        <v>43264.0</v>
      </c>
      <c r="B1082" s="102">
        <v>2018.0</v>
      </c>
      <c r="C1082" s="102">
        <v>20.0</v>
      </c>
      <c r="D1082" s="102">
        <v>11.7</v>
      </c>
      <c r="E1082" s="102" t="s">
        <v>1295</v>
      </c>
      <c r="F1082" s="102" t="s">
        <v>211</v>
      </c>
    </row>
    <row r="1083">
      <c r="A1083" s="101">
        <v>43264.0</v>
      </c>
      <c r="B1083" s="102">
        <v>2018.0</v>
      </c>
      <c r="C1083" s="102">
        <v>23676.0</v>
      </c>
      <c r="D1083" s="102">
        <v>40.48</v>
      </c>
      <c r="E1083" s="102" t="s">
        <v>1296</v>
      </c>
      <c r="F1083" s="102" t="s">
        <v>212</v>
      </c>
    </row>
    <row r="1084">
      <c r="A1084" s="101">
        <v>43263.0</v>
      </c>
      <c r="B1084" s="102">
        <v>2018.0</v>
      </c>
      <c r="C1084" s="102">
        <v>2.0</v>
      </c>
      <c r="D1084" s="102">
        <v>9.0</v>
      </c>
      <c r="E1084" s="102" t="s">
        <v>1297</v>
      </c>
      <c r="F1084" s="102" t="s">
        <v>211</v>
      </c>
    </row>
    <row r="1085">
      <c r="A1085" s="101">
        <v>43263.0</v>
      </c>
      <c r="B1085" s="102">
        <v>2018.0</v>
      </c>
      <c r="C1085" s="102">
        <v>14250.0</v>
      </c>
      <c r="D1085" s="102">
        <v>44.9</v>
      </c>
      <c r="E1085" s="102" t="s">
        <v>1298</v>
      </c>
      <c r="F1085" s="102" t="s">
        <v>212</v>
      </c>
    </row>
    <row r="1086">
      <c r="A1086" s="101">
        <v>43262.0</v>
      </c>
      <c r="B1086" s="102">
        <v>2018.0</v>
      </c>
      <c r="C1086" s="102">
        <v>10.0</v>
      </c>
      <c r="D1086" s="102">
        <v>6.9</v>
      </c>
      <c r="E1086" s="102" t="s">
        <v>1299</v>
      </c>
      <c r="F1086" s="102" t="s">
        <v>211</v>
      </c>
    </row>
    <row r="1087">
      <c r="A1087" s="101">
        <v>43262.0</v>
      </c>
      <c r="B1087" s="102">
        <v>2018.0</v>
      </c>
      <c r="C1087" s="102">
        <v>29853.0</v>
      </c>
      <c r="D1087" s="102">
        <v>56.14</v>
      </c>
      <c r="E1087" s="102" t="s">
        <v>1300</v>
      </c>
      <c r="F1087" s="102" t="s">
        <v>212</v>
      </c>
    </row>
    <row r="1088">
      <c r="A1088" s="101">
        <v>43259.0</v>
      </c>
      <c r="B1088" s="102">
        <v>2018.0</v>
      </c>
      <c r="C1088" s="102">
        <v>400.0</v>
      </c>
      <c r="D1088" s="102">
        <v>15.1</v>
      </c>
      <c r="E1088" s="102" t="s">
        <v>1301</v>
      </c>
      <c r="F1088" s="102" t="s">
        <v>211</v>
      </c>
    </row>
    <row r="1089">
      <c r="A1089" s="101">
        <v>43259.0</v>
      </c>
      <c r="B1089" s="102">
        <v>2018.0</v>
      </c>
      <c r="C1089" s="102">
        <v>965.0</v>
      </c>
      <c r="D1089" s="102">
        <v>5.3</v>
      </c>
      <c r="E1089" s="102" t="s">
        <v>1302</v>
      </c>
      <c r="F1089" s="102" t="s">
        <v>211</v>
      </c>
    </row>
    <row r="1090">
      <c r="A1090" s="101">
        <v>43259.0</v>
      </c>
      <c r="B1090" s="102">
        <v>2018.0</v>
      </c>
      <c r="C1090" s="102">
        <v>30206.0</v>
      </c>
      <c r="D1090" s="102">
        <v>65.83</v>
      </c>
      <c r="E1090" s="102" t="s">
        <v>1303</v>
      </c>
      <c r="F1090" s="102" t="s">
        <v>212</v>
      </c>
    </row>
    <row r="1091">
      <c r="A1091" s="101">
        <v>43258.0</v>
      </c>
      <c r="B1091" s="102">
        <v>2018.0</v>
      </c>
      <c r="C1091" s="102">
        <v>28598.0</v>
      </c>
      <c r="D1091" s="102">
        <v>65.91</v>
      </c>
      <c r="E1091" s="102" t="s">
        <v>1304</v>
      </c>
      <c r="F1091" s="102" t="s">
        <v>212</v>
      </c>
    </row>
    <row r="1092">
      <c r="A1092" s="101">
        <v>43257.0</v>
      </c>
      <c r="B1092" s="102">
        <v>2018.0</v>
      </c>
      <c r="C1092" s="102">
        <v>32463.0</v>
      </c>
      <c r="D1092" s="102">
        <v>64.95</v>
      </c>
      <c r="E1092" s="102" t="s">
        <v>1305</v>
      </c>
      <c r="F1092" s="102" t="s">
        <v>212</v>
      </c>
    </row>
    <row r="1093">
      <c r="A1093" s="101">
        <v>43256.0</v>
      </c>
      <c r="B1093" s="102">
        <v>2018.0</v>
      </c>
      <c r="C1093" s="102">
        <v>1330.0</v>
      </c>
      <c r="D1093" s="102">
        <v>64.07</v>
      </c>
      <c r="E1093" s="102" t="s">
        <v>1306</v>
      </c>
      <c r="F1093" s="102" t="s">
        <v>212</v>
      </c>
    </row>
    <row r="1094">
      <c r="A1094" s="101">
        <v>43255.0</v>
      </c>
      <c r="B1094" s="102">
        <v>2018.0</v>
      </c>
      <c r="C1094" s="102">
        <v>8572.0</v>
      </c>
      <c r="D1094" s="102">
        <v>63.42</v>
      </c>
      <c r="E1094" s="102" t="s">
        <v>1307</v>
      </c>
      <c r="F1094" s="102" t="s">
        <v>212</v>
      </c>
    </row>
    <row r="1095">
      <c r="A1095" s="101">
        <v>43252.0</v>
      </c>
      <c r="B1095" s="102">
        <v>2018.0</v>
      </c>
      <c r="C1095" s="102">
        <v>11600.0</v>
      </c>
      <c r="D1095" s="102">
        <v>62.47</v>
      </c>
      <c r="E1095" s="102" t="s">
        <v>1308</v>
      </c>
      <c r="F1095" s="102" t="s">
        <v>212</v>
      </c>
    </row>
    <row r="1096">
      <c r="A1096" s="101">
        <v>43251.0</v>
      </c>
      <c r="B1096" s="102">
        <v>2018.0</v>
      </c>
      <c r="C1096" s="102">
        <v>21998.0</v>
      </c>
      <c r="D1096" s="102">
        <v>61.68</v>
      </c>
      <c r="E1096" s="102" t="s">
        <v>1309</v>
      </c>
      <c r="F1096" s="102" t="s">
        <v>212</v>
      </c>
    </row>
    <row r="1097">
      <c r="A1097" s="101">
        <v>43250.0</v>
      </c>
      <c r="B1097" s="102">
        <v>2018.0</v>
      </c>
      <c r="C1097" s="102">
        <v>14000.0</v>
      </c>
      <c r="D1097" s="102">
        <v>61.05</v>
      </c>
      <c r="E1097" s="102" t="s">
        <v>1310</v>
      </c>
      <c r="F1097" s="102" t="s">
        <v>212</v>
      </c>
    </row>
    <row r="1098">
      <c r="A1098" s="101">
        <v>43248.0</v>
      </c>
      <c r="B1098" s="102">
        <v>2018.0</v>
      </c>
      <c r="C1098" s="102">
        <v>32805.0</v>
      </c>
      <c r="D1098" s="102">
        <v>60.12</v>
      </c>
      <c r="E1098" s="102" t="s">
        <v>1311</v>
      </c>
      <c r="F1098" s="102" t="s">
        <v>212</v>
      </c>
    </row>
    <row r="1099">
      <c r="A1099" s="101">
        <v>43245.0</v>
      </c>
      <c r="B1099" s="102">
        <v>2018.0</v>
      </c>
      <c r="C1099" s="102">
        <v>33449.0</v>
      </c>
      <c r="D1099" s="102">
        <v>59.85</v>
      </c>
      <c r="E1099" s="102" t="s">
        <v>1312</v>
      </c>
      <c r="F1099" s="102" t="s">
        <v>212</v>
      </c>
    </row>
    <row r="1100">
      <c r="A1100" s="101">
        <v>43244.0</v>
      </c>
      <c r="B1100" s="102">
        <v>2018.0</v>
      </c>
      <c r="C1100" s="102">
        <v>500.0</v>
      </c>
      <c r="D1100" s="102">
        <v>59.6</v>
      </c>
      <c r="E1100" s="102" t="s">
        <v>1313</v>
      </c>
      <c r="F1100" s="102" t="s">
        <v>212</v>
      </c>
    </row>
    <row r="1101">
      <c r="A1101" s="101">
        <v>43243.0</v>
      </c>
      <c r="B1101" s="102">
        <v>2018.0</v>
      </c>
      <c r="C1101" s="102">
        <v>200.0</v>
      </c>
      <c r="D1101" s="102">
        <v>59.2</v>
      </c>
      <c r="E1101" s="102" t="s">
        <v>1314</v>
      </c>
      <c r="F1101" s="102" t="s">
        <v>212</v>
      </c>
    </row>
    <row r="1102">
      <c r="A1102" s="101">
        <v>43242.0</v>
      </c>
      <c r="B1102" s="102">
        <v>2018.0</v>
      </c>
      <c r="C1102" s="102">
        <v>8749.0</v>
      </c>
      <c r="D1102" s="102">
        <v>58.73</v>
      </c>
      <c r="E1102" s="102" t="s">
        <v>1315</v>
      </c>
      <c r="F1102" s="102" t="s">
        <v>212</v>
      </c>
    </row>
    <row r="1103">
      <c r="A1103" s="101">
        <v>43241.0</v>
      </c>
      <c r="B1103" s="102">
        <v>2018.0</v>
      </c>
      <c r="C1103" s="102">
        <v>11500.0</v>
      </c>
      <c r="D1103" s="102">
        <v>57.11</v>
      </c>
      <c r="E1103" s="102" t="s">
        <v>1316</v>
      </c>
      <c r="F1103" s="102" t="s">
        <v>212</v>
      </c>
    </row>
    <row r="1104">
      <c r="A1104" s="101">
        <v>43238.0</v>
      </c>
      <c r="B1104" s="102">
        <v>2018.0</v>
      </c>
      <c r="C1104" s="102">
        <v>1950.0</v>
      </c>
      <c r="D1104" s="102">
        <v>7.5</v>
      </c>
      <c r="E1104" s="102" t="s">
        <v>1317</v>
      </c>
      <c r="F1104" s="102" t="s">
        <v>211</v>
      </c>
    </row>
    <row r="1105">
      <c r="A1105" s="101">
        <v>43238.0</v>
      </c>
      <c r="B1105" s="102">
        <v>2018.0</v>
      </c>
      <c r="C1105" s="102">
        <v>31045.0</v>
      </c>
      <c r="D1105" s="102">
        <v>57.11</v>
      </c>
      <c r="E1105" s="102" t="s">
        <v>1318</v>
      </c>
      <c r="F1105" s="102" t="s">
        <v>212</v>
      </c>
    </row>
    <row r="1106">
      <c r="A1106" s="101">
        <v>43237.0</v>
      </c>
      <c r="B1106" s="102">
        <v>2018.0</v>
      </c>
      <c r="C1106" s="102">
        <v>44557.0</v>
      </c>
      <c r="D1106" s="102">
        <v>53.97</v>
      </c>
      <c r="E1106" s="102" t="s">
        <v>1319</v>
      </c>
      <c r="F1106" s="102" t="s">
        <v>212</v>
      </c>
    </row>
    <row r="1107">
      <c r="A1107" s="101">
        <v>43236.0</v>
      </c>
      <c r="B1107" s="102">
        <v>2018.0</v>
      </c>
      <c r="C1107" s="102">
        <v>50.0</v>
      </c>
      <c r="D1107" s="102">
        <v>6.8</v>
      </c>
      <c r="E1107" s="102" t="s">
        <v>1320</v>
      </c>
      <c r="F1107" s="102" t="s">
        <v>211</v>
      </c>
    </row>
    <row r="1108">
      <c r="A1108" s="101">
        <v>43236.0</v>
      </c>
      <c r="B1108" s="102">
        <v>2018.0</v>
      </c>
      <c r="C1108" s="102">
        <v>52330.0</v>
      </c>
      <c r="D1108" s="102">
        <v>49.48</v>
      </c>
      <c r="E1108" s="102" t="s">
        <v>1321</v>
      </c>
      <c r="F1108" s="102" t="s">
        <v>212</v>
      </c>
    </row>
    <row r="1109">
      <c r="A1109" s="101">
        <v>43235.0</v>
      </c>
      <c r="B1109" s="102">
        <v>2018.0</v>
      </c>
      <c r="C1109" s="102">
        <v>35644.0</v>
      </c>
      <c r="D1109" s="102">
        <v>50.02</v>
      </c>
      <c r="E1109" s="102" t="s">
        <v>1322</v>
      </c>
      <c r="F1109" s="102" t="s">
        <v>212</v>
      </c>
    </row>
    <row r="1110">
      <c r="A1110" s="101">
        <v>43234.0</v>
      </c>
      <c r="B1110" s="102">
        <v>2018.0</v>
      </c>
      <c r="C1110" s="102">
        <v>385.0</v>
      </c>
      <c r="D1110" s="102">
        <v>47.0</v>
      </c>
      <c r="E1110" s="102" t="s">
        <v>1323</v>
      </c>
      <c r="F1110" s="102" t="s">
        <v>212</v>
      </c>
    </row>
    <row r="1111">
      <c r="A1111" s="101">
        <v>43231.0</v>
      </c>
      <c r="B1111" s="102">
        <v>2018.0</v>
      </c>
      <c r="C1111" s="102">
        <v>6026.0</v>
      </c>
      <c r="D1111" s="102">
        <v>58.83</v>
      </c>
      <c r="E1111" s="102" t="s">
        <v>1324</v>
      </c>
      <c r="F1111" s="102" t="s">
        <v>212</v>
      </c>
    </row>
    <row r="1112">
      <c r="A1112" s="101">
        <v>43230.0</v>
      </c>
      <c r="B1112" s="102">
        <v>2018.0</v>
      </c>
      <c r="C1112" s="102">
        <v>18102.0</v>
      </c>
      <c r="D1112" s="102">
        <v>58.53</v>
      </c>
      <c r="E1112" s="102" t="s">
        <v>1325</v>
      </c>
      <c r="F1112" s="102" t="s">
        <v>212</v>
      </c>
    </row>
    <row r="1113">
      <c r="A1113" s="101">
        <v>43229.0</v>
      </c>
      <c r="B1113" s="102">
        <v>2018.0</v>
      </c>
      <c r="C1113" s="102">
        <v>8900.0</v>
      </c>
      <c r="D1113" s="102">
        <v>58.63</v>
      </c>
      <c r="E1113" s="102" t="s">
        <v>1326</v>
      </c>
      <c r="F1113" s="102" t="s">
        <v>212</v>
      </c>
    </row>
    <row r="1114">
      <c r="A1114" s="101">
        <v>43227.0</v>
      </c>
      <c r="B1114" s="102">
        <v>2018.0</v>
      </c>
      <c r="C1114" s="102">
        <v>14824.0</v>
      </c>
      <c r="D1114" s="102">
        <v>58.5</v>
      </c>
      <c r="E1114" s="102" t="s">
        <v>1327</v>
      </c>
      <c r="F1114" s="102" t="s">
        <v>212</v>
      </c>
    </row>
    <row r="1115">
      <c r="A1115" s="101">
        <v>43224.0</v>
      </c>
      <c r="B1115" s="102">
        <v>2018.0</v>
      </c>
      <c r="C1115" s="102">
        <v>14248.0</v>
      </c>
      <c r="D1115" s="102">
        <v>58.71</v>
      </c>
      <c r="E1115" s="102" t="s">
        <v>1328</v>
      </c>
      <c r="F1115" s="102" t="s">
        <v>212</v>
      </c>
    </row>
    <row r="1116">
      <c r="A1116" s="101">
        <v>43223.0</v>
      </c>
      <c r="B1116" s="102">
        <v>2018.0</v>
      </c>
      <c r="C1116" s="102">
        <v>20.0</v>
      </c>
      <c r="D1116" s="102">
        <v>58.2</v>
      </c>
      <c r="E1116" s="102" t="s">
        <v>1329</v>
      </c>
      <c r="F1116" s="102" t="s">
        <v>212</v>
      </c>
    </row>
    <row r="1117">
      <c r="A1117" s="101">
        <v>43217.0</v>
      </c>
      <c r="B1117" s="102">
        <v>2018.0</v>
      </c>
      <c r="C1117" s="102">
        <v>4432.0</v>
      </c>
      <c r="D1117" s="102">
        <v>57.65</v>
      </c>
      <c r="E1117" s="102" t="s">
        <v>1330</v>
      </c>
      <c r="F1117" s="102" t="s">
        <v>212</v>
      </c>
    </row>
    <row r="1118">
      <c r="A1118" s="101">
        <v>43215.0</v>
      </c>
      <c r="B1118" s="102">
        <v>2018.0</v>
      </c>
      <c r="C1118" s="102">
        <v>2000.0</v>
      </c>
      <c r="D1118" s="102">
        <v>57.4</v>
      </c>
      <c r="E1118" s="102" t="s">
        <v>1331</v>
      </c>
      <c r="F1118" s="102" t="s">
        <v>212</v>
      </c>
    </row>
    <row r="1119">
      <c r="A1119" s="101">
        <v>43214.0</v>
      </c>
      <c r="B1119" s="102">
        <v>2018.0</v>
      </c>
      <c r="C1119" s="102">
        <v>9490.0</v>
      </c>
      <c r="D1119" s="102">
        <v>47.82</v>
      </c>
      <c r="E1119" s="102" t="s">
        <v>1332</v>
      </c>
      <c r="F1119" s="102" t="s">
        <v>212</v>
      </c>
    </row>
    <row r="1120">
      <c r="A1120" s="101">
        <v>43210.0</v>
      </c>
      <c r="B1120" s="102">
        <v>2018.0</v>
      </c>
      <c r="C1120" s="102">
        <v>27000.0</v>
      </c>
      <c r="D1120" s="102">
        <v>52.24</v>
      </c>
      <c r="E1120" s="102" t="s">
        <v>1333</v>
      </c>
      <c r="F1120" s="102" t="s">
        <v>212</v>
      </c>
    </row>
    <row r="1121">
      <c r="A1121" s="101">
        <v>43209.0</v>
      </c>
      <c r="B1121" s="102">
        <v>2018.0</v>
      </c>
      <c r="C1121" s="102">
        <v>2452.0</v>
      </c>
      <c r="D1121" s="102">
        <v>47.1</v>
      </c>
      <c r="E1121" s="102" t="s">
        <v>1334</v>
      </c>
      <c r="F1121" s="102" t="s">
        <v>212</v>
      </c>
    </row>
    <row r="1122">
      <c r="A1122" s="101">
        <v>43203.0</v>
      </c>
      <c r="B1122" s="102">
        <v>2018.0</v>
      </c>
      <c r="C1122" s="102">
        <v>5000.0</v>
      </c>
      <c r="D1122" s="102">
        <v>58.92</v>
      </c>
      <c r="E1122" s="102" t="s">
        <v>1335</v>
      </c>
      <c r="F1122" s="102" t="s">
        <v>212</v>
      </c>
    </row>
    <row r="1123">
      <c r="A1123" s="101">
        <v>43202.0</v>
      </c>
      <c r="B1123" s="102">
        <v>2018.0</v>
      </c>
      <c r="C1123" s="102">
        <v>7100.0</v>
      </c>
      <c r="D1123" s="102">
        <v>50.76</v>
      </c>
      <c r="E1123" s="102" t="s">
        <v>1336</v>
      </c>
      <c r="F1123" s="102" t="s">
        <v>212</v>
      </c>
    </row>
    <row r="1124">
      <c r="A1124" s="101">
        <v>43201.0</v>
      </c>
      <c r="B1124" s="102">
        <v>2018.0</v>
      </c>
      <c r="C1124" s="102">
        <v>702.0</v>
      </c>
      <c r="D1124" s="102">
        <v>53.39</v>
      </c>
      <c r="E1124" s="102" t="s">
        <v>1337</v>
      </c>
      <c r="F1124" s="102" t="s">
        <v>212</v>
      </c>
    </row>
    <row r="1125">
      <c r="A1125" s="101">
        <v>43181.0</v>
      </c>
      <c r="B1125" s="102">
        <v>2018.0</v>
      </c>
      <c r="C1125" s="102">
        <v>51.0</v>
      </c>
      <c r="D1125" s="102">
        <v>59.3</v>
      </c>
      <c r="E1125" s="102" t="s">
        <v>1338</v>
      </c>
      <c r="F1125" s="102" t="s">
        <v>212</v>
      </c>
    </row>
    <row r="1126">
      <c r="A1126" s="101">
        <v>43180.0</v>
      </c>
      <c r="B1126" s="102">
        <v>2018.0</v>
      </c>
      <c r="C1126" s="102">
        <v>37.0</v>
      </c>
      <c r="D1126" s="102">
        <v>58.51</v>
      </c>
      <c r="E1126" s="102" t="s">
        <v>1339</v>
      </c>
      <c r="F1126" s="102" t="s">
        <v>212</v>
      </c>
    </row>
    <row r="1127">
      <c r="A1127" s="101">
        <v>43179.0</v>
      </c>
      <c r="B1127" s="102">
        <v>2018.0</v>
      </c>
      <c r="C1127" s="102">
        <v>44.0</v>
      </c>
      <c r="D1127" s="102">
        <v>56.6</v>
      </c>
      <c r="E1127" s="102" t="s">
        <v>1340</v>
      </c>
      <c r="F1127" s="102" t="s">
        <v>212</v>
      </c>
    </row>
    <row r="1128">
      <c r="A1128" s="101">
        <v>43173.0</v>
      </c>
      <c r="B1128" s="102">
        <v>2018.0</v>
      </c>
      <c r="C1128" s="102">
        <v>9000.0</v>
      </c>
      <c r="D1128" s="102">
        <v>53.5</v>
      </c>
      <c r="E1128" s="102" t="s">
        <v>1341</v>
      </c>
      <c r="F1128" s="102" t="s">
        <v>212</v>
      </c>
    </row>
    <row r="1129">
      <c r="A1129" s="101">
        <v>43139.0</v>
      </c>
      <c r="B1129" s="102">
        <v>2018.0</v>
      </c>
      <c r="C1129" s="102">
        <v>33.0</v>
      </c>
      <c r="D1129" s="102">
        <v>56.2</v>
      </c>
      <c r="E1129" s="102" t="s">
        <v>1342</v>
      </c>
      <c r="F1129" s="102" t="s">
        <v>212</v>
      </c>
    </row>
    <row r="1130">
      <c r="A1130" s="101">
        <v>43138.0</v>
      </c>
      <c r="B1130" s="102">
        <v>2018.0</v>
      </c>
      <c r="C1130" s="102">
        <v>1672.0</v>
      </c>
      <c r="D1130" s="102">
        <v>51.58</v>
      </c>
      <c r="E1130" s="102" t="s">
        <v>1343</v>
      </c>
      <c r="F1130" s="102" t="s">
        <v>212</v>
      </c>
    </row>
    <row r="1131">
      <c r="A1131" s="101">
        <v>43137.0</v>
      </c>
      <c r="B1131" s="102">
        <v>2018.0</v>
      </c>
      <c r="C1131" s="102">
        <v>8506.0</v>
      </c>
      <c r="D1131" s="102">
        <v>54.03</v>
      </c>
      <c r="E1131" s="102" t="s">
        <v>1344</v>
      </c>
      <c r="F1131" s="102" t="s">
        <v>212</v>
      </c>
    </row>
    <row r="1132">
      <c r="A1132" s="101">
        <v>43136.0</v>
      </c>
      <c r="B1132" s="102">
        <v>2018.0</v>
      </c>
      <c r="C1132" s="102">
        <v>1.0</v>
      </c>
      <c r="D1132" s="102">
        <v>56.0</v>
      </c>
      <c r="E1132" s="102" t="s">
        <v>1345</v>
      </c>
      <c r="F1132" s="102" t="s">
        <v>212</v>
      </c>
    </row>
    <row r="1133">
      <c r="A1133" s="101">
        <v>43132.0</v>
      </c>
      <c r="B1133" s="102">
        <v>2018.0</v>
      </c>
      <c r="C1133" s="102">
        <v>96.0</v>
      </c>
      <c r="D1133" s="102">
        <v>56.4</v>
      </c>
      <c r="E1133" s="102" t="s">
        <v>1346</v>
      </c>
      <c r="F1133" s="102" t="s">
        <v>212</v>
      </c>
    </row>
    <row r="1134">
      <c r="A1134" s="101">
        <v>43131.0</v>
      </c>
      <c r="B1134" s="102">
        <v>2018.0</v>
      </c>
      <c r="C1134" s="102">
        <v>140.0</v>
      </c>
      <c r="D1134" s="102">
        <v>58.0</v>
      </c>
      <c r="E1134" s="102" t="s">
        <v>1347</v>
      </c>
      <c r="F1134" s="102" t="s">
        <v>212</v>
      </c>
    </row>
    <row r="1135">
      <c r="A1135" s="101">
        <v>43130.0</v>
      </c>
      <c r="B1135" s="102">
        <v>2018.0</v>
      </c>
      <c r="C1135" s="102">
        <v>120.0</v>
      </c>
      <c r="D1135" s="102">
        <v>55.0</v>
      </c>
      <c r="E1135" s="102" t="s">
        <v>1348</v>
      </c>
      <c r="F1135" s="102" t="s">
        <v>212</v>
      </c>
    </row>
    <row r="1136">
      <c r="A1136" s="101">
        <v>43126.0</v>
      </c>
      <c r="B1136" s="102">
        <v>2018.0</v>
      </c>
      <c r="C1136" s="102">
        <v>25740.0</v>
      </c>
      <c r="D1136" s="102">
        <v>50.27</v>
      </c>
      <c r="E1136" s="102" t="s">
        <v>1349</v>
      </c>
      <c r="F1136" s="102" t="s">
        <v>212</v>
      </c>
    </row>
    <row r="1137">
      <c r="A1137" s="101">
        <v>43125.0</v>
      </c>
      <c r="B1137" s="102">
        <v>2018.0</v>
      </c>
      <c r="C1137" s="102">
        <v>200.0</v>
      </c>
      <c r="D1137" s="102">
        <v>49.6</v>
      </c>
      <c r="E1137" s="102" t="s">
        <v>1350</v>
      </c>
      <c r="F1137" s="102" t="s">
        <v>212</v>
      </c>
    </row>
    <row r="1138">
      <c r="A1138" s="101">
        <v>43124.0</v>
      </c>
      <c r="B1138" s="102">
        <v>2018.0</v>
      </c>
      <c r="C1138" s="102">
        <v>600.0</v>
      </c>
      <c r="D1138" s="102">
        <v>41.3</v>
      </c>
      <c r="E1138" s="102" t="s">
        <v>1351</v>
      </c>
      <c r="F1138" s="102" t="s">
        <v>212</v>
      </c>
    </row>
    <row r="1139">
      <c r="A1139" s="101">
        <v>43115.0</v>
      </c>
      <c r="B1139" s="102">
        <v>2018.0</v>
      </c>
      <c r="C1139" s="102">
        <v>2880.0</v>
      </c>
      <c r="D1139" s="102">
        <v>51.58</v>
      </c>
      <c r="E1139" s="102" t="s">
        <v>1352</v>
      </c>
      <c r="F1139" s="102" t="s">
        <v>212</v>
      </c>
    </row>
    <row r="1140">
      <c r="A1140" s="101">
        <v>43111.0</v>
      </c>
      <c r="B1140" s="102">
        <v>2018.0</v>
      </c>
      <c r="C1140" s="102">
        <v>1130.0</v>
      </c>
      <c r="D1140" s="102">
        <v>51.8</v>
      </c>
      <c r="E1140" s="102" t="s">
        <v>1353</v>
      </c>
      <c r="F1140" s="102" t="s">
        <v>212</v>
      </c>
    </row>
    <row r="1141">
      <c r="A1141" s="101">
        <v>43110.0</v>
      </c>
      <c r="B1141" s="102">
        <v>2018.0</v>
      </c>
      <c r="C1141" s="102">
        <v>1000.0</v>
      </c>
      <c r="D1141" s="102">
        <v>43.2</v>
      </c>
      <c r="E1141" s="102" t="s">
        <v>1354</v>
      </c>
      <c r="F1141" s="102" t="s">
        <v>212</v>
      </c>
    </row>
    <row r="1142">
      <c r="A1142" s="101">
        <v>43098.0</v>
      </c>
      <c r="B1142" s="102">
        <v>2017.0</v>
      </c>
      <c r="C1142" s="102">
        <v>15.0</v>
      </c>
      <c r="D1142" s="102">
        <v>54.0</v>
      </c>
      <c r="E1142" s="102" t="s">
        <v>1355</v>
      </c>
      <c r="F1142" s="102" t="s">
        <v>212</v>
      </c>
    </row>
    <row r="1143">
      <c r="A1143" s="101">
        <v>43056.0</v>
      </c>
      <c r="B1143" s="102">
        <v>2017.0</v>
      </c>
      <c r="C1143" s="102">
        <v>9100.0</v>
      </c>
      <c r="D1143" s="102">
        <v>57.71</v>
      </c>
      <c r="E1143" s="102" t="s">
        <v>1356</v>
      </c>
      <c r="F1143" s="102" t="s">
        <v>212</v>
      </c>
    </row>
    <row r="1144">
      <c r="A1144" s="101">
        <v>43055.0</v>
      </c>
      <c r="B1144" s="102">
        <v>2017.0</v>
      </c>
      <c r="C1144" s="102">
        <v>200.0</v>
      </c>
      <c r="D1144" s="102">
        <v>54.5</v>
      </c>
      <c r="E1144" s="102" t="s">
        <v>1357</v>
      </c>
      <c r="F1144" s="102" t="s">
        <v>212</v>
      </c>
    </row>
    <row r="1145">
      <c r="A1145" s="101">
        <v>43054.0</v>
      </c>
      <c r="B1145" s="102">
        <v>2017.0</v>
      </c>
      <c r="C1145" s="102">
        <v>200.0</v>
      </c>
      <c r="D1145" s="102">
        <v>51.5</v>
      </c>
      <c r="E1145" s="102" t="s">
        <v>1358</v>
      </c>
      <c r="F1145" s="102" t="s">
        <v>212</v>
      </c>
    </row>
    <row r="1146">
      <c r="A1146" s="101">
        <v>43045.0</v>
      </c>
      <c r="B1146" s="102">
        <v>2017.0</v>
      </c>
      <c r="C1146" s="102">
        <v>200.0</v>
      </c>
      <c r="D1146" s="102">
        <v>48.7</v>
      </c>
      <c r="E1146" s="102" t="s">
        <v>1359</v>
      </c>
      <c r="F1146" s="102" t="s">
        <v>212</v>
      </c>
    </row>
    <row r="1147">
      <c r="A1147" s="101">
        <v>43042.0</v>
      </c>
      <c r="B1147" s="102">
        <v>2017.0</v>
      </c>
      <c r="C1147" s="102">
        <v>1000.0</v>
      </c>
      <c r="D1147" s="102">
        <v>40.6</v>
      </c>
      <c r="E1147" s="102" t="s">
        <v>1360</v>
      </c>
      <c r="F1147" s="102" t="s">
        <v>212</v>
      </c>
    </row>
    <row r="1148">
      <c r="A1148" s="101">
        <v>43038.0</v>
      </c>
      <c r="B1148" s="102">
        <v>2017.0</v>
      </c>
      <c r="C1148" s="102">
        <v>7400.0</v>
      </c>
      <c r="D1148" s="102">
        <v>50.65</v>
      </c>
      <c r="E1148" s="102" t="s">
        <v>1361</v>
      </c>
      <c r="F1148" s="102" t="s">
        <v>212</v>
      </c>
    </row>
    <row r="1149">
      <c r="A1149" s="101">
        <v>43035.0</v>
      </c>
      <c r="B1149" s="102">
        <v>2017.0</v>
      </c>
      <c r="C1149" s="102">
        <v>401.0</v>
      </c>
      <c r="D1149" s="102">
        <v>56.38</v>
      </c>
      <c r="E1149" s="102" t="s">
        <v>1362</v>
      </c>
      <c r="F1149" s="102" t="s">
        <v>212</v>
      </c>
    </row>
    <row r="1150">
      <c r="A1150" s="101">
        <v>43021.0</v>
      </c>
      <c r="B1150" s="102">
        <v>2017.0</v>
      </c>
      <c r="C1150" s="102">
        <v>100.0</v>
      </c>
      <c r="D1150" s="102">
        <v>49.1</v>
      </c>
      <c r="E1150" s="102" t="s">
        <v>1363</v>
      </c>
      <c r="F1150" s="102" t="s">
        <v>212</v>
      </c>
    </row>
    <row r="1151">
      <c r="A1151" s="101">
        <v>43020.0</v>
      </c>
      <c r="B1151" s="102">
        <v>2017.0</v>
      </c>
      <c r="C1151" s="102">
        <v>3.0</v>
      </c>
      <c r="D1151" s="102">
        <v>40.9</v>
      </c>
      <c r="E1151" s="102" t="s">
        <v>1364</v>
      </c>
      <c r="F1151" s="102" t="s">
        <v>212</v>
      </c>
    </row>
    <row r="1152">
      <c r="A1152" s="101">
        <v>43019.0</v>
      </c>
      <c r="B1152" s="102">
        <v>2017.0</v>
      </c>
      <c r="C1152" s="102">
        <v>4000.0</v>
      </c>
      <c r="D1152" s="102">
        <v>28.7</v>
      </c>
      <c r="E1152" s="102" t="s">
        <v>1365</v>
      </c>
      <c r="F1152" s="102" t="s">
        <v>211</v>
      </c>
    </row>
    <row r="1153">
      <c r="A1153" s="101">
        <v>43019.0</v>
      </c>
      <c r="B1153" s="102">
        <v>2017.0</v>
      </c>
      <c r="C1153" s="102">
        <v>2764.0</v>
      </c>
      <c r="D1153" s="102">
        <v>51.13</v>
      </c>
      <c r="E1153" s="102" t="s">
        <v>1366</v>
      </c>
      <c r="F1153" s="102" t="s">
        <v>212</v>
      </c>
    </row>
    <row r="1154">
      <c r="A1154" s="101">
        <v>43004.0</v>
      </c>
      <c r="B1154" s="102">
        <v>2017.0</v>
      </c>
      <c r="C1154" s="102">
        <v>104.0</v>
      </c>
      <c r="D1154" s="102">
        <v>51.0</v>
      </c>
      <c r="E1154" s="102" t="s">
        <v>1367</v>
      </c>
      <c r="F1154" s="102" t="s">
        <v>212</v>
      </c>
    </row>
    <row r="1155">
      <c r="A1155" s="101">
        <v>42975.0</v>
      </c>
      <c r="B1155" s="102">
        <v>2017.0</v>
      </c>
      <c r="C1155" s="102">
        <v>1001.0</v>
      </c>
      <c r="D1155" s="102">
        <v>22.1</v>
      </c>
      <c r="E1155" s="102" t="s">
        <v>1368</v>
      </c>
      <c r="F1155" s="102" t="s">
        <v>211</v>
      </c>
    </row>
    <row r="1156">
      <c r="A1156" s="101">
        <v>42975.0</v>
      </c>
      <c r="B1156" s="102">
        <v>2017.0</v>
      </c>
      <c r="C1156" s="102">
        <v>2.0</v>
      </c>
      <c r="D1156" s="102">
        <v>51.0</v>
      </c>
      <c r="E1156" s="102" t="s">
        <v>1369</v>
      </c>
      <c r="F1156" s="102" t="s">
        <v>212</v>
      </c>
    </row>
    <row r="1157">
      <c r="A1157" s="101">
        <v>42965.0</v>
      </c>
      <c r="B1157" s="102">
        <v>2017.0</v>
      </c>
      <c r="C1157" s="102">
        <v>1200.0</v>
      </c>
      <c r="D1157" s="102">
        <v>22.83</v>
      </c>
      <c r="E1157" s="102" t="s">
        <v>1370</v>
      </c>
      <c r="F1157" s="102" t="s">
        <v>211</v>
      </c>
    </row>
    <row r="1158">
      <c r="A1158" s="101">
        <v>42964.0</v>
      </c>
      <c r="B1158" s="102">
        <v>2017.0</v>
      </c>
      <c r="C1158" s="102">
        <v>100.0</v>
      </c>
      <c r="D1158" s="102">
        <v>23.0</v>
      </c>
      <c r="E1158" s="102" t="s">
        <v>1371</v>
      </c>
      <c r="F1158" s="102" t="s">
        <v>211</v>
      </c>
    </row>
    <row r="1159">
      <c r="A1159" s="101">
        <v>42963.0</v>
      </c>
      <c r="B1159" s="102">
        <v>2017.0</v>
      </c>
      <c r="C1159" s="102">
        <v>202.0</v>
      </c>
      <c r="D1159" s="102">
        <v>49.1</v>
      </c>
      <c r="E1159" s="102" t="s">
        <v>1372</v>
      </c>
      <c r="F1159" s="102" t="s">
        <v>212</v>
      </c>
    </row>
    <row r="1160">
      <c r="A1160" s="101">
        <v>42962.0</v>
      </c>
      <c r="B1160" s="102">
        <v>2017.0</v>
      </c>
      <c r="C1160" s="102">
        <v>100.0</v>
      </c>
      <c r="D1160" s="102">
        <v>39.4</v>
      </c>
      <c r="E1160" s="102" t="s">
        <v>1373</v>
      </c>
      <c r="F1160" s="102" t="s">
        <v>211</v>
      </c>
    </row>
    <row r="1161">
      <c r="A1161" s="101">
        <v>42958.0</v>
      </c>
      <c r="B1161" s="102">
        <v>2017.0</v>
      </c>
      <c r="C1161" s="102">
        <v>3.0</v>
      </c>
      <c r="D1161" s="102">
        <v>49.0</v>
      </c>
      <c r="E1161" s="102" t="s">
        <v>1374</v>
      </c>
      <c r="F1161" s="102" t="s">
        <v>212</v>
      </c>
    </row>
    <row r="1162">
      <c r="A1162" s="101">
        <v>42957.0</v>
      </c>
      <c r="B1162" s="102">
        <v>2017.0</v>
      </c>
      <c r="C1162" s="102">
        <v>3188.0</v>
      </c>
      <c r="D1162" s="102">
        <v>48.53</v>
      </c>
      <c r="E1162" s="102" t="s">
        <v>1375</v>
      </c>
      <c r="F1162" s="102" t="s">
        <v>212</v>
      </c>
    </row>
    <row r="1163">
      <c r="A1163" s="101">
        <v>42956.0</v>
      </c>
      <c r="B1163" s="102">
        <v>2017.0</v>
      </c>
      <c r="C1163" s="102">
        <v>100.0</v>
      </c>
      <c r="D1163" s="102">
        <v>23.3</v>
      </c>
      <c r="E1163" s="102" t="s">
        <v>1376</v>
      </c>
      <c r="F1163" s="102" t="s">
        <v>211</v>
      </c>
    </row>
    <row r="1164">
      <c r="A1164" s="101">
        <v>42956.0</v>
      </c>
      <c r="B1164" s="102">
        <v>2017.0</v>
      </c>
      <c r="C1164" s="102">
        <v>2.0</v>
      </c>
      <c r="D1164" s="102">
        <v>46.2</v>
      </c>
      <c r="E1164" s="102" t="s">
        <v>1377</v>
      </c>
      <c r="F1164" s="102" t="s">
        <v>212</v>
      </c>
    </row>
    <row r="1165">
      <c r="A1165" s="101">
        <v>42955.0</v>
      </c>
      <c r="B1165" s="102">
        <v>2017.0</v>
      </c>
      <c r="C1165" s="102">
        <v>1460.0</v>
      </c>
      <c r="D1165" s="102">
        <v>48.0</v>
      </c>
      <c r="E1165" s="102" t="s">
        <v>1378</v>
      </c>
      <c r="F1165" s="102" t="s">
        <v>212</v>
      </c>
    </row>
    <row r="1166">
      <c r="A1166" s="101">
        <v>42944.0</v>
      </c>
      <c r="B1166" s="102">
        <v>2017.0</v>
      </c>
      <c r="C1166" s="102">
        <v>27000.0</v>
      </c>
      <c r="D1166" s="102">
        <v>50.97</v>
      </c>
      <c r="E1166" s="102" t="s">
        <v>1379</v>
      </c>
      <c r="F1166" s="102" t="s">
        <v>212</v>
      </c>
    </row>
    <row r="1167">
      <c r="A1167" s="101">
        <v>42943.0</v>
      </c>
      <c r="B1167" s="102">
        <v>2017.0</v>
      </c>
      <c r="C1167" s="102">
        <v>30003.0</v>
      </c>
      <c r="D1167" s="102">
        <v>50.6</v>
      </c>
      <c r="E1167" s="102" t="s">
        <v>1380</v>
      </c>
      <c r="F1167" s="102" t="s">
        <v>212</v>
      </c>
    </row>
    <row r="1168">
      <c r="A1168" s="101">
        <v>42935.0</v>
      </c>
      <c r="B1168" s="102">
        <v>2017.0</v>
      </c>
      <c r="C1168" s="102">
        <v>2.0</v>
      </c>
      <c r="D1168" s="102">
        <v>50.6</v>
      </c>
      <c r="E1168" s="102" t="s">
        <v>1381</v>
      </c>
      <c r="F1168" s="102" t="s">
        <v>212</v>
      </c>
    </row>
    <row r="1169">
      <c r="A1169" s="101">
        <v>42928.0</v>
      </c>
      <c r="B1169" s="102">
        <v>2017.0</v>
      </c>
      <c r="C1169" s="102">
        <v>2137.0</v>
      </c>
      <c r="D1169" s="102">
        <v>49.98</v>
      </c>
      <c r="E1169" s="102" t="s">
        <v>1382</v>
      </c>
      <c r="F1169" s="102" t="s">
        <v>212</v>
      </c>
    </row>
    <row r="1170">
      <c r="A1170" s="101">
        <v>42923.0</v>
      </c>
      <c r="B1170" s="102">
        <v>2017.0</v>
      </c>
      <c r="C1170" s="102">
        <v>7206.0</v>
      </c>
      <c r="D1170" s="102">
        <v>50.6</v>
      </c>
      <c r="E1170" s="102" t="s">
        <v>1383</v>
      </c>
      <c r="F1170" s="102" t="s">
        <v>212</v>
      </c>
    </row>
    <row r="1171">
      <c r="A1171" s="101">
        <v>42920.0</v>
      </c>
      <c r="B1171" s="102">
        <v>2017.0</v>
      </c>
      <c r="C1171" s="102">
        <v>200.0</v>
      </c>
      <c r="D1171" s="102">
        <v>5.2</v>
      </c>
      <c r="E1171" s="102" t="s">
        <v>1384</v>
      </c>
      <c r="F1171" s="102" t="s">
        <v>211</v>
      </c>
    </row>
    <row r="1172">
      <c r="A1172" s="101">
        <v>42920.0</v>
      </c>
      <c r="B1172" s="102">
        <v>2017.0</v>
      </c>
      <c r="C1172" s="102">
        <v>1401.0</v>
      </c>
      <c r="D1172" s="102">
        <v>50.56</v>
      </c>
      <c r="E1172" s="102" t="s">
        <v>1385</v>
      </c>
      <c r="F1172" s="102" t="s">
        <v>212</v>
      </c>
    </row>
    <row r="1173">
      <c r="A1173" s="101">
        <v>42919.0</v>
      </c>
      <c r="B1173" s="102">
        <v>2017.0</v>
      </c>
      <c r="C1173" s="102">
        <v>1373.0</v>
      </c>
      <c r="D1173" s="102">
        <v>50.51</v>
      </c>
      <c r="E1173" s="102" t="s">
        <v>1386</v>
      </c>
      <c r="F1173" s="102" t="s">
        <v>212</v>
      </c>
    </row>
    <row r="1174">
      <c r="A1174" s="101">
        <v>42916.0</v>
      </c>
      <c r="B1174" s="102">
        <v>2017.0</v>
      </c>
      <c r="C1174" s="102">
        <v>6493.0</v>
      </c>
      <c r="D1174" s="102">
        <v>50.33</v>
      </c>
      <c r="E1174" s="102" t="s">
        <v>1387</v>
      </c>
      <c r="F1174" s="102" t="s">
        <v>212</v>
      </c>
    </row>
    <row r="1175">
      <c r="A1175" s="101">
        <v>42915.0</v>
      </c>
      <c r="B1175" s="102">
        <v>2017.0</v>
      </c>
      <c r="C1175" s="102">
        <v>3004.0</v>
      </c>
      <c r="D1175" s="102">
        <v>51.11</v>
      </c>
      <c r="E1175" s="102" t="s">
        <v>1388</v>
      </c>
      <c r="F1175" s="102" t="s">
        <v>212</v>
      </c>
    </row>
    <row r="1176">
      <c r="A1176" s="101">
        <v>42914.0</v>
      </c>
      <c r="B1176" s="102">
        <v>2017.0</v>
      </c>
      <c r="C1176" s="102">
        <v>10107.0</v>
      </c>
      <c r="D1176" s="102">
        <v>51.11</v>
      </c>
      <c r="E1176" s="102" t="s">
        <v>1389</v>
      </c>
      <c r="F1176" s="102" t="s">
        <v>212</v>
      </c>
    </row>
    <row r="1177">
      <c r="A1177" s="101">
        <v>42912.0</v>
      </c>
      <c r="B1177" s="102">
        <v>2017.0</v>
      </c>
      <c r="C1177" s="102">
        <v>8345.0</v>
      </c>
      <c r="D1177" s="102">
        <v>51.18</v>
      </c>
      <c r="E1177" s="102" t="s">
        <v>1390</v>
      </c>
      <c r="F1177" s="102" t="s">
        <v>212</v>
      </c>
    </row>
    <row r="1178">
      <c r="A1178" s="101">
        <v>42909.0</v>
      </c>
      <c r="B1178" s="102">
        <v>2017.0</v>
      </c>
      <c r="C1178" s="102">
        <v>25000.0</v>
      </c>
      <c r="D1178" s="102">
        <v>17.95</v>
      </c>
      <c r="E1178" s="102" t="s">
        <v>1391</v>
      </c>
      <c r="F1178" s="102" t="s">
        <v>211</v>
      </c>
    </row>
    <row r="1179">
      <c r="A1179" s="101">
        <v>42909.0</v>
      </c>
      <c r="B1179" s="102">
        <v>2017.0</v>
      </c>
      <c r="C1179" s="102">
        <v>1362.0</v>
      </c>
      <c r="D1179" s="102">
        <v>51.11</v>
      </c>
      <c r="E1179" s="102" t="s">
        <v>1392</v>
      </c>
      <c r="F1179" s="102" t="s">
        <v>212</v>
      </c>
    </row>
    <row r="1180">
      <c r="A1180" s="101">
        <v>42908.0</v>
      </c>
      <c r="B1180" s="102">
        <v>2017.0</v>
      </c>
      <c r="C1180" s="102">
        <v>1031.0</v>
      </c>
      <c r="D1180" s="102">
        <v>18.94</v>
      </c>
      <c r="E1180" s="102" t="s">
        <v>1393</v>
      </c>
      <c r="F1180" s="102" t="s">
        <v>211</v>
      </c>
    </row>
    <row r="1181">
      <c r="A1181" s="101">
        <v>42908.0</v>
      </c>
      <c r="B1181" s="102">
        <v>2017.0</v>
      </c>
      <c r="C1181" s="102">
        <v>3292.0</v>
      </c>
      <c r="D1181" s="102">
        <v>51.14</v>
      </c>
      <c r="E1181" s="102" t="s">
        <v>1394</v>
      </c>
      <c r="F1181" s="102" t="s">
        <v>212</v>
      </c>
    </row>
    <row r="1182">
      <c r="A1182" s="101">
        <v>42907.0</v>
      </c>
      <c r="B1182" s="102">
        <v>2017.0</v>
      </c>
      <c r="C1182" s="102">
        <v>20.0</v>
      </c>
      <c r="D1182" s="102">
        <v>20.0</v>
      </c>
      <c r="E1182" s="102" t="s">
        <v>1395</v>
      </c>
      <c r="F1182" s="102" t="s">
        <v>211</v>
      </c>
    </row>
    <row r="1183">
      <c r="A1183" s="101">
        <v>42907.0</v>
      </c>
      <c r="B1183" s="102">
        <v>2017.0</v>
      </c>
      <c r="C1183" s="102">
        <v>9249.0</v>
      </c>
      <c r="D1183" s="102">
        <v>51.35</v>
      </c>
      <c r="E1183" s="102" t="s">
        <v>1396</v>
      </c>
      <c r="F1183" s="102" t="s">
        <v>212</v>
      </c>
    </row>
    <row r="1184">
      <c r="A1184" s="101">
        <v>42906.0</v>
      </c>
      <c r="B1184" s="102">
        <v>2017.0</v>
      </c>
      <c r="C1184" s="102">
        <v>19467.0</v>
      </c>
      <c r="D1184" s="102">
        <v>51.39</v>
      </c>
      <c r="E1184" s="102" t="s">
        <v>1397</v>
      </c>
      <c r="F1184" s="102" t="s">
        <v>212</v>
      </c>
    </row>
    <row r="1185">
      <c r="A1185" s="101">
        <v>42905.0</v>
      </c>
      <c r="B1185" s="102">
        <v>2017.0</v>
      </c>
      <c r="C1185" s="102">
        <v>6216.0</v>
      </c>
      <c r="D1185" s="102">
        <v>51.15</v>
      </c>
      <c r="E1185" s="102" t="s">
        <v>1398</v>
      </c>
      <c r="F1185" s="102" t="s">
        <v>212</v>
      </c>
    </row>
    <row r="1186">
      <c r="A1186" s="101">
        <v>42901.0</v>
      </c>
      <c r="B1186" s="102">
        <v>2017.0</v>
      </c>
      <c r="C1186" s="102">
        <v>52333.0</v>
      </c>
      <c r="D1186" s="102">
        <v>56.63</v>
      </c>
      <c r="E1186" s="102" t="s">
        <v>1399</v>
      </c>
      <c r="F1186" s="102" t="s">
        <v>212</v>
      </c>
    </row>
    <row r="1187">
      <c r="A1187" s="101">
        <v>42900.0</v>
      </c>
      <c r="B1187" s="102">
        <v>2017.0</v>
      </c>
      <c r="C1187" s="102">
        <v>46970.0</v>
      </c>
      <c r="D1187" s="102">
        <v>52.55</v>
      </c>
      <c r="E1187" s="102" t="s">
        <v>1400</v>
      </c>
      <c r="F1187" s="102" t="s">
        <v>212</v>
      </c>
    </row>
    <row r="1188">
      <c r="A1188" s="101">
        <v>42899.0</v>
      </c>
      <c r="B1188" s="102">
        <v>2017.0</v>
      </c>
      <c r="C1188" s="102">
        <v>122042.0</v>
      </c>
      <c r="D1188" s="102">
        <v>51.33</v>
      </c>
      <c r="E1188" s="102" t="s">
        <v>1401</v>
      </c>
      <c r="F1188" s="102" t="s">
        <v>212</v>
      </c>
    </row>
    <row r="1189">
      <c r="A1189" s="101">
        <v>42898.0</v>
      </c>
      <c r="B1189" s="102">
        <v>2017.0</v>
      </c>
      <c r="C1189" s="102">
        <v>80504.0</v>
      </c>
      <c r="D1189" s="102">
        <v>51.22</v>
      </c>
      <c r="E1189" s="102" t="s">
        <v>1402</v>
      </c>
      <c r="F1189" s="102" t="s">
        <v>212</v>
      </c>
    </row>
    <row r="1190">
      <c r="A1190" s="101">
        <v>42897.0</v>
      </c>
      <c r="B1190" s="102">
        <v>2017.0</v>
      </c>
      <c r="C1190" s="102">
        <v>21109.0</v>
      </c>
      <c r="D1190" s="102">
        <v>50.6</v>
      </c>
      <c r="E1190" s="102" t="s">
        <v>1403</v>
      </c>
      <c r="F1190" s="102" t="s">
        <v>212</v>
      </c>
    </row>
    <row r="1191">
      <c r="A1191" s="101">
        <v>42896.0</v>
      </c>
      <c r="B1191" s="102">
        <v>2017.0</v>
      </c>
      <c r="C1191" s="102">
        <v>22420.0</v>
      </c>
      <c r="D1191" s="102">
        <v>51.8</v>
      </c>
      <c r="E1191" s="102" t="s">
        <v>1404</v>
      </c>
      <c r="F1191" s="102" t="s">
        <v>212</v>
      </c>
    </row>
    <row r="1192">
      <c r="A1192" s="101">
        <v>42895.0</v>
      </c>
      <c r="B1192" s="102">
        <v>2017.0</v>
      </c>
      <c r="C1192" s="102">
        <v>126633.0</v>
      </c>
      <c r="D1192" s="102">
        <v>47.55</v>
      </c>
      <c r="E1192" s="102" t="s">
        <v>1405</v>
      </c>
      <c r="F1192" s="102" t="s">
        <v>212</v>
      </c>
    </row>
    <row r="1193">
      <c r="A1193" s="101">
        <v>42894.0</v>
      </c>
      <c r="B1193" s="102">
        <v>2017.0</v>
      </c>
      <c r="C1193" s="102">
        <v>115860.0</v>
      </c>
      <c r="D1193" s="102">
        <v>49.93</v>
      </c>
      <c r="E1193" s="102" t="s">
        <v>1406</v>
      </c>
      <c r="F1193" s="102" t="s">
        <v>212</v>
      </c>
    </row>
    <row r="1194">
      <c r="A1194" s="101">
        <v>42893.0</v>
      </c>
      <c r="B1194" s="102">
        <v>2017.0</v>
      </c>
      <c r="C1194" s="102">
        <v>1267.0</v>
      </c>
      <c r="D1194" s="102">
        <v>4.0</v>
      </c>
      <c r="E1194" s="102" t="s">
        <v>1407</v>
      </c>
      <c r="F1194" s="102" t="s">
        <v>211</v>
      </c>
    </row>
    <row r="1195">
      <c r="A1195" s="101">
        <v>42893.0</v>
      </c>
      <c r="B1195" s="102">
        <v>2017.0</v>
      </c>
      <c r="C1195" s="102">
        <v>94837.0</v>
      </c>
      <c r="D1195" s="102">
        <v>48.56</v>
      </c>
      <c r="E1195" s="102" t="s">
        <v>1408</v>
      </c>
      <c r="F1195" s="102" t="s">
        <v>212</v>
      </c>
    </row>
    <row r="1196">
      <c r="A1196" s="101">
        <v>42892.0</v>
      </c>
      <c r="B1196" s="102">
        <v>2017.0</v>
      </c>
      <c r="C1196" s="102">
        <v>867.0</v>
      </c>
      <c r="D1196" s="102">
        <v>5.0</v>
      </c>
      <c r="E1196" s="102" t="s">
        <v>1409</v>
      </c>
      <c r="F1196" s="102" t="s">
        <v>211</v>
      </c>
    </row>
    <row r="1197">
      <c r="A1197" s="101">
        <v>42892.0</v>
      </c>
      <c r="B1197" s="102">
        <v>2017.0</v>
      </c>
      <c r="C1197" s="102">
        <v>154960.0</v>
      </c>
      <c r="D1197" s="102">
        <v>46.71</v>
      </c>
      <c r="E1197" s="102" t="s">
        <v>1410</v>
      </c>
      <c r="F1197" s="102" t="s">
        <v>212</v>
      </c>
    </row>
    <row r="1198">
      <c r="A1198" s="101">
        <v>42891.0</v>
      </c>
      <c r="B1198" s="102">
        <v>2017.0</v>
      </c>
      <c r="C1198" s="102">
        <v>1672.0</v>
      </c>
      <c r="D1198" s="102">
        <v>4.94</v>
      </c>
      <c r="E1198" s="102" t="s">
        <v>1411</v>
      </c>
      <c r="F1198" s="102" t="s">
        <v>211</v>
      </c>
    </row>
    <row r="1199">
      <c r="A1199" s="101">
        <v>42891.0</v>
      </c>
      <c r="B1199" s="102">
        <v>2017.0</v>
      </c>
      <c r="C1199" s="102">
        <v>539.0</v>
      </c>
      <c r="D1199" s="102">
        <v>25.0</v>
      </c>
      <c r="E1199" s="102" t="s">
        <v>1412</v>
      </c>
      <c r="F1199" s="102" t="s">
        <v>211</v>
      </c>
    </row>
    <row r="1200">
      <c r="A1200" s="101">
        <v>42891.0</v>
      </c>
      <c r="B1200" s="102">
        <v>2017.0</v>
      </c>
      <c r="C1200" s="102">
        <v>72801.0</v>
      </c>
      <c r="D1200" s="102">
        <v>46.62</v>
      </c>
      <c r="E1200" s="102" t="s">
        <v>1413</v>
      </c>
      <c r="F1200" s="102" t="s">
        <v>212</v>
      </c>
    </row>
    <row r="1201">
      <c r="A1201" s="101">
        <v>42888.0</v>
      </c>
      <c r="B1201" s="102">
        <v>2017.0</v>
      </c>
      <c r="C1201" s="102">
        <v>12000.0</v>
      </c>
      <c r="D1201" s="102">
        <v>5.4</v>
      </c>
      <c r="E1201" s="102" t="s">
        <v>1414</v>
      </c>
      <c r="F1201" s="102" t="s">
        <v>211</v>
      </c>
    </row>
    <row r="1202">
      <c r="A1202" s="101">
        <v>42888.0</v>
      </c>
      <c r="B1202" s="102">
        <v>2017.0</v>
      </c>
      <c r="C1202" s="102">
        <v>80173.0</v>
      </c>
      <c r="D1202" s="102">
        <v>46.81</v>
      </c>
      <c r="E1202" s="102" t="s">
        <v>1415</v>
      </c>
      <c r="F1202" s="102" t="s">
        <v>212</v>
      </c>
    </row>
    <row r="1203">
      <c r="A1203" s="101">
        <v>42887.0</v>
      </c>
      <c r="B1203" s="102">
        <v>2017.0</v>
      </c>
      <c r="C1203" s="102">
        <v>27733.0</v>
      </c>
      <c r="D1203" s="102">
        <v>49.43</v>
      </c>
      <c r="E1203" s="102" t="s">
        <v>1416</v>
      </c>
      <c r="F1203" s="102" t="s">
        <v>212</v>
      </c>
    </row>
    <row r="1204">
      <c r="A1204" s="101">
        <v>42887.0</v>
      </c>
      <c r="B1204" s="102">
        <v>2017.0</v>
      </c>
      <c r="C1204" s="102">
        <v>11567.0</v>
      </c>
      <c r="D1204" s="102">
        <v>14.47</v>
      </c>
      <c r="E1204" s="102" t="s">
        <v>1417</v>
      </c>
      <c r="F1204" s="102" t="s">
        <v>211</v>
      </c>
    </row>
    <row r="1205">
      <c r="A1205" s="101">
        <v>42886.0</v>
      </c>
      <c r="B1205" s="102">
        <v>2017.0</v>
      </c>
      <c r="C1205" s="102">
        <v>94272.0</v>
      </c>
      <c r="D1205" s="102">
        <v>52.53</v>
      </c>
      <c r="E1205" s="102" t="s">
        <v>1418</v>
      </c>
      <c r="F1205" s="102" t="s">
        <v>212</v>
      </c>
    </row>
    <row r="1206">
      <c r="A1206" s="101">
        <v>42881.0</v>
      </c>
      <c r="B1206" s="102">
        <v>2017.0</v>
      </c>
      <c r="C1206" s="102">
        <v>3130.0</v>
      </c>
      <c r="D1206" s="102">
        <v>11.59</v>
      </c>
      <c r="E1206" s="102" t="s">
        <v>1419</v>
      </c>
      <c r="F1206" s="102" t="s">
        <v>211</v>
      </c>
    </row>
    <row r="1207">
      <c r="A1207" s="101">
        <v>42881.0</v>
      </c>
      <c r="B1207" s="102">
        <v>2017.0</v>
      </c>
      <c r="C1207" s="102">
        <v>940.0</v>
      </c>
      <c r="D1207" s="102">
        <v>24.0</v>
      </c>
      <c r="E1207" s="102" t="s">
        <v>1420</v>
      </c>
      <c r="F1207" s="102" t="s">
        <v>211</v>
      </c>
    </row>
    <row r="1208">
      <c r="A1208" s="101">
        <v>42881.0</v>
      </c>
      <c r="B1208" s="102">
        <v>2017.0</v>
      </c>
      <c r="C1208" s="102">
        <v>99040.0</v>
      </c>
      <c r="D1208" s="102">
        <v>52.81</v>
      </c>
      <c r="E1208" s="102" t="s">
        <v>1421</v>
      </c>
      <c r="F1208" s="102" t="s">
        <v>212</v>
      </c>
    </row>
    <row r="1209">
      <c r="A1209" s="101">
        <v>42880.0</v>
      </c>
      <c r="B1209" s="102">
        <v>2017.0</v>
      </c>
      <c r="C1209" s="102">
        <v>4418.0</v>
      </c>
      <c r="D1209" s="102">
        <v>6.95</v>
      </c>
      <c r="E1209" s="102" t="s">
        <v>1422</v>
      </c>
      <c r="F1209" s="102" t="s">
        <v>211</v>
      </c>
    </row>
    <row r="1210">
      <c r="A1210" s="101">
        <v>42880.0</v>
      </c>
      <c r="B1210" s="102">
        <v>2017.0</v>
      </c>
      <c r="C1210" s="102">
        <v>122883.0</v>
      </c>
      <c r="D1210" s="102">
        <v>52.58</v>
      </c>
      <c r="E1210" s="102" t="s">
        <v>1423</v>
      </c>
      <c r="F1210" s="102" t="s">
        <v>212</v>
      </c>
    </row>
    <row r="1211">
      <c r="A1211" s="101">
        <v>42879.0</v>
      </c>
      <c r="B1211" s="102">
        <v>2017.0</v>
      </c>
      <c r="C1211" s="102">
        <v>21899.0</v>
      </c>
      <c r="D1211" s="102">
        <v>19.0</v>
      </c>
      <c r="E1211" s="102" t="s">
        <v>1424</v>
      </c>
      <c r="F1211" s="102" t="s">
        <v>211</v>
      </c>
    </row>
    <row r="1212">
      <c r="A1212" s="101">
        <v>42879.0</v>
      </c>
      <c r="B1212" s="102">
        <v>2017.0</v>
      </c>
      <c r="C1212" s="102">
        <v>37219.0</v>
      </c>
      <c r="D1212" s="102">
        <v>51.28</v>
      </c>
      <c r="E1212" s="102" t="s">
        <v>1425</v>
      </c>
      <c r="F1212" s="102" t="s">
        <v>212</v>
      </c>
    </row>
    <row r="1213">
      <c r="A1213" s="101">
        <v>42878.0</v>
      </c>
      <c r="B1213" s="102">
        <v>2017.0</v>
      </c>
      <c r="C1213" s="102">
        <v>2572.0</v>
      </c>
      <c r="D1213" s="102">
        <v>13.84</v>
      </c>
      <c r="E1213" s="102" t="s">
        <v>1426</v>
      </c>
      <c r="F1213" s="102" t="s">
        <v>211</v>
      </c>
    </row>
    <row r="1214">
      <c r="A1214" s="101">
        <v>42878.0</v>
      </c>
      <c r="B1214" s="102">
        <v>2017.0</v>
      </c>
      <c r="C1214" s="102">
        <v>41216.0</v>
      </c>
      <c r="D1214" s="102">
        <v>50.01</v>
      </c>
      <c r="E1214" s="102" t="s">
        <v>1427</v>
      </c>
      <c r="F1214" s="102" t="s">
        <v>212</v>
      </c>
    </row>
    <row r="1215">
      <c r="A1215" s="101">
        <v>42877.0</v>
      </c>
      <c r="B1215" s="102">
        <v>2017.0</v>
      </c>
      <c r="C1215" s="102">
        <v>16607.0</v>
      </c>
      <c r="D1215" s="102">
        <v>50.63</v>
      </c>
      <c r="E1215" s="102" t="s">
        <v>1428</v>
      </c>
      <c r="F1215" s="102" t="s">
        <v>212</v>
      </c>
    </row>
    <row r="1216">
      <c r="A1216" s="101">
        <v>42874.0</v>
      </c>
      <c r="B1216" s="102">
        <v>2017.0</v>
      </c>
      <c r="C1216" s="102">
        <v>40398.0</v>
      </c>
      <c r="D1216" s="102">
        <v>51.03</v>
      </c>
      <c r="E1216" s="102" t="s">
        <v>1429</v>
      </c>
      <c r="F1216" s="102" t="s">
        <v>212</v>
      </c>
    </row>
    <row r="1217">
      <c r="A1217" s="101">
        <v>42873.0</v>
      </c>
      <c r="B1217" s="102">
        <v>2017.0</v>
      </c>
      <c r="C1217" s="102">
        <v>8162.0</v>
      </c>
      <c r="D1217" s="102">
        <v>55.56</v>
      </c>
      <c r="E1217" s="102" t="s">
        <v>1430</v>
      </c>
      <c r="F1217" s="102" t="s">
        <v>212</v>
      </c>
    </row>
    <row r="1218">
      <c r="A1218" s="101">
        <v>42872.0</v>
      </c>
      <c r="B1218" s="102">
        <v>2017.0</v>
      </c>
      <c r="C1218" s="102">
        <v>8507.0</v>
      </c>
      <c r="D1218" s="102">
        <v>59.78</v>
      </c>
      <c r="E1218" s="102" t="s">
        <v>1431</v>
      </c>
      <c r="F1218" s="102" t="s">
        <v>212</v>
      </c>
    </row>
    <row r="1219">
      <c r="A1219" s="101">
        <v>42871.0</v>
      </c>
      <c r="B1219" s="102">
        <v>2017.0</v>
      </c>
      <c r="C1219" s="102">
        <v>508.0</v>
      </c>
      <c r="D1219" s="102">
        <v>15.9</v>
      </c>
      <c r="E1219" s="102" t="s">
        <v>1432</v>
      </c>
      <c r="F1219" s="102" t="s">
        <v>211</v>
      </c>
    </row>
    <row r="1220">
      <c r="A1220" s="101">
        <v>42871.0</v>
      </c>
      <c r="B1220" s="102">
        <v>2017.0</v>
      </c>
      <c r="C1220" s="102">
        <v>36318.0</v>
      </c>
      <c r="D1220" s="102">
        <v>50.75</v>
      </c>
      <c r="E1220" s="102" t="s">
        <v>1433</v>
      </c>
      <c r="F1220" s="102" t="s">
        <v>212</v>
      </c>
    </row>
    <row r="1221">
      <c r="A1221" s="101">
        <v>42870.0</v>
      </c>
      <c r="B1221" s="102">
        <v>2017.0</v>
      </c>
      <c r="C1221" s="102">
        <v>11500.0</v>
      </c>
      <c r="D1221" s="102">
        <v>51.79</v>
      </c>
      <c r="E1221" s="102" t="s">
        <v>1434</v>
      </c>
      <c r="F1221" s="102" t="s">
        <v>212</v>
      </c>
    </row>
    <row r="1222">
      <c r="A1222" s="101">
        <v>42867.0</v>
      </c>
      <c r="B1222" s="102">
        <v>2017.0</v>
      </c>
      <c r="C1222" s="102">
        <v>12855.0</v>
      </c>
      <c r="D1222" s="102">
        <v>51.09</v>
      </c>
      <c r="E1222" s="102" t="s">
        <v>1435</v>
      </c>
      <c r="F1222" s="102" t="s">
        <v>212</v>
      </c>
    </row>
    <row r="1223">
      <c r="A1223" s="101">
        <v>42866.0</v>
      </c>
      <c r="B1223" s="102">
        <v>2017.0</v>
      </c>
      <c r="C1223" s="102">
        <v>20596.0</v>
      </c>
      <c r="D1223" s="102">
        <v>50.19</v>
      </c>
      <c r="E1223" s="102" t="s">
        <v>1436</v>
      </c>
      <c r="F1223" s="102" t="s">
        <v>212</v>
      </c>
    </row>
    <row r="1224">
      <c r="A1224" s="101">
        <v>42865.0</v>
      </c>
      <c r="B1224" s="102">
        <v>2017.0</v>
      </c>
      <c r="C1224" s="102">
        <v>2910.0</v>
      </c>
      <c r="D1224" s="102">
        <v>47.72</v>
      </c>
      <c r="E1224" s="102" t="s">
        <v>1437</v>
      </c>
      <c r="F1224" s="102" t="s">
        <v>212</v>
      </c>
    </row>
    <row r="1225">
      <c r="A1225" s="101">
        <v>42863.0</v>
      </c>
      <c r="B1225" s="102">
        <v>2017.0</v>
      </c>
      <c r="C1225" s="102">
        <v>2000.0</v>
      </c>
      <c r="D1225" s="102">
        <v>52.32</v>
      </c>
      <c r="E1225" s="102" t="s">
        <v>1438</v>
      </c>
      <c r="F1225" s="102" t="s">
        <v>212</v>
      </c>
    </row>
    <row r="1226">
      <c r="A1226" s="101">
        <v>42860.0</v>
      </c>
      <c r="B1226" s="102">
        <v>2017.0</v>
      </c>
      <c r="C1226" s="102">
        <v>1316.0</v>
      </c>
      <c r="D1226" s="102">
        <v>14.0</v>
      </c>
      <c r="E1226" s="102" t="s">
        <v>1439</v>
      </c>
      <c r="F1226" s="102" t="s">
        <v>211</v>
      </c>
    </row>
    <row r="1227">
      <c r="A1227" s="101">
        <v>42860.0</v>
      </c>
      <c r="B1227" s="102">
        <v>2017.0</v>
      </c>
      <c r="C1227" s="102">
        <v>17342.0</v>
      </c>
      <c r="D1227" s="102">
        <v>50.29</v>
      </c>
      <c r="E1227" s="102" t="s">
        <v>1440</v>
      </c>
      <c r="F1227" s="102" t="s">
        <v>212</v>
      </c>
    </row>
    <row r="1228">
      <c r="A1228" s="101">
        <v>42859.0</v>
      </c>
      <c r="B1228" s="102">
        <v>2017.0</v>
      </c>
      <c r="C1228" s="102">
        <v>100.0</v>
      </c>
      <c r="D1228" s="102">
        <v>13.0</v>
      </c>
      <c r="E1228" s="102" t="s">
        <v>1441</v>
      </c>
      <c r="F1228" s="102" t="s">
        <v>211</v>
      </c>
    </row>
    <row r="1229">
      <c r="A1229" s="101">
        <v>42859.0</v>
      </c>
      <c r="B1229" s="102">
        <v>2017.0</v>
      </c>
      <c r="C1229" s="102">
        <v>10993.0</v>
      </c>
      <c r="D1229" s="102">
        <v>51.76</v>
      </c>
      <c r="E1229" s="102" t="s">
        <v>1442</v>
      </c>
      <c r="F1229" s="102" t="s">
        <v>212</v>
      </c>
    </row>
    <row r="1230">
      <c r="A1230" s="101">
        <v>42858.0</v>
      </c>
      <c r="B1230" s="102">
        <v>2017.0</v>
      </c>
      <c r="C1230" s="102">
        <v>7001.0</v>
      </c>
      <c r="D1230" s="102">
        <v>51.54</v>
      </c>
      <c r="E1230" s="102" t="s">
        <v>1443</v>
      </c>
      <c r="F1230" s="102" t="s">
        <v>212</v>
      </c>
    </row>
    <row r="1231">
      <c r="A1231" s="101">
        <v>42857.0</v>
      </c>
      <c r="B1231" s="102">
        <v>2017.0</v>
      </c>
      <c r="C1231" s="102">
        <v>11580.0</v>
      </c>
      <c r="D1231" s="102">
        <v>50.36</v>
      </c>
      <c r="E1231" s="102" t="s">
        <v>1444</v>
      </c>
      <c r="F1231" s="102" t="s">
        <v>212</v>
      </c>
    </row>
    <row r="1232">
      <c r="A1232" s="101">
        <v>42853.0</v>
      </c>
      <c r="B1232" s="102">
        <v>2017.0</v>
      </c>
      <c r="C1232" s="102">
        <v>21346.0</v>
      </c>
      <c r="D1232" s="102">
        <v>49.98</v>
      </c>
      <c r="E1232" s="102" t="s">
        <v>1445</v>
      </c>
      <c r="F1232" s="102" t="s">
        <v>212</v>
      </c>
    </row>
    <row r="1233">
      <c r="A1233" s="101">
        <v>42852.0</v>
      </c>
      <c r="B1233" s="102">
        <v>2017.0</v>
      </c>
      <c r="C1233" s="102">
        <v>39035.0</v>
      </c>
      <c r="D1233" s="102">
        <v>49.46</v>
      </c>
      <c r="E1233" s="102" t="s">
        <v>1446</v>
      </c>
      <c r="F1233" s="102" t="s">
        <v>212</v>
      </c>
    </row>
    <row r="1234">
      <c r="A1234" s="101">
        <v>42851.0</v>
      </c>
      <c r="B1234" s="102">
        <v>2017.0</v>
      </c>
      <c r="C1234" s="102">
        <v>122968.0</v>
      </c>
      <c r="D1234" s="102">
        <v>44.96</v>
      </c>
      <c r="E1234" s="102" t="s">
        <v>1447</v>
      </c>
      <c r="F1234" s="102" t="s">
        <v>212</v>
      </c>
    </row>
    <row r="1235">
      <c r="A1235" s="101">
        <v>42850.0</v>
      </c>
      <c r="B1235" s="102">
        <v>2017.0</v>
      </c>
      <c r="C1235" s="102">
        <v>32279.0</v>
      </c>
      <c r="D1235" s="102">
        <v>42.35</v>
      </c>
      <c r="E1235" s="102" t="s">
        <v>1448</v>
      </c>
      <c r="F1235" s="102" t="s">
        <v>212</v>
      </c>
    </row>
    <row r="1236">
      <c r="A1236" s="101">
        <v>42849.0</v>
      </c>
      <c r="B1236" s="102">
        <v>2017.0</v>
      </c>
      <c r="C1236" s="102">
        <v>12500.0</v>
      </c>
      <c r="D1236" s="102">
        <v>51.16</v>
      </c>
      <c r="E1236" s="102" t="s">
        <v>1449</v>
      </c>
      <c r="F1236" s="102" t="s">
        <v>212</v>
      </c>
    </row>
    <row r="1237">
      <c r="A1237" s="101">
        <v>42846.0</v>
      </c>
      <c r="B1237" s="102">
        <v>2017.0</v>
      </c>
      <c r="C1237" s="102">
        <v>25116.0</v>
      </c>
      <c r="D1237" s="102">
        <v>49.16</v>
      </c>
      <c r="E1237" s="102" t="s">
        <v>1450</v>
      </c>
      <c r="F1237" s="102" t="s">
        <v>212</v>
      </c>
    </row>
    <row r="1238">
      <c r="A1238" s="101">
        <v>42845.0</v>
      </c>
      <c r="B1238" s="102">
        <v>2017.0</v>
      </c>
      <c r="C1238" s="102">
        <v>50.0</v>
      </c>
      <c r="D1238" s="102">
        <v>10.0</v>
      </c>
      <c r="E1238" s="102" t="s">
        <v>1451</v>
      </c>
      <c r="F1238" s="102" t="s">
        <v>211</v>
      </c>
    </row>
    <row r="1239">
      <c r="A1239" s="101">
        <v>42845.0</v>
      </c>
      <c r="B1239" s="102">
        <v>2017.0</v>
      </c>
      <c r="C1239" s="102">
        <v>33745.0</v>
      </c>
      <c r="D1239" s="102">
        <v>50.0</v>
      </c>
      <c r="E1239" s="102" t="s">
        <v>1452</v>
      </c>
      <c r="F1239" s="102" t="s">
        <v>212</v>
      </c>
    </row>
    <row r="1240">
      <c r="A1240" s="101">
        <v>42844.0</v>
      </c>
      <c r="B1240" s="102">
        <v>2017.0</v>
      </c>
      <c r="C1240" s="102">
        <v>13250.0</v>
      </c>
      <c r="D1240" s="102">
        <v>51.12</v>
      </c>
      <c r="E1240" s="102" t="s">
        <v>1453</v>
      </c>
      <c r="F1240" s="102" t="s">
        <v>212</v>
      </c>
    </row>
    <row r="1241">
      <c r="A1241" s="101">
        <v>42843.0</v>
      </c>
      <c r="B1241" s="102">
        <v>2017.0</v>
      </c>
      <c r="C1241" s="102">
        <v>15141.0</v>
      </c>
      <c r="D1241" s="102">
        <v>53.8</v>
      </c>
      <c r="E1241" s="102" t="s">
        <v>1454</v>
      </c>
      <c r="F1241" s="102" t="s">
        <v>212</v>
      </c>
    </row>
    <row r="1242">
      <c r="A1242" s="101">
        <v>42842.0</v>
      </c>
      <c r="B1242" s="102">
        <v>2017.0</v>
      </c>
      <c r="C1242" s="102">
        <v>1210.0</v>
      </c>
      <c r="D1242" s="102">
        <v>52.81</v>
      </c>
      <c r="E1242" s="102" t="s">
        <v>1455</v>
      </c>
      <c r="F1242" s="102" t="s">
        <v>212</v>
      </c>
    </row>
    <row r="1243">
      <c r="A1243" s="101">
        <v>42839.0</v>
      </c>
      <c r="B1243" s="102">
        <v>2017.0</v>
      </c>
      <c r="C1243" s="102">
        <v>4550.0</v>
      </c>
      <c r="D1243" s="102">
        <v>52.85</v>
      </c>
      <c r="E1243" s="102" t="s">
        <v>1456</v>
      </c>
      <c r="F1243" s="102" t="s">
        <v>212</v>
      </c>
    </row>
    <row r="1244">
      <c r="A1244" s="101">
        <v>42838.0</v>
      </c>
      <c r="B1244" s="102">
        <v>2017.0</v>
      </c>
      <c r="C1244" s="102">
        <v>38459.0</v>
      </c>
      <c r="D1244" s="102">
        <v>49.66</v>
      </c>
      <c r="E1244" s="102" t="s">
        <v>1457</v>
      </c>
      <c r="F1244" s="102" t="s">
        <v>212</v>
      </c>
    </row>
    <row r="1245">
      <c r="A1245" s="101">
        <v>42837.0</v>
      </c>
      <c r="B1245" s="102">
        <v>2017.0</v>
      </c>
      <c r="C1245" s="102">
        <v>37477.0</v>
      </c>
      <c r="D1245" s="102">
        <v>47.83</v>
      </c>
      <c r="E1245" s="102" t="s">
        <v>1458</v>
      </c>
      <c r="F1245" s="102" t="s">
        <v>212</v>
      </c>
    </row>
    <row r="1246">
      <c r="A1246" s="101">
        <v>42836.0</v>
      </c>
      <c r="B1246" s="102">
        <v>2017.0</v>
      </c>
      <c r="C1246" s="102">
        <v>26285.0</v>
      </c>
      <c r="D1246" s="102">
        <v>47.17</v>
      </c>
      <c r="E1246" s="102" t="s">
        <v>1459</v>
      </c>
      <c r="F1246" s="102" t="s">
        <v>212</v>
      </c>
    </row>
    <row r="1247">
      <c r="A1247" s="101">
        <v>42835.0</v>
      </c>
      <c r="B1247" s="102">
        <v>2017.0</v>
      </c>
      <c r="C1247" s="102">
        <v>228.0</v>
      </c>
      <c r="D1247" s="102">
        <v>52.59</v>
      </c>
      <c r="E1247" s="102" t="s">
        <v>1460</v>
      </c>
      <c r="F1247" s="102" t="s">
        <v>212</v>
      </c>
    </row>
    <row r="1248">
      <c r="A1248" s="101">
        <v>42832.0</v>
      </c>
      <c r="B1248" s="102">
        <v>2017.0</v>
      </c>
      <c r="C1248" s="102">
        <v>3000.0</v>
      </c>
      <c r="D1248" s="102">
        <v>53.52</v>
      </c>
      <c r="E1248" s="102" t="s">
        <v>1461</v>
      </c>
      <c r="F1248" s="102" t="s">
        <v>212</v>
      </c>
    </row>
    <row r="1249">
      <c r="A1249" s="101">
        <v>42831.0</v>
      </c>
      <c r="B1249" s="102">
        <v>2017.0</v>
      </c>
      <c r="C1249" s="102">
        <v>17970.0</v>
      </c>
      <c r="D1249" s="102">
        <v>53.09</v>
      </c>
      <c r="E1249" s="102" t="s">
        <v>1462</v>
      </c>
      <c r="F1249" s="102" t="s">
        <v>212</v>
      </c>
    </row>
    <row r="1250">
      <c r="A1250" s="101">
        <v>42830.0</v>
      </c>
      <c r="B1250" s="102">
        <v>2017.0</v>
      </c>
      <c r="C1250" s="102">
        <v>1100.0</v>
      </c>
      <c r="D1250" s="102">
        <v>53.0</v>
      </c>
      <c r="E1250" s="102" t="s">
        <v>1463</v>
      </c>
      <c r="F1250" s="102" t="s">
        <v>212</v>
      </c>
    </row>
    <row r="1251">
      <c r="A1251" s="101">
        <v>42824.0</v>
      </c>
      <c r="B1251" s="102">
        <v>2017.0</v>
      </c>
      <c r="C1251" s="102">
        <v>4100.0</v>
      </c>
      <c r="D1251" s="102">
        <v>52.14</v>
      </c>
      <c r="E1251" s="102" t="s">
        <v>1464</v>
      </c>
      <c r="F1251" s="102" t="s">
        <v>212</v>
      </c>
    </row>
    <row r="1252">
      <c r="A1252" s="101">
        <v>42823.0</v>
      </c>
      <c r="B1252" s="102">
        <v>2017.0</v>
      </c>
      <c r="C1252" s="102">
        <v>21286.0</v>
      </c>
      <c r="D1252" s="102">
        <v>52.4</v>
      </c>
      <c r="E1252" s="102" t="s">
        <v>1465</v>
      </c>
      <c r="F1252" s="102" t="s">
        <v>212</v>
      </c>
    </row>
    <row r="1253">
      <c r="A1253" s="101">
        <v>42822.0</v>
      </c>
      <c r="B1253" s="102">
        <v>2017.0</v>
      </c>
      <c r="C1253" s="102">
        <v>1900.0</v>
      </c>
      <c r="D1253" s="102">
        <v>52.24</v>
      </c>
      <c r="E1253" s="102" t="s">
        <v>1466</v>
      </c>
      <c r="F1253" s="102" t="s">
        <v>212</v>
      </c>
    </row>
    <row r="1254">
      <c r="A1254" s="101">
        <v>42821.0</v>
      </c>
      <c r="B1254" s="102">
        <v>2017.0</v>
      </c>
      <c r="C1254" s="102">
        <v>40487.0</v>
      </c>
      <c r="D1254" s="102">
        <v>51.71</v>
      </c>
      <c r="E1254" s="102" t="s">
        <v>1467</v>
      </c>
      <c r="F1254" s="102" t="s">
        <v>212</v>
      </c>
    </row>
    <row r="1255">
      <c r="A1255" s="101">
        <v>42818.0</v>
      </c>
      <c r="B1255" s="102">
        <v>2017.0</v>
      </c>
      <c r="C1255" s="102">
        <v>1000.0</v>
      </c>
      <c r="D1255" s="102">
        <v>8.0</v>
      </c>
      <c r="E1255" s="102" t="s">
        <v>1468</v>
      </c>
      <c r="F1255" s="102" t="s">
        <v>211</v>
      </c>
    </row>
    <row r="1256">
      <c r="A1256" s="101">
        <v>42818.0</v>
      </c>
      <c r="B1256" s="102">
        <v>2017.0</v>
      </c>
      <c r="C1256" s="102">
        <v>3200.0</v>
      </c>
      <c r="D1256" s="102">
        <v>51.47</v>
      </c>
      <c r="E1256" s="102" t="s">
        <v>1469</v>
      </c>
      <c r="F1256" s="102" t="s">
        <v>212</v>
      </c>
    </row>
    <row r="1257">
      <c r="A1257" s="101">
        <v>42817.0</v>
      </c>
      <c r="B1257" s="102">
        <v>2017.0</v>
      </c>
      <c r="C1257" s="102">
        <v>50.0</v>
      </c>
      <c r="D1257" s="102">
        <v>10.0</v>
      </c>
      <c r="E1257" s="102" t="s">
        <v>1451</v>
      </c>
      <c r="F1257" s="102" t="s">
        <v>211</v>
      </c>
    </row>
    <row r="1258">
      <c r="A1258" s="101">
        <v>42811.0</v>
      </c>
      <c r="B1258" s="102">
        <v>2017.0</v>
      </c>
      <c r="C1258" s="102">
        <v>92.0</v>
      </c>
      <c r="D1258" s="102">
        <v>51.9</v>
      </c>
      <c r="E1258" s="102" t="s">
        <v>1470</v>
      </c>
      <c r="F1258" s="102" t="s">
        <v>212</v>
      </c>
    </row>
    <row r="1259">
      <c r="A1259" s="101">
        <v>42810.0</v>
      </c>
      <c r="B1259" s="102">
        <v>2017.0</v>
      </c>
      <c r="C1259" s="102">
        <v>64.0</v>
      </c>
      <c r="D1259" s="102">
        <v>53.3</v>
      </c>
      <c r="E1259" s="102" t="s">
        <v>1471</v>
      </c>
      <c r="F1259" s="102" t="s">
        <v>212</v>
      </c>
    </row>
    <row r="1260">
      <c r="A1260" s="101">
        <v>42809.0</v>
      </c>
      <c r="B1260" s="102">
        <v>2017.0</v>
      </c>
      <c r="C1260" s="102">
        <v>86.0</v>
      </c>
      <c r="D1260" s="102">
        <v>52.6</v>
      </c>
      <c r="E1260" s="102" t="s">
        <v>1472</v>
      </c>
      <c r="F1260" s="102" t="s">
        <v>212</v>
      </c>
    </row>
    <row r="1261">
      <c r="A1261" s="101">
        <v>42808.0</v>
      </c>
      <c r="B1261" s="102">
        <v>2017.0</v>
      </c>
      <c r="C1261" s="102">
        <v>3700.0</v>
      </c>
      <c r="D1261" s="102">
        <v>51.83</v>
      </c>
      <c r="E1261" s="102" t="s">
        <v>1473</v>
      </c>
      <c r="F1261" s="102" t="s">
        <v>212</v>
      </c>
    </row>
    <row r="1262">
      <c r="A1262" s="101">
        <v>42804.0</v>
      </c>
      <c r="B1262" s="102">
        <v>2017.0</v>
      </c>
      <c r="C1262" s="102">
        <v>2500.0</v>
      </c>
      <c r="D1262" s="102">
        <v>50.96</v>
      </c>
      <c r="E1262" s="102" t="s">
        <v>1474</v>
      </c>
      <c r="F1262" s="102" t="s">
        <v>212</v>
      </c>
    </row>
    <row r="1263">
      <c r="A1263" s="101">
        <v>42803.0</v>
      </c>
      <c r="B1263" s="102">
        <v>2017.0</v>
      </c>
      <c r="C1263" s="102">
        <v>7920.0</v>
      </c>
      <c r="D1263" s="102">
        <v>48.98</v>
      </c>
      <c r="E1263" s="102" t="s">
        <v>1475</v>
      </c>
      <c r="F1263" s="102" t="s">
        <v>212</v>
      </c>
    </row>
    <row r="1264">
      <c r="A1264" s="101">
        <v>42802.0</v>
      </c>
      <c r="B1264" s="102">
        <v>2017.0</v>
      </c>
      <c r="C1264" s="102">
        <v>58.0</v>
      </c>
      <c r="D1264" s="102">
        <v>51.4</v>
      </c>
      <c r="E1264" s="102" t="s">
        <v>1476</v>
      </c>
      <c r="F1264" s="102" t="s">
        <v>212</v>
      </c>
    </row>
    <row r="1265">
      <c r="A1265" s="101">
        <v>42801.0</v>
      </c>
      <c r="B1265" s="102">
        <v>2017.0</v>
      </c>
      <c r="C1265" s="102">
        <v>18000.0</v>
      </c>
      <c r="D1265" s="102">
        <v>52.3</v>
      </c>
      <c r="E1265" s="102" t="s">
        <v>1477</v>
      </c>
      <c r="F1265" s="102" t="s">
        <v>212</v>
      </c>
    </row>
    <row r="1266">
      <c r="A1266" s="101">
        <v>42800.0</v>
      </c>
      <c r="B1266" s="102">
        <v>2017.0</v>
      </c>
      <c r="C1266" s="102">
        <v>82.0</v>
      </c>
      <c r="D1266" s="102">
        <v>52.3</v>
      </c>
      <c r="E1266" s="102" t="s">
        <v>1478</v>
      </c>
      <c r="F1266" s="102" t="s">
        <v>212</v>
      </c>
    </row>
    <row r="1267">
      <c r="A1267" s="101">
        <v>42794.0</v>
      </c>
      <c r="B1267" s="102">
        <v>2017.0</v>
      </c>
      <c r="C1267" s="102">
        <v>8068.0</v>
      </c>
      <c r="D1267" s="102">
        <v>54.98</v>
      </c>
      <c r="E1267" s="102" t="s">
        <v>1479</v>
      </c>
      <c r="F1267" s="102" t="s">
        <v>212</v>
      </c>
    </row>
    <row r="1268">
      <c r="A1268" s="101">
        <v>42793.0</v>
      </c>
      <c r="B1268" s="102">
        <v>2017.0</v>
      </c>
      <c r="C1268" s="102">
        <v>2.0</v>
      </c>
      <c r="D1268" s="102">
        <v>55.0</v>
      </c>
      <c r="E1268" s="102" t="s">
        <v>1480</v>
      </c>
      <c r="F1268" s="102" t="s">
        <v>212</v>
      </c>
    </row>
    <row r="1269">
      <c r="A1269" s="101">
        <v>42788.0</v>
      </c>
      <c r="B1269" s="102">
        <v>2017.0</v>
      </c>
      <c r="C1269" s="102">
        <v>11.0</v>
      </c>
      <c r="D1269" s="102">
        <v>51.73</v>
      </c>
      <c r="E1269" s="102" t="s">
        <v>1481</v>
      </c>
      <c r="F1269" s="102" t="s">
        <v>212</v>
      </c>
    </row>
    <row r="1270">
      <c r="A1270" s="101">
        <v>42787.0</v>
      </c>
      <c r="B1270" s="102">
        <v>2017.0</v>
      </c>
      <c r="C1270" s="102">
        <v>68.0</v>
      </c>
      <c r="D1270" s="102">
        <v>50.57</v>
      </c>
      <c r="E1270" s="102" t="s">
        <v>1482</v>
      </c>
      <c r="F1270" s="102" t="s">
        <v>212</v>
      </c>
    </row>
    <row r="1271">
      <c r="A1271" s="101">
        <v>42786.0</v>
      </c>
      <c r="B1271" s="102">
        <v>2017.0</v>
      </c>
      <c r="C1271" s="102">
        <v>58.0</v>
      </c>
      <c r="D1271" s="102">
        <v>51.46</v>
      </c>
      <c r="E1271" s="102" t="s">
        <v>1483</v>
      </c>
      <c r="F1271" s="102" t="s">
        <v>212</v>
      </c>
    </row>
    <row r="1272">
      <c r="A1272" s="101">
        <v>42782.0</v>
      </c>
      <c r="B1272" s="102">
        <v>2017.0</v>
      </c>
      <c r="C1272" s="102">
        <v>56.0</v>
      </c>
      <c r="D1272" s="102">
        <v>52.3</v>
      </c>
      <c r="E1272" s="102" t="s">
        <v>1484</v>
      </c>
      <c r="F1272" s="102" t="s">
        <v>212</v>
      </c>
    </row>
    <row r="1273">
      <c r="A1273" s="101">
        <v>42781.0</v>
      </c>
      <c r="B1273" s="102">
        <v>2017.0</v>
      </c>
      <c r="C1273" s="102">
        <v>40.0</v>
      </c>
      <c r="D1273" s="102">
        <v>61.6</v>
      </c>
      <c r="E1273" s="102" t="s">
        <v>1485</v>
      </c>
      <c r="F1273" s="102" t="s">
        <v>212</v>
      </c>
    </row>
    <row r="1274">
      <c r="A1274" s="101">
        <v>42779.0</v>
      </c>
      <c r="B1274" s="102">
        <v>2017.0</v>
      </c>
      <c r="C1274" s="102">
        <v>70.0</v>
      </c>
      <c r="D1274" s="102">
        <v>51.26</v>
      </c>
      <c r="E1274" s="102" t="s">
        <v>1486</v>
      </c>
      <c r="F1274" s="102" t="s">
        <v>212</v>
      </c>
    </row>
    <row r="1275">
      <c r="A1275" s="101">
        <v>42776.0</v>
      </c>
      <c r="B1275" s="102">
        <v>2017.0</v>
      </c>
      <c r="C1275" s="102">
        <v>64.0</v>
      </c>
      <c r="D1275" s="102">
        <v>51.2</v>
      </c>
      <c r="E1275" s="102" t="s">
        <v>1487</v>
      </c>
      <c r="F1275" s="102" t="s">
        <v>212</v>
      </c>
    </row>
    <row r="1276">
      <c r="A1276" s="101">
        <v>42773.0</v>
      </c>
      <c r="B1276" s="102">
        <v>2017.0</v>
      </c>
      <c r="C1276" s="102">
        <v>105.0</v>
      </c>
      <c r="D1276" s="102">
        <v>50.06</v>
      </c>
      <c r="E1276" s="102" t="s">
        <v>1488</v>
      </c>
      <c r="F1276" s="102" t="s">
        <v>212</v>
      </c>
    </row>
    <row r="1277">
      <c r="A1277" s="101">
        <v>42769.0</v>
      </c>
      <c r="B1277" s="102">
        <v>2017.0</v>
      </c>
      <c r="C1277" s="102">
        <v>98.0</v>
      </c>
      <c r="D1277" s="102">
        <v>51.0</v>
      </c>
      <c r="E1277" s="102" t="s">
        <v>1489</v>
      </c>
      <c r="F1277" s="102" t="s">
        <v>212</v>
      </c>
    </row>
    <row r="1278">
      <c r="A1278" s="101">
        <v>42761.0</v>
      </c>
      <c r="B1278" s="102">
        <v>2017.0</v>
      </c>
      <c r="C1278" s="102">
        <v>3100.0</v>
      </c>
      <c r="D1278" s="102">
        <v>50.35</v>
      </c>
      <c r="E1278" s="102" t="s">
        <v>1490</v>
      </c>
      <c r="F1278" s="102" t="s">
        <v>212</v>
      </c>
    </row>
    <row r="1279">
      <c r="A1279" s="101">
        <v>42760.0</v>
      </c>
      <c r="B1279" s="102">
        <v>2017.0</v>
      </c>
      <c r="C1279" s="102">
        <v>260.0</v>
      </c>
      <c r="D1279" s="102">
        <v>50.8</v>
      </c>
      <c r="E1279" s="102" t="s">
        <v>1491</v>
      </c>
      <c r="F1279" s="102" t="s">
        <v>212</v>
      </c>
    </row>
    <row r="1280">
      <c r="A1280" s="101">
        <v>42759.0</v>
      </c>
      <c r="B1280" s="102">
        <v>2017.0</v>
      </c>
      <c r="C1280" s="102">
        <v>9500.0</v>
      </c>
      <c r="D1280" s="102">
        <v>49.21</v>
      </c>
      <c r="E1280" s="102" t="s">
        <v>1492</v>
      </c>
      <c r="F1280" s="102" t="s">
        <v>212</v>
      </c>
    </row>
    <row r="1281">
      <c r="A1281" s="101">
        <v>42758.0</v>
      </c>
      <c r="B1281" s="102">
        <v>2017.0</v>
      </c>
      <c r="C1281" s="102">
        <v>16012.0</v>
      </c>
      <c r="D1281" s="102">
        <v>48.66</v>
      </c>
      <c r="E1281" s="102" t="s">
        <v>1493</v>
      </c>
      <c r="F1281" s="102" t="s">
        <v>212</v>
      </c>
    </row>
    <row r="1282">
      <c r="A1282" s="101">
        <v>42754.0</v>
      </c>
      <c r="B1282" s="102">
        <v>2017.0</v>
      </c>
      <c r="C1282" s="102">
        <v>5796.0</v>
      </c>
      <c r="D1282" s="102">
        <v>50.25</v>
      </c>
      <c r="E1282" s="102" t="s">
        <v>1494</v>
      </c>
      <c r="F1282" s="102" t="s">
        <v>212</v>
      </c>
    </row>
    <row r="1283">
      <c r="A1283" s="101">
        <v>42753.0</v>
      </c>
      <c r="B1283" s="102">
        <v>2017.0</v>
      </c>
      <c r="C1283" s="102">
        <v>14530.0</v>
      </c>
      <c r="D1283" s="102">
        <v>52.17</v>
      </c>
      <c r="E1283" s="102" t="s">
        <v>1495</v>
      </c>
      <c r="F1283" s="102" t="s">
        <v>212</v>
      </c>
    </row>
    <row r="1284">
      <c r="A1284" s="101">
        <v>42752.0</v>
      </c>
      <c r="B1284" s="102">
        <v>2017.0</v>
      </c>
      <c r="C1284" s="102">
        <v>5320.0</v>
      </c>
      <c r="D1284" s="102">
        <v>50.88</v>
      </c>
      <c r="E1284" s="102" t="s">
        <v>1496</v>
      </c>
      <c r="F1284" s="102" t="s">
        <v>212</v>
      </c>
    </row>
    <row r="1285">
      <c r="A1285" s="101">
        <v>42751.0</v>
      </c>
      <c r="B1285" s="102">
        <v>2017.0</v>
      </c>
      <c r="C1285" s="102">
        <v>1200.0</v>
      </c>
      <c r="D1285" s="102">
        <v>49.5</v>
      </c>
      <c r="E1285" s="102" t="s">
        <v>1497</v>
      </c>
      <c r="F1285" s="102" t="s">
        <v>212</v>
      </c>
    </row>
    <row r="1286">
      <c r="A1286" s="101">
        <v>42746.0</v>
      </c>
      <c r="B1286" s="102">
        <v>2017.0</v>
      </c>
      <c r="C1286" s="102">
        <v>6.0</v>
      </c>
      <c r="D1286" s="102">
        <v>49.5</v>
      </c>
      <c r="E1286" s="102" t="s">
        <v>1498</v>
      </c>
      <c r="F1286" s="102" t="s">
        <v>212</v>
      </c>
    </row>
    <row r="1287">
      <c r="A1287" s="101">
        <v>42741.0</v>
      </c>
      <c r="B1287" s="102">
        <v>2017.0</v>
      </c>
      <c r="C1287" s="102">
        <v>6.0</v>
      </c>
      <c r="D1287" s="102">
        <v>50.5</v>
      </c>
      <c r="E1287" s="102" t="s">
        <v>1499</v>
      </c>
      <c r="F1287" s="102" t="s">
        <v>212</v>
      </c>
    </row>
    <row r="1288">
      <c r="A1288" s="101">
        <v>42740.0</v>
      </c>
      <c r="B1288" s="102">
        <v>2017.0</v>
      </c>
      <c r="C1288" s="102">
        <v>29108.0</v>
      </c>
      <c r="D1288" s="102">
        <v>48.88</v>
      </c>
      <c r="E1288" s="102" t="s">
        <v>1500</v>
      </c>
      <c r="F1288" s="102" t="s">
        <v>212</v>
      </c>
    </row>
    <row r="1289">
      <c r="A1289" s="101">
        <v>42739.0</v>
      </c>
      <c r="B1289" s="102">
        <v>2017.0</v>
      </c>
      <c r="C1289" s="102">
        <v>3004.0</v>
      </c>
      <c r="D1289" s="102">
        <v>44.3</v>
      </c>
      <c r="E1289" s="102" t="s">
        <v>1501</v>
      </c>
      <c r="F1289" s="102" t="s">
        <v>212</v>
      </c>
    </row>
    <row r="1290">
      <c r="A1290" s="101">
        <v>42738.0</v>
      </c>
      <c r="B1290" s="102">
        <v>2017.0</v>
      </c>
      <c r="C1290" s="102">
        <v>9160.0</v>
      </c>
      <c r="D1290" s="102">
        <v>51.36</v>
      </c>
      <c r="E1290" s="102" t="s">
        <v>1502</v>
      </c>
      <c r="F1290" s="102" t="s">
        <v>212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4.88"/>
    <col customWidth="1" min="4" max="4" width="20.88"/>
  </cols>
  <sheetData>
    <row r="1">
      <c r="A1" s="59" t="s">
        <v>1503</v>
      </c>
    </row>
    <row r="2">
      <c r="A2" s="117" t="s">
        <v>1504</v>
      </c>
    </row>
    <row r="3">
      <c r="A3" s="118" t="s">
        <v>144</v>
      </c>
      <c r="B3" s="118" t="s">
        <v>1505</v>
      </c>
      <c r="C3" s="118" t="s">
        <v>1506</v>
      </c>
      <c r="D3" s="118" t="s">
        <v>1507</v>
      </c>
    </row>
    <row r="4">
      <c r="A4" s="61">
        <v>2017.0</v>
      </c>
      <c r="B4" s="66">
        <v>317643.75</v>
      </c>
      <c r="C4" s="119">
        <v>1.08</v>
      </c>
      <c r="D4" s="66">
        <v>3.4305525E11</v>
      </c>
    </row>
    <row r="5">
      <c r="A5" s="61">
        <v>2018.0</v>
      </c>
      <c r="B5" s="66">
        <v>325790.48</v>
      </c>
      <c r="C5" s="119">
        <v>1.08</v>
      </c>
      <c r="D5" s="66">
        <v>3.518537184E11</v>
      </c>
    </row>
    <row r="6">
      <c r="A6" s="61">
        <v>2019.0</v>
      </c>
      <c r="B6" s="66">
        <v>331207.19</v>
      </c>
      <c r="C6" s="119">
        <v>1.08</v>
      </c>
      <c r="D6" s="66">
        <v>3.577037652E11</v>
      </c>
    </row>
    <row r="7">
      <c r="A7" s="61">
        <v>2020.0</v>
      </c>
      <c r="B7" s="66">
        <v>301734.32</v>
      </c>
      <c r="C7" s="119">
        <v>1.08</v>
      </c>
      <c r="D7" s="66">
        <v>3.2587306560000006E11</v>
      </c>
    </row>
    <row r="8">
      <c r="A8" s="61">
        <v>2021.0</v>
      </c>
      <c r="B8" s="66">
        <v>329721.01</v>
      </c>
      <c r="C8" s="119">
        <v>1.08</v>
      </c>
      <c r="D8" s="66">
        <v>3.5609869080000006E11</v>
      </c>
    </row>
    <row r="9">
      <c r="A9" s="61">
        <v>2022.0</v>
      </c>
      <c r="B9" s="66">
        <v>320823.83</v>
      </c>
      <c r="C9" s="119">
        <v>1.08</v>
      </c>
      <c r="D9" s="66">
        <v>3.4648973640000006E11</v>
      </c>
    </row>
    <row r="10">
      <c r="A10" s="61">
        <v>2023.0</v>
      </c>
      <c r="B10" s="120">
        <f>50.9*6+321281</f>
        <v>321586.4</v>
      </c>
      <c r="C10" s="120"/>
      <c r="D10" s="120">
        <v>3.4731331200000006E11</v>
      </c>
    </row>
    <row r="19">
      <c r="A19" s="59" t="s">
        <v>1508</v>
      </c>
    </row>
    <row r="20">
      <c r="A20" s="117" t="s">
        <v>1504</v>
      </c>
    </row>
    <row r="21">
      <c r="A21" s="118" t="s">
        <v>144</v>
      </c>
      <c r="B21" s="118" t="s">
        <v>1509</v>
      </c>
      <c r="C21" s="118" t="s">
        <v>1510</v>
      </c>
      <c r="D21" s="118" t="s">
        <v>1511</v>
      </c>
      <c r="E21" s="118" t="s">
        <v>1512</v>
      </c>
    </row>
    <row r="22">
      <c r="A22" s="61">
        <v>2017.0</v>
      </c>
      <c r="B22" s="40">
        <v>15.55</v>
      </c>
      <c r="C22" s="41">
        <f t="shared" ref="C22:C28" si="1">B22*1000000</f>
        <v>15550000</v>
      </c>
      <c r="D22" s="121">
        <v>1355.0</v>
      </c>
      <c r="E22" s="41">
        <f t="shared" ref="E22:E28" si="2">C22/1355</f>
        <v>11476.01476</v>
      </c>
    </row>
    <row r="23">
      <c r="A23" s="61">
        <v>2018.0</v>
      </c>
      <c r="B23" s="40">
        <v>15.33</v>
      </c>
      <c r="C23" s="41">
        <f t="shared" si="1"/>
        <v>15330000</v>
      </c>
      <c r="D23" s="121">
        <v>1355.0</v>
      </c>
      <c r="E23" s="41">
        <f t="shared" si="2"/>
        <v>11313.65314</v>
      </c>
    </row>
    <row r="24">
      <c r="A24" s="61">
        <v>2019.0</v>
      </c>
      <c r="B24" s="40">
        <v>14.56</v>
      </c>
      <c r="C24" s="41">
        <f t="shared" si="1"/>
        <v>14560000</v>
      </c>
      <c r="D24" s="121">
        <v>1355.0</v>
      </c>
      <c r="E24" s="41">
        <f t="shared" si="2"/>
        <v>10745.38745</v>
      </c>
    </row>
    <row r="25">
      <c r="A25" s="61">
        <v>2020.0</v>
      </c>
      <c r="B25" s="40">
        <v>13.94</v>
      </c>
      <c r="C25" s="41">
        <f t="shared" si="1"/>
        <v>13940000</v>
      </c>
      <c r="D25" s="121">
        <v>1355.0</v>
      </c>
      <c r="E25" s="41">
        <f t="shared" si="2"/>
        <v>10287.82288</v>
      </c>
    </row>
    <row r="26">
      <c r="A26" s="61">
        <v>2021.0</v>
      </c>
      <c r="B26" s="40">
        <v>16.6</v>
      </c>
      <c r="C26" s="41">
        <f t="shared" si="1"/>
        <v>16600000</v>
      </c>
      <c r="D26" s="121">
        <v>1355.0</v>
      </c>
      <c r="E26" s="41">
        <f t="shared" si="2"/>
        <v>12250.92251</v>
      </c>
    </row>
    <row r="27">
      <c r="A27" s="61">
        <v>2022.0</v>
      </c>
      <c r="B27" s="40">
        <v>11.12</v>
      </c>
      <c r="C27" s="41">
        <f t="shared" si="1"/>
        <v>11120000</v>
      </c>
      <c r="D27" s="121">
        <v>1355.0</v>
      </c>
      <c r="E27" s="41">
        <f t="shared" si="2"/>
        <v>8206.642066</v>
      </c>
    </row>
    <row r="28">
      <c r="A28" s="61">
        <v>2023.0</v>
      </c>
      <c r="B28" s="122">
        <f>-0.55*6+15.9</f>
        <v>12.6</v>
      </c>
      <c r="C28" s="82">
        <f t="shared" si="1"/>
        <v>12600000</v>
      </c>
      <c r="D28" s="123">
        <v>1355.0</v>
      </c>
      <c r="E28" s="82">
        <f t="shared" si="2"/>
        <v>9298.892989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</cols>
  <sheetData>
    <row r="1">
      <c r="A1" s="59" t="s">
        <v>1513</v>
      </c>
    </row>
    <row r="3">
      <c r="A3" s="118" t="s">
        <v>144</v>
      </c>
      <c r="B3" s="118" t="s">
        <v>1514</v>
      </c>
    </row>
    <row r="4">
      <c r="A4" s="124">
        <v>2021.0</v>
      </c>
      <c r="B4" s="124">
        <v>59.0</v>
      </c>
    </row>
    <row r="5">
      <c r="A5" s="124">
        <v>2022.0</v>
      </c>
      <c r="B5" s="124">
        <v>52.0</v>
      </c>
    </row>
    <row r="6">
      <c r="A6" s="124">
        <v>2023.0</v>
      </c>
      <c r="B6" s="125">
        <f>(-7*2)+59</f>
        <v>45</v>
      </c>
    </row>
    <row r="17">
      <c r="A17" s="59" t="s">
        <v>1515</v>
      </c>
    </row>
    <row r="19">
      <c r="A19" s="126" t="s">
        <v>144</v>
      </c>
      <c r="B19" s="126" t="s">
        <v>1516</v>
      </c>
      <c r="C19" s="126" t="s">
        <v>1517</v>
      </c>
      <c r="D19" s="126" t="s">
        <v>207</v>
      </c>
    </row>
    <row r="20">
      <c r="A20" s="127">
        <v>2017.0</v>
      </c>
      <c r="B20" s="128">
        <v>381.0</v>
      </c>
      <c r="C20" s="128">
        <v>2136.0</v>
      </c>
      <c r="D20" s="64">
        <f t="shared" ref="D20:D26" si="1">SUM(B20:C20)</f>
        <v>2517</v>
      </c>
    </row>
    <row r="21">
      <c r="A21" s="127">
        <v>2018.0</v>
      </c>
      <c r="B21" s="128">
        <v>451.0</v>
      </c>
      <c r="C21" s="128">
        <v>2221.0</v>
      </c>
      <c r="D21" s="64">
        <f t="shared" si="1"/>
        <v>2672</v>
      </c>
    </row>
    <row r="22">
      <c r="A22" s="127">
        <v>2019.0</v>
      </c>
      <c r="B22" s="128">
        <v>375.0</v>
      </c>
      <c r="C22" s="128">
        <v>1996.0</v>
      </c>
      <c r="D22" s="64">
        <f t="shared" si="1"/>
        <v>2371</v>
      </c>
    </row>
    <row r="23">
      <c r="A23" s="127">
        <v>2020.0</v>
      </c>
      <c r="B23" s="128">
        <v>324.0</v>
      </c>
      <c r="C23" s="128">
        <v>1991.0</v>
      </c>
      <c r="D23" s="64">
        <f t="shared" si="1"/>
        <v>2315</v>
      </c>
    </row>
    <row r="24">
      <c r="A24" s="127">
        <v>2021.0</v>
      </c>
      <c r="B24" s="129">
        <f>-24.7*4+420</f>
        <v>321.2</v>
      </c>
      <c r="C24" s="130">
        <f>-66*4+2185</f>
        <v>1921</v>
      </c>
      <c r="D24" s="131">
        <f t="shared" si="1"/>
        <v>2242.2</v>
      </c>
    </row>
    <row r="25">
      <c r="A25" s="127">
        <v>2022.0</v>
      </c>
      <c r="B25" s="129">
        <f>-24.7*5+420</f>
        <v>296.5</v>
      </c>
      <c r="C25" s="130">
        <f>-66*5+2185</f>
        <v>1855</v>
      </c>
      <c r="D25" s="131">
        <f t="shared" si="1"/>
        <v>2151.5</v>
      </c>
    </row>
    <row r="26">
      <c r="A26" s="127">
        <v>2023.0</v>
      </c>
      <c r="B26" s="129">
        <f>-24.7*6+420</f>
        <v>271.8</v>
      </c>
      <c r="C26" s="130">
        <f>-66*6+2185</f>
        <v>1789</v>
      </c>
      <c r="D26" s="131">
        <f t="shared" si="1"/>
        <v>2060.8</v>
      </c>
    </row>
  </sheetData>
  <drawing r:id="rId1"/>
</worksheet>
</file>